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drawings/drawing7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8.xml" ContentType="application/vnd.openxmlformats-officedocument.drawing+xml"/>
  <Override PartName="/xl/ctrlProps/ctrlProp10.xml" ContentType="application/vnd.ms-excel.controlproperties+xml"/>
  <Override PartName="/xl/drawings/drawing9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12.xml" ContentType="application/vnd.openxmlformats-officedocument.drawing+xml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drawings/drawing13.xml" ContentType="application/vnd.openxmlformats-officedocument.drawing+xml"/>
  <Override PartName="/xl/embeddings/oleObject5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8" tabRatio="907" activeTab="3"/>
  </bookViews>
  <sheets>
    <sheet name="Ajustement Q" sheetId="1" r:id="rId1"/>
    <sheet name="Graphe" sheetId="25" r:id="rId2"/>
    <sheet name="Comparaison" sheetId="23" r:id="rId3"/>
    <sheet name="Ajustement P" sheetId="31" r:id="rId4"/>
    <sheet name="Méthodes empiriques" sheetId="26" r:id="rId5"/>
    <sheet name="Temps de concentration" sheetId="28" r:id="rId6"/>
    <sheet name="Méthodes hydrométéorologiques" sheetId="27" r:id="rId7"/>
    <sheet name="Méthodes analogiques" sheetId="32" r:id="rId8"/>
    <sheet name="Hydraulique" sheetId="36" r:id="rId9"/>
    <sheet name="RésultatsGumbel" sheetId="35" state="hidden" r:id="rId10"/>
    <sheet name="Variables réduites Gumbel" sheetId="24" state="hidden" r:id="rId11"/>
    <sheet name="Tables-Frechet" sheetId="2" state="hidden" r:id="rId12"/>
    <sheet name="Khi2Frechet" sheetId="5" state="hidden" r:id="rId13"/>
    <sheet name="RésultatsFrechet" sheetId="4" state="hidden" r:id="rId14"/>
    <sheet name="Récap-Frechet" sheetId="3" state="hidden" r:id="rId15"/>
    <sheet name="Tables-Normale" sheetId="6" state="hidden" r:id="rId16"/>
    <sheet name="Khi2Normal" sheetId="9" state="hidden" r:id="rId17"/>
    <sheet name="RésultatsNormale" sheetId="8" state="hidden" r:id="rId18"/>
    <sheet name="Récap-Normale" sheetId="7" state="hidden" r:id="rId19"/>
    <sheet name="Tables-Galton" sheetId="10" state="hidden" r:id="rId20"/>
    <sheet name="Récap-Galton" sheetId="11" state="hidden" r:id="rId21"/>
    <sheet name="RésultatsGalton" sheetId="12" state="hidden" r:id="rId22"/>
    <sheet name="Khi2Galton" sheetId="13" state="hidden" r:id="rId23"/>
    <sheet name="Tables-Gumbel" sheetId="14" state="hidden" r:id="rId24"/>
    <sheet name="Récap-Gumbel" sheetId="15" state="hidden" r:id="rId25"/>
    <sheet name="Khi2Gumbel" sheetId="17" state="hidden" r:id="rId26"/>
    <sheet name="Tables-Pearson" sheetId="19" state="hidden" r:id="rId27"/>
    <sheet name="Récap-Pearson" sheetId="20" state="hidden" r:id="rId28"/>
    <sheet name="RésultatsPearson" sheetId="21" state="hidden" r:id="rId29"/>
    <sheet name="Khi2Pearson" sheetId="22" state="hidden" r:id="rId30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" i="5" l="1"/>
  <c r="I7" i="3"/>
  <c r="I6" i="3"/>
  <c r="I5" i="3"/>
  <c r="I4" i="3"/>
  <c r="I3" i="3"/>
  <c r="I2" i="3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Q2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E2" i="4"/>
  <c r="J4" i="13"/>
  <c r="J7" i="11"/>
  <c r="I7" i="11"/>
  <c r="J6" i="11"/>
  <c r="I6" i="11"/>
  <c r="J5" i="11"/>
  <c r="I5" i="11"/>
  <c r="J4" i="11"/>
  <c r="I4" i="11"/>
  <c r="J3" i="11"/>
  <c r="I3" i="11"/>
  <c r="J2" i="11"/>
  <c r="I2" i="11"/>
  <c r="N42" i="12"/>
  <c r="N41" i="12"/>
  <c r="N40" i="12"/>
  <c r="N39" i="12"/>
  <c r="N38" i="12"/>
  <c r="N37" i="12"/>
  <c r="N36" i="12"/>
  <c r="N35" i="12"/>
  <c r="N34" i="12"/>
  <c r="N33" i="12"/>
  <c r="N32" i="12"/>
  <c r="N31" i="12"/>
  <c r="N30" i="12"/>
  <c r="N29" i="12"/>
  <c r="N28" i="12"/>
  <c r="N27" i="12"/>
  <c r="N26" i="12"/>
  <c r="N25" i="12"/>
  <c r="N24" i="12"/>
  <c r="N23" i="12"/>
  <c r="N22" i="12"/>
  <c r="N21" i="12"/>
  <c r="N20" i="12"/>
  <c r="N19" i="12"/>
  <c r="N18" i="12"/>
  <c r="N17" i="12"/>
  <c r="N16" i="12"/>
  <c r="N15" i="12"/>
  <c r="N14" i="12"/>
  <c r="N13" i="12"/>
  <c r="N12" i="12"/>
  <c r="N11" i="12"/>
  <c r="N10" i="12"/>
  <c r="N9" i="12"/>
  <c r="N8" i="12"/>
  <c r="N7" i="12"/>
  <c r="N6" i="12"/>
  <c r="N5" i="12"/>
  <c r="N4" i="12"/>
  <c r="N3" i="12"/>
  <c r="N2" i="12"/>
  <c r="J4" i="22"/>
  <c r="J4" i="17"/>
  <c r="I7" i="15"/>
  <c r="I6" i="15"/>
  <c r="I5" i="15"/>
  <c r="I4" i="15"/>
  <c r="I3" i="15"/>
  <c r="I2" i="15"/>
  <c r="Q42" i="35"/>
  <c r="Q41" i="35"/>
  <c r="Q40" i="35"/>
  <c r="Q39" i="35"/>
  <c r="Q38" i="35"/>
  <c r="Q37" i="35"/>
  <c r="Q36" i="35"/>
  <c r="Q35" i="35"/>
  <c r="Q34" i="35"/>
  <c r="Q33" i="35"/>
  <c r="Q32" i="35"/>
  <c r="Q31" i="35"/>
  <c r="Q30" i="35"/>
  <c r="Q29" i="35"/>
  <c r="Q28" i="35"/>
  <c r="Q27" i="35"/>
  <c r="Q26" i="35"/>
  <c r="Q25" i="35"/>
  <c r="Q24" i="35"/>
  <c r="Q23" i="35"/>
  <c r="Q22" i="35"/>
  <c r="Q21" i="35"/>
  <c r="Q20" i="35"/>
  <c r="Q19" i="35"/>
  <c r="Q18" i="35"/>
  <c r="Q17" i="35"/>
  <c r="Q16" i="35"/>
  <c r="Q15" i="35"/>
  <c r="Q14" i="35"/>
  <c r="Q13" i="35"/>
  <c r="Q12" i="35"/>
  <c r="Q11" i="35"/>
  <c r="Q10" i="35"/>
  <c r="Q9" i="35"/>
  <c r="Q8" i="35"/>
  <c r="Q7" i="35"/>
  <c r="Q6" i="35"/>
  <c r="Q5" i="35"/>
  <c r="Q4" i="35"/>
  <c r="Q3" i="35"/>
  <c r="Q2" i="35"/>
  <c r="J4" i="9"/>
  <c r="J7" i="7"/>
  <c r="I7" i="7"/>
  <c r="J6" i="7"/>
  <c r="I6" i="7"/>
  <c r="J5" i="7"/>
  <c r="I5" i="7"/>
  <c r="J4" i="7"/>
  <c r="I4" i="7"/>
  <c r="J3" i="7"/>
  <c r="I3" i="7"/>
  <c r="J2" i="7"/>
  <c r="I2" i="7"/>
  <c r="N42" i="8"/>
  <c r="N41" i="8"/>
  <c r="N40" i="8"/>
  <c r="N39" i="8"/>
  <c r="N38" i="8"/>
  <c r="N37" i="8"/>
  <c r="N36" i="8"/>
  <c r="N35" i="8"/>
  <c r="N34" i="8"/>
  <c r="N33" i="8"/>
  <c r="N32" i="8"/>
  <c r="N31" i="8"/>
  <c r="N30" i="8"/>
  <c r="N29" i="8"/>
  <c r="N28" i="8"/>
  <c r="N27" i="8"/>
  <c r="N26" i="8"/>
  <c r="N25" i="8"/>
  <c r="N24" i="8"/>
  <c r="N23" i="8"/>
  <c r="N22" i="8"/>
  <c r="N21" i="8"/>
  <c r="N20" i="8"/>
  <c r="N19" i="8"/>
  <c r="N18" i="8"/>
  <c r="N17" i="8"/>
  <c r="N16" i="8"/>
  <c r="N15" i="8"/>
  <c r="N14" i="8"/>
  <c r="N13" i="8"/>
  <c r="N12" i="8"/>
  <c r="N11" i="8"/>
  <c r="N10" i="8"/>
  <c r="N9" i="8"/>
  <c r="N8" i="8"/>
  <c r="N7" i="8"/>
  <c r="N6" i="8"/>
  <c r="N5" i="8"/>
  <c r="N4" i="8"/>
  <c r="N3" i="8"/>
  <c r="N2" i="8"/>
  <c r="S1484" i="35" l="1"/>
  <c r="S1483" i="35"/>
  <c r="S1482" i="35"/>
  <c r="S1481" i="35"/>
  <c r="S1480" i="35"/>
  <c r="S1479" i="35"/>
  <c r="S1478" i="35"/>
  <c r="S1477" i="35"/>
  <c r="S1476" i="35"/>
  <c r="S1475" i="35"/>
  <c r="S1474" i="35"/>
  <c r="S1473" i="35"/>
  <c r="S1472" i="35"/>
  <c r="S1471" i="35"/>
  <c r="S1470" i="35"/>
  <c r="S1469" i="35"/>
  <c r="S1468" i="35"/>
  <c r="S1467" i="35"/>
  <c r="S1466" i="35"/>
  <c r="S1465" i="35"/>
  <c r="S1464" i="35"/>
  <c r="S1463" i="35"/>
  <c r="S1462" i="35"/>
  <c r="S1461" i="35"/>
  <c r="S1460" i="35"/>
  <c r="S1459" i="35"/>
  <c r="S1458" i="35"/>
  <c r="S1457" i="35"/>
  <c r="S1456" i="35"/>
  <c r="S1455" i="35"/>
  <c r="S1454" i="35"/>
  <c r="S1453" i="35"/>
  <c r="S1452" i="35"/>
  <c r="S1451" i="35"/>
  <c r="S1450" i="35"/>
  <c r="S1449" i="35"/>
  <c r="S1448" i="35"/>
  <c r="S1447" i="35"/>
  <c r="S1446" i="35"/>
  <c r="S1445" i="35"/>
  <c r="S1444" i="35"/>
  <c r="S1443" i="35"/>
  <c r="S1442" i="35"/>
  <c r="S1441" i="35"/>
  <c r="S1440" i="35"/>
  <c r="S1439" i="35"/>
  <c r="S1438" i="35"/>
  <c r="S1437" i="35"/>
  <c r="S1436" i="35"/>
  <c r="S1435" i="35"/>
  <c r="S1434" i="35"/>
  <c r="S1433" i="35"/>
  <c r="S1432" i="35"/>
  <c r="S1431" i="35"/>
  <c r="S1430" i="35"/>
  <c r="S1429" i="35"/>
  <c r="S1428" i="35"/>
  <c r="S1427" i="35"/>
  <c r="S1426" i="35"/>
  <c r="S1425" i="35"/>
  <c r="S1424" i="35"/>
  <c r="S1423" i="35"/>
  <c r="S1422" i="35"/>
  <c r="I1422" i="35"/>
  <c r="S1421" i="35"/>
  <c r="I1421" i="35"/>
  <c r="S1420" i="35"/>
  <c r="I1420" i="35"/>
  <c r="S1419" i="35"/>
  <c r="I1419" i="35"/>
  <c r="S1418" i="35"/>
  <c r="I1418" i="35"/>
  <c r="S1417" i="35"/>
  <c r="I1417" i="35"/>
  <c r="S1416" i="35"/>
  <c r="I1416" i="35"/>
  <c r="S1415" i="35"/>
  <c r="I1415" i="35"/>
  <c r="S1414" i="35"/>
  <c r="I1414" i="35"/>
  <c r="S1413" i="35"/>
  <c r="I1413" i="35"/>
  <c r="S1412" i="35"/>
  <c r="I1412" i="35"/>
  <c r="S1411" i="35"/>
  <c r="I1411" i="35"/>
  <c r="S1410" i="35"/>
  <c r="I1410" i="35"/>
  <c r="S1409" i="35"/>
  <c r="I1409" i="35"/>
  <c r="S1408" i="35"/>
  <c r="I1408" i="35"/>
  <c r="S1407" i="35"/>
  <c r="I1407" i="35"/>
  <c r="S1406" i="35"/>
  <c r="I1406" i="35"/>
  <c r="S1405" i="35"/>
  <c r="I1405" i="35"/>
  <c r="S1404" i="35"/>
  <c r="I1404" i="35"/>
  <c r="S1403" i="35"/>
  <c r="I1403" i="35"/>
  <c r="S1402" i="35"/>
  <c r="I1402" i="35"/>
  <c r="S1401" i="35"/>
  <c r="I1401" i="35"/>
  <c r="S1400" i="35"/>
  <c r="I1400" i="35"/>
  <c r="S1399" i="35"/>
  <c r="I1399" i="35"/>
  <c r="S1398" i="35"/>
  <c r="I1398" i="35"/>
  <c r="S1397" i="35"/>
  <c r="I1397" i="35"/>
  <c r="S1396" i="35"/>
  <c r="I1396" i="35"/>
  <c r="S1395" i="35"/>
  <c r="I1395" i="35"/>
  <c r="S1394" i="35"/>
  <c r="I1394" i="35"/>
  <c r="S1393" i="35"/>
  <c r="I1393" i="35"/>
  <c r="S1392" i="35"/>
  <c r="I1392" i="35"/>
  <c r="S1391" i="35"/>
  <c r="I1391" i="35"/>
  <c r="S1390" i="35"/>
  <c r="I1390" i="35"/>
  <c r="S1389" i="35"/>
  <c r="I1389" i="35"/>
  <c r="S1388" i="35"/>
  <c r="I1388" i="35"/>
  <c r="S1387" i="35"/>
  <c r="I1387" i="35"/>
  <c r="S1386" i="35"/>
  <c r="I1386" i="35"/>
  <c r="S1385" i="35"/>
  <c r="I1385" i="35"/>
  <c r="S1384" i="35"/>
  <c r="I1384" i="35"/>
  <c r="S1383" i="35"/>
  <c r="I1383" i="35"/>
  <c r="S1382" i="35"/>
  <c r="I1382" i="35"/>
  <c r="S1381" i="35"/>
  <c r="I1381" i="35"/>
  <c r="S1380" i="35"/>
  <c r="I1380" i="35"/>
  <c r="S1379" i="35"/>
  <c r="I1379" i="35"/>
  <c r="S1378" i="35"/>
  <c r="I1378" i="35"/>
  <c r="S1377" i="35"/>
  <c r="I1377" i="35"/>
  <c r="S1376" i="35"/>
  <c r="I1376" i="35"/>
  <c r="S1375" i="35"/>
  <c r="I1375" i="35"/>
  <c r="S1374" i="35"/>
  <c r="I1374" i="35"/>
  <c r="S1373" i="35"/>
  <c r="I1373" i="35"/>
  <c r="S1372" i="35"/>
  <c r="I1372" i="35"/>
  <c r="S1371" i="35"/>
  <c r="I1371" i="35"/>
  <c r="S1370" i="35"/>
  <c r="I1370" i="35"/>
  <c r="S1369" i="35"/>
  <c r="I1369" i="35"/>
  <c r="S1368" i="35"/>
  <c r="I1368" i="35"/>
  <c r="S1367" i="35"/>
  <c r="I1367" i="35"/>
  <c r="S1366" i="35"/>
  <c r="I1366" i="35"/>
  <c r="S1365" i="35"/>
  <c r="I1365" i="35"/>
  <c r="S1364" i="35"/>
  <c r="I1364" i="35"/>
  <c r="S1363" i="35"/>
  <c r="I1363" i="35"/>
  <c r="S1362" i="35"/>
  <c r="I1362" i="35"/>
  <c r="S1361" i="35"/>
  <c r="I1361" i="35"/>
  <c r="S1360" i="35"/>
  <c r="I1360" i="35"/>
  <c r="S1359" i="35"/>
  <c r="I1359" i="35"/>
  <c r="S1358" i="35"/>
  <c r="I1358" i="35"/>
  <c r="S1357" i="35"/>
  <c r="I1357" i="35"/>
  <c r="S1356" i="35"/>
  <c r="I1356" i="35"/>
  <c r="S1355" i="35"/>
  <c r="I1355" i="35"/>
  <c r="S1354" i="35"/>
  <c r="I1354" i="35"/>
  <c r="S1353" i="35"/>
  <c r="I1353" i="35"/>
  <c r="S1352" i="35"/>
  <c r="I1352" i="35"/>
  <c r="S1351" i="35"/>
  <c r="I1351" i="35"/>
  <c r="S1350" i="35"/>
  <c r="I1350" i="35"/>
  <c r="S1349" i="35"/>
  <c r="I1349" i="35"/>
  <c r="S1348" i="35"/>
  <c r="I1348" i="35"/>
  <c r="S1347" i="35"/>
  <c r="I1347" i="35"/>
  <c r="S1346" i="35"/>
  <c r="I1346" i="35"/>
  <c r="S1345" i="35"/>
  <c r="I1345" i="35"/>
  <c r="S1344" i="35"/>
  <c r="I1344" i="35"/>
  <c r="S1343" i="35"/>
  <c r="I1343" i="35"/>
  <c r="S1342" i="35"/>
  <c r="I1342" i="35"/>
  <c r="S1341" i="35"/>
  <c r="I1341" i="35"/>
  <c r="S1340" i="35"/>
  <c r="I1340" i="35"/>
  <c r="S1339" i="35"/>
  <c r="I1339" i="35"/>
  <c r="S1338" i="35"/>
  <c r="I1338" i="35"/>
  <c r="S1337" i="35"/>
  <c r="I1337" i="35"/>
  <c r="S1336" i="35"/>
  <c r="I1336" i="35"/>
  <c r="S1335" i="35"/>
  <c r="I1335" i="35"/>
  <c r="S1334" i="35"/>
  <c r="I1334" i="35"/>
  <c r="S1333" i="35"/>
  <c r="I1333" i="35"/>
  <c r="S1332" i="35"/>
  <c r="I1332" i="35"/>
  <c r="S1331" i="35"/>
  <c r="I1331" i="35"/>
  <c r="S1330" i="35"/>
  <c r="I1330" i="35"/>
  <c r="S1329" i="35"/>
  <c r="I1329" i="35"/>
  <c r="S1328" i="35"/>
  <c r="I1328" i="35"/>
  <c r="S1327" i="35"/>
  <c r="I1327" i="35"/>
  <c r="S1326" i="35"/>
  <c r="I1326" i="35"/>
  <c r="S1325" i="35"/>
  <c r="I1325" i="35"/>
  <c r="S1324" i="35"/>
  <c r="I1324" i="35"/>
  <c r="S1323" i="35"/>
  <c r="I1323" i="35"/>
  <c r="S1322" i="35"/>
  <c r="I1322" i="35"/>
  <c r="S1321" i="35"/>
  <c r="I1321" i="35"/>
  <c r="S1320" i="35"/>
  <c r="I1320" i="35"/>
  <c r="S1319" i="35"/>
  <c r="I1319" i="35"/>
  <c r="S1318" i="35"/>
  <c r="I1318" i="35"/>
  <c r="S1317" i="35"/>
  <c r="I1317" i="35"/>
  <c r="S1316" i="35"/>
  <c r="I1316" i="35"/>
  <c r="S1315" i="35"/>
  <c r="I1315" i="35"/>
  <c r="S1314" i="35"/>
  <c r="I1314" i="35"/>
  <c r="S1313" i="35"/>
  <c r="I1313" i="35"/>
  <c r="S1312" i="35"/>
  <c r="I1312" i="35"/>
  <c r="S1311" i="35"/>
  <c r="I1311" i="35"/>
  <c r="S1310" i="35"/>
  <c r="I1310" i="35"/>
  <c r="S1309" i="35"/>
  <c r="I1309" i="35"/>
  <c r="S1308" i="35"/>
  <c r="I1308" i="35"/>
  <c r="S1307" i="35"/>
  <c r="I1307" i="35"/>
  <c r="S1306" i="35"/>
  <c r="I1306" i="35"/>
  <c r="S1305" i="35"/>
  <c r="I1305" i="35"/>
  <c r="S1304" i="35"/>
  <c r="I1304" i="35"/>
  <c r="S1303" i="35"/>
  <c r="I1303" i="35"/>
  <c r="S1302" i="35"/>
  <c r="I1302" i="35"/>
  <c r="S1301" i="35"/>
  <c r="I1301" i="35"/>
  <c r="S1300" i="35"/>
  <c r="I1300" i="35"/>
  <c r="S1299" i="35"/>
  <c r="I1299" i="35"/>
  <c r="S1298" i="35"/>
  <c r="I1298" i="35"/>
  <c r="S1297" i="35"/>
  <c r="I1297" i="35"/>
  <c r="S1296" i="35"/>
  <c r="I1296" i="35"/>
  <c r="S1295" i="35"/>
  <c r="I1295" i="35"/>
  <c r="S1294" i="35"/>
  <c r="I1294" i="35"/>
  <c r="S1293" i="35"/>
  <c r="I1293" i="35"/>
  <c r="S1292" i="35"/>
  <c r="I1292" i="35"/>
  <c r="S1291" i="35"/>
  <c r="I1291" i="35"/>
  <c r="S1290" i="35"/>
  <c r="I1290" i="35"/>
  <c r="S1289" i="35"/>
  <c r="I1289" i="35"/>
  <c r="S1288" i="35"/>
  <c r="I1288" i="35"/>
  <c r="S1287" i="35"/>
  <c r="I1287" i="35"/>
  <c r="S1286" i="35"/>
  <c r="I1286" i="35"/>
  <c r="S1285" i="35"/>
  <c r="I1285" i="35"/>
  <c r="S1284" i="35"/>
  <c r="I1284" i="35"/>
  <c r="S1283" i="35"/>
  <c r="I1283" i="35"/>
  <c r="S1282" i="35"/>
  <c r="I1282" i="35"/>
  <c r="S1281" i="35"/>
  <c r="I1281" i="35"/>
  <c r="S1280" i="35"/>
  <c r="I1280" i="35"/>
  <c r="S1279" i="35"/>
  <c r="I1279" i="35"/>
  <c r="S1278" i="35"/>
  <c r="I1278" i="35"/>
  <c r="S1277" i="35"/>
  <c r="I1277" i="35"/>
  <c r="S1276" i="35"/>
  <c r="I1276" i="35"/>
  <c r="S1275" i="35"/>
  <c r="I1275" i="35"/>
  <c r="S1274" i="35"/>
  <c r="I1274" i="35"/>
  <c r="S1273" i="35"/>
  <c r="I1273" i="35"/>
  <c r="S1272" i="35"/>
  <c r="I1272" i="35"/>
  <c r="S1271" i="35"/>
  <c r="I1271" i="35"/>
  <c r="S1270" i="35"/>
  <c r="I1270" i="35"/>
  <c r="S1269" i="35"/>
  <c r="I1269" i="35"/>
  <c r="S1268" i="35"/>
  <c r="I1268" i="35"/>
  <c r="S1267" i="35"/>
  <c r="I1267" i="35"/>
  <c r="S1266" i="35"/>
  <c r="I1266" i="35"/>
  <c r="S1265" i="35"/>
  <c r="I1265" i="35"/>
  <c r="S1264" i="35"/>
  <c r="I1264" i="35"/>
  <c r="S1263" i="35"/>
  <c r="I1263" i="35"/>
  <c r="S1262" i="35"/>
  <c r="I1262" i="35"/>
  <c r="S1261" i="35"/>
  <c r="I1261" i="35"/>
  <c r="S1260" i="35"/>
  <c r="I1260" i="35"/>
  <c r="S1259" i="35"/>
  <c r="I1259" i="35"/>
  <c r="S1258" i="35"/>
  <c r="I1258" i="35"/>
  <c r="S1257" i="35"/>
  <c r="I1257" i="35"/>
  <c r="S1256" i="35"/>
  <c r="I1256" i="35"/>
  <c r="S1255" i="35"/>
  <c r="I1255" i="35"/>
  <c r="S1254" i="35"/>
  <c r="I1254" i="35"/>
  <c r="S1253" i="35"/>
  <c r="I1253" i="35"/>
  <c r="S1252" i="35"/>
  <c r="I1252" i="35"/>
  <c r="S1251" i="35"/>
  <c r="I1251" i="35"/>
  <c r="S1250" i="35"/>
  <c r="I1250" i="35"/>
  <c r="S1249" i="35"/>
  <c r="I1249" i="35"/>
  <c r="S1248" i="35"/>
  <c r="I1248" i="35"/>
  <c r="S1247" i="35"/>
  <c r="I1247" i="35"/>
  <c r="S1246" i="35"/>
  <c r="I1246" i="35"/>
  <c r="S1245" i="35"/>
  <c r="I1245" i="35"/>
  <c r="S1244" i="35"/>
  <c r="I1244" i="35"/>
  <c r="S1243" i="35"/>
  <c r="I1243" i="35"/>
  <c r="S1242" i="35"/>
  <c r="I1242" i="35"/>
  <c r="S1241" i="35"/>
  <c r="I1241" i="35"/>
  <c r="S1240" i="35"/>
  <c r="I1240" i="35"/>
  <c r="S1239" i="35"/>
  <c r="I1239" i="35"/>
  <c r="S1238" i="35"/>
  <c r="I1238" i="35"/>
  <c r="S1237" i="35"/>
  <c r="I1237" i="35"/>
  <c r="S1236" i="35"/>
  <c r="I1236" i="35"/>
  <c r="S1235" i="35"/>
  <c r="I1235" i="35"/>
  <c r="S1234" i="35"/>
  <c r="I1234" i="35"/>
  <c r="S1233" i="35"/>
  <c r="I1233" i="35"/>
  <c r="S1232" i="35"/>
  <c r="I1232" i="35"/>
  <c r="S1231" i="35"/>
  <c r="I1231" i="35"/>
  <c r="S1230" i="35"/>
  <c r="I1230" i="35"/>
  <c r="S1229" i="35"/>
  <c r="I1229" i="35"/>
  <c r="S1228" i="35"/>
  <c r="I1228" i="35"/>
  <c r="S1227" i="35"/>
  <c r="I1227" i="35"/>
  <c r="S1226" i="35"/>
  <c r="I1226" i="35"/>
  <c r="S1225" i="35"/>
  <c r="I1225" i="35"/>
  <c r="S1224" i="35"/>
  <c r="I1224" i="35"/>
  <c r="S1223" i="35"/>
  <c r="I1223" i="35"/>
  <c r="S1222" i="35"/>
  <c r="I1222" i="35"/>
  <c r="S1221" i="35"/>
  <c r="I1221" i="35"/>
  <c r="S1220" i="35"/>
  <c r="I1220" i="35"/>
  <c r="S1219" i="35"/>
  <c r="I1219" i="35"/>
  <c r="S1218" i="35"/>
  <c r="I1218" i="35"/>
  <c r="S1217" i="35"/>
  <c r="I1217" i="35"/>
  <c r="E1217" i="35" s="1"/>
  <c r="S1216" i="35"/>
  <c r="I1216" i="35"/>
  <c r="E1216" i="35" s="1"/>
  <c r="S1215" i="35"/>
  <c r="I1215" i="35"/>
  <c r="E1215" i="35" s="1"/>
  <c r="S1214" i="35"/>
  <c r="I1214" i="35"/>
  <c r="E1214" i="35" s="1"/>
  <c r="S1213" i="35"/>
  <c r="I1213" i="35"/>
  <c r="E1213" i="35" s="1"/>
  <c r="S1212" i="35"/>
  <c r="I1212" i="35"/>
  <c r="E1212" i="35" s="1"/>
  <c r="S1211" i="35"/>
  <c r="I1211" i="35"/>
  <c r="E1211" i="35" s="1"/>
  <c r="S1210" i="35"/>
  <c r="I1210" i="35"/>
  <c r="E1210" i="35" s="1"/>
  <c r="S1209" i="35"/>
  <c r="I1209" i="35"/>
  <c r="E1209" i="35" s="1"/>
  <c r="S1208" i="35"/>
  <c r="I1208" i="35"/>
  <c r="E1208" i="35" s="1"/>
  <c r="S1207" i="35"/>
  <c r="I1207" i="35"/>
  <c r="E1207" i="35" s="1"/>
  <c r="S1206" i="35"/>
  <c r="I1206" i="35"/>
  <c r="E1206" i="35" s="1"/>
  <c r="S1205" i="35"/>
  <c r="I1205" i="35"/>
  <c r="E1205" i="35" s="1"/>
  <c r="S1204" i="35"/>
  <c r="I1204" i="35"/>
  <c r="E1204" i="35" s="1"/>
  <c r="S1203" i="35"/>
  <c r="I1203" i="35"/>
  <c r="E1203" i="35" s="1"/>
  <c r="S1202" i="35"/>
  <c r="I1202" i="35"/>
  <c r="E1202" i="35" s="1"/>
  <c r="S1201" i="35"/>
  <c r="I1201" i="35"/>
  <c r="E1201" i="35" s="1"/>
  <c r="S1200" i="35"/>
  <c r="I1200" i="35"/>
  <c r="E1200" i="35" s="1"/>
  <c r="S1199" i="35"/>
  <c r="I1199" i="35"/>
  <c r="E1199" i="35" s="1"/>
  <c r="S1198" i="35"/>
  <c r="I1198" i="35"/>
  <c r="E1198" i="35" s="1"/>
  <c r="S1197" i="35"/>
  <c r="I1197" i="35"/>
  <c r="E1197" i="35" s="1"/>
  <c r="S1196" i="35"/>
  <c r="I1196" i="35"/>
  <c r="E1196" i="35" s="1"/>
  <c r="S1195" i="35"/>
  <c r="I1195" i="35"/>
  <c r="E1195" i="35" s="1"/>
  <c r="S1194" i="35"/>
  <c r="I1194" i="35"/>
  <c r="E1194" i="35" s="1"/>
  <c r="S1193" i="35"/>
  <c r="I1193" i="35"/>
  <c r="E1193" i="35" s="1"/>
  <c r="S1192" i="35"/>
  <c r="I1192" i="35"/>
  <c r="E1192" i="35" s="1"/>
  <c r="S1191" i="35"/>
  <c r="I1191" i="35"/>
  <c r="E1191" i="35" s="1"/>
  <c r="S1190" i="35"/>
  <c r="I1190" i="35"/>
  <c r="E1190" i="35" s="1"/>
  <c r="S1189" i="35"/>
  <c r="I1189" i="35"/>
  <c r="E1189" i="35" s="1"/>
  <c r="S1188" i="35"/>
  <c r="I1188" i="35"/>
  <c r="E1188" i="35" s="1"/>
  <c r="S1187" i="35"/>
  <c r="I1187" i="35"/>
  <c r="E1187" i="35" s="1"/>
  <c r="S1186" i="35"/>
  <c r="I1186" i="35"/>
  <c r="E1186" i="35" s="1"/>
  <c r="S1185" i="35"/>
  <c r="I1185" i="35"/>
  <c r="E1185" i="35" s="1"/>
  <c r="S1184" i="35"/>
  <c r="I1184" i="35"/>
  <c r="E1184" i="35" s="1"/>
  <c r="S1183" i="35"/>
  <c r="I1183" i="35"/>
  <c r="E1183" i="35" s="1"/>
  <c r="S1182" i="35"/>
  <c r="I1182" i="35"/>
  <c r="E1182" i="35" s="1"/>
  <c r="S1181" i="35"/>
  <c r="I1181" i="35"/>
  <c r="E1181" i="35" s="1"/>
  <c r="S1180" i="35"/>
  <c r="I1180" i="35"/>
  <c r="E1180" i="35" s="1"/>
  <c r="S1179" i="35"/>
  <c r="I1179" i="35"/>
  <c r="E1179" i="35" s="1"/>
  <c r="S1178" i="35"/>
  <c r="I1178" i="35"/>
  <c r="E1178" i="35" s="1"/>
  <c r="S1177" i="35"/>
  <c r="I1177" i="35"/>
  <c r="E1177" i="35" s="1"/>
  <c r="S1176" i="35"/>
  <c r="I1176" i="35"/>
  <c r="E1176" i="35" s="1"/>
  <c r="S1175" i="35"/>
  <c r="I1175" i="35"/>
  <c r="E1175" i="35" s="1"/>
  <c r="S1174" i="35"/>
  <c r="I1174" i="35"/>
  <c r="E1174" i="35" s="1"/>
  <c r="S1173" i="35"/>
  <c r="I1173" i="35"/>
  <c r="E1173" i="35" s="1"/>
  <c r="S1172" i="35"/>
  <c r="I1172" i="35"/>
  <c r="E1172" i="35" s="1"/>
  <c r="S1171" i="35"/>
  <c r="I1171" i="35"/>
  <c r="E1171" i="35" s="1"/>
  <c r="S1170" i="35"/>
  <c r="I1170" i="35"/>
  <c r="E1170" i="35" s="1"/>
  <c r="S1169" i="35"/>
  <c r="I1169" i="35"/>
  <c r="E1169" i="35" s="1"/>
  <c r="S1168" i="35"/>
  <c r="I1168" i="35"/>
  <c r="E1168" i="35" s="1"/>
  <c r="S1167" i="35"/>
  <c r="I1167" i="35"/>
  <c r="E1167" i="35" s="1"/>
  <c r="S1166" i="35"/>
  <c r="I1166" i="35"/>
  <c r="E1166" i="35" s="1"/>
  <c r="S1165" i="35"/>
  <c r="I1165" i="35"/>
  <c r="E1165" i="35" s="1"/>
  <c r="S1164" i="35"/>
  <c r="I1164" i="35"/>
  <c r="E1164" i="35" s="1"/>
  <c r="S1163" i="35"/>
  <c r="I1163" i="35"/>
  <c r="E1163" i="35" s="1"/>
  <c r="S1162" i="35"/>
  <c r="I1162" i="35"/>
  <c r="E1162" i="35" s="1"/>
  <c r="S1161" i="35"/>
  <c r="I1161" i="35"/>
  <c r="E1161" i="35" s="1"/>
  <c r="S1160" i="35"/>
  <c r="I1160" i="35"/>
  <c r="E1160" i="35" s="1"/>
  <c r="S1159" i="35"/>
  <c r="I1159" i="35"/>
  <c r="E1159" i="35" s="1"/>
  <c r="S1158" i="35"/>
  <c r="I1158" i="35"/>
  <c r="E1158" i="35" s="1"/>
  <c r="S1157" i="35"/>
  <c r="I1157" i="35"/>
  <c r="E1157" i="35" s="1"/>
  <c r="S1156" i="35"/>
  <c r="I1156" i="35"/>
  <c r="E1156" i="35" s="1"/>
  <c r="S1155" i="35"/>
  <c r="I1155" i="35"/>
  <c r="E1155" i="35" s="1"/>
  <c r="S1154" i="35"/>
  <c r="I1154" i="35"/>
  <c r="E1154" i="35" s="1"/>
  <c r="S1153" i="35"/>
  <c r="I1153" i="35"/>
  <c r="E1153" i="35" s="1"/>
  <c r="S1152" i="35"/>
  <c r="I1152" i="35"/>
  <c r="E1152" i="35" s="1"/>
  <c r="S1151" i="35"/>
  <c r="I1151" i="35"/>
  <c r="E1151" i="35" s="1"/>
  <c r="S1150" i="35"/>
  <c r="I1150" i="35"/>
  <c r="E1150" i="35" s="1"/>
  <c r="S1149" i="35"/>
  <c r="I1149" i="35"/>
  <c r="E1149" i="35" s="1"/>
  <c r="S1148" i="35"/>
  <c r="I1148" i="35"/>
  <c r="E1148" i="35" s="1"/>
  <c r="S1147" i="35"/>
  <c r="I1147" i="35"/>
  <c r="E1147" i="35" s="1"/>
  <c r="S1146" i="35"/>
  <c r="I1146" i="35"/>
  <c r="E1146" i="35" s="1"/>
  <c r="S1145" i="35"/>
  <c r="I1145" i="35"/>
  <c r="E1145" i="35" s="1"/>
  <c r="S1144" i="35"/>
  <c r="I1144" i="35"/>
  <c r="E1144" i="35" s="1"/>
  <c r="S1143" i="35"/>
  <c r="I1143" i="35"/>
  <c r="E1143" i="35" s="1"/>
  <c r="S1142" i="35"/>
  <c r="I1142" i="35"/>
  <c r="E1142" i="35" s="1"/>
  <c r="S1141" i="35"/>
  <c r="I1141" i="35"/>
  <c r="E1141" i="35" s="1"/>
  <c r="S1140" i="35"/>
  <c r="I1140" i="35"/>
  <c r="E1140" i="35" s="1"/>
  <c r="S1139" i="35"/>
  <c r="I1139" i="35"/>
  <c r="E1139" i="35" s="1"/>
  <c r="S1138" i="35"/>
  <c r="I1138" i="35"/>
  <c r="E1138" i="35" s="1"/>
  <c r="S1137" i="35"/>
  <c r="I1137" i="35"/>
  <c r="E1137" i="35" s="1"/>
  <c r="S1136" i="35"/>
  <c r="I1136" i="35"/>
  <c r="E1136" i="35" s="1"/>
  <c r="S1135" i="35"/>
  <c r="I1135" i="35"/>
  <c r="E1135" i="35" s="1"/>
  <c r="S1134" i="35"/>
  <c r="I1134" i="35"/>
  <c r="E1134" i="35" s="1"/>
  <c r="S1133" i="35"/>
  <c r="I1133" i="35"/>
  <c r="E1133" i="35" s="1"/>
  <c r="S1132" i="35"/>
  <c r="I1132" i="35"/>
  <c r="E1132" i="35" s="1"/>
  <c r="S1131" i="35"/>
  <c r="I1131" i="35"/>
  <c r="E1131" i="35" s="1"/>
  <c r="S1130" i="35"/>
  <c r="I1130" i="35"/>
  <c r="E1130" i="35" s="1"/>
  <c r="S1129" i="35"/>
  <c r="I1129" i="35"/>
  <c r="E1129" i="35" s="1"/>
  <c r="S1128" i="35"/>
  <c r="I1128" i="35"/>
  <c r="E1128" i="35" s="1"/>
  <c r="S1127" i="35"/>
  <c r="I1127" i="35"/>
  <c r="E1127" i="35" s="1"/>
  <c r="S1126" i="35"/>
  <c r="I1126" i="35"/>
  <c r="E1126" i="35" s="1"/>
  <c r="S1125" i="35"/>
  <c r="I1125" i="35"/>
  <c r="E1125" i="35" s="1"/>
  <c r="S1124" i="35"/>
  <c r="I1124" i="35"/>
  <c r="E1124" i="35" s="1"/>
  <c r="S1123" i="35"/>
  <c r="I1123" i="35"/>
  <c r="E1123" i="35" s="1"/>
  <c r="S1122" i="35"/>
  <c r="I1122" i="35"/>
  <c r="E1122" i="35" s="1"/>
  <c r="S1121" i="35"/>
  <c r="I1121" i="35"/>
  <c r="E1121" i="35" s="1"/>
  <c r="S1120" i="35"/>
  <c r="I1120" i="35"/>
  <c r="E1120" i="35" s="1"/>
  <c r="S1119" i="35"/>
  <c r="I1119" i="35"/>
  <c r="E1119" i="35" s="1"/>
  <c r="S1118" i="35"/>
  <c r="I1118" i="35"/>
  <c r="E1118" i="35" s="1"/>
  <c r="S1117" i="35"/>
  <c r="I1117" i="35"/>
  <c r="E1117" i="35" s="1"/>
  <c r="S1116" i="35"/>
  <c r="I1116" i="35"/>
  <c r="E1116" i="35" s="1"/>
  <c r="S1115" i="35"/>
  <c r="I1115" i="35"/>
  <c r="E1115" i="35" s="1"/>
  <c r="S1114" i="35"/>
  <c r="I1114" i="35"/>
  <c r="E1114" i="35" s="1"/>
  <c r="S1113" i="35"/>
  <c r="I1113" i="35"/>
  <c r="E1113" i="35" s="1"/>
  <c r="S1112" i="35"/>
  <c r="I1112" i="35"/>
  <c r="E1112" i="35" s="1"/>
  <c r="S1111" i="35"/>
  <c r="I1111" i="35"/>
  <c r="E1111" i="35" s="1"/>
  <c r="S1110" i="35"/>
  <c r="I1110" i="35"/>
  <c r="E1110" i="35" s="1"/>
  <c r="S1109" i="35"/>
  <c r="I1109" i="35"/>
  <c r="E1109" i="35" s="1"/>
  <c r="S1108" i="35"/>
  <c r="I1108" i="35"/>
  <c r="E1108" i="35" s="1"/>
  <c r="S1107" i="35"/>
  <c r="I1107" i="35"/>
  <c r="E1107" i="35" s="1"/>
  <c r="S1106" i="35"/>
  <c r="I1106" i="35"/>
  <c r="E1106" i="35" s="1"/>
  <c r="S1105" i="35"/>
  <c r="I1105" i="35"/>
  <c r="E1105" i="35" s="1"/>
  <c r="S1104" i="35"/>
  <c r="I1104" i="35"/>
  <c r="E1104" i="35" s="1"/>
  <c r="S1103" i="35"/>
  <c r="I1103" i="35"/>
  <c r="E1103" i="35" s="1"/>
  <c r="S1102" i="35"/>
  <c r="I1102" i="35"/>
  <c r="E1102" i="35" s="1"/>
  <c r="S1101" i="35"/>
  <c r="I1101" i="35"/>
  <c r="E1101" i="35" s="1"/>
  <c r="S1100" i="35"/>
  <c r="I1100" i="35"/>
  <c r="E1100" i="35" s="1"/>
  <c r="S1099" i="35"/>
  <c r="I1099" i="35"/>
  <c r="E1099" i="35" s="1"/>
  <c r="S1098" i="35"/>
  <c r="I1098" i="35"/>
  <c r="E1098" i="35" s="1"/>
  <c r="S1097" i="35"/>
  <c r="I1097" i="35"/>
  <c r="E1097" i="35" s="1"/>
  <c r="S1096" i="35"/>
  <c r="I1096" i="35"/>
  <c r="E1096" i="35" s="1"/>
  <c r="S1095" i="35"/>
  <c r="I1095" i="35"/>
  <c r="E1095" i="35" s="1"/>
  <c r="S1094" i="35"/>
  <c r="I1094" i="35"/>
  <c r="E1094" i="35" s="1"/>
  <c r="S1093" i="35"/>
  <c r="I1093" i="35"/>
  <c r="E1093" i="35" s="1"/>
  <c r="S1092" i="35"/>
  <c r="I1092" i="35"/>
  <c r="E1092" i="35" s="1"/>
  <c r="S1091" i="35"/>
  <c r="I1091" i="35"/>
  <c r="E1091" i="35" s="1"/>
  <c r="S1090" i="35"/>
  <c r="I1090" i="35"/>
  <c r="E1090" i="35" s="1"/>
  <c r="S1089" i="35"/>
  <c r="I1089" i="35"/>
  <c r="E1089" i="35" s="1"/>
  <c r="S1088" i="35"/>
  <c r="I1088" i="35"/>
  <c r="E1088" i="35" s="1"/>
  <c r="S1087" i="35"/>
  <c r="I1087" i="35"/>
  <c r="E1087" i="35" s="1"/>
  <c r="S1086" i="35"/>
  <c r="I1086" i="35"/>
  <c r="E1086" i="35" s="1"/>
  <c r="S1085" i="35"/>
  <c r="I1085" i="35"/>
  <c r="E1085" i="35" s="1"/>
  <c r="S1084" i="35"/>
  <c r="I1084" i="35"/>
  <c r="E1084" i="35" s="1"/>
  <c r="S1083" i="35"/>
  <c r="I1083" i="35"/>
  <c r="E1083" i="35" s="1"/>
  <c r="S1082" i="35"/>
  <c r="I1082" i="35"/>
  <c r="E1082" i="35" s="1"/>
  <c r="S1081" i="35"/>
  <c r="I1081" i="35"/>
  <c r="E1081" i="35" s="1"/>
  <c r="S1080" i="35"/>
  <c r="I1080" i="35"/>
  <c r="E1080" i="35" s="1"/>
  <c r="S1079" i="35"/>
  <c r="I1079" i="35"/>
  <c r="E1079" i="35" s="1"/>
  <c r="S1078" i="35"/>
  <c r="I1078" i="35"/>
  <c r="E1078" i="35" s="1"/>
  <c r="S1077" i="35"/>
  <c r="I1077" i="35"/>
  <c r="E1077" i="35" s="1"/>
  <c r="S1076" i="35"/>
  <c r="I1076" i="35"/>
  <c r="E1076" i="35" s="1"/>
  <c r="S1075" i="35"/>
  <c r="I1075" i="35"/>
  <c r="E1075" i="35" s="1"/>
  <c r="S1074" i="35"/>
  <c r="I1074" i="35"/>
  <c r="E1074" i="35" s="1"/>
  <c r="S1073" i="35"/>
  <c r="I1073" i="35"/>
  <c r="E1073" i="35" s="1"/>
  <c r="S1072" i="35"/>
  <c r="I1072" i="35"/>
  <c r="E1072" i="35" s="1"/>
  <c r="S1071" i="35"/>
  <c r="I1071" i="35"/>
  <c r="E1071" i="35" s="1"/>
  <c r="S1070" i="35"/>
  <c r="I1070" i="35"/>
  <c r="E1070" i="35" s="1"/>
  <c r="S1069" i="35"/>
  <c r="I1069" i="35"/>
  <c r="E1069" i="35" s="1"/>
  <c r="S1068" i="35"/>
  <c r="I1068" i="35"/>
  <c r="E1068" i="35" s="1"/>
  <c r="S1067" i="35"/>
  <c r="I1067" i="35"/>
  <c r="E1067" i="35" s="1"/>
  <c r="S1066" i="35"/>
  <c r="I1066" i="35"/>
  <c r="E1066" i="35" s="1"/>
  <c r="S1065" i="35"/>
  <c r="I1065" i="35"/>
  <c r="E1065" i="35" s="1"/>
  <c r="S1064" i="35"/>
  <c r="I1064" i="35"/>
  <c r="E1064" i="35" s="1"/>
  <c r="S1063" i="35"/>
  <c r="I1063" i="35"/>
  <c r="E1063" i="35" s="1"/>
  <c r="S1062" i="35"/>
  <c r="I1062" i="35"/>
  <c r="E1062" i="35" s="1"/>
  <c r="S1061" i="35"/>
  <c r="I1061" i="35"/>
  <c r="E1061" i="35" s="1"/>
  <c r="S1060" i="35"/>
  <c r="I1060" i="35"/>
  <c r="E1060" i="35" s="1"/>
  <c r="S1059" i="35"/>
  <c r="I1059" i="35"/>
  <c r="E1059" i="35" s="1"/>
  <c r="S1058" i="35"/>
  <c r="I1058" i="35"/>
  <c r="E1058" i="35" s="1"/>
  <c r="S1057" i="35"/>
  <c r="I1057" i="35"/>
  <c r="E1057" i="35" s="1"/>
  <c r="S1056" i="35"/>
  <c r="I1056" i="35"/>
  <c r="E1056" i="35" s="1"/>
  <c r="S1055" i="35"/>
  <c r="I1055" i="35"/>
  <c r="E1055" i="35" s="1"/>
  <c r="S1054" i="35"/>
  <c r="I1054" i="35"/>
  <c r="E1054" i="35" s="1"/>
  <c r="S1053" i="35"/>
  <c r="I1053" i="35"/>
  <c r="E1053" i="35" s="1"/>
  <c r="S1052" i="35"/>
  <c r="I1052" i="35"/>
  <c r="E1052" i="35" s="1"/>
  <c r="S1051" i="35"/>
  <c r="I1051" i="35"/>
  <c r="E1051" i="35" s="1"/>
  <c r="S1050" i="35"/>
  <c r="I1050" i="35"/>
  <c r="E1050" i="35" s="1"/>
  <c r="S1049" i="35"/>
  <c r="I1049" i="35"/>
  <c r="E1049" i="35" s="1"/>
  <c r="S1048" i="35"/>
  <c r="I1048" i="35"/>
  <c r="E1048" i="35" s="1"/>
  <c r="S1047" i="35"/>
  <c r="I1047" i="35"/>
  <c r="E1047" i="35" s="1"/>
  <c r="S1046" i="35"/>
  <c r="I1046" i="35"/>
  <c r="E1046" i="35" s="1"/>
  <c r="S1045" i="35"/>
  <c r="I1045" i="35"/>
  <c r="E1045" i="35" s="1"/>
  <c r="S1044" i="35"/>
  <c r="I1044" i="35"/>
  <c r="E1044" i="35" s="1"/>
  <c r="S1043" i="35"/>
  <c r="I1043" i="35"/>
  <c r="E1043" i="35" s="1"/>
  <c r="S1042" i="35"/>
  <c r="I1042" i="35"/>
  <c r="E1042" i="35" s="1"/>
  <c r="S1041" i="35"/>
  <c r="I1041" i="35"/>
  <c r="E1041" i="35" s="1"/>
  <c r="S1040" i="35"/>
  <c r="I1040" i="35"/>
  <c r="E1040" i="35" s="1"/>
  <c r="S1039" i="35"/>
  <c r="I1039" i="35"/>
  <c r="E1039" i="35" s="1"/>
  <c r="S1038" i="35"/>
  <c r="I1038" i="35"/>
  <c r="E1038" i="35" s="1"/>
  <c r="S1037" i="35"/>
  <c r="I1037" i="35"/>
  <c r="E1037" i="35" s="1"/>
  <c r="S1036" i="35"/>
  <c r="I1036" i="35"/>
  <c r="E1036" i="35" s="1"/>
  <c r="S1035" i="35"/>
  <c r="I1035" i="35"/>
  <c r="E1035" i="35" s="1"/>
  <c r="S1034" i="35"/>
  <c r="I1034" i="35"/>
  <c r="E1034" i="35" s="1"/>
  <c r="S1033" i="35"/>
  <c r="I1033" i="35"/>
  <c r="E1033" i="35" s="1"/>
  <c r="S1032" i="35"/>
  <c r="I1032" i="35"/>
  <c r="E1032" i="35" s="1"/>
  <c r="S1031" i="35"/>
  <c r="I1031" i="35"/>
  <c r="E1031" i="35" s="1"/>
  <c r="S1030" i="35"/>
  <c r="I1030" i="35"/>
  <c r="E1030" i="35" s="1"/>
  <c r="S1029" i="35"/>
  <c r="I1029" i="35"/>
  <c r="E1029" i="35" s="1"/>
  <c r="S1028" i="35"/>
  <c r="I1028" i="35"/>
  <c r="E1028" i="35" s="1"/>
  <c r="S1027" i="35"/>
  <c r="I1027" i="35"/>
  <c r="E1027" i="35" s="1"/>
  <c r="S1026" i="35"/>
  <c r="I1026" i="35"/>
  <c r="E1026" i="35" s="1"/>
  <c r="S1025" i="35"/>
  <c r="I1025" i="35"/>
  <c r="E1025" i="35" s="1"/>
  <c r="S1024" i="35"/>
  <c r="I1024" i="35"/>
  <c r="E1024" i="35" s="1"/>
  <c r="S1023" i="35"/>
  <c r="I1023" i="35"/>
  <c r="E1023" i="35" s="1"/>
  <c r="S1022" i="35"/>
  <c r="I1022" i="35"/>
  <c r="E1022" i="35" s="1"/>
  <c r="S1021" i="35"/>
  <c r="I1021" i="35"/>
  <c r="E1021" i="35" s="1"/>
  <c r="S1020" i="35"/>
  <c r="I1020" i="35"/>
  <c r="E1020" i="35" s="1"/>
  <c r="S1019" i="35"/>
  <c r="I1019" i="35"/>
  <c r="E1019" i="35" s="1"/>
  <c r="S1018" i="35"/>
  <c r="I1018" i="35"/>
  <c r="E1018" i="35" s="1"/>
  <c r="S1017" i="35"/>
  <c r="I1017" i="35"/>
  <c r="E1017" i="35" s="1"/>
  <c r="S1016" i="35"/>
  <c r="I1016" i="35"/>
  <c r="E1016" i="35" s="1"/>
  <c r="S1015" i="35"/>
  <c r="I1015" i="35"/>
  <c r="E1015" i="35" s="1"/>
  <c r="S1014" i="35"/>
  <c r="I1014" i="35"/>
  <c r="E1014" i="35" s="1"/>
  <c r="S1013" i="35"/>
  <c r="I1013" i="35"/>
  <c r="E1013" i="35" s="1"/>
  <c r="S1012" i="35"/>
  <c r="I1012" i="35"/>
  <c r="E1012" i="35" s="1"/>
  <c r="S1011" i="35"/>
  <c r="I1011" i="35"/>
  <c r="E1011" i="35" s="1"/>
  <c r="S1010" i="35"/>
  <c r="I1010" i="35"/>
  <c r="E1010" i="35" s="1"/>
  <c r="S1009" i="35"/>
  <c r="I1009" i="35"/>
  <c r="E1009" i="35" s="1"/>
  <c r="S1008" i="35"/>
  <c r="I1008" i="35"/>
  <c r="E1008" i="35" s="1"/>
  <c r="S1007" i="35"/>
  <c r="I1007" i="35"/>
  <c r="E1007" i="35" s="1"/>
  <c r="S1006" i="35"/>
  <c r="I1006" i="35"/>
  <c r="E1006" i="35" s="1"/>
  <c r="S1005" i="35"/>
  <c r="I1005" i="35"/>
  <c r="E1005" i="35" s="1"/>
  <c r="S1004" i="35"/>
  <c r="I1004" i="35"/>
  <c r="E1004" i="35" s="1"/>
  <c r="S1003" i="35"/>
  <c r="I1003" i="35"/>
  <c r="E1003" i="35" s="1"/>
  <c r="S1002" i="35"/>
  <c r="I1002" i="35"/>
  <c r="E1002" i="35" s="1"/>
  <c r="S1001" i="35"/>
  <c r="I1001" i="35"/>
  <c r="E1001" i="35" s="1"/>
  <c r="S1000" i="35"/>
  <c r="I1000" i="35"/>
  <c r="S999" i="35"/>
  <c r="I999" i="35"/>
  <c r="S998" i="35"/>
  <c r="I998" i="35"/>
  <c r="S997" i="35"/>
  <c r="I997" i="35"/>
  <c r="S996" i="35"/>
  <c r="I996" i="35"/>
  <c r="S995" i="35"/>
  <c r="I995" i="35"/>
  <c r="S994" i="35"/>
  <c r="I994" i="35"/>
  <c r="S993" i="35"/>
  <c r="I993" i="35"/>
  <c r="S992" i="35"/>
  <c r="I992" i="35"/>
  <c r="S991" i="35"/>
  <c r="I991" i="35"/>
  <c r="S990" i="35"/>
  <c r="I990" i="35"/>
  <c r="S989" i="35"/>
  <c r="I989" i="35"/>
  <c r="S988" i="35"/>
  <c r="I988" i="35"/>
  <c r="S987" i="35"/>
  <c r="I987" i="35"/>
  <c r="S986" i="35"/>
  <c r="I986" i="35"/>
  <c r="S985" i="35"/>
  <c r="I985" i="35"/>
  <c r="S984" i="35"/>
  <c r="I984" i="35"/>
  <c r="S983" i="35"/>
  <c r="I983" i="35"/>
  <c r="S982" i="35"/>
  <c r="I982" i="35"/>
  <c r="S981" i="35"/>
  <c r="I981" i="35"/>
  <c r="S980" i="35"/>
  <c r="I980" i="35"/>
  <c r="S979" i="35"/>
  <c r="I979" i="35"/>
  <c r="S978" i="35"/>
  <c r="I978" i="35"/>
  <c r="S977" i="35"/>
  <c r="I977" i="35"/>
  <c r="S976" i="35"/>
  <c r="I976" i="35"/>
  <c r="S975" i="35"/>
  <c r="I975" i="35"/>
  <c r="S974" i="35"/>
  <c r="I974" i="35"/>
  <c r="S973" i="35"/>
  <c r="I973" i="35"/>
  <c r="S972" i="35"/>
  <c r="I972" i="35"/>
  <c r="S971" i="35"/>
  <c r="I971" i="35"/>
  <c r="S970" i="35"/>
  <c r="I970" i="35"/>
  <c r="S969" i="35"/>
  <c r="I969" i="35"/>
  <c r="S968" i="35"/>
  <c r="I968" i="35"/>
  <c r="S967" i="35"/>
  <c r="I967" i="35"/>
  <c r="S966" i="35"/>
  <c r="I966" i="35"/>
  <c r="S965" i="35"/>
  <c r="I965" i="35"/>
  <c r="S964" i="35"/>
  <c r="I964" i="35"/>
  <c r="S963" i="35"/>
  <c r="I963" i="35"/>
  <c r="S962" i="35"/>
  <c r="I962" i="35"/>
  <c r="S961" i="35"/>
  <c r="I961" i="35"/>
  <c r="S960" i="35"/>
  <c r="I960" i="35"/>
  <c r="S959" i="35"/>
  <c r="I959" i="35"/>
  <c r="S958" i="35"/>
  <c r="I958" i="35"/>
  <c r="S957" i="35"/>
  <c r="I957" i="35"/>
  <c r="S956" i="35"/>
  <c r="I956" i="35"/>
  <c r="S955" i="35"/>
  <c r="I955" i="35"/>
  <c r="S954" i="35"/>
  <c r="I954" i="35"/>
  <c r="S953" i="35"/>
  <c r="I953" i="35"/>
  <c r="S952" i="35"/>
  <c r="I952" i="35"/>
  <c r="S951" i="35"/>
  <c r="I951" i="35"/>
  <c r="S950" i="35"/>
  <c r="I950" i="35"/>
  <c r="S949" i="35"/>
  <c r="I949" i="35"/>
  <c r="S948" i="35"/>
  <c r="I948" i="35"/>
  <c r="S947" i="35"/>
  <c r="I947" i="35"/>
  <c r="S946" i="35"/>
  <c r="I946" i="35"/>
  <c r="S945" i="35"/>
  <c r="I945" i="35"/>
  <c r="S944" i="35"/>
  <c r="I944" i="35"/>
  <c r="S943" i="35"/>
  <c r="I943" i="35"/>
  <c r="S942" i="35"/>
  <c r="I942" i="35"/>
  <c r="S941" i="35"/>
  <c r="I941" i="35"/>
  <c r="S940" i="35"/>
  <c r="I940" i="35"/>
  <c r="S939" i="35"/>
  <c r="I939" i="35"/>
  <c r="S938" i="35"/>
  <c r="I938" i="35"/>
  <c r="S937" i="35"/>
  <c r="I937" i="35"/>
  <c r="S936" i="35"/>
  <c r="I936" i="35"/>
  <c r="S935" i="35"/>
  <c r="I935" i="35"/>
  <c r="S934" i="35"/>
  <c r="I934" i="35"/>
  <c r="S933" i="35"/>
  <c r="I933" i="35"/>
  <c r="S932" i="35"/>
  <c r="I932" i="35"/>
  <c r="S931" i="35"/>
  <c r="I931" i="35"/>
  <c r="S930" i="35"/>
  <c r="I930" i="35"/>
  <c r="S929" i="35"/>
  <c r="I929" i="35"/>
  <c r="S928" i="35"/>
  <c r="I928" i="35"/>
  <c r="S927" i="35"/>
  <c r="I927" i="35"/>
  <c r="S926" i="35"/>
  <c r="I926" i="35"/>
  <c r="S925" i="35"/>
  <c r="I925" i="35"/>
  <c r="S924" i="35"/>
  <c r="I924" i="35"/>
  <c r="S923" i="35"/>
  <c r="I923" i="35"/>
  <c r="S922" i="35"/>
  <c r="I922" i="35"/>
  <c r="S921" i="35"/>
  <c r="I921" i="35"/>
  <c r="S920" i="35"/>
  <c r="I920" i="35"/>
  <c r="S919" i="35"/>
  <c r="I919" i="35"/>
  <c r="S918" i="35"/>
  <c r="I918" i="35"/>
  <c r="S917" i="35"/>
  <c r="I917" i="35"/>
  <c r="S916" i="35"/>
  <c r="I916" i="35"/>
  <c r="S915" i="35"/>
  <c r="I915" i="35"/>
  <c r="S914" i="35"/>
  <c r="I914" i="35"/>
  <c r="S913" i="35"/>
  <c r="I913" i="35"/>
  <c r="S912" i="35"/>
  <c r="I912" i="35"/>
  <c r="S911" i="35"/>
  <c r="I911" i="35"/>
  <c r="S910" i="35"/>
  <c r="I910" i="35"/>
  <c r="S909" i="35"/>
  <c r="I909" i="35"/>
  <c r="S908" i="35"/>
  <c r="I908" i="35"/>
  <c r="S907" i="35"/>
  <c r="I907" i="35"/>
  <c r="S906" i="35"/>
  <c r="I906" i="35"/>
  <c r="S905" i="35"/>
  <c r="I905" i="35"/>
  <c r="S904" i="35"/>
  <c r="I904" i="35"/>
  <c r="S903" i="35"/>
  <c r="I903" i="35"/>
  <c r="S902" i="35"/>
  <c r="I902" i="35"/>
  <c r="S901" i="35"/>
  <c r="I901" i="35"/>
  <c r="S900" i="35"/>
  <c r="I900" i="35"/>
  <c r="S899" i="35"/>
  <c r="I899" i="35"/>
  <c r="S898" i="35"/>
  <c r="I898" i="35"/>
  <c r="S897" i="35"/>
  <c r="I897" i="35"/>
  <c r="S896" i="35"/>
  <c r="I896" i="35"/>
  <c r="S895" i="35"/>
  <c r="I895" i="35"/>
  <c r="S894" i="35"/>
  <c r="I894" i="35"/>
  <c r="S893" i="35"/>
  <c r="I893" i="35"/>
  <c r="S892" i="35"/>
  <c r="I892" i="35"/>
  <c r="S891" i="35"/>
  <c r="I891" i="35"/>
  <c r="S890" i="35"/>
  <c r="I890" i="35"/>
  <c r="S889" i="35"/>
  <c r="I889" i="35"/>
  <c r="S888" i="35"/>
  <c r="I888" i="35"/>
  <c r="S887" i="35"/>
  <c r="I887" i="35"/>
  <c r="S886" i="35"/>
  <c r="I886" i="35"/>
  <c r="S885" i="35"/>
  <c r="I885" i="35"/>
  <c r="S884" i="35"/>
  <c r="I884" i="35"/>
  <c r="S883" i="35"/>
  <c r="I883" i="35"/>
  <c r="S882" i="35"/>
  <c r="I882" i="35"/>
  <c r="S881" i="35"/>
  <c r="I881" i="35"/>
  <c r="S880" i="35"/>
  <c r="I880" i="35"/>
  <c r="S879" i="35"/>
  <c r="I879" i="35"/>
  <c r="S878" i="35"/>
  <c r="I878" i="35"/>
  <c r="S877" i="35"/>
  <c r="I877" i="35"/>
  <c r="S876" i="35"/>
  <c r="I876" i="35"/>
  <c r="S875" i="35"/>
  <c r="I875" i="35"/>
  <c r="S874" i="35"/>
  <c r="I874" i="35"/>
  <c r="S873" i="35"/>
  <c r="I873" i="35"/>
  <c r="S872" i="35"/>
  <c r="I872" i="35"/>
  <c r="S871" i="35"/>
  <c r="I871" i="35"/>
  <c r="S870" i="35"/>
  <c r="I870" i="35"/>
  <c r="S869" i="35"/>
  <c r="I869" i="35"/>
  <c r="S868" i="35"/>
  <c r="I868" i="35"/>
  <c r="S867" i="35"/>
  <c r="I867" i="35"/>
  <c r="S866" i="35"/>
  <c r="I866" i="35"/>
  <c r="S865" i="35"/>
  <c r="I865" i="35"/>
  <c r="S864" i="35"/>
  <c r="I864" i="35"/>
  <c r="S863" i="35"/>
  <c r="I863" i="35"/>
  <c r="S862" i="35"/>
  <c r="I862" i="35"/>
  <c r="S861" i="35"/>
  <c r="I861" i="35"/>
  <c r="S860" i="35"/>
  <c r="I860" i="35"/>
  <c r="S859" i="35"/>
  <c r="I859" i="35"/>
  <c r="S858" i="35"/>
  <c r="I858" i="35"/>
  <c r="S857" i="35"/>
  <c r="I857" i="35"/>
  <c r="S856" i="35"/>
  <c r="I856" i="35"/>
  <c r="S855" i="35"/>
  <c r="I855" i="35"/>
  <c r="S854" i="35"/>
  <c r="I854" i="35"/>
  <c r="S853" i="35"/>
  <c r="I853" i="35"/>
  <c r="S852" i="35"/>
  <c r="I852" i="35"/>
  <c r="S851" i="35"/>
  <c r="I851" i="35"/>
  <c r="S850" i="35"/>
  <c r="I850" i="35"/>
  <c r="S849" i="35"/>
  <c r="I849" i="35"/>
  <c r="S848" i="35"/>
  <c r="I848" i="35"/>
  <c r="S847" i="35"/>
  <c r="I847" i="35"/>
  <c r="S846" i="35"/>
  <c r="I846" i="35"/>
  <c r="S845" i="35"/>
  <c r="I845" i="35"/>
  <c r="S844" i="35"/>
  <c r="I844" i="35"/>
  <c r="S843" i="35"/>
  <c r="I843" i="35"/>
  <c r="S842" i="35"/>
  <c r="I842" i="35"/>
  <c r="S841" i="35"/>
  <c r="I841" i="35"/>
  <c r="S840" i="35"/>
  <c r="I840" i="35"/>
  <c r="S839" i="35"/>
  <c r="I839" i="35"/>
  <c r="S838" i="35"/>
  <c r="I838" i="35"/>
  <c r="S837" i="35"/>
  <c r="I837" i="35"/>
  <c r="S836" i="35"/>
  <c r="I836" i="35"/>
  <c r="S835" i="35"/>
  <c r="I835" i="35"/>
  <c r="S834" i="35"/>
  <c r="I834" i="35"/>
  <c r="S833" i="35"/>
  <c r="I833" i="35"/>
  <c r="S832" i="35"/>
  <c r="I832" i="35"/>
  <c r="S831" i="35"/>
  <c r="I831" i="35"/>
  <c r="S830" i="35"/>
  <c r="I830" i="35"/>
  <c r="S829" i="35"/>
  <c r="I829" i="35"/>
  <c r="S828" i="35"/>
  <c r="I828" i="35"/>
  <c r="S827" i="35"/>
  <c r="I827" i="35"/>
  <c r="S826" i="35"/>
  <c r="I826" i="35"/>
  <c r="S825" i="35"/>
  <c r="I825" i="35"/>
  <c r="S824" i="35"/>
  <c r="I824" i="35"/>
  <c r="S823" i="35"/>
  <c r="I823" i="35"/>
  <c r="S822" i="35"/>
  <c r="I822" i="35"/>
  <c r="S821" i="35"/>
  <c r="I821" i="35"/>
  <c r="S820" i="35"/>
  <c r="I820" i="35"/>
  <c r="S819" i="35"/>
  <c r="I819" i="35"/>
  <c r="S818" i="35"/>
  <c r="I818" i="35"/>
  <c r="S817" i="35"/>
  <c r="I817" i="35"/>
  <c r="S816" i="35"/>
  <c r="I816" i="35"/>
  <c r="S815" i="35"/>
  <c r="I815" i="35"/>
  <c r="S814" i="35"/>
  <c r="I814" i="35"/>
  <c r="S813" i="35"/>
  <c r="I813" i="35"/>
  <c r="S812" i="35"/>
  <c r="I812" i="35"/>
  <c r="S811" i="35"/>
  <c r="I811" i="35"/>
  <c r="S810" i="35"/>
  <c r="I810" i="35"/>
  <c r="S809" i="35"/>
  <c r="I809" i="35"/>
  <c r="S808" i="35"/>
  <c r="I808" i="35"/>
  <c r="S807" i="35"/>
  <c r="I807" i="35"/>
  <c r="S806" i="35"/>
  <c r="I806" i="35"/>
  <c r="S805" i="35"/>
  <c r="I805" i="35"/>
  <c r="S804" i="35"/>
  <c r="I804" i="35"/>
  <c r="S803" i="35"/>
  <c r="I803" i="35"/>
  <c r="S802" i="35"/>
  <c r="I802" i="35"/>
  <c r="S801" i="35"/>
  <c r="I801" i="35"/>
  <c r="S800" i="35"/>
  <c r="I800" i="35"/>
  <c r="S799" i="35"/>
  <c r="I799" i="35"/>
  <c r="S798" i="35"/>
  <c r="I798" i="35"/>
  <c r="S797" i="35"/>
  <c r="I797" i="35"/>
  <c r="S796" i="35"/>
  <c r="I796" i="35"/>
  <c r="S795" i="35"/>
  <c r="I795" i="35"/>
  <c r="S794" i="35"/>
  <c r="I794" i="35"/>
  <c r="S793" i="35"/>
  <c r="I793" i="35"/>
  <c r="S792" i="35"/>
  <c r="I792" i="35"/>
  <c r="S791" i="35"/>
  <c r="I791" i="35"/>
  <c r="S790" i="35"/>
  <c r="I790" i="35"/>
  <c r="S789" i="35"/>
  <c r="I789" i="35"/>
  <c r="S788" i="35"/>
  <c r="I788" i="35"/>
  <c r="S787" i="35"/>
  <c r="I787" i="35"/>
  <c r="S786" i="35"/>
  <c r="I786" i="35"/>
  <c r="S785" i="35"/>
  <c r="I785" i="35"/>
  <c r="S784" i="35"/>
  <c r="I784" i="35"/>
  <c r="S783" i="35"/>
  <c r="I783" i="35"/>
  <c r="S782" i="35"/>
  <c r="I782" i="35"/>
  <c r="S781" i="35"/>
  <c r="I781" i="35"/>
  <c r="S780" i="35"/>
  <c r="I780" i="35"/>
  <c r="S779" i="35"/>
  <c r="I779" i="35"/>
  <c r="S778" i="35"/>
  <c r="I778" i="35"/>
  <c r="S777" i="35"/>
  <c r="I777" i="35"/>
  <c r="S776" i="35"/>
  <c r="I776" i="35"/>
  <c r="S775" i="35"/>
  <c r="I775" i="35"/>
  <c r="S774" i="35"/>
  <c r="I774" i="35"/>
  <c r="S773" i="35"/>
  <c r="I773" i="35"/>
  <c r="S772" i="35"/>
  <c r="I772" i="35"/>
  <c r="S771" i="35"/>
  <c r="I771" i="35"/>
  <c r="S770" i="35"/>
  <c r="I770" i="35"/>
  <c r="S769" i="35"/>
  <c r="I769" i="35"/>
  <c r="S768" i="35"/>
  <c r="I768" i="35"/>
  <c r="S767" i="35"/>
  <c r="I767" i="35"/>
  <c r="S766" i="35"/>
  <c r="I766" i="35"/>
  <c r="S765" i="35"/>
  <c r="I765" i="35"/>
  <c r="S764" i="35"/>
  <c r="I764" i="35"/>
  <c r="S763" i="35"/>
  <c r="I763" i="35"/>
  <c r="S762" i="35"/>
  <c r="I762" i="35"/>
  <c r="S761" i="35"/>
  <c r="I761" i="35"/>
  <c r="S760" i="35"/>
  <c r="I760" i="35"/>
  <c r="S759" i="35"/>
  <c r="I759" i="35"/>
  <c r="S758" i="35"/>
  <c r="I758" i="35"/>
  <c r="S757" i="35"/>
  <c r="I757" i="35"/>
  <c r="S756" i="35"/>
  <c r="I756" i="35"/>
  <c r="S755" i="35"/>
  <c r="I755" i="35"/>
  <c r="S754" i="35"/>
  <c r="I754" i="35"/>
  <c r="S753" i="35"/>
  <c r="I753" i="35"/>
  <c r="S752" i="35"/>
  <c r="I752" i="35"/>
  <c r="S751" i="35"/>
  <c r="I751" i="35"/>
  <c r="S750" i="35"/>
  <c r="I750" i="35"/>
  <c r="S749" i="35"/>
  <c r="I749" i="35"/>
  <c r="S748" i="35"/>
  <c r="I748" i="35"/>
  <c r="S747" i="35"/>
  <c r="I747" i="35"/>
  <c r="S746" i="35"/>
  <c r="I746" i="35"/>
  <c r="S745" i="35"/>
  <c r="I745" i="35"/>
  <c r="S744" i="35"/>
  <c r="I744" i="35"/>
  <c r="S743" i="35"/>
  <c r="I743" i="35"/>
  <c r="S742" i="35"/>
  <c r="I742" i="35"/>
  <c r="S741" i="35"/>
  <c r="I741" i="35"/>
  <c r="S740" i="35"/>
  <c r="I740" i="35"/>
  <c r="S739" i="35"/>
  <c r="I739" i="35"/>
  <c r="S738" i="35"/>
  <c r="I738" i="35"/>
  <c r="S737" i="35"/>
  <c r="I737" i="35"/>
  <c r="S736" i="35"/>
  <c r="I736" i="35"/>
  <c r="S735" i="35"/>
  <c r="I735" i="35"/>
  <c r="S734" i="35"/>
  <c r="I734" i="35"/>
  <c r="S733" i="35"/>
  <c r="I733" i="35"/>
  <c r="S732" i="35"/>
  <c r="I732" i="35"/>
  <c r="S731" i="35"/>
  <c r="I731" i="35"/>
  <c r="S730" i="35"/>
  <c r="I730" i="35"/>
  <c r="S729" i="35"/>
  <c r="I729" i="35"/>
  <c r="S728" i="35"/>
  <c r="I728" i="35"/>
  <c r="S727" i="35"/>
  <c r="I727" i="35"/>
  <c r="S726" i="35"/>
  <c r="I726" i="35"/>
  <c r="S725" i="35"/>
  <c r="I725" i="35"/>
  <c r="S724" i="35"/>
  <c r="I724" i="35"/>
  <c r="S723" i="35"/>
  <c r="I723" i="35"/>
  <c r="S722" i="35"/>
  <c r="I722" i="35"/>
  <c r="S721" i="35"/>
  <c r="I721" i="35"/>
  <c r="S720" i="35"/>
  <c r="I720" i="35"/>
  <c r="S719" i="35"/>
  <c r="I719" i="35"/>
  <c r="S718" i="35"/>
  <c r="I718" i="35"/>
  <c r="S717" i="35"/>
  <c r="I717" i="35"/>
  <c r="S716" i="35"/>
  <c r="I716" i="35"/>
  <c r="S715" i="35"/>
  <c r="I715" i="35"/>
  <c r="S714" i="35"/>
  <c r="I714" i="35"/>
  <c r="S713" i="35"/>
  <c r="I713" i="35"/>
  <c r="S712" i="35"/>
  <c r="I712" i="35"/>
  <c r="S711" i="35"/>
  <c r="I711" i="35"/>
  <c r="S710" i="35"/>
  <c r="I710" i="35"/>
  <c r="S709" i="35"/>
  <c r="I709" i="35"/>
  <c r="S708" i="35"/>
  <c r="I708" i="35"/>
  <c r="S707" i="35"/>
  <c r="I707" i="35"/>
  <c r="S706" i="35"/>
  <c r="I706" i="35"/>
  <c r="S705" i="35"/>
  <c r="I705" i="35"/>
  <c r="S704" i="35"/>
  <c r="I704" i="35"/>
  <c r="S703" i="35"/>
  <c r="I703" i="35"/>
  <c r="S702" i="35"/>
  <c r="I702" i="35"/>
  <c r="S701" i="35"/>
  <c r="I701" i="35"/>
  <c r="S700" i="35"/>
  <c r="I700" i="35"/>
  <c r="S699" i="35"/>
  <c r="I699" i="35"/>
  <c r="S698" i="35"/>
  <c r="I698" i="35"/>
  <c r="S697" i="35"/>
  <c r="I697" i="35"/>
  <c r="S696" i="35"/>
  <c r="I696" i="35"/>
  <c r="S695" i="35"/>
  <c r="I695" i="35"/>
  <c r="S694" i="35"/>
  <c r="I694" i="35"/>
  <c r="S693" i="35"/>
  <c r="I693" i="35"/>
  <c r="S692" i="35"/>
  <c r="I692" i="35"/>
  <c r="S691" i="35"/>
  <c r="I691" i="35"/>
  <c r="S690" i="35"/>
  <c r="I690" i="35"/>
  <c r="S689" i="35"/>
  <c r="I689" i="35"/>
  <c r="S688" i="35"/>
  <c r="I688" i="35"/>
  <c r="S687" i="35"/>
  <c r="I687" i="35"/>
  <c r="S686" i="35"/>
  <c r="I686" i="35"/>
  <c r="S685" i="35"/>
  <c r="I685" i="35"/>
  <c r="S684" i="35"/>
  <c r="I684" i="35"/>
  <c r="S683" i="35"/>
  <c r="I683" i="35"/>
  <c r="S682" i="35"/>
  <c r="I682" i="35"/>
  <c r="S681" i="35"/>
  <c r="I681" i="35"/>
  <c r="S680" i="35"/>
  <c r="I680" i="35"/>
  <c r="S679" i="35"/>
  <c r="I679" i="35"/>
  <c r="S678" i="35"/>
  <c r="I678" i="35"/>
  <c r="S677" i="35"/>
  <c r="I677" i="35"/>
  <c r="S676" i="35"/>
  <c r="I676" i="35"/>
  <c r="S675" i="35"/>
  <c r="I675" i="35"/>
  <c r="S674" i="35"/>
  <c r="I674" i="35"/>
  <c r="S673" i="35"/>
  <c r="I673" i="35"/>
  <c r="S672" i="35"/>
  <c r="I672" i="35"/>
  <c r="S671" i="35"/>
  <c r="I671" i="35"/>
  <c r="S670" i="35"/>
  <c r="I670" i="35"/>
  <c r="S669" i="35"/>
  <c r="I669" i="35"/>
  <c r="S668" i="35"/>
  <c r="I668" i="35"/>
  <c r="S667" i="35"/>
  <c r="I667" i="35"/>
  <c r="S666" i="35"/>
  <c r="I666" i="35"/>
  <c r="S665" i="35"/>
  <c r="I665" i="35"/>
  <c r="S664" i="35"/>
  <c r="I664" i="35"/>
  <c r="S663" i="35"/>
  <c r="I663" i="35"/>
  <c r="S662" i="35"/>
  <c r="I662" i="35"/>
  <c r="S661" i="35"/>
  <c r="I661" i="35"/>
  <c r="S660" i="35"/>
  <c r="I660" i="35"/>
  <c r="S659" i="35"/>
  <c r="I659" i="35"/>
  <c r="S658" i="35"/>
  <c r="I658" i="35"/>
  <c r="S657" i="35"/>
  <c r="I657" i="35"/>
  <c r="S656" i="35"/>
  <c r="I656" i="35"/>
  <c r="S655" i="35"/>
  <c r="I655" i="35"/>
  <c r="S654" i="35"/>
  <c r="I654" i="35"/>
  <c r="S653" i="35"/>
  <c r="I653" i="35"/>
  <c r="S652" i="35"/>
  <c r="I652" i="35"/>
  <c r="S651" i="35"/>
  <c r="I651" i="35"/>
  <c r="S650" i="35"/>
  <c r="I650" i="35"/>
  <c r="S649" i="35"/>
  <c r="I649" i="35"/>
  <c r="S648" i="35"/>
  <c r="I648" i="35"/>
  <c r="S647" i="35"/>
  <c r="I647" i="35"/>
  <c r="S646" i="35"/>
  <c r="I646" i="35"/>
  <c r="S645" i="35"/>
  <c r="I645" i="35"/>
  <c r="S644" i="35"/>
  <c r="I644" i="35"/>
  <c r="S643" i="35"/>
  <c r="I643" i="35"/>
  <c r="S642" i="35"/>
  <c r="I642" i="35"/>
  <c r="S641" i="35"/>
  <c r="I641" i="35"/>
  <c r="S640" i="35"/>
  <c r="I640" i="35"/>
  <c r="S639" i="35"/>
  <c r="I639" i="35"/>
  <c r="S638" i="35"/>
  <c r="I638" i="35"/>
  <c r="S637" i="35"/>
  <c r="I637" i="35"/>
  <c r="S636" i="35"/>
  <c r="I636" i="35"/>
  <c r="S635" i="35"/>
  <c r="I635" i="35"/>
  <c r="S634" i="35"/>
  <c r="I634" i="35"/>
  <c r="S633" i="35"/>
  <c r="I633" i="35"/>
  <c r="S632" i="35"/>
  <c r="I632" i="35"/>
  <c r="S631" i="35"/>
  <c r="I631" i="35"/>
  <c r="S630" i="35"/>
  <c r="I630" i="35"/>
  <c r="S629" i="35"/>
  <c r="I629" i="35"/>
  <c r="S628" i="35"/>
  <c r="I628" i="35"/>
  <c r="S627" i="35"/>
  <c r="I627" i="35"/>
  <c r="S626" i="35"/>
  <c r="I626" i="35"/>
  <c r="S625" i="35"/>
  <c r="I625" i="35"/>
  <c r="S624" i="35"/>
  <c r="I624" i="35"/>
  <c r="S623" i="35"/>
  <c r="I623" i="35"/>
  <c r="S622" i="35"/>
  <c r="I622" i="35"/>
  <c r="S621" i="35"/>
  <c r="I621" i="35"/>
  <c r="S620" i="35"/>
  <c r="I620" i="35"/>
  <c r="S619" i="35"/>
  <c r="I619" i="35"/>
  <c r="S618" i="35"/>
  <c r="I618" i="35"/>
  <c r="S617" i="35"/>
  <c r="I617" i="35"/>
  <c r="S616" i="35"/>
  <c r="I616" i="35"/>
  <c r="S615" i="35"/>
  <c r="I615" i="35"/>
  <c r="S614" i="35"/>
  <c r="I614" i="35"/>
  <c r="S613" i="35"/>
  <c r="I613" i="35"/>
  <c r="S612" i="35"/>
  <c r="I612" i="35"/>
  <c r="S611" i="35"/>
  <c r="I611" i="35"/>
  <c r="S610" i="35"/>
  <c r="I610" i="35"/>
  <c r="S609" i="35"/>
  <c r="I609" i="35"/>
  <c r="S608" i="35"/>
  <c r="I608" i="35"/>
  <c r="S607" i="35"/>
  <c r="I607" i="35"/>
  <c r="S606" i="35"/>
  <c r="I606" i="35"/>
  <c r="S605" i="35"/>
  <c r="I605" i="35"/>
  <c r="S604" i="35"/>
  <c r="I604" i="35"/>
  <c r="S603" i="35"/>
  <c r="I603" i="35"/>
  <c r="S602" i="35"/>
  <c r="I602" i="35"/>
  <c r="S601" i="35"/>
  <c r="I601" i="35"/>
  <c r="S600" i="35"/>
  <c r="I600" i="35"/>
  <c r="S599" i="35"/>
  <c r="I599" i="35"/>
  <c r="S598" i="35"/>
  <c r="I598" i="35"/>
  <c r="S597" i="35"/>
  <c r="I597" i="35"/>
  <c r="S596" i="35"/>
  <c r="I596" i="35"/>
  <c r="S595" i="35"/>
  <c r="I595" i="35"/>
  <c r="S594" i="35"/>
  <c r="I594" i="35"/>
  <c r="S593" i="35"/>
  <c r="I593" i="35"/>
  <c r="S592" i="35"/>
  <c r="I592" i="35"/>
  <c r="S591" i="35"/>
  <c r="I591" i="35"/>
  <c r="S590" i="35"/>
  <c r="I590" i="35"/>
  <c r="S589" i="35"/>
  <c r="I589" i="35"/>
  <c r="S588" i="35"/>
  <c r="I588" i="35"/>
  <c r="S587" i="35"/>
  <c r="I587" i="35"/>
  <c r="S586" i="35"/>
  <c r="I586" i="35"/>
  <c r="S585" i="35"/>
  <c r="I585" i="35"/>
  <c r="S584" i="35"/>
  <c r="I584" i="35"/>
  <c r="S583" i="35"/>
  <c r="I583" i="35"/>
  <c r="S582" i="35"/>
  <c r="I582" i="35"/>
  <c r="S581" i="35"/>
  <c r="I581" i="35"/>
  <c r="S580" i="35"/>
  <c r="I580" i="35"/>
  <c r="S579" i="35"/>
  <c r="I579" i="35"/>
  <c r="S578" i="35"/>
  <c r="I578" i="35"/>
  <c r="S577" i="35"/>
  <c r="I577" i="35"/>
  <c r="S576" i="35"/>
  <c r="I576" i="35"/>
  <c r="S575" i="35"/>
  <c r="I575" i="35"/>
  <c r="S574" i="35"/>
  <c r="I574" i="35"/>
  <c r="S573" i="35"/>
  <c r="I573" i="35"/>
  <c r="S572" i="35"/>
  <c r="I572" i="35"/>
  <c r="S571" i="35"/>
  <c r="I571" i="35"/>
  <c r="S570" i="35"/>
  <c r="I570" i="35"/>
  <c r="S569" i="35"/>
  <c r="I569" i="35"/>
  <c r="S568" i="35"/>
  <c r="I568" i="35"/>
  <c r="S567" i="35"/>
  <c r="I567" i="35"/>
  <c r="S566" i="35"/>
  <c r="I566" i="35"/>
  <c r="S565" i="35"/>
  <c r="I565" i="35"/>
  <c r="S564" i="35"/>
  <c r="I564" i="35"/>
  <c r="S563" i="35"/>
  <c r="I563" i="35"/>
  <c r="S562" i="35"/>
  <c r="I562" i="35"/>
  <c r="S561" i="35"/>
  <c r="I561" i="35"/>
  <c r="S560" i="35"/>
  <c r="I560" i="35"/>
  <c r="S559" i="35"/>
  <c r="I559" i="35"/>
  <c r="S558" i="35"/>
  <c r="I558" i="35"/>
  <c r="S557" i="35"/>
  <c r="I557" i="35"/>
  <c r="S556" i="35"/>
  <c r="I556" i="35"/>
  <c r="S555" i="35"/>
  <c r="I555" i="35"/>
  <c r="S554" i="35"/>
  <c r="I554" i="35"/>
  <c r="S553" i="35"/>
  <c r="I553" i="35"/>
  <c r="S552" i="35"/>
  <c r="I552" i="35"/>
  <c r="S551" i="35"/>
  <c r="I551" i="35"/>
  <c r="S550" i="35"/>
  <c r="I550" i="35"/>
  <c r="S549" i="35"/>
  <c r="I549" i="35"/>
  <c r="S548" i="35"/>
  <c r="I548" i="35"/>
  <c r="S547" i="35"/>
  <c r="I547" i="35"/>
  <c r="S546" i="35"/>
  <c r="I546" i="35"/>
  <c r="S545" i="35"/>
  <c r="I545" i="35"/>
  <c r="S544" i="35"/>
  <c r="I544" i="35"/>
  <c r="S543" i="35"/>
  <c r="I543" i="35"/>
  <c r="S542" i="35"/>
  <c r="I542" i="35"/>
  <c r="S541" i="35"/>
  <c r="I541" i="35"/>
  <c r="S540" i="35"/>
  <c r="I540" i="35"/>
  <c r="S539" i="35"/>
  <c r="I539" i="35"/>
  <c r="S538" i="35"/>
  <c r="I538" i="35"/>
  <c r="S537" i="35"/>
  <c r="I537" i="35"/>
  <c r="S536" i="35"/>
  <c r="I536" i="35"/>
  <c r="S535" i="35"/>
  <c r="I535" i="35"/>
  <c r="S534" i="35"/>
  <c r="I534" i="35"/>
  <c r="S533" i="35"/>
  <c r="I533" i="35"/>
  <c r="S532" i="35"/>
  <c r="I532" i="35"/>
  <c r="S531" i="35"/>
  <c r="I531" i="35"/>
  <c r="S530" i="35"/>
  <c r="I530" i="35"/>
  <c r="S529" i="35"/>
  <c r="I529" i="35"/>
  <c r="S528" i="35"/>
  <c r="I528" i="35"/>
  <c r="S527" i="35"/>
  <c r="I527" i="35"/>
  <c r="S526" i="35"/>
  <c r="I526" i="35"/>
  <c r="S525" i="35"/>
  <c r="I525" i="35"/>
  <c r="S524" i="35"/>
  <c r="I524" i="35"/>
  <c r="S523" i="35"/>
  <c r="I523" i="35"/>
  <c r="S522" i="35"/>
  <c r="I522" i="35"/>
  <c r="S521" i="35"/>
  <c r="I521" i="35"/>
  <c r="S520" i="35"/>
  <c r="I520" i="35"/>
  <c r="S519" i="35"/>
  <c r="I519" i="35"/>
  <c r="S518" i="35"/>
  <c r="I518" i="35"/>
  <c r="S517" i="35"/>
  <c r="I517" i="35"/>
  <c r="S516" i="35"/>
  <c r="I516" i="35"/>
  <c r="S515" i="35"/>
  <c r="I515" i="35"/>
  <c r="S514" i="35"/>
  <c r="I514" i="35"/>
  <c r="S513" i="35"/>
  <c r="I513" i="35"/>
  <c r="S512" i="35"/>
  <c r="I512" i="35"/>
  <c r="S511" i="35"/>
  <c r="I511" i="35"/>
  <c r="S510" i="35"/>
  <c r="I510" i="35"/>
  <c r="S509" i="35"/>
  <c r="I509" i="35"/>
  <c r="S508" i="35"/>
  <c r="I508" i="35"/>
  <c r="S507" i="35"/>
  <c r="I507" i="35"/>
  <c r="S506" i="35"/>
  <c r="I506" i="35"/>
  <c r="S505" i="35"/>
  <c r="I505" i="35"/>
  <c r="S504" i="35"/>
  <c r="I504" i="35"/>
  <c r="S503" i="35"/>
  <c r="I503" i="35"/>
  <c r="S502" i="35"/>
  <c r="I502" i="35"/>
  <c r="S501" i="35"/>
  <c r="I501" i="35"/>
  <c r="S500" i="35"/>
  <c r="I500" i="35"/>
  <c r="S499" i="35"/>
  <c r="I499" i="35"/>
  <c r="S498" i="35"/>
  <c r="I498" i="35"/>
  <c r="S497" i="35"/>
  <c r="I497" i="35"/>
  <c r="S496" i="35"/>
  <c r="I496" i="35"/>
  <c r="S495" i="35"/>
  <c r="I495" i="35"/>
  <c r="S494" i="35"/>
  <c r="I494" i="35"/>
  <c r="S493" i="35"/>
  <c r="I493" i="35"/>
  <c r="S492" i="35"/>
  <c r="I492" i="35"/>
  <c r="S491" i="35"/>
  <c r="I491" i="35"/>
  <c r="S490" i="35"/>
  <c r="I490" i="35"/>
  <c r="S489" i="35"/>
  <c r="I489" i="35"/>
  <c r="S488" i="35"/>
  <c r="I488" i="35"/>
  <c r="S487" i="35"/>
  <c r="I487" i="35"/>
  <c r="S486" i="35"/>
  <c r="I486" i="35"/>
  <c r="S485" i="35"/>
  <c r="I485" i="35"/>
  <c r="S484" i="35"/>
  <c r="I484" i="35"/>
  <c r="S483" i="35"/>
  <c r="I483" i="35"/>
  <c r="S482" i="35"/>
  <c r="I482" i="35"/>
  <c r="S481" i="35"/>
  <c r="I481" i="35"/>
  <c r="S480" i="35"/>
  <c r="I480" i="35"/>
  <c r="S479" i="35"/>
  <c r="I479" i="35"/>
  <c r="S478" i="35"/>
  <c r="I478" i="35"/>
  <c r="S477" i="35"/>
  <c r="I477" i="35"/>
  <c r="S476" i="35"/>
  <c r="I476" i="35"/>
  <c r="S475" i="35"/>
  <c r="I475" i="35"/>
  <c r="S474" i="35"/>
  <c r="I474" i="35"/>
  <c r="S473" i="35"/>
  <c r="I473" i="35"/>
  <c r="S472" i="35"/>
  <c r="I472" i="35"/>
  <c r="S471" i="35"/>
  <c r="I471" i="35"/>
  <c r="S470" i="35"/>
  <c r="I470" i="35"/>
  <c r="S469" i="35"/>
  <c r="I469" i="35"/>
  <c r="S468" i="35"/>
  <c r="I468" i="35"/>
  <c r="S467" i="35"/>
  <c r="I467" i="35"/>
  <c r="S466" i="35"/>
  <c r="I466" i="35"/>
  <c r="S465" i="35"/>
  <c r="I465" i="35"/>
  <c r="S464" i="35"/>
  <c r="I464" i="35"/>
  <c r="S463" i="35"/>
  <c r="I463" i="35"/>
  <c r="S462" i="35"/>
  <c r="I462" i="35"/>
  <c r="S461" i="35"/>
  <c r="I461" i="35"/>
  <c r="S460" i="35"/>
  <c r="I460" i="35"/>
  <c r="S459" i="35"/>
  <c r="I459" i="35"/>
  <c r="S458" i="35"/>
  <c r="I458" i="35"/>
  <c r="S457" i="35"/>
  <c r="I457" i="35"/>
  <c r="S456" i="35"/>
  <c r="I456" i="35"/>
  <c r="S455" i="35"/>
  <c r="I455" i="35"/>
  <c r="S454" i="35"/>
  <c r="I454" i="35"/>
  <c r="S453" i="35"/>
  <c r="I453" i="35"/>
  <c r="S452" i="35"/>
  <c r="I452" i="35"/>
  <c r="S451" i="35"/>
  <c r="I451" i="35"/>
  <c r="S450" i="35"/>
  <c r="I450" i="35"/>
  <c r="S449" i="35"/>
  <c r="I449" i="35"/>
  <c r="S448" i="35"/>
  <c r="I448" i="35"/>
  <c r="S447" i="35"/>
  <c r="I447" i="35"/>
  <c r="S446" i="35"/>
  <c r="I446" i="35"/>
  <c r="S445" i="35"/>
  <c r="I445" i="35"/>
  <c r="S444" i="35"/>
  <c r="I444" i="35"/>
  <c r="S443" i="35"/>
  <c r="I443" i="35"/>
  <c r="S442" i="35"/>
  <c r="I442" i="35"/>
  <c r="S441" i="35"/>
  <c r="I441" i="35"/>
  <c r="S440" i="35"/>
  <c r="I440" i="35"/>
  <c r="S439" i="35"/>
  <c r="I439" i="35"/>
  <c r="S438" i="35"/>
  <c r="I438" i="35"/>
  <c r="S437" i="35"/>
  <c r="I437" i="35"/>
  <c r="S436" i="35"/>
  <c r="I436" i="35"/>
  <c r="S435" i="35"/>
  <c r="I435" i="35"/>
  <c r="S434" i="35"/>
  <c r="I434" i="35"/>
  <c r="S433" i="35"/>
  <c r="I433" i="35"/>
  <c r="S432" i="35"/>
  <c r="I432" i="35"/>
  <c r="S431" i="35"/>
  <c r="I431" i="35"/>
  <c r="S430" i="35"/>
  <c r="I430" i="35"/>
  <c r="S429" i="35"/>
  <c r="I429" i="35"/>
  <c r="S428" i="35"/>
  <c r="I428" i="35"/>
  <c r="S427" i="35"/>
  <c r="I427" i="35"/>
  <c r="S426" i="35"/>
  <c r="I426" i="35"/>
  <c r="S425" i="35"/>
  <c r="I425" i="35"/>
  <c r="S424" i="35"/>
  <c r="I424" i="35"/>
  <c r="S423" i="35"/>
  <c r="I423" i="35"/>
  <c r="S422" i="35"/>
  <c r="I422" i="35"/>
  <c r="S421" i="35"/>
  <c r="I421" i="35"/>
  <c r="S420" i="35"/>
  <c r="I420" i="35"/>
  <c r="S419" i="35"/>
  <c r="I419" i="35"/>
  <c r="S418" i="35"/>
  <c r="I418" i="35"/>
  <c r="S417" i="35"/>
  <c r="I417" i="35"/>
  <c r="S416" i="35"/>
  <c r="I416" i="35"/>
  <c r="S415" i="35"/>
  <c r="I415" i="35"/>
  <c r="S414" i="35"/>
  <c r="I414" i="35"/>
  <c r="S413" i="35"/>
  <c r="I413" i="35"/>
  <c r="S412" i="35"/>
  <c r="I412" i="35"/>
  <c r="S411" i="35"/>
  <c r="I411" i="35"/>
  <c r="S410" i="35"/>
  <c r="I410" i="35"/>
  <c r="S409" i="35"/>
  <c r="I409" i="35"/>
  <c r="S408" i="35"/>
  <c r="I408" i="35"/>
  <c r="S407" i="35"/>
  <c r="I407" i="35"/>
  <c r="S406" i="35"/>
  <c r="I406" i="35"/>
  <c r="S405" i="35"/>
  <c r="I405" i="35"/>
  <c r="S404" i="35"/>
  <c r="I404" i="35"/>
  <c r="S403" i="35"/>
  <c r="I403" i="35"/>
  <c r="S402" i="35"/>
  <c r="I402" i="35"/>
  <c r="S401" i="35"/>
  <c r="I401" i="35"/>
  <c r="S400" i="35"/>
  <c r="I400" i="35"/>
  <c r="S399" i="35"/>
  <c r="I399" i="35"/>
  <c r="S398" i="35"/>
  <c r="I398" i="35"/>
  <c r="S397" i="35"/>
  <c r="I397" i="35"/>
  <c r="S396" i="35"/>
  <c r="I396" i="35"/>
  <c r="S395" i="35"/>
  <c r="I395" i="35"/>
  <c r="S394" i="35"/>
  <c r="I394" i="35"/>
  <c r="S393" i="35"/>
  <c r="I393" i="35"/>
  <c r="S392" i="35"/>
  <c r="I392" i="35"/>
  <c r="S391" i="35"/>
  <c r="I391" i="35"/>
  <c r="S390" i="35"/>
  <c r="I390" i="35"/>
  <c r="S389" i="35"/>
  <c r="I389" i="35"/>
  <c r="S388" i="35"/>
  <c r="I388" i="35"/>
  <c r="S387" i="35"/>
  <c r="I387" i="35"/>
  <c r="S386" i="35"/>
  <c r="I386" i="35"/>
  <c r="S385" i="35"/>
  <c r="I385" i="35"/>
  <c r="S384" i="35"/>
  <c r="I384" i="35"/>
  <c r="S383" i="35"/>
  <c r="I383" i="35"/>
  <c r="S382" i="35"/>
  <c r="I382" i="35"/>
  <c r="S381" i="35"/>
  <c r="I381" i="35"/>
  <c r="S380" i="35"/>
  <c r="I380" i="35"/>
  <c r="S379" i="35"/>
  <c r="I379" i="35"/>
  <c r="S378" i="35"/>
  <c r="I378" i="35"/>
  <c r="S377" i="35"/>
  <c r="I377" i="35"/>
  <c r="S376" i="35"/>
  <c r="I376" i="35"/>
  <c r="S375" i="35"/>
  <c r="I375" i="35"/>
  <c r="S374" i="35"/>
  <c r="I374" i="35"/>
  <c r="S373" i="35"/>
  <c r="I373" i="35"/>
  <c r="S372" i="35"/>
  <c r="I372" i="35"/>
  <c r="S371" i="35"/>
  <c r="I371" i="35"/>
  <c r="S370" i="35"/>
  <c r="I370" i="35"/>
  <c r="S369" i="35"/>
  <c r="I369" i="35"/>
  <c r="S368" i="35"/>
  <c r="I368" i="35"/>
  <c r="S367" i="35"/>
  <c r="I367" i="35"/>
  <c r="S366" i="35"/>
  <c r="I366" i="35"/>
  <c r="S365" i="35"/>
  <c r="I365" i="35"/>
  <c r="S364" i="35"/>
  <c r="I364" i="35"/>
  <c r="S363" i="35"/>
  <c r="I363" i="35"/>
  <c r="S362" i="35"/>
  <c r="I362" i="35"/>
  <c r="S361" i="35"/>
  <c r="I361" i="35"/>
  <c r="S360" i="35"/>
  <c r="I360" i="35"/>
  <c r="S359" i="35"/>
  <c r="I359" i="35"/>
  <c r="S358" i="35"/>
  <c r="I358" i="35"/>
  <c r="S357" i="35"/>
  <c r="I357" i="35"/>
  <c r="S356" i="35"/>
  <c r="I356" i="35"/>
  <c r="S355" i="35"/>
  <c r="I355" i="35"/>
  <c r="S354" i="35"/>
  <c r="I354" i="35"/>
  <c r="S353" i="35"/>
  <c r="I353" i="35"/>
  <c r="S352" i="35"/>
  <c r="I352" i="35"/>
  <c r="S351" i="35"/>
  <c r="I351" i="35"/>
  <c r="S350" i="35"/>
  <c r="I350" i="35"/>
  <c r="S349" i="35"/>
  <c r="I349" i="35"/>
  <c r="S348" i="35"/>
  <c r="I348" i="35"/>
  <c r="S347" i="35"/>
  <c r="I347" i="35"/>
  <c r="S346" i="35"/>
  <c r="I346" i="35"/>
  <c r="S345" i="35"/>
  <c r="I345" i="35"/>
  <c r="S344" i="35"/>
  <c r="I344" i="35"/>
  <c r="S343" i="35"/>
  <c r="I343" i="35"/>
  <c r="S342" i="35"/>
  <c r="I342" i="35"/>
  <c r="S341" i="35"/>
  <c r="I341" i="35"/>
  <c r="S340" i="35"/>
  <c r="I340" i="35"/>
  <c r="S339" i="35"/>
  <c r="I339" i="35"/>
  <c r="S338" i="35"/>
  <c r="I338" i="35"/>
  <c r="S337" i="35"/>
  <c r="I337" i="35"/>
  <c r="S336" i="35"/>
  <c r="I336" i="35"/>
  <c r="S335" i="35"/>
  <c r="I335" i="35"/>
  <c r="S334" i="35"/>
  <c r="I334" i="35"/>
  <c r="S333" i="35"/>
  <c r="I333" i="35"/>
  <c r="S332" i="35"/>
  <c r="I332" i="35"/>
  <c r="S331" i="35"/>
  <c r="I331" i="35"/>
  <c r="S330" i="35"/>
  <c r="I330" i="35"/>
  <c r="S329" i="35"/>
  <c r="I329" i="35"/>
  <c r="S328" i="35"/>
  <c r="I328" i="35"/>
  <c r="S327" i="35"/>
  <c r="I327" i="35"/>
  <c r="S326" i="35"/>
  <c r="I326" i="35"/>
  <c r="S325" i="35"/>
  <c r="I325" i="35"/>
  <c r="S324" i="35"/>
  <c r="I324" i="35"/>
  <c r="S323" i="35"/>
  <c r="I323" i="35"/>
  <c r="S322" i="35"/>
  <c r="I322" i="35"/>
  <c r="S321" i="35"/>
  <c r="I321" i="35"/>
  <c r="S320" i="35"/>
  <c r="I320" i="35"/>
  <c r="S319" i="35"/>
  <c r="I319" i="35"/>
  <c r="S318" i="35"/>
  <c r="I318" i="35"/>
  <c r="S317" i="35"/>
  <c r="I317" i="35"/>
  <c r="S316" i="35"/>
  <c r="I316" i="35"/>
  <c r="S315" i="35"/>
  <c r="I315" i="35"/>
  <c r="S314" i="35"/>
  <c r="I314" i="35"/>
  <c r="S313" i="35"/>
  <c r="I313" i="35"/>
  <c r="S312" i="35"/>
  <c r="I312" i="35"/>
  <c r="S311" i="35"/>
  <c r="I311" i="35"/>
  <c r="S310" i="35"/>
  <c r="I310" i="35"/>
  <c r="S309" i="35"/>
  <c r="I309" i="35"/>
  <c r="S308" i="35"/>
  <c r="I308" i="35"/>
  <c r="S307" i="35"/>
  <c r="I307" i="35"/>
  <c r="S306" i="35"/>
  <c r="I306" i="35"/>
  <c r="S305" i="35"/>
  <c r="I305" i="35"/>
  <c r="S304" i="35"/>
  <c r="I304" i="35"/>
  <c r="S303" i="35"/>
  <c r="I303" i="35"/>
  <c r="S302" i="35"/>
  <c r="I302" i="35"/>
  <c r="S301" i="35"/>
  <c r="I301" i="35"/>
  <c r="S300" i="35"/>
  <c r="I300" i="35"/>
  <c r="S299" i="35"/>
  <c r="I299" i="35"/>
  <c r="S298" i="35"/>
  <c r="I298" i="35"/>
  <c r="S297" i="35"/>
  <c r="I297" i="35"/>
  <c r="S296" i="35"/>
  <c r="I296" i="35"/>
  <c r="S295" i="35"/>
  <c r="I295" i="35"/>
  <c r="S294" i="35"/>
  <c r="I294" i="35"/>
  <c r="S293" i="35"/>
  <c r="I293" i="35"/>
  <c r="S292" i="35"/>
  <c r="I292" i="35"/>
  <c r="S291" i="35"/>
  <c r="I291" i="35"/>
  <c r="S290" i="35"/>
  <c r="I290" i="35"/>
  <c r="S289" i="35"/>
  <c r="I289" i="35"/>
  <c r="S288" i="35"/>
  <c r="I288" i="35"/>
  <c r="S287" i="35"/>
  <c r="I287" i="35"/>
  <c r="S286" i="35"/>
  <c r="I286" i="35"/>
  <c r="S285" i="35"/>
  <c r="I285" i="35"/>
  <c r="S284" i="35"/>
  <c r="I284" i="35"/>
  <c r="S283" i="35"/>
  <c r="I283" i="35"/>
  <c r="S282" i="35"/>
  <c r="I282" i="35"/>
  <c r="S281" i="35"/>
  <c r="I281" i="35"/>
  <c r="S280" i="35"/>
  <c r="I280" i="35"/>
  <c r="S279" i="35"/>
  <c r="I279" i="35"/>
  <c r="S278" i="35"/>
  <c r="I278" i="35"/>
  <c r="S277" i="35"/>
  <c r="I277" i="35"/>
  <c r="S276" i="35"/>
  <c r="I276" i="35"/>
  <c r="S275" i="35"/>
  <c r="I275" i="35"/>
  <c r="S274" i="35"/>
  <c r="I274" i="35"/>
  <c r="S273" i="35"/>
  <c r="I273" i="35"/>
  <c r="S272" i="35"/>
  <c r="I272" i="35"/>
  <c r="S271" i="35"/>
  <c r="I271" i="35"/>
  <c r="S270" i="35"/>
  <c r="I270" i="35"/>
  <c r="S269" i="35"/>
  <c r="I269" i="35"/>
  <c r="S268" i="35"/>
  <c r="I268" i="35"/>
  <c r="S267" i="35"/>
  <c r="I267" i="35"/>
  <c r="S266" i="35"/>
  <c r="I266" i="35"/>
  <c r="S265" i="35"/>
  <c r="I265" i="35"/>
  <c r="S264" i="35"/>
  <c r="I264" i="35"/>
  <c r="S263" i="35"/>
  <c r="I263" i="35"/>
  <c r="S262" i="35"/>
  <c r="I262" i="35"/>
  <c r="S261" i="35"/>
  <c r="I261" i="35"/>
  <c r="S260" i="35"/>
  <c r="I260" i="35"/>
  <c r="S259" i="35"/>
  <c r="I259" i="35"/>
  <c r="S258" i="35"/>
  <c r="I258" i="35"/>
  <c r="S257" i="35"/>
  <c r="I257" i="35"/>
  <c r="S256" i="35"/>
  <c r="I256" i="35"/>
  <c r="S255" i="35"/>
  <c r="I255" i="35"/>
  <c r="S254" i="35"/>
  <c r="I254" i="35"/>
  <c r="S253" i="35"/>
  <c r="I253" i="35"/>
  <c r="S252" i="35"/>
  <c r="I252" i="35"/>
  <c r="S251" i="35"/>
  <c r="I251" i="35"/>
  <c r="S250" i="35"/>
  <c r="I250" i="35"/>
  <c r="S249" i="35"/>
  <c r="I249" i="35"/>
  <c r="S248" i="35"/>
  <c r="I248" i="35"/>
  <c r="S247" i="35"/>
  <c r="I247" i="35"/>
  <c r="S246" i="35"/>
  <c r="I246" i="35"/>
  <c r="S245" i="35"/>
  <c r="I245" i="35"/>
  <c r="S244" i="35"/>
  <c r="I244" i="35"/>
  <c r="S243" i="35"/>
  <c r="I243" i="35"/>
  <c r="S242" i="35"/>
  <c r="I242" i="35"/>
  <c r="S241" i="35"/>
  <c r="I241" i="35"/>
  <c r="S240" i="35"/>
  <c r="I240" i="35"/>
  <c r="S239" i="35"/>
  <c r="I239" i="35"/>
  <c r="S238" i="35"/>
  <c r="I238" i="35"/>
  <c r="S237" i="35"/>
  <c r="I237" i="35"/>
  <c r="S236" i="35"/>
  <c r="I236" i="35"/>
  <c r="S235" i="35"/>
  <c r="I235" i="35"/>
  <c r="S234" i="35"/>
  <c r="I234" i="35"/>
  <c r="S233" i="35"/>
  <c r="I233" i="35"/>
  <c r="S232" i="35"/>
  <c r="I232" i="35"/>
  <c r="S231" i="35"/>
  <c r="I231" i="35"/>
  <c r="S230" i="35"/>
  <c r="I230" i="35"/>
  <c r="S229" i="35"/>
  <c r="I229" i="35"/>
  <c r="S228" i="35"/>
  <c r="I228" i="35"/>
  <c r="S227" i="35"/>
  <c r="I227" i="35"/>
  <c r="S226" i="35"/>
  <c r="I226" i="35"/>
  <c r="S225" i="35"/>
  <c r="I225" i="35"/>
  <c r="S224" i="35"/>
  <c r="I224" i="35"/>
  <c r="S223" i="35"/>
  <c r="I223" i="35"/>
  <c r="S222" i="35"/>
  <c r="I222" i="35"/>
  <c r="S221" i="35"/>
  <c r="I221" i="35"/>
  <c r="S220" i="35"/>
  <c r="I220" i="35"/>
  <c r="S219" i="35"/>
  <c r="I219" i="35"/>
  <c r="S218" i="35"/>
  <c r="I218" i="35"/>
  <c r="S217" i="35"/>
  <c r="I217" i="35"/>
  <c r="S216" i="35"/>
  <c r="I216" i="35"/>
  <c r="S215" i="35"/>
  <c r="I215" i="35"/>
  <c r="S214" i="35"/>
  <c r="I214" i="35"/>
  <c r="S213" i="35"/>
  <c r="I213" i="35"/>
  <c r="S212" i="35"/>
  <c r="I212" i="35"/>
  <c r="S211" i="35"/>
  <c r="I211" i="35"/>
  <c r="S210" i="35"/>
  <c r="I210" i="35"/>
  <c r="S209" i="35"/>
  <c r="I209" i="35"/>
  <c r="S208" i="35"/>
  <c r="I208" i="35"/>
  <c r="S207" i="35"/>
  <c r="I207" i="35"/>
  <c r="S206" i="35"/>
  <c r="I206" i="35"/>
  <c r="S205" i="35"/>
  <c r="I205" i="35"/>
  <c r="S204" i="35"/>
  <c r="I204" i="35"/>
  <c r="S203" i="35"/>
  <c r="I203" i="35"/>
  <c r="S202" i="35"/>
  <c r="I202" i="35"/>
  <c r="S201" i="35"/>
  <c r="I201" i="35"/>
  <c r="S200" i="35"/>
  <c r="I200" i="35"/>
  <c r="S199" i="35"/>
  <c r="I199" i="35"/>
  <c r="S198" i="35"/>
  <c r="I198" i="35"/>
  <c r="S197" i="35"/>
  <c r="I197" i="35"/>
  <c r="S196" i="35"/>
  <c r="I196" i="35"/>
  <c r="S195" i="35"/>
  <c r="I195" i="35"/>
  <c r="S194" i="35"/>
  <c r="I194" i="35"/>
  <c r="S193" i="35"/>
  <c r="I193" i="35"/>
  <c r="S192" i="35"/>
  <c r="I192" i="35"/>
  <c r="S191" i="35"/>
  <c r="I191" i="35"/>
  <c r="S190" i="35"/>
  <c r="I190" i="35"/>
  <c r="S189" i="35"/>
  <c r="I189" i="35"/>
  <c r="S188" i="35"/>
  <c r="I188" i="35"/>
  <c r="S187" i="35"/>
  <c r="I187" i="35"/>
  <c r="S186" i="35"/>
  <c r="I186" i="35"/>
  <c r="S185" i="35"/>
  <c r="I185" i="35"/>
  <c r="S184" i="35"/>
  <c r="I184" i="35"/>
  <c r="S183" i="35"/>
  <c r="I183" i="35"/>
  <c r="S182" i="35"/>
  <c r="I182" i="35"/>
  <c r="S181" i="35"/>
  <c r="I181" i="35"/>
  <c r="S180" i="35"/>
  <c r="I180" i="35"/>
  <c r="S179" i="35"/>
  <c r="I179" i="35"/>
  <c r="S178" i="35"/>
  <c r="I178" i="35"/>
  <c r="S177" i="35"/>
  <c r="I177" i="35"/>
  <c r="S176" i="35"/>
  <c r="I176" i="35"/>
  <c r="S175" i="35"/>
  <c r="I175" i="35"/>
  <c r="S174" i="35"/>
  <c r="I174" i="35"/>
  <c r="S173" i="35"/>
  <c r="I173" i="35"/>
  <c r="S172" i="35"/>
  <c r="I172" i="35"/>
  <c r="S171" i="35"/>
  <c r="I171" i="35"/>
  <c r="S170" i="35"/>
  <c r="I170" i="35"/>
  <c r="S169" i="35"/>
  <c r="I169" i="35"/>
  <c r="S168" i="35"/>
  <c r="I168" i="35"/>
  <c r="S167" i="35"/>
  <c r="I167" i="35"/>
  <c r="S166" i="35"/>
  <c r="I166" i="35"/>
  <c r="S165" i="35"/>
  <c r="I165" i="35"/>
  <c r="S164" i="35"/>
  <c r="I164" i="35"/>
  <c r="S163" i="35"/>
  <c r="I163" i="35"/>
  <c r="S162" i="35"/>
  <c r="I162" i="35"/>
  <c r="S161" i="35"/>
  <c r="I161" i="35"/>
  <c r="S160" i="35"/>
  <c r="I160" i="35"/>
  <c r="S159" i="35"/>
  <c r="I159" i="35"/>
  <c r="S158" i="35"/>
  <c r="I158" i="35"/>
  <c r="S157" i="35"/>
  <c r="I157" i="35"/>
  <c r="S156" i="35"/>
  <c r="I156" i="35"/>
  <c r="S155" i="35"/>
  <c r="I155" i="35"/>
  <c r="S154" i="35"/>
  <c r="I154" i="35"/>
  <c r="S153" i="35"/>
  <c r="I153" i="35"/>
  <c r="S152" i="35"/>
  <c r="I152" i="35"/>
  <c r="S151" i="35"/>
  <c r="I151" i="35"/>
  <c r="S150" i="35"/>
  <c r="I150" i="35"/>
  <c r="S149" i="35"/>
  <c r="I149" i="35"/>
  <c r="S148" i="35"/>
  <c r="I148" i="35"/>
  <c r="S147" i="35"/>
  <c r="I147" i="35"/>
  <c r="S146" i="35"/>
  <c r="I146" i="35"/>
  <c r="S145" i="35"/>
  <c r="I145" i="35"/>
  <c r="S144" i="35"/>
  <c r="I144" i="35"/>
  <c r="S143" i="35"/>
  <c r="I143" i="35"/>
  <c r="S142" i="35"/>
  <c r="I142" i="35"/>
  <c r="S141" i="35"/>
  <c r="I141" i="35"/>
  <c r="S140" i="35"/>
  <c r="I140" i="35"/>
  <c r="S139" i="35"/>
  <c r="I139" i="35"/>
  <c r="S138" i="35"/>
  <c r="I138" i="35"/>
  <c r="S137" i="35"/>
  <c r="I137" i="35"/>
  <c r="S136" i="35"/>
  <c r="I136" i="35"/>
  <c r="S135" i="35"/>
  <c r="I135" i="35"/>
  <c r="S134" i="35"/>
  <c r="I134" i="35"/>
  <c r="S133" i="35"/>
  <c r="I133" i="35"/>
  <c r="S132" i="35"/>
  <c r="I132" i="35"/>
  <c r="S131" i="35"/>
  <c r="I131" i="35"/>
  <c r="S130" i="35"/>
  <c r="I130" i="35"/>
  <c r="S129" i="35"/>
  <c r="I129" i="35"/>
  <c r="S128" i="35"/>
  <c r="I128" i="35"/>
  <c r="S127" i="35"/>
  <c r="I127" i="35"/>
  <c r="S126" i="35"/>
  <c r="I126" i="35"/>
  <c r="S125" i="35"/>
  <c r="I125" i="35"/>
  <c r="S124" i="35"/>
  <c r="I124" i="35"/>
  <c r="S123" i="35"/>
  <c r="I123" i="35"/>
  <c r="S122" i="35"/>
  <c r="I122" i="35"/>
  <c r="S121" i="35"/>
  <c r="I121" i="35"/>
  <c r="S120" i="35"/>
  <c r="I120" i="35"/>
  <c r="S119" i="35"/>
  <c r="I119" i="35"/>
  <c r="S118" i="35"/>
  <c r="I118" i="35"/>
  <c r="S117" i="35"/>
  <c r="I117" i="35"/>
  <c r="S116" i="35"/>
  <c r="I116" i="35"/>
  <c r="S115" i="35"/>
  <c r="I115" i="35"/>
  <c r="S114" i="35"/>
  <c r="I114" i="35"/>
  <c r="S113" i="35"/>
  <c r="I113" i="35"/>
  <c r="S112" i="35"/>
  <c r="I112" i="35"/>
  <c r="S111" i="35"/>
  <c r="I111" i="35"/>
  <c r="S110" i="35"/>
  <c r="I110" i="35"/>
  <c r="S109" i="35"/>
  <c r="I109" i="35"/>
  <c r="S108" i="35"/>
  <c r="I108" i="35"/>
  <c r="S107" i="35"/>
  <c r="I107" i="35"/>
  <c r="S106" i="35"/>
  <c r="I106" i="35"/>
  <c r="S105" i="35"/>
  <c r="I105" i="35"/>
  <c r="S104" i="35"/>
  <c r="I104" i="35"/>
  <c r="S103" i="35"/>
  <c r="I103" i="35"/>
  <c r="S102" i="35"/>
  <c r="I102" i="35"/>
  <c r="S101" i="35"/>
  <c r="I101" i="35"/>
  <c r="S100" i="35"/>
  <c r="I100" i="35"/>
  <c r="S99" i="35"/>
  <c r="I99" i="35"/>
  <c r="S98" i="35"/>
  <c r="I98" i="35"/>
  <c r="S97" i="35"/>
  <c r="I97" i="35"/>
  <c r="S96" i="35"/>
  <c r="I96" i="35"/>
  <c r="S95" i="35"/>
  <c r="I95" i="35"/>
  <c r="S94" i="35"/>
  <c r="I94" i="35"/>
  <c r="S93" i="35"/>
  <c r="I93" i="35"/>
  <c r="S92" i="35"/>
  <c r="I92" i="35"/>
  <c r="S91" i="35"/>
  <c r="I91" i="35"/>
  <c r="S90" i="35"/>
  <c r="I90" i="35"/>
  <c r="S89" i="35"/>
  <c r="I89" i="35"/>
  <c r="S88" i="35"/>
  <c r="I88" i="35"/>
  <c r="S87" i="35"/>
  <c r="I87" i="35"/>
  <c r="S86" i="35"/>
  <c r="I86" i="35"/>
  <c r="S85" i="35"/>
  <c r="I85" i="35"/>
  <c r="S84" i="35"/>
  <c r="I84" i="35"/>
  <c r="S83" i="35"/>
  <c r="I83" i="35"/>
  <c r="S82" i="35"/>
  <c r="I82" i="35"/>
  <c r="S81" i="35"/>
  <c r="I81" i="35"/>
  <c r="S80" i="35"/>
  <c r="I80" i="35"/>
  <c r="S79" i="35"/>
  <c r="I79" i="35"/>
  <c r="S78" i="35"/>
  <c r="I78" i="35"/>
  <c r="S77" i="35"/>
  <c r="I77" i="35"/>
  <c r="S76" i="35"/>
  <c r="I76" i="35"/>
  <c r="S75" i="35"/>
  <c r="I75" i="35"/>
  <c r="S74" i="35"/>
  <c r="I74" i="35"/>
  <c r="S73" i="35"/>
  <c r="I73" i="35"/>
  <c r="S72" i="35"/>
  <c r="I72" i="35"/>
  <c r="S71" i="35"/>
  <c r="I71" i="35"/>
  <c r="S70" i="35"/>
  <c r="I70" i="35"/>
  <c r="S69" i="35"/>
  <c r="I69" i="35"/>
  <c r="S68" i="35"/>
  <c r="I68" i="35"/>
  <c r="S67" i="35"/>
  <c r="I67" i="35"/>
  <c r="S66" i="35"/>
  <c r="I66" i="35"/>
  <c r="S65" i="35"/>
  <c r="I65" i="35"/>
  <c r="S64" i="35"/>
  <c r="I64" i="35"/>
  <c r="S63" i="35"/>
  <c r="I63" i="35"/>
  <c r="S62" i="35"/>
  <c r="I62" i="35"/>
  <c r="S61" i="35"/>
  <c r="I61" i="35"/>
  <c r="S60" i="35"/>
  <c r="I60" i="35"/>
  <c r="S59" i="35"/>
  <c r="I59" i="35"/>
  <c r="S58" i="35"/>
  <c r="I58" i="35"/>
  <c r="S57" i="35"/>
  <c r="I57" i="35"/>
  <c r="S56" i="35"/>
  <c r="I56" i="35"/>
  <c r="S55" i="35"/>
  <c r="I55" i="35"/>
  <c r="S54" i="35"/>
  <c r="I54" i="35"/>
  <c r="S53" i="35"/>
  <c r="I53" i="35"/>
  <c r="S52" i="35"/>
  <c r="I52" i="35"/>
  <c r="S51" i="35"/>
  <c r="I51" i="35"/>
  <c r="I50" i="35"/>
  <c r="I49" i="35"/>
  <c r="I48" i="35"/>
  <c r="I47" i="35"/>
  <c r="I46" i="35"/>
  <c r="I45" i="35"/>
  <c r="I44" i="35"/>
  <c r="I43" i="35"/>
  <c r="I42" i="35"/>
  <c r="E42" i="35" s="1"/>
  <c r="I41" i="35"/>
  <c r="E41" i="35" s="1"/>
  <c r="I40" i="35"/>
  <c r="E40" i="35" s="1"/>
  <c r="I39" i="35"/>
  <c r="E39" i="35" s="1"/>
  <c r="I38" i="35"/>
  <c r="E38" i="35" s="1"/>
  <c r="I37" i="35"/>
  <c r="E37" i="35" s="1"/>
  <c r="I36" i="35"/>
  <c r="E36" i="35" s="1"/>
  <c r="I35" i="35"/>
  <c r="E35" i="35" s="1"/>
  <c r="I34" i="35"/>
  <c r="E34" i="35" s="1"/>
  <c r="I33" i="35"/>
  <c r="E33" i="35" s="1"/>
  <c r="I32" i="35"/>
  <c r="E32" i="35" s="1"/>
  <c r="I31" i="35"/>
  <c r="E31" i="35" s="1"/>
  <c r="I30" i="35"/>
  <c r="E30" i="35" s="1"/>
  <c r="I29" i="35"/>
  <c r="E29" i="35" s="1"/>
  <c r="I28" i="35"/>
  <c r="E28" i="35" s="1"/>
  <c r="I27" i="35"/>
  <c r="E27" i="35" s="1"/>
  <c r="I26" i="35"/>
  <c r="E26" i="35" s="1"/>
  <c r="I25" i="35"/>
  <c r="E25" i="35" s="1"/>
  <c r="I24" i="35"/>
  <c r="E24" i="35" s="1"/>
  <c r="I23" i="35"/>
  <c r="E23" i="35" s="1"/>
  <c r="I22" i="35"/>
  <c r="E22" i="35" s="1"/>
  <c r="I21" i="35"/>
  <c r="E21" i="35" s="1"/>
  <c r="I20" i="35"/>
  <c r="E20" i="35" s="1"/>
  <c r="I19" i="35"/>
  <c r="E19" i="35" s="1"/>
  <c r="I18" i="35"/>
  <c r="E18" i="35" s="1"/>
  <c r="I17" i="35"/>
  <c r="E17" i="35" s="1"/>
  <c r="I16" i="35"/>
  <c r="E16" i="35" s="1"/>
  <c r="I15" i="35"/>
  <c r="E15" i="35" s="1"/>
  <c r="I14" i="35"/>
  <c r="E14" i="35" s="1"/>
  <c r="I13" i="35"/>
  <c r="E13" i="35" s="1"/>
  <c r="I12" i="35"/>
  <c r="E12" i="35" s="1"/>
  <c r="I11" i="35"/>
  <c r="E11" i="35" s="1"/>
  <c r="I10" i="35"/>
  <c r="E10" i="35" s="1"/>
  <c r="N9" i="35"/>
  <c r="I9" i="35"/>
  <c r="E9" i="35" s="1"/>
  <c r="I8" i="35"/>
  <c r="E8" i="35" s="1"/>
  <c r="I7" i="35"/>
  <c r="E7" i="35" s="1"/>
  <c r="X6" i="35"/>
  <c r="I6" i="35"/>
  <c r="E6" i="35" s="1"/>
  <c r="X5" i="35"/>
  <c r="S50" i="35" s="1"/>
  <c r="I5" i="35"/>
  <c r="E5" i="35" s="1"/>
  <c r="N4" i="35"/>
  <c r="N5" i="35" s="1"/>
  <c r="I4" i="35"/>
  <c r="E4" i="35" s="1"/>
  <c r="X3" i="35"/>
  <c r="I3" i="35"/>
  <c r="E3" i="35" s="1"/>
  <c r="X2" i="35"/>
  <c r="I2" i="35"/>
  <c r="E2" i="35" s="1"/>
  <c r="S43" i="35" l="1"/>
  <c r="S47" i="35"/>
  <c r="S44" i="35"/>
  <c r="S48" i="35"/>
  <c r="S45" i="35"/>
  <c r="S49" i="35"/>
  <c r="S46" i="35"/>
  <c r="S5" i="35"/>
  <c r="S14" i="35"/>
  <c r="S10" i="35"/>
  <c r="S6" i="35"/>
  <c r="S3" i="35"/>
  <c r="S12" i="35"/>
  <c r="S18" i="35"/>
  <c r="S22" i="35"/>
  <c r="S26" i="35"/>
  <c r="S30" i="35"/>
  <c r="S36" i="35"/>
  <c r="S42" i="35"/>
  <c r="S7" i="35"/>
  <c r="S16" i="35"/>
  <c r="S20" i="35"/>
  <c r="S24" i="35"/>
  <c r="S28" i="35"/>
  <c r="S32" i="35"/>
  <c r="S34" i="35"/>
  <c r="S38" i="35"/>
  <c r="S40" i="35"/>
  <c r="S4" i="35"/>
  <c r="S9" i="35"/>
  <c r="S11" i="35"/>
  <c r="S13" i="35"/>
  <c r="S8" i="35"/>
  <c r="S15" i="35"/>
  <c r="S17" i="35"/>
  <c r="S19" i="35"/>
  <c r="S21" i="35"/>
  <c r="S23" i="35"/>
  <c r="S25" i="35"/>
  <c r="S27" i="35"/>
  <c r="S29" i="35"/>
  <c r="S31" i="35"/>
  <c r="S33" i="35"/>
  <c r="S35" i="35"/>
  <c r="S37" i="35"/>
  <c r="S39" i="35"/>
  <c r="S41" i="35"/>
  <c r="S2" i="35"/>
  <c r="V14" i="35" l="1"/>
  <c r="W14" i="35" l="1"/>
  <c r="C5" i="23" s="1"/>
  <c r="X14" i="35"/>
  <c r="E5" i="23" s="1"/>
  <c r="F15" i="1" l="1"/>
  <c r="I3" i="31" l="1"/>
  <c r="I3" i="1"/>
  <c r="I8" i="3" l="1"/>
  <c r="I8" i="15"/>
  <c r="B232" i="24" l="1"/>
  <c r="B231" i="24"/>
  <c r="B230" i="24"/>
  <c r="B229" i="24"/>
  <c r="B228" i="24"/>
  <c r="B227" i="24"/>
  <c r="B226" i="24"/>
  <c r="B225" i="24"/>
  <c r="B224" i="24"/>
  <c r="B222" i="24"/>
  <c r="B221" i="24"/>
  <c r="B220" i="24"/>
  <c r="B219" i="24"/>
  <c r="B218" i="24"/>
  <c r="B217" i="24"/>
  <c r="B216" i="24"/>
  <c r="B215" i="24"/>
  <c r="B214" i="24"/>
  <c r="B212" i="24"/>
  <c r="B211" i="24"/>
  <c r="B210" i="24"/>
  <c r="B209" i="24"/>
  <c r="B208" i="24"/>
  <c r="B207" i="24"/>
  <c r="B206" i="24"/>
  <c r="B205" i="24"/>
  <c r="B204" i="24"/>
  <c r="B202" i="24"/>
  <c r="B201" i="24"/>
  <c r="B200" i="24"/>
  <c r="B199" i="24"/>
  <c r="B198" i="24"/>
  <c r="B197" i="24"/>
  <c r="B196" i="24"/>
  <c r="B195" i="24"/>
  <c r="B194" i="24"/>
  <c r="B192" i="24"/>
  <c r="B191" i="24"/>
  <c r="B190" i="24"/>
  <c r="B189" i="24"/>
  <c r="B188" i="24"/>
  <c r="B187" i="24"/>
  <c r="B186" i="24"/>
  <c r="B185" i="24"/>
  <c r="B184" i="24"/>
  <c r="B182" i="24"/>
  <c r="B181" i="24"/>
  <c r="B180" i="24"/>
  <c r="B179" i="24"/>
  <c r="B178" i="24"/>
  <c r="B177" i="24"/>
  <c r="B176" i="24"/>
  <c r="B175" i="24"/>
  <c r="B174" i="24"/>
  <c r="B172" i="24"/>
  <c r="B171" i="24"/>
  <c r="B170" i="24"/>
  <c r="B169" i="24"/>
  <c r="B168" i="24"/>
  <c r="B167" i="24"/>
  <c r="B166" i="24"/>
  <c r="B165" i="24"/>
  <c r="B164" i="24"/>
  <c r="G128" i="24"/>
  <c r="F128" i="24"/>
  <c r="E128" i="24"/>
  <c r="D128" i="24"/>
  <c r="C128" i="24"/>
  <c r="B128" i="24"/>
  <c r="G127" i="24"/>
  <c r="F127" i="24"/>
  <c r="E127" i="24"/>
  <c r="D127" i="24"/>
  <c r="C127" i="24"/>
  <c r="B127" i="24"/>
  <c r="G126" i="24"/>
  <c r="F126" i="24"/>
  <c r="E126" i="24"/>
  <c r="D126" i="24"/>
  <c r="C126" i="24"/>
  <c r="B126" i="24"/>
  <c r="G125" i="24"/>
  <c r="F125" i="24"/>
  <c r="E125" i="24"/>
  <c r="D125" i="24"/>
  <c r="C125" i="24"/>
  <c r="B125" i="24"/>
  <c r="G124" i="24"/>
  <c r="F124" i="24"/>
  <c r="E124" i="24"/>
  <c r="D124" i="24"/>
  <c r="C124" i="24"/>
  <c r="B124" i="24"/>
  <c r="G123" i="24"/>
  <c r="F123" i="24"/>
  <c r="E123" i="24"/>
  <c r="D123" i="24"/>
  <c r="C123" i="24"/>
  <c r="B123" i="24"/>
  <c r="G122" i="24"/>
  <c r="F122" i="24"/>
  <c r="E122" i="24"/>
  <c r="D122" i="24"/>
  <c r="C122" i="24"/>
  <c r="B122" i="24"/>
  <c r="G121" i="24"/>
  <c r="F121" i="24"/>
  <c r="E121" i="24"/>
  <c r="D121" i="24"/>
  <c r="C121" i="24"/>
  <c r="B121" i="24"/>
  <c r="G120" i="24"/>
  <c r="F120" i="24"/>
  <c r="E120" i="24"/>
  <c r="D120" i="24"/>
  <c r="C120" i="24"/>
  <c r="B120" i="24"/>
  <c r="G118" i="24"/>
  <c r="F118" i="24"/>
  <c r="E118" i="24"/>
  <c r="D118" i="24"/>
  <c r="C118" i="24"/>
  <c r="B118" i="24"/>
  <c r="G117" i="24"/>
  <c r="F117" i="24"/>
  <c r="E117" i="24"/>
  <c r="D117" i="24"/>
  <c r="C117" i="24"/>
  <c r="B117" i="24"/>
  <c r="G116" i="24"/>
  <c r="F116" i="24"/>
  <c r="E116" i="24"/>
  <c r="D116" i="24"/>
  <c r="C116" i="24"/>
  <c r="B116" i="24"/>
  <c r="G115" i="24"/>
  <c r="F115" i="24"/>
  <c r="E115" i="24"/>
  <c r="D115" i="24"/>
  <c r="C115" i="24"/>
  <c r="B115" i="24"/>
  <c r="G114" i="24"/>
  <c r="F114" i="24"/>
  <c r="E114" i="24"/>
  <c r="D114" i="24"/>
  <c r="C114" i="24"/>
  <c r="B114" i="24"/>
  <c r="G113" i="24"/>
  <c r="F113" i="24"/>
  <c r="E113" i="24"/>
  <c r="D113" i="24"/>
  <c r="C113" i="24"/>
  <c r="B113" i="24"/>
  <c r="G112" i="24"/>
  <c r="F112" i="24"/>
  <c r="E112" i="24"/>
  <c r="D112" i="24"/>
  <c r="C112" i="24"/>
  <c r="B112" i="24"/>
  <c r="G111" i="24"/>
  <c r="F111" i="24"/>
  <c r="E111" i="24"/>
  <c r="D111" i="24"/>
  <c r="C111" i="24"/>
  <c r="B111" i="24"/>
  <c r="G110" i="24"/>
  <c r="F110" i="24"/>
  <c r="E110" i="24"/>
  <c r="D110" i="24"/>
  <c r="C110" i="24"/>
  <c r="B110" i="24"/>
  <c r="G108" i="24"/>
  <c r="F108" i="24"/>
  <c r="E108" i="24"/>
  <c r="D108" i="24"/>
  <c r="C108" i="24"/>
  <c r="B108" i="24"/>
  <c r="G107" i="24"/>
  <c r="F107" i="24"/>
  <c r="E107" i="24"/>
  <c r="D107" i="24"/>
  <c r="C107" i="24"/>
  <c r="B107" i="24"/>
  <c r="G106" i="24"/>
  <c r="F106" i="24"/>
  <c r="E106" i="24"/>
  <c r="D106" i="24"/>
  <c r="C106" i="24"/>
  <c r="B106" i="24"/>
  <c r="G105" i="24"/>
  <c r="F105" i="24"/>
  <c r="E105" i="24"/>
  <c r="D105" i="24"/>
  <c r="C105" i="24"/>
  <c r="B105" i="24"/>
  <c r="G104" i="24"/>
  <c r="F104" i="24"/>
  <c r="E104" i="24"/>
  <c r="D104" i="24"/>
  <c r="C104" i="24"/>
  <c r="B104" i="24"/>
  <c r="G103" i="24"/>
  <c r="F103" i="24"/>
  <c r="E103" i="24"/>
  <c r="D103" i="24"/>
  <c r="C103" i="24"/>
  <c r="B103" i="24"/>
  <c r="G102" i="24"/>
  <c r="F102" i="24"/>
  <c r="E102" i="24"/>
  <c r="D102" i="24"/>
  <c r="C102" i="24"/>
  <c r="B102" i="24"/>
  <c r="G101" i="24"/>
  <c r="F101" i="24"/>
  <c r="E101" i="24"/>
  <c r="D101" i="24"/>
  <c r="C101" i="24"/>
  <c r="B101" i="24"/>
  <c r="G100" i="24"/>
  <c r="F100" i="24"/>
  <c r="E100" i="24"/>
  <c r="D100" i="24"/>
  <c r="C100" i="24"/>
  <c r="B100" i="24"/>
  <c r="G98" i="24"/>
  <c r="F98" i="24"/>
  <c r="E98" i="24"/>
  <c r="D98" i="24"/>
  <c r="C98" i="24"/>
  <c r="B98" i="24"/>
  <c r="G97" i="24"/>
  <c r="F97" i="24"/>
  <c r="E97" i="24"/>
  <c r="D97" i="24"/>
  <c r="C97" i="24"/>
  <c r="B97" i="24"/>
  <c r="G96" i="24"/>
  <c r="F96" i="24"/>
  <c r="E96" i="24"/>
  <c r="D96" i="24"/>
  <c r="C96" i="24"/>
  <c r="B96" i="24"/>
  <c r="G95" i="24"/>
  <c r="F95" i="24"/>
  <c r="E95" i="24"/>
  <c r="D95" i="24"/>
  <c r="C95" i="24"/>
  <c r="B95" i="24"/>
  <c r="G94" i="24"/>
  <c r="F94" i="24"/>
  <c r="E94" i="24"/>
  <c r="D94" i="24"/>
  <c r="C94" i="24"/>
  <c r="B94" i="24"/>
  <c r="G93" i="24"/>
  <c r="F93" i="24"/>
  <c r="E93" i="24"/>
  <c r="D93" i="24"/>
  <c r="C93" i="24"/>
  <c r="B93" i="24"/>
  <c r="G92" i="24"/>
  <c r="F92" i="24"/>
  <c r="E92" i="24"/>
  <c r="D92" i="24"/>
  <c r="C92" i="24"/>
  <c r="B92" i="24"/>
  <c r="G91" i="24"/>
  <c r="F91" i="24"/>
  <c r="E91" i="24"/>
  <c r="D91" i="24"/>
  <c r="C91" i="24"/>
  <c r="B91" i="24"/>
  <c r="G90" i="24"/>
  <c r="F90" i="24"/>
  <c r="E90" i="24"/>
  <c r="D90" i="24"/>
  <c r="C90" i="24"/>
  <c r="B90" i="24"/>
  <c r="G88" i="24"/>
  <c r="F88" i="24"/>
  <c r="E88" i="24"/>
  <c r="D88" i="24"/>
  <c r="C88" i="24"/>
  <c r="B88" i="24"/>
  <c r="G87" i="24"/>
  <c r="F87" i="24"/>
  <c r="E87" i="24"/>
  <c r="D87" i="24"/>
  <c r="C87" i="24"/>
  <c r="B87" i="24"/>
  <c r="G86" i="24"/>
  <c r="F86" i="24"/>
  <c r="E86" i="24"/>
  <c r="D86" i="24"/>
  <c r="C86" i="24"/>
  <c r="B86" i="24"/>
  <c r="G85" i="24"/>
  <c r="F85" i="24"/>
  <c r="E85" i="24"/>
  <c r="D85" i="24"/>
  <c r="C85" i="24"/>
  <c r="B85" i="24"/>
  <c r="G84" i="24"/>
  <c r="F84" i="24"/>
  <c r="E84" i="24"/>
  <c r="D84" i="24"/>
  <c r="C84" i="24"/>
  <c r="B84" i="24"/>
  <c r="G83" i="24"/>
  <c r="F83" i="24"/>
  <c r="E83" i="24"/>
  <c r="D83" i="24"/>
  <c r="C83" i="24"/>
  <c r="B83" i="24"/>
  <c r="G82" i="24"/>
  <c r="F82" i="24"/>
  <c r="E82" i="24"/>
  <c r="D82" i="24"/>
  <c r="C82" i="24"/>
  <c r="B82" i="24"/>
  <c r="G81" i="24"/>
  <c r="F81" i="24"/>
  <c r="E81" i="24"/>
  <c r="D81" i="24"/>
  <c r="C81" i="24"/>
  <c r="B81" i="24"/>
  <c r="G80" i="24"/>
  <c r="F80" i="24"/>
  <c r="E80" i="24"/>
  <c r="D80" i="24"/>
  <c r="C80" i="24"/>
  <c r="B80" i="24"/>
  <c r="G78" i="24"/>
  <c r="F78" i="24"/>
  <c r="E78" i="24"/>
  <c r="D78" i="24"/>
  <c r="C78" i="24"/>
  <c r="B78" i="24"/>
  <c r="G77" i="24"/>
  <c r="F77" i="24"/>
  <c r="E77" i="24"/>
  <c r="D77" i="24"/>
  <c r="C77" i="24"/>
  <c r="B77" i="24"/>
  <c r="G76" i="24"/>
  <c r="F76" i="24"/>
  <c r="E76" i="24"/>
  <c r="D76" i="24"/>
  <c r="C76" i="24"/>
  <c r="B76" i="24"/>
  <c r="G75" i="24"/>
  <c r="F75" i="24"/>
  <c r="E75" i="24"/>
  <c r="D75" i="24"/>
  <c r="C75" i="24"/>
  <c r="B75" i="24"/>
  <c r="G74" i="24"/>
  <c r="F74" i="24"/>
  <c r="E74" i="24"/>
  <c r="D74" i="24"/>
  <c r="C74" i="24"/>
  <c r="B74" i="24"/>
  <c r="G73" i="24"/>
  <c r="F73" i="24"/>
  <c r="E73" i="24"/>
  <c r="D73" i="24"/>
  <c r="C73" i="24"/>
  <c r="B73" i="24"/>
  <c r="G72" i="24"/>
  <c r="F72" i="24"/>
  <c r="E72" i="24"/>
  <c r="D72" i="24"/>
  <c r="C72" i="24"/>
  <c r="B72" i="24"/>
  <c r="G71" i="24"/>
  <c r="F71" i="24"/>
  <c r="E71" i="24"/>
  <c r="D71" i="24"/>
  <c r="C71" i="24"/>
  <c r="B71" i="24"/>
  <c r="G70" i="24"/>
  <c r="F70" i="24"/>
  <c r="E70" i="24"/>
  <c r="D70" i="24"/>
  <c r="C70" i="24"/>
  <c r="B70" i="24"/>
  <c r="G68" i="24"/>
  <c r="F68" i="24"/>
  <c r="E68" i="24"/>
  <c r="D68" i="24"/>
  <c r="C68" i="24"/>
  <c r="B68" i="24"/>
  <c r="G67" i="24"/>
  <c r="F67" i="24"/>
  <c r="E67" i="24"/>
  <c r="D67" i="24"/>
  <c r="C67" i="24"/>
  <c r="B67" i="24"/>
  <c r="G66" i="24"/>
  <c r="F66" i="24"/>
  <c r="E66" i="24"/>
  <c r="D66" i="24"/>
  <c r="C66" i="24"/>
  <c r="B66" i="24"/>
  <c r="G65" i="24"/>
  <c r="F65" i="24"/>
  <c r="E65" i="24"/>
  <c r="D65" i="24"/>
  <c r="C65" i="24"/>
  <c r="B65" i="24"/>
  <c r="G64" i="24"/>
  <c r="F64" i="24"/>
  <c r="E64" i="24"/>
  <c r="D64" i="24"/>
  <c r="C64" i="24"/>
  <c r="B64" i="24"/>
  <c r="G63" i="24"/>
  <c r="F63" i="24"/>
  <c r="E63" i="24"/>
  <c r="D63" i="24"/>
  <c r="C63" i="24"/>
  <c r="B63" i="24"/>
  <c r="G62" i="24"/>
  <c r="F62" i="24"/>
  <c r="E62" i="24"/>
  <c r="D62" i="24"/>
  <c r="C62" i="24"/>
  <c r="B62" i="24"/>
  <c r="G61" i="24"/>
  <c r="F61" i="24"/>
  <c r="E61" i="24"/>
  <c r="D61" i="24"/>
  <c r="C61" i="24"/>
  <c r="B61" i="24"/>
  <c r="G60" i="24"/>
  <c r="F60" i="24"/>
  <c r="E60" i="24"/>
  <c r="D60" i="24"/>
  <c r="C60" i="24"/>
  <c r="B60" i="24"/>
  <c r="A65536" i="22" l="1"/>
  <c r="L1388" i="22"/>
  <c r="M1388" i="22" s="1"/>
  <c r="L1387" i="22"/>
  <c r="M1387" i="22" s="1"/>
  <c r="L1386" i="22"/>
  <c r="M1386" i="22" s="1"/>
  <c r="L1385" i="22"/>
  <c r="M1385" i="22" s="1"/>
  <c r="L1384" i="22"/>
  <c r="M1384" i="22" s="1"/>
  <c r="L1383" i="22"/>
  <c r="M1383" i="22" s="1"/>
  <c r="L1382" i="22"/>
  <c r="M1382" i="22" s="1"/>
  <c r="L1381" i="22"/>
  <c r="M1381" i="22" s="1"/>
  <c r="L1380" i="22"/>
  <c r="M1380" i="22" s="1"/>
  <c r="L1379" i="22"/>
  <c r="M1379" i="22" s="1"/>
  <c r="L1378" i="22"/>
  <c r="M1378" i="22" s="1"/>
  <c r="L1377" i="22"/>
  <c r="M1377" i="22" s="1"/>
  <c r="L1376" i="22"/>
  <c r="M1376" i="22" s="1"/>
  <c r="L1375" i="22"/>
  <c r="M1375" i="22" s="1"/>
  <c r="L1374" i="22"/>
  <c r="M1374" i="22" s="1"/>
  <c r="L1373" i="22"/>
  <c r="M1373" i="22" s="1"/>
  <c r="L1372" i="22"/>
  <c r="M1372" i="22" s="1"/>
  <c r="L1371" i="22"/>
  <c r="M1371" i="22" s="1"/>
  <c r="L1370" i="22"/>
  <c r="M1370" i="22" s="1"/>
  <c r="L1369" i="22"/>
  <c r="M1369" i="22" s="1"/>
  <c r="L1368" i="22"/>
  <c r="M1368" i="22" s="1"/>
  <c r="L1367" i="22"/>
  <c r="M1367" i="22" s="1"/>
  <c r="L1366" i="22"/>
  <c r="M1366" i="22" s="1"/>
  <c r="L1365" i="22"/>
  <c r="M1365" i="22" s="1"/>
  <c r="L1364" i="22"/>
  <c r="M1364" i="22" s="1"/>
  <c r="L1363" i="22"/>
  <c r="M1363" i="22" s="1"/>
  <c r="L1362" i="22"/>
  <c r="M1362" i="22" s="1"/>
  <c r="L1361" i="22"/>
  <c r="M1361" i="22" s="1"/>
  <c r="L1360" i="22"/>
  <c r="M1360" i="22" s="1"/>
  <c r="L1359" i="22"/>
  <c r="M1359" i="22" s="1"/>
  <c r="L1358" i="22"/>
  <c r="M1358" i="22" s="1"/>
  <c r="L1357" i="22"/>
  <c r="M1357" i="22" s="1"/>
  <c r="L1356" i="22"/>
  <c r="M1356" i="22" s="1"/>
  <c r="L1355" i="22"/>
  <c r="M1355" i="22" s="1"/>
  <c r="L1354" i="22"/>
  <c r="M1354" i="22" s="1"/>
  <c r="L1353" i="22"/>
  <c r="M1353" i="22" s="1"/>
  <c r="L1352" i="22"/>
  <c r="M1352" i="22" s="1"/>
  <c r="L1351" i="22"/>
  <c r="M1351" i="22" s="1"/>
  <c r="L1350" i="22"/>
  <c r="M1350" i="22" s="1"/>
  <c r="L1349" i="22"/>
  <c r="M1349" i="22" s="1"/>
  <c r="L1348" i="22"/>
  <c r="M1348" i="22" s="1"/>
  <c r="L1347" i="22"/>
  <c r="M1347" i="22" s="1"/>
  <c r="L1346" i="22"/>
  <c r="M1346" i="22" s="1"/>
  <c r="L1345" i="22"/>
  <c r="M1345" i="22" s="1"/>
  <c r="L1344" i="22"/>
  <c r="M1344" i="22" s="1"/>
  <c r="L1343" i="22"/>
  <c r="M1343" i="22" s="1"/>
  <c r="L1342" i="22"/>
  <c r="M1342" i="22" s="1"/>
  <c r="L1341" i="22"/>
  <c r="M1341" i="22" s="1"/>
  <c r="L1340" i="22"/>
  <c r="M1340" i="22" s="1"/>
  <c r="L1339" i="22"/>
  <c r="M1339" i="22" s="1"/>
  <c r="L1338" i="22"/>
  <c r="M1338" i="22" s="1"/>
  <c r="L1337" i="22"/>
  <c r="M1337" i="22" s="1"/>
  <c r="L1336" i="22"/>
  <c r="M1336" i="22" s="1"/>
  <c r="L1335" i="22"/>
  <c r="M1335" i="22" s="1"/>
  <c r="L1334" i="22"/>
  <c r="M1334" i="22" s="1"/>
  <c r="L1333" i="22"/>
  <c r="M1333" i="22" s="1"/>
  <c r="L1332" i="22"/>
  <c r="M1332" i="22" s="1"/>
  <c r="L1331" i="22"/>
  <c r="M1331" i="22" s="1"/>
  <c r="L1330" i="22"/>
  <c r="M1330" i="22" s="1"/>
  <c r="L1329" i="22"/>
  <c r="M1329" i="22" s="1"/>
  <c r="L1328" i="22"/>
  <c r="M1328" i="22" s="1"/>
  <c r="L1327" i="22"/>
  <c r="M1327" i="22" s="1"/>
  <c r="L1326" i="22"/>
  <c r="M1326" i="22" s="1"/>
  <c r="L1325" i="22"/>
  <c r="M1325" i="22" s="1"/>
  <c r="L1324" i="22"/>
  <c r="M1324" i="22" s="1"/>
  <c r="L1323" i="22"/>
  <c r="M1323" i="22" s="1"/>
  <c r="L1322" i="22"/>
  <c r="M1322" i="22" s="1"/>
  <c r="L1321" i="22"/>
  <c r="M1321" i="22" s="1"/>
  <c r="L1320" i="22"/>
  <c r="M1320" i="22" s="1"/>
  <c r="L1319" i="22"/>
  <c r="M1319" i="22" s="1"/>
  <c r="L1318" i="22"/>
  <c r="M1318" i="22" s="1"/>
  <c r="L1317" i="22"/>
  <c r="M1317" i="22" s="1"/>
  <c r="L1316" i="22"/>
  <c r="M1316" i="22" s="1"/>
  <c r="L1315" i="22"/>
  <c r="M1315" i="22" s="1"/>
  <c r="L1314" i="22"/>
  <c r="M1314" i="22" s="1"/>
  <c r="L1313" i="22"/>
  <c r="M1313" i="22" s="1"/>
  <c r="L1312" i="22"/>
  <c r="M1312" i="22" s="1"/>
  <c r="L1311" i="22"/>
  <c r="M1311" i="22" s="1"/>
  <c r="L1310" i="22"/>
  <c r="M1310" i="22" s="1"/>
  <c r="L1309" i="22"/>
  <c r="M1309" i="22" s="1"/>
  <c r="L1308" i="22"/>
  <c r="M1308" i="22" s="1"/>
  <c r="L1307" i="22"/>
  <c r="M1307" i="22" s="1"/>
  <c r="L1306" i="22"/>
  <c r="M1306" i="22" s="1"/>
  <c r="L1305" i="22"/>
  <c r="M1305" i="22" s="1"/>
  <c r="L1304" i="22"/>
  <c r="M1304" i="22" s="1"/>
  <c r="L1303" i="22"/>
  <c r="M1303" i="22" s="1"/>
  <c r="L1302" i="22"/>
  <c r="M1302" i="22" s="1"/>
  <c r="L1301" i="22"/>
  <c r="M1301" i="22" s="1"/>
  <c r="L1300" i="22"/>
  <c r="M1300" i="22" s="1"/>
  <c r="L1299" i="22"/>
  <c r="M1299" i="22" s="1"/>
  <c r="L1298" i="22"/>
  <c r="M1298" i="22" s="1"/>
  <c r="L1297" i="22"/>
  <c r="M1297" i="22" s="1"/>
  <c r="L1296" i="22"/>
  <c r="M1296" i="22" s="1"/>
  <c r="L1295" i="22"/>
  <c r="M1295" i="22" s="1"/>
  <c r="L1294" i="22"/>
  <c r="M1294" i="22" s="1"/>
  <c r="L1293" i="22"/>
  <c r="M1293" i="22" s="1"/>
  <c r="L1292" i="22"/>
  <c r="M1292" i="22" s="1"/>
  <c r="L1291" i="22"/>
  <c r="M1291" i="22" s="1"/>
  <c r="L1290" i="22"/>
  <c r="M1290" i="22" s="1"/>
  <c r="L1289" i="22"/>
  <c r="M1289" i="22" s="1"/>
  <c r="L1288" i="22"/>
  <c r="M1288" i="22" s="1"/>
  <c r="L1287" i="22"/>
  <c r="M1287" i="22" s="1"/>
  <c r="L1286" i="22"/>
  <c r="M1286" i="22" s="1"/>
  <c r="L1285" i="22"/>
  <c r="M1285" i="22" s="1"/>
  <c r="L1284" i="22"/>
  <c r="M1284" i="22" s="1"/>
  <c r="L1283" i="22"/>
  <c r="M1283" i="22" s="1"/>
  <c r="L1282" i="22"/>
  <c r="M1282" i="22" s="1"/>
  <c r="L1281" i="22"/>
  <c r="M1281" i="22" s="1"/>
  <c r="L1280" i="22"/>
  <c r="M1280" i="22" s="1"/>
  <c r="L1279" i="22"/>
  <c r="M1279" i="22" s="1"/>
  <c r="L1278" i="22"/>
  <c r="M1278" i="22" s="1"/>
  <c r="L1277" i="22"/>
  <c r="M1277" i="22" s="1"/>
  <c r="L1276" i="22"/>
  <c r="M1276" i="22" s="1"/>
  <c r="L1275" i="22"/>
  <c r="M1275" i="22" s="1"/>
  <c r="L1274" i="22"/>
  <c r="M1274" i="22" s="1"/>
  <c r="L1273" i="22"/>
  <c r="M1273" i="22" s="1"/>
  <c r="L1272" i="22"/>
  <c r="M1272" i="22" s="1"/>
  <c r="L1271" i="22"/>
  <c r="M1271" i="22" s="1"/>
  <c r="L1270" i="22"/>
  <c r="M1270" i="22" s="1"/>
  <c r="L1269" i="22"/>
  <c r="M1269" i="22" s="1"/>
  <c r="L1268" i="22"/>
  <c r="M1268" i="22" s="1"/>
  <c r="L1267" i="22"/>
  <c r="M1267" i="22" s="1"/>
  <c r="L1266" i="22"/>
  <c r="M1266" i="22" s="1"/>
  <c r="L1265" i="22"/>
  <c r="M1265" i="22" s="1"/>
  <c r="L1264" i="22"/>
  <c r="M1264" i="22" s="1"/>
  <c r="L1263" i="22"/>
  <c r="M1263" i="22" s="1"/>
  <c r="L1262" i="22"/>
  <c r="M1262" i="22" s="1"/>
  <c r="L1261" i="22"/>
  <c r="M1261" i="22" s="1"/>
  <c r="L1260" i="22"/>
  <c r="M1260" i="22" s="1"/>
  <c r="L1259" i="22"/>
  <c r="M1259" i="22" s="1"/>
  <c r="L1258" i="22"/>
  <c r="M1258" i="22" s="1"/>
  <c r="L1257" i="22"/>
  <c r="M1257" i="22" s="1"/>
  <c r="L1256" i="22"/>
  <c r="M1256" i="22" s="1"/>
  <c r="L1255" i="22"/>
  <c r="M1255" i="22" s="1"/>
  <c r="L1254" i="22"/>
  <c r="M1254" i="22" s="1"/>
  <c r="L1253" i="22"/>
  <c r="M1253" i="22" s="1"/>
  <c r="L1252" i="22"/>
  <c r="M1252" i="22" s="1"/>
  <c r="L1251" i="22"/>
  <c r="M1251" i="22" s="1"/>
  <c r="L1250" i="22"/>
  <c r="M1250" i="22" s="1"/>
  <c r="L1249" i="22"/>
  <c r="M1249" i="22" s="1"/>
  <c r="L1248" i="22"/>
  <c r="M1248" i="22" s="1"/>
  <c r="L1247" i="22"/>
  <c r="M1247" i="22" s="1"/>
  <c r="L1246" i="22"/>
  <c r="M1246" i="22" s="1"/>
  <c r="L1245" i="22"/>
  <c r="M1245" i="22" s="1"/>
  <c r="L1244" i="22"/>
  <c r="M1244" i="22" s="1"/>
  <c r="L1243" i="22"/>
  <c r="M1243" i="22" s="1"/>
  <c r="L1242" i="22"/>
  <c r="M1242" i="22" s="1"/>
  <c r="L1241" i="22"/>
  <c r="M1241" i="22" s="1"/>
  <c r="L1240" i="22"/>
  <c r="M1240" i="22" s="1"/>
  <c r="L1239" i="22"/>
  <c r="M1239" i="22" s="1"/>
  <c r="L1238" i="22"/>
  <c r="M1238" i="22" s="1"/>
  <c r="L1237" i="22"/>
  <c r="M1237" i="22" s="1"/>
  <c r="L1236" i="22"/>
  <c r="M1236" i="22" s="1"/>
  <c r="L1235" i="22"/>
  <c r="M1235" i="22" s="1"/>
  <c r="L1234" i="22"/>
  <c r="M1234" i="22" s="1"/>
  <c r="L1233" i="22"/>
  <c r="M1233" i="22" s="1"/>
  <c r="L1232" i="22"/>
  <c r="M1232" i="22" s="1"/>
  <c r="L1231" i="22"/>
  <c r="M1231" i="22" s="1"/>
  <c r="L1230" i="22"/>
  <c r="M1230" i="22" s="1"/>
  <c r="L1229" i="22"/>
  <c r="M1229" i="22" s="1"/>
  <c r="L1228" i="22"/>
  <c r="M1228" i="22" s="1"/>
  <c r="L1227" i="22"/>
  <c r="M1227" i="22" s="1"/>
  <c r="L1226" i="22"/>
  <c r="M1226" i="22" s="1"/>
  <c r="L1225" i="22"/>
  <c r="M1225" i="22" s="1"/>
  <c r="L1224" i="22"/>
  <c r="M1224" i="22" s="1"/>
  <c r="L1223" i="22"/>
  <c r="M1223" i="22" s="1"/>
  <c r="L1222" i="22"/>
  <c r="M1222" i="22" s="1"/>
  <c r="L1221" i="22"/>
  <c r="M1221" i="22" s="1"/>
  <c r="L1220" i="22"/>
  <c r="M1220" i="22" s="1"/>
  <c r="L1219" i="22"/>
  <c r="M1219" i="22" s="1"/>
  <c r="L1218" i="22"/>
  <c r="M1218" i="22" s="1"/>
  <c r="L1217" i="22"/>
  <c r="M1217" i="22" s="1"/>
  <c r="L1216" i="22"/>
  <c r="M1216" i="22" s="1"/>
  <c r="L1215" i="22"/>
  <c r="M1215" i="22" s="1"/>
  <c r="L1214" i="22"/>
  <c r="M1214" i="22" s="1"/>
  <c r="L1213" i="22"/>
  <c r="M1213" i="22" s="1"/>
  <c r="L1212" i="22"/>
  <c r="M1212" i="22" s="1"/>
  <c r="L1211" i="22"/>
  <c r="M1211" i="22" s="1"/>
  <c r="L1210" i="22"/>
  <c r="M1210" i="22" s="1"/>
  <c r="L1209" i="22"/>
  <c r="M1209" i="22" s="1"/>
  <c r="L1208" i="22"/>
  <c r="M1208" i="22" s="1"/>
  <c r="L1207" i="22"/>
  <c r="M1207" i="22" s="1"/>
  <c r="L1206" i="22"/>
  <c r="M1206" i="22" s="1"/>
  <c r="L1205" i="22"/>
  <c r="M1205" i="22" s="1"/>
  <c r="L1204" i="22"/>
  <c r="M1204" i="22" s="1"/>
  <c r="L1203" i="22"/>
  <c r="M1203" i="22" s="1"/>
  <c r="L1202" i="22"/>
  <c r="M1202" i="22" s="1"/>
  <c r="L1201" i="22"/>
  <c r="M1201" i="22" s="1"/>
  <c r="L1200" i="22"/>
  <c r="M1200" i="22" s="1"/>
  <c r="L1199" i="22"/>
  <c r="M1199" i="22" s="1"/>
  <c r="L1198" i="22"/>
  <c r="M1198" i="22" s="1"/>
  <c r="L1197" i="22"/>
  <c r="M1197" i="22" s="1"/>
  <c r="L1196" i="22"/>
  <c r="M1196" i="22" s="1"/>
  <c r="L1195" i="22"/>
  <c r="M1195" i="22" s="1"/>
  <c r="L1194" i="22"/>
  <c r="M1194" i="22" s="1"/>
  <c r="L1193" i="22"/>
  <c r="M1193" i="22" s="1"/>
  <c r="L1192" i="22"/>
  <c r="M1192" i="22" s="1"/>
  <c r="L1191" i="22"/>
  <c r="M1191" i="22" s="1"/>
  <c r="L1190" i="22"/>
  <c r="M1190" i="22" s="1"/>
  <c r="L1189" i="22"/>
  <c r="M1189" i="22" s="1"/>
  <c r="L1188" i="22"/>
  <c r="M1188" i="22" s="1"/>
  <c r="L1187" i="22"/>
  <c r="M1187" i="22" s="1"/>
  <c r="L1186" i="22"/>
  <c r="M1186" i="22" s="1"/>
  <c r="L1185" i="22"/>
  <c r="M1185" i="22" s="1"/>
  <c r="L1184" i="22"/>
  <c r="M1184" i="22" s="1"/>
  <c r="L1183" i="22"/>
  <c r="M1183" i="22" s="1"/>
  <c r="L1182" i="22"/>
  <c r="M1182" i="22" s="1"/>
  <c r="L1181" i="22"/>
  <c r="M1181" i="22" s="1"/>
  <c r="L1180" i="22"/>
  <c r="M1180" i="22" s="1"/>
  <c r="L1179" i="22"/>
  <c r="M1179" i="22" s="1"/>
  <c r="L1178" i="22"/>
  <c r="M1178" i="22" s="1"/>
  <c r="L1177" i="22"/>
  <c r="M1177" i="22" s="1"/>
  <c r="L1176" i="22"/>
  <c r="M1176" i="22" s="1"/>
  <c r="L1175" i="22"/>
  <c r="M1175" i="22" s="1"/>
  <c r="L1174" i="22"/>
  <c r="M1174" i="22" s="1"/>
  <c r="L1173" i="22"/>
  <c r="M1173" i="22" s="1"/>
  <c r="L1172" i="22"/>
  <c r="M1172" i="22" s="1"/>
  <c r="L1171" i="22"/>
  <c r="M1171" i="22" s="1"/>
  <c r="L1170" i="22"/>
  <c r="M1170" i="22" s="1"/>
  <c r="L1169" i="22"/>
  <c r="M1169" i="22" s="1"/>
  <c r="L1168" i="22"/>
  <c r="M1168" i="22" s="1"/>
  <c r="L1167" i="22"/>
  <c r="M1167" i="22" s="1"/>
  <c r="L1166" i="22"/>
  <c r="M1166" i="22" s="1"/>
  <c r="L1165" i="22"/>
  <c r="M1165" i="22" s="1"/>
  <c r="L1164" i="22"/>
  <c r="M1164" i="22" s="1"/>
  <c r="L1163" i="22"/>
  <c r="M1163" i="22" s="1"/>
  <c r="L1162" i="22"/>
  <c r="M1162" i="22" s="1"/>
  <c r="L1161" i="22"/>
  <c r="M1161" i="22" s="1"/>
  <c r="L1160" i="22"/>
  <c r="M1160" i="22" s="1"/>
  <c r="L1159" i="22"/>
  <c r="M1159" i="22" s="1"/>
  <c r="L1158" i="22"/>
  <c r="M1158" i="22" s="1"/>
  <c r="L1157" i="22"/>
  <c r="M1157" i="22" s="1"/>
  <c r="L1156" i="22"/>
  <c r="M1156" i="22" s="1"/>
  <c r="L1155" i="22"/>
  <c r="M1155" i="22" s="1"/>
  <c r="L1154" i="22"/>
  <c r="M1154" i="22" s="1"/>
  <c r="L1153" i="22"/>
  <c r="M1153" i="22" s="1"/>
  <c r="L1152" i="22"/>
  <c r="M1152" i="22" s="1"/>
  <c r="L1151" i="22"/>
  <c r="M1151" i="22" s="1"/>
  <c r="L1150" i="22"/>
  <c r="M1150" i="22" s="1"/>
  <c r="L1149" i="22"/>
  <c r="M1149" i="22" s="1"/>
  <c r="L1148" i="22"/>
  <c r="M1148" i="22" s="1"/>
  <c r="L1147" i="22"/>
  <c r="M1147" i="22" s="1"/>
  <c r="L1146" i="22"/>
  <c r="M1146" i="22" s="1"/>
  <c r="L1145" i="22"/>
  <c r="M1145" i="22" s="1"/>
  <c r="L1144" i="22"/>
  <c r="M1144" i="22" s="1"/>
  <c r="L1143" i="22"/>
  <c r="M1143" i="22" s="1"/>
  <c r="L1142" i="22"/>
  <c r="M1142" i="22" s="1"/>
  <c r="L1141" i="22"/>
  <c r="M1141" i="22" s="1"/>
  <c r="L1140" i="22"/>
  <c r="M1140" i="22" s="1"/>
  <c r="L1139" i="22"/>
  <c r="M1139" i="22" s="1"/>
  <c r="L1138" i="22"/>
  <c r="M1138" i="22" s="1"/>
  <c r="L1137" i="22"/>
  <c r="M1137" i="22" s="1"/>
  <c r="L1136" i="22"/>
  <c r="M1136" i="22" s="1"/>
  <c r="L1135" i="22"/>
  <c r="M1135" i="22" s="1"/>
  <c r="L1134" i="22"/>
  <c r="M1134" i="22" s="1"/>
  <c r="L1133" i="22"/>
  <c r="M1133" i="22" s="1"/>
  <c r="L1132" i="22"/>
  <c r="M1132" i="22" s="1"/>
  <c r="L1131" i="22"/>
  <c r="M1131" i="22" s="1"/>
  <c r="L1130" i="22"/>
  <c r="M1130" i="22" s="1"/>
  <c r="L1129" i="22"/>
  <c r="M1129" i="22" s="1"/>
  <c r="L1128" i="22"/>
  <c r="M1128" i="22" s="1"/>
  <c r="L1127" i="22"/>
  <c r="M1127" i="22" s="1"/>
  <c r="L1126" i="22"/>
  <c r="M1126" i="22" s="1"/>
  <c r="L1125" i="22"/>
  <c r="M1125" i="22" s="1"/>
  <c r="L1124" i="22"/>
  <c r="M1124" i="22" s="1"/>
  <c r="L1123" i="22"/>
  <c r="M1123" i="22" s="1"/>
  <c r="L1122" i="22"/>
  <c r="M1122" i="22" s="1"/>
  <c r="L1121" i="22"/>
  <c r="M1121" i="22" s="1"/>
  <c r="L1120" i="22"/>
  <c r="M1120" i="22" s="1"/>
  <c r="L1119" i="22"/>
  <c r="M1119" i="22" s="1"/>
  <c r="L1118" i="22"/>
  <c r="M1118" i="22" s="1"/>
  <c r="L1117" i="22"/>
  <c r="M1117" i="22" s="1"/>
  <c r="L1116" i="22"/>
  <c r="M1116" i="22" s="1"/>
  <c r="L1115" i="22"/>
  <c r="M1115" i="22" s="1"/>
  <c r="L1114" i="22"/>
  <c r="M1114" i="22" s="1"/>
  <c r="L1113" i="22"/>
  <c r="M1113" i="22" s="1"/>
  <c r="L1112" i="22"/>
  <c r="M1112" i="22" s="1"/>
  <c r="L1111" i="22"/>
  <c r="M1111" i="22" s="1"/>
  <c r="L1110" i="22"/>
  <c r="M1110" i="22" s="1"/>
  <c r="L1109" i="22"/>
  <c r="M1109" i="22" s="1"/>
  <c r="L1108" i="22"/>
  <c r="M1108" i="22" s="1"/>
  <c r="L1107" i="22"/>
  <c r="M1107" i="22" s="1"/>
  <c r="L1106" i="22"/>
  <c r="M1106" i="22" s="1"/>
  <c r="L1105" i="22"/>
  <c r="M1105" i="22" s="1"/>
  <c r="L1104" i="22"/>
  <c r="M1104" i="22" s="1"/>
  <c r="L1103" i="22"/>
  <c r="M1103" i="22" s="1"/>
  <c r="L1102" i="22"/>
  <c r="M1102" i="22" s="1"/>
  <c r="L1101" i="22"/>
  <c r="M1101" i="22" s="1"/>
  <c r="L1100" i="22"/>
  <c r="M1100" i="22" s="1"/>
  <c r="L1099" i="22"/>
  <c r="M1099" i="22" s="1"/>
  <c r="L1098" i="22"/>
  <c r="M1098" i="22" s="1"/>
  <c r="L1097" i="22"/>
  <c r="M1097" i="22" s="1"/>
  <c r="H1097" i="22"/>
  <c r="L1096" i="22"/>
  <c r="M1096" i="22" s="1"/>
  <c r="H1096" i="22"/>
  <c r="L1095" i="22"/>
  <c r="M1095" i="22" s="1"/>
  <c r="H1095" i="22"/>
  <c r="L1094" i="22"/>
  <c r="M1094" i="22" s="1"/>
  <c r="H1094" i="22"/>
  <c r="L1093" i="22"/>
  <c r="M1093" i="22" s="1"/>
  <c r="H1093" i="22"/>
  <c r="L1092" i="22"/>
  <c r="M1092" i="22" s="1"/>
  <c r="H1092" i="22"/>
  <c r="L1091" i="22"/>
  <c r="M1091" i="22" s="1"/>
  <c r="H1091" i="22"/>
  <c r="L1090" i="22"/>
  <c r="M1090" i="22" s="1"/>
  <c r="H1090" i="22"/>
  <c r="L1089" i="22"/>
  <c r="M1089" i="22" s="1"/>
  <c r="H1089" i="22"/>
  <c r="L1088" i="22"/>
  <c r="M1088" i="22" s="1"/>
  <c r="H1088" i="22"/>
  <c r="L1087" i="22"/>
  <c r="M1087" i="22" s="1"/>
  <c r="H1087" i="22"/>
  <c r="L1086" i="22"/>
  <c r="M1086" i="22" s="1"/>
  <c r="H1086" i="22"/>
  <c r="L1085" i="22"/>
  <c r="M1085" i="22" s="1"/>
  <c r="H1085" i="22"/>
  <c r="L1084" i="22"/>
  <c r="M1084" i="22" s="1"/>
  <c r="H1084" i="22"/>
  <c r="L1083" i="22"/>
  <c r="M1083" i="22" s="1"/>
  <c r="H1083" i="22"/>
  <c r="L1082" i="22"/>
  <c r="M1082" i="22" s="1"/>
  <c r="H1082" i="22"/>
  <c r="L1081" i="22"/>
  <c r="M1081" i="22" s="1"/>
  <c r="H1081" i="22"/>
  <c r="L1080" i="22"/>
  <c r="M1080" i="22" s="1"/>
  <c r="H1080" i="22"/>
  <c r="L1079" i="22"/>
  <c r="M1079" i="22" s="1"/>
  <c r="H1079" i="22"/>
  <c r="L1078" i="22"/>
  <c r="M1078" i="22" s="1"/>
  <c r="H1078" i="22"/>
  <c r="L1077" i="22"/>
  <c r="M1077" i="22" s="1"/>
  <c r="H1077" i="22"/>
  <c r="L1076" i="22"/>
  <c r="M1076" i="22" s="1"/>
  <c r="H1076" i="22"/>
  <c r="L1075" i="22"/>
  <c r="M1075" i="22" s="1"/>
  <c r="H1075" i="22"/>
  <c r="L1074" i="22"/>
  <c r="M1074" i="22" s="1"/>
  <c r="H1074" i="22"/>
  <c r="L1073" i="22"/>
  <c r="M1073" i="22" s="1"/>
  <c r="H1073" i="22"/>
  <c r="L1072" i="22"/>
  <c r="M1072" i="22" s="1"/>
  <c r="H1072" i="22"/>
  <c r="L1071" i="22"/>
  <c r="M1071" i="22" s="1"/>
  <c r="H1071" i="22"/>
  <c r="L1070" i="22"/>
  <c r="M1070" i="22" s="1"/>
  <c r="H1070" i="22"/>
  <c r="L1069" i="22"/>
  <c r="M1069" i="22" s="1"/>
  <c r="H1069" i="22"/>
  <c r="L1068" i="22"/>
  <c r="M1068" i="22" s="1"/>
  <c r="H1068" i="22"/>
  <c r="L1067" i="22"/>
  <c r="M1067" i="22" s="1"/>
  <c r="H1067" i="22"/>
  <c r="L1066" i="22"/>
  <c r="M1066" i="22" s="1"/>
  <c r="H1066" i="22"/>
  <c r="L1065" i="22"/>
  <c r="M1065" i="22" s="1"/>
  <c r="H1065" i="22"/>
  <c r="L1064" i="22"/>
  <c r="M1064" i="22" s="1"/>
  <c r="H1064" i="22"/>
  <c r="L1063" i="22"/>
  <c r="M1063" i="22" s="1"/>
  <c r="H1063" i="22"/>
  <c r="L1062" i="22"/>
  <c r="M1062" i="22" s="1"/>
  <c r="H1062" i="22"/>
  <c r="L1061" i="22"/>
  <c r="M1061" i="22" s="1"/>
  <c r="H1061" i="22"/>
  <c r="L1060" i="22"/>
  <c r="M1060" i="22" s="1"/>
  <c r="H1060" i="22"/>
  <c r="L1059" i="22"/>
  <c r="M1059" i="22" s="1"/>
  <c r="H1059" i="22"/>
  <c r="L1058" i="22"/>
  <c r="M1058" i="22" s="1"/>
  <c r="H1058" i="22"/>
  <c r="L1057" i="22"/>
  <c r="M1057" i="22" s="1"/>
  <c r="H1057" i="22"/>
  <c r="L1056" i="22"/>
  <c r="M1056" i="22" s="1"/>
  <c r="H1056" i="22"/>
  <c r="L1055" i="22"/>
  <c r="M1055" i="22" s="1"/>
  <c r="H1055" i="22"/>
  <c r="L1054" i="22"/>
  <c r="M1054" i="22" s="1"/>
  <c r="H1054" i="22"/>
  <c r="L1053" i="22"/>
  <c r="M1053" i="22" s="1"/>
  <c r="H1053" i="22"/>
  <c r="L1052" i="22"/>
  <c r="M1052" i="22" s="1"/>
  <c r="H1052" i="22"/>
  <c r="L1051" i="22"/>
  <c r="M1051" i="22" s="1"/>
  <c r="H1051" i="22"/>
  <c r="L1050" i="22"/>
  <c r="M1050" i="22" s="1"/>
  <c r="H1050" i="22"/>
  <c r="L1049" i="22"/>
  <c r="M1049" i="22" s="1"/>
  <c r="H1049" i="22"/>
  <c r="L1048" i="22"/>
  <c r="M1048" i="22" s="1"/>
  <c r="H1048" i="22"/>
  <c r="L1047" i="22"/>
  <c r="M1047" i="22" s="1"/>
  <c r="H1047" i="22"/>
  <c r="L1046" i="22"/>
  <c r="M1046" i="22" s="1"/>
  <c r="H1046" i="22"/>
  <c r="L1045" i="22"/>
  <c r="M1045" i="22" s="1"/>
  <c r="H1045" i="22"/>
  <c r="L1044" i="22"/>
  <c r="M1044" i="22" s="1"/>
  <c r="H1044" i="22"/>
  <c r="L1043" i="22"/>
  <c r="M1043" i="22" s="1"/>
  <c r="H1043" i="22"/>
  <c r="L1042" i="22"/>
  <c r="M1042" i="22" s="1"/>
  <c r="H1042" i="22"/>
  <c r="L1041" i="22"/>
  <c r="M1041" i="22" s="1"/>
  <c r="H1041" i="22"/>
  <c r="L1040" i="22"/>
  <c r="M1040" i="22" s="1"/>
  <c r="H1040" i="22"/>
  <c r="L1039" i="22"/>
  <c r="M1039" i="22" s="1"/>
  <c r="H1039" i="22"/>
  <c r="L1038" i="22"/>
  <c r="M1038" i="22" s="1"/>
  <c r="H1038" i="22"/>
  <c r="L1037" i="22"/>
  <c r="M1037" i="22" s="1"/>
  <c r="H1037" i="22"/>
  <c r="L1036" i="22"/>
  <c r="M1036" i="22" s="1"/>
  <c r="H1036" i="22"/>
  <c r="L1035" i="22"/>
  <c r="M1035" i="22" s="1"/>
  <c r="H1035" i="22"/>
  <c r="L1034" i="22"/>
  <c r="M1034" i="22" s="1"/>
  <c r="H1034" i="22"/>
  <c r="L1033" i="22"/>
  <c r="M1033" i="22" s="1"/>
  <c r="H1033" i="22"/>
  <c r="L1032" i="22"/>
  <c r="M1032" i="22" s="1"/>
  <c r="H1032" i="22"/>
  <c r="L1031" i="22"/>
  <c r="M1031" i="22" s="1"/>
  <c r="H1031" i="22"/>
  <c r="L1030" i="22"/>
  <c r="M1030" i="22" s="1"/>
  <c r="H1030" i="22"/>
  <c r="L1029" i="22"/>
  <c r="M1029" i="22" s="1"/>
  <c r="H1029" i="22"/>
  <c r="L1028" i="22"/>
  <c r="M1028" i="22" s="1"/>
  <c r="H1028" i="22"/>
  <c r="L1027" i="22"/>
  <c r="M1027" i="22" s="1"/>
  <c r="H1027" i="22"/>
  <c r="L1026" i="22"/>
  <c r="M1026" i="22" s="1"/>
  <c r="H1026" i="22"/>
  <c r="L1025" i="22"/>
  <c r="M1025" i="22" s="1"/>
  <c r="H1025" i="22"/>
  <c r="L1024" i="22"/>
  <c r="M1024" i="22" s="1"/>
  <c r="H1024" i="22"/>
  <c r="L1023" i="22"/>
  <c r="M1023" i="22" s="1"/>
  <c r="H1023" i="22"/>
  <c r="L1022" i="22"/>
  <c r="M1022" i="22" s="1"/>
  <c r="H1022" i="22"/>
  <c r="L1021" i="22"/>
  <c r="M1021" i="22" s="1"/>
  <c r="H1021" i="22"/>
  <c r="L1020" i="22"/>
  <c r="M1020" i="22" s="1"/>
  <c r="H1020" i="22"/>
  <c r="L1019" i="22"/>
  <c r="M1019" i="22" s="1"/>
  <c r="H1019" i="22"/>
  <c r="L1018" i="22"/>
  <c r="M1018" i="22" s="1"/>
  <c r="H1018" i="22"/>
  <c r="L1017" i="22"/>
  <c r="M1017" i="22" s="1"/>
  <c r="H1017" i="22"/>
  <c r="L1016" i="22"/>
  <c r="M1016" i="22" s="1"/>
  <c r="H1016" i="22"/>
  <c r="L1015" i="22"/>
  <c r="M1015" i="22" s="1"/>
  <c r="H1015" i="22"/>
  <c r="L1014" i="22"/>
  <c r="M1014" i="22" s="1"/>
  <c r="H1014" i="22"/>
  <c r="L1013" i="22"/>
  <c r="M1013" i="22" s="1"/>
  <c r="H1013" i="22"/>
  <c r="L1012" i="22"/>
  <c r="M1012" i="22" s="1"/>
  <c r="H1012" i="22"/>
  <c r="L1011" i="22"/>
  <c r="M1011" i="22" s="1"/>
  <c r="H1011" i="22"/>
  <c r="L1010" i="22"/>
  <c r="M1010" i="22" s="1"/>
  <c r="H1010" i="22"/>
  <c r="L1009" i="22"/>
  <c r="M1009" i="22" s="1"/>
  <c r="H1009" i="22"/>
  <c r="L1008" i="22"/>
  <c r="M1008" i="22" s="1"/>
  <c r="H1008" i="22"/>
  <c r="L1007" i="22"/>
  <c r="M1007" i="22" s="1"/>
  <c r="H1007" i="22"/>
  <c r="L1006" i="22"/>
  <c r="M1006" i="22" s="1"/>
  <c r="H1006" i="22"/>
  <c r="L1005" i="22"/>
  <c r="M1005" i="22" s="1"/>
  <c r="H1005" i="22"/>
  <c r="L1004" i="22"/>
  <c r="M1004" i="22" s="1"/>
  <c r="H1004" i="22"/>
  <c r="L1003" i="22"/>
  <c r="M1003" i="22" s="1"/>
  <c r="H1003" i="22"/>
  <c r="L1002" i="22"/>
  <c r="M1002" i="22" s="1"/>
  <c r="H1002" i="22"/>
  <c r="L1001" i="22"/>
  <c r="M1001" i="22" s="1"/>
  <c r="H1001" i="22"/>
  <c r="L1000" i="22"/>
  <c r="M1000" i="22" s="1"/>
  <c r="H1000" i="22"/>
  <c r="L999" i="22"/>
  <c r="M999" i="22" s="1"/>
  <c r="H999" i="22"/>
  <c r="L998" i="22"/>
  <c r="M998" i="22" s="1"/>
  <c r="H998" i="22"/>
  <c r="L997" i="22"/>
  <c r="M997" i="22" s="1"/>
  <c r="H997" i="22"/>
  <c r="L996" i="22"/>
  <c r="M996" i="22" s="1"/>
  <c r="H996" i="22"/>
  <c r="L995" i="22"/>
  <c r="M995" i="22" s="1"/>
  <c r="H995" i="22"/>
  <c r="L994" i="22"/>
  <c r="M994" i="22" s="1"/>
  <c r="H994" i="22"/>
  <c r="L993" i="22"/>
  <c r="M993" i="22" s="1"/>
  <c r="H993" i="22"/>
  <c r="L992" i="22"/>
  <c r="M992" i="22" s="1"/>
  <c r="H992" i="22"/>
  <c r="L991" i="22"/>
  <c r="M991" i="22" s="1"/>
  <c r="H991" i="22"/>
  <c r="L990" i="22"/>
  <c r="M990" i="22" s="1"/>
  <c r="H990" i="22"/>
  <c r="L989" i="22"/>
  <c r="M989" i="22" s="1"/>
  <c r="H989" i="22"/>
  <c r="L988" i="22"/>
  <c r="M988" i="22" s="1"/>
  <c r="H988" i="22"/>
  <c r="L987" i="22"/>
  <c r="M987" i="22" s="1"/>
  <c r="H987" i="22"/>
  <c r="M986" i="22"/>
  <c r="L986" i="22"/>
  <c r="H986" i="22"/>
  <c r="L985" i="22"/>
  <c r="M985" i="22" s="1"/>
  <c r="H985" i="22"/>
  <c r="L984" i="22"/>
  <c r="M984" i="22" s="1"/>
  <c r="H984" i="22"/>
  <c r="L983" i="22"/>
  <c r="M983" i="22" s="1"/>
  <c r="H983" i="22"/>
  <c r="L982" i="22"/>
  <c r="M982" i="22" s="1"/>
  <c r="H982" i="22"/>
  <c r="L981" i="22"/>
  <c r="M981" i="22" s="1"/>
  <c r="H981" i="22"/>
  <c r="L980" i="22"/>
  <c r="M980" i="22" s="1"/>
  <c r="H980" i="22"/>
  <c r="L979" i="22"/>
  <c r="M979" i="22" s="1"/>
  <c r="H979" i="22"/>
  <c r="L978" i="22"/>
  <c r="M978" i="22" s="1"/>
  <c r="H978" i="22"/>
  <c r="L977" i="22"/>
  <c r="M977" i="22" s="1"/>
  <c r="H977" i="22"/>
  <c r="L976" i="22"/>
  <c r="M976" i="22" s="1"/>
  <c r="H976" i="22"/>
  <c r="L975" i="22"/>
  <c r="M975" i="22" s="1"/>
  <c r="H975" i="22"/>
  <c r="L974" i="22"/>
  <c r="M974" i="22" s="1"/>
  <c r="H974" i="22"/>
  <c r="L973" i="22"/>
  <c r="M973" i="22" s="1"/>
  <c r="H973" i="22"/>
  <c r="L972" i="22"/>
  <c r="M972" i="22" s="1"/>
  <c r="H972" i="22"/>
  <c r="L971" i="22"/>
  <c r="M971" i="22" s="1"/>
  <c r="H971" i="22"/>
  <c r="L970" i="22"/>
  <c r="M970" i="22" s="1"/>
  <c r="H970" i="22"/>
  <c r="L969" i="22"/>
  <c r="M969" i="22" s="1"/>
  <c r="H969" i="22"/>
  <c r="L968" i="22"/>
  <c r="M968" i="22" s="1"/>
  <c r="H968" i="22"/>
  <c r="L967" i="22"/>
  <c r="M967" i="22" s="1"/>
  <c r="H967" i="22"/>
  <c r="L966" i="22"/>
  <c r="M966" i="22" s="1"/>
  <c r="H966" i="22"/>
  <c r="L965" i="22"/>
  <c r="M965" i="22" s="1"/>
  <c r="H965" i="22"/>
  <c r="L964" i="22"/>
  <c r="M964" i="22" s="1"/>
  <c r="H964" i="22"/>
  <c r="L963" i="22"/>
  <c r="M963" i="22" s="1"/>
  <c r="H963" i="22"/>
  <c r="L962" i="22"/>
  <c r="M962" i="22" s="1"/>
  <c r="H962" i="22"/>
  <c r="L961" i="22"/>
  <c r="M961" i="22" s="1"/>
  <c r="H961" i="22"/>
  <c r="L960" i="22"/>
  <c r="M960" i="22" s="1"/>
  <c r="H960" i="22"/>
  <c r="L959" i="22"/>
  <c r="M959" i="22" s="1"/>
  <c r="H959" i="22"/>
  <c r="L958" i="22"/>
  <c r="M958" i="22" s="1"/>
  <c r="H958" i="22"/>
  <c r="L957" i="22"/>
  <c r="M957" i="22" s="1"/>
  <c r="H957" i="22"/>
  <c r="L956" i="22"/>
  <c r="M956" i="22" s="1"/>
  <c r="H956" i="22"/>
  <c r="L955" i="22"/>
  <c r="M955" i="22" s="1"/>
  <c r="H955" i="22"/>
  <c r="L954" i="22"/>
  <c r="M954" i="22" s="1"/>
  <c r="H954" i="22"/>
  <c r="L953" i="22"/>
  <c r="M953" i="22" s="1"/>
  <c r="H953" i="22"/>
  <c r="L952" i="22"/>
  <c r="M952" i="22" s="1"/>
  <c r="H952" i="22"/>
  <c r="L951" i="22"/>
  <c r="M951" i="22" s="1"/>
  <c r="H951" i="22"/>
  <c r="L950" i="22"/>
  <c r="M950" i="22" s="1"/>
  <c r="H950" i="22"/>
  <c r="L949" i="22"/>
  <c r="M949" i="22" s="1"/>
  <c r="H949" i="22"/>
  <c r="L948" i="22"/>
  <c r="M948" i="22" s="1"/>
  <c r="H948" i="22"/>
  <c r="L947" i="22"/>
  <c r="M947" i="22" s="1"/>
  <c r="H947" i="22"/>
  <c r="L946" i="22"/>
  <c r="M946" i="22" s="1"/>
  <c r="H946" i="22"/>
  <c r="L945" i="22"/>
  <c r="M945" i="22" s="1"/>
  <c r="H945" i="22"/>
  <c r="L944" i="22"/>
  <c r="M944" i="22" s="1"/>
  <c r="H944" i="22"/>
  <c r="L943" i="22"/>
  <c r="M943" i="22" s="1"/>
  <c r="H943" i="22"/>
  <c r="L942" i="22"/>
  <c r="M942" i="22" s="1"/>
  <c r="H942" i="22"/>
  <c r="L941" i="22"/>
  <c r="M941" i="22" s="1"/>
  <c r="H941" i="22"/>
  <c r="L940" i="22"/>
  <c r="M940" i="22" s="1"/>
  <c r="H940" i="22"/>
  <c r="L939" i="22"/>
  <c r="M939" i="22" s="1"/>
  <c r="H939" i="22"/>
  <c r="L938" i="22"/>
  <c r="M938" i="22" s="1"/>
  <c r="H938" i="22"/>
  <c r="L937" i="22"/>
  <c r="M937" i="22" s="1"/>
  <c r="H937" i="22"/>
  <c r="L936" i="22"/>
  <c r="M936" i="22" s="1"/>
  <c r="H936" i="22"/>
  <c r="L935" i="22"/>
  <c r="M935" i="22" s="1"/>
  <c r="H935" i="22"/>
  <c r="L934" i="22"/>
  <c r="M934" i="22" s="1"/>
  <c r="H934" i="22"/>
  <c r="L933" i="22"/>
  <c r="M933" i="22" s="1"/>
  <c r="H933" i="22"/>
  <c r="L932" i="22"/>
  <c r="M932" i="22" s="1"/>
  <c r="H932" i="22"/>
  <c r="L931" i="22"/>
  <c r="M931" i="22" s="1"/>
  <c r="H931" i="22"/>
  <c r="L930" i="22"/>
  <c r="M930" i="22" s="1"/>
  <c r="H930" i="22"/>
  <c r="L929" i="22"/>
  <c r="M929" i="22" s="1"/>
  <c r="H929" i="22"/>
  <c r="L928" i="22"/>
  <c r="M928" i="22" s="1"/>
  <c r="H928" i="22"/>
  <c r="L927" i="22"/>
  <c r="M927" i="22" s="1"/>
  <c r="H927" i="22"/>
  <c r="L926" i="22"/>
  <c r="M926" i="22" s="1"/>
  <c r="H926" i="22"/>
  <c r="L925" i="22"/>
  <c r="M925" i="22" s="1"/>
  <c r="H925" i="22"/>
  <c r="L924" i="22"/>
  <c r="M924" i="22" s="1"/>
  <c r="H924" i="22"/>
  <c r="L923" i="22"/>
  <c r="M923" i="22" s="1"/>
  <c r="H923" i="22"/>
  <c r="L922" i="22"/>
  <c r="M922" i="22" s="1"/>
  <c r="H922" i="22"/>
  <c r="L921" i="22"/>
  <c r="M921" i="22" s="1"/>
  <c r="H921" i="22"/>
  <c r="L920" i="22"/>
  <c r="M920" i="22" s="1"/>
  <c r="H920" i="22"/>
  <c r="L919" i="22"/>
  <c r="M919" i="22" s="1"/>
  <c r="H919" i="22"/>
  <c r="L918" i="22"/>
  <c r="M918" i="22" s="1"/>
  <c r="H918" i="22"/>
  <c r="L917" i="22"/>
  <c r="M917" i="22" s="1"/>
  <c r="H917" i="22"/>
  <c r="L916" i="22"/>
  <c r="M916" i="22" s="1"/>
  <c r="H916" i="22"/>
  <c r="L915" i="22"/>
  <c r="M915" i="22" s="1"/>
  <c r="H915" i="22"/>
  <c r="L914" i="22"/>
  <c r="M914" i="22" s="1"/>
  <c r="H914" i="22"/>
  <c r="L913" i="22"/>
  <c r="M913" i="22" s="1"/>
  <c r="H913" i="22"/>
  <c r="L912" i="22"/>
  <c r="M912" i="22" s="1"/>
  <c r="H912" i="22"/>
  <c r="L911" i="22"/>
  <c r="M911" i="22" s="1"/>
  <c r="H911" i="22"/>
  <c r="L910" i="22"/>
  <c r="M910" i="22" s="1"/>
  <c r="H910" i="22"/>
  <c r="L909" i="22"/>
  <c r="M909" i="22" s="1"/>
  <c r="H909" i="22"/>
  <c r="L908" i="22"/>
  <c r="M908" i="22" s="1"/>
  <c r="H908" i="22"/>
  <c r="L907" i="22"/>
  <c r="M907" i="22" s="1"/>
  <c r="H907" i="22"/>
  <c r="L906" i="22"/>
  <c r="M906" i="22" s="1"/>
  <c r="H906" i="22"/>
  <c r="L905" i="22"/>
  <c r="M905" i="22" s="1"/>
  <c r="H905" i="22"/>
  <c r="L904" i="22"/>
  <c r="M904" i="22" s="1"/>
  <c r="H904" i="22"/>
  <c r="L903" i="22"/>
  <c r="M903" i="22" s="1"/>
  <c r="H903" i="22"/>
  <c r="L902" i="22"/>
  <c r="M902" i="22" s="1"/>
  <c r="H902" i="22"/>
  <c r="L901" i="22"/>
  <c r="M901" i="22" s="1"/>
  <c r="H901" i="22"/>
  <c r="L900" i="22"/>
  <c r="M900" i="22" s="1"/>
  <c r="H900" i="22"/>
  <c r="L899" i="22"/>
  <c r="M899" i="22" s="1"/>
  <c r="H899" i="22"/>
  <c r="L898" i="22"/>
  <c r="M898" i="22" s="1"/>
  <c r="H898" i="22"/>
  <c r="L897" i="22"/>
  <c r="M897" i="22" s="1"/>
  <c r="H897" i="22"/>
  <c r="L896" i="22"/>
  <c r="M896" i="22" s="1"/>
  <c r="H896" i="22"/>
  <c r="L895" i="22"/>
  <c r="M895" i="22" s="1"/>
  <c r="H895" i="22"/>
  <c r="L894" i="22"/>
  <c r="M894" i="22" s="1"/>
  <c r="H894" i="22"/>
  <c r="L893" i="22"/>
  <c r="M893" i="22" s="1"/>
  <c r="H893" i="22"/>
  <c r="L892" i="22"/>
  <c r="M892" i="22" s="1"/>
  <c r="H892" i="22"/>
  <c r="L891" i="22"/>
  <c r="M891" i="22" s="1"/>
  <c r="H891" i="22"/>
  <c r="L890" i="22"/>
  <c r="M890" i="22" s="1"/>
  <c r="H890" i="22"/>
  <c r="L889" i="22"/>
  <c r="M889" i="22" s="1"/>
  <c r="H889" i="22"/>
  <c r="L888" i="22"/>
  <c r="M888" i="22" s="1"/>
  <c r="H888" i="22"/>
  <c r="L887" i="22"/>
  <c r="M887" i="22" s="1"/>
  <c r="H887" i="22"/>
  <c r="L886" i="22"/>
  <c r="M886" i="22" s="1"/>
  <c r="H886" i="22"/>
  <c r="L885" i="22"/>
  <c r="M885" i="22" s="1"/>
  <c r="H885" i="22"/>
  <c r="L884" i="22"/>
  <c r="M884" i="22" s="1"/>
  <c r="H884" i="22"/>
  <c r="L883" i="22"/>
  <c r="M883" i="22" s="1"/>
  <c r="H883" i="22"/>
  <c r="L882" i="22"/>
  <c r="M882" i="22" s="1"/>
  <c r="H882" i="22"/>
  <c r="L881" i="22"/>
  <c r="M881" i="22" s="1"/>
  <c r="H881" i="22"/>
  <c r="L880" i="22"/>
  <c r="M880" i="22" s="1"/>
  <c r="H880" i="22"/>
  <c r="L879" i="22"/>
  <c r="M879" i="22" s="1"/>
  <c r="H879" i="22"/>
  <c r="L878" i="22"/>
  <c r="M878" i="22" s="1"/>
  <c r="H878" i="22"/>
  <c r="L877" i="22"/>
  <c r="M877" i="22" s="1"/>
  <c r="H877" i="22"/>
  <c r="L876" i="22"/>
  <c r="M876" i="22" s="1"/>
  <c r="H876" i="22"/>
  <c r="L875" i="22"/>
  <c r="M875" i="22" s="1"/>
  <c r="H875" i="22"/>
  <c r="L874" i="22"/>
  <c r="M874" i="22" s="1"/>
  <c r="H874" i="22"/>
  <c r="L873" i="22"/>
  <c r="M873" i="22" s="1"/>
  <c r="H873" i="22"/>
  <c r="L872" i="22"/>
  <c r="M872" i="22" s="1"/>
  <c r="H872" i="22"/>
  <c r="L871" i="22"/>
  <c r="M871" i="22" s="1"/>
  <c r="H871" i="22"/>
  <c r="L870" i="22"/>
  <c r="M870" i="22" s="1"/>
  <c r="H870" i="22"/>
  <c r="L869" i="22"/>
  <c r="M869" i="22" s="1"/>
  <c r="H869" i="22"/>
  <c r="L868" i="22"/>
  <c r="M868" i="22" s="1"/>
  <c r="H868" i="22"/>
  <c r="L867" i="22"/>
  <c r="M867" i="22" s="1"/>
  <c r="H867" i="22"/>
  <c r="L866" i="22"/>
  <c r="M866" i="22" s="1"/>
  <c r="H866" i="22"/>
  <c r="L865" i="22"/>
  <c r="M865" i="22" s="1"/>
  <c r="H865" i="22"/>
  <c r="L864" i="22"/>
  <c r="M864" i="22" s="1"/>
  <c r="H864" i="22"/>
  <c r="L863" i="22"/>
  <c r="M863" i="22" s="1"/>
  <c r="H863" i="22"/>
  <c r="L862" i="22"/>
  <c r="M862" i="22" s="1"/>
  <c r="H862" i="22"/>
  <c r="L861" i="22"/>
  <c r="M861" i="22" s="1"/>
  <c r="H861" i="22"/>
  <c r="L860" i="22"/>
  <c r="M860" i="22" s="1"/>
  <c r="H860" i="22"/>
  <c r="L859" i="22"/>
  <c r="M859" i="22" s="1"/>
  <c r="H859" i="22"/>
  <c r="L858" i="22"/>
  <c r="M858" i="22" s="1"/>
  <c r="H858" i="22"/>
  <c r="L857" i="22"/>
  <c r="M857" i="22" s="1"/>
  <c r="H857" i="22"/>
  <c r="L856" i="22"/>
  <c r="M856" i="22" s="1"/>
  <c r="H856" i="22"/>
  <c r="L855" i="22"/>
  <c r="M855" i="22" s="1"/>
  <c r="H855" i="22"/>
  <c r="L854" i="22"/>
  <c r="M854" i="22" s="1"/>
  <c r="H854" i="22"/>
  <c r="L853" i="22"/>
  <c r="M853" i="22" s="1"/>
  <c r="H853" i="22"/>
  <c r="L852" i="22"/>
  <c r="M852" i="22" s="1"/>
  <c r="H852" i="22"/>
  <c r="L851" i="22"/>
  <c r="M851" i="22" s="1"/>
  <c r="H851" i="22"/>
  <c r="L850" i="22"/>
  <c r="M850" i="22" s="1"/>
  <c r="H850" i="22"/>
  <c r="L849" i="22"/>
  <c r="M849" i="22" s="1"/>
  <c r="H849" i="22"/>
  <c r="L848" i="22"/>
  <c r="M848" i="22" s="1"/>
  <c r="H848" i="22"/>
  <c r="L847" i="22"/>
  <c r="M847" i="22" s="1"/>
  <c r="H847" i="22"/>
  <c r="M846" i="22"/>
  <c r="L846" i="22"/>
  <c r="H846" i="22"/>
  <c r="L845" i="22"/>
  <c r="M845" i="22" s="1"/>
  <c r="H845" i="22"/>
  <c r="L844" i="22"/>
  <c r="M844" i="22" s="1"/>
  <c r="H844" i="22"/>
  <c r="L843" i="22"/>
  <c r="M843" i="22" s="1"/>
  <c r="H843" i="22"/>
  <c r="L842" i="22"/>
  <c r="M842" i="22" s="1"/>
  <c r="H842" i="22"/>
  <c r="L841" i="22"/>
  <c r="M841" i="22" s="1"/>
  <c r="H841" i="22"/>
  <c r="L840" i="22"/>
  <c r="M840" i="22" s="1"/>
  <c r="H840" i="22"/>
  <c r="L839" i="22"/>
  <c r="M839" i="22" s="1"/>
  <c r="H839" i="22"/>
  <c r="L838" i="22"/>
  <c r="M838" i="22" s="1"/>
  <c r="H838" i="22"/>
  <c r="L837" i="22"/>
  <c r="M837" i="22" s="1"/>
  <c r="H837" i="22"/>
  <c r="L836" i="22"/>
  <c r="M836" i="22" s="1"/>
  <c r="H836" i="22"/>
  <c r="L835" i="22"/>
  <c r="M835" i="22" s="1"/>
  <c r="H835" i="22"/>
  <c r="L834" i="22"/>
  <c r="M834" i="22" s="1"/>
  <c r="H834" i="22"/>
  <c r="L833" i="22"/>
  <c r="M833" i="22" s="1"/>
  <c r="H833" i="22"/>
  <c r="L832" i="22"/>
  <c r="M832" i="22" s="1"/>
  <c r="H832" i="22"/>
  <c r="L831" i="22"/>
  <c r="M831" i="22" s="1"/>
  <c r="H831" i="22"/>
  <c r="L830" i="22"/>
  <c r="M830" i="22" s="1"/>
  <c r="H830" i="22"/>
  <c r="L829" i="22"/>
  <c r="M829" i="22" s="1"/>
  <c r="H829" i="22"/>
  <c r="L828" i="22"/>
  <c r="M828" i="22" s="1"/>
  <c r="H828" i="22"/>
  <c r="L827" i="22"/>
  <c r="M827" i="22" s="1"/>
  <c r="H827" i="22"/>
  <c r="L826" i="22"/>
  <c r="M826" i="22" s="1"/>
  <c r="H826" i="22"/>
  <c r="L825" i="22"/>
  <c r="M825" i="22" s="1"/>
  <c r="H825" i="22"/>
  <c r="L824" i="22"/>
  <c r="M824" i="22" s="1"/>
  <c r="H824" i="22"/>
  <c r="L823" i="22"/>
  <c r="M823" i="22" s="1"/>
  <c r="H823" i="22"/>
  <c r="L822" i="22"/>
  <c r="M822" i="22" s="1"/>
  <c r="H822" i="22"/>
  <c r="L821" i="22"/>
  <c r="M821" i="22" s="1"/>
  <c r="H821" i="22"/>
  <c r="L820" i="22"/>
  <c r="M820" i="22" s="1"/>
  <c r="H820" i="22"/>
  <c r="L819" i="22"/>
  <c r="M819" i="22" s="1"/>
  <c r="H819" i="22"/>
  <c r="L818" i="22"/>
  <c r="M818" i="22" s="1"/>
  <c r="H818" i="22"/>
  <c r="L817" i="22"/>
  <c r="M817" i="22" s="1"/>
  <c r="H817" i="22"/>
  <c r="L816" i="22"/>
  <c r="M816" i="22" s="1"/>
  <c r="H816" i="22"/>
  <c r="L815" i="22"/>
  <c r="M815" i="22" s="1"/>
  <c r="H815" i="22"/>
  <c r="L814" i="22"/>
  <c r="M814" i="22" s="1"/>
  <c r="H814" i="22"/>
  <c r="L813" i="22"/>
  <c r="M813" i="22" s="1"/>
  <c r="H813" i="22"/>
  <c r="L812" i="22"/>
  <c r="M812" i="22" s="1"/>
  <c r="H812" i="22"/>
  <c r="L811" i="22"/>
  <c r="M811" i="22" s="1"/>
  <c r="H811" i="22"/>
  <c r="L810" i="22"/>
  <c r="M810" i="22" s="1"/>
  <c r="H810" i="22"/>
  <c r="L809" i="22"/>
  <c r="M809" i="22" s="1"/>
  <c r="H809" i="22"/>
  <c r="L808" i="22"/>
  <c r="M808" i="22" s="1"/>
  <c r="H808" i="22"/>
  <c r="L807" i="22"/>
  <c r="M807" i="22" s="1"/>
  <c r="H807" i="22"/>
  <c r="L806" i="22"/>
  <c r="M806" i="22" s="1"/>
  <c r="H806" i="22"/>
  <c r="L805" i="22"/>
  <c r="M805" i="22" s="1"/>
  <c r="H805" i="22"/>
  <c r="L804" i="22"/>
  <c r="M804" i="22" s="1"/>
  <c r="H804" i="22"/>
  <c r="L803" i="22"/>
  <c r="M803" i="22" s="1"/>
  <c r="H803" i="22"/>
  <c r="L802" i="22"/>
  <c r="M802" i="22" s="1"/>
  <c r="H802" i="22"/>
  <c r="L801" i="22"/>
  <c r="M801" i="22" s="1"/>
  <c r="H801" i="22"/>
  <c r="L800" i="22"/>
  <c r="M800" i="22" s="1"/>
  <c r="H800" i="22"/>
  <c r="L799" i="22"/>
  <c r="M799" i="22" s="1"/>
  <c r="H799" i="22"/>
  <c r="L798" i="22"/>
  <c r="M798" i="22" s="1"/>
  <c r="H798" i="22"/>
  <c r="L797" i="22"/>
  <c r="M797" i="22" s="1"/>
  <c r="H797" i="22"/>
  <c r="L796" i="22"/>
  <c r="M796" i="22" s="1"/>
  <c r="H796" i="22"/>
  <c r="L795" i="22"/>
  <c r="M795" i="22" s="1"/>
  <c r="H795" i="22"/>
  <c r="L794" i="22"/>
  <c r="M794" i="22" s="1"/>
  <c r="H794" i="22"/>
  <c r="L793" i="22"/>
  <c r="M793" i="22" s="1"/>
  <c r="H793" i="22"/>
  <c r="L792" i="22"/>
  <c r="M792" i="22" s="1"/>
  <c r="H792" i="22"/>
  <c r="L791" i="22"/>
  <c r="M791" i="22" s="1"/>
  <c r="H791" i="22"/>
  <c r="L790" i="22"/>
  <c r="M790" i="22" s="1"/>
  <c r="H790" i="22"/>
  <c r="L789" i="22"/>
  <c r="M789" i="22" s="1"/>
  <c r="H789" i="22"/>
  <c r="L788" i="22"/>
  <c r="M788" i="22" s="1"/>
  <c r="H788" i="22"/>
  <c r="L787" i="22"/>
  <c r="M787" i="22" s="1"/>
  <c r="H787" i="22"/>
  <c r="L786" i="22"/>
  <c r="M786" i="22" s="1"/>
  <c r="H786" i="22"/>
  <c r="L785" i="22"/>
  <c r="M785" i="22" s="1"/>
  <c r="H785" i="22"/>
  <c r="L784" i="22"/>
  <c r="M784" i="22" s="1"/>
  <c r="H784" i="22"/>
  <c r="L783" i="22"/>
  <c r="M783" i="22" s="1"/>
  <c r="H783" i="22"/>
  <c r="L782" i="22"/>
  <c r="M782" i="22" s="1"/>
  <c r="H782" i="22"/>
  <c r="L781" i="22"/>
  <c r="M781" i="22" s="1"/>
  <c r="H781" i="22"/>
  <c r="L780" i="22"/>
  <c r="M780" i="22" s="1"/>
  <c r="H780" i="22"/>
  <c r="L779" i="22"/>
  <c r="M779" i="22" s="1"/>
  <c r="H779" i="22"/>
  <c r="L778" i="22"/>
  <c r="M778" i="22" s="1"/>
  <c r="H778" i="22"/>
  <c r="L777" i="22"/>
  <c r="M777" i="22" s="1"/>
  <c r="H777" i="22"/>
  <c r="L776" i="22"/>
  <c r="M776" i="22" s="1"/>
  <c r="H776" i="22"/>
  <c r="L775" i="22"/>
  <c r="M775" i="22" s="1"/>
  <c r="H775" i="22"/>
  <c r="L774" i="22"/>
  <c r="M774" i="22" s="1"/>
  <c r="H774" i="22"/>
  <c r="L773" i="22"/>
  <c r="M773" i="22" s="1"/>
  <c r="H773" i="22"/>
  <c r="L772" i="22"/>
  <c r="M772" i="22" s="1"/>
  <c r="H772" i="22"/>
  <c r="L771" i="22"/>
  <c r="M771" i="22" s="1"/>
  <c r="H771" i="22"/>
  <c r="L770" i="22"/>
  <c r="M770" i="22" s="1"/>
  <c r="H770" i="22"/>
  <c r="L769" i="22"/>
  <c r="M769" i="22" s="1"/>
  <c r="H769" i="22"/>
  <c r="L768" i="22"/>
  <c r="M768" i="22" s="1"/>
  <c r="H768" i="22"/>
  <c r="L767" i="22"/>
  <c r="M767" i="22" s="1"/>
  <c r="H767" i="22"/>
  <c r="L766" i="22"/>
  <c r="M766" i="22" s="1"/>
  <c r="H766" i="22"/>
  <c r="L765" i="22"/>
  <c r="M765" i="22" s="1"/>
  <c r="H765" i="22"/>
  <c r="L764" i="22"/>
  <c r="M764" i="22" s="1"/>
  <c r="H764" i="22"/>
  <c r="L763" i="22"/>
  <c r="M763" i="22" s="1"/>
  <c r="H763" i="22"/>
  <c r="L762" i="22"/>
  <c r="M762" i="22" s="1"/>
  <c r="H762" i="22"/>
  <c r="L761" i="22"/>
  <c r="M761" i="22" s="1"/>
  <c r="H761" i="22"/>
  <c r="L760" i="22"/>
  <c r="M760" i="22" s="1"/>
  <c r="H760" i="22"/>
  <c r="L759" i="22"/>
  <c r="M759" i="22" s="1"/>
  <c r="H759" i="22"/>
  <c r="L758" i="22"/>
  <c r="M758" i="22" s="1"/>
  <c r="H758" i="22"/>
  <c r="L757" i="22"/>
  <c r="M757" i="22" s="1"/>
  <c r="H757" i="22"/>
  <c r="L756" i="22"/>
  <c r="M756" i="22" s="1"/>
  <c r="H756" i="22"/>
  <c r="L755" i="22"/>
  <c r="M755" i="22" s="1"/>
  <c r="H755" i="22"/>
  <c r="L754" i="22"/>
  <c r="M754" i="22" s="1"/>
  <c r="H754" i="22"/>
  <c r="L753" i="22"/>
  <c r="M753" i="22" s="1"/>
  <c r="H753" i="22"/>
  <c r="L752" i="22"/>
  <c r="M752" i="22" s="1"/>
  <c r="H752" i="22"/>
  <c r="L751" i="22"/>
  <c r="M751" i="22" s="1"/>
  <c r="H751" i="22"/>
  <c r="L750" i="22"/>
  <c r="M750" i="22" s="1"/>
  <c r="H750" i="22"/>
  <c r="L749" i="22"/>
  <c r="M749" i="22" s="1"/>
  <c r="H749" i="22"/>
  <c r="L748" i="22"/>
  <c r="M748" i="22" s="1"/>
  <c r="H748" i="22"/>
  <c r="L747" i="22"/>
  <c r="M747" i="22" s="1"/>
  <c r="H747" i="22"/>
  <c r="L746" i="22"/>
  <c r="M746" i="22" s="1"/>
  <c r="H746" i="22"/>
  <c r="L745" i="22"/>
  <c r="M745" i="22" s="1"/>
  <c r="H745" i="22"/>
  <c r="L744" i="22"/>
  <c r="M744" i="22" s="1"/>
  <c r="H744" i="22"/>
  <c r="L743" i="22"/>
  <c r="M743" i="22" s="1"/>
  <c r="H743" i="22"/>
  <c r="L742" i="22"/>
  <c r="M742" i="22" s="1"/>
  <c r="H742" i="22"/>
  <c r="L741" i="22"/>
  <c r="M741" i="22" s="1"/>
  <c r="H741" i="22"/>
  <c r="L740" i="22"/>
  <c r="M740" i="22" s="1"/>
  <c r="H740" i="22"/>
  <c r="L739" i="22"/>
  <c r="M739" i="22" s="1"/>
  <c r="H739" i="22"/>
  <c r="L738" i="22"/>
  <c r="M738" i="22" s="1"/>
  <c r="H738" i="22"/>
  <c r="L737" i="22"/>
  <c r="M737" i="22" s="1"/>
  <c r="H737" i="22"/>
  <c r="L736" i="22"/>
  <c r="M736" i="22" s="1"/>
  <c r="H736" i="22"/>
  <c r="L735" i="22"/>
  <c r="M735" i="22" s="1"/>
  <c r="H735" i="22"/>
  <c r="M734" i="22"/>
  <c r="L734" i="22"/>
  <c r="H734" i="22"/>
  <c r="L733" i="22"/>
  <c r="M733" i="22" s="1"/>
  <c r="H733" i="22"/>
  <c r="L732" i="22"/>
  <c r="M732" i="22" s="1"/>
  <c r="H732" i="22"/>
  <c r="L731" i="22"/>
  <c r="M731" i="22" s="1"/>
  <c r="H731" i="22"/>
  <c r="L730" i="22"/>
  <c r="M730" i="22" s="1"/>
  <c r="H730" i="22"/>
  <c r="L729" i="22"/>
  <c r="M729" i="22" s="1"/>
  <c r="H729" i="22"/>
  <c r="L728" i="22"/>
  <c r="M728" i="22" s="1"/>
  <c r="H728" i="22"/>
  <c r="L727" i="22"/>
  <c r="M727" i="22" s="1"/>
  <c r="H727" i="22"/>
  <c r="L726" i="22"/>
  <c r="M726" i="22" s="1"/>
  <c r="H726" i="22"/>
  <c r="L725" i="22"/>
  <c r="M725" i="22" s="1"/>
  <c r="H725" i="22"/>
  <c r="L724" i="22"/>
  <c r="M724" i="22" s="1"/>
  <c r="H724" i="22"/>
  <c r="L723" i="22"/>
  <c r="M723" i="22" s="1"/>
  <c r="H723" i="22"/>
  <c r="L722" i="22"/>
  <c r="M722" i="22" s="1"/>
  <c r="H722" i="22"/>
  <c r="L721" i="22"/>
  <c r="M721" i="22" s="1"/>
  <c r="H721" i="22"/>
  <c r="L720" i="22"/>
  <c r="M720" i="22" s="1"/>
  <c r="H720" i="22"/>
  <c r="L719" i="22"/>
  <c r="M719" i="22" s="1"/>
  <c r="H719" i="22"/>
  <c r="L718" i="22"/>
  <c r="M718" i="22" s="1"/>
  <c r="H718" i="22"/>
  <c r="L717" i="22"/>
  <c r="M717" i="22" s="1"/>
  <c r="H717" i="22"/>
  <c r="L716" i="22"/>
  <c r="M716" i="22" s="1"/>
  <c r="H716" i="22"/>
  <c r="L715" i="22"/>
  <c r="M715" i="22" s="1"/>
  <c r="H715" i="22"/>
  <c r="L714" i="22"/>
  <c r="M714" i="22" s="1"/>
  <c r="H714" i="22"/>
  <c r="L713" i="22"/>
  <c r="M713" i="22" s="1"/>
  <c r="H713" i="22"/>
  <c r="L712" i="22"/>
  <c r="M712" i="22" s="1"/>
  <c r="H712" i="22"/>
  <c r="L711" i="22"/>
  <c r="M711" i="22" s="1"/>
  <c r="H711" i="22"/>
  <c r="L710" i="22"/>
  <c r="M710" i="22" s="1"/>
  <c r="H710" i="22"/>
  <c r="L709" i="22"/>
  <c r="M709" i="22" s="1"/>
  <c r="H709" i="22"/>
  <c r="L708" i="22"/>
  <c r="M708" i="22" s="1"/>
  <c r="H708" i="22"/>
  <c r="L707" i="22"/>
  <c r="M707" i="22" s="1"/>
  <c r="H707" i="22"/>
  <c r="L706" i="22"/>
  <c r="M706" i="22" s="1"/>
  <c r="H706" i="22"/>
  <c r="L705" i="22"/>
  <c r="M705" i="22" s="1"/>
  <c r="H705" i="22"/>
  <c r="L704" i="22"/>
  <c r="M704" i="22" s="1"/>
  <c r="H704" i="22"/>
  <c r="L703" i="22"/>
  <c r="M703" i="22" s="1"/>
  <c r="H703" i="22"/>
  <c r="L702" i="22"/>
  <c r="M702" i="22" s="1"/>
  <c r="H702" i="22"/>
  <c r="L701" i="22"/>
  <c r="M701" i="22" s="1"/>
  <c r="H701" i="22"/>
  <c r="L700" i="22"/>
  <c r="M700" i="22" s="1"/>
  <c r="H700" i="22"/>
  <c r="L699" i="22"/>
  <c r="M699" i="22" s="1"/>
  <c r="H699" i="22"/>
  <c r="L698" i="22"/>
  <c r="M698" i="22" s="1"/>
  <c r="H698" i="22"/>
  <c r="L697" i="22"/>
  <c r="M697" i="22" s="1"/>
  <c r="H697" i="22"/>
  <c r="L696" i="22"/>
  <c r="M696" i="22" s="1"/>
  <c r="H696" i="22"/>
  <c r="L695" i="22"/>
  <c r="M695" i="22" s="1"/>
  <c r="H695" i="22"/>
  <c r="L694" i="22"/>
  <c r="M694" i="22" s="1"/>
  <c r="H694" i="22"/>
  <c r="L693" i="22"/>
  <c r="M693" i="22" s="1"/>
  <c r="H693" i="22"/>
  <c r="L692" i="22"/>
  <c r="M692" i="22" s="1"/>
  <c r="H692" i="22"/>
  <c r="L691" i="22"/>
  <c r="M691" i="22" s="1"/>
  <c r="H691" i="22"/>
  <c r="L690" i="22"/>
  <c r="M690" i="22" s="1"/>
  <c r="H690" i="22"/>
  <c r="L689" i="22"/>
  <c r="M689" i="22" s="1"/>
  <c r="H689" i="22"/>
  <c r="L688" i="22"/>
  <c r="M688" i="22" s="1"/>
  <c r="H688" i="22"/>
  <c r="L687" i="22"/>
  <c r="M687" i="22" s="1"/>
  <c r="H687" i="22"/>
  <c r="L686" i="22"/>
  <c r="M686" i="22" s="1"/>
  <c r="H686" i="22"/>
  <c r="L685" i="22"/>
  <c r="M685" i="22" s="1"/>
  <c r="H685" i="22"/>
  <c r="L684" i="22"/>
  <c r="M684" i="22" s="1"/>
  <c r="H684" i="22"/>
  <c r="L683" i="22"/>
  <c r="M683" i="22" s="1"/>
  <c r="H683" i="22"/>
  <c r="L682" i="22"/>
  <c r="M682" i="22" s="1"/>
  <c r="H682" i="22"/>
  <c r="L681" i="22"/>
  <c r="M681" i="22" s="1"/>
  <c r="H681" i="22"/>
  <c r="L680" i="22"/>
  <c r="M680" i="22" s="1"/>
  <c r="H680" i="22"/>
  <c r="L679" i="22"/>
  <c r="M679" i="22" s="1"/>
  <c r="H679" i="22"/>
  <c r="L678" i="22"/>
  <c r="M678" i="22" s="1"/>
  <c r="H678" i="22"/>
  <c r="L677" i="22"/>
  <c r="M677" i="22" s="1"/>
  <c r="H677" i="22"/>
  <c r="L676" i="22"/>
  <c r="M676" i="22" s="1"/>
  <c r="H676" i="22"/>
  <c r="L675" i="22"/>
  <c r="M675" i="22" s="1"/>
  <c r="H675" i="22"/>
  <c r="L674" i="22"/>
  <c r="M674" i="22" s="1"/>
  <c r="H674" i="22"/>
  <c r="L673" i="22"/>
  <c r="M673" i="22" s="1"/>
  <c r="H673" i="22"/>
  <c r="L672" i="22"/>
  <c r="M672" i="22" s="1"/>
  <c r="H672" i="22"/>
  <c r="L671" i="22"/>
  <c r="M671" i="22" s="1"/>
  <c r="H671" i="22"/>
  <c r="L670" i="22"/>
  <c r="M670" i="22" s="1"/>
  <c r="H670" i="22"/>
  <c r="L669" i="22"/>
  <c r="M669" i="22" s="1"/>
  <c r="H669" i="22"/>
  <c r="L668" i="22"/>
  <c r="M668" i="22" s="1"/>
  <c r="H668" i="22"/>
  <c r="L667" i="22"/>
  <c r="M667" i="22" s="1"/>
  <c r="H667" i="22"/>
  <c r="L666" i="22"/>
  <c r="M666" i="22" s="1"/>
  <c r="H666" i="22"/>
  <c r="L665" i="22"/>
  <c r="M665" i="22" s="1"/>
  <c r="H665" i="22"/>
  <c r="L664" i="22"/>
  <c r="M664" i="22" s="1"/>
  <c r="H664" i="22"/>
  <c r="L663" i="22"/>
  <c r="M663" i="22" s="1"/>
  <c r="H663" i="22"/>
  <c r="L662" i="22"/>
  <c r="M662" i="22" s="1"/>
  <c r="H662" i="22"/>
  <c r="L661" i="22"/>
  <c r="M661" i="22" s="1"/>
  <c r="H661" i="22"/>
  <c r="L660" i="22"/>
  <c r="M660" i="22" s="1"/>
  <c r="H660" i="22"/>
  <c r="L659" i="22"/>
  <c r="M659" i="22" s="1"/>
  <c r="H659" i="22"/>
  <c r="L658" i="22"/>
  <c r="H658" i="22"/>
  <c r="L657" i="22"/>
  <c r="M657" i="22" s="1"/>
  <c r="H657" i="22"/>
  <c r="L656" i="22"/>
  <c r="M656" i="22" s="1"/>
  <c r="H656" i="22"/>
  <c r="L655" i="22"/>
  <c r="M655" i="22" s="1"/>
  <c r="H655" i="22"/>
  <c r="L654" i="22"/>
  <c r="M654" i="22" s="1"/>
  <c r="H654" i="22"/>
  <c r="L653" i="22"/>
  <c r="M653" i="22" s="1"/>
  <c r="H653" i="22"/>
  <c r="L652" i="22"/>
  <c r="M652" i="22" s="1"/>
  <c r="H652" i="22"/>
  <c r="L651" i="22"/>
  <c r="M651" i="22" s="1"/>
  <c r="H651" i="22"/>
  <c r="L650" i="22"/>
  <c r="H650" i="22"/>
  <c r="L649" i="22"/>
  <c r="M649" i="22" s="1"/>
  <c r="H649" i="22"/>
  <c r="L648" i="22"/>
  <c r="M648" i="22" s="1"/>
  <c r="H648" i="22"/>
  <c r="L647" i="22"/>
  <c r="M647" i="22" s="1"/>
  <c r="H647" i="22"/>
  <c r="L646" i="22"/>
  <c r="M646" i="22" s="1"/>
  <c r="H646" i="22"/>
  <c r="L645" i="22"/>
  <c r="M645" i="22" s="1"/>
  <c r="H645" i="22"/>
  <c r="L644" i="22"/>
  <c r="M644" i="22" s="1"/>
  <c r="H644" i="22"/>
  <c r="L643" i="22"/>
  <c r="M643" i="22" s="1"/>
  <c r="H643" i="22"/>
  <c r="L642" i="22"/>
  <c r="H642" i="22"/>
  <c r="L641" i="22"/>
  <c r="M641" i="22" s="1"/>
  <c r="H641" i="22"/>
  <c r="L640" i="22"/>
  <c r="M640" i="22" s="1"/>
  <c r="H640" i="22"/>
  <c r="L639" i="22"/>
  <c r="M639" i="22" s="1"/>
  <c r="H639" i="22"/>
  <c r="L638" i="22"/>
  <c r="M638" i="22" s="1"/>
  <c r="H638" i="22"/>
  <c r="L637" i="22"/>
  <c r="M637" i="22" s="1"/>
  <c r="H637" i="22"/>
  <c r="L636" i="22"/>
  <c r="M636" i="22" s="1"/>
  <c r="H636" i="22"/>
  <c r="L635" i="22"/>
  <c r="H635" i="22"/>
  <c r="L634" i="22"/>
  <c r="H634" i="22"/>
  <c r="L633" i="22"/>
  <c r="H633" i="22"/>
  <c r="L632" i="22"/>
  <c r="M632" i="22" s="1"/>
  <c r="H632" i="22"/>
  <c r="L631" i="22"/>
  <c r="M631" i="22" s="1"/>
  <c r="H631" i="22"/>
  <c r="L630" i="22"/>
  <c r="M630" i="22" s="1"/>
  <c r="H630" i="22"/>
  <c r="L629" i="22"/>
  <c r="M629" i="22" s="1"/>
  <c r="H629" i="22"/>
  <c r="L628" i="22"/>
  <c r="M628" i="22" s="1"/>
  <c r="H628" i="22"/>
  <c r="L627" i="22"/>
  <c r="M627" i="22" s="1"/>
  <c r="H627" i="22"/>
  <c r="L626" i="22"/>
  <c r="H626" i="22"/>
  <c r="N625" i="22"/>
  <c r="L625" i="22"/>
  <c r="M625" i="22" s="1"/>
  <c r="H625" i="22"/>
  <c r="L624" i="22"/>
  <c r="M624" i="22" s="1"/>
  <c r="H624" i="22"/>
  <c r="L623" i="22"/>
  <c r="M623" i="22" s="1"/>
  <c r="H623" i="22"/>
  <c r="L622" i="22"/>
  <c r="M622" i="22" s="1"/>
  <c r="H622" i="22"/>
  <c r="L621" i="22"/>
  <c r="M621" i="22" s="1"/>
  <c r="H621" i="22"/>
  <c r="L620" i="22"/>
  <c r="M620" i="22" s="1"/>
  <c r="H620" i="22"/>
  <c r="L619" i="22"/>
  <c r="H619" i="22"/>
  <c r="L618" i="22"/>
  <c r="H618" i="22"/>
  <c r="L617" i="22"/>
  <c r="H617" i="22"/>
  <c r="L616" i="22"/>
  <c r="M616" i="22" s="1"/>
  <c r="H616" i="22"/>
  <c r="L615" i="22"/>
  <c r="M615" i="22" s="1"/>
  <c r="H615" i="22"/>
  <c r="L614" i="22"/>
  <c r="M614" i="22" s="1"/>
  <c r="H614" i="22"/>
  <c r="L613" i="22"/>
  <c r="M613" i="22" s="1"/>
  <c r="H613" i="22"/>
  <c r="L612" i="22"/>
  <c r="M612" i="22" s="1"/>
  <c r="H612" i="22"/>
  <c r="L611" i="22"/>
  <c r="M611" i="22" s="1"/>
  <c r="H611" i="22"/>
  <c r="L610" i="22"/>
  <c r="H610" i="22"/>
  <c r="L609" i="22"/>
  <c r="M609" i="22" s="1"/>
  <c r="H609" i="22"/>
  <c r="L608" i="22"/>
  <c r="M608" i="22" s="1"/>
  <c r="H608" i="22"/>
  <c r="L607" i="22"/>
  <c r="M607" i="22" s="1"/>
  <c r="H607" i="22"/>
  <c r="L606" i="22"/>
  <c r="M606" i="22" s="1"/>
  <c r="H606" i="22"/>
  <c r="L605" i="22"/>
  <c r="M605" i="22" s="1"/>
  <c r="H605" i="22"/>
  <c r="L604" i="22"/>
  <c r="M604" i="22" s="1"/>
  <c r="H604" i="22"/>
  <c r="L603" i="22"/>
  <c r="H603" i="22"/>
  <c r="L602" i="22"/>
  <c r="H602" i="22"/>
  <c r="L601" i="22"/>
  <c r="H601" i="22"/>
  <c r="L600" i="22"/>
  <c r="M600" i="22" s="1"/>
  <c r="H600" i="22"/>
  <c r="L599" i="22"/>
  <c r="M599" i="22" s="1"/>
  <c r="H599" i="22"/>
  <c r="L598" i="22"/>
  <c r="M598" i="22" s="1"/>
  <c r="H598" i="22"/>
  <c r="L597" i="22"/>
  <c r="M597" i="22" s="1"/>
  <c r="H597" i="22"/>
  <c r="L596" i="22"/>
  <c r="M596" i="22" s="1"/>
  <c r="H596" i="22"/>
  <c r="L595" i="22"/>
  <c r="M595" i="22" s="1"/>
  <c r="H595" i="22"/>
  <c r="L594" i="22"/>
  <c r="H594" i="22"/>
  <c r="L593" i="22"/>
  <c r="M593" i="22" s="1"/>
  <c r="H593" i="22"/>
  <c r="L592" i="22"/>
  <c r="M592" i="22" s="1"/>
  <c r="H592" i="22"/>
  <c r="L591" i="22"/>
  <c r="M591" i="22" s="1"/>
  <c r="H591" i="22"/>
  <c r="L590" i="22"/>
  <c r="M590" i="22" s="1"/>
  <c r="H590" i="22"/>
  <c r="L589" i="22"/>
  <c r="M589" i="22" s="1"/>
  <c r="H589" i="22"/>
  <c r="L588" i="22"/>
  <c r="M588" i="22" s="1"/>
  <c r="H588" i="22"/>
  <c r="L587" i="22"/>
  <c r="H587" i="22"/>
  <c r="L586" i="22"/>
  <c r="H586" i="22"/>
  <c r="L585" i="22"/>
  <c r="H585" i="22"/>
  <c r="L584" i="22"/>
  <c r="H584" i="22"/>
  <c r="L583" i="22"/>
  <c r="M583" i="22" s="1"/>
  <c r="H583" i="22"/>
  <c r="L582" i="22"/>
  <c r="H582" i="22"/>
  <c r="L581" i="22"/>
  <c r="M581" i="22" s="1"/>
  <c r="H581" i="22"/>
  <c r="L580" i="22"/>
  <c r="H580" i="22"/>
  <c r="L579" i="22"/>
  <c r="M579" i="22" s="1"/>
  <c r="H579" i="22"/>
  <c r="L578" i="22"/>
  <c r="H578" i="22"/>
  <c r="L577" i="22"/>
  <c r="M577" i="22" s="1"/>
  <c r="H577" i="22"/>
  <c r="L576" i="22"/>
  <c r="H576" i="22"/>
  <c r="L575" i="22"/>
  <c r="M575" i="22" s="1"/>
  <c r="H575" i="22"/>
  <c r="L574" i="22"/>
  <c r="H574" i="22"/>
  <c r="L573" i="22"/>
  <c r="M573" i="22" s="1"/>
  <c r="H573" i="22"/>
  <c r="L572" i="22"/>
  <c r="H572" i="22"/>
  <c r="L571" i="22"/>
  <c r="H571" i="22"/>
  <c r="L570" i="22"/>
  <c r="H570" i="22"/>
  <c r="L569" i="22"/>
  <c r="H569" i="22"/>
  <c r="L568" i="22"/>
  <c r="H568" i="22"/>
  <c r="L567" i="22"/>
  <c r="M567" i="22" s="1"/>
  <c r="H567" i="22"/>
  <c r="L566" i="22"/>
  <c r="H566" i="22"/>
  <c r="L565" i="22"/>
  <c r="M565" i="22" s="1"/>
  <c r="H565" i="22"/>
  <c r="L564" i="22"/>
  <c r="H564" i="22"/>
  <c r="L563" i="22"/>
  <c r="M563" i="22" s="1"/>
  <c r="H563" i="22"/>
  <c r="L562" i="22"/>
  <c r="H562" i="22"/>
  <c r="L561" i="22"/>
  <c r="M561" i="22" s="1"/>
  <c r="H561" i="22"/>
  <c r="L560" i="22"/>
  <c r="H560" i="22"/>
  <c r="L559" i="22"/>
  <c r="M559" i="22" s="1"/>
  <c r="H559" i="22"/>
  <c r="L558" i="22"/>
  <c r="H558" i="22"/>
  <c r="L557" i="22"/>
  <c r="M557" i="22" s="1"/>
  <c r="H557" i="22"/>
  <c r="L556" i="22"/>
  <c r="H556" i="22"/>
  <c r="L555" i="22"/>
  <c r="H555" i="22"/>
  <c r="L554" i="22"/>
  <c r="H554" i="22"/>
  <c r="L553" i="22"/>
  <c r="H553" i="22"/>
  <c r="L552" i="22"/>
  <c r="H552" i="22"/>
  <c r="L551" i="22"/>
  <c r="M551" i="22" s="1"/>
  <c r="H551" i="22"/>
  <c r="L550" i="22"/>
  <c r="H550" i="22"/>
  <c r="L549" i="22"/>
  <c r="M549" i="22" s="1"/>
  <c r="H549" i="22"/>
  <c r="L548" i="22"/>
  <c r="H548" i="22"/>
  <c r="L547" i="22"/>
  <c r="M547" i="22" s="1"/>
  <c r="H547" i="22"/>
  <c r="L546" i="22"/>
  <c r="H546" i="22"/>
  <c r="L545" i="22"/>
  <c r="M545" i="22" s="1"/>
  <c r="H545" i="22"/>
  <c r="L544" i="22"/>
  <c r="H544" i="22"/>
  <c r="L543" i="22"/>
  <c r="M543" i="22" s="1"/>
  <c r="H543" i="22"/>
  <c r="L542" i="22"/>
  <c r="H542" i="22"/>
  <c r="L541" i="22"/>
  <c r="M541" i="22" s="1"/>
  <c r="H541" i="22"/>
  <c r="L540" i="22"/>
  <c r="H540" i="22"/>
  <c r="L539" i="22"/>
  <c r="H539" i="22"/>
  <c r="L538" i="22"/>
  <c r="H538" i="22"/>
  <c r="L537" i="22"/>
  <c r="H537" i="22"/>
  <c r="L536" i="22"/>
  <c r="H536" i="22"/>
  <c r="L535" i="22"/>
  <c r="M535" i="22" s="1"/>
  <c r="H535" i="22"/>
  <c r="L534" i="22"/>
  <c r="H534" i="22"/>
  <c r="L533" i="22"/>
  <c r="M533" i="22" s="1"/>
  <c r="H533" i="22"/>
  <c r="L532" i="22"/>
  <c r="M532" i="22" s="1"/>
  <c r="H532" i="22"/>
  <c r="L531" i="22"/>
  <c r="H531" i="22"/>
  <c r="L530" i="22"/>
  <c r="H530" i="22"/>
  <c r="L529" i="22"/>
  <c r="M529" i="22" s="1"/>
  <c r="H529" i="22"/>
  <c r="L528" i="22"/>
  <c r="M528" i="22" s="1"/>
  <c r="H528" i="22"/>
  <c r="L527" i="22"/>
  <c r="M527" i="22" s="1"/>
  <c r="H527" i="22"/>
  <c r="L526" i="22"/>
  <c r="M526" i="22" s="1"/>
  <c r="H526" i="22"/>
  <c r="L525" i="22"/>
  <c r="M525" i="22" s="1"/>
  <c r="H525" i="22"/>
  <c r="L524" i="22"/>
  <c r="M524" i="22" s="1"/>
  <c r="H524" i="22"/>
  <c r="L523" i="22"/>
  <c r="M523" i="22" s="1"/>
  <c r="H523" i="22"/>
  <c r="L522" i="22"/>
  <c r="M522" i="22" s="1"/>
  <c r="H522" i="22"/>
  <c r="L521" i="22"/>
  <c r="M521" i="22" s="1"/>
  <c r="H521" i="22"/>
  <c r="L520" i="22"/>
  <c r="H520" i="22"/>
  <c r="L519" i="22"/>
  <c r="H519" i="22"/>
  <c r="L518" i="22"/>
  <c r="M518" i="22" s="1"/>
  <c r="H518" i="22"/>
  <c r="L517" i="22"/>
  <c r="H517" i="22"/>
  <c r="L516" i="22"/>
  <c r="H516" i="22"/>
  <c r="L515" i="22"/>
  <c r="M515" i="22" s="1"/>
  <c r="H515" i="22"/>
  <c r="L514" i="22"/>
  <c r="M514" i="22" s="1"/>
  <c r="H514" i="22"/>
  <c r="L513" i="22"/>
  <c r="M513" i="22" s="1"/>
  <c r="H513" i="22"/>
  <c r="L512" i="22"/>
  <c r="M512" i="22" s="1"/>
  <c r="H512" i="22"/>
  <c r="L511" i="22"/>
  <c r="M511" i="22" s="1"/>
  <c r="H511" i="22"/>
  <c r="L510" i="22"/>
  <c r="M510" i="22" s="1"/>
  <c r="H510" i="22"/>
  <c r="L509" i="22"/>
  <c r="M509" i="22" s="1"/>
  <c r="H509" i="22"/>
  <c r="L508" i="22"/>
  <c r="M508" i="22" s="1"/>
  <c r="H508" i="22"/>
  <c r="L507" i="22"/>
  <c r="M507" i="22" s="1"/>
  <c r="H507" i="22"/>
  <c r="L506" i="22"/>
  <c r="H506" i="22"/>
  <c r="L505" i="22"/>
  <c r="H505" i="22"/>
  <c r="L504" i="22"/>
  <c r="M504" i="22" s="1"/>
  <c r="H504" i="22"/>
  <c r="L503" i="22"/>
  <c r="M503" i="22" s="1"/>
  <c r="H503" i="22"/>
  <c r="L502" i="22"/>
  <c r="M502" i="22" s="1"/>
  <c r="H502" i="22"/>
  <c r="L501" i="22"/>
  <c r="M501" i="22" s="1"/>
  <c r="H501" i="22"/>
  <c r="L500" i="22"/>
  <c r="M500" i="22" s="1"/>
  <c r="H500" i="22"/>
  <c r="L499" i="22"/>
  <c r="H499" i="22"/>
  <c r="L498" i="22"/>
  <c r="M498" i="22" s="1"/>
  <c r="H498" i="22"/>
  <c r="L497" i="22"/>
  <c r="M497" i="22" s="1"/>
  <c r="H497" i="22"/>
  <c r="L496" i="22"/>
  <c r="M496" i="22" s="1"/>
  <c r="H496" i="22"/>
  <c r="L495" i="22"/>
  <c r="M495" i="22" s="1"/>
  <c r="H495" i="22"/>
  <c r="L494" i="22"/>
  <c r="M494" i="22" s="1"/>
  <c r="H494" i="22"/>
  <c r="L493" i="22"/>
  <c r="M493" i="22" s="1"/>
  <c r="H493" i="22"/>
  <c r="L492" i="22"/>
  <c r="H492" i="22"/>
  <c r="L491" i="22"/>
  <c r="H491" i="22"/>
  <c r="L490" i="22"/>
  <c r="H490" i="22"/>
  <c r="L489" i="22"/>
  <c r="H489" i="22"/>
  <c r="L488" i="22"/>
  <c r="M488" i="22" s="1"/>
  <c r="H488" i="22"/>
  <c r="L487" i="22"/>
  <c r="H487" i="22"/>
  <c r="L486" i="22"/>
  <c r="M486" i="22" s="1"/>
  <c r="H486" i="22"/>
  <c r="L485" i="22"/>
  <c r="M485" i="22" s="1"/>
  <c r="H485" i="22"/>
  <c r="L484" i="22"/>
  <c r="M484" i="22" s="1"/>
  <c r="H484" i="22"/>
  <c r="L483" i="22"/>
  <c r="H483" i="22"/>
  <c r="L482" i="22"/>
  <c r="M482" i="22" s="1"/>
  <c r="H482" i="22"/>
  <c r="L481" i="22"/>
  <c r="M481" i="22" s="1"/>
  <c r="H481" i="22"/>
  <c r="L480" i="22"/>
  <c r="M480" i="22" s="1"/>
  <c r="H480" i="22"/>
  <c r="L479" i="22"/>
  <c r="H479" i="22"/>
  <c r="L478" i="22"/>
  <c r="M478" i="22" s="1"/>
  <c r="H478" i="22"/>
  <c r="L477" i="22"/>
  <c r="H477" i="22"/>
  <c r="L476" i="22"/>
  <c r="H476" i="22"/>
  <c r="L475" i="22"/>
  <c r="H475" i="22"/>
  <c r="L474" i="22"/>
  <c r="H474" i="22"/>
  <c r="L473" i="22"/>
  <c r="H473" i="22"/>
  <c r="L472" i="22"/>
  <c r="M472" i="22" s="1"/>
  <c r="H472" i="22"/>
  <c r="L471" i="22"/>
  <c r="H471" i="22"/>
  <c r="L470" i="22"/>
  <c r="M470" i="22" s="1"/>
  <c r="H470" i="22"/>
  <c r="L469" i="22"/>
  <c r="H469" i="22"/>
  <c r="L468" i="22"/>
  <c r="M468" i="22" s="1"/>
  <c r="H468" i="22"/>
  <c r="L467" i="22"/>
  <c r="H467" i="22"/>
  <c r="L466" i="22"/>
  <c r="M466" i="22" s="1"/>
  <c r="H466" i="22"/>
  <c r="L465" i="22"/>
  <c r="M465" i="22" s="1"/>
  <c r="H465" i="22"/>
  <c r="L464" i="22"/>
  <c r="M464" i="22" s="1"/>
  <c r="H464" i="22"/>
  <c r="L463" i="22"/>
  <c r="H463" i="22"/>
  <c r="L462" i="22"/>
  <c r="M462" i="22" s="1"/>
  <c r="H462" i="22"/>
  <c r="L461" i="22"/>
  <c r="H461" i="22"/>
  <c r="L460" i="22"/>
  <c r="H460" i="22"/>
  <c r="L459" i="22"/>
  <c r="H459" i="22"/>
  <c r="L458" i="22"/>
  <c r="H458" i="22"/>
  <c r="L457" i="22"/>
  <c r="H457" i="22"/>
  <c r="L456" i="22"/>
  <c r="M456" i="22" s="1"/>
  <c r="H456" i="22"/>
  <c r="L455" i="22"/>
  <c r="H455" i="22"/>
  <c r="L454" i="22"/>
  <c r="M454" i="22" s="1"/>
  <c r="H454" i="22"/>
  <c r="L453" i="22"/>
  <c r="H453" i="22"/>
  <c r="L452" i="22"/>
  <c r="M452" i="22" s="1"/>
  <c r="H452" i="22"/>
  <c r="L451" i="22"/>
  <c r="H451" i="22"/>
  <c r="L450" i="22"/>
  <c r="M450" i="22" s="1"/>
  <c r="H450" i="22"/>
  <c r="L449" i="22"/>
  <c r="M449" i="22" s="1"/>
  <c r="H449" i="22"/>
  <c r="L448" i="22"/>
  <c r="M448" i="22" s="1"/>
  <c r="H448" i="22"/>
  <c r="L447" i="22"/>
  <c r="H447" i="22"/>
  <c r="L446" i="22"/>
  <c r="M446" i="22" s="1"/>
  <c r="H446" i="22"/>
  <c r="L445" i="22"/>
  <c r="H445" i="22"/>
  <c r="L444" i="22"/>
  <c r="H444" i="22"/>
  <c r="L443" i="22"/>
  <c r="H443" i="22"/>
  <c r="L442" i="22"/>
  <c r="H442" i="22"/>
  <c r="L441" i="22"/>
  <c r="H441" i="22"/>
  <c r="L440" i="22"/>
  <c r="M440" i="22" s="1"/>
  <c r="H440" i="22"/>
  <c r="L439" i="22"/>
  <c r="H439" i="22"/>
  <c r="L438" i="22"/>
  <c r="M438" i="22" s="1"/>
  <c r="H438" i="22"/>
  <c r="L437" i="22"/>
  <c r="M437" i="22" s="1"/>
  <c r="H437" i="22"/>
  <c r="L436" i="22"/>
  <c r="M436" i="22" s="1"/>
  <c r="H436" i="22"/>
  <c r="L435" i="22"/>
  <c r="H435" i="22"/>
  <c r="L434" i="22"/>
  <c r="M434" i="22" s="1"/>
  <c r="H434" i="22"/>
  <c r="L433" i="22"/>
  <c r="M433" i="22" s="1"/>
  <c r="H433" i="22"/>
  <c r="L432" i="22"/>
  <c r="N432" i="22" s="1"/>
  <c r="H432" i="22"/>
  <c r="L431" i="22"/>
  <c r="M431" i="22" s="1"/>
  <c r="H431" i="22"/>
  <c r="L430" i="22"/>
  <c r="H430" i="22"/>
  <c r="L429" i="22"/>
  <c r="H429" i="22"/>
  <c r="L428" i="22"/>
  <c r="M428" i="22" s="1"/>
  <c r="H428" i="22"/>
  <c r="L427" i="22"/>
  <c r="M427" i="22" s="1"/>
  <c r="H427" i="22"/>
  <c r="L426" i="22"/>
  <c r="N426" i="22" s="1"/>
  <c r="H426" i="22"/>
  <c r="L425" i="22"/>
  <c r="M425" i="22" s="1"/>
  <c r="H425" i="22"/>
  <c r="L424" i="22"/>
  <c r="M424" i="22" s="1"/>
  <c r="H424" i="22"/>
  <c r="L423" i="22"/>
  <c r="H423" i="22"/>
  <c r="L422" i="22"/>
  <c r="N422" i="22" s="1"/>
  <c r="H422" i="22"/>
  <c r="L421" i="22"/>
  <c r="M421" i="22" s="1"/>
  <c r="H421" i="22"/>
  <c r="L420" i="22"/>
  <c r="M420" i="22" s="1"/>
  <c r="H420" i="22"/>
  <c r="L419" i="22"/>
  <c r="M419" i="22" s="1"/>
  <c r="H419" i="22"/>
  <c r="L418" i="22"/>
  <c r="N418" i="22" s="1"/>
  <c r="H418" i="22"/>
  <c r="L417" i="22"/>
  <c r="M417" i="22" s="1"/>
  <c r="H417" i="22"/>
  <c r="L416" i="22"/>
  <c r="N416" i="22" s="1"/>
  <c r="H416" i="22"/>
  <c r="L415" i="22"/>
  <c r="M415" i="22" s="1"/>
  <c r="H415" i="22"/>
  <c r="L414" i="22"/>
  <c r="H414" i="22"/>
  <c r="L413" i="22"/>
  <c r="H413" i="22"/>
  <c r="L412" i="22"/>
  <c r="M412" i="22" s="1"/>
  <c r="H412" i="22"/>
  <c r="L411" i="22"/>
  <c r="M411" i="22" s="1"/>
  <c r="H411" i="22"/>
  <c r="L410" i="22"/>
  <c r="N410" i="22" s="1"/>
  <c r="H410" i="22"/>
  <c r="L409" i="22"/>
  <c r="M409" i="22" s="1"/>
  <c r="H409" i="22"/>
  <c r="L408" i="22"/>
  <c r="M408" i="22" s="1"/>
  <c r="H408" i="22"/>
  <c r="L407" i="22"/>
  <c r="H407" i="22"/>
  <c r="L406" i="22"/>
  <c r="N406" i="22" s="1"/>
  <c r="H406" i="22"/>
  <c r="L405" i="22"/>
  <c r="M405" i="22" s="1"/>
  <c r="H405" i="22"/>
  <c r="L404" i="22"/>
  <c r="M404" i="22" s="1"/>
  <c r="H404" i="22"/>
  <c r="L403" i="22"/>
  <c r="M403" i="22" s="1"/>
  <c r="H403" i="22"/>
  <c r="L402" i="22"/>
  <c r="N402" i="22" s="1"/>
  <c r="H402" i="22"/>
  <c r="L401" i="22"/>
  <c r="M401" i="22" s="1"/>
  <c r="H401" i="22"/>
  <c r="L400" i="22"/>
  <c r="N400" i="22" s="1"/>
  <c r="H400" i="22"/>
  <c r="L399" i="22"/>
  <c r="M399" i="22" s="1"/>
  <c r="H399" i="22"/>
  <c r="L398" i="22"/>
  <c r="H398" i="22"/>
  <c r="L397" i="22"/>
  <c r="H397" i="22"/>
  <c r="L396" i="22"/>
  <c r="M396" i="22" s="1"/>
  <c r="H396" i="22"/>
  <c r="L395" i="22"/>
  <c r="M395" i="22" s="1"/>
  <c r="H395" i="22"/>
  <c r="L394" i="22"/>
  <c r="N394" i="22" s="1"/>
  <c r="H394" i="22"/>
  <c r="L393" i="22"/>
  <c r="M393" i="22" s="1"/>
  <c r="H393" i="22"/>
  <c r="L392" i="22"/>
  <c r="M392" i="22" s="1"/>
  <c r="H392" i="22"/>
  <c r="L391" i="22"/>
  <c r="H391" i="22"/>
  <c r="L390" i="22"/>
  <c r="N390" i="22" s="1"/>
  <c r="H390" i="22"/>
  <c r="L389" i="22"/>
  <c r="M389" i="22" s="1"/>
  <c r="H389" i="22"/>
  <c r="L388" i="22"/>
  <c r="M388" i="22" s="1"/>
  <c r="H388" i="22"/>
  <c r="L387" i="22"/>
  <c r="M387" i="22" s="1"/>
  <c r="H387" i="22"/>
  <c r="L386" i="22"/>
  <c r="M386" i="22" s="1"/>
  <c r="H386" i="22"/>
  <c r="L385" i="22"/>
  <c r="M385" i="22" s="1"/>
  <c r="H385" i="22"/>
  <c r="L384" i="22"/>
  <c r="N384" i="22" s="1"/>
  <c r="H384" i="22"/>
  <c r="N383" i="22"/>
  <c r="L383" i="22"/>
  <c r="M383" i="22" s="1"/>
  <c r="H383" i="22"/>
  <c r="L382" i="22"/>
  <c r="H382" i="22"/>
  <c r="L381" i="22"/>
  <c r="H381" i="22"/>
  <c r="L380" i="22"/>
  <c r="M380" i="22" s="1"/>
  <c r="H380" i="22"/>
  <c r="L379" i="22"/>
  <c r="M379" i="22" s="1"/>
  <c r="H379" i="22"/>
  <c r="L378" i="22"/>
  <c r="N378" i="22" s="1"/>
  <c r="H378" i="22"/>
  <c r="L377" i="22"/>
  <c r="M377" i="22" s="1"/>
  <c r="H377" i="22"/>
  <c r="L376" i="22"/>
  <c r="M376" i="22" s="1"/>
  <c r="H376" i="22"/>
  <c r="L375" i="22"/>
  <c r="H375" i="22"/>
  <c r="L374" i="22"/>
  <c r="N374" i="22" s="1"/>
  <c r="H374" i="22"/>
  <c r="L373" i="22"/>
  <c r="M373" i="22" s="1"/>
  <c r="H373" i="22"/>
  <c r="L372" i="22"/>
  <c r="M372" i="22" s="1"/>
  <c r="H372" i="22"/>
  <c r="L371" i="22"/>
  <c r="M371" i="22" s="1"/>
  <c r="H371" i="22"/>
  <c r="L370" i="22"/>
  <c r="N370" i="22" s="1"/>
  <c r="H370" i="22"/>
  <c r="L369" i="22"/>
  <c r="M369" i="22" s="1"/>
  <c r="H369" i="22"/>
  <c r="L368" i="22"/>
  <c r="N368" i="22" s="1"/>
  <c r="H368" i="22"/>
  <c r="L367" i="22"/>
  <c r="M367" i="22" s="1"/>
  <c r="H367" i="22"/>
  <c r="L366" i="22"/>
  <c r="H366" i="22"/>
  <c r="L365" i="22"/>
  <c r="H365" i="22"/>
  <c r="L364" i="22"/>
  <c r="M364" i="22" s="1"/>
  <c r="H364" i="22"/>
  <c r="L363" i="22"/>
  <c r="M363" i="22" s="1"/>
  <c r="H363" i="22"/>
  <c r="L362" i="22"/>
  <c r="N362" i="22" s="1"/>
  <c r="H362" i="22"/>
  <c r="L361" i="22"/>
  <c r="M361" i="22" s="1"/>
  <c r="H361" i="22"/>
  <c r="L360" i="22"/>
  <c r="M360" i="22" s="1"/>
  <c r="H360" i="22"/>
  <c r="L359" i="22"/>
  <c r="H359" i="22"/>
  <c r="L358" i="22"/>
  <c r="N358" i="22" s="1"/>
  <c r="H358" i="22"/>
  <c r="L357" i="22"/>
  <c r="M357" i="22" s="1"/>
  <c r="H357" i="22"/>
  <c r="L356" i="22"/>
  <c r="M356" i="22" s="1"/>
  <c r="H356" i="22"/>
  <c r="L355" i="22"/>
  <c r="M355" i="22" s="1"/>
  <c r="H355" i="22"/>
  <c r="L354" i="22"/>
  <c r="N354" i="22" s="1"/>
  <c r="H354" i="22"/>
  <c r="L353" i="22"/>
  <c r="M353" i="22" s="1"/>
  <c r="H353" i="22"/>
  <c r="L352" i="22"/>
  <c r="N352" i="22" s="1"/>
  <c r="H352" i="22"/>
  <c r="L351" i="22"/>
  <c r="M351" i="22" s="1"/>
  <c r="H351" i="22"/>
  <c r="L350" i="22"/>
  <c r="H350" i="22"/>
  <c r="L349" i="22"/>
  <c r="H349" i="22"/>
  <c r="L348" i="22"/>
  <c r="M348" i="22" s="1"/>
  <c r="H348" i="22"/>
  <c r="L347" i="22"/>
  <c r="M347" i="22" s="1"/>
  <c r="H347" i="22"/>
  <c r="L346" i="22"/>
  <c r="N346" i="22" s="1"/>
  <c r="H346" i="22"/>
  <c r="L345" i="22"/>
  <c r="M345" i="22" s="1"/>
  <c r="H345" i="22"/>
  <c r="L344" i="22"/>
  <c r="N344" i="22" s="1"/>
  <c r="H344" i="22"/>
  <c r="N343" i="22"/>
  <c r="L343" i="22"/>
  <c r="M343" i="22" s="1"/>
  <c r="H343" i="22"/>
  <c r="L342" i="22"/>
  <c r="M342" i="22" s="1"/>
  <c r="H342" i="22"/>
  <c r="L341" i="22"/>
  <c r="M341" i="22" s="1"/>
  <c r="H341" i="22"/>
  <c r="L340" i="22"/>
  <c r="N340" i="22" s="1"/>
  <c r="H340" i="22"/>
  <c r="L339" i="22"/>
  <c r="M339" i="22" s="1"/>
  <c r="H339" i="22"/>
  <c r="L338" i="22"/>
  <c r="N338" i="22" s="1"/>
  <c r="H338" i="22"/>
  <c r="L337" i="22"/>
  <c r="M337" i="22" s="1"/>
  <c r="H337" i="22"/>
  <c r="L336" i="22"/>
  <c r="M336" i="22" s="1"/>
  <c r="H336" i="22"/>
  <c r="L335" i="22"/>
  <c r="M335" i="22" s="1"/>
  <c r="H335" i="22"/>
  <c r="L334" i="22"/>
  <c r="M334" i="22" s="1"/>
  <c r="H334" i="22"/>
  <c r="L333" i="22"/>
  <c r="M333" i="22" s="1"/>
  <c r="H333" i="22"/>
  <c r="L332" i="22"/>
  <c r="H332" i="22"/>
  <c r="L331" i="22"/>
  <c r="H331" i="22"/>
  <c r="L330" i="22"/>
  <c r="N330" i="22" s="1"/>
  <c r="H330" i="22"/>
  <c r="L329" i="22"/>
  <c r="M329" i="22" s="1"/>
  <c r="H329" i="22"/>
  <c r="L328" i="22"/>
  <c r="N328" i="22" s="1"/>
  <c r="H328" i="22"/>
  <c r="L327" i="22"/>
  <c r="M327" i="22" s="1"/>
  <c r="H327" i="22"/>
  <c r="L326" i="22"/>
  <c r="M326" i="22" s="1"/>
  <c r="H326" i="22"/>
  <c r="L325" i="22"/>
  <c r="M325" i="22" s="1"/>
  <c r="H325" i="22"/>
  <c r="L324" i="22"/>
  <c r="N324" i="22" s="1"/>
  <c r="H324" i="22"/>
  <c r="L323" i="22"/>
  <c r="M323" i="22" s="1"/>
  <c r="H323" i="22"/>
  <c r="L322" i="22"/>
  <c r="N322" i="22" s="1"/>
  <c r="H322" i="22"/>
  <c r="L321" i="22"/>
  <c r="M321" i="22" s="1"/>
  <c r="H321" i="22"/>
  <c r="L320" i="22"/>
  <c r="M320" i="22" s="1"/>
  <c r="H320" i="22"/>
  <c r="L319" i="22"/>
  <c r="M319" i="22" s="1"/>
  <c r="H319" i="22"/>
  <c r="M318" i="22"/>
  <c r="L318" i="22"/>
  <c r="N318" i="22" s="1"/>
  <c r="H318" i="22"/>
  <c r="L317" i="22"/>
  <c r="M317" i="22" s="1"/>
  <c r="H317" i="22"/>
  <c r="L316" i="22"/>
  <c r="H316" i="22"/>
  <c r="L315" i="22"/>
  <c r="H315" i="22"/>
  <c r="L314" i="22"/>
  <c r="N314" i="22" s="1"/>
  <c r="H314" i="22"/>
  <c r="L313" i="22"/>
  <c r="M313" i="22" s="1"/>
  <c r="H313" i="22"/>
  <c r="L312" i="22"/>
  <c r="N312" i="22" s="1"/>
  <c r="H312" i="22"/>
  <c r="L311" i="22"/>
  <c r="M311" i="22" s="1"/>
  <c r="H311" i="22"/>
  <c r="L310" i="22"/>
  <c r="N310" i="22" s="1"/>
  <c r="H310" i="22"/>
  <c r="L309" i="22"/>
  <c r="M309" i="22" s="1"/>
  <c r="H309" i="22"/>
  <c r="L308" i="22"/>
  <c r="N308" i="22" s="1"/>
  <c r="H308" i="22"/>
  <c r="N307" i="22"/>
  <c r="L307" i="22"/>
  <c r="M307" i="22" s="1"/>
  <c r="H307" i="22"/>
  <c r="L306" i="22"/>
  <c r="N306" i="22" s="1"/>
  <c r="H306" i="22"/>
  <c r="L305" i="22"/>
  <c r="M305" i="22" s="1"/>
  <c r="H305" i="22"/>
  <c r="L304" i="22"/>
  <c r="M304" i="22" s="1"/>
  <c r="H304" i="22"/>
  <c r="L303" i="22"/>
  <c r="M303" i="22" s="1"/>
  <c r="H303" i="22"/>
  <c r="L302" i="22"/>
  <c r="N302" i="22" s="1"/>
  <c r="H302" i="22"/>
  <c r="L301" i="22"/>
  <c r="M301" i="22" s="1"/>
  <c r="H301" i="22"/>
  <c r="L300" i="22"/>
  <c r="H300" i="22"/>
  <c r="L299" i="22"/>
  <c r="H299" i="22"/>
  <c r="M298" i="22"/>
  <c r="L298" i="22"/>
  <c r="N298" i="22" s="1"/>
  <c r="H298" i="22"/>
  <c r="L297" i="22"/>
  <c r="M297" i="22" s="1"/>
  <c r="H297" i="22"/>
  <c r="L296" i="22"/>
  <c r="N296" i="22" s="1"/>
  <c r="H296" i="22"/>
  <c r="L295" i="22"/>
  <c r="M295" i="22" s="1"/>
  <c r="H295" i="22"/>
  <c r="L294" i="22"/>
  <c r="N294" i="22" s="1"/>
  <c r="H294" i="22"/>
  <c r="L293" i="22"/>
  <c r="M293" i="22" s="1"/>
  <c r="H293" i="22"/>
  <c r="L292" i="22"/>
  <c r="N292" i="22" s="1"/>
  <c r="H292" i="22"/>
  <c r="L291" i="22"/>
  <c r="M291" i="22" s="1"/>
  <c r="H291" i="22"/>
  <c r="L290" i="22"/>
  <c r="N290" i="22" s="1"/>
  <c r="H290" i="22"/>
  <c r="L289" i="22"/>
  <c r="M289" i="22" s="1"/>
  <c r="H289" i="22"/>
  <c r="L288" i="22"/>
  <c r="M288" i="22" s="1"/>
  <c r="H288" i="22"/>
  <c r="L287" i="22"/>
  <c r="M287" i="22" s="1"/>
  <c r="H287" i="22"/>
  <c r="L286" i="22"/>
  <c r="N286" i="22" s="1"/>
  <c r="H286" i="22"/>
  <c r="L285" i="22"/>
  <c r="M285" i="22" s="1"/>
  <c r="H285" i="22"/>
  <c r="L284" i="22"/>
  <c r="H284" i="22"/>
  <c r="L283" i="22"/>
  <c r="H283" i="22"/>
  <c r="L282" i="22"/>
  <c r="N282" i="22" s="1"/>
  <c r="H282" i="22"/>
  <c r="L281" i="22"/>
  <c r="M281" i="22" s="1"/>
  <c r="H281" i="22"/>
  <c r="L280" i="22"/>
  <c r="N280" i="22" s="1"/>
  <c r="H280" i="22"/>
  <c r="L279" i="22"/>
  <c r="M279" i="22" s="1"/>
  <c r="H279" i="22"/>
  <c r="L278" i="22"/>
  <c r="N278" i="22" s="1"/>
  <c r="H278" i="22"/>
  <c r="L277" i="22"/>
  <c r="M277" i="22" s="1"/>
  <c r="H277" i="22"/>
  <c r="L276" i="22"/>
  <c r="N276" i="22" s="1"/>
  <c r="H276" i="22"/>
  <c r="N275" i="22"/>
  <c r="L275" i="22"/>
  <c r="M275" i="22" s="1"/>
  <c r="H275" i="22"/>
  <c r="L274" i="22"/>
  <c r="N274" i="22" s="1"/>
  <c r="H274" i="22"/>
  <c r="L273" i="22"/>
  <c r="M273" i="22" s="1"/>
  <c r="H273" i="22"/>
  <c r="L272" i="22"/>
  <c r="M272" i="22" s="1"/>
  <c r="H272" i="22"/>
  <c r="L271" i="22"/>
  <c r="M271" i="22" s="1"/>
  <c r="H271" i="22"/>
  <c r="L270" i="22"/>
  <c r="N270" i="22" s="1"/>
  <c r="H270" i="22"/>
  <c r="L269" i="22"/>
  <c r="M269" i="22" s="1"/>
  <c r="H269" i="22"/>
  <c r="L268" i="22"/>
  <c r="H268" i="22"/>
  <c r="L267" i="22"/>
  <c r="H267" i="22"/>
  <c r="L266" i="22"/>
  <c r="N266" i="22" s="1"/>
  <c r="H266" i="22"/>
  <c r="L265" i="22"/>
  <c r="M265" i="22" s="1"/>
  <c r="H265" i="22"/>
  <c r="L264" i="22"/>
  <c r="N264" i="22" s="1"/>
  <c r="H264" i="22"/>
  <c r="L263" i="22"/>
  <c r="M263" i="22" s="1"/>
  <c r="H263" i="22"/>
  <c r="L262" i="22"/>
  <c r="N262" i="22" s="1"/>
  <c r="H262" i="22"/>
  <c r="L261" i="22"/>
  <c r="M261" i="22" s="1"/>
  <c r="H261" i="22"/>
  <c r="L260" i="22"/>
  <c r="N260" i="22" s="1"/>
  <c r="H260" i="22"/>
  <c r="L259" i="22"/>
  <c r="M259" i="22" s="1"/>
  <c r="H259" i="22"/>
  <c r="L258" i="22"/>
  <c r="N258" i="22" s="1"/>
  <c r="H258" i="22"/>
  <c r="L257" i="22"/>
  <c r="M257" i="22" s="1"/>
  <c r="H257" i="22"/>
  <c r="L256" i="22"/>
  <c r="N256" i="22" s="1"/>
  <c r="H256" i="22"/>
  <c r="L255" i="22"/>
  <c r="M255" i="22" s="1"/>
  <c r="H255" i="22"/>
  <c r="L254" i="22"/>
  <c r="H254" i="22"/>
  <c r="L253" i="22"/>
  <c r="M253" i="22" s="1"/>
  <c r="H253" i="22"/>
  <c r="L252" i="22"/>
  <c r="M252" i="22" s="1"/>
  <c r="H252" i="22"/>
  <c r="L251" i="22"/>
  <c r="M251" i="22" s="1"/>
  <c r="H251" i="22"/>
  <c r="L250" i="22"/>
  <c r="N250" i="22" s="1"/>
  <c r="H250" i="22"/>
  <c r="L249" i="22"/>
  <c r="M249" i="22" s="1"/>
  <c r="H249" i="22"/>
  <c r="L248" i="22"/>
  <c r="N248" i="22" s="1"/>
  <c r="H248" i="22"/>
  <c r="L247" i="22"/>
  <c r="M247" i="22" s="1"/>
  <c r="H247" i="22"/>
  <c r="L246" i="22"/>
  <c r="N246" i="22" s="1"/>
  <c r="H246" i="22"/>
  <c r="L245" i="22"/>
  <c r="M245" i="22" s="1"/>
  <c r="H245" i="22"/>
  <c r="L244" i="22"/>
  <c r="N244" i="22" s="1"/>
  <c r="H244" i="22"/>
  <c r="L243" i="22"/>
  <c r="M243" i="22" s="1"/>
  <c r="H243" i="22"/>
  <c r="L242" i="22"/>
  <c r="N242" i="22" s="1"/>
  <c r="H242" i="22"/>
  <c r="L241" i="22"/>
  <c r="M241" i="22" s="1"/>
  <c r="H241" i="22"/>
  <c r="L240" i="22"/>
  <c r="M240" i="22" s="1"/>
  <c r="H240" i="22"/>
  <c r="L239" i="22"/>
  <c r="H239" i="22"/>
  <c r="L238" i="22"/>
  <c r="N238" i="22" s="1"/>
  <c r="H238" i="22"/>
  <c r="L237" i="22"/>
  <c r="M237" i="22" s="1"/>
  <c r="H237" i="22"/>
  <c r="L236" i="22"/>
  <c r="M236" i="22" s="1"/>
  <c r="H236" i="22"/>
  <c r="L235" i="22"/>
  <c r="M235" i="22" s="1"/>
  <c r="H235" i="22"/>
  <c r="M234" i="22"/>
  <c r="L234" i="22"/>
  <c r="N234" i="22" s="1"/>
  <c r="H234" i="22"/>
  <c r="L233" i="22"/>
  <c r="M233" i="22" s="1"/>
  <c r="H233" i="22"/>
  <c r="L232" i="22"/>
  <c r="N232" i="22" s="1"/>
  <c r="H232" i="22"/>
  <c r="L231" i="22"/>
  <c r="M231" i="22" s="1"/>
  <c r="H231" i="22"/>
  <c r="L230" i="22"/>
  <c r="N230" i="22" s="1"/>
  <c r="H230" i="22"/>
  <c r="L229" i="22"/>
  <c r="M229" i="22" s="1"/>
  <c r="H229" i="22"/>
  <c r="L228" i="22"/>
  <c r="N228" i="22" s="1"/>
  <c r="H228" i="22"/>
  <c r="L227" i="22"/>
  <c r="M227" i="22" s="1"/>
  <c r="H227" i="22"/>
  <c r="L226" i="22"/>
  <c r="N226" i="22" s="1"/>
  <c r="H226" i="22"/>
  <c r="L225" i="22"/>
  <c r="M225" i="22" s="1"/>
  <c r="H225" i="22"/>
  <c r="L224" i="22"/>
  <c r="N224" i="22" s="1"/>
  <c r="H224" i="22"/>
  <c r="L223" i="22"/>
  <c r="M223" i="22" s="1"/>
  <c r="H223" i="22"/>
  <c r="L222" i="22"/>
  <c r="H222" i="22"/>
  <c r="L221" i="22"/>
  <c r="M221" i="22" s="1"/>
  <c r="H221" i="22"/>
  <c r="L220" i="22"/>
  <c r="H220" i="22"/>
  <c r="L219" i="22"/>
  <c r="M219" i="22" s="1"/>
  <c r="H219" i="22"/>
  <c r="L218" i="22"/>
  <c r="N218" i="22" s="1"/>
  <c r="H218" i="22"/>
  <c r="L217" i="22"/>
  <c r="H217" i="22"/>
  <c r="L216" i="22"/>
  <c r="N216" i="22" s="1"/>
  <c r="H216" i="22"/>
  <c r="L215" i="22"/>
  <c r="M215" i="22" s="1"/>
  <c r="H215" i="22"/>
  <c r="L214" i="22"/>
  <c r="N214" i="22" s="1"/>
  <c r="H214" i="22"/>
  <c r="L213" i="22"/>
  <c r="M213" i="22" s="1"/>
  <c r="H213" i="22"/>
  <c r="L212" i="22"/>
  <c r="N212" i="22" s="1"/>
  <c r="H212" i="22"/>
  <c r="L211" i="22"/>
  <c r="H211" i="22"/>
  <c r="L210" i="22"/>
  <c r="N210" i="22" s="1"/>
  <c r="H210" i="22"/>
  <c r="L209" i="22"/>
  <c r="M209" i="22" s="1"/>
  <c r="H209" i="22"/>
  <c r="L208" i="22"/>
  <c r="M208" i="22" s="1"/>
  <c r="H208" i="22"/>
  <c r="L207" i="22"/>
  <c r="H207" i="22"/>
  <c r="L206" i="22"/>
  <c r="N206" i="22" s="1"/>
  <c r="H206" i="22"/>
  <c r="L205" i="22"/>
  <c r="M205" i="22" s="1"/>
  <c r="H205" i="22"/>
  <c r="L204" i="22"/>
  <c r="M204" i="22" s="1"/>
  <c r="H204" i="22"/>
  <c r="L203" i="22"/>
  <c r="M203" i="22" s="1"/>
  <c r="H203" i="22"/>
  <c r="L202" i="22"/>
  <c r="N202" i="22" s="1"/>
  <c r="H202" i="22"/>
  <c r="L201" i="22"/>
  <c r="M201" i="22" s="1"/>
  <c r="H201" i="22"/>
  <c r="L200" i="22"/>
  <c r="N200" i="22" s="1"/>
  <c r="H200" i="22"/>
  <c r="N199" i="22"/>
  <c r="L199" i="22"/>
  <c r="M199" i="22" s="1"/>
  <c r="H199" i="22"/>
  <c r="L198" i="22"/>
  <c r="M198" i="22" s="1"/>
  <c r="H198" i="22"/>
  <c r="L197" i="22"/>
  <c r="M197" i="22" s="1"/>
  <c r="H197" i="22"/>
  <c r="L196" i="22"/>
  <c r="N196" i="22" s="1"/>
  <c r="H196" i="22"/>
  <c r="L195" i="22"/>
  <c r="M195" i="22" s="1"/>
  <c r="H195" i="22"/>
  <c r="L194" i="22"/>
  <c r="N194" i="22" s="1"/>
  <c r="H194" i="22"/>
  <c r="L193" i="22"/>
  <c r="M193" i="22" s="1"/>
  <c r="H193" i="22"/>
  <c r="L192" i="22"/>
  <c r="N192" i="22" s="1"/>
  <c r="H192" i="22"/>
  <c r="L191" i="22"/>
  <c r="M191" i="22" s="1"/>
  <c r="H191" i="22"/>
  <c r="L190" i="22"/>
  <c r="H190" i="22"/>
  <c r="L189" i="22"/>
  <c r="M189" i="22" s="1"/>
  <c r="H189" i="22"/>
  <c r="L188" i="22"/>
  <c r="H188" i="22"/>
  <c r="L187" i="22"/>
  <c r="M187" i="22" s="1"/>
  <c r="H187" i="22"/>
  <c r="L186" i="22"/>
  <c r="N186" i="22" s="1"/>
  <c r="H186" i="22"/>
  <c r="L185" i="22"/>
  <c r="H185" i="22"/>
  <c r="L184" i="22"/>
  <c r="N184" i="22" s="1"/>
  <c r="H184" i="22"/>
  <c r="L183" i="22"/>
  <c r="M183" i="22" s="1"/>
  <c r="H183" i="22"/>
  <c r="L182" i="22"/>
  <c r="N182" i="22" s="1"/>
  <c r="H182" i="22"/>
  <c r="L181" i="22"/>
  <c r="M181" i="22" s="1"/>
  <c r="H181" i="22"/>
  <c r="L180" i="22"/>
  <c r="N180" i="22" s="1"/>
  <c r="H180" i="22"/>
  <c r="L179" i="22"/>
  <c r="H179" i="22"/>
  <c r="L178" i="22"/>
  <c r="N178" i="22" s="1"/>
  <c r="H178" i="22"/>
  <c r="L177" i="22"/>
  <c r="M177" i="22" s="1"/>
  <c r="H177" i="22"/>
  <c r="L176" i="22"/>
  <c r="M176" i="22" s="1"/>
  <c r="H176" i="22"/>
  <c r="L175" i="22"/>
  <c r="M175" i="22" s="1"/>
  <c r="H175" i="22"/>
  <c r="L174" i="22"/>
  <c r="N174" i="22" s="1"/>
  <c r="H174" i="22"/>
  <c r="L173" i="22"/>
  <c r="M173" i="22" s="1"/>
  <c r="H173" i="22"/>
  <c r="L172" i="22"/>
  <c r="M172" i="22" s="1"/>
  <c r="H172" i="22"/>
  <c r="L171" i="22"/>
  <c r="M171" i="22" s="1"/>
  <c r="H171" i="22"/>
  <c r="L170" i="22"/>
  <c r="N170" i="22" s="1"/>
  <c r="H170" i="22"/>
  <c r="L169" i="22"/>
  <c r="M169" i="22" s="1"/>
  <c r="H169" i="22"/>
  <c r="L168" i="22"/>
  <c r="N168" i="22" s="1"/>
  <c r="H168" i="22"/>
  <c r="L167" i="22"/>
  <c r="M167" i="22" s="1"/>
  <c r="H167" i="22"/>
  <c r="L166" i="22"/>
  <c r="N166" i="22" s="1"/>
  <c r="H166" i="22"/>
  <c r="L165" i="22"/>
  <c r="M165" i="22" s="1"/>
  <c r="H165" i="22"/>
  <c r="L164" i="22"/>
  <c r="N164" i="22" s="1"/>
  <c r="H164" i="22"/>
  <c r="L163" i="22"/>
  <c r="M163" i="22" s="1"/>
  <c r="H163" i="22"/>
  <c r="L162" i="22"/>
  <c r="N162" i="22" s="1"/>
  <c r="H162" i="22"/>
  <c r="L161" i="22"/>
  <c r="M161" i="22" s="1"/>
  <c r="H161" i="22"/>
  <c r="L160" i="22"/>
  <c r="N160" i="22" s="1"/>
  <c r="H160" i="22"/>
  <c r="L159" i="22"/>
  <c r="M159" i="22" s="1"/>
  <c r="H159" i="22"/>
  <c r="L158" i="22"/>
  <c r="N158" i="22" s="1"/>
  <c r="H158" i="22"/>
  <c r="L157" i="22"/>
  <c r="M157" i="22" s="1"/>
  <c r="H157" i="22"/>
  <c r="L156" i="22"/>
  <c r="H156" i="22"/>
  <c r="L155" i="22"/>
  <c r="M155" i="22" s="1"/>
  <c r="H155" i="22"/>
  <c r="L154" i="22"/>
  <c r="N154" i="22" s="1"/>
  <c r="H154" i="22"/>
  <c r="L153" i="22"/>
  <c r="H153" i="22"/>
  <c r="L152" i="22"/>
  <c r="N152" i="22" s="1"/>
  <c r="H152" i="22"/>
  <c r="L151" i="22"/>
  <c r="M151" i="22" s="1"/>
  <c r="H151" i="22"/>
  <c r="L150" i="22"/>
  <c r="N150" i="22" s="1"/>
  <c r="H150" i="22"/>
  <c r="L149" i="22"/>
  <c r="M149" i="22" s="1"/>
  <c r="H149" i="22"/>
  <c r="L148" i="22"/>
  <c r="N148" i="22" s="1"/>
  <c r="H148" i="22"/>
  <c r="L147" i="22"/>
  <c r="H147" i="22"/>
  <c r="L146" i="22"/>
  <c r="N146" i="22" s="1"/>
  <c r="H146" i="22"/>
  <c r="L145" i="22"/>
  <c r="M145" i="22" s="1"/>
  <c r="H145" i="22"/>
  <c r="L144" i="22"/>
  <c r="M144" i="22" s="1"/>
  <c r="H144" i="22"/>
  <c r="L143" i="22"/>
  <c r="M143" i="22" s="1"/>
  <c r="H143" i="22"/>
  <c r="L142" i="22"/>
  <c r="N142" i="22" s="1"/>
  <c r="H142" i="22"/>
  <c r="L141" i="22"/>
  <c r="M141" i="22" s="1"/>
  <c r="H141" i="22"/>
  <c r="L140" i="22"/>
  <c r="M140" i="22" s="1"/>
  <c r="H140" i="22"/>
  <c r="L139" i="22"/>
  <c r="M139" i="22" s="1"/>
  <c r="H139" i="22"/>
  <c r="L138" i="22"/>
  <c r="N138" i="22" s="1"/>
  <c r="H138" i="22"/>
  <c r="L137" i="22"/>
  <c r="M137" i="22" s="1"/>
  <c r="H137" i="22"/>
  <c r="L136" i="22"/>
  <c r="N136" i="22" s="1"/>
  <c r="H136" i="22"/>
  <c r="L135" i="22"/>
  <c r="M135" i="22" s="1"/>
  <c r="H135" i="22"/>
  <c r="L134" i="22"/>
  <c r="N134" i="22" s="1"/>
  <c r="H134" i="22"/>
  <c r="L133" i="22"/>
  <c r="M133" i="22" s="1"/>
  <c r="H133" i="22"/>
  <c r="L132" i="22"/>
  <c r="N132" i="22" s="1"/>
  <c r="H132" i="22"/>
  <c r="L131" i="22"/>
  <c r="M131" i="22" s="1"/>
  <c r="H131" i="22"/>
  <c r="L130" i="22"/>
  <c r="N130" i="22" s="1"/>
  <c r="H130" i="22"/>
  <c r="L129" i="22"/>
  <c r="M129" i="22" s="1"/>
  <c r="H129" i="22"/>
  <c r="N128" i="22"/>
  <c r="L128" i="22"/>
  <c r="M128" i="22" s="1"/>
  <c r="H128" i="22"/>
  <c r="L127" i="22"/>
  <c r="M127" i="22" s="1"/>
  <c r="H127" i="22"/>
  <c r="L126" i="22"/>
  <c r="M126" i="22" s="1"/>
  <c r="H126" i="22"/>
  <c r="L125" i="22"/>
  <c r="M125" i="22" s="1"/>
  <c r="H125" i="22"/>
  <c r="L124" i="22"/>
  <c r="M124" i="22" s="1"/>
  <c r="H124" i="22"/>
  <c r="L123" i="22"/>
  <c r="M123" i="22" s="1"/>
  <c r="H123" i="22"/>
  <c r="L122" i="22"/>
  <c r="N122" i="22" s="1"/>
  <c r="H122" i="22"/>
  <c r="L121" i="22"/>
  <c r="M121" i="22" s="1"/>
  <c r="H121" i="22"/>
  <c r="L120" i="22"/>
  <c r="N120" i="22" s="1"/>
  <c r="H120" i="22"/>
  <c r="L119" i="22"/>
  <c r="M119" i="22" s="1"/>
  <c r="H119" i="22"/>
  <c r="L118" i="22"/>
  <c r="N118" i="22" s="1"/>
  <c r="H118" i="22"/>
  <c r="L117" i="22"/>
  <c r="M117" i="22" s="1"/>
  <c r="H117" i="22"/>
  <c r="L116" i="22"/>
  <c r="N116" i="22" s="1"/>
  <c r="H116" i="22"/>
  <c r="L115" i="22"/>
  <c r="N115" i="22" s="1"/>
  <c r="H115" i="22"/>
  <c r="L114" i="22"/>
  <c r="N114" i="22" s="1"/>
  <c r="H114" i="22"/>
  <c r="L113" i="22"/>
  <c r="N113" i="22" s="1"/>
  <c r="H113" i="22"/>
  <c r="L112" i="22"/>
  <c r="N112" i="22" s="1"/>
  <c r="H112" i="22"/>
  <c r="L111" i="22"/>
  <c r="M111" i="22" s="1"/>
  <c r="H111" i="22"/>
  <c r="L110" i="22"/>
  <c r="N110" i="22" s="1"/>
  <c r="H110" i="22"/>
  <c r="L109" i="22"/>
  <c r="M109" i="22" s="1"/>
  <c r="H109" i="22"/>
  <c r="L108" i="22"/>
  <c r="N108" i="22" s="1"/>
  <c r="H108" i="22"/>
  <c r="L107" i="22"/>
  <c r="N107" i="22" s="1"/>
  <c r="H107" i="22"/>
  <c r="L106" i="22"/>
  <c r="N106" i="22" s="1"/>
  <c r="H106" i="22"/>
  <c r="L105" i="22"/>
  <c r="N105" i="22" s="1"/>
  <c r="H105" i="22"/>
  <c r="L104" i="22"/>
  <c r="N104" i="22" s="1"/>
  <c r="H104" i="22"/>
  <c r="L103" i="22"/>
  <c r="M103" i="22" s="1"/>
  <c r="H103" i="22"/>
  <c r="L102" i="22"/>
  <c r="N102" i="22" s="1"/>
  <c r="H102" i="22"/>
  <c r="L101" i="22"/>
  <c r="M101" i="22" s="1"/>
  <c r="H101" i="22"/>
  <c r="L100" i="22"/>
  <c r="N100" i="22" s="1"/>
  <c r="H100" i="22"/>
  <c r="L99" i="22"/>
  <c r="N99" i="22" s="1"/>
  <c r="H99" i="22"/>
  <c r="L98" i="22"/>
  <c r="N98" i="22" s="1"/>
  <c r="H98" i="22"/>
  <c r="L97" i="22"/>
  <c r="N97" i="22" s="1"/>
  <c r="H97" i="22"/>
  <c r="L96" i="22"/>
  <c r="N96" i="22" s="1"/>
  <c r="H96" i="22"/>
  <c r="L95" i="22"/>
  <c r="M95" i="22" s="1"/>
  <c r="H95" i="22"/>
  <c r="L94" i="22"/>
  <c r="N94" i="22" s="1"/>
  <c r="H94" i="22"/>
  <c r="L93" i="22"/>
  <c r="M93" i="22" s="1"/>
  <c r="H93" i="22"/>
  <c r="L92" i="22"/>
  <c r="N92" i="22" s="1"/>
  <c r="H92" i="22"/>
  <c r="L91" i="22"/>
  <c r="N91" i="22" s="1"/>
  <c r="H91" i="22"/>
  <c r="L90" i="22"/>
  <c r="N90" i="22" s="1"/>
  <c r="H90" i="22"/>
  <c r="L89" i="22"/>
  <c r="N89" i="22" s="1"/>
  <c r="H89" i="22"/>
  <c r="L88" i="22"/>
  <c r="N88" i="22" s="1"/>
  <c r="H88" i="22"/>
  <c r="L87" i="22"/>
  <c r="M87" i="22" s="1"/>
  <c r="H87" i="22"/>
  <c r="L86" i="22"/>
  <c r="N86" i="22" s="1"/>
  <c r="H86" i="22"/>
  <c r="L85" i="22"/>
  <c r="M85" i="22" s="1"/>
  <c r="H85" i="22"/>
  <c r="L84" i="22"/>
  <c r="N84" i="22" s="1"/>
  <c r="H84" i="22"/>
  <c r="L83" i="22"/>
  <c r="N83" i="22" s="1"/>
  <c r="H83" i="22"/>
  <c r="L82" i="22"/>
  <c r="N82" i="22" s="1"/>
  <c r="H82" i="22"/>
  <c r="L81" i="22"/>
  <c r="N81" i="22" s="1"/>
  <c r="H81" i="22"/>
  <c r="L80" i="22"/>
  <c r="N80" i="22" s="1"/>
  <c r="H80" i="22"/>
  <c r="L79" i="22"/>
  <c r="M79" i="22" s="1"/>
  <c r="H79" i="22"/>
  <c r="L78" i="22"/>
  <c r="N78" i="22" s="1"/>
  <c r="H78" i="22"/>
  <c r="L77" i="22"/>
  <c r="M77" i="22" s="1"/>
  <c r="H77" i="22"/>
  <c r="L76" i="22"/>
  <c r="N76" i="22" s="1"/>
  <c r="H76" i="22"/>
  <c r="L75" i="22"/>
  <c r="N75" i="22" s="1"/>
  <c r="H75" i="22"/>
  <c r="L74" i="22"/>
  <c r="N74" i="22" s="1"/>
  <c r="H74" i="22"/>
  <c r="L73" i="22"/>
  <c r="N73" i="22" s="1"/>
  <c r="H73" i="22"/>
  <c r="L72" i="22"/>
  <c r="N72" i="22" s="1"/>
  <c r="H72" i="22"/>
  <c r="L71" i="22"/>
  <c r="M71" i="22" s="1"/>
  <c r="H71" i="22"/>
  <c r="L70" i="22"/>
  <c r="N70" i="22" s="1"/>
  <c r="H70" i="22"/>
  <c r="N69" i="22"/>
  <c r="L69" i="22"/>
  <c r="M69" i="22" s="1"/>
  <c r="H69" i="22"/>
  <c r="L68" i="22"/>
  <c r="N68" i="22" s="1"/>
  <c r="H68" i="22"/>
  <c r="L67" i="22"/>
  <c r="N67" i="22" s="1"/>
  <c r="H67" i="22"/>
  <c r="L66" i="22"/>
  <c r="N66" i="22" s="1"/>
  <c r="H66" i="22"/>
  <c r="L65" i="22"/>
  <c r="N65" i="22" s="1"/>
  <c r="H65" i="22"/>
  <c r="L64" i="22"/>
  <c r="N64" i="22" s="1"/>
  <c r="H64" i="22"/>
  <c r="L63" i="22"/>
  <c r="M63" i="22" s="1"/>
  <c r="H63" i="22"/>
  <c r="L62" i="22"/>
  <c r="N62" i="22" s="1"/>
  <c r="H62" i="22"/>
  <c r="L61" i="22"/>
  <c r="M61" i="22" s="1"/>
  <c r="H61" i="22"/>
  <c r="L60" i="22"/>
  <c r="N60" i="22" s="1"/>
  <c r="H60" i="22"/>
  <c r="L59" i="22"/>
  <c r="N59" i="22" s="1"/>
  <c r="H59" i="22"/>
  <c r="L58" i="22"/>
  <c r="N58" i="22" s="1"/>
  <c r="H58" i="22"/>
  <c r="L57" i="22"/>
  <c r="N57" i="22" s="1"/>
  <c r="H57" i="22"/>
  <c r="L56" i="22"/>
  <c r="N56" i="22" s="1"/>
  <c r="H56" i="22"/>
  <c r="L55" i="22"/>
  <c r="M55" i="22" s="1"/>
  <c r="H55" i="22"/>
  <c r="L54" i="22"/>
  <c r="N54" i="22" s="1"/>
  <c r="H54" i="22"/>
  <c r="L53" i="22"/>
  <c r="M53" i="22" s="1"/>
  <c r="H53" i="22"/>
  <c r="L52" i="22"/>
  <c r="N52" i="22" s="1"/>
  <c r="H52" i="22"/>
  <c r="L51" i="22"/>
  <c r="N51" i="22" s="1"/>
  <c r="H51" i="22"/>
  <c r="L50" i="22"/>
  <c r="N50" i="22" s="1"/>
  <c r="H50" i="22"/>
  <c r="L49" i="22"/>
  <c r="N49" i="22" s="1"/>
  <c r="H49" i="22"/>
  <c r="L48" i="22"/>
  <c r="N48" i="22" s="1"/>
  <c r="H48" i="22"/>
  <c r="L47" i="22"/>
  <c r="M47" i="22" s="1"/>
  <c r="H47" i="22"/>
  <c r="L46" i="22"/>
  <c r="N46" i="22" s="1"/>
  <c r="H46" i="22"/>
  <c r="L45" i="22"/>
  <c r="M45" i="22" s="1"/>
  <c r="H45" i="22"/>
  <c r="L44" i="22"/>
  <c r="N44" i="22" s="1"/>
  <c r="H44" i="22"/>
  <c r="L43" i="22"/>
  <c r="N43" i="22" s="1"/>
  <c r="H43" i="22"/>
  <c r="L42" i="22"/>
  <c r="N42" i="22" s="1"/>
  <c r="H42" i="22"/>
  <c r="L41" i="22"/>
  <c r="N41" i="22" s="1"/>
  <c r="H41" i="22"/>
  <c r="L40" i="22"/>
  <c r="N40" i="22" s="1"/>
  <c r="H40" i="22"/>
  <c r="L39" i="22"/>
  <c r="M39" i="22" s="1"/>
  <c r="H39" i="22"/>
  <c r="L38" i="22"/>
  <c r="N38" i="22" s="1"/>
  <c r="H38" i="22"/>
  <c r="L37" i="22"/>
  <c r="M37" i="22" s="1"/>
  <c r="H37" i="22"/>
  <c r="L36" i="22"/>
  <c r="N36" i="22" s="1"/>
  <c r="H36" i="22"/>
  <c r="L35" i="22"/>
  <c r="N35" i="22" s="1"/>
  <c r="H35" i="22"/>
  <c r="L34" i="22"/>
  <c r="N34" i="22" s="1"/>
  <c r="H34" i="22"/>
  <c r="L33" i="22"/>
  <c r="N33" i="22" s="1"/>
  <c r="H33" i="22"/>
  <c r="L32" i="22"/>
  <c r="N32" i="22" s="1"/>
  <c r="H32" i="22"/>
  <c r="L31" i="22"/>
  <c r="M31" i="22" s="1"/>
  <c r="H31" i="22"/>
  <c r="L30" i="22"/>
  <c r="N30" i="22" s="1"/>
  <c r="H30" i="22"/>
  <c r="L29" i="22"/>
  <c r="M29" i="22" s="1"/>
  <c r="H29" i="22"/>
  <c r="L28" i="22"/>
  <c r="N28" i="22" s="1"/>
  <c r="H28" i="22"/>
  <c r="L27" i="22"/>
  <c r="N27" i="22" s="1"/>
  <c r="H27" i="22"/>
  <c r="L26" i="22"/>
  <c r="N26" i="22" s="1"/>
  <c r="H26" i="22"/>
  <c r="L25" i="22"/>
  <c r="N25" i="22" s="1"/>
  <c r="H25" i="22"/>
  <c r="L24" i="22"/>
  <c r="N24" i="22" s="1"/>
  <c r="H24" i="22"/>
  <c r="L23" i="22"/>
  <c r="M23" i="22" s="1"/>
  <c r="H23" i="22"/>
  <c r="L22" i="22"/>
  <c r="N22" i="22" s="1"/>
  <c r="H22" i="22"/>
  <c r="L21" i="22"/>
  <c r="N21" i="22" s="1"/>
  <c r="H21" i="22"/>
  <c r="L20" i="22"/>
  <c r="M20" i="22" s="1"/>
  <c r="H20" i="22"/>
  <c r="L19" i="22"/>
  <c r="M19" i="22" s="1"/>
  <c r="H19" i="22"/>
  <c r="L18" i="22"/>
  <c r="N18" i="22" s="1"/>
  <c r="H18" i="22"/>
  <c r="L17" i="22"/>
  <c r="N17" i="22" s="1"/>
  <c r="H17" i="22"/>
  <c r="L16" i="22"/>
  <c r="N16" i="22" s="1"/>
  <c r="H16" i="22"/>
  <c r="L15" i="22"/>
  <c r="N15" i="22" s="1"/>
  <c r="H15" i="22"/>
  <c r="L14" i="22"/>
  <c r="N14" i="22" s="1"/>
  <c r="H14" i="22"/>
  <c r="L13" i="22"/>
  <c r="M13" i="22" s="1"/>
  <c r="H13" i="22"/>
  <c r="L12" i="22"/>
  <c r="N12" i="22" s="1"/>
  <c r="H5" i="22"/>
  <c r="H12" i="22"/>
  <c r="L11" i="22"/>
  <c r="N11" i="22" s="1"/>
  <c r="H11" i="22"/>
  <c r="L10" i="22"/>
  <c r="M10" i="22" s="1"/>
  <c r="H10" i="22"/>
  <c r="L9" i="22"/>
  <c r="M9" i="22" s="1"/>
  <c r="H9" i="22"/>
  <c r="L8" i="22"/>
  <c r="M8" i="22" s="1"/>
  <c r="H8" i="22"/>
  <c r="L7" i="22"/>
  <c r="M7" i="22" s="1"/>
  <c r="H7" i="22"/>
  <c r="L6" i="22"/>
  <c r="M6" i="22" s="1"/>
  <c r="H6" i="22"/>
  <c r="J5" i="22"/>
  <c r="P3059" i="21"/>
  <c r="I3059" i="21"/>
  <c r="P3058" i="21"/>
  <c r="I3058" i="21"/>
  <c r="P3057" i="21"/>
  <c r="I3057" i="21"/>
  <c r="P3056" i="21"/>
  <c r="I3056" i="21"/>
  <c r="P3055" i="21"/>
  <c r="I3055" i="21"/>
  <c r="P3054" i="21"/>
  <c r="I3054" i="21"/>
  <c r="P3053" i="21"/>
  <c r="I3053" i="21"/>
  <c r="P3052" i="21"/>
  <c r="I3052" i="21"/>
  <c r="P3051" i="21"/>
  <c r="I3051" i="21"/>
  <c r="P3050" i="21"/>
  <c r="I3050" i="21"/>
  <c r="P3049" i="21"/>
  <c r="I3049" i="21"/>
  <c r="P3048" i="21"/>
  <c r="I3048" i="21"/>
  <c r="P3047" i="21"/>
  <c r="I3047" i="21"/>
  <c r="P3046" i="21"/>
  <c r="I3046" i="21"/>
  <c r="P3045" i="21"/>
  <c r="I3045" i="21"/>
  <c r="P3044" i="21"/>
  <c r="I3044" i="21"/>
  <c r="P3043" i="21"/>
  <c r="I3043" i="21"/>
  <c r="P3042" i="21"/>
  <c r="I3042" i="21"/>
  <c r="P3041" i="21"/>
  <c r="I3041" i="21"/>
  <c r="P3040" i="21"/>
  <c r="I3040" i="21"/>
  <c r="P3039" i="21"/>
  <c r="I3039" i="21"/>
  <c r="P3038" i="21"/>
  <c r="I3038" i="21"/>
  <c r="P3037" i="21"/>
  <c r="I3037" i="21"/>
  <c r="P3036" i="21"/>
  <c r="I3036" i="21"/>
  <c r="P3035" i="21"/>
  <c r="I3035" i="21"/>
  <c r="P3034" i="21"/>
  <c r="I3034" i="21"/>
  <c r="P3033" i="21"/>
  <c r="I3033" i="21"/>
  <c r="P3032" i="21"/>
  <c r="I3032" i="21"/>
  <c r="P3031" i="21"/>
  <c r="I3031" i="21"/>
  <c r="P3030" i="21"/>
  <c r="I3030" i="21"/>
  <c r="P3029" i="21"/>
  <c r="I3029" i="21"/>
  <c r="P3028" i="21"/>
  <c r="I3028" i="21"/>
  <c r="P3027" i="21"/>
  <c r="I3027" i="21"/>
  <c r="P3026" i="21"/>
  <c r="I3026" i="21"/>
  <c r="P3025" i="21"/>
  <c r="I3025" i="21"/>
  <c r="P3024" i="21"/>
  <c r="I3024" i="21"/>
  <c r="P3023" i="21"/>
  <c r="I3023" i="21"/>
  <c r="P3022" i="21"/>
  <c r="I3022" i="21"/>
  <c r="P3021" i="21"/>
  <c r="I3021" i="21"/>
  <c r="P3020" i="21"/>
  <c r="I3020" i="21"/>
  <c r="P3019" i="21"/>
  <c r="I3019" i="21"/>
  <c r="P3018" i="21"/>
  <c r="I3018" i="21"/>
  <c r="P3017" i="21"/>
  <c r="I3017" i="21"/>
  <c r="P3016" i="21"/>
  <c r="I3016" i="21"/>
  <c r="P3015" i="21"/>
  <c r="I3015" i="21"/>
  <c r="P3014" i="21"/>
  <c r="I3014" i="21"/>
  <c r="P3013" i="21"/>
  <c r="I3013" i="21"/>
  <c r="P3012" i="21"/>
  <c r="I3012" i="21"/>
  <c r="P3011" i="21"/>
  <c r="I3011" i="21"/>
  <c r="P3010" i="21"/>
  <c r="I3010" i="21"/>
  <c r="P3009" i="21"/>
  <c r="I3009" i="21"/>
  <c r="P3008" i="21"/>
  <c r="I3008" i="21"/>
  <c r="P3007" i="21"/>
  <c r="I3007" i="21"/>
  <c r="P3006" i="21"/>
  <c r="I3006" i="21"/>
  <c r="P3005" i="21"/>
  <c r="I3005" i="21"/>
  <c r="P3004" i="21"/>
  <c r="I3004" i="21"/>
  <c r="P3003" i="21"/>
  <c r="I3003" i="21"/>
  <c r="P3002" i="21"/>
  <c r="I3002" i="21"/>
  <c r="P3001" i="21"/>
  <c r="I3001" i="21"/>
  <c r="P3000" i="21"/>
  <c r="I3000" i="21"/>
  <c r="P2999" i="21"/>
  <c r="I2999" i="21"/>
  <c r="P2998" i="21"/>
  <c r="I2998" i="21"/>
  <c r="P2997" i="21"/>
  <c r="I2997" i="21"/>
  <c r="P2996" i="21"/>
  <c r="I2996" i="21"/>
  <c r="P2995" i="21"/>
  <c r="I2995" i="21"/>
  <c r="P2994" i="21"/>
  <c r="I2994" i="21"/>
  <c r="P2993" i="21"/>
  <c r="I2993" i="21"/>
  <c r="P2992" i="21"/>
  <c r="I2992" i="21"/>
  <c r="P2991" i="21"/>
  <c r="I2991" i="21"/>
  <c r="P2990" i="21"/>
  <c r="I2990" i="21"/>
  <c r="P2989" i="21"/>
  <c r="I2989" i="21"/>
  <c r="P2988" i="21"/>
  <c r="I2988" i="21"/>
  <c r="P2987" i="21"/>
  <c r="I2987" i="21"/>
  <c r="P2986" i="21"/>
  <c r="I2986" i="21"/>
  <c r="P2985" i="21"/>
  <c r="I2985" i="21"/>
  <c r="P2984" i="21"/>
  <c r="I2984" i="21"/>
  <c r="P2983" i="21"/>
  <c r="I2983" i="21"/>
  <c r="P2982" i="21"/>
  <c r="I2982" i="21"/>
  <c r="P2981" i="21"/>
  <c r="I2981" i="21"/>
  <c r="P2980" i="21"/>
  <c r="I2980" i="21"/>
  <c r="P2979" i="21"/>
  <c r="I2979" i="21"/>
  <c r="P2978" i="21"/>
  <c r="I2978" i="21"/>
  <c r="P2977" i="21"/>
  <c r="I2977" i="21"/>
  <c r="P2976" i="21"/>
  <c r="I2976" i="21"/>
  <c r="P2975" i="21"/>
  <c r="I2975" i="21"/>
  <c r="P2974" i="21"/>
  <c r="I2974" i="21"/>
  <c r="P2973" i="21"/>
  <c r="I2973" i="21"/>
  <c r="P2972" i="21"/>
  <c r="I2972" i="21"/>
  <c r="P2971" i="21"/>
  <c r="I2971" i="21"/>
  <c r="P2970" i="21"/>
  <c r="I2970" i="21"/>
  <c r="P2969" i="21"/>
  <c r="I2969" i="21"/>
  <c r="P2968" i="21"/>
  <c r="I2968" i="21"/>
  <c r="P2967" i="21"/>
  <c r="I2967" i="21"/>
  <c r="P2966" i="21"/>
  <c r="I2966" i="21"/>
  <c r="P2965" i="21"/>
  <c r="I2965" i="21"/>
  <c r="P2964" i="21"/>
  <c r="I2964" i="21"/>
  <c r="P2963" i="21"/>
  <c r="I2963" i="21"/>
  <c r="P2962" i="21"/>
  <c r="I2962" i="21"/>
  <c r="P2961" i="21"/>
  <c r="I2961" i="21"/>
  <c r="P2960" i="21"/>
  <c r="I2960" i="21"/>
  <c r="P2959" i="21"/>
  <c r="I2959" i="21"/>
  <c r="P2958" i="21"/>
  <c r="I2958" i="21"/>
  <c r="P2957" i="21"/>
  <c r="I2957" i="21"/>
  <c r="P2956" i="21"/>
  <c r="I2956" i="21"/>
  <c r="P2955" i="21"/>
  <c r="I2955" i="21"/>
  <c r="P2954" i="21"/>
  <c r="I2954" i="21"/>
  <c r="P2953" i="21"/>
  <c r="I2953" i="21"/>
  <c r="P2952" i="21"/>
  <c r="I2952" i="21"/>
  <c r="P2951" i="21"/>
  <c r="I2951" i="21"/>
  <c r="P2950" i="21"/>
  <c r="I2950" i="21"/>
  <c r="P2949" i="21"/>
  <c r="I2949" i="21"/>
  <c r="P2948" i="21"/>
  <c r="I2948" i="21"/>
  <c r="P2947" i="21"/>
  <c r="I2947" i="21"/>
  <c r="P2946" i="21"/>
  <c r="I2946" i="21"/>
  <c r="P2945" i="21"/>
  <c r="I2945" i="21"/>
  <c r="P2944" i="21"/>
  <c r="I2944" i="21"/>
  <c r="P2943" i="21"/>
  <c r="I2943" i="21"/>
  <c r="P2942" i="21"/>
  <c r="I2942" i="21"/>
  <c r="P2941" i="21"/>
  <c r="I2941" i="21"/>
  <c r="P2940" i="21"/>
  <c r="I2940" i="21"/>
  <c r="P2939" i="21"/>
  <c r="I2939" i="21"/>
  <c r="P2938" i="21"/>
  <c r="I2938" i="21"/>
  <c r="P2937" i="21"/>
  <c r="I2937" i="21"/>
  <c r="P2936" i="21"/>
  <c r="I2936" i="21"/>
  <c r="P2935" i="21"/>
  <c r="I2935" i="21"/>
  <c r="P2934" i="21"/>
  <c r="I2934" i="21"/>
  <c r="P2933" i="21"/>
  <c r="I2933" i="21"/>
  <c r="P2932" i="21"/>
  <c r="I2932" i="21"/>
  <c r="P2931" i="21"/>
  <c r="I2931" i="21"/>
  <c r="P2930" i="21"/>
  <c r="I2930" i="21"/>
  <c r="P2929" i="21"/>
  <c r="I2929" i="21"/>
  <c r="P2928" i="21"/>
  <c r="I2928" i="21"/>
  <c r="P2927" i="21"/>
  <c r="I2927" i="21"/>
  <c r="P2926" i="21"/>
  <c r="I2926" i="21"/>
  <c r="P2925" i="21"/>
  <c r="I2925" i="21"/>
  <c r="P2924" i="21"/>
  <c r="I2924" i="21"/>
  <c r="P2923" i="21"/>
  <c r="I2923" i="21"/>
  <c r="P2922" i="21"/>
  <c r="I2922" i="21"/>
  <c r="P2921" i="21"/>
  <c r="I2921" i="21"/>
  <c r="P2920" i="21"/>
  <c r="I2920" i="21"/>
  <c r="P2919" i="21"/>
  <c r="I2919" i="21"/>
  <c r="P2918" i="21"/>
  <c r="I2918" i="21"/>
  <c r="P2917" i="21"/>
  <c r="I2917" i="21"/>
  <c r="P2916" i="21"/>
  <c r="I2916" i="21"/>
  <c r="P2915" i="21"/>
  <c r="I2915" i="21"/>
  <c r="P2914" i="21"/>
  <c r="I2914" i="21"/>
  <c r="P2913" i="21"/>
  <c r="I2913" i="21"/>
  <c r="P2912" i="21"/>
  <c r="I2912" i="21"/>
  <c r="P2911" i="21"/>
  <c r="I2911" i="21"/>
  <c r="P2910" i="21"/>
  <c r="I2910" i="21"/>
  <c r="P2909" i="21"/>
  <c r="I2909" i="21"/>
  <c r="P2908" i="21"/>
  <c r="I2908" i="21"/>
  <c r="P2907" i="21"/>
  <c r="I2907" i="21"/>
  <c r="P2906" i="21"/>
  <c r="I2906" i="21"/>
  <c r="P2905" i="21"/>
  <c r="I2905" i="21"/>
  <c r="P2904" i="21"/>
  <c r="I2904" i="21"/>
  <c r="P2903" i="21"/>
  <c r="I2903" i="21"/>
  <c r="P2902" i="21"/>
  <c r="I2902" i="21"/>
  <c r="P2901" i="21"/>
  <c r="I2901" i="21"/>
  <c r="P2900" i="21"/>
  <c r="I2900" i="21"/>
  <c r="P2899" i="21"/>
  <c r="I2899" i="21"/>
  <c r="P2898" i="21"/>
  <c r="I2898" i="21"/>
  <c r="P2897" i="21"/>
  <c r="I2897" i="21"/>
  <c r="P2896" i="21"/>
  <c r="I2896" i="21"/>
  <c r="P2895" i="21"/>
  <c r="I2895" i="21"/>
  <c r="P2894" i="21"/>
  <c r="I2894" i="21"/>
  <c r="P2893" i="21"/>
  <c r="I2893" i="21"/>
  <c r="P2892" i="21"/>
  <c r="I2892" i="21"/>
  <c r="P2891" i="21"/>
  <c r="I2891" i="21"/>
  <c r="P2890" i="21"/>
  <c r="I2890" i="21"/>
  <c r="P2889" i="21"/>
  <c r="I2889" i="21"/>
  <c r="P2888" i="21"/>
  <c r="I2888" i="21"/>
  <c r="P2887" i="21"/>
  <c r="I2887" i="21"/>
  <c r="P2886" i="21"/>
  <c r="I2886" i="21"/>
  <c r="P2885" i="21"/>
  <c r="I2885" i="21"/>
  <c r="P2884" i="21"/>
  <c r="I2884" i="21"/>
  <c r="P2883" i="21"/>
  <c r="I2883" i="21"/>
  <c r="P2882" i="21"/>
  <c r="I2882" i="21"/>
  <c r="P2881" i="21"/>
  <c r="I2881" i="21"/>
  <c r="P2880" i="21"/>
  <c r="I2880" i="21"/>
  <c r="P2879" i="21"/>
  <c r="I2879" i="21"/>
  <c r="P2878" i="21"/>
  <c r="I2878" i="21"/>
  <c r="P2877" i="21"/>
  <c r="I2877" i="21"/>
  <c r="P2876" i="21"/>
  <c r="I2876" i="21"/>
  <c r="P2875" i="21"/>
  <c r="I2875" i="21"/>
  <c r="P2874" i="21"/>
  <c r="I2874" i="21"/>
  <c r="P2873" i="21"/>
  <c r="I2873" i="21"/>
  <c r="P2872" i="21"/>
  <c r="I2872" i="21"/>
  <c r="P2871" i="21"/>
  <c r="I2871" i="21"/>
  <c r="P2870" i="21"/>
  <c r="I2870" i="21"/>
  <c r="P2869" i="21"/>
  <c r="I2869" i="21"/>
  <c r="P2868" i="21"/>
  <c r="I2868" i="21"/>
  <c r="P2867" i="21"/>
  <c r="I2867" i="21"/>
  <c r="P2866" i="21"/>
  <c r="I2866" i="21"/>
  <c r="P2865" i="21"/>
  <c r="I2865" i="21"/>
  <c r="P2864" i="21"/>
  <c r="I2864" i="21"/>
  <c r="P2863" i="21"/>
  <c r="I2863" i="21"/>
  <c r="P2862" i="21"/>
  <c r="I2862" i="21"/>
  <c r="P2861" i="21"/>
  <c r="I2861" i="21"/>
  <c r="P2860" i="21"/>
  <c r="I2860" i="21"/>
  <c r="P2859" i="21"/>
  <c r="I2859" i="21"/>
  <c r="P2858" i="21"/>
  <c r="I2858" i="21"/>
  <c r="P2857" i="21"/>
  <c r="I2857" i="21"/>
  <c r="P2856" i="21"/>
  <c r="I2856" i="21"/>
  <c r="P2855" i="21"/>
  <c r="I2855" i="21"/>
  <c r="P2854" i="21"/>
  <c r="I2854" i="21"/>
  <c r="P2853" i="21"/>
  <c r="I2853" i="21"/>
  <c r="P2852" i="21"/>
  <c r="I2852" i="21"/>
  <c r="P2851" i="21"/>
  <c r="I2851" i="21"/>
  <c r="P2850" i="21"/>
  <c r="I2850" i="21"/>
  <c r="P2849" i="21"/>
  <c r="I2849" i="21"/>
  <c r="P2848" i="21"/>
  <c r="I2848" i="21"/>
  <c r="P2847" i="21"/>
  <c r="I2847" i="21"/>
  <c r="P2846" i="21"/>
  <c r="I2846" i="21"/>
  <c r="P2845" i="21"/>
  <c r="I2845" i="21"/>
  <c r="P2844" i="21"/>
  <c r="I2844" i="21"/>
  <c r="P2843" i="21"/>
  <c r="I2843" i="21"/>
  <c r="P2842" i="21"/>
  <c r="I2842" i="21"/>
  <c r="P2841" i="21"/>
  <c r="I2841" i="21"/>
  <c r="P2840" i="21"/>
  <c r="I2840" i="21"/>
  <c r="P2839" i="21"/>
  <c r="I2839" i="21"/>
  <c r="P2838" i="21"/>
  <c r="I2838" i="21"/>
  <c r="P2837" i="21"/>
  <c r="I2837" i="21"/>
  <c r="P2836" i="21"/>
  <c r="I2836" i="21"/>
  <c r="P2835" i="21"/>
  <c r="I2835" i="21"/>
  <c r="P2834" i="21"/>
  <c r="I2834" i="21"/>
  <c r="P2833" i="21"/>
  <c r="I2833" i="21"/>
  <c r="P2832" i="21"/>
  <c r="I2832" i="21"/>
  <c r="P2831" i="21"/>
  <c r="I2831" i="21"/>
  <c r="P2830" i="21"/>
  <c r="I2830" i="21"/>
  <c r="P2829" i="21"/>
  <c r="I2829" i="21"/>
  <c r="P2828" i="21"/>
  <c r="I2828" i="21"/>
  <c r="P2827" i="21"/>
  <c r="I2827" i="21"/>
  <c r="P2826" i="21"/>
  <c r="I2826" i="21"/>
  <c r="P2825" i="21"/>
  <c r="I2825" i="21"/>
  <c r="P2824" i="21"/>
  <c r="I2824" i="21"/>
  <c r="P2823" i="21"/>
  <c r="I2823" i="21"/>
  <c r="P2822" i="21"/>
  <c r="I2822" i="21"/>
  <c r="P2821" i="21"/>
  <c r="I2821" i="21"/>
  <c r="P2820" i="21"/>
  <c r="I2820" i="21"/>
  <c r="P2819" i="21"/>
  <c r="I2819" i="21"/>
  <c r="P2818" i="21"/>
  <c r="I2818" i="21"/>
  <c r="P2817" i="21"/>
  <c r="I2817" i="21"/>
  <c r="P2816" i="21"/>
  <c r="I2816" i="21"/>
  <c r="P2815" i="21"/>
  <c r="I2815" i="21"/>
  <c r="P2814" i="21"/>
  <c r="I2814" i="21"/>
  <c r="P2813" i="21"/>
  <c r="I2813" i="21"/>
  <c r="P2812" i="21"/>
  <c r="I2812" i="21"/>
  <c r="P2811" i="21"/>
  <c r="I2811" i="21"/>
  <c r="P2810" i="21"/>
  <c r="I2810" i="21"/>
  <c r="P2809" i="21"/>
  <c r="I2809" i="21"/>
  <c r="P2808" i="21"/>
  <c r="I2808" i="21"/>
  <c r="P2807" i="21"/>
  <c r="I2807" i="21"/>
  <c r="P2806" i="21"/>
  <c r="I2806" i="21"/>
  <c r="P2805" i="21"/>
  <c r="I2805" i="21"/>
  <c r="P2804" i="21"/>
  <c r="I2804" i="21"/>
  <c r="P2803" i="21"/>
  <c r="I2803" i="21"/>
  <c r="P2802" i="21"/>
  <c r="I2802" i="21"/>
  <c r="P2801" i="21"/>
  <c r="I2801" i="21"/>
  <c r="P2800" i="21"/>
  <c r="I2800" i="21"/>
  <c r="P2799" i="21"/>
  <c r="I2799" i="21"/>
  <c r="P2798" i="21"/>
  <c r="I2798" i="21"/>
  <c r="P2797" i="21"/>
  <c r="I2797" i="21"/>
  <c r="P2796" i="21"/>
  <c r="I2796" i="21"/>
  <c r="P2795" i="21"/>
  <c r="I2795" i="21"/>
  <c r="P2794" i="21"/>
  <c r="I2794" i="21"/>
  <c r="P2793" i="21"/>
  <c r="I2793" i="21"/>
  <c r="P2792" i="21"/>
  <c r="I2792" i="21"/>
  <c r="P2791" i="21"/>
  <c r="I2791" i="21"/>
  <c r="P2790" i="21"/>
  <c r="I2790" i="21"/>
  <c r="P2789" i="21"/>
  <c r="I2789" i="21"/>
  <c r="P2788" i="21"/>
  <c r="I2788" i="21"/>
  <c r="P2787" i="21"/>
  <c r="I2787" i="21"/>
  <c r="P2786" i="21"/>
  <c r="I2786" i="21"/>
  <c r="P2785" i="21"/>
  <c r="I2785" i="21"/>
  <c r="P2784" i="21"/>
  <c r="I2784" i="21"/>
  <c r="P2783" i="21"/>
  <c r="I2783" i="21"/>
  <c r="P2782" i="21"/>
  <c r="I2782" i="21"/>
  <c r="P2781" i="21"/>
  <c r="I2781" i="21"/>
  <c r="P2780" i="21"/>
  <c r="I2780" i="21"/>
  <c r="P2779" i="21"/>
  <c r="I2779" i="21"/>
  <c r="P2778" i="21"/>
  <c r="I2778" i="21"/>
  <c r="P2777" i="21"/>
  <c r="I2777" i="21"/>
  <c r="P2776" i="21"/>
  <c r="I2776" i="21"/>
  <c r="P2775" i="21"/>
  <c r="I2775" i="21"/>
  <c r="P2774" i="21"/>
  <c r="I2774" i="21"/>
  <c r="P2773" i="21"/>
  <c r="I2773" i="21"/>
  <c r="P2772" i="21"/>
  <c r="I2772" i="21"/>
  <c r="P2771" i="21"/>
  <c r="I2771" i="21"/>
  <c r="P2770" i="21"/>
  <c r="I2770" i="21"/>
  <c r="P2769" i="21"/>
  <c r="I2769" i="21"/>
  <c r="P2768" i="21"/>
  <c r="I2768" i="21"/>
  <c r="P2767" i="21"/>
  <c r="I2767" i="21"/>
  <c r="P2766" i="21"/>
  <c r="I2766" i="21"/>
  <c r="P2765" i="21"/>
  <c r="I2765" i="21"/>
  <c r="P2764" i="21"/>
  <c r="I2764" i="21"/>
  <c r="P2763" i="21"/>
  <c r="I2763" i="21"/>
  <c r="P2762" i="21"/>
  <c r="I2762" i="21"/>
  <c r="P2761" i="21"/>
  <c r="I2761" i="21"/>
  <c r="P2760" i="21"/>
  <c r="I2760" i="21"/>
  <c r="P2759" i="21"/>
  <c r="I2759" i="21"/>
  <c r="P2758" i="21"/>
  <c r="I2758" i="21"/>
  <c r="P2757" i="21"/>
  <c r="I2757" i="21"/>
  <c r="P2756" i="21"/>
  <c r="I2756" i="21"/>
  <c r="P2755" i="21"/>
  <c r="I2755" i="21"/>
  <c r="P2754" i="21"/>
  <c r="I2754" i="21"/>
  <c r="P2753" i="21"/>
  <c r="I2753" i="21"/>
  <c r="P2752" i="21"/>
  <c r="I2752" i="21"/>
  <c r="P2751" i="21"/>
  <c r="I2751" i="21"/>
  <c r="P2750" i="21"/>
  <c r="I2750" i="21"/>
  <c r="P2749" i="21"/>
  <c r="I2749" i="21"/>
  <c r="P2748" i="21"/>
  <c r="I2748" i="21"/>
  <c r="P2747" i="21"/>
  <c r="I2747" i="21"/>
  <c r="P2746" i="21"/>
  <c r="I2746" i="21"/>
  <c r="P2745" i="21"/>
  <c r="I2745" i="21"/>
  <c r="P2744" i="21"/>
  <c r="I2744" i="21"/>
  <c r="P2743" i="21"/>
  <c r="I2743" i="21"/>
  <c r="P2742" i="21"/>
  <c r="I2742" i="21"/>
  <c r="P2741" i="21"/>
  <c r="I2741" i="21"/>
  <c r="P2740" i="21"/>
  <c r="I2740" i="21"/>
  <c r="P2739" i="21"/>
  <c r="I2739" i="21"/>
  <c r="P2738" i="21"/>
  <c r="I2738" i="21"/>
  <c r="P2737" i="21"/>
  <c r="I2737" i="21"/>
  <c r="P2736" i="21"/>
  <c r="I2736" i="21"/>
  <c r="P2735" i="21"/>
  <c r="I2735" i="21"/>
  <c r="P2734" i="21"/>
  <c r="I2734" i="21"/>
  <c r="P2733" i="21"/>
  <c r="I2733" i="21"/>
  <c r="P2732" i="21"/>
  <c r="I2732" i="21"/>
  <c r="P2731" i="21"/>
  <c r="I2731" i="21"/>
  <c r="P2730" i="21"/>
  <c r="I2730" i="21"/>
  <c r="P2729" i="21"/>
  <c r="I2729" i="21"/>
  <c r="P2728" i="21"/>
  <c r="I2728" i="21"/>
  <c r="P2727" i="21"/>
  <c r="I2727" i="21"/>
  <c r="P2726" i="21"/>
  <c r="I2726" i="21"/>
  <c r="P2725" i="21"/>
  <c r="I2725" i="21"/>
  <c r="P2724" i="21"/>
  <c r="I2724" i="21"/>
  <c r="P2723" i="21"/>
  <c r="I2723" i="21"/>
  <c r="P2722" i="21"/>
  <c r="I2722" i="21"/>
  <c r="P2721" i="21"/>
  <c r="I2721" i="21"/>
  <c r="P2720" i="21"/>
  <c r="I2720" i="21"/>
  <c r="P2719" i="21"/>
  <c r="I2719" i="21"/>
  <c r="P2718" i="21"/>
  <c r="I2718" i="21"/>
  <c r="P2717" i="21"/>
  <c r="I2717" i="21"/>
  <c r="P2716" i="21"/>
  <c r="I2716" i="21"/>
  <c r="P2715" i="21"/>
  <c r="I2715" i="21"/>
  <c r="P2714" i="21"/>
  <c r="I2714" i="21"/>
  <c r="P2713" i="21"/>
  <c r="I2713" i="21"/>
  <c r="P2712" i="21"/>
  <c r="I2712" i="21"/>
  <c r="P2711" i="21"/>
  <c r="I2711" i="21"/>
  <c r="P2710" i="21"/>
  <c r="I2710" i="21"/>
  <c r="P2709" i="21"/>
  <c r="I2709" i="21"/>
  <c r="P2708" i="21"/>
  <c r="I2708" i="21"/>
  <c r="P2707" i="21"/>
  <c r="I2707" i="21"/>
  <c r="P2706" i="21"/>
  <c r="I2706" i="21"/>
  <c r="P2705" i="21"/>
  <c r="I2705" i="21"/>
  <c r="P2704" i="21"/>
  <c r="I2704" i="21"/>
  <c r="P2703" i="21"/>
  <c r="I2703" i="21"/>
  <c r="P2702" i="21"/>
  <c r="I2702" i="21"/>
  <c r="P2701" i="21"/>
  <c r="I2701" i="21"/>
  <c r="P2700" i="21"/>
  <c r="I2700" i="21"/>
  <c r="P2699" i="21"/>
  <c r="I2699" i="21"/>
  <c r="P2698" i="21"/>
  <c r="I2698" i="21"/>
  <c r="P2697" i="21"/>
  <c r="I2697" i="21"/>
  <c r="P2696" i="21"/>
  <c r="I2696" i="21"/>
  <c r="P2695" i="21"/>
  <c r="I2695" i="21"/>
  <c r="P2694" i="21"/>
  <c r="I2694" i="21"/>
  <c r="P2693" i="21"/>
  <c r="I2693" i="21"/>
  <c r="P2692" i="21"/>
  <c r="I2692" i="21"/>
  <c r="P2691" i="21"/>
  <c r="I2691" i="21"/>
  <c r="P2690" i="21"/>
  <c r="I2690" i="21"/>
  <c r="P2689" i="21"/>
  <c r="I2689" i="21"/>
  <c r="P2688" i="21"/>
  <c r="I2688" i="21"/>
  <c r="P2687" i="21"/>
  <c r="I2687" i="21"/>
  <c r="P2686" i="21"/>
  <c r="I2686" i="21"/>
  <c r="P2685" i="21"/>
  <c r="I2685" i="21"/>
  <c r="P2684" i="21"/>
  <c r="I2684" i="21"/>
  <c r="P2683" i="21"/>
  <c r="I2683" i="21"/>
  <c r="P2682" i="21"/>
  <c r="I2682" i="21"/>
  <c r="P2681" i="21"/>
  <c r="I2681" i="21"/>
  <c r="P2680" i="21"/>
  <c r="I2680" i="21"/>
  <c r="P2679" i="21"/>
  <c r="I2679" i="21"/>
  <c r="P2678" i="21"/>
  <c r="I2678" i="21"/>
  <c r="P2677" i="21"/>
  <c r="I2677" i="21"/>
  <c r="P2676" i="21"/>
  <c r="I2676" i="21"/>
  <c r="P2675" i="21"/>
  <c r="I2675" i="21"/>
  <c r="P2674" i="21"/>
  <c r="I2674" i="21"/>
  <c r="P2673" i="21"/>
  <c r="I2673" i="21"/>
  <c r="P2672" i="21"/>
  <c r="I2672" i="21"/>
  <c r="P2671" i="21"/>
  <c r="I2671" i="21"/>
  <c r="P2670" i="21"/>
  <c r="I2670" i="21"/>
  <c r="P2669" i="21"/>
  <c r="I2669" i="21"/>
  <c r="P2668" i="21"/>
  <c r="I2668" i="21"/>
  <c r="P2667" i="21"/>
  <c r="I2667" i="21"/>
  <c r="P2666" i="21"/>
  <c r="I2666" i="21"/>
  <c r="P2665" i="21"/>
  <c r="I2665" i="21"/>
  <c r="P2664" i="21"/>
  <c r="I2664" i="21"/>
  <c r="P2663" i="21"/>
  <c r="I2663" i="21"/>
  <c r="P2662" i="21"/>
  <c r="I2662" i="21"/>
  <c r="P2661" i="21"/>
  <c r="I2661" i="21"/>
  <c r="P2660" i="21"/>
  <c r="I2660" i="21"/>
  <c r="P2659" i="21"/>
  <c r="I2659" i="21"/>
  <c r="P2658" i="21"/>
  <c r="I2658" i="21"/>
  <c r="P2657" i="21"/>
  <c r="I2657" i="21"/>
  <c r="P2656" i="21"/>
  <c r="I2656" i="21"/>
  <c r="P2655" i="21"/>
  <c r="I2655" i="21"/>
  <c r="P2654" i="21"/>
  <c r="I2654" i="21"/>
  <c r="P2653" i="21"/>
  <c r="I2653" i="21"/>
  <c r="P2652" i="21"/>
  <c r="I2652" i="21"/>
  <c r="P2651" i="21"/>
  <c r="I2651" i="21"/>
  <c r="P2650" i="21"/>
  <c r="I2650" i="21"/>
  <c r="P2649" i="21"/>
  <c r="I2649" i="21"/>
  <c r="P2648" i="21"/>
  <c r="I2648" i="21"/>
  <c r="P2647" i="21"/>
  <c r="I2647" i="21"/>
  <c r="P2646" i="21"/>
  <c r="I2646" i="21"/>
  <c r="P2645" i="21"/>
  <c r="I2645" i="21"/>
  <c r="P2644" i="21"/>
  <c r="I2644" i="21"/>
  <c r="P2643" i="21"/>
  <c r="I2643" i="21"/>
  <c r="P2642" i="21"/>
  <c r="I2642" i="21"/>
  <c r="P2641" i="21"/>
  <c r="I2641" i="21"/>
  <c r="P2640" i="21"/>
  <c r="I2640" i="21"/>
  <c r="P2639" i="21"/>
  <c r="I2639" i="21"/>
  <c r="P2638" i="21"/>
  <c r="I2638" i="21"/>
  <c r="P2637" i="21"/>
  <c r="I2637" i="21"/>
  <c r="P2636" i="21"/>
  <c r="I2636" i="21"/>
  <c r="P2635" i="21"/>
  <c r="I2635" i="21"/>
  <c r="P2634" i="21"/>
  <c r="I2634" i="21"/>
  <c r="P2633" i="21"/>
  <c r="I2633" i="21"/>
  <c r="P2632" i="21"/>
  <c r="I2632" i="21"/>
  <c r="P2631" i="21"/>
  <c r="I2631" i="21"/>
  <c r="P2630" i="21"/>
  <c r="I2630" i="21"/>
  <c r="P2629" i="21"/>
  <c r="I2629" i="21"/>
  <c r="P2628" i="21"/>
  <c r="I2628" i="21"/>
  <c r="P2627" i="21"/>
  <c r="I2627" i="21"/>
  <c r="P2626" i="21"/>
  <c r="I2626" i="21"/>
  <c r="P2625" i="21"/>
  <c r="I2625" i="21"/>
  <c r="P2624" i="21"/>
  <c r="I2624" i="21"/>
  <c r="P2623" i="21"/>
  <c r="I2623" i="21"/>
  <c r="P2622" i="21"/>
  <c r="I2622" i="21"/>
  <c r="P2621" i="21"/>
  <c r="I2621" i="21"/>
  <c r="P2620" i="21"/>
  <c r="I2620" i="21"/>
  <c r="P2619" i="21"/>
  <c r="I2619" i="21"/>
  <c r="P2618" i="21"/>
  <c r="I2618" i="21"/>
  <c r="P2617" i="21"/>
  <c r="I2617" i="21"/>
  <c r="P2616" i="21"/>
  <c r="I2616" i="21"/>
  <c r="P2615" i="21"/>
  <c r="I2615" i="21"/>
  <c r="P2614" i="21"/>
  <c r="I2614" i="21"/>
  <c r="P2613" i="21"/>
  <c r="I2613" i="21"/>
  <c r="P2612" i="21"/>
  <c r="I2612" i="21"/>
  <c r="P2611" i="21"/>
  <c r="I2611" i="21"/>
  <c r="P2610" i="21"/>
  <c r="I2610" i="21"/>
  <c r="P2609" i="21"/>
  <c r="I2609" i="21"/>
  <c r="P2608" i="21"/>
  <c r="I2608" i="21"/>
  <c r="P2607" i="21"/>
  <c r="I2607" i="21"/>
  <c r="P2606" i="21"/>
  <c r="I2606" i="21"/>
  <c r="P2605" i="21"/>
  <c r="I2605" i="21"/>
  <c r="P2604" i="21"/>
  <c r="I2604" i="21"/>
  <c r="P2603" i="21"/>
  <c r="I2603" i="21"/>
  <c r="P2602" i="21"/>
  <c r="I2602" i="21"/>
  <c r="P2601" i="21"/>
  <c r="I2601" i="21"/>
  <c r="P2600" i="21"/>
  <c r="I2600" i="21"/>
  <c r="P2599" i="21"/>
  <c r="I2599" i="21"/>
  <c r="P2598" i="21"/>
  <c r="I2598" i="21"/>
  <c r="P2597" i="21"/>
  <c r="I2597" i="21"/>
  <c r="P2596" i="21"/>
  <c r="I2596" i="21"/>
  <c r="P2595" i="21"/>
  <c r="I2595" i="21"/>
  <c r="P2594" i="21"/>
  <c r="I2594" i="21"/>
  <c r="P2593" i="21"/>
  <c r="I2593" i="21"/>
  <c r="P2592" i="21"/>
  <c r="I2592" i="21"/>
  <c r="P2591" i="21"/>
  <c r="I2591" i="21"/>
  <c r="P2590" i="21"/>
  <c r="I2590" i="21"/>
  <c r="P2589" i="21"/>
  <c r="I2589" i="21"/>
  <c r="P2588" i="21"/>
  <c r="I2588" i="21"/>
  <c r="P2587" i="21"/>
  <c r="I2587" i="21"/>
  <c r="P2586" i="21"/>
  <c r="I2586" i="21"/>
  <c r="P2585" i="21"/>
  <c r="I2585" i="21"/>
  <c r="P2584" i="21"/>
  <c r="I2584" i="21"/>
  <c r="P2583" i="21"/>
  <c r="I2583" i="21"/>
  <c r="P2582" i="21"/>
  <c r="I2582" i="21"/>
  <c r="P2581" i="21"/>
  <c r="I2581" i="21"/>
  <c r="P2580" i="21"/>
  <c r="I2580" i="21"/>
  <c r="P2579" i="21"/>
  <c r="I2579" i="21"/>
  <c r="P2578" i="21"/>
  <c r="I2578" i="21"/>
  <c r="P2577" i="21"/>
  <c r="I2577" i="21"/>
  <c r="P2576" i="21"/>
  <c r="I2576" i="21"/>
  <c r="P2575" i="21"/>
  <c r="I2575" i="21"/>
  <c r="P2574" i="21"/>
  <c r="I2574" i="21"/>
  <c r="P2573" i="21"/>
  <c r="I2573" i="21"/>
  <c r="P2572" i="21"/>
  <c r="I2572" i="21"/>
  <c r="P2571" i="21"/>
  <c r="I2571" i="21"/>
  <c r="P2570" i="21"/>
  <c r="I2570" i="21"/>
  <c r="P2569" i="21"/>
  <c r="I2569" i="21"/>
  <c r="P2568" i="21"/>
  <c r="I2568" i="21"/>
  <c r="P2567" i="21"/>
  <c r="I2567" i="21"/>
  <c r="P2566" i="21"/>
  <c r="I2566" i="21"/>
  <c r="P2565" i="21"/>
  <c r="I2565" i="21"/>
  <c r="P2564" i="21"/>
  <c r="I2564" i="21"/>
  <c r="P2563" i="21"/>
  <c r="I2563" i="21"/>
  <c r="P2562" i="21"/>
  <c r="I2562" i="21"/>
  <c r="P2561" i="21"/>
  <c r="I2561" i="21"/>
  <c r="P2560" i="21"/>
  <c r="I2560" i="21"/>
  <c r="P2559" i="21"/>
  <c r="I2559" i="21"/>
  <c r="P2558" i="21"/>
  <c r="I2558" i="21"/>
  <c r="P2557" i="21"/>
  <c r="I2557" i="21"/>
  <c r="P2556" i="21"/>
  <c r="I2556" i="21"/>
  <c r="P2555" i="21"/>
  <c r="I2555" i="21"/>
  <c r="P2554" i="21"/>
  <c r="I2554" i="21"/>
  <c r="P2553" i="21"/>
  <c r="I2553" i="21"/>
  <c r="P2552" i="21"/>
  <c r="I2552" i="21"/>
  <c r="P2551" i="21"/>
  <c r="I2551" i="21"/>
  <c r="P2550" i="21"/>
  <c r="I2550" i="21"/>
  <c r="P2549" i="21"/>
  <c r="I2549" i="21"/>
  <c r="P2548" i="21"/>
  <c r="I2548" i="21"/>
  <c r="P2547" i="21"/>
  <c r="I2547" i="21"/>
  <c r="P2546" i="21"/>
  <c r="I2546" i="21"/>
  <c r="P2545" i="21"/>
  <c r="I2545" i="21"/>
  <c r="P2544" i="21"/>
  <c r="I2544" i="21"/>
  <c r="P2543" i="21"/>
  <c r="I2543" i="21"/>
  <c r="P2542" i="21"/>
  <c r="I2542" i="21"/>
  <c r="P2541" i="21"/>
  <c r="I2541" i="21"/>
  <c r="P2540" i="21"/>
  <c r="I2540" i="21"/>
  <c r="P2539" i="21"/>
  <c r="I2539" i="21"/>
  <c r="P2538" i="21"/>
  <c r="I2538" i="21"/>
  <c r="P2537" i="21"/>
  <c r="I2537" i="21"/>
  <c r="P2536" i="21"/>
  <c r="I2536" i="21"/>
  <c r="P2535" i="21"/>
  <c r="I2535" i="21"/>
  <c r="P2534" i="21"/>
  <c r="I2534" i="21"/>
  <c r="P2533" i="21"/>
  <c r="I2533" i="21"/>
  <c r="P2532" i="21"/>
  <c r="I2532" i="21"/>
  <c r="P2531" i="21"/>
  <c r="I2531" i="21"/>
  <c r="P2530" i="21"/>
  <c r="I2530" i="21"/>
  <c r="P2529" i="21"/>
  <c r="I2529" i="21"/>
  <c r="P2528" i="21"/>
  <c r="I2528" i="21"/>
  <c r="P2527" i="21"/>
  <c r="I2527" i="21"/>
  <c r="P2526" i="21"/>
  <c r="I2526" i="21"/>
  <c r="P2525" i="21"/>
  <c r="I2525" i="21"/>
  <c r="P2524" i="21"/>
  <c r="I2524" i="21"/>
  <c r="P2523" i="21"/>
  <c r="I2523" i="21"/>
  <c r="P2522" i="21"/>
  <c r="I2522" i="21"/>
  <c r="P2521" i="21"/>
  <c r="I2521" i="21"/>
  <c r="P2520" i="21"/>
  <c r="I2520" i="21"/>
  <c r="P2519" i="21"/>
  <c r="I2519" i="21"/>
  <c r="P2518" i="21"/>
  <c r="I2518" i="21"/>
  <c r="P2517" i="21"/>
  <c r="I2517" i="21"/>
  <c r="P2516" i="21"/>
  <c r="I2516" i="21"/>
  <c r="P2515" i="21"/>
  <c r="I2515" i="21"/>
  <c r="P2514" i="21"/>
  <c r="I2514" i="21"/>
  <c r="P2513" i="21"/>
  <c r="I2513" i="21"/>
  <c r="P2512" i="21"/>
  <c r="I2512" i="21"/>
  <c r="P2511" i="21"/>
  <c r="I2511" i="21"/>
  <c r="P2510" i="21"/>
  <c r="I2510" i="21"/>
  <c r="P2509" i="21"/>
  <c r="I2509" i="21"/>
  <c r="P2508" i="21"/>
  <c r="I2508" i="21"/>
  <c r="P2507" i="21"/>
  <c r="I2507" i="21"/>
  <c r="P2506" i="21"/>
  <c r="I2506" i="21"/>
  <c r="P2505" i="21"/>
  <c r="I2505" i="21"/>
  <c r="P2504" i="21"/>
  <c r="I2504" i="21"/>
  <c r="P2503" i="21"/>
  <c r="I2503" i="21"/>
  <c r="P2502" i="21"/>
  <c r="I2502" i="21"/>
  <c r="P2501" i="21"/>
  <c r="I2501" i="21"/>
  <c r="P2500" i="21"/>
  <c r="I2500" i="21"/>
  <c r="P2499" i="21"/>
  <c r="I2499" i="21"/>
  <c r="P2498" i="21"/>
  <c r="I2498" i="21"/>
  <c r="P2497" i="21"/>
  <c r="I2497" i="21"/>
  <c r="P2496" i="21"/>
  <c r="I2496" i="21"/>
  <c r="P2495" i="21"/>
  <c r="I2495" i="21"/>
  <c r="P2494" i="21"/>
  <c r="I2494" i="21"/>
  <c r="P2493" i="21"/>
  <c r="I2493" i="21"/>
  <c r="P2492" i="21"/>
  <c r="I2492" i="21"/>
  <c r="P2491" i="21"/>
  <c r="I2491" i="21"/>
  <c r="P2490" i="21"/>
  <c r="I2490" i="21"/>
  <c r="P2489" i="21"/>
  <c r="I2489" i="21"/>
  <c r="P2488" i="21"/>
  <c r="I2488" i="21"/>
  <c r="P2487" i="21"/>
  <c r="I2487" i="21"/>
  <c r="P2486" i="21"/>
  <c r="I2486" i="21"/>
  <c r="P2485" i="21"/>
  <c r="I2485" i="21"/>
  <c r="P2484" i="21"/>
  <c r="I2484" i="21"/>
  <c r="P2483" i="21"/>
  <c r="I2483" i="21"/>
  <c r="P2482" i="21"/>
  <c r="I2482" i="21"/>
  <c r="P2481" i="21"/>
  <c r="I2481" i="21"/>
  <c r="P2480" i="21"/>
  <c r="I2480" i="21"/>
  <c r="P2479" i="21"/>
  <c r="I2479" i="21"/>
  <c r="P2478" i="21"/>
  <c r="I2478" i="21"/>
  <c r="P2477" i="21"/>
  <c r="I2477" i="21"/>
  <c r="P2476" i="21"/>
  <c r="I2476" i="21"/>
  <c r="P2475" i="21"/>
  <c r="I2475" i="21"/>
  <c r="P2474" i="21"/>
  <c r="I2474" i="21"/>
  <c r="P2473" i="21"/>
  <c r="I2473" i="21"/>
  <c r="P2472" i="21"/>
  <c r="I2472" i="21"/>
  <c r="P2471" i="21"/>
  <c r="I2471" i="21"/>
  <c r="P2470" i="21"/>
  <c r="I2470" i="21"/>
  <c r="P2469" i="21"/>
  <c r="I2469" i="21"/>
  <c r="P2468" i="21"/>
  <c r="I2468" i="21"/>
  <c r="P2467" i="21"/>
  <c r="I2467" i="21"/>
  <c r="P2466" i="21"/>
  <c r="I2466" i="21"/>
  <c r="P2465" i="21"/>
  <c r="I2465" i="21"/>
  <c r="P2464" i="21"/>
  <c r="I2464" i="21"/>
  <c r="P2463" i="21"/>
  <c r="I2463" i="21"/>
  <c r="P2462" i="21"/>
  <c r="I2462" i="21"/>
  <c r="P2461" i="21"/>
  <c r="I2461" i="21"/>
  <c r="P2460" i="21"/>
  <c r="I2460" i="21"/>
  <c r="P2459" i="21"/>
  <c r="I2459" i="21"/>
  <c r="P2458" i="21"/>
  <c r="I2458" i="21"/>
  <c r="P2457" i="21"/>
  <c r="I2457" i="21"/>
  <c r="P2456" i="21"/>
  <c r="I2456" i="21"/>
  <c r="P2455" i="21"/>
  <c r="I2455" i="21"/>
  <c r="P2454" i="21"/>
  <c r="I2454" i="21"/>
  <c r="P2453" i="21"/>
  <c r="I2453" i="21"/>
  <c r="P2452" i="21"/>
  <c r="I2452" i="21"/>
  <c r="P2451" i="21"/>
  <c r="I2451" i="21"/>
  <c r="P2450" i="21"/>
  <c r="I2450" i="21"/>
  <c r="P2449" i="21"/>
  <c r="I2449" i="21"/>
  <c r="P2448" i="21"/>
  <c r="I2448" i="21"/>
  <c r="P2447" i="21"/>
  <c r="I2447" i="21"/>
  <c r="P2446" i="21"/>
  <c r="I2446" i="21"/>
  <c r="P2445" i="21"/>
  <c r="I2445" i="21"/>
  <c r="P2444" i="21"/>
  <c r="I2444" i="21"/>
  <c r="P2443" i="21"/>
  <c r="I2443" i="21"/>
  <c r="P2442" i="21"/>
  <c r="I2442" i="21"/>
  <c r="P2441" i="21"/>
  <c r="I2441" i="21"/>
  <c r="P2440" i="21"/>
  <c r="I2440" i="21"/>
  <c r="P2439" i="21"/>
  <c r="I2439" i="21"/>
  <c r="P2438" i="21"/>
  <c r="I2438" i="21"/>
  <c r="P2437" i="21"/>
  <c r="I2437" i="21"/>
  <c r="P2436" i="21"/>
  <c r="I2436" i="21"/>
  <c r="P2435" i="21"/>
  <c r="I2435" i="21"/>
  <c r="P2434" i="21"/>
  <c r="I2434" i="21"/>
  <c r="P2433" i="21"/>
  <c r="I2433" i="21"/>
  <c r="P2432" i="21"/>
  <c r="I2432" i="21"/>
  <c r="P2431" i="21"/>
  <c r="I2431" i="21"/>
  <c r="P2430" i="21"/>
  <c r="I2430" i="21"/>
  <c r="P2429" i="21"/>
  <c r="I2429" i="21"/>
  <c r="P2428" i="21"/>
  <c r="I2428" i="21"/>
  <c r="P2427" i="21"/>
  <c r="I2427" i="21"/>
  <c r="P2426" i="21"/>
  <c r="I2426" i="21"/>
  <c r="P2425" i="21"/>
  <c r="I2425" i="21"/>
  <c r="P2424" i="21"/>
  <c r="I2424" i="21"/>
  <c r="P2423" i="21"/>
  <c r="I2423" i="21"/>
  <c r="P2422" i="21"/>
  <c r="I2422" i="21"/>
  <c r="P2421" i="21"/>
  <c r="I2421" i="21"/>
  <c r="P2420" i="21"/>
  <c r="I2420" i="21"/>
  <c r="P2419" i="21"/>
  <c r="I2419" i="21"/>
  <c r="P2418" i="21"/>
  <c r="I2418" i="21"/>
  <c r="P2417" i="21"/>
  <c r="I2417" i="21"/>
  <c r="P2416" i="21"/>
  <c r="I2416" i="21"/>
  <c r="P2415" i="21"/>
  <c r="I2415" i="21"/>
  <c r="P2414" i="21"/>
  <c r="I2414" i="21"/>
  <c r="P2413" i="21"/>
  <c r="I2413" i="21"/>
  <c r="P2412" i="21"/>
  <c r="I2412" i="21"/>
  <c r="P2411" i="21"/>
  <c r="I2411" i="21"/>
  <c r="P2410" i="21"/>
  <c r="I2410" i="21"/>
  <c r="P2409" i="21"/>
  <c r="I2409" i="21"/>
  <c r="P2408" i="21"/>
  <c r="I2408" i="21"/>
  <c r="P2407" i="21"/>
  <c r="I2407" i="21"/>
  <c r="P2406" i="21"/>
  <c r="I2406" i="21"/>
  <c r="P2405" i="21"/>
  <c r="I2405" i="21"/>
  <c r="P2404" i="21"/>
  <c r="I2404" i="21"/>
  <c r="P2403" i="21"/>
  <c r="I2403" i="21"/>
  <c r="P2402" i="21"/>
  <c r="I2402" i="21"/>
  <c r="P2401" i="21"/>
  <c r="I2401" i="21"/>
  <c r="P2400" i="21"/>
  <c r="I2400" i="21"/>
  <c r="P2399" i="21"/>
  <c r="I2399" i="21"/>
  <c r="P2398" i="21"/>
  <c r="I2398" i="21"/>
  <c r="P2397" i="21"/>
  <c r="I2397" i="21"/>
  <c r="P2396" i="21"/>
  <c r="I2396" i="21"/>
  <c r="P2395" i="21"/>
  <c r="I2395" i="21"/>
  <c r="P2394" i="21"/>
  <c r="I2394" i="21"/>
  <c r="P2393" i="21"/>
  <c r="I2393" i="21"/>
  <c r="P2392" i="21"/>
  <c r="I2392" i="21"/>
  <c r="P2391" i="21"/>
  <c r="I2391" i="21"/>
  <c r="P2390" i="21"/>
  <c r="I2390" i="21"/>
  <c r="P2389" i="21"/>
  <c r="I2389" i="21"/>
  <c r="P2388" i="21"/>
  <c r="I2388" i="21"/>
  <c r="P2387" i="21"/>
  <c r="I2387" i="21"/>
  <c r="P2386" i="21"/>
  <c r="I2386" i="21"/>
  <c r="P2385" i="21"/>
  <c r="I2385" i="21"/>
  <c r="P2384" i="21"/>
  <c r="I2384" i="21"/>
  <c r="P2383" i="21"/>
  <c r="I2383" i="21"/>
  <c r="P2382" i="21"/>
  <c r="I2382" i="21"/>
  <c r="P2381" i="21"/>
  <c r="I2381" i="21"/>
  <c r="P2380" i="21"/>
  <c r="I2380" i="21"/>
  <c r="P2379" i="21"/>
  <c r="I2379" i="21"/>
  <c r="P2378" i="21"/>
  <c r="I2378" i="21"/>
  <c r="P2377" i="21"/>
  <c r="I2377" i="21"/>
  <c r="P2376" i="21"/>
  <c r="I2376" i="21"/>
  <c r="P2375" i="21"/>
  <c r="I2375" i="21"/>
  <c r="P2374" i="21"/>
  <c r="I2374" i="21"/>
  <c r="P2373" i="21"/>
  <c r="I2373" i="21"/>
  <c r="P2372" i="21"/>
  <c r="I2372" i="21"/>
  <c r="P2371" i="21"/>
  <c r="I2371" i="21"/>
  <c r="P2370" i="21"/>
  <c r="I2370" i="21"/>
  <c r="P2369" i="21"/>
  <c r="I2369" i="21"/>
  <c r="P2368" i="21"/>
  <c r="I2368" i="21"/>
  <c r="P2367" i="21"/>
  <c r="I2367" i="21"/>
  <c r="P2366" i="21"/>
  <c r="I2366" i="21"/>
  <c r="P2365" i="21"/>
  <c r="I2365" i="21"/>
  <c r="P2364" i="21"/>
  <c r="I2364" i="21"/>
  <c r="P2363" i="21"/>
  <c r="I2363" i="21"/>
  <c r="P2362" i="21"/>
  <c r="I2362" i="21"/>
  <c r="P2361" i="21"/>
  <c r="I2361" i="21"/>
  <c r="P2360" i="21"/>
  <c r="I2360" i="21"/>
  <c r="P2359" i="21"/>
  <c r="I2359" i="21"/>
  <c r="P2358" i="21"/>
  <c r="I2358" i="21"/>
  <c r="P2357" i="21"/>
  <c r="I2357" i="21"/>
  <c r="P2356" i="21"/>
  <c r="I2356" i="21"/>
  <c r="P2355" i="21"/>
  <c r="I2355" i="21"/>
  <c r="P2354" i="21"/>
  <c r="I2354" i="21"/>
  <c r="P2353" i="21"/>
  <c r="I2353" i="21"/>
  <c r="P2352" i="21"/>
  <c r="I2352" i="21"/>
  <c r="P2351" i="21"/>
  <c r="I2351" i="21"/>
  <c r="P2350" i="21"/>
  <c r="I2350" i="21"/>
  <c r="P2349" i="21"/>
  <c r="I2349" i="21"/>
  <c r="P2348" i="21"/>
  <c r="I2348" i="21"/>
  <c r="P2347" i="21"/>
  <c r="I2347" i="21"/>
  <c r="P2346" i="21"/>
  <c r="I2346" i="21"/>
  <c r="P2345" i="21"/>
  <c r="I2345" i="21"/>
  <c r="P2344" i="21"/>
  <c r="I2344" i="21"/>
  <c r="P2343" i="21"/>
  <c r="I2343" i="21"/>
  <c r="P2342" i="21"/>
  <c r="I2342" i="21"/>
  <c r="P2341" i="21"/>
  <c r="I2341" i="21"/>
  <c r="P2340" i="21"/>
  <c r="I2340" i="21"/>
  <c r="P2339" i="21"/>
  <c r="I2339" i="21"/>
  <c r="P2338" i="21"/>
  <c r="I2338" i="21"/>
  <c r="P2337" i="21"/>
  <c r="I2337" i="21"/>
  <c r="P2336" i="21"/>
  <c r="I2336" i="21"/>
  <c r="P2335" i="21"/>
  <c r="I2335" i="21"/>
  <c r="P2334" i="21"/>
  <c r="I2334" i="21"/>
  <c r="P2333" i="21"/>
  <c r="I2333" i="21"/>
  <c r="P2332" i="21"/>
  <c r="I2332" i="21"/>
  <c r="P2331" i="21"/>
  <c r="I2331" i="21"/>
  <c r="P2330" i="21"/>
  <c r="I2330" i="21"/>
  <c r="P2329" i="21"/>
  <c r="I2329" i="21"/>
  <c r="P2328" i="21"/>
  <c r="I2328" i="21"/>
  <c r="P2327" i="21"/>
  <c r="I2327" i="21"/>
  <c r="P2326" i="21"/>
  <c r="I2326" i="21"/>
  <c r="P2325" i="21"/>
  <c r="I2325" i="21"/>
  <c r="P2324" i="21"/>
  <c r="I2324" i="21"/>
  <c r="P2323" i="21"/>
  <c r="I2323" i="21"/>
  <c r="P2322" i="21"/>
  <c r="I2322" i="21"/>
  <c r="P2321" i="21"/>
  <c r="I2321" i="21"/>
  <c r="P2320" i="21"/>
  <c r="I2320" i="21"/>
  <c r="P2319" i="21"/>
  <c r="I2319" i="21"/>
  <c r="P2318" i="21"/>
  <c r="I2318" i="21"/>
  <c r="P2317" i="21"/>
  <c r="I2317" i="21"/>
  <c r="P2316" i="21"/>
  <c r="I2316" i="21"/>
  <c r="P2315" i="21"/>
  <c r="I2315" i="21"/>
  <c r="P2314" i="21"/>
  <c r="I2314" i="21"/>
  <c r="P2313" i="21"/>
  <c r="I2313" i="21"/>
  <c r="P2312" i="21"/>
  <c r="I2312" i="21"/>
  <c r="P2311" i="21"/>
  <c r="I2311" i="21"/>
  <c r="P2310" i="21"/>
  <c r="I2310" i="21"/>
  <c r="P2309" i="21"/>
  <c r="I2309" i="21"/>
  <c r="P2308" i="21"/>
  <c r="I2308" i="21"/>
  <c r="P2307" i="21"/>
  <c r="I2307" i="21"/>
  <c r="P2306" i="21"/>
  <c r="I2306" i="21"/>
  <c r="P2305" i="21"/>
  <c r="I2305" i="21"/>
  <c r="P2304" i="21"/>
  <c r="I2304" i="21"/>
  <c r="P2303" i="21"/>
  <c r="I2303" i="21"/>
  <c r="P2302" i="21"/>
  <c r="I2302" i="21"/>
  <c r="P2301" i="21"/>
  <c r="I2301" i="21"/>
  <c r="P2300" i="21"/>
  <c r="I2300" i="21"/>
  <c r="P2299" i="21"/>
  <c r="I2299" i="21"/>
  <c r="P2298" i="21"/>
  <c r="I2298" i="21"/>
  <c r="P2297" i="21"/>
  <c r="I2297" i="21"/>
  <c r="P2296" i="21"/>
  <c r="I2296" i="21"/>
  <c r="P2295" i="21"/>
  <c r="I2295" i="21"/>
  <c r="P2294" i="21"/>
  <c r="I2294" i="21"/>
  <c r="P2293" i="21"/>
  <c r="I2293" i="21"/>
  <c r="P2292" i="21"/>
  <c r="I2292" i="21"/>
  <c r="P2291" i="21"/>
  <c r="I2291" i="21"/>
  <c r="P2290" i="21"/>
  <c r="I2290" i="21"/>
  <c r="P2289" i="21"/>
  <c r="I2289" i="21"/>
  <c r="P2288" i="21"/>
  <c r="I2288" i="21"/>
  <c r="P2287" i="21"/>
  <c r="I2287" i="21"/>
  <c r="P2286" i="21"/>
  <c r="I2286" i="21"/>
  <c r="P2285" i="21"/>
  <c r="I2285" i="21"/>
  <c r="P2284" i="21"/>
  <c r="I2284" i="21"/>
  <c r="P2283" i="21"/>
  <c r="I2283" i="21"/>
  <c r="P2282" i="21"/>
  <c r="I2282" i="21"/>
  <c r="P2281" i="21"/>
  <c r="I2281" i="21"/>
  <c r="P2280" i="21"/>
  <c r="I2280" i="21"/>
  <c r="P2279" i="21"/>
  <c r="I2279" i="21"/>
  <c r="P2278" i="21"/>
  <c r="I2278" i="21"/>
  <c r="P2277" i="21"/>
  <c r="I2277" i="21"/>
  <c r="P2276" i="21"/>
  <c r="I2276" i="21"/>
  <c r="P2275" i="21"/>
  <c r="I2275" i="21"/>
  <c r="P2274" i="21"/>
  <c r="I2274" i="21"/>
  <c r="P2273" i="21"/>
  <c r="I2273" i="21"/>
  <c r="P2272" i="21"/>
  <c r="I2272" i="21"/>
  <c r="P2271" i="21"/>
  <c r="I2271" i="21"/>
  <c r="P2270" i="21"/>
  <c r="I2270" i="21"/>
  <c r="P2269" i="21"/>
  <c r="I2269" i="21"/>
  <c r="P2268" i="21"/>
  <c r="I2268" i="21"/>
  <c r="P2267" i="21"/>
  <c r="I2267" i="21"/>
  <c r="P2266" i="21"/>
  <c r="I2266" i="21"/>
  <c r="P2265" i="21"/>
  <c r="I2265" i="21"/>
  <c r="P2264" i="21"/>
  <c r="I2264" i="21"/>
  <c r="P2263" i="21"/>
  <c r="I2263" i="21"/>
  <c r="P2262" i="21"/>
  <c r="I2262" i="21"/>
  <c r="P2261" i="21"/>
  <c r="I2261" i="21"/>
  <c r="P2260" i="21"/>
  <c r="I2260" i="21"/>
  <c r="P2259" i="21"/>
  <c r="I2259" i="21"/>
  <c r="P2258" i="21"/>
  <c r="I2258" i="21"/>
  <c r="P2257" i="21"/>
  <c r="I2257" i="21"/>
  <c r="P2256" i="21"/>
  <c r="I2256" i="21"/>
  <c r="P2255" i="21"/>
  <c r="I2255" i="21"/>
  <c r="P2254" i="21"/>
  <c r="I2254" i="21"/>
  <c r="P2253" i="21"/>
  <c r="I2253" i="21"/>
  <c r="P2252" i="21"/>
  <c r="I2252" i="21"/>
  <c r="P2251" i="21"/>
  <c r="I2251" i="21"/>
  <c r="P2250" i="21"/>
  <c r="I2250" i="21"/>
  <c r="P2249" i="21"/>
  <c r="I2249" i="21"/>
  <c r="P2248" i="21"/>
  <c r="I2248" i="21"/>
  <c r="P2247" i="21"/>
  <c r="I2247" i="21"/>
  <c r="P2246" i="21"/>
  <c r="I2246" i="21"/>
  <c r="P2245" i="21"/>
  <c r="I2245" i="21"/>
  <c r="P2244" i="21"/>
  <c r="I2244" i="21"/>
  <c r="P2243" i="21"/>
  <c r="I2243" i="21"/>
  <c r="P2242" i="21"/>
  <c r="I2242" i="21"/>
  <c r="P2241" i="21"/>
  <c r="I2241" i="21"/>
  <c r="P2240" i="21"/>
  <c r="I2240" i="21"/>
  <c r="P2239" i="21"/>
  <c r="I2239" i="21"/>
  <c r="P2238" i="21"/>
  <c r="I2238" i="21"/>
  <c r="P2237" i="21"/>
  <c r="I2237" i="21"/>
  <c r="P2236" i="21"/>
  <c r="I2236" i="21"/>
  <c r="P2235" i="21"/>
  <c r="I2235" i="21"/>
  <c r="P2234" i="21"/>
  <c r="I2234" i="21"/>
  <c r="P2233" i="21"/>
  <c r="I2233" i="21"/>
  <c r="P2232" i="21"/>
  <c r="I2232" i="21"/>
  <c r="P2231" i="21"/>
  <c r="I2231" i="21"/>
  <c r="P2230" i="21"/>
  <c r="I2230" i="21"/>
  <c r="P2229" i="21"/>
  <c r="I2229" i="21"/>
  <c r="P2228" i="21"/>
  <c r="I2228" i="21"/>
  <c r="P2227" i="21"/>
  <c r="I2227" i="21"/>
  <c r="P2226" i="21"/>
  <c r="I2226" i="21"/>
  <c r="P2225" i="21"/>
  <c r="I2225" i="21"/>
  <c r="P2224" i="21"/>
  <c r="I2224" i="21"/>
  <c r="P2223" i="21"/>
  <c r="I2223" i="21"/>
  <c r="P2222" i="21"/>
  <c r="I2222" i="21"/>
  <c r="P2221" i="21"/>
  <c r="I2221" i="21"/>
  <c r="P2220" i="21"/>
  <c r="I2220" i="21"/>
  <c r="P2219" i="21"/>
  <c r="I2219" i="21"/>
  <c r="P2218" i="21"/>
  <c r="I2218" i="21"/>
  <c r="P2217" i="21"/>
  <c r="I2217" i="21"/>
  <c r="P2216" i="21"/>
  <c r="I2216" i="21"/>
  <c r="P2215" i="21"/>
  <c r="I2215" i="21"/>
  <c r="P2214" i="21"/>
  <c r="I2214" i="21"/>
  <c r="P2213" i="21"/>
  <c r="I2213" i="21"/>
  <c r="P2212" i="21"/>
  <c r="I2212" i="21"/>
  <c r="P2211" i="21"/>
  <c r="I2211" i="21"/>
  <c r="P2210" i="21"/>
  <c r="I2210" i="21"/>
  <c r="P2209" i="21"/>
  <c r="I2209" i="21"/>
  <c r="P2208" i="21"/>
  <c r="I2208" i="21"/>
  <c r="P2207" i="21"/>
  <c r="I2207" i="21"/>
  <c r="P2206" i="21"/>
  <c r="I2206" i="21"/>
  <c r="P2205" i="21"/>
  <c r="I2205" i="21"/>
  <c r="P2204" i="21"/>
  <c r="I2204" i="21"/>
  <c r="P2203" i="21"/>
  <c r="I2203" i="21"/>
  <c r="P2202" i="21"/>
  <c r="I2202" i="21"/>
  <c r="P2201" i="21"/>
  <c r="I2201" i="21"/>
  <c r="P2200" i="21"/>
  <c r="I2200" i="21"/>
  <c r="P2199" i="21"/>
  <c r="I2199" i="21"/>
  <c r="P2198" i="21"/>
  <c r="I2198" i="21"/>
  <c r="P2197" i="21"/>
  <c r="I2197" i="21"/>
  <c r="P2196" i="21"/>
  <c r="I2196" i="21"/>
  <c r="P2195" i="21"/>
  <c r="I2195" i="21"/>
  <c r="P2194" i="21"/>
  <c r="I2194" i="21"/>
  <c r="P2193" i="21"/>
  <c r="I2193" i="21"/>
  <c r="P2192" i="21"/>
  <c r="I2192" i="21"/>
  <c r="P2191" i="21"/>
  <c r="I2191" i="21"/>
  <c r="P2190" i="21"/>
  <c r="I2190" i="21"/>
  <c r="P2189" i="21"/>
  <c r="I2189" i="21"/>
  <c r="P2188" i="21"/>
  <c r="I2188" i="21"/>
  <c r="P2187" i="21"/>
  <c r="I2187" i="21"/>
  <c r="P2186" i="21"/>
  <c r="I2186" i="21"/>
  <c r="P2185" i="21"/>
  <c r="I2185" i="21"/>
  <c r="P2184" i="21"/>
  <c r="I2184" i="21"/>
  <c r="P2183" i="21"/>
  <c r="I2183" i="21"/>
  <c r="P2182" i="21"/>
  <c r="I2182" i="21"/>
  <c r="P2181" i="21"/>
  <c r="I2181" i="21"/>
  <c r="P2180" i="21"/>
  <c r="I2180" i="21"/>
  <c r="P2179" i="21"/>
  <c r="I2179" i="21"/>
  <c r="P2178" i="21"/>
  <c r="I2178" i="21"/>
  <c r="P2177" i="21"/>
  <c r="I2177" i="21"/>
  <c r="P2176" i="21"/>
  <c r="I2176" i="21"/>
  <c r="P2175" i="21"/>
  <c r="I2175" i="21"/>
  <c r="P2174" i="21"/>
  <c r="I2174" i="21"/>
  <c r="P2173" i="21"/>
  <c r="I2173" i="21"/>
  <c r="P2172" i="21"/>
  <c r="I2172" i="21"/>
  <c r="P2171" i="21"/>
  <c r="I2171" i="21"/>
  <c r="P2170" i="21"/>
  <c r="I2170" i="21"/>
  <c r="P2169" i="21"/>
  <c r="I2169" i="21"/>
  <c r="P2168" i="21"/>
  <c r="I2168" i="21"/>
  <c r="P2167" i="21"/>
  <c r="I2167" i="21"/>
  <c r="P2166" i="21"/>
  <c r="I2166" i="21"/>
  <c r="P2165" i="21"/>
  <c r="I2165" i="21"/>
  <c r="P2164" i="21"/>
  <c r="I2164" i="21"/>
  <c r="P2163" i="21"/>
  <c r="I2163" i="21"/>
  <c r="P2162" i="21"/>
  <c r="I2162" i="21"/>
  <c r="P2161" i="21"/>
  <c r="I2161" i="21"/>
  <c r="P2160" i="21"/>
  <c r="I2160" i="21"/>
  <c r="P2159" i="21"/>
  <c r="I2159" i="21"/>
  <c r="P2158" i="21"/>
  <c r="I2158" i="21"/>
  <c r="P2157" i="21"/>
  <c r="I2157" i="21"/>
  <c r="P2156" i="21"/>
  <c r="I2156" i="21"/>
  <c r="P2155" i="21"/>
  <c r="I2155" i="21"/>
  <c r="P2154" i="21"/>
  <c r="I2154" i="21"/>
  <c r="P2153" i="21"/>
  <c r="I2153" i="21"/>
  <c r="P2152" i="21"/>
  <c r="I2152" i="21"/>
  <c r="P2151" i="21"/>
  <c r="I2151" i="21"/>
  <c r="P2150" i="21"/>
  <c r="I2150" i="21"/>
  <c r="P2149" i="21"/>
  <c r="I2149" i="21"/>
  <c r="P2148" i="21"/>
  <c r="I2148" i="21"/>
  <c r="P2147" i="21"/>
  <c r="I2147" i="21"/>
  <c r="P2146" i="21"/>
  <c r="I2146" i="21"/>
  <c r="P2145" i="21"/>
  <c r="I2145" i="21"/>
  <c r="P2144" i="21"/>
  <c r="I2144" i="21"/>
  <c r="P2143" i="21"/>
  <c r="I2143" i="21"/>
  <c r="P2142" i="21"/>
  <c r="I2142" i="21"/>
  <c r="P2141" i="21"/>
  <c r="I2141" i="21"/>
  <c r="P2140" i="21"/>
  <c r="I2140" i="21"/>
  <c r="P2139" i="21"/>
  <c r="I2139" i="21"/>
  <c r="P2138" i="21"/>
  <c r="I2138" i="21"/>
  <c r="P2137" i="21"/>
  <c r="I2137" i="21"/>
  <c r="P2136" i="21"/>
  <c r="I2136" i="21"/>
  <c r="P2135" i="21"/>
  <c r="I2135" i="21"/>
  <c r="P2134" i="21"/>
  <c r="I2134" i="21"/>
  <c r="P2133" i="21"/>
  <c r="I2133" i="21"/>
  <c r="P2132" i="21"/>
  <c r="I2132" i="21"/>
  <c r="P2131" i="21"/>
  <c r="I2131" i="21"/>
  <c r="P2130" i="21"/>
  <c r="I2130" i="21"/>
  <c r="P2129" i="21"/>
  <c r="I2129" i="21"/>
  <c r="P2128" i="21"/>
  <c r="I2128" i="21"/>
  <c r="P2127" i="21"/>
  <c r="I2127" i="21"/>
  <c r="P2126" i="21"/>
  <c r="I2126" i="21"/>
  <c r="P2125" i="21"/>
  <c r="I2125" i="21"/>
  <c r="P2124" i="21"/>
  <c r="I2124" i="21"/>
  <c r="P2123" i="21"/>
  <c r="I2123" i="21"/>
  <c r="P2122" i="21"/>
  <c r="I2122" i="21"/>
  <c r="P2121" i="21"/>
  <c r="I2121" i="21"/>
  <c r="P2120" i="21"/>
  <c r="I2120" i="21"/>
  <c r="P2119" i="21"/>
  <c r="I2119" i="21"/>
  <c r="P2118" i="21"/>
  <c r="I2118" i="21"/>
  <c r="P2117" i="21"/>
  <c r="I2117" i="21"/>
  <c r="P2116" i="21"/>
  <c r="I2116" i="21"/>
  <c r="P2115" i="21"/>
  <c r="I2115" i="21"/>
  <c r="P2114" i="21"/>
  <c r="I2114" i="21"/>
  <c r="P2113" i="21"/>
  <c r="I2113" i="21"/>
  <c r="P2112" i="21"/>
  <c r="I2112" i="21"/>
  <c r="P2111" i="21"/>
  <c r="I2111" i="21"/>
  <c r="P2110" i="21"/>
  <c r="I2110" i="21"/>
  <c r="P2109" i="21"/>
  <c r="I2109" i="21"/>
  <c r="P2108" i="21"/>
  <c r="I2108" i="21"/>
  <c r="P2107" i="21"/>
  <c r="I2107" i="21"/>
  <c r="P2106" i="21"/>
  <c r="I2106" i="21"/>
  <c r="P2105" i="21"/>
  <c r="I2105" i="21"/>
  <c r="P2104" i="21"/>
  <c r="I2104" i="21"/>
  <c r="P2103" i="21"/>
  <c r="I2103" i="21"/>
  <c r="P2102" i="21"/>
  <c r="I2102" i="21"/>
  <c r="P2101" i="21"/>
  <c r="I2101" i="21"/>
  <c r="P2100" i="21"/>
  <c r="I2100" i="21"/>
  <c r="P2099" i="21"/>
  <c r="I2099" i="21"/>
  <c r="P2098" i="21"/>
  <c r="I2098" i="21"/>
  <c r="P2097" i="21"/>
  <c r="I2097" i="21"/>
  <c r="P2096" i="21"/>
  <c r="I2096" i="21"/>
  <c r="P2095" i="21"/>
  <c r="I2095" i="21"/>
  <c r="P2094" i="21"/>
  <c r="I2094" i="21"/>
  <c r="P2093" i="21"/>
  <c r="I2093" i="21"/>
  <c r="P2092" i="21"/>
  <c r="I2092" i="21"/>
  <c r="P2091" i="21"/>
  <c r="I2091" i="21"/>
  <c r="P2090" i="21"/>
  <c r="I2090" i="21"/>
  <c r="P2089" i="21"/>
  <c r="I2089" i="21"/>
  <c r="P2088" i="21"/>
  <c r="I2088" i="21"/>
  <c r="P2087" i="21"/>
  <c r="I2087" i="21"/>
  <c r="P2086" i="21"/>
  <c r="I2086" i="21"/>
  <c r="P2085" i="21"/>
  <c r="I2085" i="21"/>
  <c r="P2084" i="21"/>
  <c r="I2084" i="21"/>
  <c r="P2083" i="21"/>
  <c r="I2083" i="21"/>
  <c r="P2082" i="21"/>
  <c r="I2082" i="21"/>
  <c r="P2081" i="21"/>
  <c r="I2081" i="21"/>
  <c r="P2080" i="21"/>
  <c r="I2080" i="21"/>
  <c r="P2079" i="21"/>
  <c r="I2079" i="21"/>
  <c r="P2078" i="21"/>
  <c r="I2078" i="21"/>
  <c r="P2077" i="21"/>
  <c r="I2077" i="21"/>
  <c r="P2076" i="21"/>
  <c r="I2076" i="21"/>
  <c r="P2075" i="21"/>
  <c r="I2075" i="21"/>
  <c r="P2074" i="21"/>
  <c r="I2074" i="21"/>
  <c r="P2073" i="21"/>
  <c r="I2073" i="21"/>
  <c r="P2072" i="21"/>
  <c r="I2072" i="21"/>
  <c r="P2071" i="21"/>
  <c r="I2071" i="21"/>
  <c r="P2070" i="21"/>
  <c r="I2070" i="21"/>
  <c r="P2069" i="21"/>
  <c r="I2069" i="21"/>
  <c r="P2068" i="21"/>
  <c r="I2068" i="21"/>
  <c r="P2067" i="21"/>
  <c r="I2067" i="21"/>
  <c r="P2066" i="21"/>
  <c r="I2066" i="21"/>
  <c r="P2065" i="21"/>
  <c r="I2065" i="21"/>
  <c r="P2064" i="21"/>
  <c r="I2064" i="21"/>
  <c r="P2063" i="21"/>
  <c r="I2063" i="21"/>
  <c r="P2062" i="21"/>
  <c r="I2062" i="21"/>
  <c r="P2061" i="21"/>
  <c r="I2061" i="21"/>
  <c r="P2060" i="21"/>
  <c r="I2060" i="21"/>
  <c r="P2059" i="21"/>
  <c r="I2059" i="21"/>
  <c r="P2058" i="21"/>
  <c r="I2058" i="21"/>
  <c r="P2057" i="21"/>
  <c r="I2057" i="21"/>
  <c r="P2056" i="21"/>
  <c r="I2056" i="21"/>
  <c r="P2055" i="21"/>
  <c r="I2055" i="21"/>
  <c r="P2054" i="21"/>
  <c r="I2054" i="21"/>
  <c r="P2053" i="21"/>
  <c r="I2053" i="21"/>
  <c r="P2052" i="21"/>
  <c r="I2052" i="21"/>
  <c r="P2051" i="21"/>
  <c r="I2051" i="21"/>
  <c r="P2050" i="21"/>
  <c r="I2050" i="21"/>
  <c r="P2049" i="21"/>
  <c r="I2049" i="21"/>
  <c r="P2048" i="21"/>
  <c r="I2048" i="21"/>
  <c r="P2047" i="21"/>
  <c r="I2047" i="21"/>
  <c r="P2046" i="21"/>
  <c r="I2046" i="21"/>
  <c r="P2045" i="21"/>
  <c r="I2045" i="21"/>
  <c r="P2044" i="21"/>
  <c r="I2044" i="21"/>
  <c r="P2043" i="21"/>
  <c r="I2043" i="21"/>
  <c r="P2042" i="21"/>
  <c r="I2042" i="21"/>
  <c r="P2041" i="21"/>
  <c r="I2041" i="21"/>
  <c r="P2040" i="21"/>
  <c r="I2040" i="21"/>
  <c r="P2039" i="21"/>
  <c r="I2039" i="21"/>
  <c r="P2038" i="21"/>
  <c r="I2038" i="21"/>
  <c r="P2037" i="21"/>
  <c r="I2037" i="21"/>
  <c r="P2036" i="21"/>
  <c r="I2036" i="21"/>
  <c r="P2035" i="21"/>
  <c r="I2035" i="21"/>
  <c r="P2034" i="21"/>
  <c r="I2034" i="21"/>
  <c r="P2033" i="21"/>
  <c r="I2033" i="21"/>
  <c r="P2032" i="21"/>
  <c r="I2032" i="21"/>
  <c r="P2031" i="21"/>
  <c r="I2031" i="21"/>
  <c r="P2030" i="21"/>
  <c r="I2030" i="21"/>
  <c r="P2029" i="21"/>
  <c r="I2029" i="21"/>
  <c r="P2028" i="21"/>
  <c r="I2028" i="21"/>
  <c r="P2027" i="21"/>
  <c r="I2027" i="21"/>
  <c r="P2026" i="21"/>
  <c r="I2026" i="21"/>
  <c r="P2025" i="21"/>
  <c r="I2025" i="21"/>
  <c r="P2024" i="21"/>
  <c r="I2024" i="21"/>
  <c r="P2023" i="21"/>
  <c r="I2023" i="21"/>
  <c r="P2022" i="21"/>
  <c r="I2022" i="21"/>
  <c r="P2021" i="21"/>
  <c r="I2021" i="21"/>
  <c r="P2020" i="21"/>
  <c r="I2020" i="21"/>
  <c r="P2019" i="21"/>
  <c r="I2019" i="21"/>
  <c r="P2018" i="21"/>
  <c r="I2018" i="21"/>
  <c r="P2017" i="21"/>
  <c r="I2017" i="21"/>
  <c r="P2016" i="21"/>
  <c r="I2016" i="21"/>
  <c r="P2015" i="21"/>
  <c r="I2015" i="21"/>
  <c r="P2014" i="21"/>
  <c r="I2014" i="21"/>
  <c r="P2013" i="21"/>
  <c r="I2013" i="21"/>
  <c r="P2012" i="21"/>
  <c r="I2012" i="21"/>
  <c r="P2011" i="21"/>
  <c r="I2011" i="21"/>
  <c r="P2010" i="21"/>
  <c r="I2010" i="21"/>
  <c r="P2009" i="21"/>
  <c r="I2009" i="21"/>
  <c r="P2008" i="21"/>
  <c r="I2008" i="21"/>
  <c r="P2007" i="21"/>
  <c r="I2007" i="21"/>
  <c r="P2006" i="21"/>
  <c r="I2006" i="21"/>
  <c r="P2005" i="21"/>
  <c r="I2005" i="21"/>
  <c r="P2004" i="21"/>
  <c r="I2004" i="21"/>
  <c r="P2003" i="21"/>
  <c r="I2003" i="21"/>
  <c r="P2002" i="21"/>
  <c r="I2002" i="21"/>
  <c r="P2001" i="21"/>
  <c r="I2001" i="21"/>
  <c r="P2000" i="21"/>
  <c r="I2000" i="21"/>
  <c r="P1999" i="21"/>
  <c r="I1999" i="21"/>
  <c r="P1998" i="21"/>
  <c r="I1998" i="21"/>
  <c r="P1997" i="21"/>
  <c r="I1997" i="21"/>
  <c r="P1996" i="21"/>
  <c r="I1996" i="21"/>
  <c r="P1995" i="21"/>
  <c r="I1995" i="21"/>
  <c r="P1994" i="21"/>
  <c r="I1994" i="21"/>
  <c r="P1993" i="21"/>
  <c r="I1993" i="21"/>
  <c r="P1992" i="21"/>
  <c r="I1992" i="21"/>
  <c r="P1991" i="21"/>
  <c r="I1991" i="21"/>
  <c r="P1990" i="21"/>
  <c r="I1990" i="21"/>
  <c r="P1989" i="21"/>
  <c r="I1989" i="21"/>
  <c r="P1988" i="21"/>
  <c r="I1988" i="21"/>
  <c r="P1987" i="21"/>
  <c r="I1987" i="21"/>
  <c r="P1986" i="21"/>
  <c r="I1986" i="21"/>
  <c r="P1985" i="21"/>
  <c r="I1985" i="21"/>
  <c r="P1984" i="21"/>
  <c r="I1984" i="21"/>
  <c r="P1983" i="21"/>
  <c r="I1983" i="21"/>
  <c r="P1982" i="21"/>
  <c r="I1982" i="21"/>
  <c r="P1981" i="21"/>
  <c r="I1981" i="21"/>
  <c r="P1980" i="21"/>
  <c r="I1980" i="21"/>
  <c r="P1979" i="21"/>
  <c r="I1979" i="21"/>
  <c r="P1978" i="21"/>
  <c r="I1978" i="21"/>
  <c r="P1977" i="21"/>
  <c r="I1977" i="21"/>
  <c r="P1976" i="21"/>
  <c r="I1976" i="21"/>
  <c r="P1975" i="21"/>
  <c r="I1975" i="21"/>
  <c r="P1974" i="21"/>
  <c r="I1974" i="21"/>
  <c r="P1973" i="21"/>
  <c r="I1973" i="21"/>
  <c r="P1972" i="21"/>
  <c r="I1972" i="21"/>
  <c r="P1971" i="21"/>
  <c r="I1971" i="21"/>
  <c r="P1970" i="21"/>
  <c r="I1970" i="21"/>
  <c r="P1969" i="21"/>
  <c r="I1969" i="21"/>
  <c r="P1968" i="21"/>
  <c r="I1968" i="21"/>
  <c r="P1967" i="21"/>
  <c r="I1967" i="21"/>
  <c r="P1966" i="21"/>
  <c r="I1966" i="21"/>
  <c r="P1965" i="21"/>
  <c r="I1965" i="21"/>
  <c r="P1964" i="21"/>
  <c r="I1964" i="21"/>
  <c r="P1963" i="21"/>
  <c r="I1963" i="21"/>
  <c r="P1962" i="21"/>
  <c r="I1962" i="21"/>
  <c r="P1961" i="21"/>
  <c r="I1961" i="21"/>
  <c r="P1960" i="21"/>
  <c r="I1960" i="21"/>
  <c r="P1959" i="21"/>
  <c r="I1959" i="21"/>
  <c r="P1958" i="21"/>
  <c r="I1958" i="21"/>
  <c r="P1957" i="21"/>
  <c r="I1957" i="21"/>
  <c r="P1956" i="21"/>
  <c r="I1956" i="21"/>
  <c r="P1955" i="21"/>
  <c r="I1955" i="21"/>
  <c r="P1954" i="21"/>
  <c r="I1954" i="21"/>
  <c r="P1953" i="21"/>
  <c r="I1953" i="21"/>
  <c r="P1952" i="21"/>
  <c r="I1952" i="21"/>
  <c r="P1951" i="21"/>
  <c r="I1951" i="21"/>
  <c r="P1950" i="21"/>
  <c r="I1950" i="21"/>
  <c r="P1949" i="21"/>
  <c r="I1949" i="21"/>
  <c r="P1948" i="21"/>
  <c r="I1948" i="21"/>
  <c r="P1947" i="21"/>
  <c r="I1947" i="21"/>
  <c r="P1946" i="21"/>
  <c r="I1946" i="21"/>
  <c r="P1945" i="21"/>
  <c r="I1945" i="21"/>
  <c r="P1944" i="21"/>
  <c r="I1944" i="21"/>
  <c r="P1943" i="21"/>
  <c r="I1943" i="21"/>
  <c r="P1942" i="21"/>
  <c r="I1942" i="21"/>
  <c r="P1941" i="21"/>
  <c r="I1941" i="21"/>
  <c r="P1940" i="21"/>
  <c r="I1940" i="21"/>
  <c r="P1939" i="21"/>
  <c r="I1939" i="21"/>
  <c r="P1938" i="21"/>
  <c r="I1938" i="21"/>
  <c r="P1937" i="21"/>
  <c r="I1937" i="21"/>
  <c r="P1936" i="21"/>
  <c r="I1936" i="21"/>
  <c r="P1935" i="21"/>
  <c r="I1935" i="21"/>
  <c r="P1934" i="21"/>
  <c r="I1934" i="21"/>
  <c r="P1933" i="21"/>
  <c r="I1933" i="21"/>
  <c r="P1932" i="21"/>
  <c r="I1932" i="21"/>
  <c r="P1931" i="21"/>
  <c r="I1931" i="21"/>
  <c r="P1930" i="21"/>
  <c r="I1930" i="21"/>
  <c r="P1929" i="21"/>
  <c r="I1929" i="21"/>
  <c r="P1928" i="21"/>
  <c r="I1928" i="21"/>
  <c r="P1927" i="21"/>
  <c r="I1927" i="21"/>
  <c r="P1926" i="21"/>
  <c r="I1926" i="21"/>
  <c r="P1925" i="21"/>
  <c r="I1925" i="21"/>
  <c r="P1924" i="21"/>
  <c r="I1924" i="21"/>
  <c r="P1923" i="21"/>
  <c r="I1923" i="21"/>
  <c r="P1922" i="21"/>
  <c r="I1922" i="21"/>
  <c r="P1921" i="21"/>
  <c r="I1921" i="21"/>
  <c r="P1920" i="21"/>
  <c r="I1920" i="21"/>
  <c r="P1919" i="21"/>
  <c r="I1919" i="21"/>
  <c r="P1918" i="21"/>
  <c r="I1918" i="21"/>
  <c r="P1917" i="21"/>
  <c r="I1917" i="21"/>
  <c r="P1916" i="21"/>
  <c r="I1916" i="21"/>
  <c r="P1915" i="21"/>
  <c r="I1915" i="21"/>
  <c r="P1914" i="21"/>
  <c r="I1914" i="21"/>
  <c r="P1913" i="21"/>
  <c r="I1913" i="21"/>
  <c r="P1912" i="21"/>
  <c r="I1912" i="21"/>
  <c r="P1911" i="21"/>
  <c r="I1911" i="21"/>
  <c r="P1910" i="21"/>
  <c r="I1910" i="21"/>
  <c r="P1909" i="21"/>
  <c r="I1909" i="21"/>
  <c r="P1908" i="21"/>
  <c r="I1908" i="21"/>
  <c r="P1907" i="21"/>
  <c r="I1907" i="21"/>
  <c r="P1906" i="21"/>
  <c r="I1906" i="21"/>
  <c r="P1905" i="21"/>
  <c r="I1905" i="21"/>
  <c r="P1904" i="21"/>
  <c r="I1904" i="21"/>
  <c r="P1903" i="21"/>
  <c r="I1903" i="21"/>
  <c r="P1902" i="21"/>
  <c r="I1902" i="21"/>
  <c r="P1901" i="21"/>
  <c r="I1901" i="21"/>
  <c r="P1900" i="21"/>
  <c r="I1900" i="21"/>
  <c r="P1899" i="21"/>
  <c r="I1899" i="21"/>
  <c r="P1898" i="21"/>
  <c r="I1898" i="21"/>
  <c r="P1897" i="21"/>
  <c r="I1897" i="21"/>
  <c r="P1896" i="21"/>
  <c r="I1896" i="21"/>
  <c r="P1895" i="21"/>
  <c r="I1895" i="21"/>
  <c r="P1894" i="21"/>
  <c r="I1894" i="21"/>
  <c r="P1893" i="21"/>
  <c r="I1893" i="21"/>
  <c r="P1892" i="21"/>
  <c r="I1892" i="21"/>
  <c r="P1891" i="21"/>
  <c r="I1891" i="21"/>
  <c r="P1890" i="21"/>
  <c r="I1890" i="21"/>
  <c r="P1889" i="21"/>
  <c r="I1889" i="21"/>
  <c r="P1888" i="21"/>
  <c r="I1888" i="21"/>
  <c r="P1887" i="21"/>
  <c r="I1887" i="21"/>
  <c r="P1886" i="21"/>
  <c r="I1886" i="21"/>
  <c r="P1885" i="21"/>
  <c r="I1885" i="21"/>
  <c r="P1884" i="21"/>
  <c r="I1884" i="21"/>
  <c r="P1883" i="21"/>
  <c r="I1883" i="21"/>
  <c r="P1882" i="21"/>
  <c r="I1882" i="21"/>
  <c r="P1881" i="21"/>
  <c r="I1881" i="21"/>
  <c r="P1880" i="21"/>
  <c r="I1880" i="21"/>
  <c r="P1879" i="21"/>
  <c r="I1879" i="21"/>
  <c r="P1878" i="21"/>
  <c r="I1878" i="21"/>
  <c r="P1877" i="21"/>
  <c r="I1877" i="21"/>
  <c r="P1876" i="21"/>
  <c r="I1876" i="21"/>
  <c r="P1875" i="21"/>
  <c r="I1875" i="21"/>
  <c r="P1874" i="21"/>
  <c r="I1874" i="21"/>
  <c r="P1873" i="21"/>
  <c r="I1873" i="21"/>
  <c r="P1872" i="21"/>
  <c r="I1872" i="21"/>
  <c r="P1871" i="21"/>
  <c r="I1871" i="21"/>
  <c r="P1870" i="21"/>
  <c r="I1870" i="21"/>
  <c r="P1869" i="21"/>
  <c r="I1869" i="21"/>
  <c r="P1868" i="21"/>
  <c r="I1868" i="21"/>
  <c r="P1867" i="21"/>
  <c r="I1867" i="21"/>
  <c r="P1866" i="21"/>
  <c r="I1866" i="21"/>
  <c r="P1865" i="21"/>
  <c r="I1865" i="21"/>
  <c r="P1864" i="21"/>
  <c r="I1864" i="21"/>
  <c r="P1863" i="21"/>
  <c r="I1863" i="21"/>
  <c r="P1862" i="21"/>
  <c r="I1862" i="21"/>
  <c r="P1861" i="21"/>
  <c r="I1861" i="21"/>
  <c r="P1860" i="21"/>
  <c r="I1860" i="21"/>
  <c r="P1859" i="21"/>
  <c r="I1859" i="21"/>
  <c r="P1858" i="21"/>
  <c r="I1858" i="21"/>
  <c r="P1857" i="21"/>
  <c r="I1857" i="21"/>
  <c r="P1856" i="21"/>
  <c r="I1856" i="21"/>
  <c r="P1855" i="21"/>
  <c r="I1855" i="21"/>
  <c r="P1854" i="21"/>
  <c r="I1854" i="21"/>
  <c r="P1853" i="21"/>
  <c r="I1853" i="21"/>
  <c r="P1852" i="21"/>
  <c r="I1852" i="21"/>
  <c r="P1851" i="21"/>
  <c r="I1851" i="21"/>
  <c r="P1850" i="21"/>
  <c r="I1850" i="21"/>
  <c r="P1849" i="21"/>
  <c r="I1849" i="21"/>
  <c r="P1848" i="21"/>
  <c r="I1848" i="21"/>
  <c r="P1847" i="21"/>
  <c r="I1847" i="21"/>
  <c r="P1846" i="21"/>
  <c r="I1846" i="21"/>
  <c r="P1845" i="21"/>
  <c r="I1845" i="21"/>
  <c r="P1844" i="21"/>
  <c r="I1844" i="21"/>
  <c r="P1843" i="21"/>
  <c r="I1843" i="21"/>
  <c r="P1842" i="21"/>
  <c r="I1842" i="21"/>
  <c r="P1841" i="21"/>
  <c r="I1841" i="21"/>
  <c r="P1840" i="21"/>
  <c r="I1840" i="21"/>
  <c r="P1839" i="21"/>
  <c r="I1839" i="21"/>
  <c r="P1838" i="21"/>
  <c r="I1838" i="21"/>
  <c r="P1837" i="21"/>
  <c r="I1837" i="21"/>
  <c r="P1836" i="21"/>
  <c r="I1836" i="21"/>
  <c r="P1835" i="21"/>
  <c r="I1835" i="21"/>
  <c r="P1834" i="21"/>
  <c r="I1834" i="21"/>
  <c r="P1833" i="21"/>
  <c r="I1833" i="21"/>
  <c r="P1832" i="21"/>
  <c r="I1832" i="21"/>
  <c r="P1831" i="21"/>
  <c r="I1831" i="21"/>
  <c r="P1830" i="21"/>
  <c r="I1830" i="21"/>
  <c r="P1829" i="21"/>
  <c r="I1829" i="21"/>
  <c r="P1828" i="21"/>
  <c r="I1828" i="21"/>
  <c r="P1827" i="21"/>
  <c r="I1827" i="21"/>
  <c r="P1826" i="21"/>
  <c r="I1826" i="21"/>
  <c r="P1825" i="21"/>
  <c r="I1825" i="21"/>
  <c r="P1824" i="21"/>
  <c r="I1824" i="21"/>
  <c r="P1823" i="21"/>
  <c r="I1823" i="21"/>
  <c r="P1822" i="21"/>
  <c r="I1822" i="21"/>
  <c r="P1821" i="21"/>
  <c r="I1821" i="21"/>
  <c r="P1820" i="21"/>
  <c r="I1820" i="21"/>
  <c r="P1819" i="21"/>
  <c r="I1819" i="21"/>
  <c r="P1818" i="21"/>
  <c r="I1818" i="21"/>
  <c r="P1817" i="21"/>
  <c r="I1817" i="21"/>
  <c r="P1816" i="21"/>
  <c r="I1816" i="21"/>
  <c r="P1815" i="21"/>
  <c r="I1815" i="21"/>
  <c r="P1814" i="21"/>
  <c r="I1814" i="21"/>
  <c r="P1813" i="21"/>
  <c r="I1813" i="21"/>
  <c r="P1812" i="21"/>
  <c r="I1812" i="21"/>
  <c r="P1811" i="21"/>
  <c r="I1811" i="21"/>
  <c r="P1810" i="21"/>
  <c r="I1810" i="21"/>
  <c r="P1809" i="21"/>
  <c r="I1809" i="21"/>
  <c r="P1808" i="21"/>
  <c r="I1808" i="21"/>
  <c r="P1807" i="21"/>
  <c r="I1807" i="21"/>
  <c r="P1806" i="21"/>
  <c r="I1806" i="21"/>
  <c r="P1805" i="21"/>
  <c r="I1805" i="21"/>
  <c r="P1804" i="21"/>
  <c r="I1804" i="21"/>
  <c r="P1803" i="21"/>
  <c r="I1803" i="21"/>
  <c r="P1802" i="21"/>
  <c r="I1802" i="21"/>
  <c r="P1801" i="21"/>
  <c r="I1801" i="21"/>
  <c r="P1800" i="21"/>
  <c r="I1800" i="21"/>
  <c r="P1799" i="21"/>
  <c r="I1799" i="21"/>
  <c r="P1798" i="21"/>
  <c r="I1798" i="21"/>
  <c r="P1797" i="21"/>
  <c r="I1797" i="21"/>
  <c r="P1796" i="21"/>
  <c r="I1796" i="21"/>
  <c r="P1795" i="21"/>
  <c r="I1795" i="21"/>
  <c r="P1794" i="21"/>
  <c r="I1794" i="21"/>
  <c r="P1793" i="21"/>
  <c r="I1793" i="21"/>
  <c r="P1792" i="21"/>
  <c r="I1792" i="21"/>
  <c r="P1791" i="21"/>
  <c r="I1791" i="21"/>
  <c r="P1790" i="21"/>
  <c r="I1790" i="21"/>
  <c r="P1789" i="21"/>
  <c r="I1789" i="21"/>
  <c r="P1788" i="21"/>
  <c r="I1788" i="21"/>
  <c r="P1787" i="21"/>
  <c r="I1787" i="21"/>
  <c r="P1786" i="21"/>
  <c r="I1786" i="21"/>
  <c r="P1785" i="21"/>
  <c r="I1785" i="21"/>
  <c r="P1784" i="21"/>
  <c r="I1784" i="21"/>
  <c r="P1783" i="21"/>
  <c r="I1783" i="21"/>
  <c r="P1782" i="21"/>
  <c r="I1782" i="21"/>
  <c r="P1781" i="21"/>
  <c r="I1781" i="21"/>
  <c r="P1780" i="21"/>
  <c r="I1780" i="21"/>
  <c r="P1779" i="21"/>
  <c r="I1779" i="21"/>
  <c r="P1778" i="21"/>
  <c r="L1778" i="21"/>
  <c r="I1778" i="21"/>
  <c r="P1777" i="21"/>
  <c r="L1777" i="21"/>
  <c r="I1777" i="21"/>
  <c r="P1776" i="21"/>
  <c r="L1776" i="21"/>
  <c r="I1776" i="21"/>
  <c r="P1775" i="21"/>
  <c r="L1775" i="21"/>
  <c r="I1775" i="21"/>
  <c r="P1774" i="21"/>
  <c r="L1774" i="21"/>
  <c r="I1774" i="21"/>
  <c r="P1773" i="21"/>
  <c r="L1773" i="21"/>
  <c r="I1773" i="21"/>
  <c r="P1772" i="21"/>
  <c r="L1772" i="21"/>
  <c r="I1772" i="21"/>
  <c r="P1771" i="21"/>
  <c r="L1771" i="21"/>
  <c r="I1771" i="21"/>
  <c r="P1770" i="21"/>
  <c r="L1770" i="21"/>
  <c r="I1770" i="21"/>
  <c r="P1769" i="21"/>
  <c r="L1769" i="21"/>
  <c r="I1769" i="21"/>
  <c r="P1768" i="21"/>
  <c r="L1768" i="21"/>
  <c r="I1768" i="21"/>
  <c r="P1767" i="21"/>
  <c r="L1767" i="21"/>
  <c r="I1767" i="21"/>
  <c r="P1766" i="21"/>
  <c r="L1766" i="21"/>
  <c r="I1766" i="21"/>
  <c r="P1765" i="21"/>
  <c r="L1765" i="21"/>
  <c r="I1765" i="21"/>
  <c r="P1764" i="21"/>
  <c r="L1764" i="21"/>
  <c r="I1764" i="21"/>
  <c r="P1763" i="21"/>
  <c r="L1763" i="21"/>
  <c r="I1763" i="21"/>
  <c r="P1762" i="21"/>
  <c r="L1762" i="21"/>
  <c r="I1762" i="21"/>
  <c r="P1761" i="21"/>
  <c r="L1761" i="21"/>
  <c r="I1761" i="21"/>
  <c r="P1760" i="21"/>
  <c r="L1760" i="21"/>
  <c r="I1760" i="21"/>
  <c r="P1759" i="21"/>
  <c r="L1759" i="21"/>
  <c r="I1759" i="21"/>
  <c r="P1758" i="21"/>
  <c r="L1758" i="21"/>
  <c r="I1758" i="21"/>
  <c r="P1757" i="21"/>
  <c r="L1757" i="21"/>
  <c r="I1757" i="21"/>
  <c r="P1756" i="21"/>
  <c r="L1756" i="21"/>
  <c r="I1756" i="21"/>
  <c r="P1755" i="21"/>
  <c r="L1755" i="21"/>
  <c r="I1755" i="21"/>
  <c r="P1754" i="21"/>
  <c r="L1754" i="21"/>
  <c r="I1754" i="21"/>
  <c r="P1753" i="21"/>
  <c r="L1753" i="21"/>
  <c r="I1753" i="21"/>
  <c r="P1752" i="21"/>
  <c r="L1752" i="21"/>
  <c r="I1752" i="21"/>
  <c r="P1751" i="21"/>
  <c r="L1751" i="21"/>
  <c r="I1751" i="21"/>
  <c r="P1750" i="21"/>
  <c r="L1750" i="21"/>
  <c r="I1750" i="21"/>
  <c r="P1749" i="21"/>
  <c r="L1749" i="21"/>
  <c r="I1749" i="21"/>
  <c r="P1748" i="21"/>
  <c r="L1748" i="21"/>
  <c r="I1748" i="21"/>
  <c r="P1747" i="21"/>
  <c r="L1747" i="21"/>
  <c r="I1747" i="21"/>
  <c r="P1746" i="21"/>
  <c r="L1746" i="21"/>
  <c r="I1746" i="21"/>
  <c r="P1745" i="21"/>
  <c r="L1745" i="21"/>
  <c r="I1745" i="21"/>
  <c r="P1744" i="21"/>
  <c r="L1744" i="21"/>
  <c r="I1744" i="21"/>
  <c r="P1743" i="21"/>
  <c r="L1743" i="21"/>
  <c r="I1743" i="21"/>
  <c r="P1742" i="21"/>
  <c r="L1742" i="21"/>
  <c r="I1742" i="21"/>
  <c r="P1741" i="21"/>
  <c r="L1741" i="21"/>
  <c r="I1741" i="21"/>
  <c r="P1740" i="21"/>
  <c r="L1740" i="21"/>
  <c r="I1740" i="21"/>
  <c r="P1739" i="21"/>
  <c r="L1739" i="21"/>
  <c r="I1739" i="21"/>
  <c r="P1738" i="21"/>
  <c r="L1738" i="21"/>
  <c r="I1738" i="21"/>
  <c r="P1737" i="21"/>
  <c r="L1737" i="21"/>
  <c r="I1737" i="21"/>
  <c r="P1736" i="21"/>
  <c r="L1736" i="21"/>
  <c r="I1736" i="21"/>
  <c r="P1735" i="21"/>
  <c r="L1735" i="21"/>
  <c r="I1735" i="21"/>
  <c r="P1734" i="21"/>
  <c r="L1734" i="21"/>
  <c r="I1734" i="21"/>
  <c r="P1733" i="21"/>
  <c r="L1733" i="21"/>
  <c r="I1733" i="21"/>
  <c r="P1732" i="21"/>
  <c r="L1732" i="21"/>
  <c r="I1732" i="21"/>
  <c r="P1731" i="21"/>
  <c r="L1731" i="21"/>
  <c r="I1731" i="21"/>
  <c r="P1730" i="21"/>
  <c r="L1730" i="21"/>
  <c r="I1730" i="21"/>
  <c r="P1729" i="21"/>
  <c r="L1729" i="21"/>
  <c r="I1729" i="21"/>
  <c r="P1728" i="21"/>
  <c r="L1728" i="21"/>
  <c r="I1728" i="21"/>
  <c r="P1727" i="21"/>
  <c r="L1727" i="21"/>
  <c r="I1727" i="21"/>
  <c r="P1726" i="21"/>
  <c r="L1726" i="21"/>
  <c r="I1726" i="21"/>
  <c r="P1725" i="21"/>
  <c r="L1725" i="21"/>
  <c r="I1725" i="21"/>
  <c r="P1724" i="21"/>
  <c r="L1724" i="21"/>
  <c r="I1724" i="21"/>
  <c r="P1723" i="21"/>
  <c r="L1723" i="21"/>
  <c r="I1723" i="21"/>
  <c r="P1722" i="21"/>
  <c r="L1722" i="21"/>
  <c r="I1722" i="21"/>
  <c r="P1721" i="21"/>
  <c r="L1721" i="21"/>
  <c r="I1721" i="21"/>
  <c r="P1720" i="21"/>
  <c r="L1720" i="21"/>
  <c r="I1720" i="21"/>
  <c r="P1719" i="21"/>
  <c r="L1719" i="21"/>
  <c r="I1719" i="21"/>
  <c r="P1718" i="21"/>
  <c r="L1718" i="21"/>
  <c r="I1718" i="21"/>
  <c r="P1717" i="21"/>
  <c r="L1717" i="21"/>
  <c r="I1717" i="21"/>
  <c r="P1716" i="21"/>
  <c r="L1716" i="21"/>
  <c r="I1716" i="21"/>
  <c r="P1715" i="21"/>
  <c r="L1715" i="21"/>
  <c r="I1715" i="21"/>
  <c r="P1714" i="21"/>
  <c r="L1714" i="21"/>
  <c r="I1714" i="21"/>
  <c r="P1713" i="21"/>
  <c r="L1713" i="21"/>
  <c r="I1713" i="21"/>
  <c r="P1712" i="21"/>
  <c r="L1712" i="21"/>
  <c r="I1712" i="21"/>
  <c r="P1711" i="21"/>
  <c r="L1711" i="21"/>
  <c r="I1711" i="21"/>
  <c r="P1710" i="21"/>
  <c r="L1710" i="21"/>
  <c r="I1710" i="21"/>
  <c r="P1709" i="21"/>
  <c r="L1709" i="21"/>
  <c r="I1709" i="21"/>
  <c r="P1708" i="21"/>
  <c r="L1708" i="21"/>
  <c r="I1708" i="21"/>
  <c r="P1707" i="21"/>
  <c r="L1707" i="21"/>
  <c r="I1707" i="21"/>
  <c r="P1706" i="21"/>
  <c r="L1706" i="21"/>
  <c r="I1706" i="21"/>
  <c r="P1705" i="21"/>
  <c r="L1705" i="21"/>
  <c r="I1705" i="21"/>
  <c r="P1704" i="21"/>
  <c r="L1704" i="21"/>
  <c r="I1704" i="21"/>
  <c r="P1703" i="21"/>
  <c r="L1703" i="21"/>
  <c r="I1703" i="21"/>
  <c r="P1702" i="21"/>
  <c r="L1702" i="21"/>
  <c r="I1702" i="21"/>
  <c r="P1701" i="21"/>
  <c r="L1701" i="21"/>
  <c r="I1701" i="21"/>
  <c r="P1700" i="21"/>
  <c r="L1700" i="21"/>
  <c r="I1700" i="21"/>
  <c r="P1699" i="21"/>
  <c r="L1699" i="21"/>
  <c r="I1699" i="21"/>
  <c r="P1698" i="21"/>
  <c r="L1698" i="21"/>
  <c r="I1698" i="21"/>
  <c r="P1697" i="21"/>
  <c r="L1697" i="21"/>
  <c r="I1697" i="21"/>
  <c r="P1696" i="21"/>
  <c r="L1696" i="21"/>
  <c r="I1696" i="21"/>
  <c r="P1695" i="21"/>
  <c r="L1695" i="21"/>
  <c r="I1695" i="21"/>
  <c r="P1694" i="21"/>
  <c r="L1694" i="21"/>
  <c r="I1694" i="21"/>
  <c r="P1693" i="21"/>
  <c r="L1693" i="21"/>
  <c r="I1693" i="21"/>
  <c r="P1692" i="21"/>
  <c r="L1692" i="21"/>
  <c r="I1692" i="21"/>
  <c r="P1691" i="21"/>
  <c r="L1691" i="21"/>
  <c r="I1691" i="21"/>
  <c r="P1690" i="21"/>
  <c r="L1690" i="21"/>
  <c r="I1690" i="21"/>
  <c r="P1689" i="21"/>
  <c r="L1689" i="21"/>
  <c r="I1689" i="21"/>
  <c r="P1688" i="21"/>
  <c r="L1688" i="21"/>
  <c r="I1688" i="21"/>
  <c r="P1687" i="21"/>
  <c r="L1687" i="21"/>
  <c r="I1687" i="21"/>
  <c r="P1686" i="21"/>
  <c r="L1686" i="21"/>
  <c r="I1686" i="21"/>
  <c r="P1685" i="21"/>
  <c r="L1685" i="21"/>
  <c r="I1685" i="21"/>
  <c r="P1684" i="21"/>
  <c r="L1684" i="21"/>
  <c r="I1684" i="21"/>
  <c r="P1683" i="21"/>
  <c r="L1683" i="21"/>
  <c r="I1683" i="21"/>
  <c r="P1682" i="21"/>
  <c r="L1682" i="21"/>
  <c r="I1682" i="21"/>
  <c r="P1681" i="21"/>
  <c r="L1681" i="21"/>
  <c r="I1681" i="21"/>
  <c r="P1680" i="21"/>
  <c r="L1680" i="21"/>
  <c r="I1680" i="21"/>
  <c r="P1679" i="21"/>
  <c r="L1679" i="21"/>
  <c r="I1679" i="21"/>
  <c r="P1678" i="21"/>
  <c r="L1678" i="21"/>
  <c r="I1678" i="21"/>
  <c r="P1677" i="21"/>
  <c r="L1677" i="21"/>
  <c r="I1677" i="21"/>
  <c r="P1676" i="21"/>
  <c r="L1676" i="21"/>
  <c r="I1676" i="21"/>
  <c r="P1675" i="21"/>
  <c r="L1675" i="21"/>
  <c r="I1675" i="21"/>
  <c r="P1674" i="21"/>
  <c r="L1674" i="21"/>
  <c r="I1674" i="21"/>
  <c r="P1673" i="21"/>
  <c r="L1673" i="21"/>
  <c r="I1673" i="21"/>
  <c r="P1672" i="21"/>
  <c r="L1672" i="21"/>
  <c r="I1672" i="21"/>
  <c r="P1671" i="21"/>
  <c r="L1671" i="21"/>
  <c r="I1671" i="21"/>
  <c r="P1670" i="21"/>
  <c r="L1670" i="21"/>
  <c r="I1670" i="21"/>
  <c r="P1669" i="21"/>
  <c r="L1669" i="21"/>
  <c r="I1669" i="21"/>
  <c r="P1668" i="21"/>
  <c r="L1668" i="21"/>
  <c r="I1668" i="21"/>
  <c r="P1667" i="21"/>
  <c r="L1667" i="21"/>
  <c r="I1667" i="21"/>
  <c r="P1666" i="21"/>
  <c r="L1666" i="21"/>
  <c r="I1666" i="21"/>
  <c r="P1665" i="21"/>
  <c r="L1665" i="21"/>
  <c r="I1665" i="21"/>
  <c r="P1664" i="21"/>
  <c r="L1664" i="21"/>
  <c r="I1664" i="21"/>
  <c r="P1663" i="21"/>
  <c r="L1663" i="21"/>
  <c r="I1663" i="21"/>
  <c r="P1662" i="21"/>
  <c r="L1662" i="21"/>
  <c r="I1662" i="21"/>
  <c r="P1661" i="21"/>
  <c r="L1661" i="21"/>
  <c r="I1661" i="21"/>
  <c r="P1660" i="21"/>
  <c r="L1660" i="21"/>
  <c r="I1660" i="21"/>
  <c r="P1659" i="21"/>
  <c r="L1659" i="21"/>
  <c r="I1659" i="21"/>
  <c r="P1658" i="21"/>
  <c r="L1658" i="21"/>
  <c r="I1658" i="21"/>
  <c r="P1657" i="21"/>
  <c r="L1657" i="21"/>
  <c r="I1657" i="21"/>
  <c r="P1656" i="21"/>
  <c r="L1656" i="21"/>
  <c r="I1656" i="21"/>
  <c r="P1655" i="21"/>
  <c r="L1655" i="21"/>
  <c r="I1655" i="21"/>
  <c r="P1654" i="21"/>
  <c r="L1654" i="21"/>
  <c r="I1654" i="21"/>
  <c r="P1653" i="21"/>
  <c r="L1653" i="21"/>
  <c r="I1653" i="21"/>
  <c r="P1652" i="21"/>
  <c r="L1652" i="21"/>
  <c r="I1652" i="21"/>
  <c r="P1651" i="21"/>
  <c r="L1651" i="21"/>
  <c r="I1651" i="21"/>
  <c r="P1650" i="21"/>
  <c r="L1650" i="21"/>
  <c r="I1650" i="21"/>
  <c r="P1649" i="21"/>
  <c r="L1649" i="21"/>
  <c r="I1649" i="21"/>
  <c r="P1648" i="21"/>
  <c r="L1648" i="21"/>
  <c r="I1648" i="21"/>
  <c r="P1647" i="21"/>
  <c r="L1647" i="21"/>
  <c r="I1647" i="21"/>
  <c r="P1646" i="21"/>
  <c r="L1646" i="21"/>
  <c r="I1646" i="21"/>
  <c r="P1645" i="21"/>
  <c r="L1645" i="21"/>
  <c r="I1645" i="21"/>
  <c r="P1644" i="21"/>
  <c r="L1644" i="21"/>
  <c r="I1644" i="21"/>
  <c r="P1643" i="21"/>
  <c r="L1643" i="21"/>
  <c r="I1643" i="21"/>
  <c r="P1642" i="21"/>
  <c r="L1642" i="21"/>
  <c r="I1642" i="21"/>
  <c r="P1641" i="21"/>
  <c r="L1641" i="21"/>
  <c r="I1641" i="21"/>
  <c r="P1640" i="21"/>
  <c r="L1640" i="21"/>
  <c r="I1640" i="21"/>
  <c r="P1639" i="21"/>
  <c r="L1639" i="21"/>
  <c r="I1639" i="21"/>
  <c r="P1638" i="21"/>
  <c r="L1638" i="21"/>
  <c r="I1638" i="21"/>
  <c r="P1637" i="21"/>
  <c r="L1637" i="21"/>
  <c r="I1637" i="21"/>
  <c r="P1636" i="21"/>
  <c r="L1636" i="21"/>
  <c r="I1636" i="21"/>
  <c r="P1635" i="21"/>
  <c r="L1635" i="21"/>
  <c r="I1635" i="21"/>
  <c r="P1634" i="21"/>
  <c r="L1634" i="21"/>
  <c r="I1634" i="21"/>
  <c r="P1633" i="21"/>
  <c r="L1633" i="21"/>
  <c r="I1633" i="21"/>
  <c r="P1632" i="21"/>
  <c r="L1632" i="21"/>
  <c r="I1632" i="21"/>
  <c r="P1631" i="21"/>
  <c r="L1631" i="21"/>
  <c r="I1631" i="21"/>
  <c r="P1630" i="21"/>
  <c r="L1630" i="21"/>
  <c r="I1630" i="21"/>
  <c r="P1629" i="21"/>
  <c r="L1629" i="21"/>
  <c r="I1629" i="21"/>
  <c r="P1628" i="21"/>
  <c r="L1628" i="21"/>
  <c r="I1628" i="21"/>
  <c r="P1627" i="21"/>
  <c r="L1627" i="21"/>
  <c r="I1627" i="21"/>
  <c r="P1626" i="21"/>
  <c r="L1626" i="21"/>
  <c r="I1626" i="21"/>
  <c r="P1625" i="21"/>
  <c r="L1625" i="21"/>
  <c r="I1625" i="21"/>
  <c r="P1624" i="21"/>
  <c r="L1624" i="21"/>
  <c r="I1624" i="21"/>
  <c r="P1623" i="21"/>
  <c r="L1623" i="21"/>
  <c r="I1623" i="21"/>
  <c r="P1622" i="21"/>
  <c r="L1622" i="21"/>
  <c r="I1622" i="21"/>
  <c r="P1621" i="21"/>
  <c r="L1621" i="21"/>
  <c r="I1621" i="21"/>
  <c r="P1620" i="21"/>
  <c r="L1620" i="21"/>
  <c r="I1620" i="21"/>
  <c r="P1619" i="21"/>
  <c r="L1619" i="21"/>
  <c r="I1619" i="21"/>
  <c r="P1618" i="21"/>
  <c r="L1618" i="21"/>
  <c r="I1618" i="21"/>
  <c r="P1617" i="21"/>
  <c r="L1617" i="21"/>
  <c r="I1617" i="21"/>
  <c r="P1616" i="21"/>
  <c r="L1616" i="21"/>
  <c r="I1616" i="21"/>
  <c r="P1615" i="21"/>
  <c r="L1615" i="21"/>
  <c r="I1615" i="21"/>
  <c r="P1614" i="21"/>
  <c r="L1614" i="21"/>
  <c r="I1614" i="21"/>
  <c r="P1613" i="21"/>
  <c r="L1613" i="21"/>
  <c r="I1613" i="21"/>
  <c r="P1612" i="21"/>
  <c r="L1612" i="21"/>
  <c r="I1612" i="21"/>
  <c r="P1611" i="21"/>
  <c r="L1611" i="21"/>
  <c r="I1611" i="21"/>
  <c r="P1610" i="21"/>
  <c r="L1610" i="21"/>
  <c r="I1610" i="21"/>
  <c r="P1609" i="21"/>
  <c r="L1609" i="21"/>
  <c r="I1609" i="21"/>
  <c r="P1608" i="21"/>
  <c r="L1608" i="21"/>
  <c r="I1608" i="21"/>
  <c r="P1607" i="21"/>
  <c r="L1607" i="21"/>
  <c r="I1607" i="21"/>
  <c r="P1606" i="21"/>
  <c r="L1606" i="21"/>
  <c r="I1606" i="21"/>
  <c r="P1605" i="21"/>
  <c r="L1605" i="21"/>
  <c r="I1605" i="21"/>
  <c r="P1604" i="21"/>
  <c r="L1604" i="21"/>
  <c r="I1604" i="21"/>
  <c r="P1603" i="21"/>
  <c r="L1603" i="21"/>
  <c r="I1603" i="21"/>
  <c r="P1602" i="21"/>
  <c r="L1602" i="21"/>
  <c r="I1602" i="21"/>
  <c r="P1601" i="21"/>
  <c r="L1601" i="21"/>
  <c r="I1601" i="21"/>
  <c r="P1600" i="21"/>
  <c r="L1600" i="21"/>
  <c r="I1600" i="21"/>
  <c r="P1599" i="21"/>
  <c r="L1599" i="21"/>
  <c r="I1599" i="21"/>
  <c r="P1598" i="21"/>
  <c r="L1598" i="21"/>
  <c r="I1598" i="21"/>
  <c r="P1597" i="21"/>
  <c r="L1597" i="21"/>
  <c r="I1597" i="21"/>
  <c r="P1596" i="21"/>
  <c r="L1596" i="21"/>
  <c r="I1596" i="21"/>
  <c r="P1595" i="21"/>
  <c r="L1595" i="21"/>
  <c r="I1595" i="21"/>
  <c r="P1594" i="21"/>
  <c r="L1594" i="21"/>
  <c r="I1594" i="21"/>
  <c r="P1593" i="21"/>
  <c r="L1593" i="21"/>
  <c r="I1593" i="21"/>
  <c r="P1592" i="21"/>
  <c r="L1592" i="21"/>
  <c r="I1592" i="21"/>
  <c r="P1591" i="21"/>
  <c r="L1591" i="21"/>
  <c r="I1591" i="21"/>
  <c r="P1590" i="21"/>
  <c r="L1590" i="21"/>
  <c r="I1590" i="21"/>
  <c r="P1589" i="21"/>
  <c r="L1589" i="21"/>
  <c r="I1589" i="21"/>
  <c r="P1588" i="21"/>
  <c r="L1588" i="21"/>
  <c r="I1588" i="21"/>
  <c r="P1587" i="21"/>
  <c r="L1587" i="21"/>
  <c r="I1587" i="21"/>
  <c r="P1586" i="21"/>
  <c r="L1586" i="21"/>
  <c r="I1586" i="21"/>
  <c r="P1585" i="21"/>
  <c r="L1585" i="21"/>
  <c r="I1585" i="21"/>
  <c r="P1584" i="21"/>
  <c r="L1584" i="21"/>
  <c r="I1584" i="21"/>
  <c r="P1583" i="21"/>
  <c r="L1583" i="21"/>
  <c r="I1583" i="21"/>
  <c r="P1582" i="21"/>
  <c r="L1582" i="21"/>
  <c r="I1582" i="21"/>
  <c r="P1581" i="21"/>
  <c r="L1581" i="21"/>
  <c r="I1581" i="21"/>
  <c r="P1580" i="21"/>
  <c r="L1580" i="21"/>
  <c r="I1580" i="21"/>
  <c r="P1579" i="21"/>
  <c r="L1579" i="21"/>
  <c r="I1579" i="21"/>
  <c r="P1578" i="21"/>
  <c r="L1578" i="21"/>
  <c r="I1578" i="21"/>
  <c r="P1577" i="21"/>
  <c r="L1577" i="21"/>
  <c r="I1577" i="21"/>
  <c r="P1576" i="21"/>
  <c r="L1576" i="21"/>
  <c r="I1576" i="21"/>
  <c r="P1575" i="21"/>
  <c r="L1575" i="21"/>
  <c r="I1575" i="21"/>
  <c r="P1574" i="21"/>
  <c r="L1574" i="21"/>
  <c r="I1574" i="21"/>
  <c r="P1573" i="21"/>
  <c r="L1573" i="21"/>
  <c r="I1573" i="21"/>
  <c r="P1572" i="21"/>
  <c r="L1572" i="21"/>
  <c r="I1572" i="21"/>
  <c r="P1571" i="21"/>
  <c r="L1571" i="21"/>
  <c r="I1571" i="21"/>
  <c r="P1570" i="21"/>
  <c r="L1570" i="21"/>
  <c r="I1570" i="21"/>
  <c r="P1569" i="21"/>
  <c r="L1569" i="21"/>
  <c r="I1569" i="21"/>
  <c r="P1568" i="21"/>
  <c r="L1568" i="21"/>
  <c r="I1568" i="21"/>
  <c r="P1567" i="21"/>
  <c r="L1567" i="21"/>
  <c r="I1567" i="21"/>
  <c r="P1566" i="21"/>
  <c r="L1566" i="21"/>
  <c r="I1566" i="21"/>
  <c r="P1565" i="21"/>
  <c r="L1565" i="21"/>
  <c r="I1565" i="21"/>
  <c r="P1564" i="21"/>
  <c r="L1564" i="21"/>
  <c r="I1564" i="21"/>
  <c r="P1563" i="21"/>
  <c r="L1563" i="21"/>
  <c r="I1563" i="21"/>
  <c r="P1562" i="21"/>
  <c r="L1562" i="21"/>
  <c r="I1562" i="21"/>
  <c r="P1561" i="21"/>
  <c r="L1561" i="21"/>
  <c r="I1561" i="21"/>
  <c r="P1560" i="21"/>
  <c r="L1560" i="21"/>
  <c r="I1560" i="21"/>
  <c r="P1559" i="21"/>
  <c r="L1559" i="21"/>
  <c r="I1559" i="21"/>
  <c r="P1558" i="21"/>
  <c r="L1558" i="21"/>
  <c r="I1558" i="21"/>
  <c r="P1557" i="21"/>
  <c r="L1557" i="21"/>
  <c r="I1557" i="21"/>
  <c r="P1556" i="21"/>
  <c r="L1556" i="21"/>
  <c r="I1556" i="21"/>
  <c r="P1555" i="21"/>
  <c r="L1555" i="21"/>
  <c r="I1555" i="21"/>
  <c r="P1554" i="21"/>
  <c r="L1554" i="21"/>
  <c r="I1554" i="21"/>
  <c r="P1553" i="21"/>
  <c r="L1553" i="21"/>
  <c r="I1553" i="21"/>
  <c r="P1552" i="21"/>
  <c r="L1552" i="21"/>
  <c r="I1552" i="21"/>
  <c r="P1551" i="21"/>
  <c r="L1551" i="21"/>
  <c r="I1551" i="21"/>
  <c r="P1550" i="21"/>
  <c r="L1550" i="21"/>
  <c r="I1550" i="21"/>
  <c r="P1549" i="21"/>
  <c r="L1549" i="21"/>
  <c r="I1549" i="21"/>
  <c r="P1548" i="21"/>
  <c r="L1548" i="21"/>
  <c r="I1548" i="21"/>
  <c r="P1547" i="21"/>
  <c r="L1547" i="21"/>
  <c r="I1547" i="21"/>
  <c r="P1546" i="21"/>
  <c r="L1546" i="21"/>
  <c r="I1546" i="21"/>
  <c r="P1545" i="21"/>
  <c r="L1545" i="21"/>
  <c r="I1545" i="21"/>
  <c r="P1544" i="21"/>
  <c r="L1544" i="21"/>
  <c r="I1544" i="21"/>
  <c r="P1543" i="21"/>
  <c r="L1543" i="21"/>
  <c r="I1543" i="21"/>
  <c r="P1542" i="21"/>
  <c r="L1542" i="21"/>
  <c r="I1542" i="21"/>
  <c r="P1541" i="21"/>
  <c r="L1541" i="21"/>
  <c r="I1541" i="21"/>
  <c r="P1540" i="21"/>
  <c r="L1540" i="21"/>
  <c r="I1540" i="21"/>
  <c r="P1539" i="21"/>
  <c r="L1539" i="21"/>
  <c r="I1539" i="21"/>
  <c r="P1538" i="21"/>
  <c r="L1538" i="21"/>
  <c r="I1538" i="21"/>
  <c r="P1537" i="21"/>
  <c r="L1537" i="21"/>
  <c r="I1537" i="21"/>
  <c r="P1536" i="21"/>
  <c r="L1536" i="21"/>
  <c r="I1536" i="21"/>
  <c r="P1535" i="21"/>
  <c r="L1535" i="21"/>
  <c r="I1535" i="21"/>
  <c r="P1534" i="21"/>
  <c r="L1534" i="21"/>
  <c r="I1534" i="21"/>
  <c r="P1533" i="21"/>
  <c r="L1533" i="21"/>
  <c r="I1533" i="21"/>
  <c r="P1532" i="21"/>
  <c r="L1532" i="21"/>
  <c r="I1532" i="21"/>
  <c r="P1531" i="21"/>
  <c r="L1531" i="21"/>
  <c r="I1531" i="21"/>
  <c r="P1530" i="21"/>
  <c r="L1530" i="21"/>
  <c r="I1530" i="21"/>
  <c r="P1529" i="21"/>
  <c r="L1529" i="21"/>
  <c r="I1529" i="21"/>
  <c r="P1528" i="21"/>
  <c r="L1528" i="21"/>
  <c r="I1528" i="21"/>
  <c r="P1527" i="21"/>
  <c r="L1527" i="21"/>
  <c r="I1527" i="21"/>
  <c r="P1526" i="21"/>
  <c r="L1526" i="21"/>
  <c r="I1526" i="21"/>
  <c r="P1525" i="21"/>
  <c r="L1525" i="21"/>
  <c r="I1525" i="21"/>
  <c r="P1524" i="21"/>
  <c r="L1524" i="21"/>
  <c r="I1524" i="21"/>
  <c r="P1523" i="21"/>
  <c r="L1523" i="21"/>
  <c r="I1523" i="21"/>
  <c r="P1522" i="21"/>
  <c r="L1522" i="21"/>
  <c r="I1522" i="21"/>
  <c r="P1521" i="21"/>
  <c r="L1521" i="21"/>
  <c r="I1521" i="21"/>
  <c r="P1520" i="21"/>
  <c r="L1520" i="21"/>
  <c r="I1520" i="21"/>
  <c r="P1519" i="21"/>
  <c r="L1519" i="21"/>
  <c r="I1519" i="21"/>
  <c r="P1518" i="21"/>
  <c r="L1518" i="21"/>
  <c r="I1518" i="21"/>
  <c r="P1517" i="21"/>
  <c r="L1517" i="21"/>
  <c r="I1517" i="21"/>
  <c r="P1516" i="21"/>
  <c r="L1516" i="21"/>
  <c r="I1516" i="21"/>
  <c r="P1515" i="21"/>
  <c r="L1515" i="21"/>
  <c r="I1515" i="21"/>
  <c r="P1514" i="21"/>
  <c r="L1514" i="21"/>
  <c r="I1514" i="21"/>
  <c r="P1513" i="21"/>
  <c r="L1513" i="21"/>
  <c r="I1513" i="21"/>
  <c r="P1512" i="21"/>
  <c r="L1512" i="21"/>
  <c r="I1512" i="21"/>
  <c r="P1511" i="21"/>
  <c r="L1511" i="21"/>
  <c r="I1511" i="21"/>
  <c r="P1510" i="21"/>
  <c r="L1510" i="21"/>
  <c r="I1510" i="21"/>
  <c r="P1509" i="21"/>
  <c r="L1509" i="21"/>
  <c r="I1509" i="21"/>
  <c r="P1508" i="21"/>
  <c r="L1508" i="21"/>
  <c r="I1508" i="21"/>
  <c r="P1507" i="21"/>
  <c r="L1507" i="21"/>
  <c r="I1507" i="21"/>
  <c r="P1506" i="21"/>
  <c r="L1506" i="21"/>
  <c r="I1506" i="21"/>
  <c r="P1505" i="21"/>
  <c r="L1505" i="21"/>
  <c r="I1505" i="21"/>
  <c r="P1504" i="21"/>
  <c r="L1504" i="21"/>
  <c r="I1504" i="21"/>
  <c r="P1503" i="21"/>
  <c r="L1503" i="21"/>
  <c r="I1503" i="21"/>
  <c r="P1502" i="21"/>
  <c r="L1502" i="21"/>
  <c r="I1502" i="21"/>
  <c r="P1501" i="21"/>
  <c r="L1501" i="21"/>
  <c r="I1501" i="21"/>
  <c r="P1500" i="21"/>
  <c r="L1500" i="21"/>
  <c r="I1500" i="21"/>
  <c r="P1499" i="21"/>
  <c r="L1499" i="21"/>
  <c r="I1499" i="21"/>
  <c r="P1498" i="21"/>
  <c r="L1498" i="21"/>
  <c r="I1498" i="21"/>
  <c r="P1497" i="21"/>
  <c r="L1497" i="21"/>
  <c r="I1497" i="21"/>
  <c r="P1496" i="21"/>
  <c r="L1496" i="21"/>
  <c r="I1496" i="21"/>
  <c r="P1495" i="21"/>
  <c r="L1495" i="21"/>
  <c r="I1495" i="21"/>
  <c r="P1494" i="21"/>
  <c r="L1494" i="21"/>
  <c r="I1494" i="21"/>
  <c r="P1493" i="21"/>
  <c r="L1493" i="21"/>
  <c r="I1493" i="21"/>
  <c r="P1492" i="21"/>
  <c r="L1492" i="21"/>
  <c r="I1492" i="21"/>
  <c r="P1491" i="21"/>
  <c r="L1491" i="21"/>
  <c r="I1491" i="21"/>
  <c r="P1490" i="21"/>
  <c r="L1490" i="21"/>
  <c r="I1490" i="21"/>
  <c r="P1489" i="21"/>
  <c r="L1489" i="21"/>
  <c r="I1489" i="21"/>
  <c r="P1488" i="21"/>
  <c r="L1488" i="21"/>
  <c r="I1488" i="21"/>
  <c r="P1487" i="21"/>
  <c r="L1487" i="21"/>
  <c r="I1487" i="21"/>
  <c r="P1486" i="21"/>
  <c r="L1486" i="21"/>
  <c r="I1486" i="21"/>
  <c r="P1485" i="21"/>
  <c r="L1485" i="21"/>
  <c r="I1485" i="21"/>
  <c r="P1484" i="21"/>
  <c r="L1484" i="21"/>
  <c r="I1484" i="21"/>
  <c r="P1483" i="21"/>
  <c r="L1483" i="21"/>
  <c r="I1483" i="21"/>
  <c r="P1482" i="21"/>
  <c r="L1482" i="21"/>
  <c r="I1482" i="21"/>
  <c r="P1481" i="21"/>
  <c r="L1481" i="21"/>
  <c r="I1481" i="21"/>
  <c r="P1480" i="21"/>
  <c r="L1480" i="21"/>
  <c r="I1480" i="21"/>
  <c r="P1479" i="21"/>
  <c r="L1479" i="21"/>
  <c r="I1479" i="21"/>
  <c r="P1478" i="21"/>
  <c r="L1478" i="21"/>
  <c r="I1478" i="21"/>
  <c r="P1477" i="21"/>
  <c r="L1477" i="21"/>
  <c r="I1477" i="21"/>
  <c r="P1476" i="21"/>
  <c r="L1476" i="21"/>
  <c r="I1476" i="21"/>
  <c r="P1475" i="21"/>
  <c r="L1475" i="21"/>
  <c r="I1475" i="21"/>
  <c r="P1474" i="21"/>
  <c r="L1474" i="21"/>
  <c r="I1474" i="21"/>
  <c r="P1473" i="21"/>
  <c r="L1473" i="21"/>
  <c r="I1473" i="21"/>
  <c r="P1472" i="21"/>
  <c r="L1472" i="21"/>
  <c r="I1472" i="21"/>
  <c r="P1471" i="21"/>
  <c r="L1471" i="21"/>
  <c r="I1471" i="21"/>
  <c r="P1470" i="21"/>
  <c r="L1470" i="21"/>
  <c r="I1470" i="21"/>
  <c r="P1469" i="21"/>
  <c r="L1469" i="21"/>
  <c r="I1469" i="21"/>
  <c r="P1468" i="21"/>
  <c r="L1468" i="21"/>
  <c r="I1468" i="21"/>
  <c r="P1467" i="21"/>
  <c r="L1467" i="21"/>
  <c r="I1467" i="21"/>
  <c r="P1466" i="21"/>
  <c r="L1466" i="21"/>
  <c r="I1466" i="21"/>
  <c r="P1465" i="21"/>
  <c r="L1465" i="21"/>
  <c r="I1465" i="21"/>
  <c r="P1464" i="21"/>
  <c r="L1464" i="21"/>
  <c r="I1464" i="21"/>
  <c r="P1463" i="21"/>
  <c r="L1463" i="21"/>
  <c r="I1463" i="21"/>
  <c r="P1462" i="21"/>
  <c r="L1462" i="21"/>
  <c r="I1462" i="21"/>
  <c r="P1461" i="21"/>
  <c r="L1461" i="21"/>
  <c r="I1461" i="21"/>
  <c r="P1460" i="21"/>
  <c r="L1460" i="21"/>
  <c r="I1460" i="21"/>
  <c r="P1459" i="21"/>
  <c r="L1459" i="21"/>
  <c r="I1459" i="21"/>
  <c r="P1458" i="21"/>
  <c r="L1458" i="21"/>
  <c r="I1458" i="21"/>
  <c r="P1457" i="21"/>
  <c r="L1457" i="21"/>
  <c r="I1457" i="21"/>
  <c r="P1456" i="21"/>
  <c r="L1456" i="21"/>
  <c r="I1456" i="21"/>
  <c r="P1455" i="21"/>
  <c r="L1455" i="21"/>
  <c r="I1455" i="21"/>
  <c r="P1454" i="21"/>
  <c r="L1454" i="21"/>
  <c r="I1454" i="21"/>
  <c r="P1453" i="21"/>
  <c r="L1453" i="21"/>
  <c r="I1453" i="21"/>
  <c r="P1452" i="21"/>
  <c r="L1452" i="21"/>
  <c r="I1452" i="21"/>
  <c r="P1451" i="21"/>
  <c r="L1451" i="21"/>
  <c r="I1451" i="21"/>
  <c r="P1450" i="21"/>
  <c r="L1450" i="21"/>
  <c r="I1450" i="21"/>
  <c r="P1449" i="21"/>
  <c r="L1449" i="21"/>
  <c r="I1449" i="21"/>
  <c r="P1448" i="21"/>
  <c r="L1448" i="21"/>
  <c r="I1448" i="21"/>
  <c r="P1447" i="21"/>
  <c r="L1447" i="21"/>
  <c r="I1447" i="21"/>
  <c r="P1446" i="21"/>
  <c r="L1446" i="21"/>
  <c r="I1446" i="21"/>
  <c r="P1445" i="21"/>
  <c r="L1445" i="21"/>
  <c r="I1445" i="21"/>
  <c r="P1444" i="21"/>
  <c r="L1444" i="21"/>
  <c r="I1444" i="21"/>
  <c r="P1443" i="21"/>
  <c r="L1443" i="21"/>
  <c r="I1443" i="21"/>
  <c r="P1442" i="21"/>
  <c r="L1442" i="21"/>
  <c r="I1442" i="21"/>
  <c r="P1441" i="21"/>
  <c r="L1441" i="21"/>
  <c r="I1441" i="21"/>
  <c r="P1440" i="21"/>
  <c r="L1440" i="21"/>
  <c r="I1440" i="21"/>
  <c r="P1439" i="21"/>
  <c r="L1439" i="21"/>
  <c r="I1439" i="21"/>
  <c r="P1438" i="21"/>
  <c r="L1438" i="21"/>
  <c r="I1438" i="21"/>
  <c r="P1437" i="21"/>
  <c r="L1437" i="21"/>
  <c r="I1437" i="21"/>
  <c r="P1436" i="21"/>
  <c r="L1436" i="21"/>
  <c r="I1436" i="21"/>
  <c r="P1435" i="21"/>
  <c r="L1435" i="21"/>
  <c r="I1435" i="21"/>
  <c r="P1434" i="21"/>
  <c r="L1434" i="21"/>
  <c r="I1434" i="21"/>
  <c r="P1433" i="21"/>
  <c r="L1433" i="21"/>
  <c r="I1433" i="21"/>
  <c r="P1432" i="21"/>
  <c r="L1432" i="21"/>
  <c r="I1432" i="21"/>
  <c r="P1431" i="21"/>
  <c r="L1431" i="21"/>
  <c r="I1431" i="21"/>
  <c r="P1430" i="21"/>
  <c r="L1430" i="21"/>
  <c r="I1430" i="21"/>
  <c r="P1429" i="21"/>
  <c r="L1429" i="21"/>
  <c r="I1429" i="21"/>
  <c r="P1428" i="21"/>
  <c r="L1428" i="21"/>
  <c r="I1428" i="21"/>
  <c r="P1427" i="21"/>
  <c r="L1427" i="21"/>
  <c r="I1427" i="21"/>
  <c r="P1426" i="21"/>
  <c r="L1426" i="21"/>
  <c r="I1426" i="21"/>
  <c r="P1425" i="21"/>
  <c r="L1425" i="21"/>
  <c r="I1425" i="21"/>
  <c r="P1424" i="21"/>
  <c r="L1424" i="21"/>
  <c r="I1424" i="21"/>
  <c r="P1423" i="21"/>
  <c r="L1423" i="21"/>
  <c r="I1423" i="21"/>
  <c r="P1422" i="21"/>
  <c r="L1422" i="21"/>
  <c r="I1422" i="21"/>
  <c r="P1421" i="21"/>
  <c r="L1421" i="21"/>
  <c r="I1421" i="21"/>
  <c r="P1420" i="21"/>
  <c r="L1420" i="21"/>
  <c r="I1420" i="21"/>
  <c r="P1419" i="21"/>
  <c r="L1419" i="21"/>
  <c r="I1419" i="21"/>
  <c r="P1418" i="21"/>
  <c r="L1418" i="21"/>
  <c r="I1418" i="21"/>
  <c r="P1417" i="21"/>
  <c r="L1417" i="21"/>
  <c r="I1417" i="21"/>
  <c r="P1416" i="21"/>
  <c r="L1416" i="21"/>
  <c r="I1416" i="21"/>
  <c r="P1415" i="21"/>
  <c r="L1415" i="21"/>
  <c r="I1415" i="21"/>
  <c r="P1414" i="21"/>
  <c r="L1414" i="21"/>
  <c r="I1414" i="21"/>
  <c r="P1413" i="21"/>
  <c r="L1413" i="21"/>
  <c r="I1413" i="21"/>
  <c r="P1412" i="21"/>
  <c r="L1412" i="21"/>
  <c r="I1412" i="21"/>
  <c r="P1411" i="21"/>
  <c r="L1411" i="21"/>
  <c r="I1411" i="21"/>
  <c r="P1410" i="21"/>
  <c r="L1410" i="21"/>
  <c r="I1410" i="21"/>
  <c r="P1409" i="21"/>
  <c r="L1409" i="21"/>
  <c r="I1409" i="21"/>
  <c r="P1408" i="21"/>
  <c r="L1408" i="21"/>
  <c r="I1408" i="21"/>
  <c r="P1407" i="21"/>
  <c r="L1407" i="21"/>
  <c r="I1407" i="21"/>
  <c r="P1406" i="21"/>
  <c r="L1406" i="21"/>
  <c r="I1406" i="21"/>
  <c r="P1405" i="21"/>
  <c r="L1405" i="21"/>
  <c r="I1405" i="21"/>
  <c r="P1404" i="21"/>
  <c r="L1404" i="21"/>
  <c r="I1404" i="21"/>
  <c r="P1403" i="21"/>
  <c r="L1403" i="21"/>
  <c r="I1403" i="21"/>
  <c r="P1402" i="21"/>
  <c r="L1402" i="21"/>
  <c r="I1402" i="21"/>
  <c r="P1401" i="21"/>
  <c r="L1401" i="21"/>
  <c r="I1401" i="21"/>
  <c r="P1400" i="21"/>
  <c r="L1400" i="21"/>
  <c r="I1400" i="21"/>
  <c r="P1399" i="21"/>
  <c r="L1399" i="21"/>
  <c r="I1399" i="21"/>
  <c r="P1398" i="21"/>
  <c r="L1398" i="21"/>
  <c r="I1398" i="21"/>
  <c r="P1397" i="21"/>
  <c r="L1397" i="21"/>
  <c r="I1397" i="21"/>
  <c r="P1396" i="21"/>
  <c r="L1396" i="21"/>
  <c r="I1396" i="21"/>
  <c r="P1395" i="21"/>
  <c r="L1395" i="21"/>
  <c r="I1395" i="21"/>
  <c r="P1394" i="21"/>
  <c r="L1394" i="21"/>
  <c r="I1394" i="21"/>
  <c r="P1393" i="21"/>
  <c r="L1393" i="21"/>
  <c r="I1393" i="21"/>
  <c r="P1392" i="21"/>
  <c r="L1392" i="21"/>
  <c r="I1392" i="21"/>
  <c r="P1391" i="21"/>
  <c r="L1391" i="21"/>
  <c r="I1391" i="21"/>
  <c r="P1390" i="21"/>
  <c r="L1390" i="21"/>
  <c r="I1390" i="21"/>
  <c r="P1389" i="21"/>
  <c r="L1389" i="21"/>
  <c r="I1389" i="21"/>
  <c r="P1388" i="21"/>
  <c r="L1388" i="21"/>
  <c r="I1388" i="21"/>
  <c r="P1387" i="21"/>
  <c r="L1387" i="21"/>
  <c r="I1387" i="21"/>
  <c r="P1386" i="21"/>
  <c r="L1386" i="21"/>
  <c r="I1386" i="21"/>
  <c r="P1385" i="21"/>
  <c r="L1385" i="21"/>
  <c r="I1385" i="21"/>
  <c r="P1384" i="21"/>
  <c r="L1384" i="21"/>
  <c r="I1384" i="21"/>
  <c r="P1383" i="21"/>
  <c r="L1383" i="21"/>
  <c r="I1383" i="21"/>
  <c r="P1382" i="21"/>
  <c r="L1382" i="21"/>
  <c r="I1382" i="21"/>
  <c r="P1381" i="21"/>
  <c r="L1381" i="21"/>
  <c r="I1381" i="21"/>
  <c r="P1380" i="21"/>
  <c r="L1380" i="21"/>
  <c r="I1380" i="21"/>
  <c r="P1379" i="21"/>
  <c r="L1379" i="21"/>
  <c r="I1379" i="21"/>
  <c r="P1378" i="21"/>
  <c r="L1378" i="21"/>
  <c r="I1378" i="21"/>
  <c r="P1377" i="21"/>
  <c r="L1377" i="21"/>
  <c r="I1377" i="21"/>
  <c r="P1376" i="21"/>
  <c r="L1376" i="21"/>
  <c r="I1376" i="21"/>
  <c r="P1375" i="21"/>
  <c r="L1375" i="21"/>
  <c r="I1375" i="21"/>
  <c r="P1374" i="21"/>
  <c r="L1374" i="21"/>
  <c r="I1374" i="21"/>
  <c r="P1373" i="21"/>
  <c r="L1373" i="21"/>
  <c r="I1373" i="21"/>
  <c r="P1372" i="21"/>
  <c r="L1372" i="21"/>
  <c r="I1372" i="21"/>
  <c r="P1371" i="21"/>
  <c r="L1371" i="21"/>
  <c r="I1371" i="21"/>
  <c r="P1370" i="21"/>
  <c r="L1370" i="21"/>
  <c r="I1370" i="21"/>
  <c r="P1369" i="21"/>
  <c r="L1369" i="21"/>
  <c r="I1369" i="21"/>
  <c r="P1368" i="21"/>
  <c r="L1368" i="21"/>
  <c r="I1368" i="21"/>
  <c r="P1367" i="21"/>
  <c r="L1367" i="21"/>
  <c r="I1367" i="21"/>
  <c r="P1366" i="21"/>
  <c r="L1366" i="21"/>
  <c r="I1366" i="21"/>
  <c r="P1365" i="21"/>
  <c r="L1365" i="21"/>
  <c r="I1365" i="21"/>
  <c r="P1364" i="21"/>
  <c r="L1364" i="21"/>
  <c r="I1364" i="21"/>
  <c r="P1363" i="21"/>
  <c r="L1363" i="21"/>
  <c r="I1363" i="21"/>
  <c r="P1362" i="21"/>
  <c r="L1362" i="21"/>
  <c r="I1362" i="21"/>
  <c r="P1361" i="21"/>
  <c r="L1361" i="21"/>
  <c r="I1361" i="21"/>
  <c r="P1360" i="21"/>
  <c r="L1360" i="21"/>
  <c r="I1360" i="21"/>
  <c r="P1359" i="21"/>
  <c r="L1359" i="21"/>
  <c r="I1359" i="21"/>
  <c r="P1358" i="21"/>
  <c r="L1358" i="21"/>
  <c r="I1358" i="21"/>
  <c r="P1357" i="21"/>
  <c r="L1357" i="21"/>
  <c r="I1357" i="21"/>
  <c r="P1356" i="21"/>
  <c r="L1356" i="21"/>
  <c r="I1356" i="21"/>
  <c r="P1355" i="21"/>
  <c r="L1355" i="21"/>
  <c r="I1355" i="21"/>
  <c r="P1354" i="21"/>
  <c r="L1354" i="21"/>
  <c r="I1354" i="21"/>
  <c r="P1353" i="21"/>
  <c r="L1353" i="21"/>
  <c r="I1353" i="21"/>
  <c r="P1352" i="21"/>
  <c r="L1352" i="21"/>
  <c r="I1352" i="21"/>
  <c r="P1351" i="21"/>
  <c r="L1351" i="21"/>
  <c r="I1351" i="21"/>
  <c r="P1350" i="21"/>
  <c r="L1350" i="21"/>
  <c r="I1350" i="21"/>
  <c r="P1349" i="21"/>
  <c r="L1349" i="21"/>
  <c r="I1349" i="21"/>
  <c r="P1348" i="21"/>
  <c r="L1348" i="21"/>
  <c r="I1348" i="21"/>
  <c r="P1347" i="21"/>
  <c r="L1347" i="21"/>
  <c r="I1347" i="21"/>
  <c r="P1346" i="21"/>
  <c r="L1346" i="21"/>
  <c r="I1346" i="21"/>
  <c r="P1345" i="21"/>
  <c r="L1345" i="21"/>
  <c r="I1345" i="21"/>
  <c r="P1344" i="21"/>
  <c r="L1344" i="21"/>
  <c r="I1344" i="21"/>
  <c r="P1343" i="21"/>
  <c r="L1343" i="21"/>
  <c r="I1343" i="21"/>
  <c r="P1342" i="21"/>
  <c r="L1342" i="21"/>
  <c r="I1342" i="21"/>
  <c r="P1341" i="21"/>
  <c r="L1341" i="21"/>
  <c r="I1341" i="21"/>
  <c r="P1340" i="21"/>
  <c r="L1340" i="21"/>
  <c r="I1340" i="21"/>
  <c r="P1339" i="21"/>
  <c r="L1339" i="21"/>
  <c r="I1339" i="21"/>
  <c r="P1338" i="21"/>
  <c r="L1338" i="21"/>
  <c r="I1338" i="21"/>
  <c r="P1337" i="21"/>
  <c r="L1337" i="21"/>
  <c r="I1337" i="21"/>
  <c r="P1336" i="21"/>
  <c r="L1336" i="21"/>
  <c r="I1336" i="21"/>
  <c r="P1335" i="21"/>
  <c r="L1335" i="21"/>
  <c r="I1335" i="21"/>
  <c r="P1334" i="21"/>
  <c r="L1334" i="21"/>
  <c r="I1334" i="21"/>
  <c r="P1333" i="21"/>
  <c r="L1333" i="21"/>
  <c r="I1333" i="21"/>
  <c r="P1332" i="21"/>
  <c r="L1332" i="21"/>
  <c r="I1332" i="21"/>
  <c r="P1331" i="21"/>
  <c r="L1331" i="21"/>
  <c r="I1331" i="21"/>
  <c r="P1330" i="21"/>
  <c r="L1330" i="21"/>
  <c r="I1330" i="21"/>
  <c r="P1329" i="21"/>
  <c r="L1329" i="21"/>
  <c r="I1329" i="21"/>
  <c r="P1328" i="21"/>
  <c r="L1328" i="21"/>
  <c r="I1328" i="21"/>
  <c r="P1327" i="21"/>
  <c r="L1327" i="21"/>
  <c r="I1327" i="21"/>
  <c r="P1326" i="21"/>
  <c r="L1326" i="21"/>
  <c r="I1326" i="21"/>
  <c r="P1325" i="21"/>
  <c r="L1325" i="21"/>
  <c r="I1325" i="21"/>
  <c r="P1324" i="21"/>
  <c r="L1324" i="21"/>
  <c r="I1324" i="21"/>
  <c r="P1323" i="21"/>
  <c r="L1323" i="21"/>
  <c r="I1323" i="21"/>
  <c r="P1322" i="21"/>
  <c r="L1322" i="21"/>
  <c r="I1322" i="21"/>
  <c r="P1321" i="21"/>
  <c r="L1321" i="21"/>
  <c r="I1321" i="21"/>
  <c r="P1320" i="21"/>
  <c r="L1320" i="21"/>
  <c r="I1320" i="21"/>
  <c r="P1319" i="21"/>
  <c r="L1319" i="21"/>
  <c r="I1319" i="21"/>
  <c r="P1318" i="21"/>
  <c r="L1318" i="21"/>
  <c r="I1318" i="21"/>
  <c r="P1317" i="21"/>
  <c r="L1317" i="21"/>
  <c r="I1317" i="21"/>
  <c r="P1316" i="21"/>
  <c r="L1316" i="21"/>
  <c r="I1316" i="21"/>
  <c r="P1315" i="21"/>
  <c r="L1315" i="21"/>
  <c r="I1315" i="21"/>
  <c r="P1314" i="21"/>
  <c r="L1314" i="21"/>
  <c r="I1314" i="21"/>
  <c r="P1313" i="21"/>
  <c r="L1313" i="21"/>
  <c r="I1313" i="21"/>
  <c r="P1312" i="21"/>
  <c r="L1312" i="21"/>
  <c r="I1312" i="21"/>
  <c r="P1311" i="21"/>
  <c r="L1311" i="21"/>
  <c r="I1311" i="21"/>
  <c r="P1310" i="21"/>
  <c r="L1310" i="21"/>
  <c r="I1310" i="21"/>
  <c r="P1309" i="21"/>
  <c r="L1309" i="21"/>
  <c r="I1309" i="21"/>
  <c r="P1308" i="21"/>
  <c r="L1308" i="21"/>
  <c r="I1308" i="21"/>
  <c r="P1307" i="21"/>
  <c r="L1307" i="21"/>
  <c r="I1307" i="21"/>
  <c r="P1306" i="21"/>
  <c r="L1306" i="21"/>
  <c r="I1306" i="21"/>
  <c r="P1305" i="21"/>
  <c r="L1305" i="21"/>
  <c r="I1305" i="21"/>
  <c r="P1304" i="21"/>
  <c r="L1304" i="21"/>
  <c r="I1304" i="21"/>
  <c r="P1303" i="21"/>
  <c r="L1303" i="21"/>
  <c r="I1303" i="21"/>
  <c r="P1302" i="21"/>
  <c r="L1302" i="21"/>
  <c r="I1302" i="21"/>
  <c r="P1301" i="21"/>
  <c r="L1301" i="21"/>
  <c r="I1301" i="21"/>
  <c r="P1300" i="21"/>
  <c r="L1300" i="21"/>
  <c r="I1300" i="21"/>
  <c r="P1299" i="21"/>
  <c r="L1299" i="21"/>
  <c r="I1299" i="21"/>
  <c r="P1298" i="21"/>
  <c r="L1298" i="21"/>
  <c r="I1298" i="21"/>
  <c r="P1297" i="21"/>
  <c r="L1297" i="21"/>
  <c r="I1297" i="21"/>
  <c r="P1296" i="21"/>
  <c r="L1296" i="21"/>
  <c r="I1296" i="21"/>
  <c r="P1295" i="21"/>
  <c r="L1295" i="21"/>
  <c r="I1295" i="21"/>
  <c r="P1294" i="21"/>
  <c r="L1294" i="21"/>
  <c r="I1294" i="21"/>
  <c r="P1293" i="21"/>
  <c r="L1293" i="21"/>
  <c r="I1293" i="21"/>
  <c r="P1292" i="21"/>
  <c r="L1292" i="21"/>
  <c r="I1292" i="21"/>
  <c r="P1291" i="21"/>
  <c r="L1291" i="21"/>
  <c r="I1291" i="21"/>
  <c r="P1290" i="21"/>
  <c r="L1290" i="21"/>
  <c r="I1290" i="21"/>
  <c r="P1289" i="21"/>
  <c r="L1289" i="21"/>
  <c r="I1289" i="21"/>
  <c r="P1288" i="21"/>
  <c r="L1288" i="21"/>
  <c r="I1288" i="21"/>
  <c r="P1287" i="21"/>
  <c r="L1287" i="21"/>
  <c r="I1287" i="21"/>
  <c r="P1286" i="21"/>
  <c r="L1286" i="21"/>
  <c r="I1286" i="21"/>
  <c r="P1285" i="21"/>
  <c r="L1285" i="21"/>
  <c r="I1285" i="21"/>
  <c r="P1284" i="21"/>
  <c r="L1284" i="21"/>
  <c r="I1284" i="21"/>
  <c r="P1283" i="21"/>
  <c r="L1283" i="21"/>
  <c r="I1283" i="21"/>
  <c r="P1282" i="21"/>
  <c r="L1282" i="21"/>
  <c r="I1282" i="21"/>
  <c r="P1281" i="21"/>
  <c r="L1281" i="21"/>
  <c r="I1281" i="21"/>
  <c r="P1280" i="21"/>
  <c r="L1280" i="21"/>
  <c r="I1280" i="21"/>
  <c r="P1279" i="21"/>
  <c r="L1279" i="21"/>
  <c r="I1279" i="21"/>
  <c r="P1278" i="21"/>
  <c r="L1278" i="21"/>
  <c r="I1278" i="21"/>
  <c r="P1277" i="21"/>
  <c r="L1277" i="21"/>
  <c r="I1277" i="21"/>
  <c r="P1276" i="21"/>
  <c r="L1276" i="21"/>
  <c r="I1276" i="21"/>
  <c r="P1275" i="21"/>
  <c r="L1275" i="21"/>
  <c r="I1275" i="21"/>
  <c r="P1274" i="21"/>
  <c r="L1274" i="21"/>
  <c r="I1274" i="21"/>
  <c r="P1273" i="21"/>
  <c r="L1273" i="21"/>
  <c r="I1273" i="21"/>
  <c r="P1272" i="21"/>
  <c r="L1272" i="21"/>
  <c r="I1272" i="21"/>
  <c r="P1271" i="21"/>
  <c r="L1271" i="21"/>
  <c r="I1271" i="21"/>
  <c r="P1270" i="21"/>
  <c r="L1270" i="21"/>
  <c r="I1270" i="21"/>
  <c r="P1269" i="21"/>
  <c r="L1269" i="21"/>
  <c r="I1269" i="21"/>
  <c r="P1268" i="21"/>
  <c r="L1268" i="21"/>
  <c r="I1268" i="21"/>
  <c r="P1267" i="21"/>
  <c r="L1267" i="21"/>
  <c r="I1267" i="21"/>
  <c r="P1266" i="21"/>
  <c r="L1266" i="21"/>
  <c r="I1266" i="21"/>
  <c r="P1265" i="21"/>
  <c r="L1265" i="21"/>
  <c r="I1265" i="21"/>
  <c r="P1264" i="21"/>
  <c r="L1264" i="21"/>
  <c r="I1264" i="21"/>
  <c r="P1263" i="21"/>
  <c r="L1263" i="21"/>
  <c r="I1263" i="21"/>
  <c r="P1262" i="21"/>
  <c r="L1262" i="21"/>
  <c r="I1262" i="21"/>
  <c r="P1261" i="21"/>
  <c r="L1261" i="21"/>
  <c r="I1261" i="21"/>
  <c r="P1260" i="21"/>
  <c r="L1260" i="21"/>
  <c r="I1260" i="21"/>
  <c r="P1259" i="21"/>
  <c r="L1259" i="21"/>
  <c r="I1259" i="21"/>
  <c r="P1258" i="21"/>
  <c r="L1258" i="21"/>
  <c r="I1258" i="21"/>
  <c r="P1257" i="21"/>
  <c r="L1257" i="21"/>
  <c r="I1257" i="21"/>
  <c r="P1256" i="21"/>
  <c r="L1256" i="21"/>
  <c r="I1256" i="21"/>
  <c r="P1255" i="21"/>
  <c r="L1255" i="21"/>
  <c r="I1255" i="21"/>
  <c r="P1254" i="21"/>
  <c r="L1254" i="21"/>
  <c r="I1254" i="21"/>
  <c r="P1253" i="21"/>
  <c r="L1253" i="21"/>
  <c r="I1253" i="21"/>
  <c r="P1252" i="21"/>
  <c r="L1252" i="21"/>
  <c r="I1252" i="21"/>
  <c r="P1251" i="21"/>
  <c r="L1251" i="21"/>
  <c r="I1251" i="21"/>
  <c r="P1250" i="21"/>
  <c r="L1250" i="21"/>
  <c r="I1250" i="21"/>
  <c r="P1249" i="21"/>
  <c r="L1249" i="21"/>
  <c r="I1249" i="21"/>
  <c r="P1248" i="21"/>
  <c r="L1248" i="21"/>
  <c r="I1248" i="21"/>
  <c r="P1247" i="21"/>
  <c r="L1247" i="21"/>
  <c r="I1247" i="21"/>
  <c r="P1246" i="21"/>
  <c r="L1246" i="21"/>
  <c r="I1246" i="21"/>
  <c r="P1245" i="21"/>
  <c r="L1245" i="21"/>
  <c r="I1245" i="21"/>
  <c r="P1244" i="21"/>
  <c r="L1244" i="21"/>
  <c r="I1244" i="21"/>
  <c r="P1243" i="21"/>
  <c r="L1243" i="21"/>
  <c r="I1243" i="21"/>
  <c r="P1242" i="21"/>
  <c r="L1242" i="21"/>
  <c r="I1242" i="21"/>
  <c r="P1241" i="21"/>
  <c r="L1241" i="21"/>
  <c r="I1241" i="21"/>
  <c r="P1240" i="21"/>
  <c r="L1240" i="21"/>
  <c r="I1240" i="21"/>
  <c r="P1239" i="21"/>
  <c r="L1239" i="21"/>
  <c r="I1239" i="21"/>
  <c r="P1238" i="21"/>
  <c r="L1238" i="21"/>
  <c r="I1238" i="21"/>
  <c r="P1237" i="21"/>
  <c r="L1237" i="21"/>
  <c r="I1237" i="21"/>
  <c r="P1236" i="21"/>
  <c r="L1236" i="21"/>
  <c r="I1236" i="21"/>
  <c r="P1235" i="21"/>
  <c r="L1235" i="21"/>
  <c r="I1235" i="21"/>
  <c r="P1234" i="21"/>
  <c r="L1234" i="21"/>
  <c r="I1234" i="21"/>
  <c r="P1233" i="21"/>
  <c r="L1233" i="21"/>
  <c r="I1233" i="21"/>
  <c r="P1232" i="21"/>
  <c r="L1232" i="21"/>
  <c r="I1232" i="21"/>
  <c r="P1231" i="21"/>
  <c r="L1231" i="21"/>
  <c r="I1231" i="21"/>
  <c r="P1230" i="21"/>
  <c r="L1230" i="21"/>
  <c r="I1230" i="21"/>
  <c r="P1229" i="21"/>
  <c r="L1229" i="21"/>
  <c r="I1229" i="21"/>
  <c r="P1228" i="21"/>
  <c r="L1228" i="21"/>
  <c r="I1228" i="21"/>
  <c r="P1227" i="21"/>
  <c r="L1227" i="21"/>
  <c r="I1227" i="21"/>
  <c r="P1226" i="21"/>
  <c r="L1226" i="21"/>
  <c r="I1226" i="21"/>
  <c r="P1225" i="21"/>
  <c r="L1225" i="21"/>
  <c r="I1225" i="21"/>
  <c r="P1224" i="21"/>
  <c r="L1224" i="21"/>
  <c r="I1224" i="21"/>
  <c r="P1223" i="21"/>
  <c r="L1223" i="21"/>
  <c r="I1223" i="21"/>
  <c r="P1222" i="21"/>
  <c r="L1222" i="21"/>
  <c r="I1222" i="21"/>
  <c r="P1221" i="21"/>
  <c r="L1221" i="21"/>
  <c r="I1221" i="21"/>
  <c r="P1220" i="21"/>
  <c r="L1220" i="21"/>
  <c r="I1220" i="21"/>
  <c r="P1219" i="21"/>
  <c r="L1219" i="21"/>
  <c r="I1219" i="21"/>
  <c r="P1218" i="21"/>
  <c r="L1218" i="21"/>
  <c r="I1218" i="21"/>
  <c r="P1217" i="21"/>
  <c r="L1217" i="21"/>
  <c r="I1217" i="21"/>
  <c r="P1216" i="21"/>
  <c r="L1216" i="21"/>
  <c r="I1216" i="21"/>
  <c r="P1215" i="21"/>
  <c r="L1215" i="21"/>
  <c r="I1215" i="21"/>
  <c r="P1214" i="21"/>
  <c r="L1214" i="21"/>
  <c r="I1214" i="21"/>
  <c r="P1213" i="21"/>
  <c r="L1213" i="21"/>
  <c r="I1213" i="21"/>
  <c r="P1212" i="21"/>
  <c r="L1212" i="21"/>
  <c r="I1212" i="21"/>
  <c r="P1211" i="21"/>
  <c r="L1211" i="21"/>
  <c r="I1211" i="21"/>
  <c r="P1210" i="21"/>
  <c r="L1210" i="21"/>
  <c r="I1210" i="21"/>
  <c r="P1209" i="21"/>
  <c r="L1209" i="21"/>
  <c r="I1209" i="21"/>
  <c r="P1208" i="21"/>
  <c r="L1208" i="21"/>
  <c r="I1208" i="21"/>
  <c r="P1207" i="21"/>
  <c r="L1207" i="21"/>
  <c r="I1207" i="21"/>
  <c r="P1206" i="21"/>
  <c r="L1206" i="21"/>
  <c r="I1206" i="21"/>
  <c r="P1205" i="21"/>
  <c r="L1205" i="21"/>
  <c r="I1205" i="21"/>
  <c r="P1204" i="21"/>
  <c r="L1204" i="21"/>
  <c r="I1204" i="21"/>
  <c r="P1203" i="21"/>
  <c r="L1203" i="21"/>
  <c r="I1203" i="21"/>
  <c r="P1202" i="21"/>
  <c r="L1202" i="21"/>
  <c r="I1202" i="21"/>
  <c r="P1201" i="21"/>
  <c r="L1201" i="21"/>
  <c r="I1201" i="21"/>
  <c r="P1200" i="21"/>
  <c r="L1200" i="21"/>
  <c r="I1200" i="21"/>
  <c r="P1199" i="21"/>
  <c r="L1199" i="21"/>
  <c r="I1199" i="21"/>
  <c r="P1198" i="21"/>
  <c r="L1198" i="21"/>
  <c r="I1198" i="21"/>
  <c r="P1197" i="21"/>
  <c r="L1197" i="21"/>
  <c r="I1197" i="21"/>
  <c r="P1196" i="21"/>
  <c r="L1196" i="21"/>
  <c r="I1196" i="21"/>
  <c r="P1195" i="21"/>
  <c r="L1195" i="21"/>
  <c r="I1195" i="21"/>
  <c r="P1194" i="21"/>
  <c r="L1194" i="21"/>
  <c r="I1194" i="21"/>
  <c r="P1193" i="21"/>
  <c r="L1193" i="21"/>
  <c r="I1193" i="21"/>
  <c r="P1192" i="21"/>
  <c r="L1192" i="21"/>
  <c r="I1192" i="21"/>
  <c r="P1191" i="21"/>
  <c r="L1191" i="21"/>
  <c r="I1191" i="21"/>
  <c r="P1190" i="21"/>
  <c r="L1190" i="21"/>
  <c r="I1190" i="21"/>
  <c r="P1189" i="21"/>
  <c r="L1189" i="21"/>
  <c r="I1189" i="21"/>
  <c r="P1188" i="21"/>
  <c r="L1188" i="21"/>
  <c r="I1188" i="21"/>
  <c r="P1187" i="21"/>
  <c r="L1187" i="21"/>
  <c r="I1187" i="21"/>
  <c r="P1186" i="21"/>
  <c r="L1186" i="21"/>
  <c r="I1186" i="21"/>
  <c r="P1185" i="21"/>
  <c r="L1185" i="21"/>
  <c r="I1185" i="21"/>
  <c r="P1184" i="21"/>
  <c r="L1184" i="21"/>
  <c r="I1184" i="21"/>
  <c r="P1183" i="21"/>
  <c r="L1183" i="21"/>
  <c r="I1183" i="21"/>
  <c r="P1182" i="21"/>
  <c r="L1182" i="21"/>
  <c r="I1182" i="21"/>
  <c r="P1181" i="21"/>
  <c r="L1181" i="21"/>
  <c r="I1181" i="21"/>
  <c r="P1180" i="21"/>
  <c r="L1180" i="21"/>
  <c r="I1180" i="21"/>
  <c r="P1179" i="21"/>
  <c r="L1179" i="21"/>
  <c r="I1179" i="21"/>
  <c r="P1178" i="21"/>
  <c r="L1178" i="21"/>
  <c r="I1178" i="21"/>
  <c r="P1177" i="21"/>
  <c r="L1177" i="21"/>
  <c r="I1177" i="21"/>
  <c r="P1176" i="21"/>
  <c r="L1176" i="21"/>
  <c r="I1176" i="21"/>
  <c r="P1175" i="21"/>
  <c r="L1175" i="21"/>
  <c r="I1175" i="21"/>
  <c r="P1174" i="21"/>
  <c r="L1174" i="21"/>
  <c r="I1174" i="21"/>
  <c r="P1173" i="21"/>
  <c r="L1173" i="21"/>
  <c r="I1173" i="21"/>
  <c r="P1172" i="21"/>
  <c r="L1172" i="21"/>
  <c r="I1172" i="21"/>
  <c r="P1171" i="21"/>
  <c r="L1171" i="21"/>
  <c r="I1171" i="21"/>
  <c r="P1170" i="21"/>
  <c r="L1170" i="21"/>
  <c r="I1170" i="21"/>
  <c r="P1169" i="21"/>
  <c r="L1169" i="21"/>
  <c r="I1169" i="21"/>
  <c r="P1168" i="21"/>
  <c r="L1168" i="21"/>
  <c r="I1168" i="21"/>
  <c r="P1167" i="21"/>
  <c r="L1167" i="21"/>
  <c r="I1167" i="21"/>
  <c r="P1166" i="21"/>
  <c r="L1166" i="21"/>
  <c r="I1166" i="21"/>
  <c r="P1165" i="21"/>
  <c r="L1165" i="21"/>
  <c r="I1165" i="21"/>
  <c r="P1164" i="21"/>
  <c r="L1164" i="21"/>
  <c r="I1164" i="21"/>
  <c r="P1163" i="21"/>
  <c r="L1163" i="21"/>
  <c r="I1163" i="21"/>
  <c r="P1162" i="21"/>
  <c r="L1162" i="21"/>
  <c r="I1162" i="21"/>
  <c r="P1161" i="21"/>
  <c r="L1161" i="21"/>
  <c r="I1161" i="21"/>
  <c r="P1160" i="21"/>
  <c r="L1160" i="21"/>
  <c r="I1160" i="21"/>
  <c r="P1159" i="21"/>
  <c r="L1159" i="21"/>
  <c r="I1159" i="21"/>
  <c r="P1158" i="21"/>
  <c r="L1158" i="21"/>
  <c r="I1158" i="21"/>
  <c r="P1157" i="21"/>
  <c r="L1157" i="21"/>
  <c r="I1157" i="21"/>
  <c r="P1156" i="21"/>
  <c r="L1156" i="21"/>
  <c r="I1156" i="21"/>
  <c r="P1155" i="21"/>
  <c r="L1155" i="21"/>
  <c r="I1155" i="21"/>
  <c r="P1154" i="21"/>
  <c r="L1154" i="21"/>
  <c r="I1154" i="21"/>
  <c r="P1153" i="21"/>
  <c r="L1153" i="21"/>
  <c r="I1153" i="21"/>
  <c r="P1152" i="21"/>
  <c r="L1152" i="21"/>
  <c r="I1152" i="21"/>
  <c r="P1151" i="21"/>
  <c r="L1151" i="21"/>
  <c r="I1151" i="21"/>
  <c r="P1150" i="21"/>
  <c r="L1150" i="21"/>
  <c r="I1150" i="21"/>
  <c r="P1149" i="21"/>
  <c r="L1149" i="21"/>
  <c r="I1149" i="21"/>
  <c r="P1148" i="21"/>
  <c r="L1148" i="21"/>
  <c r="I1148" i="21"/>
  <c r="P1147" i="21"/>
  <c r="L1147" i="21"/>
  <c r="I1147" i="21"/>
  <c r="P1146" i="21"/>
  <c r="L1146" i="21"/>
  <c r="I1146" i="21"/>
  <c r="P1145" i="21"/>
  <c r="L1145" i="21"/>
  <c r="I1145" i="21"/>
  <c r="P1144" i="21"/>
  <c r="L1144" i="21"/>
  <c r="I1144" i="21"/>
  <c r="P1143" i="21"/>
  <c r="L1143" i="21"/>
  <c r="I1143" i="21"/>
  <c r="P1142" i="21"/>
  <c r="L1142" i="21"/>
  <c r="I1142" i="21"/>
  <c r="P1141" i="21"/>
  <c r="L1141" i="21"/>
  <c r="I1141" i="21"/>
  <c r="P1140" i="21"/>
  <c r="L1140" i="21"/>
  <c r="I1140" i="21"/>
  <c r="P1139" i="21"/>
  <c r="L1139" i="21"/>
  <c r="I1139" i="21"/>
  <c r="P1138" i="21"/>
  <c r="L1138" i="21"/>
  <c r="I1138" i="21"/>
  <c r="P1137" i="21"/>
  <c r="L1137" i="21"/>
  <c r="I1137" i="21"/>
  <c r="P1136" i="21"/>
  <c r="L1136" i="21"/>
  <c r="I1136" i="21"/>
  <c r="P1135" i="21"/>
  <c r="L1135" i="21"/>
  <c r="I1135" i="21"/>
  <c r="P1134" i="21"/>
  <c r="L1134" i="21"/>
  <c r="I1134" i="21"/>
  <c r="P1133" i="21"/>
  <c r="L1133" i="21"/>
  <c r="I1133" i="21"/>
  <c r="P1132" i="21"/>
  <c r="L1132" i="21"/>
  <c r="I1132" i="21"/>
  <c r="P1131" i="21"/>
  <c r="L1131" i="21"/>
  <c r="I1131" i="21"/>
  <c r="P1130" i="21"/>
  <c r="L1130" i="21"/>
  <c r="I1130" i="21"/>
  <c r="P1129" i="21"/>
  <c r="L1129" i="21"/>
  <c r="I1129" i="21"/>
  <c r="P1128" i="21"/>
  <c r="L1128" i="21"/>
  <c r="I1128" i="21"/>
  <c r="P1127" i="21"/>
  <c r="L1127" i="21"/>
  <c r="I1127" i="21"/>
  <c r="P1126" i="21"/>
  <c r="L1126" i="21"/>
  <c r="I1126" i="21"/>
  <c r="P1125" i="21"/>
  <c r="L1125" i="21"/>
  <c r="I1125" i="21"/>
  <c r="P1124" i="21"/>
  <c r="L1124" i="21"/>
  <c r="I1124" i="21"/>
  <c r="P1123" i="21"/>
  <c r="L1123" i="21"/>
  <c r="I1123" i="21"/>
  <c r="P1122" i="21"/>
  <c r="L1122" i="21"/>
  <c r="I1122" i="21"/>
  <c r="P1121" i="21"/>
  <c r="L1121" i="21"/>
  <c r="I1121" i="21"/>
  <c r="P1120" i="21"/>
  <c r="L1120" i="21"/>
  <c r="I1120" i="21"/>
  <c r="P1119" i="21"/>
  <c r="L1119" i="21"/>
  <c r="I1119" i="21"/>
  <c r="P1118" i="21"/>
  <c r="L1118" i="21"/>
  <c r="I1118" i="21"/>
  <c r="P1117" i="21"/>
  <c r="L1117" i="21"/>
  <c r="I1117" i="21"/>
  <c r="P1116" i="21"/>
  <c r="L1116" i="21"/>
  <c r="I1116" i="21"/>
  <c r="P1115" i="21"/>
  <c r="L1115" i="21"/>
  <c r="I1115" i="21"/>
  <c r="P1114" i="21"/>
  <c r="L1114" i="21"/>
  <c r="I1114" i="21"/>
  <c r="P1113" i="21"/>
  <c r="L1113" i="21"/>
  <c r="I1113" i="21"/>
  <c r="P1112" i="21"/>
  <c r="L1112" i="21"/>
  <c r="I1112" i="21"/>
  <c r="P1111" i="21"/>
  <c r="L1111" i="21"/>
  <c r="I1111" i="21"/>
  <c r="P1110" i="21"/>
  <c r="L1110" i="21"/>
  <c r="I1110" i="21"/>
  <c r="P1109" i="21"/>
  <c r="L1109" i="21"/>
  <c r="I1109" i="21"/>
  <c r="P1108" i="21"/>
  <c r="L1108" i="21"/>
  <c r="I1108" i="21"/>
  <c r="P1107" i="21"/>
  <c r="L1107" i="21"/>
  <c r="I1107" i="21"/>
  <c r="P1106" i="21"/>
  <c r="L1106" i="21"/>
  <c r="I1106" i="21"/>
  <c r="P1105" i="21"/>
  <c r="L1105" i="21"/>
  <c r="I1105" i="21"/>
  <c r="P1104" i="21"/>
  <c r="L1104" i="21"/>
  <c r="I1104" i="21"/>
  <c r="P1103" i="21"/>
  <c r="L1103" i="21"/>
  <c r="I1103" i="21"/>
  <c r="P1102" i="21"/>
  <c r="L1102" i="21"/>
  <c r="I1102" i="21"/>
  <c r="P1101" i="21"/>
  <c r="L1101" i="21"/>
  <c r="I1101" i="21"/>
  <c r="P1100" i="21"/>
  <c r="L1100" i="21"/>
  <c r="I1100" i="21"/>
  <c r="P1099" i="21"/>
  <c r="L1099" i="21"/>
  <c r="I1099" i="21"/>
  <c r="P1098" i="21"/>
  <c r="L1098" i="21"/>
  <c r="I1098" i="21"/>
  <c r="P1097" i="21"/>
  <c r="L1097" i="21"/>
  <c r="I1097" i="21"/>
  <c r="P1096" i="21"/>
  <c r="L1096" i="21"/>
  <c r="I1096" i="21"/>
  <c r="P1095" i="21"/>
  <c r="L1095" i="21"/>
  <c r="I1095" i="21"/>
  <c r="P1094" i="21"/>
  <c r="L1094" i="21"/>
  <c r="I1094" i="21"/>
  <c r="P1093" i="21"/>
  <c r="L1093" i="21"/>
  <c r="I1093" i="21"/>
  <c r="P1092" i="21"/>
  <c r="L1092" i="21"/>
  <c r="I1092" i="21"/>
  <c r="P1091" i="21"/>
  <c r="L1091" i="21"/>
  <c r="I1091" i="21"/>
  <c r="P1090" i="21"/>
  <c r="L1090" i="21"/>
  <c r="I1090" i="21"/>
  <c r="P1089" i="21"/>
  <c r="L1089" i="21"/>
  <c r="I1089" i="21"/>
  <c r="P1088" i="21"/>
  <c r="L1088" i="21"/>
  <c r="I1088" i="21"/>
  <c r="P1087" i="21"/>
  <c r="L1087" i="21"/>
  <c r="I1087" i="21"/>
  <c r="P1086" i="21"/>
  <c r="L1086" i="21"/>
  <c r="I1086" i="21"/>
  <c r="P1085" i="21"/>
  <c r="L1085" i="21"/>
  <c r="I1085" i="21"/>
  <c r="P1084" i="21"/>
  <c r="L1084" i="21"/>
  <c r="I1084" i="21"/>
  <c r="P1083" i="21"/>
  <c r="L1083" i="21"/>
  <c r="I1083" i="21"/>
  <c r="P1082" i="21"/>
  <c r="L1082" i="21"/>
  <c r="I1082" i="21"/>
  <c r="P1081" i="21"/>
  <c r="L1081" i="21"/>
  <c r="I1081" i="21"/>
  <c r="P1080" i="21"/>
  <c r="L1080" i="21"/>
  <c r="I1080" i="21"/>
  <c r="P1079" i="21"/>
  <c r="L1079" i="21"/>
  <c r="I1079" i="21"/>
  <c r="P1078" i="21"/>
  <c r="L1078" i="21"/>
  <c r="I1078" i="21"/>
  <c r="P1077" i="21"/>
  <c r="L1077" i="21"/>
  <c r="I1077" i="21"/>
  <c r="U1076" i="21"/>
  <c r="P1076" i="21"/>
  <c r="L1076" i="21"/>
  <c r="I1076" i="21"/>
  <c r="U1075" i="21"/>
  <c r="P1075" i="21"/>
  <c r="L1075" i="21"/>
  <c r="I1075" i="21"/>
  <c r="U1074" i="21"/>
  <c r="P1074" i="21"/>
  <c r="L1074" i="21"/>
  <c r="I1074" i="21"/>
  <c r="U1073" i="21"/>
  <c r="P1073" i="21"/>
  <c r="L1073" i="21"/>
  <c r="I1073" i="21"/>
  <c r="V1072" i="21"/>
  <c r="U1072" i="21"/>
  <c r="P1072" i="21"/>
  <c r="L1072" i="21"/>
  <c r="I1072" i="21"/>
  <c r="V1071" i="21"/>
  <c r="U1071" i="21"/>
  <c r="P1071" i="21"/>
  <c r="L1071" i="21"/>
  <c r="I1071" i="21"/>
  <c r="V1070" i="21"/>
  <c r="U1070" i="21"/>
  <c r="P1070" i="21"/>
  <c r="L1070" i="21"/>
  <c r="I1070" i="21"/>
  <c r="V1069" i="21"/>
  <c r="U1069" i="21"/>
  <c r="P1069" i="21"/>
  <c r="L1069" i="21"/>
  <c r="I1069" i="21"/>
  <c r="V1068" i="21"/>
  <c r="U1068" i="21"/>
  <c r="P1068" i="21"/>
  <c r="L1068" i="21"/>
  <c r="I1068" i="21"/>
  <c r="V1067" i="21"/>
  <c r="U1067" i="21"/>
  <c r="P1067" i="21"/>
  <c r="L1067" i="21"/>
  <c r="I1067" i="21"/>
  <c r="V1066" i="21"/>
  <c r="U1066" i="21"/>
  <c r="P1066" i="21"/>
  <c r="L1066" i="21"/>
  <c r="I1066" i="21"/>
  <c r="V1065" i="21"/>
  <c r="U1065" i="21"/>
  <c r="P1065" i="21"/>
  <c r="L1065" i="21"/>
  <c r="I1065" i="21"/>
  <c r="V1064" i="21"/>
  <c r="U1064" i="21"/>
  <c r="P1064" i="21"/>
  <c r="L1064" i="21"/>
  <c r="I1064" i="21"/>
  <c r="V1063" i="21"/>
  <c r="U1063" i="21"/>
  <c r="P1063" i="21"/>
  <c r="L1063" i="21"/>
  <c r="I1063" i="21"/>
  <c r="V1062" i="21"/>
  <c r="U1062" i="21"/>
  <c r="P1062" i="21"/>
  <c r="L1062" i="21"/>
  <c r="I1062" i="21"/>
  <c r="V1061" i="21"/>
  <c r="U1061" i="21"/>
  <c r="P1061" i="21"/>
  <c r="L1061" i="21"/>
  <c r="I1061" i="21"/>
  <c r="V1060" i="21"/>
  <c r="U1060" i="21"/>
  <c r="P1060" i="21"/>
  <c r="L1060" i="21"/>
  <c r="I1060" i="21"/>
  <c r="V1059" i="21"/>
  <c r="U1059" i="21"/>
  <c r="P1059" i="21"/>
  <c r="L1059" i="21"/>
  <c r="I1059" i="21"/>
  <c r="V1058" i="21"/>
  <c r="U1058" i="21"/>
  <c r="P1058" i="21"/>
  <c r="L1058" i="21"/>
  <c r="I1058" i="21"/>
  <c r="V1057" i="21"/>
  <c r="U1057" i="21"/>
  <c r="P1057" i="21"/>
  <c r="L1057" i="21"/>
  <c r="I1057" i="21"/>
  <c r="V1056" i="21"/>
  <c r="U1056" i="21"/>
  <c r="P1056" i="21"/>
  <c r="L1056" i="21"/>
  <c r="I1056" i="21"/>
  <c r="V1055" i="21"/>
  <c r="U1055" i="21"/>
  <c r="P1055" i="21"/>
  <c r="L1055" i="21"/>
  <c r="I1055" i="21"/>
  <c r="V1054" i="21"/>
  <c r="U1054" i="21"/>
  <c r="P1054" i="21"/>
  <c r="L1054" i="21"/>
  <c r="I1054" i="21"/>
  <c r="V1053" i="21"/>
  <c r="U1053" i="21"/>
  <c r="P1053" i="21"/>
  <c r="L1053" i="21"/>
  <c r="I1053" i="21"/>
  <c r="V1052" i="21"/>
  <c r="U1052" i="21"/>
  <c r="P1052" i="21"/>
  <c r="L1052" i="21"/>
  <c r="I1052" i="21"/>
  <c r="V1051" i="21"/>
  <c r="U1051" i="21"/>
  <c r="P1051" i="21"/>
  <c r="L1051" i="21"/>
  <c r="I1051" i="21"/>
  <c r="V1050" i="21"/>
  <c r="U1050" i="21"/>
  <c r="P1050" i="21"/>
  <c r="L1050" i="21"/>
  <c r="I1050" i="21"/>
  <c r="V1049" i="21"/>
  <c r="U1049" i="21"/>
  <c r="P1049" i="21"/>
  <c r="L1049" i="21"/>
  <c r="I1049" i="21"/>
  <c r="V1048" i="21"/>
  <c r="U1048" i="21"/>
  <c r="P1048" i="21"/>
  <c r="L1048" i="21"/>
  <c r="I1048" i="21"/>
  <c r="V1047" i="21"/>
  <c r="U1047" i="21"/>
  <c r="P1047" i="21"/>
  <c r="L1047" i="21"/>
  <c r="I1047" i="21"/>
  <c r="V1046" i="21"/>
  <c r="U1046" i="21"/>
  <c r="P1046" i="21"/>
  <c r="L1046" i="21"/>
  <c r="I1046" i="21"/>
  <c r="V1045" i="21"/>
  <c r="U1045" i="21"/>
  <c r="P1045" i="21"/>
  <c r="L1045" i="21"/>
  <c r="I1045" i="21"/>
  <c r="V1044" i="21"/>
  <c r="U1044" i="21"/>
  <c r="P1044" i="21"/>
  <c r="L1044" i="21"/>
  <c r="I1044" i="21"/>
  <c r="V1043" i="21"/>
  <c r="U1043" i="21"/>
  <c r="P1043" i="21"/>
  <c r="L1043" i="21"/>
  <c r="I1043" i="21"/>
  <c r="V1042" i="21"/>
  <c r="U1042" i="21"/>
  <c r="P1042" i="21"/>
  <c r="L1042" i="21"/>
  <c r="I1042" i="21"/>
  <c r="V1041" i="21"/>
  <c r="U1041" i="21"/>
  <c r="P1041" i="21"/>
  <c r="L1041" i="21"/>
  <c r="I1041" i="21"/>
  <c r="V1040" i="21"/>
  <c r="U1040" i="21"/>
  <c r="P1040" i="21"/>
  <c r="L1040" i="21"/>
  <c r="I1040" i="21"/>
  <c r="V1039" i="21"/>
  <c r="U1039" i="21"/>
  <c r="P1039" i="21"/>
  <c r="L1039" i="21"/>
  <c r="I1039" i="21"/>
  <c r="V1038" i="21"/>
  <c r="U1038" i="21"/>
  <c r="P1038" i="21"/>
  <c r="L1038" i="21"/>
  <c r="I1038" i="21"/>
  <c r="V1037" i="21"/>
  <c r="U1037" i="21"/>
  <c r="P1037" i="21"/>
  <c r="L1037" i="21"/>
  <c r="I1037" i="21"/>
  <c r="V1036" i="21"/>
  <c r="U1036" i="21"/>
  <c r="P1036" i="21"/>
  <c r="L1036" i="21"/>
  <c r="I1036" i="21"/>
  <c r="V1035" i="21"/>
  <c r="U1035" i="21"/>
  <c r="P1035" i="21"/>
  <c r="L1035" i="21"/>
  <c r="I1035" i="21"/>
  <c r="V1034" i="21"/>
  <c r="U1034" i="21"/>
  <c r="P1034" i="21"/>
  <c r="L1034" i="21"/>
  <c r="I1034" i="21"/>
  <c r="V1033" i="21"/>
  <c r="U1033" i="21"/>
  <c r="P1033" i="21"/>
  <c r="L1033" i="21"/>
  <c r="I1033" i="21"/>
  <c r="V1032" i="21"/>
  <c r="U1032" i="21"/>
  <c r="P1032" i="21"/>
  <c r="L1032" i="21"/>
  <c r="I1032" i="21"/>
  <c r="V1031" i="21"/>
  <c r="U1031" i="21"/>
  <c r="P1031" i="21"/>
  <c r="L1031" i="21"/>
  <c r="I1031" i="21"/>
  <c r="V1030" i="21"/>
  <c r="U1030" i="21"/>
  <c r="P1030" i="21"/>
  <c r="L1030" i="21"/>
  <c r="I1030" i="21"/>
  <c r="V1029" i="21"/>
  <c r="U1029" i="21"/>
  <c r="P1029" i="21"/>
  <c r="L1029" i="21"/>
  <c r="I1029" i="21"/>
  <c r="V1028" i="21"/>
  <c r="U1028" i="21"/>
  <c r="P1028" i="21"/>
  <c r="L1028" i="21"/>
  <c r="I1028" i="21"/>
  <c r="V1027" i="21"/>
  <c r="U1027" i="21"/>
  <c r="P1027" i="21"/>
  <c r="L1027" i="21"/>
  <c r="I1027" i="21"/>
  <c r="V1026" i="21"/>
  <c r="U1026" i="21"/>
  <c r="P1026" i="21"/>
  <c r="L1026" i="21"/>
  <c r="I1026" i="21"/>
  <c r="V1025" i="21"/>
  <c r="U1025" i="21"/>
  <c r="P1025" i="21"/>
  <c r="L1025" i="21"/>
  <c r="I1025" i="21"/>
  <c r="V1024" i="21"/>
  <c r="U1024" i="21"/>
  <c r="P1024" i="21"/>
  <c r="L1024" i="21"/>
  <c r="I1024" i="21"/>
  <c r="V1023" i="21"/>
  <c r="U1023" i="21"/>
  <c r="P1023" i="21"/>
  <c r="L1023" i="21"/>
  <c r="I1023" i="21"/>
  <c r="V1022" i="21"/>
  <c r="U1022" i="21"/>
  <c r="P1022" i="21"/>
  <c r="L1022" i="21"/>
  <c r="I1022" i="21"/>
  <c r="V1021" i="21"/>
  <c r="U1021" i="21"/>
  <c r="P1021" i="21"/>
  <c r="L1021" i="21"/>
  <c r="I1021" i="21"/>
  <c r="V1020" i="21"/>
  <c r="U1020" i="21"/>
  <c r="P1020" i="21"/>
  <c r="L1020" i="21"/>
  <c r="I1020" i="21"/>
  <c r="V1019" i="21"/>
  <c r="U1019" i="21"/>
  <c r="P1019" i="21"/>
  <c r="L1019" i="21"/>
  <c r="I1019" i="21"/>
  <c r="V1018" i="21"/>
  <c r="U1018" i="21"/>
  <c r="P1018" i="21"/>
  <c r="L1018" i="21"/>
  <c r="I1018" i="21"/>
  <c r="V1017" i="21"/>
  <c r="U1017" i="21"/>
  <c r="P1017" i="21"/>
  <c r="L1017" i="21"/>
  <c r="I1017" i="21"/>
  <c r="V1016" i="21"/>
  <c r="U1016" i="21"/>
  <c r="P1016" i="21"/>
  <c r="L1016" i="21"/>
  <c r="I1016" i="21"/>
  <c r="V1015" i="21"/>
  <c r="U1015" i="21"/>
  <c r="P1015" i="21"/>
  <c r="L1015" i="21"/>
  <c r="I1015" i="21"/>
  <c r="V1014" i="21"/>
  <c r="U1014" i="21"/>
  <c r="P1014" i="21"/>
  <c r="L1014" i="21"/>
  <c r="I1014" i="21"/>
  <c r="V1013" i="21"/>
  <c r="U1013" i="21"/>
  <c r="P1013" i="21"/>
  <c r="L1013" i="21"/>
  <c r="I1013" i="21"/>
  <c r="V1012" i="21"/>
  <c r="U1012" i="21"/>
  <c r="P1012" i="21"/>
  <c r="L1012" i="21"/>
  <c r="I1012" i="21"/>
  <c r="V1011" i="21"/>
  <c r="U1011" i="21"/>
  <c r="P1011" i="21"/>
  <c r="L1011" i="21"/>
  <c r="I1011" i="21"/>
  <c r="V1010" i="21"/>
  <c r="U1010" i="21"/>
  <c r="P1010" i="21"/>
  <c r="L1010" i="21"/>
  <c r="I1010" i="21"/>
  <c r="V1009" i="21"/>
  <c r="U1009" i="21"/>
  <c r="P1009" i="21"/>
  <c r="L1009" i="21"/>
  <c r="I1009" i="21"/>
  <c r="V1008" i="21"/>
  <c r="U1008" i="21"/>
  <c r="P1008" i="21"/>
  <c r="L1008" i="21"/>
  <c r="I1008" i="21"/>
  <c r="V1007" i="21"/>
  <c r="U1007" i="21"/>
  <c r="P1007" i="21"/>
  <c r="L1007" i="21"/>
  <c r="I1007" i="21"/>
  <c r="V1006" i="21"/>
  <c r="U1006" i="21"/>
  <c r="P1006" i="21"/>
  <c r="L1006" i="21"/>
  <c r="I1006" i="21"/>
  <c r="V1005" i="21"/>
  <c r="U1005" i="21"/>
  <c r="P1005" i="21"/>
  <c r="L1005" i="21"/>
  <c r="I1005" i="21"/>
  <c r="V1004" i="21"/>
  <c r="U1004" i="21"/>
  <c r="P1004" i="21"/>
  <c r="L1004" i="21"/>
  <c r="I1004" i="21"/>
  <c r="V1003" i="21"/>
  <c r="U1003" i="21"/>
  <c r="P1003" i="21"/>
  <c r="L1003" i="21"/>
  <c r="I1003" i="21"/>
  <c r="V1002" i="21"/>
  <c r="U1002" i="21"/>
  <c r="P1002" i="21"/>
  <c r="L1002" i="21"/>
  <c r="I1002" i="21"/>
  <c r="V1001" i="21"/>
  <c r="U1001" i="21"/>
  <c r="P1001" i="21"/>
  <c r="L1001" i="21"/>
  <c r="I1001" i="21"/>
  <c r="V1000" i="21"/>
  <c r="U1000" i="21"/>
  <c r="P1000" i="21"/>
  <c r="L1000" i="21"/>
  <c r="I1000" i="21"/>
  <c r="V999" i="21"/>
  <c r="U999" i="21"/>
  <c r="P999" i="21"/>
  <c r="L999" i="21"/>
  <c r="I999" i="21"/>
  <c r="V998" i="21"/>
  <c r="U998" i="21"/>
  <c r="P998" i="21"/>
  <c r="L998" i="21"/>
  <c r="I998" i="21"/>
  <c r="V997" i="21"/>
  <c r="U997" i="21"/>
  <c r="P997" i="21"/>
  <c r="L997" i="21"/>
  <c r="I997" i="21"/>
  <c r="V996" i="21"/>
  <c r="U996" i="21"/>
  <c r="P996" i="21"/>
  <c r="L996" i="21"/>
  <c r="I996" i="21"/>
  <c r="V995" i="21"/>
  <c r="U995" i="21"/>
  <c r="P995" i="21"/>
  <c r="L995" i="21"/>
  <c r="I995" i="21"/>
  <c r="V994" i="21"/>
  <c r="U994" i="21"/>
  <c r="P994" i="21"/>
  <c r="L994" i="21"/>
  <c r="I994" i="21"/>
  <c r="V993" i="21"/>
  <c r="U993" i="21"/>
  <c r="P993" i="21"/>
  <c r="L993" i="21"/>
  <c r="I993" i="21"/>
  <c r="V992" i="21"/>
  <c r="U992" i="21"/>
  <c r="P992" i="21"/>
  <c r="L992" i="21"/>
  <c r="I992" i="21"/>
  <c r="V991" i="21"/>
  <c r="U991" i="21"/>
  <c r="P991" i="21"/>
  <c r="L991" i="21"/>
  <c r="I991" i="21"/>
  <c r="V990" i="21"/>
  <c r="U990" i="21"/>
  <c r="P990" i="21"/>
  <c r="L990" i="21"/>
  <c r="I990" i="21"/>
  <c r="V989" i="21"/>
  <c r="U989" i="21"/>
  <c r="P989" i="21"/>
  <c r="L989" i="21"/>
  <c r="I989" i="21"/>
  <c r="V988" i="21"/>
  <c r="U988" i="21"/>
  <c r="P988" i="21"/>
  <c r="L988" i="21"/>
  <c r="I988" i="21"/>
  <c r="V987" i="21"/>
  <c r="U987" i="21"/>
  <c r="P987" i="21"/>
  <c r="L987" i="21"/>
  <c r="I987" i="21"/>
  <c r="V986" i="21"/>
  <c r="U986" i="21"/>
  <c r="P986" i="21"/>
  <c r="L986" i="21"/>
  <c r="I986" i="21"/>
  <c r="V985" i="21"/>
  <c r="U985" i="21"/>
  <c r="P985" i="21"/>
  <c r="L985" i="21"/>
  <c r="I985" i="21"/>
  <c r="V984" i="21"/>
  <c r="U984" i="21"/>
  <c r="P984" i="21"/>
  <c r="L984" i="21"/>
  <c r="I984" i="21"/>
  <c r="V983" i="21"/>
  <c r="U983" i="21"/>
  <c r="P983" i="21"/>
  <c r="L983" i="21"/>
  <c r="I983" i="21"/>
  <c r="V982" i="21"/>
  <c r="U982" i="21"/>
  <c r="P982" i="21"/>
  <c r="L982" i="21"/>
  <c r="I982" i="21"/>
  <c r="V981" i="21"/>
  <c r="U981" i="21"/>
  <c r="P981" i="21"/>
  <c r="L981" i="21"/>
  <c r="I981" i="21"/>
  <c r="V980" i="21"/>
  <c r="U980" i="21"/>
  <c r="P980" i="21"/>
  <c r="L980" i="21"/>
  <c r="I980" i="21"/>
  <c r="V979" i="21"/>
  <c r="U979" i="21"/>
  <c r="P979" i="21"/>
  <c r="L979" i="21"/>
  <c r="I979" i="21"/>
  <c r="V978" i="21"/>
  <c r="U978" i="21"/>
  <c r="P978" i="21"/>
  <c r="L978" i="21"/>
  <c r="I978" i="21"/>
  <c r="V977" i="21"/>
  <c r="U977" i="21"/>
  <c r="P977" i="21"/>
  <c r="L977" i="21"/>
  <c r="I977" i="21"/>
  <c r="V976" i="21"/>
  <c r="U976" i="21"/>
  <c r="P976" i="21"/>
  <c r="L976" i="21"/>
  <c r="I976" i="21"/>
  <c r="V975" i="21"/>
  <c r="U975" i="21"/>
  <c r="P975" i="21"/>
  <c r="L975" i="21"/>
  <c r="I975" i="21"/>
  <c r="V974" i="21"/>
  <c r="U974" i="21"/>
  <c r="P974" i="21"/>
  <c r="L974" i="21"/>
  <c r="I974" i="21"/>
  <c r="V973" i="21"/>
  <c r="U973" i="21"/>
  <c r="P973" i="21"/>
  <c r="L973" i="21"/>
  <c r="I973" i="21"/>
  <c r="V972" i="21"/>
  <c r="U972" i="21"/>
  <c r="P972" i="21"/>
  <c r="L972" i="21"/>
  <c r="I972" i="21"/>
  <c r="V971" i="21"/>
  <c r="U971" i="21"/>
  <c r="P971" i="21"/>
  <c r="L971" i="21"/>
  <c r="I971" i="21"/>
  <c r="V970" i="21"/>
  <c r="U970" i="21"/>
  <c r="P970" i="21"/>
  <c r="L970" i="21"/>
  <c r="I970" i="21"/>
  <c r="V969" i="21"/>
  <c r="U969" i="21"/>
  <c r="P969" i="21"/>
  <c r="L969" i="21"/>
  <c r="I969" i="21"/>
  <c r="V968" i="21"/>
  <c r="U968" i="21"/>
  <c r="P968" i="21"/>
  <c r="L968" i="21"/>
  <c r="I968" i="21"/>
  <c r="V967" i="21"/>
  <c r="U967" i="21"/>
  <c r="P967" i="21"/>
  <c r="L967" i="21"/>
  <c r="I967" i="21"/>
  <c r="V966" i="21"/>
  <c r="U966" i="21"/>
  <c r="P966" i="21"/>
  <c r="L966" i="21"/>
  <c r="I966" i="21"/>
  <c r="V965" i="21"/>
  <c r="U965" i="21"/>
  <c r="P965" i="21"/>
  <c r="L965" i="21"/>
  <c r="I965" i="21"/>
  <c r="V964" i="21"/>
  <c r="U964" i="21"/>
  <c r="P964" i="21"/>
  <c r="L964" i="21"/>
  <c r="I964" i="21"/>
  <c r="V963" i="21"/>
  <c r="U963" i="21"/>
  <c r="P963" i="21"/>
  <c r="L963" i="21"/>
  <c r="I963" i="21"/>
  <c r="V962" i="21"/>
  <c r="U962" i="21"/>
  <c r="P962" i="21"/>
  <c r="L962" i="21"/>
  <c r="I962" i="21"/>
  <c r="V961" i="21"/>
  <c r="U961" i="21"/>
  <c r="P961" i="21"/>
  <c r="L961" i="21"/>
  <c r="I961" i="21"/>
  <c r="V960" i="21"/>
  <c r="U960" i="21"/>
  <c r="P960" i="21"/>
  <c r="L960" i="21"/>
  <c r="I960" i="21"/>
  <c r="V959" i="21"/>
  <c r="U959" i="21"/>
  <c r="P959" i="21"/>
  <c r="L959" i="21"/>
  <c r="I959" i="21"/>
  <c r="V958" i="21"/>
  <c r="U958" i="21"/>
  <c r="P958" i="21"/>
  <c r="L958" i="21"/>
  <c r="I958" i="21"/>
  <c r="V957" i="21"/>
  <c r="U957" i="21"/>
  <c r="P957" i="21"/>
  <c r="L957" i="21"/>
  <c r="I957" i="21"/>
  <c r="V956" i="21"/>
  <c r="U956" i="21"/>
  <c r="P956" i="21"/>
  <c r="L956" i="21"/>
  <c r="I956" i="21"/>
  <c r="V955" i="21"/>
  <c r="U955" i="21"/>
  <c r="P955" i="21"/>
  <c r="L955" i="21"/>
  <c r="I955" i="21"/>
  <c r="V954" i="21"/>
  <c r="U954" i="21"/>
  <c r="P954" i="21"/>
  <c r="L954" i="21"/>
  <c r="I954" i="21"/>
  <c r="V953" i="21"/>
  <c r="U953" i="21"/>
  <c r="P953" i="21"/>
  <c r="L953" i="21"/>
  <c r="I953" i="21"/>
  <c r="V952" i="21"/>
  <c r="U952" i="21"/>
  <c r="P952" i="21"/>
  <c r="L952" i="21"/>
  <c r="I952" i="21"/>
  <c r="V951" i="21"/>
  <c r="U951" i="21"/>
  <c r="P951" i="21"/>
  <c r="L951" i="21"/>
  <c r="I951" i="21"/>
  <c r="V950" i="21"/>
  <c r="U950" i="21"/>
  <c r="P950" i="21"/>
  <c r="L950" i="21"/>
  <c r="I950" i="21"/>
  <c r="V949" i="21"/>
  <c r="U949" i="21"/>
  <c r="P949" i="21"/>
  <c r="L949" i="21"/>
  <c r="I949" i="21"/>
  <c r="V948" i="21"/>
  <c r="U948" i="21"/>
  <c r="P948" i="21"/>
  <c r="L948" i="21"/>
  <c r="I948" i="21"/>
  <c r="V947" i="21"/>
  <c r="U947" i="21"/>
  <c r="P947" i="21"/>
  <c r="L947" i="21"/>
  <c r="I947" i="21"/>
  <c r="V946" i="21"/>
  <c r="U946" i="21"/>
  <c r="P946" i="21"/>
  <c r="L946" i="21"/>
  <c r="I946" i="21"/>
  <c r="V945" i="21"/>
  <c r="U945" i="21"/>
  <c r="P945" i="21"/>
  <c r="L945" i="21"/>
  <c r="I945" i="21"/>
  <c r="V944" i="21"/>
  <c r="U944" i="21"/>
  <c r="P944" i="21"/>
  <c r="L944" i="21"/>
  <c r="I944" i="21"/>
  <c r="V943" i="21"/>
  <c r="U943" i="21"/>
  <c r="P943" i="21"/>
  <c r="L943" i="21"/>
  <c r="I943" i="21"/>
  <c r="V942" i="21"/>
  <c r="U942" i="21"/>
  <c r="P942" i="21"/>
  <c r="L942" i="21"/>
  <c r="I942" i="21"/>
  <c r="V941" i="21"/>
  <c r="U941" i="21"/>
  <c r="P941" i="21"/>
  <c r="L941" i="21"/>
  <c r="I941" i="21"/>
  <c r="V940" i="21"/>
  <c r="U940" i="21"/>
  <c r="P940" i="21"/>
  <c r="L940" i="21"/>
  <c r="I940" i="21"/>
  <c r="V939" i="21"/>
  <c r="U939" i="21"/>
  <c r="P939" i="21"/>
  <c r="L939" i="21"/>
  <c r="I939" i="21"/>
  <c r="V938" i="21"/>
  <c r="U938" i="21"/>
  <c r="P938" i="21"/>
  <c r="L938" i="21"/>
  <c r="I938" i="21"/>
  <c r="V937" i="21"/>
  <c r="U937" i="21"/>
  <c r="P937" i="21"/>
  <c r="L937" i="21"/>
  <c r="I937" i="21"/>
  <c r="V936" i="21"/>
  <c r="U936" i="21"/>
  <c r="P936" i="21"/>
  <c r="L936" i="21"/>
  <c r="I936" i="21"/>
  <c r="V935" i="21"/>
  <c r="U935" i="21"/>
  <c r="P935" i="21"/>
  <c r="L935" i="21"/>
  <c r="I935" i="21"/>
  <c r="V934" i="21"/>
  <c r="U934" i="21"/>
  <c r="P934" i="21"/>
  <c r="L934" i="21"/>
  <c r="I934" i="21"/>
  <c r="V933" i="21"/>
  <c r="U933" i="21"/>
  <c r="P933" i="21"/>
  <c r="L933" i="21"/>
  <c r="I933" i="21"/>
  <c r="V932" i="21"/>
  <c r="U932" i="21"/>
  <c r="P932" i="21"/>
  <c r="L932" i="21"/>
  <c r="I932" i="21"/>
  <c r="V931" i="21"/>
  <c r="U931" i="21"/>
  <c r="P931" i="21"/>
  <c r="L931" i="21"/>
  <c r="I931" i="21"/>
  <c r="V930" i="21"/>
  <c r="U930" i="21"/>
  <c r="P930" i="21"/>
  <c r="L930" i="21"/>
  <c r="I930" i="21"/>
  <c r="V929" i="21"/>
  <c r="U929" i="21"/>
  <c r="P929" i="21"/>
  <c r="L929" i="21"/>
  <c r="I929" i="21"/>
  <c r="V928" i="21"/>
  <c r="U928" i="21"/>
  <c r="P928" i="21"/>
  <c r="L928" i="21"/>
  <c r="I928" i="21"/>
  <c r="V927" i="21"/>
  <c r="U927" i="21"/>
  <c r="P927" i="21"/>
  <c r="L927" i="21"/>
  <c r="I927" i="21"/>
  <c r="V926" i="21"/>
  <c r="U926" i="21"/>
  <c r="P926" i="21"/>
  <c r="L926" i="21"/>
  <c r="I926" i="21"/>
  <c r="V925" i="21"/>
  <c r="U925" i="21"/>
  <c r="P925" i="21"/>
  <c r="L925" i="21"/>
  <c r="I925" i="21"/>
  <c r="V924" i="21"/>
  <c r="U924" i="21"/>
  <c r="P924" i="21"/>
  <c r="L924" i="21"/>
  <c r="I924" i="21"/>
  <c r="V923" i="21"/>
  <c r="U923" i="21"/>
  <c r="P923" i="21"/>
  <c r="L923" i="21"/>
  <c r="I923" i="21"/>
  <c r="V922" i="21"/>
  <c r="U922" i="21"/>
  <c r="P922" i="21"/>
  <c r="L922" i="21"/>
  <c r="I922" i="21"/>
  <c r="V921" i="21"/>
  <c r="U921" i="21"/>
  <c r="P921" i="21"/>
  <c r="L921" i="21"/>
  <c r="I921" i="21"/>
  <c r="V920" i="21"/>
  <c r="U920" i="21"/>
  <c r="P920" i="21"/>
  <c r="L920" i="21"/>
  <c r="I920" i="21"/>
  <c r="V919" i="21"/>
  <c r="U919" i="21"/>
  <c r="P919" i="21"/>
  <c r="L919" i="21"/>
  <c r="I919" i="21"/>
  <c r="V918" i="21"/>
  <c r="U918" i="21"/>
  <c r="P918" i="21"/>
  <c r="L918" i="21"/>
  <c r="I918" i="21"/>
  <c r="V917" i="21"/>
  <c r="U917" i="21"/>
  <c r="P917" i="21"/>
  <c r="L917" i="21"/>
  <c r="I917" i="21"/>
  <c r="V916" i="21"/>
  <c r="U916" i="21"/>
  <c r="P916" i="21"/>
  <c r="L916" i="21"/>
  <c r="I916" i="21"/>
  <c r="V915" i="21"/>
  <c r="U915" i="21"/>
  <c r="P915" i="21"/>
  <c r="L915" i="21"/>
  <c r="I915" i="21"/>
  <c r="V914" i="21"/>
  <c r="U914" i="21"/>
  <c r="P914" i="21"/>
  <c r="L914" i="21"/>
  <c r="I914" i="21"/>
  <c r="V913" i="21"/>
  <c r="U913" i="21"/>
  <c r="P913" i="21"/>
  <c r="L913" i="21"/>
  <c r="I913" i="21"/>
  <c r="V912" i="21"/>
  <c r="U912" i="21"/>
  <c r="P912" i="21"/>
  <c r="L912" i="21"/>
  <c r="I912" i="21"/>
  <c r="V911" i="21"/>
  <c r="U911" i="21"/>
  <c r="P911" i="21"/>
  <c r="L911" i="21"/>
  <c r="I911" i="21"/>
  <c r="V910" i="21"/>
  <c r="U910" i="21"/>
  <c r="P910" i="21"/>
  <c r="L910" i="21"/>
  <c r="I910" i="21"/>
  <c r="V909" i="21"/>
  <c r="U909" i="21"/>
  <c r="P909" i="21"/>
  <c r="L909" i="21"/>
  <c r="I909" i="21"/>
  <c r="V908" i="21"/>
  <c r="U908" i="21"/>
  <c r="P908" i="21"/>
  <c r="L908" i="21"/>
  <c r="I908" i="21"/>
  <c r="V907" i="21"/>
  <c r="U907" i="21"/>
  <c r="P907" i="21"/>
  <c r="L907" i="21"/>
  <c r="I907" i="21"/>
  <c r="V906" i="21"/>
  <c r="U906" i="21"/>
  <c r="P906" i="21"/>
  <c r="L906" i="21"/>
  <c r="I906" i="21"/>
  <c r="V905" i="21"/>
  <c r="U905" i="21"/>
  <c r="P905" i="21"/>
  <c r="L905" i="21"/>
  <c r="I905" i="21"/>
  <c r="V904" i="21"/>
  <c r="U904" i="21"/>
  <c r="P904" i="21"/>
  <c r="L904" i="21"/>
  <c r="I904" i="21"/>
  <c r="V903" i="21"/>
  <c r="U903" i="21"/>
  <c r="P903" i="21"/>
  <c r="L903" i="21"/>
  <c r="I903" i="21"/>
  <c r="V902" i="21"/>
  <c r="U902" i="21"/>
  <c r="P902" i="21"/>
  <c r="L902" i="21"/>
  <c r="I902" i="21"/>
  <c r="V901" i="21"/>
  <c r="U901" i="21"/>
  <c r="P901" i="21"/>
  <c r="L901" i="21"/>
  <c r="I901" i="21"/>
  <c r="V900" i="21"/>
  <c r="U900" i="21"/>
  <c r="P900" i="21"/>
  <c r="L900" i="21"/>
  <c r="I900" i="21"/>
  <c r="V899" i="21"/>
  <c r="U899" i="21"/>
  <c r="P899" i="21"/>
  <c r="L899" i="21"/>
  <c r="I899" i="21"/>
  <c r="V898" i="21"/>
  <c r="U898" i="21"/>
  <c r="P898" i="21"/>
  <c r="L898" i="21"/>
  <c r="I898" i="21"/>
  <c r="V897" i="21"/>
  <c r="U897" i="21"/>
  <c r="P897" i="21"/>
  <c r="L897" i="21"/>
  <c r="I897" i="21"/>
  <c r="V896" i="21"/>
  <c r="U896" i="21"/>
  <c r="P896" i="21"/>
  <c r="L896" i="21"/>
  <c r="I896" i="21"/>
  <c r="V895" i="21"/>
  <c r="U895" i="21"/>
  <c r="P895" i="21"/>
  <c r="L895" i="21"/>
  <c r="I895" i="21"/>
  <c r="V894" i="21"/>
  <c r="U894" i="21"/>
  <c r="P894" i="21"/>
  <c r="L894" i="21"/>
  <c r="I894" i="21"/>
  <c r="V893" i="21"/>
  <c r="U893" i="21"/>
  <c r="P893" i="21"/>
  <c r="L893" i="21"/>
  <c r="I893" i="21"/>
  <c r="V892" i="21"/>
  <c r="U892" i="21"/>
  <c r="P892" i="21"/>
  <c r="L892" i="21"/>
  <c r="I892" i="21"/>
  <c r="V891" i="21"/>
  <c r="U891" i="21"/>
  <c r="P891" i="21"/>
  <c r="L891" i="21"/>
  <c r="I891" i="21"/>
  <c r="V890" i="21"/>
  <c r="U890" i="21"/>
  <c r="P890" i="21"/>
  <c r="L890" i="21"/>
  <c r="I890" i="21"/>
  <c r="V889" i="21"/>
  <c r="U889" i="21"/>
  <c r="P889" i="21"/>
  <c r="L889" i="21"/>
  <c r="I889" i="21"/>
  <c r="V888" i="21"/>
  <c r="U888" i="21"/>
  <c r="P888" i="21"/>
  <c r="L888" i="21"/>
  <c r="I888" i="21"/>
  <c r="V887" i="21"/>
  <c r="U887" i="21"/>
  <c r="P887" i="21"/>
  <c r="L887" i="21"/>
  <c r="I887" i="21"/>
  <c r="V886" i="21"/>
  <c r="U886" i="21"/>
  <c r="P886" i="21"/>
  <c r="L886" i="21"/>
  <c r="I886" i="21"/>
  <c r="V885" i="21"/>
  <c r="U885" i="21"/>
  <c r="P885" i="21"/>
  <c r="L885" i="21"/>
  <c r="I885" i="21"/>
  <c r="V884" i="21"/>
  <c r="U884" i="21"/>
  <c r="P884" i="21"/>
  <c r="L884" i="21"/>
  <c r="I884" i="21"/>
  <c r="V883" i="21"/>
  <c r="U883" i="21"/>
  <c r="P883" i="21"/>
  <c r="L883" i="21"/>
  <c r="I883" i="21"/>
  <c r="V882" i="21"/>
  <c r="U882" i="21"/>
  <c r="P882" i="21"/>
  <c r="L882" i="21"/>
  <c r="I882" i="21"/>
  <c r="V881" i="21"/>
  <c r="U881" i="21"/>
  <c r="P881" i="21"/>
  <c r="L881" i="21"/>
  <c r="I881" i="21"/>
  <c r="V880" i="21"/>
  <c r="U880" i="21"/>
  <c r="P880" i="21"/>
  <c r="L880" i="21"/>
  <c r="I880" i="21"/>
  <c r="V879" i="21"/>
  <c r="U879" i="21"/>
  <c r="P879" i="21"/>
  <c r="L879" i="21"/>
  <c r="I879" i="21"/>
  <c r="V878" i="21"/>
  <c r="U878" i="21"/>
  <c r="P878" i="21"/>
  <c r="L878" i="21"/>
  <c r="I878" i="21"/>
  <c r="V877" i="21"/>
  <c r="U877" i="21"/>
  <c r="P877" i="21"/>
  <c r="L877" i="21"/>
  <c r="I877" i="21"/>
  <c r="V876" i="21"/>
  <c r="U876" i="21"/>
  <c r="P876" i="21"/>
  <c r="L876" i="21"/>
  <c r="I876" i="21"/>
  <c r="V875" i="21"/>
  <c r="U875" i="21"/>
  <c r="P875" i="21"/>
  <c r="L875" i="21"/>
  <c r="I875" i="21"/>
  <c r="V874" i="21"/>
  <c r="U874" i="21"/>
  <c r="P874" i="21"/>
  <c r="L874" i="21"/>
  <c r="I874" i="21"/>
  <c r="V873" i="21"/>
  <c r="U873" i="21"/>
  <c r="P873" i="21"/>
  <c r="L873" i="21"/>
  <c r="I873" i="21"/>
  <c r="V872" i="21"/>
  <c r="U872" i="21"/>
  <c r="P872" i="21"/>
  <c r="L872" i="21"/>
  <c r="I872" i="21"/>
  <c r="V871" i="21"/>
  <c r="U871" i="21"/>
  <c r="P871" i="21"/>
  <c r="L871" i="21"/>
  <c r="I871" i="21"/>
  <c r="V870" i="21"/>
  <c r="U870" i="21"/>
  <c r="P870" i="21"/>
  <c r="L870" i="21"/>
  <c r="I870" i="21"/>
  <c r="V869" i="21"/>
  <c r="U869" i="21"/>
  <c r="P869" i="21"/>
  <c r="L869" i="21"/>
  <c r="I869" i="21"/>
  <c r="V868" i="21"/>
  <c r="U868" i="21"/>
  <c r="P868" i="21"/>
  <c r="L868" i="21"/>
  <c r="I868" i="21"/>
  <c r="V867" i="21"/>
  <c r="U867" i="21"/>
  <c r="P867" i="21"/>
  <c r="L867" i="21"/>
  <c r="I867" i="21"/>
  <c r="V866" i="21"/>
  <c r="U866" i="21"/>
  <c r="P866" i="21"/>
  <c r="L866" i="21"/>
  <c r="I866" i="21"/>
  <c r="V865" i="21"/>
  <c r="U865" i="21"/>
  <c r="P865" i="21"/>
  <c r="L865" i="21"/>
  <c r="I865" i="21"/>
  <c r="V864" i="21"/>
  <c r="U864" i="21"/>
  <c r="P864" i="21"/>
  <c r="L864" i="21"/>
  <c r="I864" i="21"/>
  <c r="V863" i="21"/>
  <c r="U863" i="21"/>
  <c r="P863" i="21"/>
  <c r="L863" i="21"/>
  <c r="I863" i="21"/>
  <c r="V862" i="21"/>
  <c r="U862" i="21"/>
  <c r="P862" i="21"/>
  <c r="L862" i="21"/>
  <c r="I862" i="21"/>
  <c r="V861" i="21"/>
  <c r="U861" i="21"/>
  <c r="P861" i="21"/>
  <c r="L861" i="21"/>
  <c r="I861" i="21"/>
  <c r="V860" i="21"/>
  <c r="U860" i="21"/>
  <c r="P860" i="21"/>
  <c r="L860" i="21"/>
  <c r="I860" i="21"/>
  <c r="V859" i="21"/>
  <c r="U859" i="21"/>
  <c r="P859" i="21"/>
  <c r="L859" i="21"/>
  <c r="I859" i="21"/>
  <c r="V858" i="21"/>
  <c r="U858" i="21"/>
  <c r="P858" i="21"/>
  <c r="L858" i="21"/>
  <c r="I858" i="21"/>
  <c r="V857" i="21"/>
  <c r="U857" i="21"/>
  <c r="P857" i="21"/>
  <c r="L857" i="21"/>
  <c r="I857" i="21"/>
  <c r="V856" i="21"/>
  <c r="U856" i="21"/>
  <c r="P856" i="21"/>
  <c r="L856" i="21"/>
  <c r="I856" i="21"/>
  <c r="V855" i="21"/>
  <c r="U855" i="21"/>
  <c r="P855" i="21"/>
  <c r="L855" i="21"/>
  <c r="I855" i="21"/>
  <c r="V854" i="21"/>
  <c r="U854" i="21"/>
  <c r="P854" i="21"/>
  <c r="L854" i="21"/>
  <c r="I854" i="21"/>
  <c r="V853" i="21"/>
  <c r="U853" i="21"/>
  <c r="P853" i="21"/>
  <c r="L853" i="21"/>
  <c r="I853" i="21"/>
  <c r="V852" i="21"/>
  <c r="U852" i="21"/>
  <c r="P852" i="21"/>
  <c r="L852" i="21"/>
  <c r="I852" i="21"/>
  <c r="V851" i="21"/>
  <c r="U851" i="21"/>
  <c r="P851" i="21"/>
  <c r="L851" i="21"/>
  <c r="I851" i="21"/>
  <c r="V850" i="21"/>
  <c r="U850" i="21"/>
  <c r="P850" i="21"/>
  <c r="L850" i="21"/>
  <c r="I850" i="21"/>
  <c r="V849" i="21"/>
  <c r="U849" i="21"/>
  <c r="P849" i="21"/>
  <c r="L849" i="21"/>
  <c r="I849" i="21"/>
  <c r="V848" i="21"/>
  <c r="U848" i="21"/>
  <c r="P848" i="21"/>
  <c r="L848" i="21"/>
  <c r="I848" i="21"/>
  <c r="V847" i="21"/>
  <c r="U847" i="21"/>
  <c r="P847" i="21"/>
  <c r="L847" i="21"/>
  <c r="I847" i="21"/>
  <c r="V846" i="21"/>
  <c r="U846" i="21"/>
  <c r="P846" i="21"/>
  <c r="L846" i="21"/>
  <c r="I846" i="21"/>
  <c r="V845" i="21"/>
  <c r="U845" i="21"/>
  <c r="P845" i="21"/>
  <c r="L845" i="21"/>
  <c r="I845" i="21"/>
  <c r="V844" i="21"/>
  <c r="U844" i="21"/>
  <c r="P844" i="21"/>
  <c r="L844" i="21"/>
  <c r="I844" i="21"/>
  <c r="V843" i="21"/>
  <c r="U843" i="21"/>
  <c r="P843" i="21"/>
  <c r="L843" i="21"/>
  <c r="I843" i="21"/>
  <c r="V842" i="21"/>
  <c r="U842" i="21"/>
  <c r="P842" i="21"/>
  <c r="L842" i="21"/>
  <c r="I842" i="21"/>
  <c r="V841" i="21"/>
  <c r="U841" i="21"/>
  <c r="P841" i="21"/>
  <c r="L841" i="21"/>
  <c r="I841" i="21"/>
  <c r="V840" i="21"/>
  <c r="U840" i="21"/>
  <c r="P840" i="21"/>
  <c r="L840" i="21"/>
  <c r="I840" i="21"/>
  <c r="V839" i="21"/>
  <c r="U839" i="21"/>
  <c r="P839" i="21"/>
  <c r="L839" i="21"/>
  <c r="I839" i="21"/>
  <c r="V838" i="21"/>
  <c r="U838" i="21"/>
  <c r="P838" i="21"/>
  <c r="L838" i="21"/>
  <c r="I838" i="21"/>
  <c r="V837" i="21"/>
  <c r="U837" i="21"/>
  <c r="P837" i="21"/>
  <c r="L837" i="21"/>
  <c r="I837" i="21"/>
  <c r="V836" i="21"/>
  <c r="U836" i="21"/>
  <c r="P836" i="21"/>
  <c r="L836" i="21"/>
  <c r="I836" i="21"/>
  <c r="V835" i="21"/>
  <c r="U835" i="21"/>
  <c r="P835" i="21"/>
  <c r="L835" i="21"/>
  <c r="I835" i="21"/>
  <c r="V834" i="21"/>
  <c r="U834" i="21"/>
  <c r="P834" i="21"/>
  <c r="L834" i="21"/>
  <c r="I834" i="21"/>
  <c r="V833" i="21"/>
  <c r="U833" i="21"/>
  <c r="P833" i="21"/>
  <c r="L833" i="21"/>
  <c r="I833" i="21"/>
  <c r="V832" i="21"/>
  <c r="U832" i="21"/>
  <c r="P832" i="21"/>
  <c r="L832" i="21"/>
  <c r="I832" i="21"/>
  <c r="V831" i="21"/>
  <c r="U831" i="21"/>
  <c r="P831" i="21"/>
  <c r="L831" i="21"/>
  <c r="I831" i="21"/>
  <c r="V830" i="21"/>
  <c r="U830" i="21"/>
  <c r="P830" i="21"/>
  <c r="L830" i="21"/>
  <c r="I830" i="21"/>
  <c r="V829" i="21"/>
  <c r="U829" i="21"/>
  <c r="P829" i="21"/>
  <c r="L829" i="21"/>
  <c r="I829" i="21"/>
  <c r="V828" i="21"/>
  <c r="U828" i="21"/>
  <c r="P828" i="21"/>
  <c r="L828" i="21"/>
  <c r="I828" i="21"/>
  <c r="V827" i="21"/>
  <c r="U827" i="21"/>
  <c r="P827" i="21"/>
  <c r="L827" i="21"/>
  <c r="I827" i="21"/>
  <c r="V826" i="21"/>
  <c r="U826" i="21"/>
  <c r="P826" i="21"/>
  <c r="L826" i="21"/>
  <c r="I826" i="21"/>
  <c r="V825" i="21"/>
  <c r="U825" i="21"/>
  <c r="P825" i="21"/>
  <c r="L825" i="21"/>
  <c r="I825" i="21"/>
  <c r="V824" i="21"/>
  <c r="U824" i="21"/>
  <c r="P824" i="21"/>
  <c r="L824" i="21"/>
  <c r="I824" i="21"/>
  <c r="V823" i="21"/>
  <c r="U823" i="21"/>
  <c r="P823" i="21"/>
  <c r="L823" i="21"/>
  <c r="I823" i="21"/>
  <c r="V822" i="21"/>
  <c r="U822" i="21"/>
  <c r="P822" i="21"/>
  <c r="L822" i="21"/>
  <c r="I822" i="21"/>
  <c r="V821" i="21"/>
  <c r="U821" i="21"/>
  <c r="P821" i="21"/>
  <c r="L821" i="21"/>
  <c r="I821" i="21"/>
  <c r="V820" i="21"/>
  <c r="U820" i="21"/>
  <c r="P820" i="21"/>
  <c r="L820" i="21"/>
  <c r="I820" i="21"/>
  <c r="V819" i="21"/>
  <c r="U819" i="21"/>
  <c r="P819" i="21"/>
  <c r="L819" i="21"/>
  <c r="I819" i="21"/>
  <c r="V818" i="21"/>
  <c r="U818" i="21"/>
  <c r="P818" i="21"/>
  <c r="L818" i="21"/>
  <c r="I818" i="21"/>
  <c r="V817" i="21"/>
  <c r="U817" i="21"/>
  <c r="P817" i="21"/>
  <c r="L817" i="21"/>
  <c r="I817" i="21"/>
  <c r="V816" i="21"/>
  <c r="U816" i="21"/>
  <c r="P816" i="21"/>
  <c r="L816" i="21"/>
  <c r="I816" i="21"/>
  <c r="V815" i="21"/>
  <c r="U815" i="21"/>
  <c r="P815" i="21"/>
  <c r="L815" i="21"/>
  <c r="I815" i="21"/>
  <c r="V814" i="21"/>
  <c r="U814" i="21"/>
  <c r="P814" i="21"/>
  <c r="L814" i="21"/>
  <c r="I814" i="21"/>
  <c r="V813" i="21"/>
  <c r="U813" i="21"/>
  <c r="P813" i="21"/>
  <c r="L813" i="21"/>
  <c r="I813" i="21"/>
  <c r="V812" i="21"/>
  <c r="U812" i="21"/>
  <c r="P812" i="21"/>
  <c r="L812" i="21"/>
  <c r="I812" i="21"/>
  <c r="V811" i="21"/>
  <c r="U811" i="21"/>
  <c r="P811" i="21"/>
  <c r="L811" i="21"/>
  <c r="I811" i="21"/>
  <c r="V810" i="21"/>
  <c r="U810" i="21"/>
  <c r="P810" i="21"/>
  <c r="L810" i="21"/>
  <c r="I810" i="21"/>
  <c r="V809" i="21"/>
  <c r="U809" i="21"/>
  <c r="P809" i="21"/>
  <c r="L809" i="21"/>
  <c r="I809" i="21"/>
  <c r="V808" i="21"/>
  <c r="U808" i="21"/>
  <c r="P808" i="21"/>
  <c r="L808" i="21"/>
  <c r="I808" i="21"/>
  <c r="V807" i="21"/>
  <c r="U807" i="21"/>
  <c r="P807" i="21"/>
  <c r="L807" i="21"/>
  <c r="I807" i="21"/>
  <c r="V806" i="21"/>
  <c r="U806" i="21"/>
  <c r="P806" i="21"/>
  <c r="L806" i="21"/>
  <c r="I806" i="21"/>
  <c r="V805" i="21"/>
  <c r="U805" i="21"/>
  <c r="P805" i="21"/>
  <c r="L805" i="21"/>
  <c r="I805" i="21"/>
  <c r="V804" i="21"/>
  <c r="U804" i="21"/>
  <c r="P804" i="21"/>
  <c r="L804" i="21"/>
  <c r="I804" i="21"/>
  <c r="V803" i="21"/>
  <c r="U803" i="21"/>
  <c r="P803" i="21"/>
  <c r="L803" i="21"/>
  <c r="I803" i="21"/>
  <c r="V802" i="21"/>
  <c r="U802" i="21"/>
  <c r="P802" i="21"/>
  <c r="L802" i="21"/>
  <c r="I802" i="21"/>
  <c r="V801" i="21"/>
  <c r="U801" i="21"/>
  <c r="P801" i="21"/>
  <c r="L801" i="21"/>
  <c r="I801" i="21"/>
  <c r="V800" i="21"/>
  <c r="U800" i="21"/>
  <c r="P800" i="21"/>
  <c r="L800" i="21"/>
  <c r="I800" i="21"/>
  <c r="V799" i="21"/>
  <c r="U799" i="21"/>
  <c r="P799" i="21"/>
  <c r="L799" i="21"/>
  <c r="I799" i="21"/>
  <c r="V798" i="21"/>
  <c r="U798" i="21"/>
  <c r="P798" i="21"/>
  <c r="L798" i="21"/>
  <c r="I798" i="21"/>
  <c r="V797" i="21"/>
  <c r="U797" i="21"/>
  <c r="P797" i="21"/>
  <c r="L797" i="21"/>
  <c r="I797" i="21"/>
  <c r="V796" i="21"/>
  <c r="U796" i="21"/>
  <c r="P796" i="21"/>
  <c r="L796" i="21"/>
  <c r="I796" i="21"/>
  <c r="V795" i="21"/>
  <c r="U795" i="21"/>
  <c r="P795" i="21"/>
  <c r="L795" i="21"/>
  <c r="I795" i="21"/>
  <c r="V794" i="21"/>
  <c r="U794" i="21"/>
  <c r="P794" i="21"/>
  <c r="L794" i="21"/>
  <c r="I794" i="21"/>
  <c r="V793" i="21"/>
  <c r="U793" i="21"/>
  <c r="P793" i="21"/>
  <c r="L793" i="21"/>
  <c r="I793" i="21"/>
  <c r="V792" i="21"/>
  <c r="U792" i="21"/>
  <c r="P792" i="21"/>
  <c r="L792" i="21"/>
  <c r="I792" i="21"/>
  <c r="V791" i="21"/>
  <c r="U791" i="21"/>
  <c r="P791" i="21"/>
  <c r="L791" i="21"/>
  <c r="I791" i="21"/>
  <c r="V790" i="21"/>
  <c r="U790" i="21"/>
  <c r="P790" i="21"/>
  <c r="L790" i="21"/>
  <c r="I790" i="21"/>
  <c r="V789" i="21"/>
  <c r="U789" i="21"/>
  <c r="P789" i="21"/>
  <c r="L789" i="21"/>
  <c r="I789" i="21"/>
  <c r="V788" i="21"/>
  <c r="U788" i="21"/>
  <c r="P788" i="21"/>
  <c r="L788" i="21"/>
  <c r="I788" i="21"/>
  <c r="V787" i="21"/>
  <c r="U787" i="21"/>
  <c r="P787" i="21"/>
  <c r="L787" i="21"/>
  <c r="I787" i="21"/>
  <c r="V786" i="21"/>
  <c r="U786" i="21"/>
  <c r="P786" i="21"/>
  <c r="L786" i="21"/>
  <c r="I786" i="21"/>
  <c r="V785" i="21"/>
  <c r="U785" i="21"/>
  <c r="P785" i="21"/>
  <c r="L785" i="21"/>
  <c r="I785" i="21"/>
  <c r="V784" i="21"/>
  <c r="U784" i="21"/>
  <c r="P784" i="21"/>
  <c r="L784" i="21"/>
  <c r="I784" i="21"/>
  <c r="V783" i="21"/>
  <c r="U783" i="21"/>
  <c r="P783" i="21"/>
  <c r="L783" i="21"/>
  <c r="I783" i="21"/>
  <c r="V782" i="21"/>
  <c r="U782" i="21"/>
  <c r="P782" i="21"/>
  <c r="L782" i="21"/>
  <c r="I782" i="21"/>
  <c r="V781" i="21"/>
  <c r="U781" i="21"/>
  <c r="P781" i="21"/>
  <c r="L781" i="21"/>
  <c r="I781" i="21"/>
  <c r="V780" i="21"/>
  <c r="U780" i="21"/>
  <c r="P780" i="21"/>
  <c r="L780" i="21"/>
  <c r="I780" i="21"/>
  <c r="V779" i="21"/>
  <c r="U779" i="21"/>
  <c r="P779" i="21"/>
  <c r="L779" i="21"/>
  <c r="I779" i="21"/>
  <c r="V778" i="21"/>
  <c r="U778" i="21"/>
  <c r="P778" i="21"/>
  <c r="L778" i="21"/>
  <c r="I778" i="21"/>
  <c r="V777" i="21"/>
  <c r="U777" i="21"/>
  <c r="P777" i="21"/>
  <c r="L777" i="21"/>
  <c r="I777" i="21"/>
  <c r="V776" i="21"/>
  <c r="U776" i="21"/>
  <c r="P776" i="21"/>
  <c r="L776" i="21"/>
  <c r="I776" i="21"/>
  <c r="V775" i="21"/>
  <c r="U775" i="21"/>
  <c r="P775" i="21"/>
  <c r="L775" i="21"/>
  <c r="I775" i="21"/>
  <c r="V774" i="21"/>
  <c r="U774" i="21"/>
  <c r="P774" i="21"/>
  <c r="L774" i="21"/>
  <c r="I774" i="21"/>
  <c r="V773" i="21"/>
  <c r="U773" i="21"/>
  <c r="P773" i="21"/>
  <c r="L773" i="21"/>
  <c r="I773" i="21"/>
  <c r="V772" i="21"/>
  <c r="U772" i="21"/>
  <c r="P772" i="21"/>
  <c r="L772" i="21"/>
  <c r="I772" i="21"/>
  <c r="V771" i="21"/>
  <c r="U771" i="21"/>
  <c r="P771" i="21"/>
  <c r="L771" i="21"/>
  <c r="I771" i="21"/>
  <c r="V770" i="21"/>
  <c r="U770" i="21"/>
  <c r="P770" i="21"/>
  <c r="L770" i="21"/>
  <c r="I770" i="21"/>
  <c r="V769" i="21"/>
  <c r="U769" i="21"/>
  <c r="P769" i="21"/>
  <c r="L769" i="21"/>
  <c r="I769" i="21"/>
  <c r="V768" i="21"/>
  <c r="U768" i="21"/>
  <c r="P768" i="21"/>
  <c r="L768" i="21"/>
  <c r="I768" i="21"/>
  <c r="V767" i="21"/>
  <c r="U767" i="21"/>
  <c r="P767" i="21"/>
  <c r="L767" i="21"/>
  <c r="I767" i="21"/>
  <c r="V766" i="21"/>
  <c r="U766" i="21"/>
  <c r="P766" i="21"/>
  <c r="L766" i="21"/>
  <c r="I766" i="21"/>
  <c r="V765" i="21"/>
  <c r="U765" i="21"/>
  <c r="P765" i="21"/>
  <c r="L765" i="21"/>
  <c r="I765" i="21"/>
  <c r="V764" i="21"/>
  <c r="U764" i="21"/>
  <c r="P764" i="21"/>
  <c r="L764" i="21"/>
  <c r="I764" i="21"/>
  <c r="V763" i="21"/>
  <c r="U763" i="21"/>
  <c r="P763" i="21"/>
  <c r="L763" i="21"/>
  <c r="I763" i="21"/>
  <c r="V762" i="21"/>
  <c r="U762" i="21"/>
  <c r="P762" i="21"/>
  <c r="L762" i="21"/>
  <c r="I762" i="21"/>
  <c r="V761" i="21"/>
  <c r="U761" i="21"/>
  <c r="P761" i="21"/>
  <c r="L761" i="21"/>
  <c r="I761" i="21"/>
  <c r="V760" i="21"/>
  <c r="U760" i="21"/>
  <c r="P760" i="21"/>
  <c r="L760" i="21"/>
  <c r="I760" i="21"/>
  <c r="V759" i="21"/>
  <c r="U759" i="21"/>
  <c r="P759" i="21"/>
  <c r="L759" i="21"/>
  <c r="I759" i="21"/>
  <c r="V758" i="21"/>
  <c r="U758" i="21"/>
  <c r="P758" i="21"/>
  <c r="L758" i="21"/>
  <c r="I758" i="21"/>
  <c r="V757" i="21"/>
  <c r="U757" i="21"/>
  <c r="P757" i="21"/>
  <c r="L757" i="21"/>
  <c r="I757" i="21"/>
  <c r="V756" i="21"/>
  <c r="U756" i="21"/>
  <c r="P756" i="21"/>
  <c r="L756" i="21"/>
  <c r="I756" i="21"/>
  <c r="V755" i="21"/>
  <c r="U755" i="21"/>
  <c r="P755" i="21"/>
  <c r="L755" i="21"/>
  <c r="I755" i="21"/>
  <c r="V754" i="21"/>
  <c r="U754" i="21"/>
  <c r="P754" i="21"/>
  <c r="L754" i="21"/>
  <c r="I754" i="21"/>
  <c r="V753" i="21"/>
  <c r="U753" i="21"/>
  <c r="P753" i="21"/>
  <c r="L753" i="21"/>
  <c r="I753" i="21"/>
  <c r="V752" i="21"/>
  <c r="U752" i="21"/>
  <c r="P752" i="21"/>
  <c r="L752" i="21"/>
  <c r="I752" i="21"/>
  <c r="V751" i="21"/>
  <c r="U751" i="21"/>
  <c r="P751" i="21"/>
  <c r="L751" i="21"/>
  <c r="I751" i="21"/>
  <c r="V750" i="21"/>
  <c r="U750" i="21"/>
  <c r="P750" i="21"/>
  <c r="L750" i="21"/>
  <c r="I750" i="21"/>
  <c r="V749" i="21"/>
  <c r="U749" i="21"/>
  <c r="P749" i="21"/>
  <c r="L749" i="21"/>
  <c r="I749" i="21"/>
  <c r="V748" i="21"/>
  <c r="U748" i="21"/>
  <c r="P748" i="21"/>
  <c r="L748" i="21"/>
  <c r="I748" i="21"/>
  <c r="V747" i="21"/>
  <c r="U747" i="21"/>
  <c r="P747" i="21"/>
  <c r="L747" i="21"/>
  <c r="I747" i="21"/>
  <c r="V746" i="21"/>
  <c r="U746" i="21"/>
  <c r="P746" i="21"/>
  <c r="L746" i="21"/>
  <c r="I746" i="21"/>
  <c r="V745" i="21"/>
  <c r="U745" i="21"/>
  <c r="P745" i="21"/>
  <c r="L745" i="21"/>
  <c r="I745" i="21"/>
  <c r="V744" i="21"/>
  <c r="U744" i="21"/>
  <c r="P744" i="21"/>
  <c r="L744" i="21"/>
  <c r="I744" i="21"/>
  <c r="V743" i="21"/>
  <c r="U743" i="21"/>
  <c r="P743" i="21"/>
  <c r="L743" i="21"/>
  <c r="I743" i="21"/>
  <c r="V742" i="21"/>
  <c r="U742" i="21"/>
  <c r="P742" i="21"/>
  <c r="L742" i="21"/>
  <c r="I742" i="21"/>
  <c r="V741" i="21"/>
  <c r="U741" i="21"/>
  <c r="P741" i="21"/>
  <c r="L741" i="21"/>
  <c r="I741" i="21"/>
  <c r="V740" i="21"/>
  <c r="U740" i="21"/>
  <c r="P740" i="21"/>
  <c r="L740" i="21"/>
  <c r="I740" i="21"/>
  <c r="V739" i="21"/>
  <c r="U739" i="21"/>
  <c r="P739" i="21"/>
  <c r="L739" i="21"/>
  <c r="I739" i="21"/>
  <c r="V738" i="21"/>
  <c r="U738" i="21"/>
  <c r="P738" i="21"/>
  <c r="L738" i="21"/>
  <c r="I738" i="21"/>
  <c r="V737" i="21"/>
  <c r="U737" i="21"/>
  <c r="P737" i="21"/>
  <c r="L737" i="21"/>
  <c r="I737" i="21"/>
  <c r="V736" i="21"/>
  <c r="U736" i="21"/>
  <c r="P736" i="21"/>
  <c r="L736" i="21"/>
  <c r="I736" i="21"/>
  <c r="V735" i="21"/>
  <c r="U735" i="21"/>
  <c r="P735" i="21"/>
  <c r="L735" i="21"/>
  <c r="I735" i="21"/>
  <c r="V734" i="21"/>
  <c r="U734" i="21"/>
  <c r="P734" i="21"/>
  <c r="L734" i="21"/>
  <c r="I734" i="21"/>
  <c r="V733" i="21"/>
  <c r="U733" i="21"/>
  <c r="P733" i="21"/>
  <c r="L733" i="21"/>
  <c r="I733" i="21"/>
  <c r="V732" i="21"/>
  <c r="U732" i="21"/>
  <c r="P732" i="21"/>
  <c r="L732" i="21"/>
  <c r="I732" i="21"/>
  <c r="V731" i="21"/>
  <c r="U731" i="21"/>
  <c r="P731" i="21"/>
  <c r="L731" i="21"/>
  <c r="I731" i="21"/>
  <c r="V730" i="21"/>
  <c r="U730" i="21"/>
  <c r="P730" i="21"/>
  <c r="L730" i="21"/>
  <c r="I730" i="21"/>
  <c r="V729" i="21"/>
  <c r="U729" i="21"/>
  <c r="P729" i="21"/>
  <c r="L729" i="21"/>
  <c r="I729" i="21"/>
  <c r="V728" i="21"/>
  <c r="U728" i="21"/>
  <c r="P728" i="21"/>
  <c r="L728" i="21"/>
  <c r="I728" i="21"/>
  <c r="V727" i="21"/>
  <c r="U727" i="21"/>
  <c r="P727" i="21"/>
  <c r="L727" i="21"/>
  <c r="I727" i="21"/>
  <c r="V726" i="21"/>
  <c r="U726" i="21"/>
  <c r="P726" i="21"/>
  <c r="L726" i="21"/>
  <c r="I726" i="21"/>
  <c r="V725" i="21"/>
  <c r="U725" i="21"/>
  <c r="P725" i="21"/>
  <c r="L725" i="21"/>
  <c r="I725" i="21"/>
  <c r="V724" i="21"/>
  <c r="U724" i="21"/>
  <c r="P724" i="21"/>
  <c r="L724" i="21"/>
  <c r="I724" i="21"/>
  <c r="V723" i="21"/>
  <c r="U723" i="21"/>
  <c r="P723" i="21"/>
  <c r="L723" i="21"/>
  <c r="I723" i="21"/>
  <c r="V722" i="21"/>
  <c r="U722" i="21"/>
  <c r="P722" i="21"/>
  <c r="L722" i="21"/>
  <c r="I722" i="21"/>
  <c r="V721" i="21"/>
  <c r="U721" i="21"/>
  <c r="P721" i="21"/>
  <c r="L721" i="21"/>
  <c r="I721" i="21"/>
  <c r="V720" i="21"/>
  <c r="U720" i="21"/>
  <c r="P720" i="21"/>
  <c r="L720" i="21"/>
  <c r="I720" i="21"/>
  <c r="V719" i="21"/>
  <c r="U719" i="21"/>
  <c r="P719" i="21"/>
  <c r="L719" i="21"/>
  <c r="I719" i="21"/>
  <c r="V718" i="21"/>
  <c r="U718" i="21"/>
  <c r="P718" i="21"/>
  <c r="L718" i="21"/>
  <c r="I718" i="21"/>
  <c r="V717" i="21"/>
  <c r="U717" i="21"/>
  <c r="P717" i="21"/>
  <c r="L717" i="21"/>
  <c r="I717" i="21"/>
  <c r="V716" i="21"/>
  <c r="U716" i="21"/>
  <c r="P716" i="21"/>
  <c r="L716" i="21"/>
  <c r="I716" i="21"/>
  <c r="V715" i="21"/>
  <c r="U715" i="21"/>
  <c r="P715" i="21"/>
  <c r="L715" i="21"/>
  <c r="I715" i="21"/>
  <c r="V714" i="21"/>
  <c r="U714" i="21"/>
  <c r="P714" i="21"/>
  <c r="L714" i="21"/>
  <c r="I714" i="21"/>
  <c r="V713" i="21"/>
  <c r="U713" i="21"/>
  <c r="P713" i="21"/>
  <c r="L713" i="21"/>
  <c r="I713" i="21"/>
  <c r="V712" i="21"/>
  <c r="U712" i="21"/>
  <c r="P712" i="21"/>
  <c r="L712" i="21"/>
  <c r="I712" i="21"/>
  <c r="V711" i="21"/>
  <c r="U711" i="21"/>
  <c r="P711" i="21"/>
  <c r="L711" i="21"/>
  <c r="I711" i="21"/>
  <c r="V710" i="21"/>
  <c r="U710" i="21"/>
  <c r="P710" i="21"/>
  <c r="L710" i="21"/>
  <c r="I710" i="21"/>
  <c r="V709" i="21"/>
  <c r="U709" i="21"/>
  <c r="P709" i="21"/>
  <c r="L709" i="21"/>
  <c r="I709" i="21"/>
  <c r="V708" i="21"/>
  <c r="U708" i="21"/>
  <c r="P708" i="21"/>
  <c r="L708" i="21"/>
  <c r="I708" i="21"/>
  <c r="V707" i="21"/>
  <c r="U707" i="21"/>
  <c r="P707" i="21"/>
  <c r="L707" i="21"/>
  <c r="I707" i="21"/>
  <c r="V706" i="21"/>
  <c r="U706" i="21"/>
  <c r="P706" i="21"/>
  <c r="L706" i="21"/>
  <c r="I706" i="21"/>
  <c r="V705" i="21"/>
  <c r="U705" i="21"/>
  <c r="P705" i="21"/>
  <c r="L705" i="21"/>
  <c r="I705" i="21"/>
  <c r="V704" i="21"/>
  <c r="U704" i="21"/>
  <c r="P704" i="21"/>
  <c r="L704" i="21"/>
  <c r="I704" i="21"/>
  <c r="V703" i="21"/>
  <c r="U703" i="21"/>
  <c r="P703" i="21"/>
  <c r="L703" i="21"/>
  <c r="I703" i="21"/>
  <c r="V702" i="21"/>
  <c r="U702" i="21"/>
  <c r="P702" i="21"/>
  <c r="L702" i="21"/>
  <c r="I702" i="21"/>
  <c r="V701" i="21"/>
  <c r="U701" i="21"/>
  <c r="P701" i="21"/>
  <c r="L701" i="21"/>
  <c r="I701" i="21"/>
  <c r="V700" i="21"/>
  <c r="U700" i="21"/>
  <c r="P700" i="21"/>
  <c r="L700" i="21"/>
  <c r="I700" i="21"/>
  <c r="V699" i="21"/>
  <c r="U699" i="21"/>
  <c r="P699" i="21"/>
  <c r="L699" i="21"/>
  <c r="I699" i="21"/>
  <c r="V698" i="21"/>
  <c r="U698" i="21"/>
  <c r="P698" i="21"/>
  <c r="L698" i="21"/>
  <c r="I698" i="21"/>
  <c r="V697" i="21"/>
  <c r="U697" i="21"/>
  <c r="P697" i="21"/>
  <c r="L697" i="21"/>
  <c r="I697" i="21"/>
  <c r="V696" i="21"/>
  <c r="U696" i="21"/>
  <c r="P696" i="21"/>
  <c r="L696" i="21"/>
  <c r="I696" i="21"/>
  <c r="V695" i="21"/>
  <c r="U695" i="21"/>
  <c r="P695" i="21"/>
  <c r="L695" i="21"/>
  <c r="I695" i="21"/>
  <c r="V694" i="21"/>
  <c r="U694" i="21"/>
  <c r="P694" i="21"/>
  <c r="L694" i="21"/>
  <c r="I694" i="21"/>
  <c r="V693" i="21"/>
  <c r="U693" i="21"/>
  <c r="P693" i="21"/>
  <c r="L693" i="21"/>
  <c r="I693" i="21"/>
  <c r="V692" i="21"/>
  <c r="U692" i="21"/>
  <c r="P692" i="21"/>
  <c r="L692" i="21"/>
  <c r="I692" i="21"/>
  <c r="V691" i="21"/>
  <c r="U691" i="21"/>
  <c r="P691" i="21"/>
  <c r="L691" i="21"/>
  <c r="I691" i="21"/>
  <c r="V690" i="21"/>
  <c r="U690" i="21"/>
  <c r="P690" i="21"/>
  <c r="L690" i="21"/>
  <c r="I690" i="21"/>
  <c r="V689" i="21"/>
  <c r="U689" i="21"/>
  <c r="P689" i="21"/>
  <c r="L689" i="21"/>
  <c r="I689" i="21"/>
  <c r="V688" i="21"/>
  <c r="U688" i="21"/>
  <c r="P688" i="21"/>
  <c r="L688" i="21"/>
  <c r="I688" i="21"/>
  <c r="V687" i="21"/>
  <c r="U687" i="21"/>
  <c r="P687" i="21"/>
  <c r="L687" i="21"/>
  <c r="I687" i="21"/>
  <c r="V686" i="21"/>
  <c r="U686" i="21"/>
  <c r="P686" i="21"/>
  <c r="L686" i="21"/>
  <c r="I686" i="21"/>
  <c r="V685" i="21"/>
  <c r="U685" i="21"/>
  <c r="P685" i="21"/>
  <c r="L685" i="21"/>
  <c r="I685" i="21"/>
  <c r="V684" i="21"/>
  <c r="U684" i="21"/>
  <c r="P684" i="21"/>
  <c r="L684" i="21"/>
  <c r="I684" i="21"/>
  <c r="V683" i="21"/>
  <c r="U683" i="21"/>
  <c r="P683" i="21"/>
  <c r="L683" i="21"/>
  <c r="I683" i="21"/>
  <c r="V682" i="21"/>
  <c r="U682" i="21"/>
  <c r="P682" i="21"/>
  <c r="L682" i="21"/>
  <c r="I682" i="21"/>
  <c r="V681" i="21"/>
  <c r="U681" i="21"/>
  <c r="P681" i="21"/>
  <c r="L681" i="21"/>
  <c r="I681" i="21"/>
  <c r="V680" i="21"/>
  <c r="U680" i="21"/>
  <c r="P680" i="21"/>
  <c r="L680" i="21"/>
  <c r="I680" i="21"/>
  <c r="V679" i="21"/>
  <c r="U679" i="21"/>
  <c r="P679" i="21"/>
  <c r="L679" i="21"/>
  <c r="I679" i="21"/>
  <c r="V678" i="21"/>
  <c r="U678" i="21"/>
  <c r="P678" i="21"/>
  <c r="L678" i="21"/>
  <c r="I678" i="21"/>
  <c r="V677" i="21"/>
  <c r="U677" i="21"/>
  <c r="P677" i="21"/>
  <c r="L677" i="21"/>
  <c r="I677" i="21"/>
  <c r="V676" i="21"/>
  <c r="U676" i="21"/>
  <c r="P676" i="21"/>
  <c r="L676" i="21"/>
  <c r="I676" i="21"/>
  <c r="V675" i="21"/>
  <c r="U675" i="21"/>
  <c r="P675" i="21"/>
  <c r="L675" i="21"/>
  <c r="I675" i="21"/>
  <c r="V674" i="21"/>
  <c r="U674" i="21"/>
  <c r="P674" i="21"/>
  <c r="L674" i="21"/>
  <c r="I674" i="21"/>
  <c r="V673" i="21"/>
  <c r="U673" i="21"/>
  <c r="P673" i="21"/>
  <c r="L673" i="21"/>
  <c r="I673" i="21"/>
  <c r="V672" i="21"/>
  <c r="U672" i="21"/>
  <c r="P672" i="21"/>
  <c r="L672" i="21"/>
  <c r="I672" i="21"/>
  <c r="V671" i="21"/>
  <c r="U671" i="21"/>
  <c r="P671" i="21"/>
  <c r="L671" i="21"/>
  <c r="I671" i="21"/>
  <c r="V670" i="21"/>
  <c r="U670" i="21"/>
  <c r="P670" i="21"/>
  <c r="L670" i="21"/>
  <c r="I670" i="21"/>
  <c r="V669" i="21"/>
  <c r="U669" i="21"/>
  <c r="P669" i="21"/>
  <c r="L669" i="21"/>
  <c r="I669" i="21"/>
  <c r="V668" i="21"/>
  <c r="U668" i="21"/>
  <c r="P668" i="21"/>
  <c r="L668" i="21"/>
  <c r="I668" i="21"/>
  <c r="V667" i="21"/>
  <c r="U667" i="21"/>
  <c r="P667" i="21"/>
  <c r="L667" i="21"/>
  <c r="I667" i="21"/>
  <c r="V666" i="21"/>
  <c r="U666" i="21"/>
  <c r="P666" i="21"/>
  <c r="L666" i="21"/>
  <c r="I666" i="21"/>
  <c r="V665" i="21"/>
  <c r="U665" i="21"/>
  <c r="P665" i="21"/>
  <c r="L665" i="21"/>
  <c r="I665" i="21"/>
  <c r="V664" i="21"/>
  <c r="U664" i="21"/>
  <c r="P664" i="21"/>
  <c r="L664" i="21"/>
  <c r="I664" i="21"/>
  <c r="V663" i="21"/>
  <c r="U663" i="21"/>
  <c r="P663" i="21"/>
  <c r="L663" i="21"/>
  <c r="I663" i="21"/>
  <c r="V662" i="21"/>
  <c r="U662" i="21"/>
  <c r="P662" i="21"/>
  <c r="L662" i="21"/>
  <c r="I662" i="21"/>
  <c r="V661" i="21"/>
  <c r="U661" i="21"/>
  <c r="P661" i="21"/>
  <c r="L661" i="21"/>
  <c r="I661" i="21"/>
  <c r="V660" i="21"/>
  <c r="U660" i="21"/>
  <c r="P660" i="21"/>
  <c r="L660" i="21"/>
  <c r="I660" i="21"/>
  <c r="V659" i="21"/>
  <c r="U659" i="21"/>
  <c r="P659" i="21"/>
  <c r="L659" i="21"/>
  <c r="I659" i="21"/>
  <c r="V658" i="21"/>
  <c r="U658" i="21"/>
  <c r="P658" i="21"/>
  <c r="L658" i="21"/>
  <c r="I658" i="21"/>
  <c r="V657" i="21"/>
  <c r="U657" i="21"/>
  <c r="P657" i="21"/>
  <c r="L657" i="21"/>
  <c r="I657" i="21"/>
  <c r="V656" i="21"/>
  <c r="U656" i="21"/>
  <c r="P656" i="21"/>
  <c r="L656" i="21"/>
  <c r="I656" i="21"/>
  <c r="V655" i="21"/>
  <c r="U655" i="21"/>
  <c r="P655" i="21"/>
  <c r="L655" i="21"/>
  <c r="I655" i="21"/>
  <c r="V654" i="21"/>
  <c r="U654" i="21"/>
  <c r="P654" i="21"/>
  <c r="L654" i="21"/>
  <c r="I654" i="21"/>
  <c r="V653" i="21"/>
  <c r="U653" i="21"/>
  <c r="P653" i="21"/>
  <c r="L653" i="21"/>
  <c r="I653" i="21"/>
  <c r="V652" i="21"/>
  <c r="U652" i="21"/>
  <c r="P652" i="21"/>
  <c r="L652" i="21"/>
  <c r="I652" i="21"/>
  <c r="V651" i="21"/>
  <c r="U651" i="21"/>
  <c r="P651" i="21"/>
  <c r="L651" i="21"/>
  <c r="I651" i="21"/>
  <c r="V650" i="21"/>
  <c r="U650" i="21"/>
  <c r="P650" i="21"/>
  <c r="L650" i="21"/>
  <c r="I650" i="21"/>
  <c r="V649" i="21"/>
  <c r="U649" i="21"/>
  <c r="P649" i="21"/>
  <c r="L649" i="21"/>
  <c r="I649" i="21"/>
  <c r="V648" i="21"/>
  <c r="U648" i="21"/>
  <c r="P648" i="21"/>
  <c r="L648" i="21"/>
  <c r="I648" i="21"/>
  <c r="V647" i="21"/>
  <c r="U647" i="21"/>
  <c r="P647" i="21"/>
  <c r="L647" i="21"/>
  <c r="I647" i="21"/>
  <c r="V646" i="21"/>
  <c r="U646" i="21"/>
  <c r="P646" i="21"/>
  <c r="L646" i="21"/>
  <c r="I646" i="21"/>
  <c r="V645" i="21"/>
  <c r="U645" i="21"/>
  <c r="P645" i="21"/>
  <c r="L645" i="21"/>
  <c r="I645" i="21"/>
  <c r="V644" i="21"/>
  <c r="U644" i="21"/>
  <c r="P644" i="21"/>
  <c r="L644" i="21"/>
  <c r="I644" i="21"/>
  <c r="V643" i="21"/>
  <c r="U643" i="21"/>
  <c r="P643" i="21"/>
  <c r="L643" i="21"/>
  <c r="I643" i="21"/>
  <c r="V642" i="21"/>
  <c r="U642" i="21"/>
  <c r="P642" i="21"/>
  <c r="L642" i="21"/>
  <c r="I642" i="21"/>
  <c r="V641" i="21"/>
  <c r="U641" i="21"/>
  <c r="P641" i="21"/>
  <c r="L641" i="21"/>
  <c r="I641" i="21"/>
  <c r="V640" i="21"/>
  <c r="U640" i="21"/>
  <c r="P640" i="21"/>
  <c r="L640" i="21"/>
  <c r="I640" i="21"/>
  <c r="V639" i="21"/>
  <c r="U639" i="21"/>
  <c r="P639" i="21"/>
  <c r="L639" i="21"/>
  <c r="I639" i="21"/>
  <c r="V638" i="21"/>
  <c r="U638" i="21"/>
  <c r="P638" i="21"/>
  <c r="L638" i="21"/>
  <c r="I638" i="21"/>
  <c r="V637" i="21"/>
  <c r="U637" i="21"/>
  <c r="P637" i="21"/>
  <c r="L637" i="21"/>
  <c r="I637" i="21"/>
  <c r="V636" i="21"/>
  <c r="U636" i="21"/>
  <c r="P636" i="21"/>
  <c r="L636" i="21"/>
  <c r="I636" i="21"/>
  <c r="V635" i="21"/>
  <c r="U635" i="21"/>
  <c r="P635" i="21"/>
  <c r="L635" i="21"/>
  <c r="I635" i="21"/>
  <c r="V634" i="21"/>
  <c r="U634" i="21"/>
  <c r="P634" i="21"/>
  <c r="L634" i="21"/>
  <c r="I634" i="21"/>
  <c r="V633" i="21"/>
  <c r="U633" i="21"/>
  <c r="P633" i="21"/>
  <c r="L633" i="21"/>
  <c r="I633" i="21"/>
  <c r="V632" i="21"/>
  <c r="U632" i="21"/>
  <c r="P632" i="21"/>
  <c r="L632" i="21"/>
  <c r="I632" i="21"/>
  <c r="V631" i="21"/>
  <c r="U631" i="21"/>
  <c r="P631" i="21"/>
  <c r="L631" i="21"/>
  <c r="I631" i="21"/>
  <c r="V630" i="21"/>
  <c r="U630" i="21"/>
  <c r="P630" i="21"/>
  <c r="L630" i="21"/>
  <c r="I630" i="21"/>
  <c r="V629" i="21"/>
  <c r="U629" i="21"/>
  <c r="P629" i="21"/>
  <c r="L629" i="21"/>
  <c r="I629" i="21"/>
  <c r="V628" i="21"/>
  <c r="U628" i="21"/>
  <c r="P628" i="21"/>
  <c r="L628" i="21"/>
  <c r="I628" i="21"/>
  <c r="V627" i="21"/>
  <c r="U627" i="21"/>
  <c r="P627" i="21"/>
  <c r="L627" i="21"/>
  <c r="I627" i="21"/>
  <c r="V626" i="21"/>
  <c r="U626" i="21"/>
  <c r="P626" i="21"/>
  <c r="L626" i="21"/>
  <c r="I626" i="21"/>
  <c r="V625" i="21"/>
  <c r="U625" i="21"/>
  <c r="P625" i="21"/>
  <c r="L625" i="21"/>
  <c r="I625" i="21"/>
  <c r="V624" i="21"/>
  <c r="U624" i="21"/>
  <c r="P624" i="21"/>
  <c r="L624" i="21"/>
  <c r="I624" i="21"/>
  <c r="V623" i="21"/>
  <c r="U623" i="21"/>
  <c r="P623" i="21"/>
  <c r="L623" i="21"/>
  <c r="I623" i="21"/>
  <c r="V622" i="21"/>
  <c r="U622" i="21"/>
  <c r="P622" i="21"/>
  <c r="L622" i="21"/>
  <c r="I622" i="21"/>
  <c r="V621" i="21"/>
  <c r="U621" i="21"/>
  <c r="P621" i="21"/>
  <c r="L621" i="21"/>
  <c r="I621" i="21"/>
  <c r="V620" i="21"/>
  <c r="U620" i="21"/>
  <c r="P620" i="21"/>
  <c r="L620" i="21"/>
  <c r="I620" i="21"/>
  <c r="V619" i="21"/>
  <c r="U619" i="21"/>
  <c r="P619" i="21"/>
  <c r="L619" i="21"/>
  <c r="I619" i="21"/>
  <c r="V618" i="21"/>
  <c r="U618" i="21"/>
  <c r="P618" i="21"/>
  <c r="L618" i="21"/>
  <c r="I618" i="21"/>
  <c r="V617" i="21"/>
  <c r="U617" i="21"/>
  <c r="P617" i="21"/>
  <c r="L617" i="21"/>
  <c r="I617" i="21"/>
  <c r="V616" i="21"/>
  <c r="U616" i="21"/>
  <c r="P616" i="21"/>
  <c r="L616" i="21"/>
  <c r="I616" i="21"/>
  <c r="V615" i="21"/>
  <c r="U615" i="21"/>
  <c r="P615" i="21"/>
  <c r="L615" i="21"/>
  <c r="I615" i="21"/>
  <c r="V614" i="21"/>
  <c r="U614" i="21"/>
  <c r="P614" i="21"/>
  <c r="L614" i="21"/>
  <c r="I614" i="21"/>
  <c r="V613" i="21"/>
  <c r="U613" i="21"/>
  <c r="P613" i="21"/>
  <c r="L613" i="21"/>
  <c r="I613" i="21"/>
  <c r="V612" i="21"/>
  <c r="U612" i="21"/>
  <c r="P612" i="21"/>
  <c r="L612" i="21"/>
  <c r="I612" i="21"/>
  <c r="V611" i="21"/>
  <c r="U611" i="21"/>
  <c r="P611" i="21"/>
  <c r="L611" i="21"/>
  <c r="I611" i="21"/>
  <c r="V610" i="21"/>
  <c r="U610" i="21"/>
  <c r="P610" i="21"/>
  <c r="L610" i="21"/>
  <c r="I610" i="21"/>
  <c r="V609" i="21"/>
  <c r="U609" i="21"/>
  <c r="P609" i="21"/>
  <c r="L609" i="21"/>
  <c r="I609" i="21"/>
  <c r="V608" i="21"/>
  <c r="U608" i="21"/>
  <c r="P608" i="21"/>
  <c r="L608" i="21"/>
  <c r="I608" i="21"/>
  <c r="V607" i="21"/>
  <c r="U607" i="21"/>
  <c r="P607" i="21"/>
  <c r="L607" i="21"/>
  <c r="I607" i="21"/>
  <c r="V606" i="21"/>
  <c r="U606" i="21"/>
  <c r="P606" i="21"/>
  <c r="L606" i="21"/>
  <c r="I606" i="21"/>
  <c r="V605" i="21"/>
  <c r="U605" i="21"/>
  <c r="P605" i="21"/>
  <c r="L605" i="21"/>
  <c r="I605" i="21"/>
  <c r="V604" i="21"/>
  <c r="U604" i="21"/>
  <c r="P604" i="21"/>
  <c r="L604" i="21"/>
  <c r="I604" i="21"/>
  <c r="V603" i="21"/>
  <c r="U603" i="21"/>
  <c r="P603" i="21"/>
  <c r="L603" i="21"/>
  <c r="I603" i="21"/>
  <c r="V602" i="21"/>
  <c r="U602" i="21"/>
  <c r="P602" i="21"/>
  <c r="L602" i="21"/>
  <c r="I602" i="21"/>
  <c r="V601" i="21"/>
  <c r="U601" i="21"/>
  <c r="P601" i="21"/>
  <c r="L601" i="21"/>
  <c r="I601" i="21"/>
  <c r="V600" i="21"/>
  <c r="U600" i="21"/>
  <c r="P600" i="21"/>
  <c r="L600" i="21"/>
  <c r="I600" i="21"/>
  <c r="V599" i="21"/>
  <c r="U599" i="21"/>
  <c r="P599" i="21"/>
  <c r="L599" i="21"/>
  <c r="I599" i="21"/>
  <c r="V598" i="21"/>
  <c r="U598" i="21"/>
  <c r="P598" i="21"/>
  <c r="L598" i="21"/>
  <c r="I598" i="21"/>
  <c r="V597" i="21"/>
  <c r="U597" i="21"/>
  <c r="P597" i="21"/>
  <c r="L597" i="21"/>
  <c r="I597" i="21"/>
  <c r="V596" i="21"/>
  <c r="U596" i="21"/>
  <c r="P596" i="21"/>
  <c r="L596" i="21"/>
  <c r="I596" i="21"/>
  <c r="V595" i="21"/>
  <c r="U595" i="21"/>
  <c r="P595" i="21"/>
  <c r="L595" i="21"/>
  <c r="I595" i="21"/>
  <c r="V594" i="21"/>
  <c r="U594" i="21"/>
  <c r="P594" i="21"/>
  <c r="L594" i="21"/>
  <c r="I594" i="21"/>
  <c r="V593" i="21"/>
  <c r="U593" i="21"/>
  <c r="P593" i="21"/>
  <c r="L593" i="21"/>
  <c r="I593" i="21"/>
  <c r="V592" i="21"/>
  <c r="U592" i="21"/>
  <c r="P592" i="21"/>
  <c r="L592" i="21"/>
  <c r="I592" i="21"/>
  <c r="V591" i="21"/>
  <c r="U591" i="21"/>
  <c r="P591" i="21"/>
  <c r="L591" i="21"/>
  <c r="I591" i="21"/>
  <c r="V590" i="21"/>
  <c r="U590" i="21"/>
  <c r="P590" i="21"/>
  <c r="L590" i="21"/>
  <c r="I590" i="21"/>
  <c r="V589" i="21"/>
  <c r="U589" i="21"/>
  <c r="P589" i="21"/>
  <c r="L589" i="21"/>
  <c r="I589" i="21"/>
  <c r="V588" i="21"/>
  <c r="U588" i="21"/>
  <c r="P588" i="21"/>
  <c r="L588" i="21"/>
  <c r="I588" i="21"/>
  <c r="V587" i="21"/>
  <c r="U587" i="21"/>
  <c r="P587" i="21"/>
  <c r="L587" i="21"/>
  <c r="I587" i="21"/>
  <c r="V586" i="21"/>
  <c r="U586" i="21"/>
  <c r="P586" i="21"/>
  <c r="L586" i="21"/>
  <c r="I586" i="21"/>
  <c r="V585" i="21"/>
  <c r="U585" i="21"/>
  <c r="P585" i="21"/>
  <c r="L585" i="21"/>
  <c r="I585" i="21"/>
  <c r="V584" i="21"/>
  <c r="U584" i="21"/>
  <c r="P584" i="21"/>
  <c r="L584" i="21"/>
  <c r="I584" i="21"/>
  <c r="V583" i="21"/>
  <c r="U583" i="21"/>
  <c r="P583" i="21"/>
  <c r="L583" i="21"/>
  <c r="I583" i="21"/>
  <c r="V582" i="21"/>
  <c r="U582" i="21"/>
  <c r="P582" i="21"/>
  <c r="L582" i="21"/>
  <c r="I582" i="21"/>
  <c r="V581" i="21"/>
  <c r="U581" i="21"/>
  <c r="P581" i="21"/>
  <c r="L581" i="21"/>
  <c r="I581" i="21"/>
  <c r="V580" i="21"/>
  <c r="U580" i="21"/>
  <c r="P580" i="21"/>
  <c r="L580" i="21"/>
  <c r="I580" i="21"/>
  <c r="V579" i="21"/>
  <c r="U579" i="21"/>
  <c r="P579" i="21"/>
  <c r="L579" i="21"/>
  <c r="I579" i="21"/>
  <c r="V578" i="21"/>
  <c r="U578" i="21"/>
  <c r="P578" i="21"/>
  <c r="L578" i="21"/>
  <c r="I578" i="21"/>
  <c r="V577" i="21"/>
  <c r="U577" i="21"/>
  <c r="P577" i="21"/>
  <c r="L577" i="21"/>
  <c r="I577" i="21"/>
  <c r="V576" i="21"/>
  <c r="U576" i="21"/>
  <c r="P576" i="21"/>
  <c r="L576" i="21"/>
  <c r="I576" i="21"/>
  <c r="V575" i="21"/>
  <c r="U575" i="21"/>
  <c r="P575" i="21"/>
  <c r="L575" i="21"/>
  <c r="I575" i="21"/>
  <c r="V574" i="21"/>
  <c r="U574" i="21"/>
  <c r="P574" i="21"/>
  <c r="L574" i="21"/>
  <c r="I574" i="21"/>
  <c r="V573" i="21"/>
  <c r="U573" i="21"/>
  <c r="P573" i="21"/>
  <c r="L573" i="21"/>
  <c r="I573" i="21"/>
  <c r="V572" i="21"/>
  <c r="U572" i="21"/>
  <c r="P572" i="21"/>
  <c r="L572" i="21"/>
  <c r="I572" i="21"/>
  <c r="V571" i="21"/>
  <c r="U571" i="21"/>
  <c r="P571" i="21"/>
  <c r="L571" i="21"/>
  <c r="I571" i="21"/>
  <c r="V570" i="21"/>
  <c r="U570" i="21"/>
  <c r="P570" i="21"/>
  <c r="L570" i="21"/>
  <c r="I570" i="21"/>
  <c r="V569" i="21"/>
  <c r="U569" i="21"/>
  <c r="P569" i="21"/>
  <c r="L569" i="21"/>
  <c r="I569" i="21"/>
  <c r="V568" i="21"/>
  <c r="U568" i="21"/>
  <c r="P568" i="21"/>
  <c r="L568" i="21"/>
  <c r="I568" i="21"/>
  <c r="V567" i="21"/>
  <c r="U567" i="21"/>
  <c r="P567" i="21"/>
  <c r="L567" i="21"/>
  <c r="I567" i="21"/>
  <c r="V566" i="21"/>
  <c r="U566" i="21"/>
  <c r="P566" i="21"/>
  <c r="L566" i="21"/>
  <c r="I566" i="21"/>
  <c r="V565" i="21"/>
  <c r="U565" i="21"/>
  <c r="P565" i="21"/>
  <c r="L565" i="21"/>
  <c r="I565" i="21"/>
  <c r="V564" i="21"/>
  <c r="U564" i="21"/>
  <c r="P564" i="21"/>
  <c r="L564" i="21"/>
  <c r="I564" i="21"/>
  <c r="V563" i="21"/>
  <c r="U563" i="21"/>
  <c r="P563" i="21"/>
  <c r="L563" i="21"/>
  <c r="I563" i="21"/>
  <c r="V562" i="21"/>
  <c r="U562" i="21"/>
  <c r="P562" i="21"/>
  <c r="L562" i="21"/>
  <c r="I562" i="21"/>
  <c r="V561" i="21"/>
  <c r="U561" i="21"/>
  <c r="P561" i="21"/>
  <c r="L561" i="21"/>
  <c r="I561" i="21"/>
  <c r="V560" i="21"/>
  <c r="U560" i="21"/>
  <c r="P560" i="21"/>
  <c r="L560" i="21"/>
  <c r="I560" i="21"/>
  <c r="V559" i="21"/>
  <c r="U559" i="21"/>
  <c r="P559" i="21"/>
  <c r="L559" i="21"/>
  <c r="I559" i="21"/>
  <c r="V558" i="21"/>
  <c r="U558" i="21"/>
  <c r="P558" i="21"/>
  <c r="L558" i="21"/>
  <c r="I558" i="21"/>
  <c r="V557" i="21"/>
  <c r="U557" i="21"/>
  <c r="P557" i="21"/>
  <c r="L557" i="21"/>
  <c r="I557" i="21"/>
  <c r="V556" i="21"/>
  <c r="U556" i="21"/>
  <c r="P556" i="21"/>
  <c r="L556" i="21"/>
  <c r="I556" i="21"/>
  <c r="V555" i="21"/>
  <c r="U555" i="21"/>
  <c r="P555" i="21"/>
  <c r="L555" i="21"/>
  <c r="I555" i="21"/>
  <c r="V554" i="21"/>
  <c r="U554" i="21"/>
  <c r="P554" i="21"/>
  <c r="L554" i="21"/>
  <c r="I554" i="21"/>
  <c r="V553" i="21"/>
  <c r="U553" i="21"/>
  <c r="P553" i="21"/>
  <c r="L553" i="21"/>
  <c r="I553" i="21"/>
  <c r="V552" i="21"/>
  <c r="U552" i="21"/>
  <c r="P552" i="21"/>
  <c r="L552" i="21"/>
  <c r="I552" i="21"/>
  <c r="V551" i="21"/>
  <c r="U551" i="21"/>
  <c r="P551" i="21"/>
  <c r="L551" i="21"/>
  <c r="I551" i="21"/>
  <c r="V550" i="21"/>
  <c r="U550" i="21"/>
  <c r="P550" i="21"/>
  <c r="L550" i="21"/>
  <c r="I550" i="21"/>
  <c r="V549" i="21"/>
  <c r="U549" i="21"/>
  <c r="P549" i="21"/>
  <c r="L549" i="21"/>
  <c r="I549" i="21"/>
  <c r="V548" i="21"/>
  <c r="U548" i="21"/>
  <c r="P548" i="21"/>
  <c r="L548" i="21"/>
  <c r="I548" i="21"/>
  <c r="V547" i="21"/>
  <c r="U547" i="21"/>
  <c r="P547" i="21"/>
  <c r="L547" i="21"/>
  <c r="I547" i="21"/>
  <c r="V546" i="21"/>
  <c r="U546" i="21"/>
  <c r="P546" i="21"/>
  <c r="L546" i="21"/>
  <c r="I546" i="21"/>
  <c r="V545" i="21"/>
  <c r="U545" i="21"/>
  <c r="P545" i="21"/>
  <c r="L545" i="21"/>
  <c r="I545" i="21"/>
  <c r="V544" i="21"/>
  <c r="U544" i="21"/>
  <c r="P544" i="21"/>
  <c r="L544" i="21"/>
  <c r="I544" i="21"/>
  <c r="V543" i="21"/>
  <c r="U543" i="21"/>
  <c r="P543" i="21"/>
  <c r="L543" i="21"/>
  <c r="I543" i="21"/>
  <c r="V542" i="21"/>
  <c r="U542" i="21"/>
  <c r="P542" i="21"/>
  <c r="L542" i="21"/>
  <c r="I542" i="21"/>
  <c r="V541" i="21"/>
  <c r="U541" i="21"/>
  <c r="P541" i="21"/>
  <c r="L541" i="21"/>
  <c r="I541" i="21"/>
  <c r="V540" i="21"/>
  <c r="U540" i="21"/>
  <c r="P540" i="21"/>
  <c r="L540" i="21"/>
  <c r="I540" i="21"/>
  <c r="V539" i="21"/>
  <c r="U539" i="21"/>
  <c r="P539" i="21"/>
  <c r="L539" i="21"/>
  <c r="I539" i="21"/>
  <c r="V538" i="21"/>
  <c r="U538" i="21"/>
  <c r="P538" i="21"/>
  <c r="L538" i="21"/>
  <c r="I538" i="21"/>
  <c r="V537" i="21"/>
  <c r="U537" i="21"/>
  <c r="P537" i="21"/>
  <c r="L537" i="21"/>
  <c r="I537" i="21"/>
  <c r="V536" i="21"/>
  <c r="U536" i="21"/>
  <c r="P536" i="21"/>
  <c r="L536" i="21"/>
  <c r="I536" i="21"/>
  <c r="V535" i="21"/>
  <c r="U535" i="21"/>
  <c r="P535" i="21"/>
  <c r="L535" i="21"/>
  <c r="I535" i="21"/>
  <c r="V534" i="21"/>
  <c r="U534" i="21"/>
  <c r="P534" i="21"/>
  <c r="L534" i="21"/>
  <c r="I534" i="21"/>
  <c r="V533" i="21"/>
  <c r="U533" i="21"/>
  <c r="P533" i="21"/>
  <c r="L533" i="21"/>
  <c r="I533" i="21"/>
  <c r="V532" i="21"/>
  <c r="U532" i="21"/>
  <c r="P532" i="21"/>
  <c r="L532" i="21"/>
  <c r="I532" i="21"/>
  <c r="V531" i="21"/>
  <c r="U531" i="21"/>
  <c r="P531" i="21"/>
  <c r="L531" i="21"/>
  <c r="I531" i="21"/>
  <c r="V530" i="21"/>
  <c r="U530" i="21"/>
  <c r="P530" i="21"/>
  <c r="L530" i="21"/>
  <c r="I530" i="21"/>
  <c r="V529" i="21"/>
  <c r="U529" i="21"/>
  <c r="P529" i="21"/>
  <c r="L529" i="21"/>
  <c r="I529" i="21"/>
  <c r="V528" i="21"/>
  <c r="U528" i="21"/>
  <c r="P528" i="21"/>
  <c r="L528" i="21"/>
  <c r="I528" i="21"/>
  <c r="V527" i="21"/>
  <c r="U527" i="21"/>
  <c r="P527" i="21"/>
  <c r="L527" i="21"/>
  <c r="I527" i="21"/>
  <c r="V526" i="21"/>
  <c r="U526" i="21"/>
  <c r="P526" i="21"/>
  <c r="L526" i="21"/>
  <c r="I526" i="21"/>
  <c r="V525" i="21"/>
  <c r="U525" i="21"/>
  <c r="P525" i="21"/>
  <c r="L525" i="21"/>
  <c r="I525" i="21"/>
  <c r="V524" i="21"/>
  <c r="U524" i="21"/>
  <c r="P524" i="21"/>
  <c r="L524" i="21"/>
  <c r="I524" i="21"/>
  <c r="V523" i="21"/>
  <c r="U523" i="21"/>
  <c r="P523" i="21"/>
  <c r="L523" i="21"/>
  <c r="I523" i="21"/>
  <c r="V522" i="21"/>
  <c r="U522" i="21"/>
  <c r="P522" i="21"/>
  <c r="L522" i="21"/>
  <c r="I522" i="21"/>
  <c r="V521" i="21"/>
  <c r="U521" i="21"/>
  <c r="P521" i="21"/>
  <c r="L521" i="21"/>
  <c r="I521" i="21"/>
  <c r="V520" i="21"/>
  <c r="U520" i="21"/>
  <c r="P520" i="21"/>
  <c r="L520" i="21"/>
  <c r="I520" i="21"/>
  <c r="V519" i="21"/>
  <c r="U519" i="21"/>
  <c r="P519" i="21"/>
  <c r="L519" i="21"/>
  <c r="I519" i="21"/>
  <c r="V518" i="21"/>
  <c r="U518" i="21"/>
  <c r="P518" i="21"/>
  <c r="L518" i="21"/>
  <c r="I518" i="21"/>
  <c r="V517" i="21"/>
  <c r="U517" i="21"/>
  <c r="P517" i="21"/>
  <c r="L517" i="21"/>
  <c r="I517" i="21"/>
  <c r="V516" i="21"/>
  <c r="U516" i="21"/>
  <c r="P516" i="21"/>
  <c r="L516" i="21"/>
  <c r="I516" i="21"/>
  <c r="V515" i="21"/>
  <c r="U515" i="21"/>
  <c r="P515" i="21"/>
  <c r="L515" i="21"/>
  <c r="I515" i="21"/>
  <c r="V514" i="21"/>
  <c r="U514" i="21"/>
  <c r="P514" i="21"/>
  <c r="L514" i="21"/>
  <c r="I514" i="21"/>
  <c r="V513" i="21"/>
  <c r="U513" i="21"/>
  <c r="P513" i="21"/>
  <c r="L513" i="21"/>
  <c r="I513" i="21"/>
  <c r="V512" i="21"/>
  <c r="U512" i="21"/>
  <c r="P512" i="21"/>
  <c r="L512" i="21"/>
  <c r="I512" i="21"/>
  <c r="V511" i="21"/>
  <c r="U511" i="21"/>
  <c r="P511" i="21"/>
  <c r="L511" i="21"/>
  <c r="I511" i="21"/>
  <c r="V510" i="21"/>
  <c r="U510" i="21"/>
  <c r="P510" i="21"/>
  <c r="L510" i="21"/>
  <c r="I510" i="21"/>
  <c r="V509" i="21"/>
  <c r="U509" i="21"/>
  <c r="P509" i="21"/>
  <c r="L509" i="21"/>
  <c r="I509" i="21"/>
  <c r="V508" i="21"/>
  <c r="U508" i="21"/>
  <c r="P508" i="21"/>
  <c r="L508" i="21"/>
  <c r="I508" i="21"/>
  <c r="V507" i="21"/>
  <c r="U507" i="21"/>
  <c r="P507" i="21"/>
  <c r="L507" i="21"/>
  <c r="I507" i="21"/>
  <c r="V506" i="21"/>
  <c r="U506" i="21"/>
  <c r="P506" i="21"/>
  <c r="L506" i="21"/>
  <c r="I506" i="21"/>
  <c r="V505" i="21"/>
  <c r="U505" i="21"/>
  <c r="P505" i="21"/>
  <c r="L505" i="21"/>
  <c r="I505" i="21"/>
  <c r="V504" i="21"/>
  <c r="U504" i="21"/>
  <c r="P504" i="21"/>
  <c r="L504" i="21"/>
  <c r="I504" i="21"/>
  <c r="V503" i="21"/>
  <c r="U503" i="21"/>
  <c r="P503" i="21"/>
  <c r="L503" i="21"/>
  <c r="I503" i="21"/>
  <c r="V502" i="21"/>
  <c r="U502" i="21"/>
  <c r="P502" i="21"/>
  <c r="L502" i="21"/>
  <c r="I502" i="21"/>
  <c r="V501" i="21"/>
  <c r="U501" i="21"/>
  <c r="P501" i="21"/>
  <c r="L501" i="21"/>
  <c r="I501" i="21"/>
  <c r="V500" i="21"/>
  <c r="U500" i="21"/>
  <c r="P500" i="21"/>
  <c r="L500" i="21"/>
  <c r="I500" i="21"/>
  <c r="V499" i="21"/>
  <c r="U499" i="21"/>
  <c r="P499" i="21"/>
  <c r="L499" i="21"/>
  <c r="I499" i="21"/>
  <c r="V498" i="21"/>
  <c r="U498" i="21"/>
  <c r="P498" i="21"/>
  <c r="L498" i="21"/>
  <c r="I498" i="21"/>
  <c r="V497" i="21"/>
  <c r="U497" i="21"/>
  <c r="P497" i="21"/>
  <c r="L497" i="21"/>
  <c r="I497" i="21"/>
  <c r="V496" i="21"/>
  <c r="U496" i="21"/>
  <c r="P496" i="21"/>
  <c r="L496" i="21"/>
  <c r="I496" i="21"/>
  <c r="V495" i="21"/>
  <c r="U495" i="21"/>
  <c r="P495" i="21"/>
  <c r="L495" i="21"/>
  <c r="I495" i="21"/>
  <c r="V494" i="21"/>
  <c r="U494" i="21"/>
  <c r="P494" i="21"/>
  <c r="L494" i="21"/>
  <c r="I494" i="21"/>
  <c r="V493" i="21"/>
  <c r="U493" i="21"/>
  <c r="P493" i="21"/>
  <c r="L493" i="21"/>
  <c r="I493" i="21"/>
  <c r="V492" i="21"/>
  <c r="U492" i="21"/>
  <c r="P492" i="21"/>
  <c r="L492" i="21"/>
  <c r="I492" i="21"/>
  <c r="V491" i="21"/>
  <c r="U491" i="21"/>
  <c r="P491" i="21"/>
  <c r="L491" i="21"/>
  <c r="I491" i="21"/>
  <c r="V490" i="21"/>
  <c r="U490" i="21"/>
  <c r="P490" i="21"/>
  <c r="L490" i="21"/>
  <c r="I490" i="21"/>
  <c r="V489" i="21"/>
  <c r="U489" i="21"/>
  <c r="P489" i="21"/>
  <c r="L489" i="21"/>
  <c r="I489" i="21"/>
  <c r="V488" i="21"/>
  <c r="U488" i="21"/>
  <c r="P488" i="21"/>
  <c r="L488" i="21"/>
  <c r="I488" i="21"/>
  <c r="V487" i="21"/>
  <c r="U487" i="21"/>
  <c r="P487" i="21"/>
  <c r="L487" i="21"/>
  <c r="I487" i="21"/>
  <c r="V486" i="21"/>
  <c r="U486" i="21"/>
  <c r="P486" i="21"/>
  <c r="L486" i="21"/>
  <c r="I486" i="21"/>
  <c r="V485" i="21"/>
  <c r="U485" i="21"/>
  <c r="P485" i="21"/>
  <c r="L485" i="21"/>
  <c r="I485" i="21"/>
  <c r="V484" i="21"/>
  <c r="U484" i="21"/>
  <c r="P484" i="21"/>
  <c r="L484" i="21"/>
  <c r="I484" i="21"/>
  <c r="V483" i="21"/>
  <c r="U483" i="21"/>
  <c r="P483" i="21"/>
  <c r="L483" i="21"/>
  <c r="I483" i="21"/>
  <c r="V482" i="21"/>
  <c r="U482" i="21"/>
  <c r="P482" i="21"/>
  <c r="L482" i="21"/>
  <c r="I482" i="21"/>
  <c r="V481" i="21"/>
  <c r="U481" i="21"/>
  <c r="P481" i="21"/>
  <c r="L481" i="21"/>
  <c r="I481" i="21"/>
  <c r="V480" i="21"/>
  <c r="U480" i="21"/>
  <c r="P480" i="21"/>
  <c r="L480" i="21"/>
  <c r="I480" i="21"/>
  <c r="V479" i="21"/>
  <c r="U479" i="21"/>
  <c r="P479" i="21"/>
  <c r="L479" i="21"/>
  <c r="I479" i="21"/>
  <c r="V478" i="21"/>
  <c r="U478" i="21"/>
  <c r="P478" i="21"/>
  <c r="L478" i="21"/>
  <c r="I478" i="21"/>
  <c r="V477" i="21"/>
  <c r="U477" i="21"/>
  <c r="P477" i="21"/>
  <c r="L477" i="21"/>
  <c r="I477" i="21"/>
  <c r="V476" i="21"/>
  <c r="U476" i="21"/>
  <c r="P476" i="21"/>
  <c r="L476" i="21"/>
  <c r="I476" i="21"/>
  <c r="V475" i="21"/>
  <c r="U475" i="21"/>
  <c r="P475" i="21"/>
  <c r="L475" i="21"/>
  <c r="I475" i="21"/>
  <c r="V474" i="21"/>
  <c r="U474" i="21"/>
  <c r="P474" i="21"/>
  <c r="L474" i="21"/>
  <c r="I474" i="21"/>
  <c r="V473" i="21"/>
  <c r="U473" i="21"/>
  <c r="P473" i="21"/>
  <c r="L473" i="21"/>
  <c r="I473" i="21"/>
  <c r="V472" i="21"/>
  <c r="U472" i="21"/>
  <c r="P472" i="21"/>
  <c r="L472" i="21"/>
  <c r="I472" i="21"/>
  <c r="V471" i="21"/>
  <c r="U471" i="21"/>
  <c r="P471" i="21"/>
  <c r="L471" i="21"/>
  <c r="I471" i="21"/>
  <c r="V470" i="21"/>
  <c r="U470" i="21"/>
  <c r="P470" i="21"/>
  <c r="L470" i="21"/>
  <c r="I470" i="21"/>
  <c r="V469" i="21"/>
  <c r="U469" i="21"/>
  <c r="P469" i="21"/>
  <c r="L469" i="21"/>
  <c r="I469" i="21"/>
  <c r="V468" i="21"/>
  <c r="U468" i="21"/>
  <c r="P468" i="21"/>
  <c r="L468" i="21"/>
  <c r="I468" i="21"/>
  <c r="V467" i="21"/>
  <c r="U467" i="21"/>
  <c r="P467" i="21"/>
  <c r="L467" i="21"/>
  <c r="I467" i="21"/>
  <c r="V466" i="21"/>
  <c r="U466" i="21"/>
  <c r="P466" i="21"/>
  <c r="L466" i="21"/>
  <c r="I466" i="21"/>
  <c r="V465" i="21"/>
  <c r="U465" i="21"/>
  <c r="P465" i="21"/>
  <c r="L465" i="21"/>
  <c r="I465" i="21"/>
  <c r="V464" i="21"/>
  <c r="U464" i="21"/>
  <c r="P464" i="21"/>
  <c r="L464" i="21"/>
  <c r="I464" i="21"/>
  <c r="V463" i="21"/>
  <c r="U463" i="21"/>
  <c r="P463" i="21"/>
  <c r="L463" i="21"/>
  <c r="I463" i="21"/>
  <c r="V462" i="21"/>
  <c r="U462" i="21"/>
  <c r="P462" i="21"/>
  <c r="L462" i="21"/>
  <c r="I462" i="21"/>
  <c r="V461" i="21"/>
  <c r="U461" i="21"/>
  <c r="P461" i="21"/>
  <c r="L461" i="21"/>
  <c r="I461" i="21"/>
  <c r="V460" i="21"/>
  <c r="U460" i="21"/>
  <c r="P460" i="21"/>
  <c r="L460" i="21"/>
  <c r="I460" i="21"/>
  <c r="V459" i="21"/>
  <c r="U459" i="21"/>
  <c r="P459" i="21"/>
  <c r="L459" i="21"/>
  <c r="I459" i="21"/>
  <c r="V458" i="21"/>
  <c r="U458" i="21"/>
  <c r="P458" i="21"/>
  <c r="L458" i="21"/>
  <c r="I458" i="21"/>
  <c r="V457" i="21"/>
  <c r="U457" i="21"/>
  <c r="P457" i="21"/>
  <c r="L457" i="21"/>
  <c r="I457" i="21"/>
  <c r="V456" i="21"/>
  <c r="U456" i="21"/>
  <c r="P456" i="21"/>
  <c r="L456" i="21"/>
  <c r="I456" i="21"/>
  <c r="V455" i="21"/>
  <c r="U455" i="21"/>
  <c r="P455" i="21"/>
  <c r="L455" i="21"/>
  <c r="I455" i="21"/>
  <c r="V454" i="21"/>
  <c r="U454" i="21"/>
  <c r="P454" i="21"/>
  <c r="L454" i="21"/>
  <c r="I454" i="21"/>
  <c r="V453" i="21"/>
  <c r="U453" i="21"/>
  <c r="P453" i="21"/>
  <c r="L453" i="21"/>
  <c r="I453" i="21"/>
  <c r="V452" i="21"/>
  <c r="U452" i="21"/>
  <c r="P452" i="21"/>
  <c r="L452" i="21"/>
  <c r="I452" i="21"/>
  <c r="V451" i="21"/>
  <c r="U451" i="21"/>
  <c r="P451" i="21"/>
  <c r="L451" i="21"/>
  <c r="I451" i="21"/>
  <c r="V450" i="21"/>
  <c r="U450" i="21"/>
  <c r="P450" i="21"/>
  <c r="L450" i="21"/>
  <c r="I450" i="21"/>
  <c r="V449" i="21"/>
  <c r="U449" i="21"/>
  <c r="P449" i="21"/>
  <c r="L449" i="21"/>
  <c r="I449" i="21"/>
  <c r="V448" i="21"/>
  <c r="U448" i="21"/>
  <c r="P448" i="21"/>
  <c r="L448" i="21"/>
  <c r="I448" i="21"/>
  <c r="V447" i="21"/>
  <c r="U447" i="21"/>
  <c r="P447" i="21"/>
  <c r="L447" i="21"/>
  <c r="I447" i="21"/>
  <c r="V446" i="21"/>
  <c r="U446" i="21"/>
  <c r="P446" i="21"/>
  <c r="L446" i="21"/>
  <c r="I446" i="21"/>
  <c r="V445" i="21"/>
  <c r="U445" i="21"/>
  <c r="P445" i="21"/>
  <c r="L445" i="21"/>
  <c r="I445" i="21"/>
  <c r="V444" i="21"/>
  <c r="U444" i="21"/>
  <c r="P444" i="21"/>
  <c r="L444" i="21"/>
  <c r="I444" i="21"/>
  <c r="V443" i="21"/>
  <c r="U443" i="21"/>
  <c r="P443" i="21"/>
  <c r="L443" i="21"/>
  <c r="I443" i="21"/>
  <c r="V442" i="21"/>
  <c r="U442" i="21"/>
  <c r="P442" i="21"/>
  <c r="L442" i="21"/>
  <c r="I442" i="21"/>
  <c r="V441" i="21"/>
  <c r="U441" i="21"/>
  <c r="P441" i="21"/>
  <c r="L441" i="21"/>
  <c r="I441" i="21"/>
  <c r="V440" i="21"/>
  <c r="U440" i="21"/>
  <c r="P440" i="21"/>
  <c r="L440" i="21"/>
  <c r="I440" i="21"/>
  <c r="V439" i="21"/>
  <c r="U439" i="21"/>
  <c r="P439" i="21"/>
  <c r="L439" i="21"/>
  <c r="I439" i="21"/>
  <c r="V438" i="21"/>
  <c r="U438" i="21"/>
  <c r="P438" i="21"/>
  <c r="L438" i="21"/>
  <c r="I438" i="21"/>
  <c r="V437" i="21"/>
  <c r="U437" i="21"/>
  <c r="P437" i="21"/>
  <c r="L437" i="21"/>
  <c r="I437" i="21"/>
  <c r="V436" i="21"/>
  <c r="U436" i="21"/>
  <c r="P436" i="21"/>
  <c r="L436" i="21"/>
  <c r="I436" i="21"/>
  <c r="V435" i="21"/>
  <c r="U435" i="21"/>
  <c r="P435" i="21"/>
  <c r="L435" i="21"/>
  <c r="I435" i="21"/>
  <c r="V434" i="21"/>
  <c r="U434" i="21"/>
  <c r="P434" i="21"/>
  <c r="L434" i="21"/>
  <c r="I434" i="21"/>
  <c r="V433" i="21"/>
  <c r="U433" i="21"/>
  <c r="P433" i="21"/>
  <c r="L433" i="21"/>
  <c r="I433" i="21"/>
  <c r="V432" i="21"/>
  <c r="U432" i="21"/>
  <c r="P432" i="21"/>
  <c r="L432" i="21"/>
  <c r="I432" i="21"/>
  <c r="V431" i="21"/>
  <c r="U431" i="21"/>
  <c r="P431" i="21"/>
  <c r="L431" i="21"/>
  <c r="I431" i="21"/>
  <c r="V430" i="21"/>
  <c r="U430" i="21"/>
  <c r="P430" i="21"/>
  <c r="L430" i="21"/>
  <c r="I430" i="21"/>
  <c r="V429" i="21"/>
  <c r="U429" i="21"/>
  <c r="P429" i="21"/>
  <c r="L429" i="21"/>
  <c r="I429" i="21"/>
  <c r="V428" i="21"/>
  <c r="U428" i="21"/>
  <c r="P428" i="21"/>
  <c r="L428" i="21"/>
  <c r="I428" i="21"/>
  <c r="V427" i="21"/>
  <c r="U427" i="21"/>
  <c r="P427" i="21"/>
  <c r="L427" i="21"/>
  <c r="I427" i="21"/>
  <c r="V426" i="21"/>
  <c r="U426" i="21"/>
  <c r="P426" i="21"/>
  <c r="L426" i="21"/>
  <c r="I426" i="21"/>
  <c r="V425" i="21"/>
  <c r="U425" i="21"/>
  <c r="P425" i="21"/>
  <c r="L425" i="21"/>
  <c r="I425" i="21"/>
  <c r="V424" i="21"/>
  <c r="U424" i="21"/>
  <c r="P424" i="21"/>
  <c r="L424" i="21"/>
  <c r="I424" i="21"/>
  <c r="V423" i="21"/>
  <c r="U423" i="21"/>
  <c r="P423" i="21"/>
  <c r="L423" i="21"/>
  <c r="I423" i="21"/>
  <c r="V422" i="21"/>
  <c r="U422" i="21"/>
  <c r="P422" i="21"/>
  <c r="L422" i="21"/>
  <c r="I422" i="21"/>
  <c r="V421" i="21"/>
  <c r="U421" i="21"/>
  <c r="P421" i="21"/>
  <c r="L421" i="21"/>
  <c r="I421" i="21"/>
  <c r="V420" i="21"/>
  <c r="U420" i="21"/>
  <c r="P420" i="21"/>
  <c r="L420" i="21"/>
  <c r="I420" i="21"/>
  <c r="V419" i="21"/>
  <c r="U419" i="21"/>
  <c r="P419" i="21"/>
  <c r="L419" i="21"/>
  <c r="I419" i="21"/>
  <c r="V418" i="21"/>
  <c r="U418" i="21"/>
  <c r="P418" i="21"/>
  <c r="L418" i="21"/>
  <c r="I418" i="21"/>
  <c r="V417" i="21"/>
  <c r="U417" i="21"/>
  <c r="P417" i="21"/>
  <c r="L417" i="21"/>
  <c r="I417" i="21"/>
  <c r="V416" i="21"/>
  <c r="U416" i="21"/>
  <c r="P416" i="21"/>
  <c r="L416" i="21"/>
  <c r="I416" i="21"/>
  <c r="V415" i="21"/>
  <c r="U415" i="21"/>
  <c r="P415" i="21"/>
  <c r="L415" i="21"/>
  <c r="I415" i="21"/>
  <c r="V414" i="21"/>
  <c r="U414" i="21"/>
  <c r="P414" i="21"/>
  <c r="L414" i="21"/>
  <c r="I414" i="21"/>
  <c r="V413" i="21"/>
  <c r="U413" i="21"/>
  <c r="P413" i="21"/>
  <c r="L413" i="21"/>
  <c r="I413" i="21"/>
  <c r="V412" i="21"/>
  <c r="U412" i="21"/>
  <c r="P412" i="21"/>
  <c r="L412" i="21"/>
  <c r="I412" i="21"/>
  <c r="V411" i="21"/>
  <c r="U411" i="21"/>
  <c r="P411" i="21"/>
  <c r="L411" i="21"/>
  <c r="I411" i="21"/>
  <c r="V410" i="21"/>
  <c r="U410" i="21"/>
  <c r="P410" i="21"/>
  <c r="L410" i="21"/>
  <c r="I410" i="21"/>
  <c r="V409" i="21"/>
  <c r="U409" i="21"/>
  <c r="P409" i="21"/>
  <c r="L409" i="21"/>
  <c r="I409" i="21"/>
  <c r="V408" i="21"/>
  <c r="U408" i="21"/>
  <c r="P408" i="21"/>
  <c r="L408" i="21"/>
  <c r="I408" i="21"/>
  <c r="V407" i="21"/>
  <c r="U407" i="21"/>
  <c r="P407" i="21"/>
  <c r="L407" i="21"/>
  <c r="I407" i="21"/>
  <c r="V406" i="21"/>
  <c r="U406" i="21"/>
  <c r="P406" i="21"/>
  <c r="L406" i="21"/>
  <c r="I406" i="21"/>
  <c r="V405" i="21"/>
  <c r="U405" i="21"/>
  <c r="P405" i="21"/>
  <c r="L405" i="21"/>
  <c r="I405" i="21"/>
  <c r="V404" i="21"/>
  <c r="U404" i="21"/>
  <c r="P404" i="21"/>
  <c r="L404" i="21"/>
  <c r="I404" i="21"/>
  <c r="V403" i="21"/>
  <c r="U403" i="21"/>
  <c r="P403" i="21"/>
  <c r="L403" i="21"/>
  <c r="I403" i="21"/>
  <c r="V402" i="21"/>
  <c r="U402" i="21"/>
  <c r="P402" i="21"/>
  <c r="L402" i="21"/>
  <c r="I402" i="21"/>
  <c r="V401" i="21"/>
  <c r="U401" i="21"/>
  <c r="P401" i="21"/>
  <c r="L401" i="21"/>
  <c r="I401" i="21"/>
  <c r="V400" i="21"/>
  <c r="U400" i="21"/>
  <c r="P400" i="21"/>
  <c r="L400" i="21"/>
  <c r="I400" i="21"/>
  <c r="V399" i="21"/>
  <c r="U399" i="21"/>
  <c r="P399" i="21"/>
  <c r="L399" i="21"/>
  <c r="I399" i="21"/>
  <c r="V398" i="21"/>
  <c r="U398" i="21"/>
  <c r="P398" i="21"/>
  <c r="L398" i="21"/>
  <c r="I398" i="21"/>
  <c r="V397" i="21"/>
  <c r="U397" i="21"/>
  <c r="P397" i="21"/>
  <c r="L397" i="21"/>
  <c r="I397" i="21"/>
  <c r="V396" i="21"/>
  <c r="U396" i="21"/>
  <c r="P396" i="21"/>
  <c r="L396" i="21"/>
  <c r="I396" i="21"/>
  <c r="V395" i="21"/>
  <c r="U395" i="21"/>
  <c r="P395" i="21"/>
  <c r="L395" i="21"/>
  <c r="I395" i="21"/>
  <c r="V394" i="21"/>
  <c r="U394" i="21"/>
  <c r="P394" i="21"/>
  <c r="L394" i="21"/>
  <c r="I394" i="21"/>
  <c r="V393" i="21"/>
  <c r="U393" i="21"/>
  <c r="P393" i="21"/>
  <c r="L393" i="21"/>
  <c r="I393" i="21"/>
  <c r="V392" i="21"/>
  <c r="U392" i="21"/>
  <c r="P392" i="21"/>
  <c r="L392" i="21"/>
  <c r="I392" i="21"/>
  <c r="V391" i="21"/>
  <c r="U391" i="21"/>
  <c r="P391" i="21"/>
  <c r="L391" i="21"/>
  <c r="I391" i="21"/>
  <c r="V390" i="21"/>
  <c r="U390" i="21"/>
  <c r="P390" i="21"/>
  <c r="L390" i="21"/>
  <c r="I390" i="21"/>
  <c r="V389" i="21"/>
  <c r="U389" i="21"/>
  <c r="P389" i="21"/>
  <c r="L389" i="21"/>
  <c r="I389" i="21"/>
  <c r="V388" i="21"/>
  <c r="U388" i="21"/>
  <c r="P388" i="21"/>
  <c r="L388" i="21"/>
  <c r="I388" i="21"/>
  <c r="V387" i="21"/>
  <c r="U387" i="21"/>
  <c r="P387" i="21"/>
  <c r="L387" i="21"/>
  <c r="I387" i="21"/>
  <c r="V386" i="21"/>
  <c r="U386" i="21"/>
  <c r="P386" i="21"/>
  <c r="L386" i="21"/>
  <c r="I386" i="21"/>
  <c r="V385" i="21"/>
  <c r="U385" i="21"/>
  <c r="P385" i="21"/>
  <c r="L385" i="21"/>
  <c r="I385" i="21"/>
  <c r="V384" i="21"/>
  <c r="U384" i="21"/>
  <c r="P384" i="21"/>
  <c r="L384" i="21"/>
  <c r="I384" i="21"/>
  <c r="V383" i="21"/>
  <c r="U383" i="21"/>
  <c r="P383" i="21"/>
  <c r="L383" i="21"/>
  <c r="I383" i="21"/>
  <c r="V382" i="21"/>
  <c r="U382" i="21"/>
  <c r="P382" i="21"/>
  <c r="L382" i="21"/>
  <c r="I382" i="21"/>
  <c r="V381" i="21"/>
  <c r="U381" i="21"/>
  <c r="P381" i="21"/>
  <c r="L381" i="21"/>
  <c r="I381" i="21"/>
  <c r="V380" i="21"/>
  <c r="U380" i="21"/>
  <c r="P380" i="21"/>
  <c r="L380" i="21"/>
  <c r="I380" i="21"/>
  <c r="V379" i="21"/>
  <c r="U379" i="21"/>
  <c r="P379" i="21"/>
  <c r="L379" i="21"/>
  <c r="I379" i="21"/>
  <c r="V378" i="21"/>
  <c r="U378" i="21"/>
  <c r="P378" i="21"/>
  <c r="L378" i="21"/>
  <c r="I378" i="21"/>
  <c r="V377" i="21"/>
  <c r="U377" i="21"/>
  <c r="P377" i="21"/>
  <c r="L377" i="21"/>
  <c r="I377" i="21"/>
  <c r="V376" i="21"/>
  <c r="U376" i="21"/>
  <c r="P376" i="21"/>
  <c r="L376" i="21"/>
  <c r="I376" i="21"/>
  <c r="V375" i="21"/>
  <c r="U375" i="21"/>
  <c r="P375" i="21"/>
  <c r="L375" i="21"/>
  <c r="I375" i="21"/>
  <c r="V374" i="21"/>
  <c r="U374" i="21"/>
  <c r="P374" i="21"/>
  <c r="L374" i="21"/>
  <c r="I374" i="21"/>
  <c r="V373" i="21"/>
  <c r="U373" i="21"/>
  <c r="P373" i="21"/>
  <c r="L373" i="21"/>
  <c r="I373" i="21"/>
  <c r="V372" i="21"/>
  <c r="U372" i="21"/>
  <c r="P372" i="21"/>
  <c r="L372" i="21"/>
  <c r="I372" i="21"/>
  <c r="V371" i="21"/>
  <c r="U371" i="21"/>
  <c r="P371" i="21"/>
  <c r="L371" i="21"/>
  <c r="I371" i="21"/>
  <c r="V370" i="21"/>
  <c r="U370" i="21"/>
  <c r="P370" i="21"/>
  <c r="L370" i="21"/>
  <c r="I370" i="21"/>
  <c r="V369" i="21"/>
  <c r="U369" i="21"/>
  <c r="P369" i="21"/>
  <c r="L369" i="21"/>
  <c r="I369" i="21"/>
  <c r="V368" i="21"/>
  <c r="U368" i="21"/>
  <c r="P368" i="21"/>
  <c r="L368" i="21"/>
  <c r="I368" i="21"/>
  <c r="V367" i="21"/>
  <c r="U367" i="21"/>
  <c r="P367" i="21"/>
  <c r="L367" i="21"/>
  <c r="I367" i="21"/>
  <c r="V366" i="21"/>
  <c r="U366" i="21"/>
  <c r="P366" i="21"/>
  <c r="L366" i="21"/>
  <c r="I366" i="21"/>
  <c r="V365" i="21"/>
  <c r="U365" i="21"/>
  <c r="P365" i="21"/>
  <c r="L365" i="21"/>
  <c r="I365" i="21"/>
  <c r="V364" i="21"/>
  <c r="U364" i="21"/>
  <c r="P364" i="21"/>
  <c r="L364" i="21"/>
  <c r="I364" i="21"/>
  <c r="V363" i="21"/>
  <c r="U363" i="21"/>
  <c r="P363" i="21"/>
  <c r="L363" i="21"/>
  <c r="I363" i="21"/>
  <c r="V362" i="21"/>
  <c r="U362" i="21"/>
  <c r="P362" i="21"/>
  <c r="L362" i="21"/>
  <c r="I362" i="21"/>
  <c r="V361" i="21"/>
  <c r="U361" i="21"/>
  <c r="P361" i="21"/>
  <c r="L361" i="21"/>
  <c r="I361" i="21"/>
  <c r="V360" i="21"/>
  <c r="U360" i="21"/>
  <c r="P360" i="21"/>
  <c r="L360" i="21"/>
  <c r="I360" i="21"/>
  <c r="V359" i="21"/>
  <c r="U359" i="21"/>
  <c r="P359" i="21"/>
  <c r="L359" i="21"/>
  <c r="I359" i="21"/>
  <c r="V358" i="21"/>
  <c r="U358" i="21"/>
  <c r="P358" i="21"/>
  <c r="L358" i="21"/>
  <c r="I358" i="21"/>
  <c r="V357" i="21"/>
  <c r="U357" i="21"/>
  <c r="P357" i="21"/>
  <c r="L357" i="21"/>
  <c r="I357" i="21"/>
  <c r="V356" i="21"/>
  <c r="U356" i="21"/>
  <c r="P356" i="21"/>
  <c r="L356" i="21"/>
  <c r="I356" i="21"/>
  <c r="V355" i="21"/>
  <c r="U355" i="21"/>
  <c r="P355" i="21"/>
  <c r="L355" i="21"/>
  <c r="I355" i="21"/>
  <c r="V354" i="21"/>
  <c r="U354" i="21"/>
  <c r="P354" i="21"/>
  <c r="L354" i="21"/>
  <c r="I354" i="21"/>
  <c r="V353" i="21"/>
  <c r="U353" i="21"/>
  <c r="P353" i="21"/>
  <c r="L353" i="21"/>
  <c r="I353" i="21"/>
  <c r="V352" i="21"/>
  <c r="U352" i="21"/>
  <c r="P352" i="21"/>
  <c r="L352" i="21"/>
  <c r="I352" i="21"/>
  <c r="V351" i="21"/>
  <c r="U351" i="21"/>
  <c r="P351" i="21"/>
  <c r="L351" i="21"/>
  <c r="I351" i="21"/>
  <c r="V350" i="21"/>
  <c r="U350" i="21"/>
  <c r="P350" i="21"/>
  <c r="L350" i="21"/>
  <c r="I350" i="21"/>
  <c r="V349" i="21"/>
  <c r="U349" i="21"/>
  <c r="P349" i="21"/>
  <c r="L349" i="21"/>
  <c r="I349" i="21"/>
  <c r="V348" i="21"/>
  <c r="U348" i="21"/>
  <c r="P348" i="21"/>
  <c r="L348" i="21"/>
  <c r="I348" i="21"/>
  <c r="V347" i="21"/>
  <c r="U347" i="21"/>
  <c r="P347" i="21"/>
  <c r="L347" i="21"/>
  <c r="I347" i="21"/>
  <c r="V346" i="21"/>
  <c r="U346" i="21"/>
  <c r="P346" i="21"/>
  <c r="L346" i="21"/>
  <c r="I346" i="21"/>
  <c r="V345" i="21"/>
  <c r="U345" i="21"/>
  <c r="P345" i="21"/>
  <c r="L345" i="21"/>
  <c r="I345" i="21"/>
  <c r="V344" i="21"/>
  <c r="U344" i="21"/>
  <c r="P344" i="21"/>
  <c r="L344" i="21"/>
  <c r="I344" i="21"/>
  <c r="V343" i="21"/>
  <c r="U343" i="21"/>
  <c r="P343" i="21"/>
  <c r="L343" i="21"/>
  <c r="I343" i="21"/>
  <c r="V342" i="21"/>
  <c r="U342" i="21"/>
  <c r="P342" i="21"/>
  <c r="L342" i="21"/>
  <c r="I342" i="21"/>
  <c r="V341" i="21"/>
  <c r="U341" i="21"/>
  <c r="P341" i="21"/>
  <c r="L341" i="21"/>
  <c r="I341" i="21"/>
  <c r="V340" i="21"/>
  <c r="U340" i="21"/>
  <c r="P340" i="21"/>
  <c r="L340" i="21"/>
  <c r="I340" i="21"/>
  <c r="V339" i="21"/>
  <c r="U339" i="21"/>
  <c r="P339" i="21"/>
  <c r="L339" i="21"/>
  <c r="I339" i="21"/>
  <c r="V338" i="21"/>
  <c r="U338" i="21"/>
  <c r="P338" i="21"/>
  <c r="L338" i="21"/>
  <c r="I338" i="21"/>
  <c r="V337" i="21"/>
  <c r="U337" i="21"/>
  <c r="P337" i="21"/>
  <c r="L337" i="21"/>
  <c r="I337" i="21"/>
  <c r="V336" i="21"/>
  <c r="U336" i="21"/>
  <c r="P336" i="21"/>
  <c r="L336" i="21"/>
  <c r="I336" i="21"/>
  <c r="V335" i="21"/>
  <c r="U335" i="21"/>
  <c r="P335" i="21"/>
  <c r="L335" i="21"/>
  <c r="I335" i="21"/>
  <c r="V334" i="21"/>
  <c r="U334" i="21"/>
  <c r="P334" i="21"/>
  <c r="L334" i="21"/>
  <c r="I334" i="21"/>
  <c r="V333" i="21"/>
  <c r="U333" i="21"/>
  <c r="P333" i="21"/>
  <c r="L333" i="21"/>
  <c r="I333" i="21"/>
  <c r="V332" i="21"/>
  <c r="U332" i="21"/>
  <c r="P332" i="21"/>
  <c r="L332" i="21"/>
  <c r="I332" i="21"/>
  <c r="V331" i="21"/>
  <c r="U331" i="21"/>
  <c r="P331" i="21"/>
  <c r="L331" i="21"/>
  <c r="I331" i="21"/>
  <c r="V330" i="21"/>
  <c r="U330" i="21"/>
  <c r="P330" i="21"/>
  <c r="L330" i="21"/>
  <c r="I330" i="21"/>
  <c r="V329" i="21"/>
  <c r="U329" i="21"/>
  <c r="P329" i="21"/>
  <c r="L329" i="21"/>
  <c r="I329" i="21"/>
  <c r="V328" i="21"/>
  <c r="U328" i="21"/>
  <c r="P328" i="21"/>
  <c r="L328" i="21"/>
  <c r="I328" i="21"/>
  <c r="V327" i="21"/>
  <c r="U327" i="21"/>
  <c r="P327" i="21"/>
  <c r="L327" i="21"/>
  <c r="I327" i="21"/>
  <c r="V326" i="21"/>
  <c r="U326" i="21"/>
  <c r="P326" i="21"/>
  <c r="L326" i="21"/>
  <c r="I326" i="21"/>
  <c r="V325" i="21"/>
  <c r="U325" i="21"/>
  <c r="P325" i="21"/>
  <c r="L325" i="21"/>
  <c r="I325" i="21"/>
  <c r="V324" i="21"/>
  <c r="U324" i="21"/>
  <c r="P324" i="21"/>
  <c r="L324" i="21"/>
  <c r="I324" i="21"/>
  <c r="V323" i="21"/>
  <c r="U323" i="21"/>
  <c r="P323" i="21"/>
  <c r="L323" i="21"/>
  <c r="I323" i="21"/>
  <c r="V322" i="21"/>
  <c r="U322" i="21"/>
  <c r="P322" i="21"/>
  <c r="L322" i="21"/>
  <c r="I322" i="21"/>
  <c r="V321" i="21"/>
  <c r="U321" i="21"/>
  <c r="P321" i="21"/>
  <c r="L321" i="21"/>
  <c r="I321" i="21"/>
  <c r="V320" i="21"/>
  <c r="U320" i="21"/>
  <c r="P320" i="21"/>
  <c r="L320" i="21"/>
  <c r="I320" i="21"/>
  <c r="V319" i="21"/>
  <c r="U319" i="21"/>
  <c r="P319" i="21"/>
  <c r="L319" i="21"/>
  <c r="I319" i="21"/>
  <c r="V318" i="21"/>
  <c r="U318" i="21"/>
  <c r="P318" i="21"/>
  <c r="L318" i="21"/>
  <c r="I318" i="21"/>
  <c r="V317" i="21"/>
  <c r="U317" i="21"/>
  <c r="P317" i="21"/>
  <c r="L317" i="21"/>
  <c r="I317" i="21"/>
  <c r="V316" i="21"/>
  <c r="U316" i="21"/>
  <c r="P316" i="21"/>
  <c r="L316" i="21"/>
  <c r="I316" i="21"/>
  <c r="V315" i="21"/>
  <c r="U315" i="21"/>
  <c r="P315" i="21"/>
  <c r="L315" i="21"/>
  <c r="I315" i="21"/>
  <c r="V314" i="21"/>
  <c r="U314" i="21"/>
  <c r="P314" i="21"/>
  <c r="L314" i="21"/>
  <c r="I314" i="21"/>
  <c r="V313" i="21"/>
  <c r="U313" i="21"/>
  <c r="P313" i="21"/>
  <c r="L313" i="21"/>
  <c r="I313" i="21"/>
  <c r="V312" i="21"/>
  <c r="U312" i="21"/>
  <c r="P312" i="21"/>
  <c r="L312" i="21"/>
  <c r="I312" i="21"/>
  <c r="V311" i="21"/>
  <c r="U311" i="21"/>
  <c r="P311" i="21"/>
  <c r="L311" i="21"/>
  <c r="I311" i="21"/>
  <c r="V310" i="21"/>
  <c r="U310" i="21"/>
  <c r="P310" i="21"/>
  <c r="L310" i="21"/>
  <c r="I310" i="21"/>
  <c r="V309" i="21"/>
  <c r="U309" i="21"/>
  <c r="P309" i="21"/>
  <c r="L309" i="21"/>
  <c r="I309" i="21"/>
  <c r="V308" i="21"/>
  <c r="U308" i="21"/>
  <c r="P308" i="21"/>
  <c r="L308" i="21"/>
  <c r="I308" i="21"/>
  <c r="V307" i="21"/>
  <c r="U307" i="21"/>
  <c r="P307" i="21"/>
  <c r="L307" i="21"/>
  <c r="I307" i="21"/>
  <c r="V306" i="21"/>
  <c r="U306" i="21"/>
  <c r="P306" i="21"/>
  <c r="L306" i="21"/>
  <c r="I306" i="21"/>
  <c r="V305" i="21"/>
  <c r="U305" i="21"/>
  <c r="P305" i="21"/>
  <c r="L305" i="21"/>
  <c r="I305" i="21"/>
  <c r="V304" i="21"/>
  <c r="U304" i="21"/>
  <c r="P304" i="21"/>
  <c r="L304" i="21"/>
  <c r="I304" i="21"/>
  <c r="V303" i="21"/>
  <c r="U303" i="21"/>
  <c r="P303" i="21"/>
  <c r="L303" i="21"/>
  <c r="I303" i="21"/>
  <c r="V302" i="21"/>
  <c r="U302" i="21"/>
  <c r="P302" i="21"/>
  <c r="L302" i="21"/>
  <c r="I302" i="21"/>
  <c r="V301" i="21"/>
  <c r="U301" i="21"/>
  <c r="P301" i="21"/>
  <c r="L301" i="21"/>
  <c r="I301" i="21"/>
  <c r="V300" i="21"/>
  <c r="U300" i="21"/>
  <c r="P300" i="21"/>
  <c r="L300" i="21"/>
  <c r="I300" i="21"/>
  <c r="V299" i="21"/>
  <c r="U299" i="21"/>
  <c r="P299" i="21"/>
  <c r="L299" i="21"/>
  <c r="I299" i="21"/>
  <c r="V298" i="21"/>
  <c r="U298" i="21"/>
  <c r="P298" i="21"/>
  <c r="L298" i="21"/>
  <c r="I298" i="21"/>
  <c r="V297" i="21"/>
  <c r="U297" i="21"/>
  <c r="P297" i="21"/>
  <c r="L297" i="21"/>
  <c r="I297" i="21"/>
  <c r="V296" i="21"/>
  <c r="U296" i="21"/>
  <c r="P296" i="21"/>
  <c r="L296" i="21"/>
  <c r="I296" i="21"/>
  <c r="V295" i="21"/>
  <c r="U295" i="21"/>
  <c r="P295" i="21"/>
  <c r="L295" i="21"/>
  <c r="I295" i="21"/>
  <c r="V294" i="21"/>
  <c r="U294" i="21"/>
  <c r="P294" i="21"/>
  <c r="L294" i="21"/>
  <c r="I294" i="21"/>
  <c r="V293" i="21"/>
  <c r="U293" i="21"/>
  <c r="P293" i="21"/>
  <c r="L293" i="21"/>
  <c r="I293" i="21"/>
  <c r="V292" i="21"/>
  <c r="U292" i="21"/>
  <c r="P292" i="21"/>
  <c r="L292" i="21"/>
  <c r="I292" i="21"/>
  <c r="V291" i="21"/>
  <c r="U291" i="21"/>
  <c r="P291" i="21"/>
  <c r="L291" i="21"/>
  <c r="I291" i="21"/>
  <c r="V290" i="21"/>
  <c r="U290" i="21"/>
  <c r="P290" i="21"/>
  <c r="L290" i="21"/>
  <c r="I290" i="21"/>
  <c r="V289" i="21"/>
  <c r="U289" i="21"/>
  <c r="P289" i="21"/>
  <c r="L289" i="21"/>
  <c r="I289" i="21"/>
  <c r="V288" i="21"/>
  <c r="U288" i="21"/>
  <c r="P288" i="21"/>
  <c r="L288" i="21"/>
  <c r="I288" i="21"/>
  <c r="V287" i="21"/>
  <c r="U287" i="21"/>
  <c r="P287" i="21"/>
  <c r="L287" i="21"/>
  <c r="I287" i="21"/>
  <c r="V286" i="21"/>
  <c r="U286" i="21"/>
  <c r="P286" i="21"/>
  <c r="L286" i="21"/>
  <c r="I286" i="21"/>
  <c r="V285" i="21"/>
  <c r="U285" i="21"/>
  <c r="P285" i="21"/>
  <c r="L285" i="21"/>
  <c r="I285" i="21"/>
  <c r="V284" i="21"/>
  <c r="U284" i="21"/>
  <c r="P284" i="21"/>
  <c r="L284" i="21"/>
  <c r="I284" i="21"/>
  <c r="V283" i="21"/>
  <c r="U283" i="21"/>
  <c r="P283" i="21"/>
  <c r="L283" i="21"/>
  <c r="I283" i="21"/>
  <c r="V282" i="21"/>
  <c r="U282" i="21"/>
  <c r="P282" i="21"/>
  <c r="L282" i="21"/>
  <c r="I282" i="21"/>
  <c r="V281" i="21"/>
  <c r="U281" i="21"/>
  <c r="P281" i="21"/>
  <c r="L281" i="21"/>
  <c r="I281" i="21"/>
  <c r="V280" i="21"/>
  <c r="U280" i="21"/>
  <c r="P280" i="21"/>
  <c r="L280" i="21"/>
  <c r="I280" i="21"/>
  <c r="V279" i="21"/>
  <c r="U279" i="21"/>
  <c r="P279" i="21"/>
  <c r="L279" i="21"/>
  <c r="I279" i="21"/>
  <c r="V278" i="21"/>
  <c r="U278" i="21"/>
  <c r="P278" i="21"/>
  <c r="L278" i="21"/>
  <c r="I278" i="21"/>
  <c r="V277" i="21"/>
  <c r="U277" i="21"/>
  <c r="P277" i="21"/>
  <c r="L277" i="21"/>
  <c r="I277" i="21"/>
  <c r="V276" i="21"/>
  <c r="U276" i="21"/>
  <c r="P276" i="21"/>
  <c r="L276" i="21"/>
  <c r="I276" i="21"/>
  <c r="V275" i="21"/>
  <c r="U275" i="21"/>
  <c r="P275" i="21"/>
  <c r="L275" i="21"/>
  <c r="I275" i="21"/>
  <c r="V274" i="21"/>
  <c r="U274" i="21"/>
  <c r="P274" i="21"/>
  <c r="L274" i="21"/>
  <c r="I274" i="21"/>
  <c r="V273" i="21"/>
  <c r="U273" i="21"/>
  <c r="P273" i="21"/>
  <c r="L273" i="21"/>
  <c r="I273" i="21"/>
  <c r="V272" i="21"/>
  <c r="U272" i="21"/>
  <c r="P272" i="21"/>
  <c r="L272" i="21"/>
  <c r="I272" i="21"/>
  <c r="V271" i="21"/>
  <c r="U271" i="21"/>
  <c r="P271" i="21"/>
  <c r="L271" i="21"/>
  <c r="I271" i="21"/>
  <c r="V270" i="21"/>
  <c r="U270" i="21"/>
  <c r="P270" i="21"/>
  <c r="L270" i="21"/>
  <c r="I270" i="21"/>
  <c r="V269" i="21"/>
  <c r="U269" i="21"/>
  <c r="P269" i="21"/>
  <c r="L269" i="21"/>
  <c r="I269" i="21"/>
  <c r="V268" i="21"/>
  <c r="U268" i="21"/>
  <c r="P268" i="21"/>
  <c r="L268" i="21"/>
  <c r="I268" i="21"/>
  <c r="V267" i="21"/>
  <c r="U267" i="21"/>
  <c r="P267" i="21"/>
  <c r="L267" i="21"/>
  <c r="I267" i="21"/>
  <c r="V266" i="21"/>
  <c r="U266" i="21"/>
  <c r="P266" i="21"/>
  <c r="L266" i="21"/>
  <c r="I266" i="21"/>
  <c r="V265" i="21"/>
  <c r="U265" i="21"/>
  <c r="P265" i="21"/>
  <c r="L265" i="21"/>
  <c r="I265" i="21"/>
  <c r="V264" i="21"/>
  <c r="U264" i="21"/>
  <c r="P264" i="21"/>
  <c r="L264" i="21"/>
  <c r="I264" i="21"/>
  <c r="V263" i="21"/>
  <c r="U263" i="21"/>
  <c r="P263" i="21"/>
  <c r="L263" i="21"/>
  <c r="I263" i="21"/>
  <c r="V262" i="21"/>
  <c r="U262" i="21"/>
  <c r="P262" i="21"/>
  <c r="L262" i="21"/>
  <c r="I262" i="21"/>
  <c r="V261" i="21"/>
  <c r="U261" i="21"/>
  <c r="P261" i="21"/>
  <c r="L261" i="21"/>
  <c r="I261" i="21"/>
  <c r="V260" i="21"/>
  <c r="U260" i="21"/>
  <c r="P260" i="21"/>
  <c r="L260" i="21"/>
  <c r="I260" i="21"/>
  <c r="V259" i="21"/>
  <c r="U259" i="21"/>
  <c r="P259" i="21"/>
  <c r="L259" i="21"/>
  <c r="I259" i="21"/>
  <c r="V258" i="21"/>
  <c r="U258" i="21"/>
  <c r="P258" i="21"/>
  <c r="L258" i="21"/>
  <c r="I258" i="21"/>
  <c r="V257" i="21"/>
  <c r="U257" i="21"/>
  <c r="P257" i="21"/>
  <c r="L257" i="21"/>
  <c r="I257" i="21"/>
  <c r="V256" i="21"/>
  <c r="U256" i="21"/>
  <c r="P256" i="21"/>
  <c r="L256" i="21"/>
  <c r="I256" i="21"/>
  <c r="V255" i="21"/>
  <c r="U255" i="21"/>
  <c r="P255" i="21"/>
  <c r="L255" i="21"/>
  <c r="I255" i="21"/>
  <c r="V254" i="21"/>
  <c r="U254" i="21"/>
  <c r="P254" i="21"/>
  <c r="L254" i="21"/>
  <c r="I254" i="21"/>
  <c r="V253" i="21"/>
  <c r="U253" i="21"/>
  <c r="P253" i="21"/>
  <c r="L253" i="21"/>
  <c r="I253" i="21"/>
  <c r="V252" i="21"/>
  <c r="U252" i="21"/>
  <c r="P252" i="21"/>
  <c r="L252" i="21"/>
  <c r="I252" i="21"/>
  <c r="V251" i="21"/>
  <c r="U251" i="21"/>
  <c r="P251" i="21"/>
  <c r="L251" i="21"/>
  <c r="I251" i="21"/>
  <c r="V250" i="21"/>
  <c r="U250" i="21"/>
  <c r="P250" i="21"/>
  <c r="L250" i="21"/>
  <c r="I250" i="21"/>
  <c r="V249" i="21"/>
  <c r="U249" i="21"/>
  <c r="P249" i="21"/>
  <c r="L249" i="21"/>
  <c r="I249" i="21"/>
  <c r="V248" i="21"/>
  <c r="U248" i="21"/>
  <c r="P248" i="21"/>
  <c r="L248" i="21"/>
  <c r="I248" i="21"/>
  <c r="V247" i="21"/>
  <c r="U247" i="21"/>
  <c r="P247" i="21"/>
  <c r="L247" i="21"/>
  <c r="I247" i="21"/>
  <c r="V246" i="21"/>
  <c r="U246" i="21"/>
  <c r="P246" i="21"/>
  <c r="L246" i="21"/>
  <c r="I246" i="21"/>
  <c r="V245" i="21"/>
  <c r="U245" i="21"/>
  <c r="P245" i="21"/>
  <c r="L245" i="21"/>
  <c r="I245" i="21"/>
  <c r="V244" i="21"/>
  <c r="U244" i="21"/>
  <c r="P244" i="21"/>
  <c r="L244" i="21"/>
  <c r="I244" i="21"/>
  <c r="V243" i="21"/>
  <c r="U243" i="21"/>
  <c r="P243" i="21"/>
  <c r="L243" i="21"/>
  <c r="I243" i="21"/>
  <c r="V242" i="21"/>
  <c r="U242" i="21"/>
  <c r="P242" i="21"/>
  <c r="L242" i="21"/>
  <c r="I242" i="21"/>
  <c r="V241" i="21"/>
  <c r="U241" i="21"/>
  <c r="P241" i="21"/>
  <c r="L241" i="21"/>
  <c r="I241" i="21"/>
  <c r="V240" i="21"/>
  <c r="U240" i="21"/>
  <c r="P240" i="21"/>
  <c r="L240" i="21"/>
  <c r="I240" i="21"/>
  <c r="V239" i="21"/>
  <c r="U239" i="21"/>
  <c r="P239" i="21"/>
  <c r="L239" i="21"/>
  <c r="I239" i="21"/>
  <c r="V238" i="21"/>
  <c r="U238" i="21"/>
  <c r="P238" i="21"/>
  <c r="L238" i="21"/>
  <c r="I238" i="21"/>
  <c r="V237" i="21"/>
  <c r="U237" i="21"/>
  <c r="P237" i="21"/>
  <c r="L237" i="21"/>
  <c r="I237" i="21"/>
  <c r="V236" i="21"/>
  <c r="U236" i="21"/>
  <c r="P236" i="21"/>
  <c r="L236" i="21"/>
  <c r="I236" i="21"/>
  <c r="V235" i="21"/>
  <c r="U235" i="21"/>
  <c r="P235" i="21"/>
  <c r="L235" i="21"/>
  <c r="I235" i="21"/>
  <c r="V234" i="21"/>
  <c r="U234" i="21"/>
  <c r="P234" i="21"/>
  <c r="L234" i="21"/>
  <c r="I234" i="21"/>
  <c r="V233" i="21"/>
  <c r="U233" i="21"/>
  <c r="P233" i="21"/>
  <c r="L233" i="21"/>
  <c r="I233" i="21"/>
  <c r="V232" i="21"/>
  <c r="U232" i="21"/>
  <c r="P232" i="21"/>
  <c r="L232" i="21"/>
  <c r="I232" i="21"/>
  <c r="V231" i="21"/>
  <c r="U231" i="21"/>
  <c r="P231" i="21"/>
  <c r="L231" i="21"/>
  <c r="I231" i="21"/>
  <c r="V230" i="21"/>
  <c r="U230" i="21"/>
  <c r="P230" i="21"/>
  <c r="L230" i="21"/>
  <c r="I230" i="21"/>
  <c r="V229" i="21"/>
  <c r="U229" i="21"/>
  <c r="P229" i="21"/>
  <c r="L229" i="21"/>
  <c r="I229" i="21"/>
  <c r="V228" i="21"/>
  <c r="U228" i="21"/>
  <c r="P228" i="21"/>
  <c r="L228" i="21"/>
  <c r="I228" i="21"/>
  <c r="V227" i="21"/>
  <c r="U227" i="21"/>
  <c r="P227" i="21"/>
  <c r="L227" i="21"/>
  <c r="I227" i="21"/>
  <c r="V226" i="21"/>
  <c r="U226" i="21"/>
  <c r="P226" i="21"/>
  <c r="L226" i="21"/>
  <c r="I226" i="21"/>
  <c r="V225" i="21"/>
  <c r="U225" i="21"/>
  <c r="P225" i="21"/>
  <c r="L225" i="21"/>
  <c r="I225" i="21"/>
  <c r="V224" i="21"/>
  <c r="U224" i="21"/>
  <c r="P224" i="21"/>
  <c r="L224" i="21"/>
  <c r="I224" i="21"/>
  <c r="V223" i="21"/>
  <c r="U223" i="21"/>
  <c r="P223" i="21"/>
  <c r="L223" i="21"/>
  <c r="I223" i="21"/>
  <c r="V222" i="21"/>
  <c r="U222" i="21"/>
  <c r="P222" i="21"/>
  <c r="L222" i="21"/>
  <c r="I222" i="21"/>
  <c r="V221" i="21"/>
  <c r="U221" i="21"/>
  <c r="P221" i="21"/>
  <c r="L221" i="21"/>
  <c r="I221" i="21"/>
  <c r="V220" i="21"/>
  <c r="U220" i="21"/>
  <c r="P220" i="21"/>
  <c r="L220" i="21"/>
  <c r="I220" i="21"/>
  <c r="V219" i="21"/>
  <c r="U219" i="21"/>
  <c r="P219" i="21"/>
  <c r="L219" i="21"/>
  <c r="I219" i="21"/>
  <c r="V218" i="21"/>
  <c r="U218" i="21"/>
  <c r="P218" i="21"/>
  <c r="L218" i="21"/>
  <c r="I218" i="21"/>
  <c r="V217" i="21"/>
  <c r="U217" i="21"/>
  <c r="P217" i="21"/>
  <c r="L217" i="21"/>
  <c r="I217" i="21"/>
  <c r="V216" i="21"/>
  <c r="U216" i="21"/>
  <c r="P216" i="21"/>
  <c r="L216" i="21"/>
  <c r="I216" i="21"/>
  <c r="V215" i="21"/>
  <c r="U215" i="21"/>
  <c r="P215" i="21"/>
  <c r="L215" i="21"/>
  <c r="I215" i="21"/>
  <c r="V214" i="21"/>
  <c r="U214" i="21"/>
  <c r="P214" i="21"/>
  <c r="L214" i="21"/>
  <c r="I214" i="21"/>
  <c r="V213" i="21"/>
  <c r="U213" i="21"/>
  <c r="P213" i="21"/>
  <c r="L213" i="21"/>
  <c r="I213" i="21"/>
  <c r="V212" i="21"/>
  <c r="U212" i="21"/>
  <c r="P212" i="21"/>
  <c r="L212" i="21"/>
  <c r="I212" i="21"/>
  <c r="V211" i="21"/>
  <c r="U211" i="21"/>
  <c r="P211" i="21"/>
  <c r="L211" i="21"/>
  <c r="I211" i="21"/>
  <c r="V210" i="21"/>
  <c r="U210" i="21"/>
  <c r="P210" i="21"/>
  <c r="L210" i="21"/>
  <c r="I210" i="21"/>
  <c r="V209" i="21"/>
  <c r="U209" i="21"/>
  <c r="P209" i="21"/>
  <c r="L209" i="21"/>
  <c r="I209" i="21"/>
  <c r="V208" i="21"/>
  <c r="U208" i="21"/>
  <c r="P208" i="21"/>
  <c r="L208" i="21"/>
  <c r="I208" i="21"/>
  <c r="V207" i="21"/>
  <c r="U207" i="21"/>
  <c r="P207" i="21"/>
  <c r="L207" i="21"/>
  <c r="I207" i="21"/>
  <c r="V206" i="21"/>
  <c r="U206" i="21"/>
  <c r="P206" i="21"/>
  <c r="L206" i="21"/>
  <c r="I206" i="21"/>
  <c r="V205" i="21"/>
  <c r="U205" i="21"/>
  <c r="P205" i="21"/>
  <c r="L205" i="21"/>
  <c r="I205" i="21"/>
  <c r="V204" i="21"/>
  <c r="U204" i="21"/>
  <c r="P204" i="21"/>
  <c r="L204" i="21"/>
  <c r="I204" i="21"/>
  <c r="V203" i="21"/>
  <c r="U203" i="21"/>
  <c r="P203" i="21"/>
  <c r="L203" i="21"/>
  <c r="I203" i="21"/>
  <c r="V202" i="21"/>
  <c r="U202" i="21"/>
  <c r="P202" i="21"/>
  <c r="L202" i="21"/>
  <c r="I202" i="21"/>
  <c r="V201" i="21"/>
  <c r="U201" i="21"/>
  <c r="P201" i="21"/>
  <c r="L201" i="21"/>
  <c r="I201" i="21"/>
  <c r="V200" i="21"/>
  <c r="U200" i="21"/>
  <c r="P200" i="21"/>
  <c r="L200" i="21"/>
  <c r="I200" i="21"/>
  <c r="V199" i="21"/>
  <c r="U199" i="21"/>
  <c r="P199" i="21"/>
  <c r="L199" i="21"/>
  <c r="I199" i="21"/>
  <c r="V198" i="21"/>
  <c r="U198" i="21"/>
  <c r="P198" i="21"/>
  <c r="L198" i="21"/>
  <c r="I198" i="21"/>
  <c r="V197" i="21"/>
  <c r="U197" i="21"/>
  <c r="P197" i="21"/>
  <c r="L197" i="21"/>
  <c r="I197" i="21"/>
  <c r="V196" i="21"/>
  <c r="U196" i="21"/>
  <c r="P196" i="21"/>
  <c r="L196" i="21"/>
  <c r="I196" i="21"/>
  <c r="V195" i="21"/>
  <c r="U195" i="21"/>
  <c r="P195" i="21"/>
  <c r="L195" i="21"/>
  <c r="I195" i="21"/>
  <c r="V194" i="21"/>
  <c r="U194" i="21"/>
  <c r="P194" i="21"/>
  <c r="L194" i="21"/>
  <c r="I194" i="21"/>
  <c r="V193" i="21"/>
  <c r="U193" i="21"/>
  <c r="P193" i="21"/>
  <c r="L193" i="21"/>
  <c r="I193" i="21"/>
  <c r="V192" i="21"/>
  <c r="U192" i="21"/>
  <c r="P192" i="21"/>
  <c r="L192" i="21"/>
  <c r="I192" i="21"/>
  <c r="V191" i="21"/>
  <c r="U191" i="21"/>
  <c r="P191" i="21"/>
  <c r="L191" i="21"/>
  <c r="I191" i="21"/>
  <c r="V190" i="21"/>
  <c r="U190" i="21"/>
  <c r="P190" i="21"/>
  <c r="L190" i="21"/>
  <c r="I190" i="21"/>
  <c r="V189" i="21"/>
  <c r="U189" i="21"/>
  <c r="P189" i="21"/>
  <c r="L189" i="21"/>
  <c r="I189" i="21"/>
  <c r="V188" i="21"/>
  <c r="U188" i="21"/>
  <c r="P188" i="21"/>
  <c r="L188" i="21"/>
  <c r="I188" i="21"/>
  <c r="V187" i="21"/>
  <c r="U187" i="21"/>
  <c r="P187" i="21"/>
  <c r="L187" i="21"/>
  <c r="I187" i="21"/>
  <c r="V186" i="21"/>
  <c r="U186" i="21"/>
  <c r="P186" i="21"/>
  <c r="L186" i="21"/>
  <c r="I186" i="21"/>
  <c r="V185" i="21"/>
  <c r="U185" i="21"/>
  <c r="P185" i="21"/>
  <c r="L185" i="21"/>
  <c r="I185" i="21"/>
  <c r="V184" i="21"/>
  <c r="U184" i="21"/>
  <c r="P184" i="21"/>
  <c r="L184" i="21"/>
  <c r="I184" i="21"/>
  <c r="V183" i="21"/>
  <c r="U183" i="21"/>
  <c r="P183" i="21"/>
  <c r="L183" i="21"/>
  <c r="I183" i="21"/>
  <c r="V182" i="21"/>
  <c r="U182" i="21"/>
  <c r="P182" i="21"/>
  <c r="L182" i="21"/>
  <c r="I182" i="21"/>
  <c r="V181" i="21"/>
  <c r="U181" i="21"/>
  <c r="P181" i="21"/>
  <c r="L181" i="21"/>
  <c r="I181" i="21"/>
  <c r="V180" i="21"/>
  <c r="U180" i="21"/>
  <c r="P180" i="21"/>
  <c r="L180" i="21"/>
  <c r="I180" i="21"/>
  <c r="V179" i="21"/>
  <c r="U179" i="21"/>
  <c r="P179" i="21"/>
  <c r="L179" i="21"/>
  <c r="I179" i="21"/>
  <c r="V178" i="21"/>
  <c r="U178" i="21"/>
  <c r="P178" i="21"/>
  <c r="L178" i="21"/>
  <c r="I178" i="21"/>
  <c r="V177" i="21"/>
  <c r="U177" i="21"/>
  <c r="P177" i="21"/>
  <c r="L177" i="21"/>
  <c r="I177" i="21"/>
  <c r="V176" i="21"/>
  <c r="U176" i="21"/>
  <c r="P176" i="21"/>
  <c r="L176" i="21"/>
  <c r="I176" i="21"/>
  <c r="V175" i="21"/>
  <c r="U175" i="21"/>
  <c r="P175" i="21"/>
  <c r="L175" i="21"/>
  <c r="I175" i="21"/>
  <c r="V174" i="21"/>
  <c r="U174" i="21"/>
  <c r="P174" i="21"/>
  <c r="L174" i="21"/>
  <c r="I174" i="21"/>
  <c r="V173" i="21"/>
  <c r="U173" i="21"/>
  <c r="P173" i="21"/>
  <c r="L173" i="21"/>
  <c r="I173" i="21"/>
  <c r="V172" i="21"/>
  <c r="U172" i="21"/>
  <c r="P172" i="21"/>
  <c r="L172" i="21"/>
  <c r="I172" i="21"/>
  <c r="V171" i="21"/>
  <c r="U171" i="21"/>
  <c r="P171" i="21"/>
  <c r="L171" i="21"/>
  <c r="I171" i="21"/>
  <c r="V170" i="21"/>
  <c r="U170" i="21"/>
  <c r="P170" i="21"/>
  <c r="L170" i="21"/>
  <c r="I170" i="21"/>
  <c r="V169" i="21"/>
  <c r="U169" i="21"/>
  <c r="P169" i="21"/>
  <c r="L169" i="21"/>
  <c r="I169" i="21"/>
  <c r="V168" i="21"/>
  <c r="U168" i="21"/>
  <c r="P168" i="21"/>
  <c r="L168" i="21"/>
  <c r="I168" i="21"/>
  <c r="V167" i="21"/>
  <c r="U167" i="21"/>
  <c r="P167" i="21"/>
  <c r="L167" i="21"/>
  <c r="I167" i="21"/>
  <c r="V166" i="21"/>
  <c r="U166" i="21"/>
  <c r="P166" i="21"/>
  <c r="L166" i="21"/>
  <c r="I166" i="21"/>
  <c r="V165" i="21"/>
  <c r="U165" i="21"/>
  <c r="P165" i="21"/>
  <c r="L165" i="21"/>
  <c r="I165" i="21"/>
  <c r="V164" i="21"/>
  <c r="U164" i="21"/>
  <c r="P164" i="21"/>
  <c r="L164" i="21"/>
  <c r="I164" i="21"/>
  <c r="V163" i="21"/>
  <c r="U163" i="21"/>
  <c r="P163" i="21"/>
  <c r="L163" i="21"/>
  <c r="I163" i="21"/>
  <c r="V162" i="21"/>
  <c r="U162" i="21"/>
  <c r="P162" i="21"/>
  <c r="L162" i="21"/>
  <c r="I162" i="21"/>
  <c r="V161" i="21"/>
  <c r="U161" i="21"/>
  <c r="P161" i="21"/>
  <c r="L161" i="21"/>
  <c r="I161" i="21"/>
  <c r="V160" i="21"/>
  <c r="U160" i="21"/>
  <c r="P160" i="21"/>
  <c r="L160" i="21"/>
  <c r="I160" i="21"/>
  <c r="V159" i="21"/>
  <c r="U159" i="21"/>
  <c r="P159" i="21"/>
  <c r="L159" i="21"/>
  <c r="I159" i="21"/>
  <c r="V158" i="21"/>
  <c r="U158" i="21"/>
  <c r="P158" i="21"/>
  <c r="L158" i="21"/>
  <c r="I158" i="21"/>
  <c r="V157" i="21"/>
  <c r="U157" i="21"/>
  <c r="P157" i="21"/>
  <c r="L157" i="21"/>
  <c r="I157" i="21"/>
  <c r="V156" i="21"/>
  <c r="U156" i="21"/>
  <c r="P156" i="21"/>
  <c r="L156" i="21"/>
  <c r="I156" i="21"/>
  <c r="V155" i="21"/>
  <c r="U155" i="21"/>
  <c r="P155" i="21"/>
  <c r="L155" i="21"/>
  <c r="I155" i="21"/>
  <c r="V154" i="21"/>
  <c r="U154" i="21"/>
  <c r="P154" i="21"/>
  <c r="L154" i="21"/>
  <c r="I154" i="21"/>
  <c r="V153" i="21"/>
  <c r="U153" i="21"/>
  <c r="P153" i="21"/>
  <c r="L153" i="21"/>
  <c r="I153" i="21"/>
  <c r="V152" i="21"/>
  <c r="U152" i="21"/>
  <c r="P152" i="21"/>
  <c r="L152" i="21"/>
  <c r="I152" i="21"/>
  <c r="V151" i="21"/>
  <c r="U151" i="21"/>
  <c r="P151" i="21"/>
  <c r="L151" i="21"/>
  <c r="I151" i="21"/>
  <c r="V150" i="21"/>
  <c r="U150" i="21"/>
  <c r="P150" i="21"/>
  <c r="L150" i="21"/>
  <c r="I150" i="21"/>
  <c r="V149" i="21"/>
  <c r="U149" i="21"/>
  <c r="P149" i="21"/>
  <c r="L149" i="21"/>
  <c r="I149" i="21"/>
  <c r="V148" i="21"/>
  <c r="U148" i="21"/>
  <c r="P148" i="21"/>
  <c r="L148" i="21"/>
  <c r="I148" i="21"/>
  <c r="V147" i="21"/>
  <c r="U147" i="21"/>
  <c r="P147" i="21"/>
  <c r="L147" i="21"/>
  <c r="I147" i="21"/>
  <c r="V146" i="21"/>
  <c r="U146" i="21"/>
  <c r="P146" i="21"/>
  <c r="L146" i="21"/>
  <c r="I146" i="21"/>
  <c r="V145" i="21"/>
  <c r="U145" i="21"/>
  <c r="P145" i="21"/>
  <c r="L145" i="21"/>
  <c r="I145" i="21"/>
  <c r="V144" i="21"/>
  <c r="U144" i="21"/>
  <c r="P144" i="21"/>
  <c r="L144" i="21"/>
  <c r="I144" i="21"/>
  <c r="V143" i="21"/>
  <c r="U143" i="21"/>
  <c r="P143" i="21"/>
  <c r="L143" i="21"/>
  <c r="I143" i="21"/>
  <c r="V142" i="21"/>
  <c r="U142" i="21"/>
  <c r="P142" i="21"/>
  <c r="L142" i="21"/>
  <c r="I142" i="21"/>
  <c r="V141" i="21"/>
  <c r="U141" i="21"/>
  <c r="P141" i="21"/>
  <c r="L141" i="21"/>
  <c r="I141" i="21"/>
  <c r="V140" i="21"/>
  <c r="U140" i="21"/>
  <c r="P140" i="21"/>
  <c r="L140" i="21"/>
  <c r="I140" i="21"/>
  <c r="V139" i="21"/>
  <c r="U139" i="21"/>
  <c r="P139" i="21"/>
  <c r="L139" i="21"/>
  <c r="I139" i="21"/>
  <c r="V138" i="21"/>
  <c r="U138" i="21"/>
  <c r="P138" i="21"/>
  <c r="L138" i="21"/>
  <c r="I138" i="21"/>
  <c r="V137" i="21"/>
  <c r="U137" i="21"/>
  <c r="P137" i="21"/>
  <c r="L137" i="21"/>
  <c r="I137" i="21"/>
  <c r="V136" i="21"/>
  <c r="U136" i="21"/>
  <c r="P136" i="21"/>
  <c r="L136" i="21"/>
  <c r="I136" i="21"/>
  <c r="V135" i="21"/>
  <c r="U135" i="21"/>
  <c r="P135" i="21"/>
  <c r="L135" i="21"/>
  <c r="I135" i="21"/>
  <c r="V134" i="21"/>
  <c r="U134" i="21"/>
  <c r="P134" i="21"/>
  <c r="L134" i="21"/>
  <c r="I134" i="21"/>
  <c r="V133" i="21"/>
  <c r="U133" i="21"/>
  <c r="P133" i="21"/>
  <c r="L133" i="21"/>
  <c r="I133" i="21"/>
  <c r="V132" i="21"/>
  <c r="U132" i="21"/>
  <c r="P132" i="21"/>
  <c r="L132" i="21"/>
  <c r="I132" i="21"/>
  <c r="V131" i="21"/>
  <c r="U131" i="21"/>
  <c r="P131" i="21"/>
  <c r="L131" i="21"/>
  <c r="I131" i="21"/>
  <c r="V130" i="21"/>
  <c r="U130" i="21"/>
  <c r="P130" i="21"/>
  <c r="L130" i="21"/>
  <c r="I130" i="21"/>
  <c r="V129" i="21"/>
  <c r="U129" i="21"/>
  <c r="P129" i="21"/>
  <c r="L129" i="21"/>
  <c r="I129" i="21"/>
  <c r="V128" i="21"/>
  <c r="U128" i="21"/>
  <c r="P128" i="21"/>
  <c r="L128" i="21"/>
  <c r="I128" i="21"/>
  <c r="V127" i="21"/>
  <c r="U127" i="21"/>
  <c r="P127" i="21"/>
  <c r="L127" i="21"/>
  <c r="I127" i="21"/>
  <c r="V126" i="21"/>
  <c r="U126" i="21"/>
  <c r="P126" i="21"/>
  <c r="L126" i="21"/>
  <c r="I126" i="21"/>
  <c r="V125" i="21"/>
  <c r="U125" i="21"/>
  <c r="P125" i="21"/>
  <c r="L125" i="21"/>
  <c r="I125" i="21"/>
  <c r="V124" i="21"/>
  <c r="U124" i="21"/>
  <c r="P124" i="21"/>
  <c r="L124" i="21"/>
  <c r="I124" i="21"/>
  <c r="V123" i="21"/>
  <c r="U123" i="21"/>
  <c r="P123" i="21"/>
  <c r="L123" i="21"/>
  <c r="I123" i="21"/>
  <c r="V122" i="21"/>
  <c r="U122" i="21"/>
  <c r="P122" i="21"/>
  <c r="L122" i="21"/>
  <c r="I122" i="21"/>
  <c r="V121" i="21"/>
  <c r="U121" i="21"/>
  <c r="P121" i="21"/>
  <c r="L121" i="21"/>
  <c r="I121" i="21"/>
  <c r="V120" i="21"/>
  <c r="U120" i="21"/>
  <c r="P120" i="21"/>
  <c r="L120" i="21"/>
  <c r="I120" i="21"/>
  <c r="V119" i="21"/>
  <c r="U119" i="21"/>
  <c r="P119" i="21"/>
  <c r="L119" i="21"/>
  <c r="I119" i="21"/>
  <c r="V118" i="21"/>
  <c r="U118" i="21"/>
  <c r="P118" i="21"/>
  <c r="L118" i="21"/>
  <c r="I118" i="21"/>
  <c r="V117" i="21"/>
  <c r="U117" i="21"/>
  <c r="P117" i="21"/>
  <c r="L117" i="21"/>
  <c r="I117" i="21"/>
  <c r="V116" i="21"/>
  <c r="U116" i="21"/>
  <c r="P116" i="21"/>
  <c r="L116" i="21"/>
  <c r="I116" i="21"/>
  <c r="V115" i="21"/>
  <c r="U115" i="21"/>
  <c r="P115" i="21"/>
  <c r="L115" i="21"/>
  <c r="I115" i="21"/>
  <c r="V114" i="21"/>
  <c r="U114" i="21"/>
  <c r="P114" i="21"/>
  <c r="L114" i="21"/>
  <c r="I114" i="21"/>
  <c r="V113" i="21"/>
  <c r="U113" i="21"/>
  <c r="P113" i="21"/>
  <c r="L113" i="21"/>
  <c r="I113" i="21"/>
  <c r="V112" i="21"/>
  <c r="U112" i="21"/>
  <c r="P112" i="21"/>
  <c r="L112" i="21"/>
  <c r="I112" i="21"/>
  <c r="V111" i="21"/>
  <c r="U111" i="21"/>
  <c r="P111" i="21"/>
  <c r="L111" i="21"/>
  <c r="I111" i="21"/>
  <c r="V110" i="21"/>
  <c r="U110" i="21"/>
  <c r="P110" i="21"/>
  <c r="L110" i="21"/>
  <c r="I110" i="21"/>
  <c r="V109" i="21"/>
  <c r="U109" i="21"/>
  <c r="P109" i="21"/>
  <c r="L109" i="21"/>
  <c r="I109" i="21"/>
  <c r="V108" i="21"/>
  <c r="U108" i="21"/>
  <c r="P108" i="21"/>
  <c r="L108" i="21"/>
  <c r="I108" i="21"/>
  <c r="V107" i="21"/>
  <c r="U107" i="21"/>
  <c r="P107" i="21"/>
  <c r="L107" i="21"/>
  <c r="I107" i="21"/>
  <c r="V106" i="21"/>
  <c r="U106" i="21"/>
  <c r="P106" i="21"/>
  <c r="L106" i="21"/>
  <c r="I106" i="21"/>
  <c r="V105" i="21"/>
  <c r="U105" i="21"/>
  <c r="P105" i="21"/>
  <c r="L105" i="21"/>
  <c r="I105" i="21"/>
  <c r="V104" i="21"/>
  <c r="U104" i="21"/>
  <c r="P104" i="21"/>
  <c r="L104" i="21"/>
  <c r="I104" i="21"/>
  <c r="V103" i="21"/>
  <c r="U103" i="21"/>
  <c r="P103" i="21"/>
  <c r="L103" i="21"/>
  <c r="I103" i="21"/>
  <c r="V102" i="21"/>
  <c r="U102" i="21"/>
  <c r="P102" i="21"/>
  <c r="L102" i="21"/>
  <c r="I102" i="21"/>
  <c r="V101" i="21"/>
  <c r="U101" i="21"/>
  <c r="P101" i="21"/>
  <c r="L101" i="21"/>
  <c r="I101" i="21"/>
  <c r="V100" i="21"/>
  <c r="U100" i="21"/>
  <c r="P100" i="21"/>
  <c r="L100" i="21"/>
  <c r="I100" i="21"/>
  <c r="V99" i="21"/>
  <c r="U99" i="21"/>
  <c r="P99" i="21"/>
  <c r="L99" i="21"/>
  <c r="I99" i="21"/>
  <c r="V98" i="21"/>
  <c r="U98" i="21"/>
  <c r="P98" i="21"/>
  <c r="L98" i="21"/>
  <c r="I98" i="21"/>
  <c r="V97" i="21"/>
  <c r="U97" i="21"/>
  <c r="P97" i="21"/>
  <c r="L97" i="21"/>
  <c r="I97" i="21"/>
  <c r="V96" i="21"/>
  <c r="U96" i="21"/>
  <c r="P96" i="21"/>
  <c r="L96" i="21"/>
  <c r="I96" i="21"/>
  <c r="V95" i="21"/>
  <c r="U95" i="21"/>
  <c r="P95" i="21"/>
  <c r="L95" i="21"/>
  <c r="I95" i="21"/>
  <c r="V94" i="21"/>
  <c r="U94" i="21"/>
  <c r="P94" i="21"/>
  <c r="L94" i="21"/>
  <c r="I94" i="21"/>
  <c r="V93" i="21"/>
  <c r="U93" i="21"/>
  <c r="P93" i="21"/>
  <c r="L93" i="21"/>
  <c r="I93" i="21"/>
  <c r="V92" i="21"/>
  <c r="U92" i="21"/>
  <c r="P92" i="21"/>
  <c r="L92" i="21"/>
  <c r="I92" i="21"/>
  <c r="V91" i="21"/>
  <c r="U91" i="21"/>
  <c r="P91" i="21"/>
  <c r="L91" i="21"/>
  <c r="I91" i="21"/>
  <c r="V90" i="21"/>
  <c r="U90" i="21"/>
  <c r="P90" i="21"/>
  <c r="L90" i="21"/>
  <c r="I90" i="21"/>
  <c r="V89" i="21"/>
  <c r="U89" i="21"/>
  <c r="P89" i="21"/>
  <c r="L89" i="21"/>
  <c r="I89" i="21"/>
  <c r="V88" i="21"/>
  <c r="U88" i="21"/>
  <c r="P88" i="21"/>
  <c r="L88" i="21"/>
  <c r="I88" i="21"/>
  <c r="V87" i="21"/>
  <c r="U87" i="21"/>
  <c r="P87" i="21"/>
  <c r="L87" i="21"/>
  <c r="I87" i="21"/>
  <c r="V86" i="21"/>
  <c r="U86" i="21"/>
  <c r="P86" i="21"/>
  <c r="L86" i="21"/>
  <c r="I86" i="21"/>
  <c r="V85" i="21"/>
  <c r="U85" i="21"/>
  <c r="P85" i="21"/>
  <c r="L85" i="21"/>
  <c r="I85" i="21"/>
  <c r="V84" i="21"/>
  <c r="U84" i="21"/>
  <c r="P84" i="21"/>
  <c r="L84" i="21"/>
  <c r="I84" i="21"/>
  <c r="V83" i="21"/>
  <c r="U83" i="21"/>
  <c r="P83" i="21"/>
  <c r="L83" i="21"/>
  <c r="I83" i="21"/>
  <c r="V82" i="21"/>
  <c r="U82" i="21"/>
  <c r="P82" i="21"/>
  <c r="L82" i="21"/>
  <c r="I82" i="21"/>
  <c r="V81" i="21"/>
  <c r="U81" i="21"/>
  <c r="P81" i="21"/>
  <c r="L81" i="21"/>
  <c r="I81" i="21"/>
  <c r="V80" i="21"/>
  <c r="U80" i="21"/>
  <c r="P80" i="21"/>
  <c r="L80" i="21"/>
  <c r="I80" i="21"/>
  <c r="V79" i="21"/>
  <c r="U79" i="21"/>
  <c r="P79" i="21"/>
  <c r="L79" i="21"/>
  <c r="I79" i="21"/>
  <c r="V78" i="21"/>
  <c r="U78" i="21"/>
  <c r="P78" i="21"/>
  <c r="L78" i="21"/>
  <c r="I78" i="21"/>
  <c r="V77" i="21"/>
  <c r="U77" i="21"/>
  <c r="P77" i="21"/>
  <c r="L77" i="21"/>
  <c r="I77" i="21"/>
  <c r="V76" i="21"/>
  <c r="U76" i="21"/>
  <c r="P76" i="21"/>
  <c r="L76" i="21"/>
  <c r="I76" i="21"/>
  <c r="V75" i="21"/>
  <c r="U75" i="21"/>
  <c r="P75" i="21"/>
  <c r="L75" i="21"/>
  <c r="I75" i="21"/>
  <c r="V74" i="21"/>
  <c r="U74" i="21"/>
  <c r="P74" i="21"/>
  <c r="L74" i="21"/>
  <c r="I74" i="21"/>
  <c r="V73" i="21"/>
  <c r="U73" i="21"/>
  <c r="P73" i="21"/>
  <c r="L73" i="21"/>
  <c r="I73" i="21"/>
  <c r="V72" i="21"/>
  <c r="U72" i="21"/>
  <c r="P72" i="21"/>
  <c r="L72" i="21"/>
  <c r="I72" i="21"/>
  <c r="V71" i="21"/>
  <c r="U71" i="21"/>
  <c r="P71" i="21"/>
  <c r="L71" i="21"/>
  <c r="I71" i="21"/>
  <c r="V70" i="21"/>
  <c r="U70" i="21"/>
  <c r="P70" i="21"/>
  <c r="L70" i="21"/>
  <c r="I70" i="21"/>
  <c r="V69" i="21"/>
  <c r="U69" i="21"/>
  <c r="P69" i="21"/>
  <c r="L69" i="21"/>
  <c r="I69" i="21"/>
  <c r="V68" i="21"/>
  <c r="U68" i="21"/>
  <c r="P68" i="21"/>
  <c r="L68" i="21"/>
  <c r="I68" i="21"/>
  <c r="V67" i="21"/>
  <c r="U67" i="21"/>
  <c r="P67" i="21"/>
  <c r="L67" i="21"/>
  <c r="I67" i="21"/>
  <c r="V66" i="21"/>
  <c r="U66" i="21"/>
  <c r="P66" i="21"/>
  <c r="L66" i="21"/>
  <c r="I66" i="21"/>
  <c r="V65" i="21"/>
  <c r="U65" i="21"/>
  <c r="P65" i="21"/>
  <c r="L65" i="21"/>
  <c r="I65" i="21"/>
  <c r="V64" i="21"/>
  <c r="U64" i="21"/>
  <c r="P64" i="21"/>
  <c r="L64" i="21"/>
  <c r="I64" i="21"/>
  <c r="V63" i="21"/>
  <c r="U63" i="21"/>
  <c r="P63" i="21"/>
  <c r="L63" i="21"/>
  <c r="I63" i="21"/>
  <c r="V62" i="21"/>
  <c r="U62" i="21"/>
  <c r="P62" i="21"/>
  <c r="L62" i="21"/>
  <c r="I62" i="21"/>
  <c r="V61" i="21"/>
  <c r="U61" i="21"/>
  <c r="P61" i="21"/>
  <c r="L61" i="21"/>
  <c r="I61" i="21"/>
  <c r="V60" i="21"/>
  <c r="U60" i="21"/>
  <c r="P60" i="21"/>
  <c r="L60" i="21"/>
  <c r="I60" i="21"/>
  <c r="V59" i="21"/>
  <c r="U59" i="21"/>
  <c r="P59" i="21"/>
  <c r="L59" i="21"/>
  <c r="I59" i="21"/>
  <c r="V58" i="21"/>
  <c r="U58" i="21"/>
  <c r="P58" i="21"/>
  <c r="L58" i="21"/>
  <c r="I58" i="21"/>
  <c r="V57" i="21"/>
  <c r="U57" i="21"/>
  <c r="P57" i="21"/>
  <c r="L57" i="21"/>
  <c r="I57" i="21"/>
  <c r="V56" i="21"/>
  <c r="U56" i="21"/>
  <c r="P56" i="21"/>
  <c r="L56" i="21"/>
  <c r="I56" i="21"/>
  <c r="V55" i="21"/>
  <c r="U55" i="21"/>
  <c r="P55" i="21"/>
  <c r="L55" i="21"/>
  <c r="I55" i="21"/>
  <c r="V54" i="21"/>
  <c r="U54" i="21"/>
  <c r="P54" i="21"/>
  <c r="L54" i="21"/>
  <c r="I54" i="21"/>
  <c r="V53" i="21"/>
  <c r="U53" i="21"/>
  <c r="P53" i="21"/>
  <c r="L53" i="21"/>
  <c r="I53" i="21"/>
  <c r="V52" i="21"/>
  <c r="U52" i="21"/>
  <c r="P52" i="21"/>
  <c r="L52" i="21"/>
  <c r="I52" i="21"/>
  <c r="V51" i="21"/>
  <c r="U51" i="21"/>
  <c r="P51" i="21"/>
  <c r="L51" i="21"/>
  <c r="I51" i="21"/>
  <c r="V50" i="21"/>
  <c r="U50" i="21"/>
  <c r="P50" i="21"/>
  <c r="L50" i="21"/>
  <c r="I50" i="21"/>
  <c r="V49" i="21"/>
  <c r="P49" i="21"/>
  <c r="I49" i="21"/>
  <c r="V48" i="21"/>
  <c r="P48" i="21"/>
  <c r="I48" i="21"/>
  <c r="V47" i="21"/>
  <c r="P47" i="21"/>
  <c r="I47" i="21"/>
  <c r="V46" i="21"/>
  <c r="P46" i="21"/>
  <c r="I46" i="21"/>
  <c r="V45" i="21"/>
  <c r="P45" i="21"/>
  <c r="I45" i="21"/>
  <c r="V44" i="21"/>
  <c r="P44" i="21"/>
  <c r="I44" i="21"/>
  <c r="V43" i="21"/>
  <c r="P43" i="21"/>
  <c r="I43" i="21"/>
  <c r="V42" i="21"/>
  <c r="P42" i="21"/>
  <c r="I42" i="21"/>
  <c r="V41" i="21"/>
  <c r="P41" i="21"/>
  <c r="I41" i="21"/>
  <c r="V40" i="21"/>
  <c r="P40" i="21"/>
  <c r="N40" i="21"/>
  <c r="I40" i="21"/>
  <c r="V39" i="21"/>
  <c r="P39" i="21"/>
  <c r="N39" i="21"/>
  <c r="I39" i="21"/>
  <c r="V38" i="21"/>
  <c r="P38" i="21"/>
  <c r="N38" i="21"/>
  <c r="I38" i="21"/>
  <c r="V37" i="21"/>
  <c r="P37" i="21"/>
  <c r="N37" i="21"/>
  <c r="I37" i="21"/>
  <c r="V36" i="21"/>
  <c r="P36" i="21"/>
  <c r="N36" i="21"/>
  <c r="I36" i="21"/>
  <c r="V35" i="21"/>
  <c r="P35" i="21"/>
  <c r="N35" i="21"/>
  <c r="I35" i="21"/>
  <c r="V34" i="21"/>
  <c r="P34" i="21"/>
  <c r="N34" i="21"/>
  <c r="I34" i="21"/>
  <c r="V33" i="21"/>
  <c r="P33" i="21"/>
  <c r="N33" i="21"/>
  <c r="I33" i="21"/>
  <c r="V32" i="21"/>
  <c r="P32" i="21"/>
  <c r="N32" i="21"/>
  <c r="I32" i="21"/>
  <c r="V31" i="21"/>
  <c r="P31" i="21"/>
  <c r="N31" i="21"/>
  <c r="I31" i="21"/>
  <c r="V30" i="21"/>
  <c r="P30" i="21"/>
  <c r="N30" i="21"/>
  <c r="I30" i="21"/>
  <c r="V29" i="21"/>
  <c r="P29" i="21"/>
  <c r="N29" i="21"/>
  <c r="I29" i="21"/>
  <c r="V28" i="21"/>
  <c r="P28" i="21"/>
  <c r="N28" i="21"/>
  <c r="I28" i="21"/>
  <c r="V27" i="21"/>
  <c r="P27" i="21"/>
  <c r="N27" i="21"/>
  <c r="I27" i="21"/>
  <c r="V26" i="21"/>
  <c r="P26" i="21"/>
  <c r="N26" i="21"/>
  <c r="I26" i="21"/>
  <c r="V25" i="21"/>
  <c r="P25" i="21"/>
  <c r="N25" i="21"/>
  <c r="I25" i="21"/>
  <c r="V24" i="21"/>
  <c r="P24" i="21"/>
  <c r="N24" i="21"/>
  <c r="I24" i="21"/>
  <c r="V23" i="21"/>
  <c r="P23" i="21"/>
  <c r="N23" i="21"/>
  <c r="I23" i="21"/>
  <c r="V22" i="21"/>
  <c r="P22" i="21"/>
  <c r="N22" i="21"/>
  <c r="I22" i="21"/>
  <c r="V21" i="21"/>
  <c r="P21" i="21"/>
  <c r="N21" i="21"/>
  <c r="I21" i="21"/>
  <c r="V20" i="21"/>
  <c r="P20" i="21"/>
  <c r="N20" i="21"/>
  <c r="I20" i="21"/>
  <c r="V19" i="21"/>
  <c r="P19" i="21"/>
  <c r="N19" i="21"/>
  <c r="I19" i="21"/>
  <c r="V18" i="21"/>
  <c r="P18" i="21"/>
  <c r="N18" i="21"/>
  <c r="I18" i="21"/>
  <c r="V17" i="21"/>
  <c r="P17" i="21"/>
  <c r="N17" i="21"/>
  <c r="I17" i="21"/>
  <c r="V16" i="21"/>
  <c r="P16" i="21"/>
  <c r="N16" i="21"/>
  <c r="I16" i="21"/>
  <c r="V15" i="21"/>
  <c r="P15" i="21"/>
  <c r="N15" i="21"/>
  <c r="I15" i="21"/>
  <c r="V14" i="21"/>
  <c r="P14" i="21"/>
  <c r="N14" i="21"/>
  <c r="I14" i="21"/>
  <c r="V13" i="21"/>
  <c r="P13" i="21"/>
  <c r="N13" i="21"/>
  <c r="I13" i="21"/>
  <c r="V12" i="21"/>
  <c r="P12" i="21"/>
  <c r="N12" i="21"/>
  <c r="K12" i="21"/>
  <c r="I12" i="21"/>
  <c r="V11" i="21"/>
  <c r="P11" i="21"/>
  <c r="N11" i="21"/>
  <c r="I11" i="21"/>
  <c r="V10" i="21"/>
  <c r="P10" i="21"/>
  <c r="N10" i="21"/>
  <c r="I10" i="21"/>
  <c r="V9" i="21"/>
  <c r="P9" i="21"/>
  <c r="N9" i="21"/>
  <c r="I9" i="21"/>
  <c r="V8" i="21"/>
  <c r="P8" i="21"/>
  <c r="N8" i="21"/>
  <c r="I8" i="21"/>
  <c r="V7" i="21"/>
  <c r="P7" i="21"/>
  <c r="N7" i="21"/>
  <c r="I7" i="21"/>
  <c r="V6" i="21"/>
  <c r="P6" i="21"/>
  <c r="N6" i="21"/>
  <c r="I6" i="21"/>
  <c r="V5" i="21"/>
  <c r="P5" i="21"/>
  <c r="N5" i="21"/>
  <c r="I5" i="21"/>
  <c r="AB4" i="21"/>
  <c r="V4" i="21"/>
  <c r="P4" i="21"/>
  <c r="N4" i="21"/>
  <c r="I4" i="21"/>
  <c r="AB3" i="21"/>
  <c r="V3" i="21"/>
  <c r="P3" i="21"/>
  <c r="N3" i="21"/>
  <c r="I3" i="21"/>
  <c r="AB2" i="21"/>
  <c r="V2" i="21"/>
  <c r="P2" i="21"/>
  <c r="N2" i="21"/>
  <c r="I2" i="21"/>
  <c r="I8" i="20"/>
  <c r="I7" i="20"/>
  <c r="I6" i="20"/>
  <c r="I5" i="20"/>
  <c r="I4" i="20"/>
  <c r="I3" i="20"/>
  <c r="I2" i="20"/>
  <c r="A65536" i="17"/>
  <c r="M1532" i="17"/>
  <c r="M1531" i="17"/>
  <c r="M1530" i="17"/>
  <c r="M1529" i="17"/>
  <c r="M1528" i="17"/>
  <c r="M1527" i="17"/>
  <c r="M1526" i="17"/>
  <c r="M1525" i="17"/>
  <c r="M1524" i="17"/>
  <c r="M1523" i="17"/>
  <c r="M1522" i="17"/>
  <c r="M1521" i="17"/>
  <c r="M1520" i="17"/>
  <c r="M1519" i="17"/>
  <c r="M1518" i="17"/>
  <c r="M1517" i="17"/>
  <c r="M1516" i="17"/>
  <c r="M1515" i="17"/>
  <c r="M1514" i="17"/>
  <c r="M1513" i="17"/>
  <c r="M1512" i="17"/>
  <c r="M1511" i="17"/>
  <c r="M1510" i="17"/>
  <c r="M1509" i="17"/>
  <c r="M1508" i="17"/>
  <c r="M1507" i="17"/>
  <c r="M1506" i="17"/>
  <c r="M1505" i="17"/>
  <c r="M1504" i="17"/>
  <c r="M1503" i="17"/>
  <c r="M1502" i="17"/>
  <c r="M1501" i="17"/>
  <c r="M1500" i="17"/>
  <c r="M1499" i="17"/>
  <c r="M1498" i="17"/>
  <c r="M1497" i="17"/>
  <c r="M1496" i="17"/>
  <c r="M1495" i="17"/>
  <c r="M1494" i="17"/>
  <c r="M1493" i="17"/>
  <c r="M1492" i="17"/>
  <c r="M1491" i="17"/>
  <c r="M1490" i="17"/>
  <c r="M1489" i="17"/>
  <c r="M1488" i="17"/>
  <c r="M1487" i="17"/>
  <c r="M1486" i="17"/>
  <c r="M1485" i="17"/>
  <c r="M1484" i="17"/>
  <c r="M1483" i="17"/>
  <c r="M1482" i="17"/>
  <c r="M1481" i="17"/>
  <c r="M1480" i="17"/>
  <c r="M1479" i="17"/>
  <c r="M1478" i="17"/>
  <c r="M1477" i="17"/>
  <c r="M1476" i="17"/>
  <c r="M1475" i="17"/>
  <c r="M1474" i="17"/>
  <c r="M1473" i="17"/>
  <c r="M1472" i="17"/>
  <c r="M1471" i="17"/>
  <c r="M1470" i="17"/>
  <c r="M1469" i="17"/>
  <c r="M1468" i="17"/>
  <c r="M1467" i="17"/>
  <c r="M1466" i="17"/>
  <c r="M1465" i="17"/>
  <c r="M1464" i="17"/>
  <c r="M1463" i="17"/>
  <c r="M1462" i="17"/>
  <c r="M1461" i="17"/>
  <c r="M1460" i="17"/>
  <c r="M1459" i="17"/>
  <c r="M1458" i="17"/>
  <c r="M1457" i="17"/>
  <c r="M1456" i="17"/>
  <c r="M1455" i="17"/>
  <c r="M1454" i="17"/>
  <c r="M1453" i="17"/>
  <c r="M1452" i="17"/>
  <c r="M1451" i="17"/>
  <c r="M1450" i="17"/>
  <c r="M1449" i="17"/>
  <c r="M1448" i="17"/>
  <c r="M1447" i="17"/>
  <c r="M1446" i="17"/>
  <c r="M1445" i="17"/>
  <c r="M1444" i="17"/>
  <c r="M1443" i="17"/>
  <c r="M1442" i="17"/>
  <c r="M1441" i="17"/>
  <c r="M1440" i="17"/>
  <c r="M1439" i="17"/>
  <c r="M1438" i="17"/>
  <c r="M1437" i="17"/>
  <c r="M1436" i="17"/>
  <c r="M1435" i="17"/>
  <c r="M1434" i="17"/>
  <c r="M1433" i="17"/>
  <c r="M1432" i="17"/>
  <c r="M1431" i="17"/>
  <c r="M1430" i="17"/>
  <c r="M1429" i="17"/>
  <c r="M1428" i="17"/>
  <c r="M1427" i="17"/>
  <c r="M1426" i="17"/>
  <c r="M1425" i="17"/>
  <c r="M1424" i="17"/>
  <c r="M1423" i="17"/>
  <c r="M1422" i="17"/>
  <c r="M1421" i="17"/>
  <c r="M1420" i="17"/>
  <c r="M1419" i="17"/>
  <c r="M1418" i="17"/>
  <c r="M1417" i="17"/>
  <c r="M1416" i="17"/>
  <c r="M1415" i="17"/>
  <c r="M1414" i="17"/>
  <c r="M1413" i="17"/>
  <c r="M1412" i="17"/>
  <c r="M1411" i="17"/>
  <c r="M1410" i="17"/>
  <c r="M1409" i="17"/>
  <c r="M1408" i="17"/>
  <c r="M1407" i="17"/>
  <c r="M1406" i="17"/>
  <c r="M1405" i="17"/>
  <c r="M1404" i="17"/>
  <c r="M1403" i="17"/>
  <c r="M1402" i="17"/>
  <c r="M1401" i="17"/>
  <c r="M1400" i="17"/>
  <c r="M1399" i="17"/>
  <c r="M1398" i="17"/>
  <c r="M1397" i="17"/>
  <c r="M1396" i="17"/>
  <c r="M1395" i="17"/>
  <c r="M1394" i="17"/>
  <c r="M1393" i="17"/>
  <c r="M1392" i="17"/>
  <c r="M1391" i="17"/>
  <c r="M1390" i="17"/>
  <c r="M1389" i="17"/>
  <c r="L1388" i="17"/>
  <c r="N1388" i="17" s="1"/>
  <c r="L1387" i="17"/>
  <c r="N1387" i="17" s="1"/>
  <c r="L1386" i="17"/>
  <c r="M1386" i="17" s="1"/>
  <c r="L1385" i="17"/>
  <c r="N1385" i="17" s="1"/>
  <c r="L1384" i="17"/>
  <c r="M1384" i="17" s="1"/>
  <c r="L1383" i="17"/>
  <c r="N1383" i="17" s="1"/>
  <c r="L1382" i="17"/>
  <c r="L1381" i="17"/>
  <c r="N1381" i="17" s="1"/>
  <c r="L1380" i="17"/>
  <c r="N1380" i="17" s="1"/>
  <c r="L1379" i="17"/>
  <c r="M1379" i="17" s="1"/>
  <c r="L1378" i="17"/>
  <c r="L1377" i="17"/>
  <c r="N1377" i="17" s="1"/>
  <c r="L1376" i="17"/>
  <c r="M1376" i="17" s="1"/>
  <c r="L1375" i="17"/>
  <c r="M1375" i="17" s="1"/>
  <c r="L1374" i="17"/>
  <c r="L1373" i="17"/>
  <c r="N1373" i="17" s="1"/>
  <c r="L1372" i="17"/>
  <c r="M1372" i="17" s="1"/>
  <c r="L1371" i="17"/>
  <c r="M1371" i="17" s="1"/>
  <c r="L1370" i="17"/>
  <c r="M1370" i="17" s="1"/>
  <c r="L1369" i="17"/>
  <c r="N1369" i="17" s="1"/>
  <c r="L1368" i="17"/>
  <c r="M1368" i="17" s="1"/>
  <c r="L1367" i="17"/>
  <c r="N1367" i="17" s="1"/>
  <c r="L1366" i="17"/>
  <c r="L1365" i="17"/>
  <c r="N1365" i="17" s="1"/>
  <c r="L1364" i="17"/>
  <c r="M1364" i="17" s="1"/>
  <c r="L1363" i="17"/>
  <c r="N1363" i="17" s="1"/>
  <c r="L1362" i="17"/>
  <c r="M1362" i="17" s="1"/>
  <c r="L1361" i="17"/>
  <c r="N1361" i="17" s="1"/>
  <c r="L1360" i="17"/>
  <c r="M1360" i="17" s="1"/>
  <c r="L1359" i="17"/>
  <c r="N1359" i="17" s="1"/>
  <c r="L1358" i="17"/>
  <c r="L1357" i="17"/>
  <c r="N1357" i="17" s="1"/>
  <c r="L1356" i="17"/>
  <c r="M1356" i="17" s="1"/>
  <c r="L1355" i="17"/>
  <c r="N1355" i="17" s="1"/>
  <c r="L1354" i="17"/>
  <c r="M1354" i="17" s="1"/>
  <c r="L1353" i="17"/>
  <c r="N1353" i="17" s="1"/>
  <c r="L1352" i="17"/>
  <c r="M1352" i="17" s="1"/>
  <c r="L1351" i="17"/>
  <c r="N1351" i="17" s="1"/>
  <c r="L1350" i="17"/>
  <c r="L1349" i="17"/>
  <c r="N1349" i="17" s="1"/>
  <c r="L1348" i="17"/>
  <c r="M1348" i="17" s="1"/>
  <c r="L1347" i="17"/>
  <c r="N1347" i="17" s="1"/>
  <c r="L1346" i="17"/>
  <c r="N1346" i="17" s="1"/>
  <c r="L1345" i="17"/>
  <c r="N1345" i="17" s="1"/>
  <c r="L1344" i="17"/>
  <c r="L1343" i="17"/>
  <c r="N1343" i="17" s="1"/>
  <c r="L1342" i="17"/>
  <c r="L1341" i="17"/>
  <c r="N1341" i="17" s="1"/>
  <c r="L1340" i="17"/>
  <c r="M1340" i="17" s="1"/>
  <c r="L1339" i="17"/>
  <c r="M1339" i="17" s="1"/>
  <c r="L1338" i="17"/>
  <c r="N1338" i="17" s="1"/>
  <c r="L1337" i="17"/>
  <c r="N1337" i="17" s="1"/>
  <c r="L1336" i="17"/>
  <c r="M1336" i="17" s="1"/>
  <c r="L1335" i="17"/>
  <c r="N1335" i="17" s="1"/>
  <c r="L1334" i="17"/>
  <c r="L1333" i="17"/>
  <c r="N1333" i="17" s="1"/>
  <c r="L1332" i="17"/>
  <c r="L1331" i="17"/>
  <c r="M1331" i="17" s="1"/>
  <c r="L1330" i="17"/>
  <c r="N1330" i="17" s="1"/>
  <c r="L1329" i="17"/>
  <c r="N1329" i="17" s="1"/>
  <c r="L1328" i="17"/>
  <c r="M1328" i="17" s="1"/>
  <c r="L1327" i="17"/>
  <c r="M1327" i="17" s="1"/>
  <c r="L1326" i="17"/>
  <c r="L1325" i="17"/>
  <c r="N1325" i="17" s="1"/>
  <c r="L1324" i="17"/>
  <c r="M1324" i="17" s="1"/>
  <c r="L1323" i="17"/>
  <c r="M1323" i="17" s="1"/>
  <c r="L1322" i="17"/>
  <c r="N1322" i="17" s="1"/>
  <c r="L1321" i="17"/>
  <c r="N1321" i="17" s="1"/>
  <c r="L1320" i="17"/>
  <c r="M1320" i="17" s="1"/>
  <c r="L1319" i="17"/>
  <c r="M1319" i="17" s="1"/>
  <c r="L1318" i="17"/>
  <c r="L1317" i="17"/>
  <c r="N1317" i="17" s="1"/>
  <c r="L1316" i="17"/>
  <c r="M1316" i="17" s="1"/>
  <c r="L1315" i="17"/>
  <c r="M1315" i="17" s="1"/>
  <c r="L1314" i="17"/>
  <c r="M1314" i="17" s="1"/>
  <c r="L1313" i="17"/>
  <c r="N1313" i="17" s="1"/>
  <c r="L1312" i="17"/>
  <c r="M1312" i="17" s="1"/>
  <c r="L1311" i="17"/>
  <c r="M1311" i="17" s="1"/>
  <c r="L1310" i="17"/>
  <c r="L1309" i="17"/>
  <c r="L1308" i="17"/>
  <c r="M1308" i="17" s="1"/>
  <c r="L1307" i="17"/>
  <c r="M1307" i="17" s="1"/>
  <c r="L1306" i="17"/>
  <c r="N1306" i="17" s="1"/>
  <c r="L1305" i="17"/>
  <c r="N1305" i="17" s="1"/>
  <c r="L1304" i="17"/>
  <c r="L1303" i="17"/>
  <c r="N1303" i="17" s="1"/>
  <c r="L1302" i="17"/>
  <c r="L1301" i="17"/>
  <c r="N1301" i="17" s="1"/>
  <c r="L1300" i="17"/>
  <c r="M1300" i="17" s="1"/>
  <c r="L1299" i="17"/>
  <c r="N1299" i="17" s="1"/>
  <c r="L1298" i="17"/>
  <c r="N1298" i="17" s="1"/>
  <c r="L1297" i="17"/>
  <c r="N1297" i="17" s="1"/>
  <c r="L1296" i="17"/>
  <c r="M1296" i="17" s="1"/>
  <c r="L1295" i="17"/>
  <c r="N1295" i="17" s="1"/>
  <c r="L1294" i="17"/>
  <c r="L1293" i="17"/>
  <c r="L1292" i="17"/>
  <c r="M1292" i="17" s="1"/>
  <c r="L1291" i="17"/>
  <c r="N1291" i="17" s="1"/>
  <c r="L1290" i="17"/>
  <c r="M1290" i="17" s="1"/>
  <c r="L1289" i="17"/>
  <c r="N1289" i="17" s="1"/>
  <c r="L1288" i="17"/>
  <c r="L1287" i="17"/>
  <c r="N1287" i="17" s="1"/>
  <c r="L1286" i="17"/>
  <c r="L1285" i="17"/>
  <c r="N1285" i="17" s="1"/>
  <c r="L1284" i="17"/>
  <c r="M1284" i="17" s="1"/>
  <c r="L1283" i="17"/>
  <c r="N1283" i="17" s="1"/>
  <c r="L1282" i="17"/>
  <c r="N1282" i="17" s="1"/>
  <c r="L1281" i="17"/>
  <c r="N1281" i="17" s="1"/>
  <c r="L1280" i="17"/>
  <c r="L1279" i="17"/>
  <c r="N1279" i="17" s="1"/>
  <c r="L1278" i="17"/>
  <c r="L1277" i="17"/>
  <c r="N1277" i="17" s="1"/>
  <c r="L1276" i="17"/>
  <c r="M1276" i="17" s="1"/>
  <c r="L1275" i="17"/>
  <c r="N1275" i="17" s="1"/>
  <c r="L1274" i="17"/>
  <c r="N1274" i="17" s="1"/>
  <c r="L1273" i="17"/>
  <c r="N1273" i="17" s="1"/>
  <c r="L1272" i="17"/>
  <c r="M1272" i="17" s="1"/>
  <c r="L1271" i="17"/>
  <c r="N1271" i="17" s="1"/>
  <c r="L1270" i="17"/>
  <c r="L1269" i="17"/>
  <c r="L1268" i="17"/>
  <c r="M1268" i="17" s="1"/>
  <c r="L1267" i="17"/>
  <c r="N1267" i="17" s="1"/>
  <c r="L1266" i="17"/>
  <c r="N1266" i="17" s="1"/>
  <c r="L1265" i="17"/>
  <c r="N1265" i="17" s="1"/>
  <c r="L1264" i="17"/>
  <c r="M1264" i="17" s="1"/>
  <c r="L1263" i="17"/>
  <c r="N1263" i="17" s="1"/>
  <c r="L1262" i="17"/>
  <c r="L1261" i="17"/>
  <c r="N1261" i="17" s="1"/>
  <c r="L1260" i="17"/>
  <c r="M1260" i="17" s="1"/>
  <c r="L1259" i="17"/>
  <c r="N1259" i="17" s="1"/>
  <c r="L1258" i="17"/>
  <c r="N1258" i="17" s="1"/>
  <c r="L1257" i="17"/>
  <c r="N1257" i="17" s="1"/>
  <c r="L1256" i="17"/>
  <c r="M1256" i="17" s="1"/>
  <c r="L1255" i="17"/>
  <c r="N1255" i="17" s="1"/>
  <c r="L1254" i="17"/>
  <c r="L1253" i="17"/>
  <c r="N1253" i="17" s="1"/>
  <c r="L1252" i="17"/>
  <c r="M1252" i="17" s="1"/>
  <c r="L1251" i="17"/>
  <c r="N1251" i="17" s="1"/>
  <c r="L1250" i="17"/>
  <c r="M1250" i="17" s="1"/>
  <c r="L1249" i="17"/>
  <c r="L1248" i="17"/>
  <c r="M1248" i="17" s="1"/>
  <c r="L1247" i="17"/>
  <c r="N1247" i="17" s="1"/>
  <c r="L1246" i="17"/>
  <c r="N1246" i="17" s="1"/>
  <c r="L1245" i="17"/>
  <c r="N1245" i="17" s="1"/>
  <c r="L1244" i="17"/>
  <c r="M1244" i="17" s="1"/>
  <c r="L1243" i="17"/>
  <c r="N1243" i="17" s="1"/>
  <c r="L1242" i="17"/>
  <c r="M1242" i="17" s="1"/>
  <c r="L1241" i="17"/>
  <c r="L1240" i="17"/>
  <c r="M1240" i="17" s="1"/>
  <c r="L1239" i="17"/>
  <c r="N1239" i="17" s="1"/>
  <c r="L1238" i="17"/>
  <c r="N1238" i="17" s="1"/>
  <c r="L1237" i="17"/>
  <c r="N1237" i="17" s="1"/>
  <c r="L1236" i="17"/>
  <c r="M1236" i="17" s="1"/>
  <c r="L1235" i="17"/>
  <c r="N1235" i="17" s="1"/>
  <c r="L1234" i="17"/>
  <c r="N1234" i="17" s="1"/>
  <c r="L1233" i="17"/>
  <c r="L1232" i="17"/>
  <c r="L1231" i="17"/>
  <c r="N1231" i="17" s="1"/>
  <c r="L1230" i="17"/>
  <c r="N1230" i="17" s="1"/>
  <c r="L1229" i="17"/>
  <c r="N1229" i="17" s="1"/>
  <c r="L1228" i="17"/>
  <c r="L1227" i="17"/>
  <c r="N1227" i="17" s="1"/>
  <c r="L1226" i="17"/>
  <c r="N1226" i="17" s="1"/>
  <c r="L1225" i="17"/>
  <c r="L1224" i="17"/>
  <c r="M1224" i="17" s="1"/>
  <c r="L1223" i="17"/>
  <c r="M1223" i="17" s="1"/>
  <c r="L1222" i="17"/>
  <c r="N1222" i="17" s="1"/>
  <c r="L1221" i="17"/>
  <c r="N1221" i="17" s="1"/>
  <c r="L1220" i="17"/>
  <c r="M1220" i="17" s="1"/>
  <c r="L1219" i="17"/>
  <c r="N1219" i="17" s="1"/>
  <c r="L1218" i="17"/>
  <c r="L1217" i="17"/>
  <c r="L1216" i="17"/>
  <c r="M1216" i="17" s="1"/>
  <c r="L1215" i="17"/>
  <c r="N1215" i="17" s="1"/>
  <c r="L1214" i="17"/>
  <c r="N1214" i="17" s="1"/>
  <c r="L1213" i="17"/>
  <c r="N1213" i="17" s="1"/>
  <c r="L1212" i="17"/>
  <c r="L1211" i="17"/>
  <c r="N1211" i="17" s="1"/>
  <c r="L1210" i="17"/>
  <c r="N1210" i="17" s="1"/>
  <c r="L1209" i="17"/>
  <c r="L1208" i="17"/>
  <c r="M1208" i="17" s="1"/>
  <c r="L1207" i="17"/>
  <c r="N1207" i="17" s="1"/>
  <c r="L1206" i="17"/>
  <c r="N1206" i="17" s="1"/>
  <c r="L1205" i="17"/>
  <c r="N1205" i="17" s="1"/>
  <c r="L1204" i="17"/>
  <c r="M1204" i="17" s="1"/>
  <c r="L1203" i="17"/>
  <c r="N1203" i="17" s="1"/>
  <c r="L1202" i="17"/>
  <c r="N1202" i="17" s="1"/>
  <c r="L1201" i="17"/>
  <c r="L1200" i="17"/>
  <c r="L1199" i="17"/>
  <c r="N1199" i="17" s="1"/>
  <c r="L1198" i="17"/>
  <c r="N1198" i="17" s="1"/>
  <c r="L1197" i="17"/>
  <c r="N1197" i="17" s="1"/>
  <c r="L1196" i="17"/>
  <c r="M1196" i="17" s="1"/>
  <c r="L1195" i="17"/>
  <c r="N1195" i="17" s="1"/>
  <c r="L1194" i="17"/>
  <c r="N1194" i="17" s="1"/>
  <c r="L1193" i="17"/>
  <c r="L1192" i="17"/>
  <c r="M1192" i="17" s="1"/>
  <c r="L1191" i="17"/>
  <c r="N1191" i="17" s="1"/>
  <c r="L1190" i="17"/>
  <c r="N1190" i="17" s="1"/>
  <c r="L1189" i="17"/>
  <c r="L1188" i="17"/>
  <c r="M1188" i="17" s="1"/>
  <c r="L1187" i="17"/>
  <c r="N1187" i="17" s="1"/>
  <c r="L1186" i="17"/>
  <c r="N1186" i="17" s="1"/>
  <c r="L1185" i="17"/>
  <c r="L1184" i="17"/>
  <c r="M1184" i="17" s="1"/>
  <c r="L1183" i="17"/>
  <c r="M1183" i="17" s="1"/>
  <c r="L1182" i="17"/>
  <c r="N1182" i="17" s="1"/>
  <c r="L1181" i="17"/>
  <c r="N1181" i="17" s="1"/>
  <c r="L1180" i="17"/>
  <c r="M1180" i="17" s="1"/>
  <c r="L1179" i="17"/>
  <c r="N1179" i="17" s="1"/>
  <c r="L1178" i="17"/>
  <c r="N1178" i="17" s="1"/>
  <c r="L1177" i="17"/>
  <c r="L1176" i="17"/>
  <c r="M1176" i="17" s="1"/>
  <c r="L1175" i="17"/>
  <c r="N1175" i="17" s="1"/>
  <c r="L1174" i="17"/>
  <c r="L1173" i="17"/>
  <c r="N1173" i="17" s="1"/>
  <c r="L1172" i="17"/>
  <c r="M1172" i="17" s="1"/>
  <c r="L1171" i="17"/>
  <c r="N1171" i="17" s="1"/>
  <c r="L1170" i="17"/>
  <c r="N1170" i="17" s="1"/>
  <c r="L1169" i="17"/>
  <c r="L1168" i="17"/>
  <c r="L1167" i="17"/>
  <c r="N1167" i="17" s="1"/>
  <c r="L1166" i="17"/>
  <c r="N1166" i="17" s="1"/>
  <c r="L1165" i="17"/>
  <c r="N1165" i="17" s="1"/>
  <c r="L1164" i="17"/>
  <c r="M1164" i="17" s="1"/>
  <c r="L1163" i="17"/>
  <c r="N1163" i="17" s="1"/>
  <c r="L1162" i="17"/>
  <c r="N1162" i="17" s="1"/>
  <c r="L1161" i="17"/>
  <c r="L1160" i="17"/>
  <c r="M1160" i="17" s="1"/>
  <c r="L1159" i="17"/>
  <c r="N1159" i="17" s="1"/>
  <c r="L1158" i="17"/>
  <c r="N1158" i="17" s="1"/>
  <c r="L1157" i="17"/>
  <c r="L1156" i="17"/>
  <c r="M1156" i="17" s="1"/>
  <c r="L1155" i="17"/>
  <c r="L1154" i="17"/>
  <c r="N1154" i="17" s="1"/>
  <c r="L1153" i="17"/>
  <c r="L1152" i="17"/>
  <c r="M1152" i="17" s="1"/>
  <c r="L1151" i="17"/>
  <c r="N1151" i="17" s="1"/>
  <c r="L1150" i="17"/>
  <c r="N1150" i="17" s="1"/>
  <c r="L1149" i="17"/>
  <c r="N1149" i="17" s="1"/>
  <c r="L1148" i="17"/>
  <c r="M1148" i="17" s="1"/>
  <c r="L1147" i="17"/>
  <c r="M1147" i="17" s="1"/>
  <c r="L1146" i="17"/>
  <c r="N1146" i="17" s="1"/>
  <c r="L1145" i="17"/>
  <c r="L1144" i="17"/>
  <c r="M1144" i="17" s="1"/>
  <c r="L1143" i="17"/>
  <c r="M1143" i="17" s="1"/>
  <c r="L1142" i="17"/>
  <c r="N1142" i="17" s="1"/>
  <c r="L1141" i="17"/>
  <c r="N1141" i="17" s="1"/>
  <c r="L1140" i="17"/>
  <c r="M1140" i="17" s="1"/>
  <c r="L1139" i="17"/>
  <c r="N1139" i="17" s="1"/>
  <c r="L1138" i="17"/>
  <c r="N1138" i="17" s="1"/>
  <c r="L1137" i="17"/>
  <c r="L1136" i="17"/>
  <c r="L1135" i="17"/>
  <c r="N1135" i="17" s="1"/>
  <c r="L1134" i="17"/>
  <c r="L1133" i="17"/>
  <c r="N1133" i="17" s="1"/>
  <c r="L1132" i="17"/>
  <c r="M1132" i="17" s="1"/>
  <c r="L1131" i="17"/>
  <c r="N1131" i="17" s="1"/>
  <c r="L1130" i="17"/>
  <c r="N1130" i="17" s="1"/>
  <c r="L1129" i="17"/>
  <c r="L1128" i="17"/>
  <c r="M1128" i="17" s="1"/>
  <c r="L1127" i="17"/>
  <c r="M1127" i="17" s="1"/>
  <c r="L1126" i="17"/>
  <c r="N1126" i="17" s="1"/>
  <c r="L1125" i="17"/>
  <c r="L1124" i="17"/>
  <c r="M1124" i="17" s="1"/>
  <c r="L1123" i="17"/>
  <c r="L1122" i="17"/>
  <c r="N1122" i="17" s="1"/>
  <c r="L1121" i="17"/>
  <c r="L1120" i="17"/>
  <c r="M1120" i="17" s="1"/>
  <c r="L1119" i="17"/>
  <c r="N1119" i="17" s="1"/>
  <c r="L1118" i="17"/>
  <c r="N1118" i="17" s="1"/>
  <c r="L1117" i="17"/>
  <c r="N1117" i="17" s="1"/>
  <c r="L1116" i="17"/>
  <c r="M1116" i="17" s="1"/>
  <c r="L1115" i="17"/>
  <c r="N1115" i="17" s="1"/>
  <c r="L1114" i="17"/>
  <c r="N1114" i="17" s="1"/>
  <c r="L1113" i="17"/>
  <c r="L1112" i="17"/>
  <c r="M1112" i="17" s="1"/>
  <c r="L1111" i="17"/>
  <c r="N1111" i="17" s="1"/>
  <c r="L1110" i="17"/>
  <c r="N1110" i="17" s="1"/>
  <c r="L1109" i="17"/>
  <c r="N1109" i="17" s="1"/>
  <c r="L1108" i="17"/>
  <c r="M1108" i="17" s="1"/>
  <c r="L1107" i="17"/>
  <c r="L1106" i="17"/>
  <c r="N1106" i="17" s="1"/>
  <c r="L1105" i="17"/>
  <c r="L1104" i="17"/>
  <c r="L1103" i="17"/>
  <c r="M1103" i="17" s="1"/>
  <c r="L1102" i="17"/>
  <c r="N1102" i="17" s="1"/>
  <c r="L1101" i="17"/>
  <c r="N1101" i="17" s="1"/>
  <c r="L1100" i="17"/>
  <c r="M1100" i="17" s="1"/>
  <c r="L1099" i="17"/>
  <c r="M1099" i="17" s="1"/>
  <c r="L1098" i="17"/>
  <c r="N1098" i="17" s="1"/>
  <c r="L1097" i="17"/>
  <c r="L1096" i="17"/>
  <c r="M1096" i="17" s="1"/>
  <c r="L1095" i="17"/>
  <c r="N1095" i="17" s="1"/>
  <c r="L1094" i="17"/>
  <c r="N1094" i="17" s="1"/>
  <c r="L1093" i="17"/>
  <c r="L1092" i="17"/>
  <c r="M1092" i="17" s="1"/>
  <c r="L1091" i="17"/>
  <c r="L1090" i="17"/>
  <c r="N1090" i="17" s="1"/>
  <c r="L1089" i="17"/>
  <c r="L1088" i="17"/>
  <c r="M1088" i="17" s="1"/>
  <c r="L1087" i="17"/>
  <c r="N1087" i="17" s="1"/>
  <c r="L1086" i="17"/>
  <c r="N1086" i="17" s="1"/>
  <c r="L1085" i="17"/>
  <c r="N1085" i="17" s="1"/>
  <c r="L1084" i="17"/>
  <c r="M1084" i="17" s="1"/>
  <c r="L1083" i="17"/>
  <c r="N1083" i="17" s="1"/>
  <c r="L1082" i="17"/>
  <c r="N1082" i="17" s="1"/>
  <c r="L1081" i="17"/>
  <c r="L1080" i="17"/>
  <c r="M1080" i="17" s="1"/>
  <c r="L1079" i="17"/>
  <c r="L1078" i="17"/>
  <c r="N1078" i="17" s="1"/>
  <c r="L1077" i="17"/>
  <c r="N1077" i="17" s="1"/>
  <c r="L1076" i="17"/>
  <c r="M1076" i="17" s="1"/>
  <c r="L1075" i="17"/>
  <c r="N1075" i="17" s="1"/>
  <c r="L1074" i="17"/>
  <c r="N1074" i="17" s="1"/>
  <c r="L1073" i="17"/>
  <c r="L1072" i="17"/>
  <c r="L1071" i="17"/>
  <c r="N1071" i="17" s="1"/>
  <c r="L1070" i="17"/>
  <c r="N1070" i="17" s="1"/>
  <c r="L1069" i="17"/>
  <c r="N1069" i="17" s="1"/>
  <c r="L1068" i="17"/>
  <c r="M1068" i="17" s="1"/>
  <c r="L1067" i="17"/>
  <c r="N1067" i="17" s="1"/>
  <c r="L1066" i="17"/>
  <c r="N1066" i="17" s="1"/>
  <c r="L1065" i="17"/>
  <c r="N1065" i="17" s="1"/>
  <c r="L1064" i="17"/>
  <c r="L1063" i="17"/>
  <c r="N1063" i="17" s="1"/>
  <c r="L1062" i="17"/>
  <c r="L1061" i="17"/>
  <c r="N1061" i="17" s="1"/>
  <c r="L1060" i="17"/>
  <c r="M1060" i="17" s="1"/>
  <c r="L1059" i="17"/>
  <c r="L1058" i="17"/>
  <c r="N1058" i="17" s="1"/>
  <c r="L1057" i="17"/>
  <c r="N1057" i="17" s="1"/>
  <c r="L1056" i="17"/>
  <c r="M1056" i="17" s="1"/>
  <c r="L1055" i="17"/>
  <c r="N1055" i="17" s="1"/>
  <c r="L1054" i="17"/>
  <c r="N1054" i="17" s="1"/>
  <c r="L1053" i="17"/>
  <c r="N1053" i="17" s="1"/>
  <c r="L1052" i="17"/>
  <c r="M1052" i="17" s="1"/>
  <c r="L1051" i="17"/>
  <c r="M1051" i="17" s="1"/>
  <c r="L1050" i="17"/>
  <c r="N1050" i="17" s="1"/>
  <c r="L1049" i="17"/>
  <c r="L1048" i="17"/>
  <c r="M1048" i="17" s="1"/>
  <c r="L1047" i="17"/>
  <c r="L1046" i="17"/>
  <c r="N1046" i="17" s="1"/>
  <c r="L1045" i="17"/>
  <c r="M1045" i="17" s="1"/>
  <c r="L1044" i="17"/>
  <c r="L1043" i="17"/>
  <c r="N1043" i="17" s="1"/>
  <c r="L1042" i="17"/>
  <c r="N1042" i="17" s="1"/>
  <c r="L1041" i="17"/>
  <c r="N1041" i="17" s="1"/>
  <c r="L1040" i="17"/>
  <c r="N1040" i="17" s="1"/>
  <c r="L1039" i="17"/>
  <c r="L1038" i="17"/>
  <c r="N1038" i="17" s="1"/>
  <c r="L1037" i="17"/>
  <c r="M1037" i="17" s="1"/>
  <c r="L1036" i="17"/>
  <c r="L1035" i="17"/>
  <c r="N1035" i="17" s="1"/>
  <c r="L1034" i="17"/>
  <c r="N1034" i="17" s="1"/>
  <c r="L1033" i="17"/>
  <c r="N1033" i="17" s="1"/>
  <c r="L1032" i="17"/>
  <c r="N1032" i="17" s="1"/>
  <c r="L1031" i="17"/>
  <c r="L1030" i="17"/>
  <c r="N1030" i="17" s="1"/>
  <c r="L1029" i="17"/>
  <c r="M1029" i="17" s="1"/>
  <c r="L1028" i="17"/>
  <c r="L1027" i="17"/>
  <c r="N1027" i="17" s="1"/>
  <c r="L1026" i="17"/>
  <c r="N1026" i="17" s="1"/>
  <c r="L1025" i="17"/>
  <c r="N1025" i="17" s="1"/>
  <c r="L1024" i="17"/>
  <c r="N1024" i="17" s="1"/>
  <c r="L1023" i="17"/>
  <c r="L1022" i="17"/>
  <c r="M1022" i="17" s="1"/>
  <c r="L1021" i="17"/>
  <c r="M1021" i="17" s="1"/>
  <c r="L1020" i="17"/>
  <c r="L1019" i="17"/>
  <c r="N1019" i="17" s="1"/>
  <c r="L1018" i="17"/>
  <c r="N1018" i="17" s="1"/>
  <c r="L1017" i="17"/>
  <c r="M1017" i="17" s="1"/>
  <c r="L1016" i="17"/>
  <c r="N1016" i="17" s="1"/>
  <c r="L1015" i="17"/>
  <c r="L1014" i="17"/>
  <c r="N1014" i="17" s="1"/>
  <c r="L1013" i="17"/>
  <c r="M1013" i="17" s="1"/>
  <c r="L1012" i="17"/>
  <c r="L1011" i="17"/>
  <c r="N1011" i="17" s="1"/>
  <c r="L1010" i="17"/>
  <c r="N1010" i="17" s="1"/>
  <c r="L1009" i="17"/>
  <c r="L1008" i="17"/>
  <c r="N1008" i="17" s="1"/>
  <c r="L1007" i="17"/>
  <c r="L1006" i="17"/>
  <c r="N1006" i="17" s="1"/>
  <c r="L1005" i="17"/>
  <c r="M1005" i="17" s="1"/>
  <c r="L1004" i="17"/>
  <c r="L1003" i="17"/>
  <c r="N1003" i="17" s="1"/>
  <c r="L1002" i="17"/>
  <c r="N1002" i="17" s="1"/>
  <c r="L1001" i="17"/>
  <c r="N1001" i="17" s="1"/>
  <c r="L1000" i="17"/>
  <c r="N1000" i="17" s="1"/>
  <c r="L999" i="17"/>
  <c r="L998" i="17"/>
  <c r="N998" i="17" s="1"/>
  <c r="L997" i="17"/>
  <c r="M997" i="17" s="1"/>
  <c r="L996" i="17"/>
  <c r="L995" i="17"/>
  <c r="N995" i="17" s="1"/>
  <c r="L994" i="17"/>
  <c r="N994" i="17" s="1"/>
  <c r="L993" i="17"/>
  <c r="N993" i="17" s="1"/>
  <c r="L992" i="17"/>
  <c r="M992" i="17" s="1"/>
  <c r="L991" i="17"/>
  <c r="L990" i="17"/>
  <c r="N990" i="17" s="1"/>
  <c r="L989" i="17"/>
  <c r="M989" i="17" s="1"/>
  <c r="L988" i="17"/>
  <c r="L987" i="17"/>
  <c r="N987" i="17" s="1"/>
  <c r="L986" i="17"/>
  <c r="N986" i="17" s="1"/>
  <c r="L985" i="17"/>
  <c r="N985" i="17" s="1"/>
  <c r="L984" i="17"/>
  <c r="N984" i="17" s="1"/>
  <c r="L983" i="17"/>
  <c r="L982" i="17"/>
  <c r="N982" i="17" s="1"/>
  <c r="L981" i="17"/>
  <c r="M981" i="17" s="1"/>
  <c r="L980" i="17"/>
  <c r="L979" i="17"/>
  <c r="L978" i="17"/>
  <c r="N978" i="17" s="1"/>
  <c r="L977" i="17"/>
  <c r="N977" i="17" s="1"/>
  <c r="L976" i="17"/>
  <c r="N976" i="17" s="1"/>
  <c r="L975" i="17"/>
  <c r="L974" i="17"/>
  <c r="N974" i="17" s="1"/>
  <c r="L973" i="17"/>
  <c r="M973" i="17" s="1"/>
  <c r="L972" i="17"/>
  <c r="L971" i="17"/>
  <c r="L970" i="17"/>
  <c r="N970" i="17" s="1"/>
  <c r="L969" i="17"/>
  <c r="N969" i="17" s="1"/>
  <c r="L968" i="17"/>
  <c r="N968" i="17" s="1"/>
  <c r="L967" i="17"/>
  <c r="L966" i="17"/>
  <c r="N966" i="17" s="1"/>
  <c r="L965" i="17"/>
  <c r="M965" i="17" s="1"/>
  <c r="L964" i="17"/>
  <c r="L963" i="17"/>
  <c r="L962" i="17"/>
  <c r="N962" i="17" s="1"/>
  <c r="L961" i="17"/>
  <c r="N961" i="17" s="1"/>
  <c r="L960" i="17"/>
  <c r="M960" i="17" s="1"/>
  <c r="L959" i="17"/>
  <c r="L958" i="17"/>
  <c r="M958" i="17" s="1"/>
  <c r="L957" i="17"/>
  <c r="M957" i="17" s="1"/>
  <c r="L956" i="17"/>
  <c r="L955" i="17"/>
  <c r="L954" i="17"/>
  <c r="N954" i="17" s="1"/>
  <c r="L953" i="17"/>
  <c r="M953" i="17" s="1"/>
  <c r="L952" i="17"/>
  <c r="N952" i="17" s="1"/>
  <c r="L951" i="17"/>
  <c r="L950" i="17"/>
  <c r="M950" i="17" s="1"/>
  <c r="L949" i="17"/>
  <c r="M949" i="17" s="1"/>
  <c r="L948" i="17"/>
  <c r="L947" i="17"/>
  <c r="L946" i="17"/>
  <c r="N946" i="17" s="1"/>
  <c r="L945" i="17"/>
  <c r="N945" i="17" s="1"/>
  <c r="L944" i="17"/>
  <c r="N944" i="17" s="1"/>
  <c r="L943" i="17"/>
  <c r="L942" i="17"/>
  <c r="N942" i="17" s="1"/>
  <c r="L941" i="17"/>
  <c r="M941" i="17" s="1"/>
  <c r="L940" i="17"/>
  <c r="L939" i="17"/>
  <c r="L938" i="17"/>
  <c r="N938" i="17" s="1"/>
  <c r="L937" i="17"/>
  <c r="N937" i="17" s="1"/>
  <c r="L936" i="17"/>
  <c r="N936" i="17" s="1"/>
  <c r="L935" i="17"/>
  <c r="L934" i="17"/>
  <c r="N934" i="17" s="1"/>
  <c r="L933" i="17"/>
  <c r="L932" i="17"/>
  <c r="L931" i="17"/>
  <c r="L930" i="17"/>
  <c r="N930" i="17" s="1"/>
  <c r="L929" i="17"/>
  <c r="N929" i="17" s="1"/>
  <c r="L928" i="17"/>
  <c r="M928" i="17" s="1"/>
  <c r="L927" i="17"/>
  <c r="L926" i="17"/>
  <c r="N926" i="17" s="1"/>
  <c r="L925" i="17"/>
  <c r="M925" i="17" s="1"/>
  <c r="L924" i="17"/>
  <c r="L923" i="17"/>
  <c r="L922" i="17"/>
  <c r="N922" i="17" s="1"/>
  <c r="L921" i="17"/>
  <c r="N921" i="17" s="1"/>
  <c r="L920" i="17"/>
  <c r="N920" i="17" s="1"/>
  <c r="L919" i="17"/>
  <c r="L918" i="17"/>
  <c r="L917" i="17"/>
  <c r="M917" i="17" s="1"/>
  <c r="L916" i="17"/>
  <c r="L915" i="17"/>
  <c r="L914" i="17"/>
  <c r="N914" i="17" s="1"/>
  <c r="L913" i="17"/>
  <c r="N913" i="17" s="1"/>
  <c r="L912" i="17"/>
  <c r="L911" i="17"/>
  <c r="L910" i="17"/>
  <c r="L909" i="17"/>
  <c r="M909" i="17" s="1"/>
  <c r="L908" i="17"/>
  <c r="L907" i="17"/>
  <c r="L906" i="17"/>
  <c r="N906" i="17" s="1"/>
  <c r="L905" i="17"/>
  <c r="L904" i="17"/>
  <c r="N904" i="17" s="1"/>
  <c r="L903" i="17"/>
  <c r="L902" i="17"/>
  <c r="N902" i="17" s="1"/>
  <c r="L901" i="17"/>
  <c r="M901" i="17" s="1"/>
  <c r="L900" i="17"/>
  <c r="L899" i="17"/>
  <c r="L898" i="17"/>
  <c r="N898" i="17" s="1"/>
  <c r="L897" i="17"/>
  <c r="N897" i="17" s="1"/>
  <c r="L896" i="17"/>
  <c r="N896" i="17" s="1"/>
  <c r="L895" i="17"/>
  <c r="L894" i="17"/>
  <c r="M894" i="17" s="1"/>
  <c r="L893" i="17"/>
  <c r="L892" i="17"/>
  <c r="L891" i="17"/>
  <c r="L890" i="17"/>
  <c r="N890" i="17" s="1"/>
  <c r="L889" i="17"/>
  <c r="M889" i="17" s="1"/>
  <c r="L888" i="17"/>
  <c r="N888" i="17" s="1"/>
  <c r="L887" i="17"/>
  <c r="L886" i="17"/>
  <c r="N886" i="17" s="1"/>
  <c r="L885" i="17"/>
  <c r="M885" i="17" s="1"/>
  <c r="L884" i="17"/>
  <c r="L883" i="17"/>
  <c r="M883" i="17" s="1"/>
  <c r="L882" i="17"/>
  <c r="N882" i="17" s="1"/>
  <c r="L881" i="17"/>
  <c r="M881" i="17" s="1"/>
  <c r="L880" i="17"/>
  <c r="N880" i="17" s="1"/>
  <c r="L879" i="17"/>
  <c r="L878" i="17"/>
  <c r="N878" i="17" s="1"/>
  <c r="L877" i="17"/>
  <c r="M877" i="17" s="1"/>
  <c r="L876" i="17"/>
  <c r="N876" i="17" s="1"/>
  <c r="L875" i="17"/>
  <c r="M875" i="17" s="1"/>
  <c r="L874" i="17"/>
  <c r="N874" i="17" s="1"/>
  <c r="L873" i="17"/>
  <c r="M873" i="17" s="1"/>
  <c r="L872" i="17"/>
  <c r="N872" i="17" s="1"/>
  <c r="L871" i="17"/>
  <c r="L870" i="17"/>
  <c r="M870" i="17" s="1"/>
  <c r="L869" i="17"/>
  <c r="M869" i="17" s="1"/>
  <c r="L868" i="17"/>
  <c r="N868" i="17" s="1"/>
  <c r="L867" i="17"/>
  <c r="N867" i="17" s="1"/>
  <c r="L866" i="17"/>
  <c r="N866" i="17" s="1"/>
  <c r="L865" i="17"/>
  <c r="N865" i="17" s="1"/>
  <c r="L864" i="17"/>
  <c r="L863" i="17"/>
  <c r="L862" i="17"/>
  <c r="L861" i="17"/>
  <c r="M861" i="17" s="1"/>
  <c r="L860" i="17"/>
  <c r="N860" i="17" s="1"/>
  <c r="L859" i="17"/>
  <c r="L858" i="17"/>
  <c r="N858" i="17" s="1"/>
  <c r="L857" i="17"/>
  <c r="N857" i="17" s="1"/>
  <c r="L856" i="17"/>
  <c r="N856" i="17" s="1"/>
  <c r="L855" i="17"/>
  <c r="L854" i="17"/>
  <c r="M854" i="17" s="1"/>
  <c r="L853" i="17"/>
  <c r="M853" i="17" s="1"/>
  <c r="L852" i="17"/>
  <c r="N852" i="17" s="1"/>
  <c r="L851" i="17"/>
  <c r="N851" i="17" s="1"/>
  <c r="L850" i="17"/>
  <c r="N850" i="17" s="1"/>
  <c r="L849" i="17"/>
  <c r="N849" i="17" s="1"/>
  <c r="L848" i="17"/>
  <c r="L847" i="17"/>
  <c r="L846" i="17"/>
  <c r="M846" i="17" s="1"/>
  <c r="L845" i="17"/>
  <c r="L844" i="17"/>
  <c r="L843" i="17"/>
  <c r="N843" i="17" s="1"/>
  <c r="L842" i="17"/>
  <c r="N842" i="17" s="1"/>
  <c r="L841" i="17"/>
  <c r="L840" i="17"/>
  <c r="M840" i="17" s="1"/>
  <c r="L839" i="17"/>
  <c r="L838" i="17"/>
  <c r="N838" i="17" s="1"/>
  <c r="L837" i="17"/>
  <c r="M837" i="17" s="1"/>
  <c r="L836" i="17"/>
  <c r="N836" i="17" s="1"/>
  <c r="L835" i="17"/>
  <c r="N835" i="17" s="1"/>
  <c r="L834" i="17"/>
  <c r="L833" i="17"/>
  <c r="N833" i="17" s="1"/>
  <c r="L832" i="17"/>
  <c r="N832" i="17" s="1"/>
  <c r="L831" i="17"/>
  <c r="L830" i="17"/>
  <c r="L829" i="17"/>
  <c r="M829" i="17" s="1"/>
  <c r="L828" i="17"/>
  <c r="N828" i="17" s="1"/>
  <c r="L827" i="17"/>
  <c r="N827" i="17" s="1"/>
  <c r="L826" i="17"/>
  <c r="L825" i="17"/>
  <c r="N825" i="17" s="1"/>
  <c r="L824" i="17"/>
  <c r="M824" i="17" s="1"/>
  <c r="L823" i="17"/>
  <c r="N823" i="17" s="1"/>
  <c r="L822" i="17"/>
  <c r="N822" i="17" s="1"/>
  <c r="L821" i="17"/>
  <c r="L820" i="17"/>
  <c r="M820" i="17" s="1"/>
  <c r="L819" i="17"/>
  <c r="N819" i="17" s="1"/>
  <c r="L818" i="17"/>
  <c r="L817" i="17"/>
  <c r="N817" i="17" s="1"/>
  <c r="L816" i="17"/>
  <c r="N816" i="17" s="1"/>
  <c r="L815" i="17"/>
  <c r="N815" i="17" s="1"/>
  <c r="L814" i="17"/>
  <c r="N814" i="17" s="1"/>
  <c r="L813" i="17"/>
  <c r="M813" i="17" s="1"/>
  <c r="L812" i="17"/>
  <c r="N812" i="17" s="1"/>
  <c r="L811" i="17"/>
  <c r="N811" i="17" s="1"/>
  <c r="L810" i="17"/>
  <c r="L809" i="17"/>
  <c r="N809" i="17" s="1"/>
  <c r="L808" i="17"/>
  <c r="N808" i="17" s="1"/>
  <c r="L807" i="17"/>
  <c r="N807" i="17" s="1"/>
  <c r="L806" i="17"/>
  <c r="N806" i="17" s="1"/>
  <c r="L805" i="17"/>
  <c r="M805" i="17" s="1"/>
  <c r="L804" i="17"/>
  <c r="L803" i="17"/>
  <c r="N803" i="17" s="1"/>
  <c r="L802" i="17"/>
  <c r="L801" i="17"/>
  <c r="N801" i="17" s="1"/>
  <c r="L800" i="17"/>
  <c r="N800" i="17" s="1"/>
  <c r="L799" i="17"/>
  <c r="L798" i="17"/>
  <c r="M798" i="17" s="1"/>
  <c r="L797" i="17"/>
  <c r="M797" i="17" s="1"/>
  <c r="L796" i="17"/>
  <c r="L795" i="17"/>
  <c r="N795" i="17" s="1"/>
  <c r="L794" i="17"/>
  <c r="N794" i="17" s="1"/>
  <c r="L793" i="17"/>
  <c r="L792" i="17"/>
  <c r="M792" i="17" s="1"/>
  <c r="L791" i="17"/>
  <c r="N791" i="17" s="1"/>
  <c r="L790" i="17"/>
  <c r="N790" i="17" s="1"/>
  <c r="L789" i="17"/>
  <c r="L788" i="17"/>
  <c r="M788" i="17" s="1"/>
  <c r="L787" i="17"/>
  <c r="N787" i="17" s="1"/>
  <c r="L786" i="17"/>
  <c r="N786" i="17" s="1"/>
  <c r="L785" i="17"/>
  <c r="N785" i="17" s="1"/>
  <c r="L784" i="17"/>
  <c r="N784" i="17" s="1"/>
  <c r="L783" i="17"/>
  <c r="M783" i="17" s="1"/>
  <c r="L782" i="17"/>
  <c r="N782" i="17" s="1"/>
  <c r="L781" i="17"/>
  <c r="M781" i="17" s="1"/>
  <c r="L780" i="17"/>
  <c r="M780" i="17" s="1"/>
  <c r="L779" i="17"/>
  <c r="M779" i="17" s="1"/>
  <c r="L778" i="17"/>
  <c r="N778" i="17" s="1"/>
  <c r="L777" i="17"/>
  <c r="L776" i="17"/>
  <c r="N776" i="17" s="1"/>
  <c r="L775" i="17"/>
  <c r="N775" i="17" s="1"/>
  <c r="L774" i="17"/>
  <c r="N774" i="17" s="1"/>
  <c r="L773" i="17"/>
  <c r="M773" i="17" s="1"/>
  <c r="L772" i="17"/>
  <c r="L771" i="17"/>
  <c r="N771" i="17" s="1"/>
  <c r="L770" i="17"/>
  <c r="N770" i="17" s="1"/>
  <c r="L769" i="17"/>
  <c r="N769" i="17" s="1"/>
  <c r="L768" i="17"/>
  <c r="L767" i="17"/>
  <c r="L766" i="17"/>
  <c r="M766" i="17" s="1"/>
  <c r="L765" i="17"/>
  <c r="N765" i="17" s="1"/>
  <c r="L764" i="17"/>
  <c r="L763" i="17"/>
  <c r="M763" i="17" s="1"/>
  <c r="L762" i="17"/>
  <c r="N762" i="17" s="1"/>
  <c r="L761" i="17"/>
  <c r="L760" i="17"/>
  <c r="L759" i="17"/>
  <c r="L758" i="17"/>
  <c r="N758" i="17" s="1"/>
  <c r="L757" i="17"/>
  <c r="N757" i="17" s="1"/>
  <c r="L756" i="17"/>
  <c r="L755" i="17"/>
  <c r="M755" i="17" s="1"/>
  <c r="L754" i="17"/>
  <c r="N754" i="17" s="1"/>
  <c r="L753" i="17"/>
  <c r="M753" i="17" s="1"/>
  <c r="L752" i="17"/>
  <c r="L751" i="17"/>
  <c r="L750" i="17"/>
  <c r="N750" i="17" s="1"/>
  <c r="L749" i="17"/>
  <c r="M749" i="17" s="1"/>
  <c r="L748" i="17"/>
  <c r="L747" i="17"/>
  <c r="M747" i="17" s="1"/>
  <c r="L746" i="17"/>
  <c r="N746" i="17" s="1"/>
  <c r="L745" i="17"/>
  <c r="N745" i="17" s="1"/>
  <c r="L744" i="17"/>
  <c r="L743" i="17"/>
  <c r="L742" i="17"/>
  <c r="N742" i="17" s="1"/>
  <c r="L741" i="17"/>
  <c r="N741" i="17" s="1"/>
  <c r="L740" i="17"/>
  <c r="N740" i="17" s="1"/>
  <c r="L739" i="17"/>
  <c r="M739" i="17" s="1"/>
  <c r="L738" i="17"/>
  <c r="N738" i="17" s="1"/>
  <c r="L737" i="17"/>
  <c r="N737" i="17" s="1"/>
  <c r="L736" i="17"/>
  <c r="L735" i="17"/>
  <c r="L734" i="17"/>
  <c r="N734" i="17" s="1"/>
  <c r="L733" i="17"/>
  <c r="L732" i="17"/>
  <c r="L731" i="17"/>
  <c r="M731" i="17" s="1"/>
  <c r="L730" i="17"/>
  <c r="N730" i="17" s="1"/>
  <c r="L729" i="17"/>
  <c r="L728" i="17"/>
  <c r="L727" i="17"/>
  <c r="L726" i="17"/>
  <c r="M726" i="17" s="1"/>
  <c r="L725" i="17"/>
  <c r="N725" i="17" s="1"/>
  <c r="L724" i="17"/>
  <c r="N724" i="17" s="1"/>
  <c r="L723" i="17"/>
  <c r="M723" i="17" s="1"/>
  <c r="L722" i="17"/>
  <c r="N722" i="17" s="1"/>
  <c r="L721" i="17"/>
  <c r="N721" i="17" s="1"/>
  <c r="L720" i="17"/>
  <c r="N720" i="17" s="1"/>
  <c r="L719" i="17"/>
  <c r="L718" i="17"/>
  <c r="N718" i="17" s="1"/>
  <c r="L717" i="17"/>
  <c r="M717" i="17" s="1"/>
  <c r="L716" i="17"/>
  <c r="N716" i="17" s="1"/>
  <c r="L715" i="17"/>
  <c r="M715" i="17" s="1"/>
  <c r="L714" i="17"/>
  <c r="N714" i="17" s="1"/>
  <c r="L713" i="17"/>
  <c r="N713" i="17" s="1"/>
  <c r="L712" i="17"/>
  <c r="N712" i="17" s="1"/>
  <c r="L711" i="17"/>
  <c r="L710" i="17"/>
  <c r="M710" i="17" s="1"/>
  <c r="L709" i="17"/>
  <c r="N709" i="17" s="1"/>
  <c r="L708" i="17"/>
  <c r="L707" i="17"/>
  <c r="M707" i="17" s="1"/>
  <c r="L706" i="17"/>
  <c r="N706" i="17" s="1"/>
  <c r="L705" i="17"/>
  <c r="L704" i="17"/>
  <c r="N704" i="17" s="1"/>
  <c r="L703" i="17"/>
  <c r="L702" i="17"/>
  <c r="M702" i="17" s="1"/>
  <c r="L701" i="17"/>
  <c r="N701" i="17" s="1"/>
  <c r="L700" i="17"/>
  <c r="N700" i="17" s="1"/>
  <c r="L699" i="17"/>
  <c r="M699" i="17" s="1"/>
  <c r="L698" i="17"/>
  <c r="M698" i="17" s="1"/>
  <c r="L697" i="17"/>
  <c r="M697" i="17" s="1"/>
  <c r="L696" i="17"/>
  <c r="N696" i="17" s="1"/>
  <c r="L695" i="17"/>
  <c r="L694" i="17"/>
  <c r="N694" i="17" s="1"/>
  <c r="L693" i="17"/>
  <c r="N693" i="17" s="1"/>
  <c r="L692" i="17"/>
  <c r="N692" i="17" s="1"/>
  <c r="L691" i="17"/>
  <c r="L690" i="17"/>
  <c r="M690" i="17" s="1"/>
  <c r="L689" i="17"/>
  <c r="N689" i="17" s="1"/>
  <c r="L688" i="17"/>
  <c r="L687" i="17"/>
  <c r="M687" i="17" s="1"/>
  <c r="L686" i="17"/>
  <c r="M686" i="17" s="1"/>
  <c r="L685" i="17"/>
  <c r="L684" i="17"/>
  <c r="L683" i="17"/>
  <c r="M683" i="17" s="1"/>
  <c r="L682" i="17"/>
  <c r="M682" i="17" s="1"/>
  <c r="L681" i="17"/>
  <c r="N681" i="17" s="1"/>
  <c r="L680" i="17"/>
  <c r="N680" i="17" s="1"/>
  <c r="L679" i="17"/>
  <c r="L678" i="17"/>
  <c r="N678" i="17" s="1"/>
  <c r="L677" i="17"/>
  <c r="M677" i="17" s="1"/>
  <c r="L676" i="17"/>
  <c r="N676" i="17" s="1"/>
  <c r="L675" i="17"/>
  <c r="L674" i="17"/>
  <c r="L673" i="17"/>
  <c r="N673" i="17" s="1"/>
  <c r="L672" i="17"/>
  <c r="N672" i="17" s="1"/>
  <c r="L671" i="17"/>
  <c r="M671" i="17" s="1"/>
  <c r="L670" i="17"/>
  <c r="L669" i="17"/>
  <c r="N669" i="17" s="1"/>
  <c r="L668" i="17"/>
  <c r="N668" i="17" s="1"/>
  <c r="L667" i="17"/>
  <c r="M667" i="17" s="1"/>
  <c r="L666" i="17"/>
  <c r="M666" i="17" s="1"/>
  <c r="L665" i="17"/>
  <c r="M665" i="17" s="1"/>
  <c r="L664" i="17"/>
  <c r="N664" i="17" s="1"/>
  <c r="L663" i="17"/>
  <c r="M663" i="17" s="1"/>
  <c r="L662" i="17"/>
  <c r="M662" i="17" s="1"/>
  <c r="L661" i="17"/>
  <c r="N661" i="17" s="1"/>
  <c r="L660" i="17"/>
  <c r="L659" i="17"/>
  <c r="M659" i="17" s="1"/>
  <c r="L658" i="17"/>
  <c r="M658" i="17" s="1"/>
  <c r="L657" i="17"/>
  <c r="N657" i="17" s="1"/>
  <c r="L656" i="17"/>
  <c r="N656" i="17" s="1"/>
  <c r="L655" i="17"/>
  <c r="M655" i="17" s="1"/>
  <c r="L654" i="17"/>
  <c r="N654" i="17" s="1"/>
  <c r="L653" i="17"/>
  <c r="N653" i="17" s="1"/>
  <c r="L652" i="17"/>
  <c r="N652" i="17" s="1"/>
  <c r="L651" i="17"/>
  <c r="M651" i="17" s="1"/>
  <c r="L650" i="17"/>
  <c r="N650" i="17" s="1"/>
  <c r="L649" i="17"/>
  <c r="M649" i="17" s="1"/>
  <c r="L648" i="17"/>
  <c r="N648" i="17" s="1"/>
  <c r="L647" i="17"/>
  <c r="M647" i="17" s="1"/>
  <c r="L646" i="17"/>
  <c r="L645" i="17"/>
  <c r="M645" i="17" s="1"/>
  <c r="L644" i="17"/>
  <c r="N644" i="17" s="1"/>
  <c r="L643" i="17"/>
  <c r="M643" i="17" s="1"/>
  <c r="L642" i="17"/>
  <c r="L641" i="17"/>
  <c r="N641" i="17" s="1"/>
  <c r="L640" i="17"/>
  <c r="N640" i="17" s="1"/>
  <c r="L639" i="17"/>
  <c r="M639" i="17" s="1"/>
  <c r="L638" i="17"/>
  <c r="N638" i="17" s="1"/>
  <c r="L637" i="17"/>
  <c r="N637" i="17" s="1"/>
  <c r="L636" i="17"/>
  <c r="N636" i="17" s="1"/>
  <c r="L635" i="17"/>
  <c r="M635" i="17" s="1"/>
  <c r="L634" i="17"/>
  <c r="N634" i="17" s="1"/>
  <c r="L633" i="17"/>
  <c r="L632" i="17"/>
  <c r="N632" i="17" s="1"/>
  <c r="L631" i="17"/>
  <c r="M631" i="17" s="1"/>
  <c r="L630" i="17"/>
  <c r="N630" i="17" s="1"/>
  <c r="L629" i="17"/>
  <c r="L628" i="17"/>
  <c r="N628" i="17" s="1"/>
  <c r="L627" i="17"/>
  <c r="M627" i="17" s="1"/>
  <c r="L626" i="17"/>
  <c r="M626" i="17" s="1"/>
  <c r="L625" i="17"/>
  <c r="N625" i="17" s="1"/>
  <c r="L624" i="17"/>
  <c r="N624" i="17" s="1"/>
  <c r="L623" i="17"/>
  <c r="M623" i="17" s="1"/>
  <c r="L622" i="17"/>
  <c r="N622" i="17" s="1"/>
  <c r="L621" i="17"/>
  <c r="N621" i="17" s="1"/>
  <c r="L620" i="17"/>
  <c r="N620" i="17" s="1"/>
  <c r="L619" i="17"/>
  <c r="M619" i="17" s="1"/>
  <c r="L618" i="17"/>
  <c r="N618" i="17" s="1"/>
  <c r="L617" i="17"/>
  <c r="M617" i="17" s="1"/>
  <c r="L616" i="17"/>
  <c r="N616" i="17" s="1"/>
  <c r="L615" i="17"/>
  <c r="M615" i="17" s="1"/>
  <c r="L614" i="17"/>
  <c r="N614" i="17" s="1"/>
  <c r="L613" i="17"/>
  <c r="N613" i="17" s="1"/>
  <c r="L612" i="17"/>
  <c r="N612" i="17" s="1"/>
  <c r="L611" i="17"/>
  <c r="M611" i="17" s="1"/>
  <c r="L610" i="17"/>
  <c r="L609" i="17"/>
  <c r="N609" i="17" s="1"/>
  <c r="L608" i="17"/>
  <c r="N608" i="17" s="1"/>
  <c r="L607" i="17"/>
  <c r="M607" i="17" s="1"/>
  <c r="L606" i="17"/>
  <c r="N606" i="17" s="1"/>
  <c r="L605" i="17"/>
  <c r="L604" i="17"/>
  <c r="N604" i="17" s="1"/>
  <c r="L603" i="17"/>
  <c r="M603" i="17" s="1"/>
  <c r="L602" i="17"/>
  <c r="N602" i="17" s="1"/>
  <c r="L601" i="17"/>
  <c r="N601" i="17" s="1"/>
  <c r="L600" i="17"/>
  <c r="N600" i="17" s="1"/>
  <c r="L599" i="17"/>
  <c r="M599" i="17" s="1"/>
  <c r="L598" i="17"/>
  <c r="M598" i="17" s="1"/>
  <c r="L597" i="17"/>
  <c r="N597" i="17" s="1"/>
  <c r="L596" i="17"/>
  <c r="L595" i="17"/>
  <c r="M595" i="17" s="1"/>
  <c r="L594" i="17"/>
  <c r="N594" i="17" s="1"/>
  <c r="L593" i="17"/>
  <c r="L592" i="17"/>
  <c r="N592" i="17" s="1"/>
  <c r="L591" i="17"/>
  <c r="L590" i="17"/>
  <c r="N590" i="17" s="1"/>
  <c r="L589" i="17"/>
  <c r="N589" i="17" s="1"/>
  <c r="L588" i="17"/>
  <c r="N588" i="17" s="1"/>
  <c r="L587" i="17"/>
  <c r="N587" i="17" s="1"/>
  <c r="L586" i="17"/>
  <c r="L585" i="17"/>
  <c r="N585" i="17" s="1"/>
  <c r="L584" i="17"/>
  <c r="M584" i="17" s="1"/>
  <c r="L583" i="17"/>
  <c r="N583" i="17" s="1"/>
  <c r="L582" i="17"/>
  <c r="L581" i="17"/>
  <c r="N581" i="17" s="1"/>
  <c r="L580" i="17"/>
  <c r="N580" i="17" s="1"/>
  <c r="L579" i="17"/>
  <c r="N579" i="17" s="1"/>
  <c r="L578" i="17"/>
  <c r="N578" i="17" s="1"/>
  <c r="L577" i="17"/>
  <c r="L576" i="17"/>
  <c r="N576" i="17" s="1"/>
  <c r="L575" i="17"/>
  <c r="N575" i="17" s="1"/>
  <c r="L574" i="17"/>
  <c r="L573" i="17"/>
  <c r="N573" i="17" s="1"/>
  <c r="L572" i="17"/>
  <c r="N572" i="17" s="1"/>
  <c r="L571" i="17"/>
  <c r="N571" i="17" s="1"/>
  <c r="L570" i="17"/>
  <c r="N570" i="17" s="1"/>
  <c r="L569" i="17"/>
  <c r="N569" i="17" s="1"/>
  <c r="L568" i="17"/>
  <c r="M568" i="17" s="1"/>
  <c r="L567" i="17"/>
  <c r="M567" i="17" s="1"/>
  <c r="L566" i="17"/>
  <c r="L565" i="17"/>
  <c r="M565" i="17" s="1"/>
  <c r="L564" i="17"/>
  <c r="N564" i="17" s="1"/>
  <c r="L563" i="17"/>
  <c r="N563" i="17" s="1"/>
  <c r="L562" i="17"/>
  <c r="M562" i="17" s="1"/>
  <c r="L561" i="17"/>
  <c r="N561" i="17" s="1"/>
  <c r="L560" i="17"/>
  <c r="N560" i="17" s="1"/>
  <c r="L559" i="17"/>
  <c r="M559" i="17" s="1"/>
  <c r="L558" i="17"/>
  <c r="L557" i="17"/>
  <c r="M557" i="17" s="1"/>
  <c r="L556" i="17"/>
  <c r="N556" i="17" s="1"/>
  <c r="L555" i="17"/>
  <c r="N555" i="17" s="1"/>
  <c r="L554" i="17"/>
  <c r="M554" i="17" s="1"/>
  <c r="L553" i="17"/>
  <c r="N553" i="17" s="1"/>
  <c r="L552" i="17"/>
  <c r="N552" i="17" s="1"/>
  <c r="L551" i="17"/>
  <c r="N551" i="17" s="1"/>
  <c r="L550" i="17"/>
  <c r="L549" i="17"/>
  <c r="N549" i="17" s="1"/>
  <c r="L548" i="17"/>
  <c r="N548" i="17" s="1"/>
  <c r="L547" i="17"/>
  <c r="N547" i="17" s="1"/>
  <c r="L546" i="17"/>
  <c r="M546" i="17" s="1"/>
  <c r="L545" i="17"/>
  <c r="N545" i="17" s="1"/>
  <c r="L544" i="17"/>
  <c r="L543" i="17"/>
  <c r="N543" i="17" s="1"/>
  <c r="L542" i="17"/>
  <c r="L541" i="17"/>
  <c r="N541" i="17" s="1"/>
  <c r="L540" i="17"/>
  <c r="N540" i="17" s="1"/>
  <c r="L539" i="17"/>
  <c r="N539" i="17" s="1"/>
  <c r="L538" i="17"/>
  <c r="M538" i="17" s="1"/>
  <c r="L537" i="17"/>
  <c r="N537" i="17" s="1"/>
  <c r="L536" i="17"/>
  <c r="M536" i="17" s="1"/>
  <c r="L535" i="17"/>
  <c r="N535" i="17" s="1"/>
  <c r="L534" i="17"/>
  <c r="L533" i="17"/>
  <c r="N533" i="17" s="1"/>
  <c r="L532" i="17"/>
  <c r="N532" i="17" s="1"/>
  <c r="L531" i="17"/>
  <c r="N531" i="17" s="1"/>
  <c r="L530" i="17"/>
  <c r="M530" i="17" s="1"/>
  <c r="L529" i="17"/>
  <c r="N529" i="17" s="1"/>
  <c r="L528" i="17"/>
  <c r="M528" i="17" s="1"/>
  <c r="L527" i="17"/>
  <c r="N527" i="17" s="1"/>
  <c r="L526" i="17"/>
  <c r="L525" i="17"/>
  <c r="M525" i="17" s="1"/>
  <c r="L524" i="17"/>
  <c r="N524" i="17" s="1"/>
  <c r="L523" i="17"/>
  <c r="N523" i="17" s="1"/>
  <c r="L522" i="17"/>
  <c r="M522" i="17" s="1"/>
  <c r="L521" i="17"/>
  <c r="N521" i="17" s="1"/>
  <c r="L520" i="17"/>
  <c r="N520" i="17" s="1"/>
  <c r="L519" i="17"/>
  <c r="M519" i="17" s="1"/>
  <c r="L518" i="17"/>
  <c r="L517" i="17"/>
  <c r="M517" i="17" s="1"/>
  <c r="L516" i="17"/>
  <c r="M516" i="17" s="1"/>
  <c r="L515" i="17"/>
  <c r="N515" i="17" s="1"/>
  <c r="L514" i="17"/>
  <c r="M514" i="17" s="1"/>
  <c r="L513" i="17"/>
  <c r="N513" i="17" s="1"/>
  <c r="L512" i="17"/>
  <c r="L511" i="17"/>
  <c r="M511" i="17" s="1"/>
  <c r="L510" i="17"/>
  <c r="L509" i="17"/>
  <c r="M509" i="17" s="1"/>
  <c r="L508" i="17"/>
  <c r="M508" i="17" s="1"/>
  <c r="L507" i="17"/>
  <c r="N507" i="17" s="1"/>
  <c r="L506" i="17"/>
  <c r="M506" i="17" s="1"/>
  <c r="L505" i="17"/>
  <c r="M505" i="17" s="1"/>
  <c r="L504" i="17"/>
  <c r="N504" i="17" s="1"/>
  <c r="L503" i="17"/>
  <c r="N503" i="17" s="1"/>
  <c r="L502" i="17"/>
  <c r="L501" i="17"/>
  <c r="N501" i="17" s="1"/>
  <c r="L500" i="17"/>
  <c r="M500" i="17" s="1"/>
  <c r="L499" i="17"/>
  <c r="N499" i="17" s="1"/>
  <c r="L498" i="17"/>
  <c r="M498" i="17" s="1"/>
  <c r="L497" i="17"/>
  <c r="N497" i="17" s="1"/>
  <c r="L496" i="17"/>
  <c r="N496" i="17" s="1"/>
  <c r="L495" i="17"/>
  <c r="M495" i="17" s="1"/>
  <c r="L494" i="17"/>
  <c r="L493" i="17"/>
  <c r="M493" i="17" s="1"/>
  <c r="L492" i="17"/>
  <c r="M492" i="17" s="1"/>
  <c r="L491" i="17"/>
  <c r="N491" i="17" s="1"/>
  <c r="L490" i="17"/>
  <c r="M490" i="17" s="1"/>
  <c r="L489" i="17"/>
  <c r="N489" i="17" s="1"/>
  <c r="L488" i="17"/>
  <c r="M488" i="17" s="1"/>
  <c r="L487" i="17"/>
  <c r="N487" i="17" s="1"/>
  <c r="L486" i="17"/>
  <c r="L485" i="17"/>
  <c r="M485" i="17" s="1"/>
  <c r="L484" i="17"/>
  <c r="M484" i="17" s="1"/>
  <c r="L483" i="17"/>
  <c r="L482" i="17"/>
  <c r="M482" i="17" s="1"/>
  <c r="L481" i="17"/>
  <c r="M481" i="17" s="1"/>
  <c r="L480" i="17"/>
  <c r="N480" i="17" s="1"/>
  <c r="L479" i="17"/>
  <c r="N479" i="17" s="1"/>
  <c r="L478" i="17"/>
  <c r="L477" i="17"/>
  <c r="N477" i="17" s="1"/>
  <c r="L476" i="17"/>
  <c r="M476" i="17" s="1"/>
  <c r="L475" i="17"/>
  <c r="N475" i="17" s="1"/>
  <c r="L474" i="17"/>
  <c r="M474" i="17" s="1"/>
  <c r="L473" i="17"/>
  <c r="L472" i="17"/>
  <c r="N472" i="17" s="1"/>
  <c r="L471" i="17"/>
  <c r="M471" i="17" s="1"/>
  <c r="L470" i="17"/>
  <c r="L469" i="17"/>
  <c r="M469" i="17" s="1"/>
  <c r="L468" i="17"/>
  <c r="M468" i="17" s="1"/>
  <c r="L467" i="17"/>
  <c r="N467" i="17" s="1"/>
  <c r="L466" i="17"/>
  <c r="M466" i="17" s="1"/>
  <c r="L465" i="17"/>
  <c r="N465" i="17" s="1"/>
  <c r="L464" i="17"/>
  <c r="M464" i="17" s="1"/>
  <c r="L463" i="17"/>
  <c r="L462" i="17"/>
  <c r="L461" i="17"/>
  <c r="M461" i="17" s="1"/>
  <c r="L460" i="17"/>
  <c r="M460" i="17" s="1"/>
  <c r="L459" i="17"/>
  <c r="N459" i="17" s="1"/>
  <c r="L458" i="17"/>
  <c r="M458" i="17" s="1"/>
  <c r="L457" i="17"/>
  <c r="N457" i="17" s="1"/>
  <c r="L456" i="17"/>
  <c r="N456" i="17" s="1"/>
  <c r="L455" i="17"/>
  <c r="N455" i="17" s="1"/>
  <c r="L454" i="17"/>
  <c r="L453" i="17"/>
  <c r="N453" i="17" s="1"/>
  <c r="L452" i="17"/>
  <c r="M452" i="17" s="1"/>
  <c r="L451" i="17"/>
  <c r="N451" i="17" s="1"/>
  <c r="L450" i="17"/>
  <c r="M450" i="17" s="1"/>
  <c r="L449" i="17"/>
  <c r="N449" i="17" s="1"/>
  <c r="L448" i="17"/>
  <c r="N448" i="17" s="1"/>
  <c r="L447" i="17"/>
  <c r="M447" i="17" s="1"/>
  <c r="L446" i="17"/>
  <c r="L445" i="17"/>
  <c r="M445" i="17" s="1"/>
  <c r="L444" i="17"/>
  <c r="M444" i="17" s="1"/>
  <c r="L443" i="17"/>
  <c r="N443" i="17" s="1"/>
  <c r="L442" i="17"/>
  <c r="M442" i="17" s="1"/>
  <c r="L441" i="17"/>
  <c r="M441" i="17" s="1"/>
  <c r="L440" i="17"/>
  <c r="N440" i="17" s="1"/>
  <c r="L439" i="17"/>
  <c r="N439" i="17" s="1"/>
  <c r="L438" i="17"/>
  <c r="L437" i="17"/>
  <c r="N437" i="17" s="1"/>
  <c r="L436" i="17"/>
  <c r="M436" i="17" s="1"/>
  <c r="L435" i="17"/>
  <c r="N435" i="17" s="1"/>
  <c r="L434" i="17"/>
  <c r="M434" i="17" s="1"/>
  <c r="L433" i="17"/>
  <c r="N433" i="17" s="1"/>
  <c r="L432" i="17"/>
  <c r="N432" i="17" s="1"/>
  <c r="L431" i="17"/>
  <c r="N431" i="17" s="1"/>
  <c r="L430" i="17"/>
  <c r="L429" i="17"/>
  <c r="N429" i="17" s="1"/>
  <c r="L428" i="17"/>
  <c r="M428" i="17" s="1"/>
  <c r="L427" i="17"/>
  <c r="N427" i="17" s="1"/>
  <c r="L426" i="17"/>
  <c r="M426" i="17" s="1"/>
  <c r="L425" i="17"/>
  <c r="N425" i="17" s="1"/>
  <c r="L424" i="17"/>
  <c r="N424" i="17" s="1"/>
  <c r="L423" i="17"/>
  <c r="M423" i="17" s="1"/>
  <c r="L422" i="17"/>
  <c r="L421" i="17"/>
  <c r="M421" i="17" s="1"/>
  <c r="L420" i="17"/>
  <c r="M420" i="17" s="1"/>
  <c r="L419" i="17"/>
  <c r="N419" i="17" s="1"/>
  <c r="L418" i="17"/>
  <c r="M418" i="17" s="1"/>
  <c r="L417" i="17"/>
  <c r="N417" i="17" s="1"/>
  <c r="L416" i="17"/>
  <c r="L415" i="17"/>
  <c r="M415" i="17" s="1"/>
  <c r="L414" i="17"/>
  <c r="L413" i="17"/>
  <c r="N413" i="17" s="1"/>
  <c r="L412" i="17"/>
  <c r="M412" i="17" s="1"/>
  <c r="L411" i="17"/>
  <c r="N411" i="17" s="1"/>
  <c r="L410" i="17"/>
  <c r="M410" i="17" s="1"/>
  <c r="L409" i="17"/>
  <c r="M409" i="17" s="1"/>
  <c r="L408" i="17"/>
  <c r="N408" i="17" s="1"/>
  <c r="L407" i="17"/>
  <c r="N407" i="17" s="1"/>
  <c r="L406" i="17"/>
  <c r="L405" i="17"/>
  <c r="N405" i="17" s="1"/>
  <c r="L404" i="17"/>
  <c r="M404" i="17" s="1"/>
  <c r="L403" i="17"/>
  <c r="N403" i="17" s="1"/>
  <c r="L402" i="17"/>
  <c r="M402" i="17" s="1"/>
  <c r="L401" i="17"/>
  <c r="N401" i="17" s="1"/>
  <c r="L400" i="17"/>
  <c r="N400" i="17" s="1"/>
  <c r="L399" i="17"/>
  <c r="M399" i="17" s="1"/>
  <c r="L398" i="17"/>
  <c r="L397" i="17"/>
  <c r="M397" i="17" s="1"/>
  <c r="L396" i="17"/>
  <c r="L395" i="17"/>
  <c r="N395" i="17" s="1"/>
  <c r="L394" i="17"/>
  <c r="M394" i="17" s="1"/>
  <c r="L393" i="17"/>
  <c r="M393" i="17" s="1"/>
  <c r="L392" i="17"/>
  <c r="N392" i="17" s="1"/>
  <c r="L391" i="17"/>
  <c r="N391" i="17" s="1"/>
  <c r="L390" i="17"/>
  <c r="L389" i="17"/>
  <c r="L388" i="17"/>
  <c r="M388" i="17" s="1"/>
  <c r="L387" i="17"/>
  <c r="N387" i="17" s="1"/>
  <c r="L386" i="17"/>
  <c r="M386" i="17" s="1"/>
  <c r="L385" i="17"/>
  <c r="N385" i="17" s="1"/>
  <c r="L384" i="17"/>
  <c r="N384" i="17" s="1"/>
  <c r="L383" i="17"/>
  <c r="L382" i="17"/>
  <c r="L381" i="17"/>
  <c r="L380" i="17"/>
  <c r="M380" i="17" s="1"/>
  <c r="L379" i="17"/>
  <c r="N379" i="17" s="1"/>
  <c r="L378" i="17"/>
  <c r="M378" i="17" s="1"/>
  <c r="L377" i="17"/>
  <c r="L376" i="17"/>
  <c r="M376" i="17" s="1"/>
  <c r="L375" i="17"/>
  <c r="N375" i="17" s="1"/>
  <c r="L374" i="17"/>
  <c r="L373" i="17"/>
  <c r="N373" i="17" s="1"/>
  <c r="L372" i="17"/>
  <c r="L371" i="17"/>
  <c r="N371" i="17" s="1"/>
  <c r="L370" i="17"/>
  <c r="L369" i="17"/>
  <c r="M369" i="17" s="1"/>
  <c r="L368" i="17"/>
  <c r="N368" i="17" s="1"/>
  <c r="L367" i="17"/>
  <c r="N367" i="17" s="1"/>
  <c r="L366" i="17"/>
  <c r="L365" i="17"/>
  <c r="N365" i="17" s="1"/>
  <c r="L364" i="17"/>
  <c r="M364" i="17" s="1"/>
  <c r="L363" i="17"/>
  <c r="N363" i="17" s="1"/>
  <c r="L362" i="17"/>
  <c r="M362" i="17" s="1"/>
  <c r="L361" i="17"/>
  <c r="M361" i="17" s="1"/>
  <c r="L360" i="17"/>
  <c r="N360" i="17" s="1"/>
  <c r="L359" i="17"/>
  <c r="L358" i="17"/>
  <c r="L357" i="17"/>
  <c r="L356" i="17"/>
  <c r="M356" i="17" s="1"/>
  <c r="L355" i="17"/>
  <c r="L354" i="17"/>
  <c r="M354" i="17" s="1"/>
  <c r="L353" i="17"/>
  <c r="N353" i="17" s="1"/>
  <c r="L352" i="17"/>
  <c r="L351" i="17"/>
  <c r="M351" i="17" s="1"/>
  <c r="L350" i="17"/>
  <c r="L349" i="17"/>
  <c r="M349" i="17" s="1"/>
  <c r="L348" i="17"/>
  <c r="M348" i="17" s="1"/>
  <c r="L347" i="17"/>
  <c r="N347" i="17" s="1"/>
  <c r="L346" i="17"/>
  <c r="L345" i="17"/>
  <c r="M345" i="17" s="1"/>
  <c r="L344" i="17"/>
  <c r="N344" i="17" s="1"/>
  <c r="L343" i="17"/>
  <c r="N343" i="17" s="1"/>
  <c r="L342" i="17"/>
  <c r="L341" i="17"/>
  <c r="N341" i="17" s="1"/>
  <c r="L340" i="17"/>
  <c r="M340" i="17" s="1"/>
  <c r="L339" i="17"/>
  <c r="N339" i="17" s="1"/>
  <c r="L338" i="17"/>
  <c r="M338" i="17" s="1"/>
  <c r="L337" i="17"/>
  <c r="N337" i="17" s="1"/>
  <c r="L336" i="17"/>
  <c r="N336" i="17" s="1"/>
  <c r="L335" i="17"/>
  <c r="L334" i="17"/>
  <c r="L333" i="17"/>
  <c r="L332" i="17"/>
  <c r="M332" i="17" s="1"/>
  <c r="L331" i="17"/>
  <c r="N331" i="17" s="1"/>
  <c r="L330" i="17"/>
  <c r="M330" i="17" s="1"/>
  <c r="L329" i="17"/>
  <c r="L328" i="17"/>
  <c r="M328" i="17" s="1"/>
  <c r="L327" i="17"/>
  <c r="N327" i="17" s="1"/>
  <c r="L326" i="17"/>
  <c r="L325" i="17"/>
  <c r="M325" i="17" s="1"/>
  <c r="L324" i="17"/>
  <c r="L323" i="17"/>
  <c r="N323" i="17" s="1"/>
  <c r="L322" i="17"/>
  <c r="L321" i="17"/>
  <c r="M321" i="17" s="1"/>
  <c r="L320" i="17"/>
  <c r="N320" i="17" s="1"/>
  <c r="L319" i="17"/>
  <c r="N319" i="17" s="1"/>
  <c r="L318" i="17"/>
  <c r="L317" i="17"/>
  <c r="N317" i="17" s="1"/>
  <c r="L316" i="17"/>
  <c r="M316" i="17" s="1"/>
  <c r="L315" i="17"/>
  <c r="N315" i="17" s="1"/>
  <c r="L314" i="17"/>
  <c r="M314" i="17" s="1"/>
  <c r="L313" i="17"/>
  <c r="N313" i="17" s="1"/>
  <c r="L312" i="17"/>
  <c r="L311" i="17"/>
  <c r="M311" i="17" s="1"/>
  <c r="L310" i="17"/>
  <c r="L309" i="17"/>
  <c r="M309" i="17" s="1"/>
  <c r="L308" i="17"/>
  <c r="M308" i="17" s="1"/>
  <c r="L307" i="17"/>
  <c r="N307" i="17" s="1"/>
  <c r="L306" i="17"/>
  <c r="M306" i="17" s="1"/>
  <c r="L305" i="17"/>
  <c r="M305" i="17" s="1"/>
  <c r="L304" i="17"/>
  <c r="M304" i="17" s="1"/>
  <c r="L303" i="17"/>
  <c r="N303" i="17" s="1"/>
  <c r="L302" i="17"/>
  <c r="L301" i="17"/>
  <c r="M301" i="17" s="1"/>
  <c r="L300" i="17"/>
  <c r="L299" i="17"/>
  <c r="N299" i="17" s="1"/>
  <c r="L298" i="17"/>
  <c r="L297" i="17"/>
  <c r="L296" i="17"/>
  <c r="N296" i="17" s="1"/>
  <c r="L295" i="17"/>
  <c r="N295" i="17" s="1"/>
  <c r="L294" i="17"/>
  <c r="L293" i="17"/>
  <c r="N293" i="17" s="1"/>
  <c r="L292" i="17"/>
  <c r="M292" i="17" s="1"/>
  <c r="L291" i="17"/>
  <c r="N291" i="17" s="1"/>
  <c r="L290" i="17"/>
  <c r="N290" i="17" s="1"/>
  <c r="L289" i="17"/>
  <c r="N289" i="17" s="1"/>
  <c r="L288" i="17"/>
  <c r="M288" i="17" s="1"/>
  <c r="L287" i="17"/>
  <c r="M287" i="17" s="1"/>
  <c r="L286" i="17"/>
  <c r="L285" i="17"/>
  <c r="M285" i="17" s="1"/>
  <c r="L284" i="17"/>
  <c r="M284" i="17" s="1"/>
  <c r="L283" i="17"/>
  <c r="N283" i="17" s="1"/>
  <c r="L282" i="17"/>
  <c r="N282" i="17" s="1"/>
  <c r="L281" i="17"/>
  <c r="M281" i="17" s="1"/>
  <c r="L280" i="17"/>
  <c r="M280" i="17" s="1"/>
  <c r="L279" i="17"/>
  <c r="N279" i="17" s="1"/>
  <c r="L278" i="17"/>
  <c r="L277" i="17"/>
  <c r="M277" i="17" s="1"/>
  <c r="L276" i="17"/>
  <c r="L275" i="17"/>
  <c r="N275" i="17" s="1"/>
  <c r="L274" i="17"/>
  <c r="N274" i="17" s="1"/>
  <c r="L273" i="17"/>
  <c r="N273" i="17" s="1"/>
  <c r="L272" i="17"/>
  <c r="N272" i="17" s="1"/>
  <c r="L271" i="17"/>
  <c r="N271" i="17" s="1"/>
  <c r="L270" i="17"/>
  <c r="L269" i="17"/>
  <c r="M269" i="17" s="1"/>
  <c r="L268" i="17"/>
  <c r="M268" i="17" s="1"/>
  <c r="L267" i="17"/>
  <c r="N267" i="17" s="1"/>
  <c r="L266" i="17"/>
  <c r="N266" i="17" s="1"/>
  <c r="L265" i="17"/>
  <c r="M265" i="17" s="1"/>
  <c r="L264" i="17"/>
  <c r="N264" i="17" s="1"/>
  <c r="L263" i="17"/>
  <c r="N263" i="17" s="1"/>
  <c r="L262" i="17"/>
  <c r="L261" i="17"/>
  <c r="L260" i="17"/>
  <c r="M260" i="17" s="1"/>
  <c r="L259" i="17"/>
  <c r="N259" i="17" s="1"/>
  <c r="L258" i="17"/>
  <c r="N258" i="17" s="1"/>
  <c r="L257" i="17"/>
  <c r="M257" i="17" s="1"/>
  <c r="L256" i="17"/>
  <c r="N256" i="17" s="1"/>
  <c r="L255" i="17"/>
  <c r="M255" i="17" s="1"/>
  <c r="L254" i="17"/>
  <c r="L253" i="17"/>
  <c r="N253" i="17" s="1"/>
  <c r="L252" i="17"/>
  <c r="M252" i="17" s="1"/>
  <c r="L251" i="17"/>
  <c r="L250" i="17"/>
  <c r="N250" i="17" s="1"/>
  <c r="L249" i="17"/>
  <c r="M249" i="17" s="1"/>
  <c r="L248" i="17"/>
  <c r="N248" i="17" s="1"/>
  <c r="L247" i="17"/>
  <c r="N247" i="17" s="1"/>
  <c r="L246" i="17"/>
  <c r="L245" i="17"/>
  <c r="N245" i="17" s="1"/>
  <c r="L244" i="17"/>
  <c r="L243" i="17"/>
  <c r="N243" i="17" s="1"/>
  <c r="L242" i="17"/>
  <c r="N242" i="17" s="1"/>
  <c r="L241" i="17"/>
  <c r="N241" i="17" s="1"/>
  <c r="L240" i="17"/>
  <c r="N240" i="17" s="1"/>
  <c r="L239" i="17"/>
  <c r="N239" i="17" s="1"/>
  <c r="L238" i="17"/>
  <c r="L237" i="17"/>
  <c r="M237" i="17" s="1"/>
  <c r="L236" i="17"/>
  <c r="M236" i="17" s="1"/>
  <c r="L235" i="17"/>
  <c r="N235" i="17" s="1"/>
  <c r="L234" i="17"/>
  <c r="N234" i="17" s="1"/>
  <c r="L233" i="17"/>
  <c r="M233" i="17" s="1"/>
  <c r="L232" i="17"/>
  <c r="N232" i="17" s="1"/>
  <c r="L231" i="17"/>
  <c r="N231" i="17" s="1"/>
  <c r="L230" i="17"/>
  <c r="L229" i="17"/>
  <c r="N229" i="17" s="1"/>
  <c r="L228" i="17"/>
  <c r="M228" i="17" s="1"/>
  <c r="L227" i="17"/>
  <c r="N227" i="17" s="1"/>
  <c r="L226" i="17"/>
  <c r="N226" i="17" s="1"/>
  <c r="L225" i="17"/>
  <c r="N225" i="17" s="1"/>
  <c r="L224" i="17"/>
  <c r="L223" i="17"/>
  <c r="M223" i="17" s="1"/>
  <c r="L222" i="17"/>
  <c r="L221" i="17"/>
  <c r="N221" i="17" s="1"/>
  <c r="L220" i="17"/>
  <c r="M220" i="17" s="1"/>
  <c r="L219" i="17"/>
  <c r="N219" i="17" s="1"/>
  <c r="L218" i="17"/>
  <c r="N218" i="17" s="1"/>
  <c r="L217" i="17"/>
  <c r="N217" i="17" s="1"/>
  <c r="L216" i="17"/>
  <c r="M216" i="17" s="1"/>
  <c r="L215" i="17"/>
  <c r="N215" i="17" s="1"/>
  <c r="L214" i="17"/>
  <c r="L213" i="17"/>
  <c r="N213" i="17" s="1"/>
  <c r="L212" i="17"/>
  <c r="M212" i="17" s="1"/>
  <c r="L211" i="17"/>
  <c r="N211" i="17" s="1"/>
  <c r="L210" i="17"/>
  <c r="N210" i="17" s="1"/>
  <c r="L209" i="17"/>
  <c r="N209" i="17" s="1"/>
  <c r="L208" i="17"/>
  <c r="N208" i="17" s="1"/>
  <c r="L207" i="17"/>
  <c r="N207" i="17" s="1"/>
  <c r="L206" i="17"/>
  <c r="L205" i="17"/>
  <c r="M205" i="17" s="1"/>
  <c r="L204" i="17"/>
  <c r="M204" i="17" s="1"/>
  <c r="L203" i="17"/>
  <c r="N203" i="17" s="1"/>
  <c r="L202" i="17"/>
  <c r="N202" i="17" s="1"/>
  <c r="L201" i="17"/>
  <c r="M201" i="17" s="1"/>
  <c r="L200" i="17"/>
  <c r="N200" i="17" s="1"/>
  <c r="L199" i="17"/>
  <c r="N199" i="17" s="1"/>
  <c r="L198" i="17"/>
  <c r="L197" i="17"/>
  <c r="N197" i="17" s="1"/>
  <c r="L196" i="17"/>
  <c r="M196" i="17" s="1"/>
  <c r="L195" i="17"/>
  <c r="N195" i="17" s="1"/>
  <c r="L194" i="17"/>
  <c r="N194" i="17" s="1"/>
  <c r="L193" i="17"/>
  <c r="N193" i="17" s="1"/>
  <c r="L192" i="17"/>
  <c r="L191" i="17"/>
  <c r="M191" i="17" s="1"/>
  <c r="L190" i="17"/>
  <c r="L189" i="17"/>
  <c r="N189" i="17" s="1"/>
  <c r="L188" i="17"/>
  <c r="M188" i="17" s="1"/>
  <c r="L187" i="17"/>
  <c r="N187" i="17" s="1"/>
  <c r="L186" i="17"/>
  <c r="N186" i="17" s="1"/>
  <c r="L185" i="17"/>
  <c r="N185" i="17" s="1"/>
  <c r="L184" i="17"/>
  <c r="M184" i="17" s="1"/>
  <c r="L183" i="17"/>
  <c r="N183" i="17" s="1"/>
  <c r="L182" i="17"/>
  <c r="L181" i="17"/>
  <c r="N181" i="17" s="1"/>
  <c r="L180" i="17"/>
  <c r="M180" i="17" s="1"/>
  <c r="L179" i="17"/>
  <c r="N179" i="17" s="1"/>
  <c r="L178" i="17"/>
  <c r="N178" i="17" s="1"/>
  <c r="L177" i="17"/>
  <c r="N177" i="17" s="1"/>
  <c r="L176" i="17"/>
  <c r="N176" i="17" s="1"/>
  <c r="L175" i="17"/>
  <c r="N175" i="17" s="1"/>
  <c r="L174" i="17"/>
  <c r="L173" i="17"/>
  <c r="M173" i="17" s="1"/>
  <c r="L172" i="17"/>
  <c r="M172" i="17" s="1"/>
  <c r="L171" i="17"/>
  <c r="N171" i="17" s="1"/>
  <c r="L170" i="17"/>
  <c r="N170" i="17" s="1"/>
  <c r="L169" i="17"/>
  <c r="M169" i="17" s="1"/>
  <c r="L168" i="17"/>
  <c r="M168" i="17" s="1"/>
  <c r="L167" i="17"/>
  <c r="N167" i="17" s="1"/>
  <c r="L166" i="17"/>
  <c r="L165" i="17"/>
  <c r="L164" i="17"/>
  <c r="M164" i="17" s="1"/>
  <c r="L163" i="17"/>
  <c r="N163" i="17" s="1"/>
  <c r="L162" i="17"/>
  <c r="N162" i="17" s="1"/>
  <c r="L161" i="17"/>
  <c r="N161" i="17" s="1"/>
  <c r="L160" i="17"/>
  <c r="N160" i="17" s="1"/>
  <c r="L159" i="17"/>
  <c r="M159" i="17" s="1"/>
  <c r="L158" i="17"/>
  <c r="L157" i="17"/>
  <c r="N157" i="17" s="1"/>
  <c r="L156" i="17"/>
  <c r="M156" i="17" s="1"/>
  <c r="L155" i="17"/>
  <c r="N155" i="17" s="1"/>
  <c r="L154" i="17"/>
  <c r="N154" i="17" s="1"/>
  <c r="L153" i="17"/>
  <c r="N153" i="17" s="1"/>
  <c r="L152" i="17"/>
  <c r="N152" i="17" s="1"/>
  <c r="L151" i="17"/>
  <c r="N151" i="17" s="1"/>
  <c r="L150" i="17"/>
  <c r="L149" i="17"/>
  <c r="N149" i="17" s="1"/>
  <c r="L148" i="17"/>
  <c r="M148" i="17" s="1"/>
  <c r="L147" i="17"/>
  <c r="N147" i="17" s="1"/>
  <c r="L146" i="17"/>
  <c r="N146" i="17" s="1"/>
  <c r="L145" i="17"/>
  <c r="N145" i="17" s="1"/>
  <c r="L144" i="17"/>
  <c r="M144" i="17" s="1"/>
  <c r="L143" i="17"/>
  <c r="M143" i="17" s="1"/>
  <c r="L142" i="17"/>
  <c r="L141" i="17"/>
  <c r="N141" i="17" s="1"/>
  <c r="L140" i="17"/>
  <c r="M140" i="17" s="1"/>
  <c r="L139" i="17"/>
  <c r="N139" i="17" s="1"/>
  <c r="L138" i="17"/>
  <c r="N138" i="17" s="1"/>
  <c r="L137" i="17"/>
  <c r="N137" i="17" s="1"/>
  <c r="L136" i="17"/>
  <c r="N136" i="17" s="1"/>
  <c r="L135" i="17"/>
  <c r="N135" i="17" s="1"/>
  <c r="L134" i="17"/>
  <c r="L133" i="17"/>
  <c r="N133" i="17" s="1"/>
  <c r="L132" i="17"/>
  <c r="M132" i="17" s="1"/>
  <c r="L131" i="17"/>
  <c r="N131" i="17" s="1"/>
  <c r="L130" i="17"/>
  <c r="N130" i="17" s="1"/>
  <c r="L129" i="17"/>
  <c r="N129" i="17" s="1"/>
  <c r="L128" i="17"/>
  <c r="N128" i="17" s="1"/>
  <c r="L127" i="17"/>
  <c r="N127" i="17" s="1"/>
  <c r="L126" i="17"/>
  <c r="L125" i="17"/>
  <c r="M125" i="17" s="1"/>
  <c r="L124" i="17"/>
  <c r="L123" i="17"/>
  <c r="L122" i="17"/>
  <c r="N122" i="17" s="1"/>
  <c r="L121" i="17"/>
  <c r="M121" i="17" s="1"/>
  <c r="L120" i="17"/>
  <c r="N120" i="17" s="1"/>
  <c r="L119" i="17"/>
  <c r="L118" i="17"/>
  <c r="L117" i="17"/>
  <c r="M117" i="17" s="1"/>
  <c r="L116" i="17"/>
  <c r="M116" i="17" s="1"/>
  <c r="L115" i="17"/>
  <c r="N115" i="17" s="1"/>
  <c r="L114" i="17"/>
  <c r="N114" i="17" s="1"/>
  <c r="L113" i="17"/>
  <c r="N113" i="17" s="1"/>
  <c r="L112" i="17"/>
  <c r="M112" i="17" s="1"/>
  <c r="L111" i="17"/>
  <c r="N111" i="17" s="1"/>
  <c r="L110" i="17"/>
  <c r="L109" i="17"/>
  <c r="N109" i="17" s="1"/>
  <c r="L108" i="17"/>
  <c r="M108" i="17" s="1"/>
  <c r="L107" i="17"/>
  <c r="N107" i="17" s="1"/>
  <c r="L106" i="17"/>
  <c r="N106" i="17" s="1"/>
  <c r="L105" i="17"/>
  <c r="N105" i="17" s="1"/>
  <c r="L104" i="17"/>
  <c r="M104" i="17" s="1"/>
  <c r="L103" i="17"/>
  <c r="M103" i="17" s="1"/>
  <c r="L102" i="17"/>
  <c r="L101" i="17"/>
  <c r="N101" i="17" s="1"/>
  <c r="L100" i="17"/>
  <c r="M100" i="17" s="1"/>
  <c r="L99" i="17"/>
  <c r="N99" i="17" s="1"/>
  <c r="L98" i="17"/>
  <c r="N98" i="17" s="1"/>
  <c r="L97" i="17"/>
  <c r="N97" i="17" s="1"/>
  <c r="L96" i="17"/>
  <c r="N96" i="17" s="1"/>
  <c r="L95" i="17"/>
  <c r="N95" i="17" s="1"/>
  <c r="L94" i="17"/>
  <c r="L93" i="17"/>
  <c r="N93" i="17" s="1"/>
  <c r="L92" i="17"/>
  <c r="M92" i="17" s="1"/>
  <c r="L91" i="17"/>
  <c r="N91" i="17" s="1"/>
  <c r="L90" i="17"/>
  <c r="N90" i="17" s="1"/>
  <c r="L89" i="17"/>
  <c r="L88" i="17"/>
  <c r="N88" i="17" s="1"/>
  <c r="L87" i="17"/>
  <c r="N87" i="17" s="1"/>
  <c r="L86" i="17"/>
  <c r="L85" i="17"/>
  <c r="M85" i="17" s="1"/>
  <c r="L84" i="17"/>
  <c r="M84" i="17" s="1"/>
  <c r="L83" i="17"/>
  <c r="N83" i="17" s="1"/>
  <c r="L82" i="17"/>
  <c r="N82" i="17" s="1"/>
  <c r="L81" i="17"/>
  <c r="M81" i="17" s="1"/>
  <c r="L80" i="17"/>
  <c r="N80" i="17" s="1"/>
  <c r="L79" i="17"/>
  <c r="L78" i="17"/>
  <c r="L77" i="17"/>
  <c r="N77" i="17" s="1"/>
  <c r="L76" i="17"/>
  <c r="M76" i="17" s="1"/>
  <c r="L75" i="17"/>
  <c r="N75" i="17" s="1"/>
  <c r="L74" i="17"/>
  <c r="N74" i="17" s="1"/>
  <c r="L73" i="17"/>
  <c r="M73" i="17" s="1"/>
  <c r="L72" i="17"/>
  <c r="N72" i="17" s="1"/>
  <c r="L71" i="17"/>
  <c r="N71" i="17" s="1"/>
  <c r="L70" i="17"/>
  <c r="L69" i="17"/>
  <c r="N69" i="17" s="1"/>
  <c r="L68" i="17"/>
  <c r="L67" i="17"/>
  <c r="N67" i="17" s="1"/>
  <c r="L66" i="17"/>
  <c r="N66" i="17" s="1"/>
  <c r="L65" i="17"/>
  <c r="N65" i="17" s="1"/>
  <c r="L64" i="17"/>
  <c r="L63" i="17"/>
  <c r="M63" i="17" s="1"/>
  <c r="L62" i="17"/>
  <c r="L61" i="17"/>
  <c r="N61" i="17" s="1"/>
  <c r="L60" i="17"/>
  <c r="L59" i="17"/>
  <c r="N59" i="17" s="1"/>
  <c r="L58" i="17"/>
  <c r="N58" i="17" s="1"/>
  <c r="L57" i="17"/>
  <c r="M57" i="17" s="1"/>
  <c r="L56" i="17"/>
  <c r="M56" i="17" s="1"/>
  <c r="L55" i="17"/>
  <c r="N55" i="17" s="1"/>
  <c r="L54" i="17"/>
  <c r="L53" i="17"/>
  <c r="N53" i="17" s="1"/>
  <c r="L52" i="17"/>
  <c r="M52" i="17" s="1"/>
  <c r="L51" i="17"/>
  <c r="N51" i="17" s="1"/>
  <c r="L50" i="17"/>
  <c r="N50" i="17" s="1"/>
  <c r="L49" i="17"/>
  <c r="M49" i="17" s="1"/>
  <c r="L48" i="17"/>
  <c r="M48" i="17" s="1"/>
  <c r="L47" i="17"/>
  <c r="N47" i="17" s="1"/>
  <c r="L46" i="17"/>
  <c r="L45" i="17"/>
  <c r="N45" i="17" s="1"/>
  <c r="L44" i="17"/>
  <c r="M44" i="17" s="1"/>
  <c r="L43" i="17"/>
  <c r="N43" i="17" s="1"/>
  <c r="L42" i="17"/>
  <c r="N42" i="17" s="1"/>
  <c r="L41" i="17"/>
  <c r="N41" i="17" s="1"/>
  <c r="L40" i="17"/>
  <c r="N40" i="17" s="1"/>
  <c r="L39" i="17"/>
  <c r="N39" i="17" s="1"/>
  <c r="L38" i="17"/>
  <c r="L37" i="17"/>
  <c r="M37" i="17" s="1"/>
  <c r="L36" i="17"/>
  <c r="M36" i="17" s="1"/>
  <c r="L35" i="17"/>
  <c r="N35" i="17" s="1"/>
  <c r="L34" i="17"/>
  <c r="N34" i="17" s="1"/>
  <c r="L33" i="17"/>
  <c r="M33" i="17" s="1"/>
  <c r="L32" i="17"/>
  <c r="N32" i="17" s="1"/>
  <c r="L31" i="17"/>
  <c r="N31" i="17" s="1"/>
  <c r="L30" i="17"/>
  <c r="L29" i="17"/>
  <c r="N29" i="17" s="1"/>
  <c r="L28" i="17"/>
  <c r="M28" i="17" s="1"/>
  <c r="L27" i="17"/>
  <c r="N27" i="17" s="1"/>
  <c r="L26" i="17"/>
  <c r="N26" i="17" s="1"/>
  <c r="L25" i="17"/>
  <c r="N25" i="17" s="1"/>
  <c r="L24" i="17"/>
  <c r="M24" i="17" s="1"/>
  <c r="L23" i="17"/>
  <c r="M23" i="17" s="1"/>
  <c r="L22" i="17"/>
  <c r="L21" i="17"/>
  <c r="N21" i="17" s="1"/>
  <c r="L20" i="17"/>
  <c r="M20" i="17" s="1"/>
  <c r="L19" i="17"/>
  <c r="N19" i="17" s="1"/>
  <c r="L18" i="17"/>
  <c r="N18" i="17" s="1"/>
  <c r="L17" i="17"/>
  <c r="N17" i="17" s="1"/>
  <c r="L16" i="17"/>
  <c r="N16" i="17" s="1"/>
  <c r="L15" i="17"/>
  <c r="N15" i="17" s="1"/>
  <c r="L14" i="17"/>
  <c r="L13" i="17"/>
  <c r="N13" i="17" s="1"/>
  <c r="L12" i="17"/>
  <c r="N12" i="17" s="1"/>
  <c r="L11" i="17"/>
  <c r="N11" i="17" s="1"/>
  <c r="L10" i="17"/>
  <c r="M10" i="17" s="1"/>
  <c r="L9" i="17"/>
  <c r="L8" i="17"/>
  <c r="M8" i="17" s="1"/>
  <c r="L7" i="17"/>
  <c r="M7" i="17" s="1"/>
  <c r="L6" i="17"/>
  <c r="N6" i="17" s="1"/>
  <c r="L5" i="17"/>
  <c r="L4" i="17"/>
  <c r="J5" i="17"/>
  <c r="L3" i="17"/>
  <c r="L2" i="17"/>
  <c r="M2" i="17" s="1"/>
  <c r="N2" i="17" s="1"/>
  <c r="G8" i="15"/>
  <c r="G7" i="15"/>
  <c r="G6" i="15"/>
  <c r="G5" i="15"/>
  <c r="G4" i="15"/>
  <c r="G3" i="15"/>
  <c r="G2" i="15"/>
  <c r="G128" i="14"/>
  <c r="F128" i="14"/>
  <c r="E128" i="14"/>
  <c r="D128" i="14"/>
  <c r="C128" i="14"/>
  <c r="B128" i="14"/>
  <c r="G127" i="14"/>
  <c r="F127" i="14"/>
  <c r="E127" i="14"/>
  <c r="D127" i="14"/>
  <c r="C127" i="14"/>
  <c r="B127" i="14"/>
  <c r="G126" i="14"/>
  <c r="F126" i="14"/>
  <c r="E126" i="14"/>
  <c r="D126" i="14"/>
  <c r="C126" i="14"/>
  <c r="B126" i="14"/>
  <c r="G125" i="14"/>
  <c r="F125" i="14"/>
  <c r="E125" i="14"/>
  <c r="D125" i="14"/>
  <c r="C125" i="14"/>
  <c r="B125" i="14"/>
  <c r="G124" i="14"/>
  <c r="F124" i="14"/>
  <c r="E124" i="14"/>
  <c r="D124" i="14"/>
  <c r="C124" i="14"/>
  <c r="B124" i="14"/>
  <c r="G123" i="14"/>
  <c r="F123" i="14"/>
  <c r="E123" i="14"/>
  <c r="D123" i="14"/>
  <c r="C123" i="14"/>
  <c r="B123" i="14"/>
  <c r="G122" i="14"/>
  <c r="F122" i="14"/>
  <c r="E122" i="14"/>
  <c r="D122" i="14"/>
  <c r="C122" i="14"/>
  <c r="B122" i="14"/>
  <c r="G121" i="14"/>
  <c r="F121" i="14"/>
  <c r="E121" i="14"/>
  <c r="D121" i="14"/>
  <c r="C121" i="14"/>
  <c r="B121" i="14"/>
  <c r="G120" i="14"/>
  <c r="F120" i="14"/>
  <c r="E120" i="14"/>
  <c r="D120" i="14"/>
  <c r="C120" i="14"/>
  <c r="B120" i="14"/>
  <c r="G118" i="14"/>
  <c r="F118" i="14"/>
  <c r="E118" i="14"/>
  <c r="D118" i="14"/>
  <c r="C118" i="14"/>
  <c r="B118" i="14"/>
  <c r="G117" i="14"/>
  <c r="F117" i="14"/>
  <c r="E117" i="14"/>
  <c r="D117" i="14"/>
  <c r="C117" i="14"/>
  <c r="B117" i="14"/>
  <c r="G116" i="14"/>
  <c r="F116" i="14"/>
  <c r="E116" i="14"/>
  <c r="D116" i="14"/>
  <c r="C116" i="14"/>
  <c r="B116" i="14"/>
  <c r="G115" i="14"/>
  <c r="F115" i="14"/>
  <c r="E115" i="14"/>
  <c r="D115" i="14"/>
  <c r="C115" i="14"/>
  <c r="B115" i="14"/>
  <c r="G114" i="14"/>
  <c r="F114" i="14"/>
  <c r="E114" i="14"/>
  <c r="D114" i="14"/>
  <c r="C114" i="14"/>
  <c r="B114" i="14"/>
  <c r="G113" i="14"/>
  <c r="F113" i="14"/>
  <c r="E113" i="14"/>
  <c r="D113" i="14"/>
  <c r="C113" i="14"/>
  <c r="B113" i="14"/>
  <c r="G112" i="14"/>
  <c r="F112" i="14"/>
  <c r="E112" i="14"/>
  <c r="D112" i="14"/>
  <c r="C112" i="14"/>
  <c r="B112" i="14"/>
  <c r="G111" i="14"/>
  <c r="F111" i="14"/>
  <c r="E111" i="14"/>
  <c r="D111" i="14"/>
  <c r="C111" i="14"/>
  <c r="B111" i="14"/>
  <c r="G110" i="14"/>
  <c r="F110" i="14"/>
  <c r="E110" i="14"/>
  <c r="D110" i="14"/>
  <c r="C110" i="14"/>
  <c r="B110" i="14"/>
  <c r="G108" i="14"/>
  <c r="F108" i="14"/>
  <c r="E108" i="14"/>
  <c r="D108" i="14"/>
  <c r="C108" i="14"/>
  <c r="B108" i="14"/>
  <c r="G107" i="14"/>
  <c r="F107" i="14"/>
  <c r="E107" i="14"/>
  <c r="D107" i="14"/>
  <c r="C107" i="14"/>
  <c r="B107" i="14"/>
  <c r="G106" i="14"/>
  <c r="F106" i="14"/>
  <c r="E106" i="14"/>
  <c r="D106" i="14"/>
  <c r="C106" i="14"/>
  <c r="B106" i="14"/>
  <c r="G105" i="14"/>
  <c r="F105" i="14"/>
  <c r="E105" i="14"/>
  <c r="D105" i="14"/>
  <c r="C105" i="14"/>
  <c r="B105" i="14"/>
  <c r="G104" i="14"/>
  <c r="F104" i="14"/>
  <c r="E104" i="14"/>
  <c r="D104" i="14"/>
  <c r="C104" i="14"/>
  <c r="B104" i="14"/>
  <c r="G103" i="14"/>
  <c r="F103" i="14"/>
  <c r="E103" i="14"/>
  <c r="D103" i="14"/>
  <c r="C103" i="14"/>
  <c r="B103" i="14"/>
  <c r="G102" i="14"/>
  <c r="F102" i="14"/>
  <c r="E102" i="14"/>
  <c r="D102" i="14"/>
  <c r="C102" i="14"/>
  <c r="B102" i="14"/>
  <c r="G101" i="14"/>
  <c r="F101" i="14"/>
  <c r="E101" i="14"/>
  <c r="D101" i="14"/>
  <c r="C101" i="14"/>
  <c r="B101" i="14"/>
  <c r="G100" i="14"/>
  <c r="F100" i="14"/>
  <c r="E100" i="14"/>
  <c r="D100" i="14"/>
  <c r="C100" i="14"/>
  <c r="B100" i="14"/>
  <c r="G98" i="14"/>
  <c r="F98" i="14"/>
  <c r="E98" i="14"/>
  <c r="D98" i="14"/>
  <c r="C98" i="14"/>
  <c r="B98" i="14"/>
  <c r="G97" i="14"/>
  <c r="F97" i="14"/>
  <c r="E97" i="14"/>
  <c r="D97" i="14"/>
  <c r="C97" i="14"/>
  <c r="B97" i="14"/>
  <c r="G96" i="14"/>
  <c r="F96" i="14"/>
  <c r="E96" i="14"/>
  <c r="D96" i="14"/>
  <c r="C96" i="14"/>
  <c r="B96" i="14"/>
  <c r="G95" i="14"/>
  <c r="F95" i="14"/>
  <c r="E95" i="14"/>
  <c r="D95" i="14"/>
  <c r="C95" i="14"/>
  <c r="B95" i="14"/>
  <c r="G94" i="14"/>
  <c r="F94" i="14"/>
  <c r="E94" i="14"/>
  <c r="D94" i="14"/>
  <c r="C94" i="14"/>
  <c r="B94" i="14"/>
  <c r="G93" i="14"/>
  <c r="F93" i="14"/>
  <c r="E93" i="14"/>
  <c r="D93" i="14"/>
  <c r="C93" i="14"/>
  <c r="B93" i="14"/>
  <c r="G92" i="14"/>
  <c r="F92" i="14"/>
  <c r="E92" i="14"/>
  <c r="D92" i="14"/>
  <c r="C92" i="14"/>
  <c r="B92" i="14"/>
  <c r="G91" i="14"/>
  <c r="F91" i="14"/>
  <c r="E91" i="14"/>
  <c r="D91" i="14"/>
  <c r="C91" i="14"/>
  <c r="B91" i="14"/>
  <c r="G90" i="14"/>
  <c r="F90" i="14"/>
  <c r="E90" i="14"/>
  <c r="D90" i="14"/>
  <c r="C90" i="14"/>
  <c r="B90" i="14"/>
  <c r="G88" i="14"/>
  <c r="F88" i="14"/>
  <c r="E88" i="14"/>
  <c r="D88" i="14"/>
  <c r="C88" i="14"/>
  <c r="B88" i="14"/>
  <c r="G87" i="14"/>
  <c r="F87" i="14"/>
  <c r="E87" i="14"/>
  <c r="D87" i="14"/>
  <c r="C87" i="14"/>
  <c r="B87" i="14"/>
  <c r="G86" i="14"/>
  <c r="F86" i="14"/>
  <c r="E86" i="14"/>
  <c r="D86" i="14"/>
  <c r="C86" i="14"/>
  <c r="B86" i="14"/>
  <c r="G85" i="14"/>
  <c r="F85" i="14"/>
  <c r="E85" i="14"/>
  <c r="D85" i="14"/>
  <c r="C85" i="14"/>
  <c r="B85" i="14"/>
  <c r="G84" i="14"/>
  <c r="F84" i="14"/>
  <c r="E84" i="14"/>
  <c r="D84" i="14"/>
  <c r="C84" i="14"/>
  <c r="B84" i="14"/>
  <c r="G83" i="14"/>
  <c r="F83" i="14"/>
  <c r="E83" i="14"/>
  <c r="D83" i="14"/>
  <c r="C83" i="14"/>
  <c r="B83" i="14"/>
  <c r="G82" i="14"/>
  <c r="F82" i="14"/>
  <c r="E82" i="14"/>
  <c r="D82" i="14"/>
  <c r="C82" i="14"/>
  <c r="B82" i="14"/>
  <c r="G81" i="14"/>
  <c r="F81" i="14"/>
  <c r="E81" i="14"/>
  <c r="D81" i="14"/>
  <c r="C81" i="14"/>
  <c r="B81" i="14"/>
  <c r="G80" i="14"/>
  <c r="F80" i="14"/>
  <c r="E80" i="14"/>
  <c r="D80" i="14"/>
  <c r="C80" i="14"/>
  <c r="B80" i="14"/>
  <c r="G78" i="14"/>
  <c r="F78" i="14"/>
  <c r="E78" i="14"/>
  <c r="D78" i="14"/>
  <c r="C78" i="14"/>
  <c r="B78" i="14"/>
  <c r="G77" i="14"/>
  <c r="F77" i="14"/>
  <c r="E77" i="14"/>
  <c r="D77" i="14"/>
  <c r="C77" i="14"/>
  <c r="B77" i="14"/>
  <c r="G76" i="14"/>
  <c r="F76" i="14"/>
  <c r="E76" i="14"/>
  <c r="D76" i="14"/>
  <c r="C76" i="14"/>
  <c r="B76" i="14"/>
  <c r="G75" i="14"/>
  <c r="F75" i="14"/>
  <c r="E75" i="14"/>
  <c r="D75" i="14"/>
  <c r="C75" i="14"/>
  <c r="B75" i="14"/>
  <c r="G74" i="14"/>
  <c r="F74" i="14"/>
  <c r="E74" i="14"/>
  <c r="D74" i="14"/>
  <c r="C74" i="14"/>
  <c r="B74" i="14"/>
  <c r="G73" i="14"/>
  <c r="F73" i="14"/>
  <c r="E73" i="14"/>
  <c r="D73" i="14"/>
  <c r="C73" i="14"/>
  <c r="B73" i="14"/>
  <c r="G72" i="14"/>
  <c r="F72" i="14"/>
  <c r="E72" i="14"/>
  <c r="D72" i="14"/>
  <c r="C72" i="14"/>
  <c r="B72" i="14"/>
  <c r="G71" i="14"/>
  <c r="F71" i="14"/>
  <c r="E71" i="14"/>
  <c r="D71" i="14"/>
  <c r="C71" i="14"/>
  <c r="B71" i="14"/>
  <c r="G70" i="14"/>
  <c r="F70" i="14"/>
  <c r="E70" i="14"/>
  <c r="D70" i="14"/>
  <c r="C70" i="14"/>
  <c r="B70" i="14"/>
  <c r="G68" i="14"/>
  <c r="F68" i="14"/>
  <c r="E68" i="14"/>
  <c r="D68" i="14"/>
  <c r="C68" i="14"/>
  <c r="B68" i="14"/>
  <c r="G67" i="14"/>
  <c r="F67" i="14"/>
  <c r="E67" i="14"/>
  <c r="D67" i="14"/>
  <c r="C67" i="14"/>
  <c r="B67" i="14"/>
  <c r="G66" i="14"/>
  <c r="F66" i="14"/>
  <c r="E66" i="14"/>
  <c r="D66" i="14"/>
  <c r="C66" i="14"/>
  <c r="B66" i="14"/>
  <c r="G65" i="14"/>
  <c r="F65" i="14"/>
  <c r="E65" i="14"/>
  <c r="D65" i="14"/>
  <c r="C65" i="14"/>
  <c r="B65" i="14"/>
  <c r="G64" i="14"/>
  <c r="F64" i="14"/>
  <c r="E64" i="14"/>
  <c r="D64" i="14"/>
  <c r="C64" i="14"/>
  <c r="B64" i="14"/>
  <c r="G63" i="14"/>
  <c r="F63" i="14"/>
  <c r="E63" i="14"/>
  <c r="D63" i="14"/>
  <c r="C63" i="14"/>
  <c r="B63" i="14"/>
  <c r="G62" i="14"/>
  <c r="F62" i="14"/>
  <c r="E62" i="14"/>
  <c r="D62" i="14"/>
  <c r="C62" i="14"/>
  <c r="B62" i="14"/>
  <c r="G61" i="14"/>
  <c r="F61" i="14"/>
  <c r="E61" i="14"/>
  <c r="D61" i="14"/>
  <c r="C61" i="14"/>
  <c r="B61" i="14"/>
  <c r="G60" i="14"/>
  <c r="F60" i="14"/>
  <c r="E60" i="14"/>
  <c r="D60" i="14"/>
  <c r="C60" i="14"/>
  <c r="B60" i="14"/>
  <c r="A65536" i="13"/>
  <c r="L1388" i="13"/>
  <c r="M1388" i="13" s="1"/>
  <c r="L1387" i="13"/>
  <c r="M1387" i="13" s="1"/>
  <c r="L1386" i="13"/>
  <c r="L1385" i="13"/>
  <c r="N1385" i="13" s="1"/>
  <c r="L1384" i="13"/>
  <c r="N1384" i="13" s="1"/>
  <c r="L1383" i="13"/>
  <c r="N1383" i="13" s="1"/>
  <c r="L1382" i="13"/>
  <c r="N1382" i="13" s="1"/>
  <c r="L1381" i="13"/>
  <c r="N1381" i="13" s="1"/>
  <c r="L1380" i="13"/>
  <c r="M1380" i="13" s="1"/>
  <c r="L1379" i="13"/>
  <c r="N1379" i="13" s="1"/>
  <c r="L1378" i="13"/>
  <c r="L1377" i="13"/>
  <c r="N1377" i="13" s="1"/>
  <c r="L1376" i="13"/>
  <c r="N1376" i="13" s="1"/>
  <c r="L1375" i="13"/>
  <c r="N1375" i="13" s="1"/>
  <c r="L1374" i="13"/>
  <c r="N1374" i="13" s="1"/>
  <c r="L1373" i="13"/>
  <c r="N1373" i="13" s="1"/>
  <c r="L1372" i="13"/>
  <c r="M1372" i="13" s="1"/>
  <c r="L1371" i="13"/>
  <c r="N1371" i="13" s="1"/>
  <c r="L1370" i="13"/>
  <c r="L1369" i="13"/>
  <c r="N1369" i="13" s="1"/>
  <c r="L1368" i="13"/>
  <c r="N1368" i="13" s="1"/>
  <c r="L1367" i="13"/>
  <c r="N1367" i="13" s="1"/>
  <c r="L1366" i="13"/>
  <c r="N1366" i="13" s="1"/>
  <c r="L1365" i="13"/>
  <c r="N1365" i="13" s="1"/>
  <c r="L1364" i="13"/>
  <c r="M1364" i="13" s="1"/>
  <c r="L1363" i="13"/>
  <c r="N1363" i="13" s="1"/>
  <c r="L1362" i="13"/>
  <c r="L1361" i="13"/>
  <c r="N1361" i="13" s="1"/>
  <c r="L1360" i="13"/>
  <c r="N1360" i="13" s="1"/>
  <c r="L1359" i="13"/>
  <c r="N1359" i="13" s="1"/>
  <c r="L1358" i="13"/>
  <c r="N1358" i="13" s="1"/>
  <c r="L1357" i="13"/>
  <c r="N1357" i="13" s="1"/>
  <c r="L1356" i="13"/>
  <c r="M1356" i="13" s="1"/>
  <c r="L1355" i="13"/>
  <c r="N1355" i="13" s="1"/>
  <c r="L1354" i="13"/>
  <c r="L1353" i="13"/>
  <c r="N1353" i="13" s="1"/>
  <c r="L1352" i="13"/>
  <c r="L1351" i="13"/>
  <c r="N1351" i="13" s="1"/>
  <c r="L1350" i="13"/>
  <c r="N1350" i="13" s="1"/>
  <c r="L1349" i="13"/>
  <c r="M1349" i="13" s="1"/>
  <c r="L1348" i="13"/>
  <c r="L1347" i="13"/>
  <c r="N1347" i="13" s="1"/>
  <c r="L1346" i="13"/>
  <c r="L1345" i="13"/>
  <c r="N1345" i="13" s="1"/>
  <c r="L1344" i="13"/>
  <c r="N1344" i="13" s="1"/>
  <c r="L1343" i="13"/>
  <c r="M1343" i="13" s="1"/>
  <c r="L1342" i="13"/>
  <c r="N1342" i="13" s="1"/>
  <c r="L1341" i="13"/>
  <c r="M1341" i="13" s="1"/>
  <c r="L1340" i="13"/>
  <c r="M1340" i="13" s="1"/>
  <c r="L1339" i="13"/>
  <c r="N1339" i="13" s="1"/>
  <c r="L1338" i="13"/>
  <c r="L1337" i="13"/>
  <c r="N1337" i="13" s="1"/>
  <c r="L1336" i="13"/>
  <c r="N1336" i="13" s="1"/>
  <c r="L1335" i="13"/>
  <c r="N1335" i="13" s="1"/>
  <c r="L1334" i="13"/>
  <c r="N1334" i="13" s="1"/>
  <c r="L1333" i="13"/>
  <c r="M1333" i="13" s="1"/>
  <c r="L1332" i="13"/>
  <c r="M1332" i="13" s="1"/>
  <c r="L1331" i="13"/>
  <c r="L1330" i="13"/>
  <c r="L1329" i="13"/>
  <c r="N1329" i="13" s="1"/>
  <c r="L1328" i="13"/>
  <c r="N1328" i="13" s="1"/>
  <c r="L1327" i="13"/>
  <c r="L1326" i="13"/>
  <c r="N1326" i="13" s="1"/>
  <c r="L1325" i="13"/>
  <c r="M1325" i="13" s="1"/>
  <c r="L1324" i="13"/>
  <c r="M1324" i="13" s="1"/>
  <c r="L1323" i="13"/>
  <c r="N1323" i="13" s="1"/>
  <c r="L1322" i="13"/>
  <c r="L1321" i="13"/>
  <c r="N1321" i="13" s="1"/>
  <c r="L1320" i="13"/>
  <c r="N1320" i="13" s="1"/>
  <c r="L1319" i="13"/>
  <c r="N1319" i="13" s="1"/>
  <c r="L1318" i="13"/>
  <c r="N1318" i="13" s="1"/>
  <c r="L1317" i="13"/>
  <c r="M1317" i="13" s="1"/>
  <c r="L1316" i="13"/>
  <c r="M1316" i="13" s="1"/>
  <c r="L1315" i="13"/>
  <c r="N1315" i="13" s="1"/>
  <c r="L1314" i="13"/>
  <c r="L1313" i="13"/>
  <c r="N1313" i="13" s="1"/>
  <c r="L1312" i="13"/>
  <c r="N1312" i="13" s="1"/>
  <c r="L1311" i="13"/>
  <c r="M1311" i="13" s="1"/>
  <c r="L1310" i="13"/>
  <c r="N1310" i="13" s="1"/>
  <c r="L1309" i="13"/>
  <c r="M1309" i="13" s="1"/>
  <c r="L1308" i="13"/>
  <c r="M1308" i="13" s="1"/>
  <c r="L1307" i="13"/>
  <c r="N1307" i="13" s="1"/>
  <c r="L1306" i="13"/>
  <c r="L1305" i="13"/>
  <c r="N1305" i="13" s="1"/>
  <c r="L1304" i="13"/>
  <c r="N1304" i="13" s="1"/>
  <c r="L1303" i="13"/>
  <c r="N1303" i="13" s="1"/>
  <c r="L1302" i="13"/>
  <c r="N1302" i="13" s="1"/>
  <c r="L1301" i="13"/>
  <c r="M1301" i="13" s="1"/>
  <c r="L1300" i="13"/>
  <c r="M1300" i="13" s="1"/>
  <c r="L1299" i="13"/>
  <c r="N1299" i="13" s="1"/>
  <c r="L1298" i="13"/>
  <c r="L1297" i="13"/>
  <c r="N1297" i="13" s="1"/>
  <c r="L1296" i="13"/>
  <c r="N1296" i="13" s="1"/>
  <c r="L1295" i="13"/>
  <c r="M1295" i="13" s="1"/>
  <c r="L1294" i="13"/>
  <c r="N1294" i="13" s="1"/>
  <c r="L1293" i="13"/>
  <c r="M1293" i="13" s="1"/>
  <c r="L1292" i="13"/>
  <c r="M1292" i="13" s="1"/>
  <c r="L1291" i="13"/>
  <c r="N1291" i="13" s="1"/>
  <c r="L1290" i="13"/>
  <c r="L1289" i="13"/>
  <c r="N1289" i="13" s="1"/>
  <c r="L1288" i="13"/>
  <c r="N1288" i="13" s="1"/>
  <c r="L1287" i="13"/>
  <c r="L1286" i="13"/>
  <c r="N1286" i="13" s="1"/>
  <c r="L1285" i="13"/>
  <c r="M1285" i="13" s="1"/>
  <c r="L1284" i="13"/>
  <c r="M1284" i="13" s="1"/>
  <c r="L1283" i="13"/>
  <c r="N1283" i="13" s="1"/>
  <c r="L1282" i="13"/>
  <c r="L1281" i="13"/>
  <c r="N1281" i="13" s="1"/>
  <c r="L1280" i="13"/>
  <c r="N1280" i="13" s="1"/>
  <c r="L1279" i="13"/>
  <c r="N1279" i="13" s="1"/>
  <c r="L1278" i="13"/>
  <c r="N1278" i="13" s="1"/>
  <c r="L1277" i="13"/>
  <c r="M1277" i="13" s="1"/>
  <c r="L1276" i="13"/>
  <c r="M1276" i="13" s="1"/>
  <c r="L1275" i="13"/>
  <c r="N1275" i="13" s="1"/>
  <c r="L1274" i="13"/>
  <c r="L1273" i="13"/>
  <c r="N1273" i="13" s="1"/>
  <c r="L1272" i="13"/>
  <c r="N1272" i="13" s="1"/>
  <c r="L1271" i="13"/>
  <c r="N1271" i="13" s="1"/>
  <c r="L1270" i="13"/>
  <c r="N1270" i="13" s="1"/>
  <c r="L1269" i="13"/>
  <c r="M1269" i="13" s="1"/>
  <c r="L1268" i="13"/>
  <c r="M1268" i="13" s="1"/>
  <c r="L1267" i="13"/>
  <c r="N1267" i="13" s="1"/>
  <c r="L1266" i="13"/>
  <c r="L1265" i="13"/>
  <c r="N1265" i="13" s="1"/>
  <c r="L1264" i="13"/>
  <c r="N1264" i="13" s="1"/>
  <c r="L1263" i="13"/>
  <c r="N1263" i="13" s="1"/>
  <c r="L1262" i="13"/>
  <c r="N1262" i="13" s="1"/>
  <c r="L1261" i="13"/>
  <c r="M1261" i="13" s="1"/>
  <c r="L1260" i="13"/>
  <c r="M1260" i="13" s="1"/>
  <c r="L1259" i="13"/>
  <c r="N1259" i="13" s="1"/>
  <c r="L1258" i="13"/>
  <c r="L1257" i="13"/>
  <c r="N1257" i="13" s="1"/>
  <c r="L1256" i="13"/>
  <c r="N1256" i="13" s="1"/>
  <c r="L1255" i="13"/>
  <c r="N1255" i="13" s="1"/>
  <c r="L1254" i="13"/>
  <c r="N1254" i="13" s="1"/>
  <c r="L1253" i="13"/>
  <c r="L1252" i="13"/>
  <c r="M1252" i="13" s="1"/>
  <c r="L1251" i="13"/>
  <c r="N1251" i="13" s="1"/>
  <c r="L1250" i="13"/>
  <c r="L1249" i="13"/>
  <c r="N1249" i="13" s="1"/>
  <c r="L1248" i="13"/>
  <c r="N1248" i="13" s="1"/>
  <c r="L1247" i="13"/>
  <c r="N1247" i="13" s="1"/>
  <c r="L1246" i="13"/>
  <c r="N1246" i="13" s="1"/>
  <c r="L1245" i="13"/>
  <c r="M1245" i="13" s="1"/>
  <c r="L1244" i="13"/>
  <c r="M1244" i="13" s="1"/>
  <c r="L1243" i="13"/>
  <c r="N1243" i="13" s="1"/>
  <c r="L1242" i="13"/>
  <c r="L1241" i="13"/>
  <c r="N1241" i="13" s="1"/>
  <c r="L1240" i="13"/>
  <c r="N1240" i="13" s="1"/>
  <c r="L1239" i="13"/>
  <c r="N1239" i="13" s="1"/>
  <c r="L1238" i="13"/>
  <c r="N1238" i="13" s="1"/>
  <c r="L1237" i="13"/>
  <c r="L1236" i="13"/>
  <c r="M1236" i="13" s="1"/>
  <c r="L1235" i="13"/>
  <c r="N1235" i="13" s="1"/>
  <c r="L1234" i="13"/>
  <c r="L1233" i="13"/>
  <c r="N1233" i="13" s="1"/>
  <c r="L1232" i="13"/>
  <c r="N1232" i="13" s="1"/>
  <c r="L1231" i="13"/>
  <c r="N1231" i="13" s="1"/>
  <c r="L1230" i="13"/>
  <c r="N1230" i="13" s="1"/>
  <c r="L1229" i="13"/>
  <c r="M1229" i="13" s="1"/>
  <c r="L1228" i="13"/>
  <c r="M1228" i="13" s="1"/>
  <c r="L1227" i="13"/>
  <c r="N1227" i="13" s="1"/>
  <c r="L1226" i="13"/>
  <c r="L1225" i="13"/>
  <c r="N1225" i="13" s="1"/>
  <c r="L1224" i="13"/>
  <c r="N1224" i="13" s="1"/>
  <c r="L1223" i="13"/>
  <c r="N1223" i="13" s="1"/>
  <c r="L1222" i="13"/>
  <c r="N1222" i="13" s="1"/>
  <c r="L1221" i="13"/>
  <c r="L1220" i="13"/>
  <c r="M1220" i="13" s="1"/>
  <c r="L1219" i="13"/>
  <c r="N1219" i="13" s="1"/>
  <c r="L1218" i="13"/>
  <c r="L1217" i="13"/>
  <c r="M1217" i="13" s="1"/>
  <c r="L1216" i="13"/>
  <c r="L1215" i="13"/>
  <c r="N1215" i="13" s="1"/>
  <c r="L1214" i="13"/>
  <c r="N1214" i="13" s="1"/>
  <c r="L1213" i="13"/>
  <c r="M1213" i="13" s="1"/>
  <c r="L1212" i="13"/>
  <c r="M1212" i="13" s="1"/>
  <c r="L1211" i="13"/>
  <c r="L1210" i="13"/>
  <c r="L1209" i="13"/>
  <c r="N1209" i="13" s="1"/>
  <c r="L1208" i="13"/>
  <c r="N1208" i="13" s="1"/>
  <c r="L1207" i="13"/>
  <c r="N1207" i="13" s="1"/>
  <c r="L1206" i="13"/>
  <c r="N1206" i="13" s="1"/>
  <c r="L1205" i="13"/>
  <c r="M1205" i="13" s="1"/>
  <c r="L1204" i="13"/>
  <c r="M1204" i="13" s="1"/>
  <c r="L1203" i="13"/>
  <c r="N1203" i="13" s="1"/>
  <c r="L1202" i="13"/>
  <c r="L1201" i="13"/>
  <c r="N1201" i="13" s="1"/>
  <c r="L1200" i="13"/>
  <c r="L1199" i="13"/>
  <c r="N1199" i="13" s="1"/>
  <c r="L1198" i="13"/>
  <c r="L1197" i="13"/>
  <c r="M1197" i="13" s="1"/>
  <c r="L1196" i="13"/>
  <c r="L1195" i="13"/>
  <c r="N1195" i="13" s="1"/>
  <c r="L1194" i="13"/>
  <c r="L1193" i="13"/>
  <c r="N1193" i="13" s="1"/>
  <c r="L1192" i="13"/>
  <c r="N1192" i="13" s="1"/>
  <c r="L1191" i="13"/>
  <c r="N1191" i="13" s="1"/>
  <c r="L1190" i="13"/>
  <c r="L1189" i="13"/>
  <c r="M1189" i="13" s="1"/>
  <c r="L1188" i="13"/>
  <c r="M1188" i="13" s="1"/>
  <c r="L1187" i="13"/>
  <c r="N1187" i="13" s="1"/>
  <c r="L1186" i="13"/>
  <c r="L1185" i="13"/>
  <c r="N1185" i="13" s="1"/>
  <c r="L1184" i="13"/>
  <c r="N1184" i="13" s="1"/>
  <c r="L1183" i="13"/>
  <c r="N1183" i="13" s="1"/>
  <c r="L1182" i="13"/>
  <c r="L1181" i="13"/>
  <c r="M1181" i="13" s="1"/>
  <c r="L1180" i="13"/>
  <c r="L1179" i="13"/>
  <c r="N1179" i="13" s="1"/>
  <c r="L1178" i="13"/>
  <c r="L1177" i="13"/>
  <c r="N1177" i="13" s="1"/>
  <c r="L1176" i="13"/>
  <c r="N1176" i="13" s="1"/>
  <c r="L1175" i="13"/>
  <c r="N1175" i="13" s="1"/>
  <c r="L1174" i="13"/>
  <c r="L1173" i="13"/>
  <c r="M1173" i="13" s="1"/>
  <c r="L1172" i="13"/>
  <c r="M1172" i="13" s="1"/>
  <c r="L1171" i="13"/>
  <c r="N1171" i="13" s="1"/>
  <c r="L1170" i="13"/>
  <c r="L1169" i="13"/>
  <c r="N1169" i="13" s="1"/>
  <c r="L1168" i="13"/>
  <c r="M1168" i="13" s="1"/>
  <c r="L1167" i="13"/>
  <c r="N1167" i="13" s="1"/>
  <c r="L1166" i="13"/>
  <c r="L1165" i="13"/>
  <c r="M1165" i="13" s="1"/>
  <c r="L1164" i="13"/>
  <c r="M1164" i="13" s="1"/>
  <c r="L1163" i="13"/>
  <c r="N1163" i="13" s="1"/>
  <c r="L1162" i="13"/>
  <c r="L1161" i="13"/>
  <c r="N1161" i="13" s="1"/>
  <c r="L1160" i="13"/>
  <c r="N1160" i="13" s="1"/>
  <c r="L1159" i="13"/>
  <c r="N1159" i="13" s="1"/>
  <c r="L1158" i="13"/>
  <c r="L1157" i="13"/>
  <c r="M1157" i="13" s="1"/>
  <c r="L1156" i="13"/>
  <c r="M1156" i="13" s="1"/>
  <c r="L1155" i="13"/>
  <c r="N1155" i="13" s="1"/>
  <c r="L1154" i="13"/>
  <c r="L1153" i="13"/>
  <c r="N1153" i="13" s="1"/>
  <c r="L1152" i="13"/>
  <c r="M1152" i="13" s="1"/>
  <c r="L1151" i="13"/>
  <c r="N1151" i="13" s="1"/>
  <c r="L1150" i="13"/>
  <c r="L1149" i="13"/>
  <c r="M1149" i="13" s="1"/>
  <c r="L1148" i="13"/>
  <c r="M1148" i="13" s="1"/>
  <c r="L1147" i="13"/>
  <c r="N1147" i="13" s="1"/>
  <c r="L1146" i="13"/>
  <c r="L1145" i="13"/>
  <c r="N1145" i="13" s="1"/>
  <c r="L1144" i="13"/>
  <c r="M1144" i="13" s="1"/>
  <c r="L1143" i="13"/>
  <c r="N1143" i="13" s="1"/>
  <c r="L1142" i="13"/>
  <c r="L1141" i="13"/>
  <c r="M1141" i="13" s="1"/>
  <c r="L1140" i="13"/>
  <c r="M1140" i="13" s="1"/>
  <c r="L1139" i="13"/>
  <c r="L1138" i="13"/>
  <c r="L1137" i="13"/>
  <c r="N1137" i="13" s="1"/>
  <c r="L1136" i="13"/>
  <c r="M1136" i="13" s="1"/>
  <c r="L1135" i="13"/>
  <c r="N1135" i="13" s="1"/>
  <c r="L1134" i="13"/>
  <c r="M1134" i="13" s="1"/>
  <c r="L1133" i="13"/>
  <c r="M1133" i="13" s="1"/>
  <c r="L1132" i="13"/>
  <c r="L1131" i="13"/>
  <c r="N1131" i="13" s="1"/>
  <c r="L1130" i="13"/>
  <c r="N1130" i="13" s="1"/>
  <c r="L1129" i="13"/>
  <c r="N1129" i="13" s="1"/>
  <c r="L1128" i="13"/>
  <c r="N1128" i="13" s="1"/>
  <c r="L1127" i="13"/>
  <c r="N1127" i="13" s="1"/>
  <c r="L1126" i="13"/>
  <c r="M1126" i="13" s="1"/>
  <c r="L1125" i="13"/>
  <c r="M1125" i="13" s="1"/>
  <c r="L1124" i="13"/>
  <c r="M1124" i="13" s="1"/>
  <c r="L1123" i="13"/>
  <c r="N1123" i="13" s="1"/>
  <c r="L1122" i="13"/>
  <c r="N1122" i="13" s="1"/>
  <c r="L1121" i="13"/>
  <c r="N1121" i="13" s="1"/>
  <c r="L1120" i="13"/>
  <c r="N1120" i="13" s="1"/>
  <c r="L1119" i="13"/>
  <c r="N1119" i="13" s="1"/>
  <c r="L1118" i="13"/>
  <c r="M1118" i="13" s="1"/>
  <c r="L1117" i="13"/>
  <c r="M1117" i="13" s="1"/>
  <c r="L1116" i="13"/>
  <c r="M1116" i="13" s="1"/>
  <c r="L1115" i="13"/>
  <c r="L1114" i="13"/>
  <c r="N1114" i="13" s="1"/>
  <c r="L1113" i="13"/>
  <c r="N1113" i="13" s="1"/>
  <c r="L1112" i="13"/>
  <c r="M1112" i="13" s="1"/>
  <c r="L1111" i="13"/>
  <c r="M1111" i="13" s="1"/>
  <c r="L1110" i="13"/>
  <c r="L1109" i="13"/>
  <c r="M1109" i="13" s="1"/>
  <c r="L1108" i="13"/>
  <c r="M1108" i="13" s="1"/>
  <c r="L1107" i="13"/>
  <c r="N1107" i="13" s="1"/>
  <c r="L1106" i="13"/>
  <c r="L1105" i="13"/>
  <c r="M1105" i="13" s="1"/>
  <c r="L1104" i="13"/>
  <c r="N1104" i="13" s="1"/>
  <c r="L1103" i="13"/>
  <c r="M1103" i="13" s="1"/>
  <c r="L1102" i="13"/>
  <c r="L1101" i="13"/>
  <c r="M1101" i="13" s="1"/>
  <c r="L1100" i="13"/>
  <c r="M1100" i="13" s="1"/>
  <c r="L1099" i="13"/>
  <c r="N1099" i="13" s="1"/>
  <c r="L1098" i="13"/>
  <c r="L1097" i="13"/>
  <c r="M1097" i="13" s="1"/>
  <c r="L1096" i="13"/>
  <c r="L1095" i="13"/>
  <c r="N1095" i="13" s="1"/>
  <c r="L1094" i="13"/>
  <c r="M1094" i="13" s="1"/>
  <c r="L1093" i="13"/>
  <c r="M1093" i="13" s="1"/>
  <c r="L1092" i="13"/>
  <c r="M1092" i="13" s="1"/>
  <c r="L1091" i="13"/>
  <c r="N1091" i="13" s="1"/>
  <c r="L1090" i="13"/>
  <c r="N1090" i="13" s="1"/>
  <c r="L1089" i="13"/>
  <c r="L1088" i="13"/>
  <c r="N1088" i="13" s="1"/>
  <c r="L1087" i="13"/>
  <c r="N1087" i="13" s="1"/>
  <c r="L1086" i="13"/>
  <c r="M1086" i="13" s="1"/>
  <c r="L1085" i="13"/>
  <c r="L1084" i="13"/>
  <c r="N1084" i="13" s="1"/>
  <c r="L1083" i="13"/>
  <c r="N1083" i="13" s="1"/>
  <c r="L1082" i="13"/>
  <c r="N1082" i="13" s="1"/>
  <c r="L1081" i="13"/>
  <c r="N1081" i="13" s="1"/>
  <c r="L1080" i="13"/>
  <c r="N1080" i="13" s="1"/>
  <c r="L1079" i="13"/>
  <c r="L1078" i="13"/>
  <c r="M1078" i="13" s="1"/>
  <c r="L1077" i="13"/>
  <c r="M1077" i="13" s="1"/>
  <c r="L1076" i="13"/>
  <c r="N1076" i="13" s="1"/>
  <c r="L1075" i="13"/>
  <c r="N1075" i="13" s="1"/>
  <c r="L1074" i="13"/>
  <c r="N1074" i="13" s="1"/>
  <c r="L1073" i="13"/>
  <c r="N1073" i="13" s="1"/>
  <c r="L1072" i="13"/>
  <c r="N1072" i="13" s="1"/>
  <c r="L1071" i="13"/>
  <c r="N1071" i="13" s="1"/>
  <c r="L1070" i="13"/>
  <c r="M1070" i="13" s="1"/>
  <c r="L1069" i="13"/>
  <c r="L1068" i="13"/>
  <c r="N1068" i="13" s="1"/>
  <c r="L1067" i="13"/>
  <c r="N1067" i="13" s="1"/>
  <c r="L1066" i="13"/>
  <c r="N1066" i="13" s="1"/>
  <c r="L1065" i="13"/>
  <c r="N1065" i="13" s="1"/>
  <c r="L1064" i="13"/>
  <c r="N1064" i="13" s="1"/>
  <c r="L1063" i="13"/>
  <c r="L1062" i="13"/>
  <c r="M1062" i="13" s="1"/>
  <c r="L1061" i="13"/>
  <c r="M1061" i="13" s="1"/>
  <c r="L1060" i="13"/>
  <c r="N1060" i="13" s="1"/>
  <c r="L1059" i="13"/>
  <c r="N1059" i="13" s="1"/>
  <c r="L1058" i="13"/>
  <c r="N1058" i="13" s="1"/>
  <c r="L1057" i="13"/>
  <c r="N1057" i="13" s="1"/>
  <c r="L1056" i="13"/>
  <c r="N1056" i="13" s="1"/>
  <c r="L1055" i="13"/>
  <c r="N1055" i="13" s="1"/>
  <c r="L1054" i="13"/>
  <c r="M1054" i="13" s="1"/>
  <c r="L1053" i="13"/>
  <c r="L1052" i="13"/>
  <c r="N1052" i="13" s="1"/>
  <c r="L1051" i="13"/>
  <c r="N1051" i="13" s="1"/>
  <c r="L1050" i="13"/>
  <c r="N1050" i="13" s="1"/>
  <c r="L1049" i="13"/>
  <c r="N1049" i="13" s="1"/>
  <c r="L1048" i="13"/>
  <c r="N1048" i="13" s="1"/>
  <c r="L1047" i="13"/>
  <c r="L1046" i="13"/>
  <c r="M1046" i="13" s="1"/>
  <c r="L1045" i="13"/>
  <c r="M1045" i="13" s="1"/>
  <c r="L1044" i="13"/>
  <c r="N1044" i="13" s="1"/>
  <c r="L1043" i="13"/>
  <c r="M1043" i="13" s="1"/>
  <c r="L1042" i="13"/>
  <c r="N1042" i="13" s="1"/>
  <c r="L1041" i="13"/>
  <c r="M1041" i="13" s="1"/>
  <c r="L1040" i="13"/>
  <c r="N1040" i="13" s="1"/>
  <c r="L1039" i="13"/>
  <c r="N1039" i="13" s="1"/>
  <c r="L1038" i="13"/>
  <c r="L1037" i="13"/>
  <c r="M1037" i="13" s="1"/>
  <c r="L1036" i="13"/>
  <c r="N1036" i="13" s="1"/>
  <c r="L1035" i="13"/>
  <c r="L1034" i="13"/>
  <c r="N1034" i="13" s="1"/>
  <c r="L1033" i="13"/>
  <c r="M1033" i="13" s="1"/>
  <c r="L1032" i="13"/>
  <c r="N1032" i="13" s="1"/>
  <c r="L1031" i="13"/>
  <c r="N1031" i="13" s="1"/>
  <c r="L1030" i="13"/>
  <c r="N1030" i="13" s="1"/>
  <c r="L1029" i="13"/>
  <c r="M1029" i="13" s="1"/>
  <c r="L1028" i="13"/>
  <c r="N1028" i="13" s="1"/>
  <c r="L1027" i="13"/>
  <c r="L1026" i="13"/>
  <c r="L1025" i="13"/>
  <c r="M1025" i="13" s="1"/>
  <c r="L1024" i="13"/>
  <c r="N1024" i="13" s="1"/>
  <c r="L1023" i="13"/>
  <c r="N1023" i="13" s="1"/>
  <c r="L1022" i="13"/>
  <c r="N1022" i="13" s="1"/>
  <c r="L1021" i="13"/>
  <c r="M1021" i="13" s="1"/>
  <c r="L1020" i="13"/>
  <c r="N1020" i="13" s="1"/>
  <c r="L1019" i="13"/>
  <c r="L1018" i="13"/>
  <c r="N1018" i="13" s="1"/>
  <c r="L1017" i="13"/>
  <c r="L1016" i="13"/>
  <c r="N1016" i="13" s="1"/>
  <c r="L1015" i="13"/>
  <c r="N1015" i="13" s="1"/>
  <c r="L1014" i="13"/>
  <c r="N1014" i="13" s="1"/>
  <c r="L1013" i="13"/>
  <c r="M1013" i="13" s="1"/>
  <c r="L1012" i="13"/>
  <c r="N1012" i="13" s="1"/>
  <c r="L1011" i="13"/>
  <c r="L1010" i="13"/>
  <c r="N1010" i="13" s="1"/>
  <c r="L1009" i="13"/>
  <c r="M1009" i="13" s="1"/>
  <c r="L1008" i="13"/>
  <c r="L1007" i="13"/>
  <c r="N1007" i="13" s="1"/>
  <c r="L1006" i="13"/>
  <c r="N1006" i="13" s="1"/>
  <c r="L1005" i="13"/>
  <c r="M1005" i="13" s="1"/>
  <c r="L1004" i="13"/>
  <c r="N1004" i="13" s="1"/>
  <c r="L1003" i="13"/>
  <c r="L1002" i="13"/>
  <c r="N1002" i="13" s="1"/>
  <c r="L1001" i="13"/>
  <c r="M1001" i="13" s="1"/>
  <c r="L1000" i="13"/>
  <c r="N1000" i="13" s="1"/>
  <c r="L999" i="13"/>
  <c r="N999" i="13" s="1"/>
  <c r="L998" i="13"/>
  <c r="N998" i="13" s="1"/>
  <c r="L997" i="13"/>
  <c r="M997" i="13" s="1"/>
  <c r="L996" i="13"/>
  <c r="N996" i="13" s="1"/>
  <c r="L995" i="13"/>
  <c r="L994" i="13"/>
  <c r="L993" i="13"/>
  <c r="M993" i="13" s="1"/>
  <c r="L992" i="13"/>
  <c r="N992" i="13" s="1"/>
  <c r="L991" i="13"/>
  <c r="N991" i="13" s="1"/>
  <c r="L990" i="13"/>
  <c r="N990" i="13" s="1"/>
  <c r="L989" i="13"/>
  <c r="M989" i="13" s="1"/>
  <c r="L988" i="13"/>
  <c r="N988" i="13" s="1"/>
  <c r="L987" i="13"/>
  <c r="L986" i="13"/>
  <c r="N986" i="13" s="1"/>
  <c r="L985" i="13"/>
  <c r="L984" i="13"/>
  <c r="N984" i="13" s="1"/>
  <c r="L983" i="13"/>
  <c r="N983" i="13" s="1"/>
  <c r="L982" i="13"/>
  <c r="N982" i="13" s="1"/>
  <c r="L981" i="13"/>
  <c r="M981" i="13" s="1"/>
  <c r="L980" i="13"/>
  <c r="N980" i="13" s="1"/>
  <c r="L979" i="13"/>
  <c r="L978" i="13"/>
  <c r="N978" i="13" s="1"/>
  <c r="L977" i="13"/>
  <c r="M977" i="13" s="1"/>
  <c r="L976" i="13"/>
  <c r="N976" i="13" s="1"/>
  <c r="L975" i="13"/>
  <c r="N975" i="13" s="1"/>
  <c r="L974" i="13"/>
  <c r="N974" i="13" s="1"/>
  <c r="L973" i="13"/>
  <c r="M973" i="13" s="1"/>
  <c r="L972" i="13"/>
  <c r="N972" i="13" s="1"/>
  <c r="L971" i="13"/>
  <c r="L970" i="13"/>
  <c r="L969" i="13"/>
  <c r="M969" i="13" s="1"/>
  <c r="L968" i="13"/>
  <c r="N968" i="13" s="1"/>
  <c r="L967" i="13"/>
  <c r="N967" i="13" s="1"/>
  <c r="L966" i="13"/>
  <c r="N966" i="13" s="1"/>
  <c r="L965" i="13"/>
  <c r="L964" i="13"/>
  <c r="N964" i="13" s="1"/>
  <c r="L963" i="13"/>
  <c r="L962" i="13"/>
  <c r="N962" i="13" s="1"/>
  <c r="L961" i="13"/>
  <c r="M961" i="13" s="1"/>
  <c r="L960" i="13"/>
  <c r="N960" i="13" s="1"/>
  <c r="L959" i="13"/>
  <c r="N959" i="13" s="1"/>
  <c r="L958" i="13"/>
  <c r="N958" i="13" s="1"/>
  <c r="L957" i="13"/>
  <c r="M957" i="13" s="1"/>
  <c r="L956" i="13"/>
  <c r="N956" i="13" s="1"/>
  <c r="L955" i="13"/>
  <c r="L954" i="13"/>
  <c r="L953" i="13"/>
  <c r="M953" i="13" s="1"/>
  <c r="L952" i="13"/>
  <c r="N952" i="13" s="1"/>
  <c r="L951" i="13"/>
  <c r="N951" i="13" s="1"/>
  <c r="L950" i="13"/>
  <c r="N950" i="13" s="1"/>
  <c r="L949" i="13"/>
  <c r="L948" i="13"/>
  <c r="N948" i="13" s="1"/>
  <c r="L947" i="13"/>
  <c r="L946" i="13"/>
  <c r="N946" i="13" s="1"/>
  <c r="L945" i="13"/>
  <c r="M945" i="13" s="1"/>
  <c r="L944" i="13"/>
  <c r="N944" i="13" s="1"/>
  <c r="L943" i="13"/>
  <c r="N943" i="13" s="1"/>
  <c r="L942" i="13"/>
  <c r="N942" i="13" s="1"/>
  <c r="L941" i="13"/>
  <c r="M941" i="13" s="1"/>
  <c r="L940" i="13"/>
  <c r="N940" i="13" s="1"/>
  <c r="L939" i="13"/>
  <c r="L938" i="13"/>
  <c r="L937" i="13"/>
  <c r="M937" i="13" s="1"/>
  <c r="L936" i="13"/>
  <c r="N936" i="13" s="1"/>
  <c r="L935" i="13"/>
  <c r="L934" i="13"/>
  <c r="N934" i="13" s="1"/>
  <c r="L933" i="13"/>
  <c r="L932" i="13"/>
  <c r="N932" i="13" s="1"/>
  <c r="L931" i="13"/>
  <c r="L930" i="13"/>
  <c r="N930" i="13" s="1"/>
  <c r="L929" i="13"/>
  <c r="M929" i="13" s="1"/>
  <c r="L928" i="13"/>
  <c r="N928" i="13" s="1"/>
  <c r="L927" i="13"/>
  <c r="L926" i="13"/>
  <c r="N926" i="13" s="1"/>
  <c r="L925" i="13"/>
  <c r="M925" i="13" s="1"/>
  <c r="L924" i="13"/>
  <c r="N924" i="13" s="1"/>
  <c r="L923" i="13"/>
  <c r="L922" i="13"/>
  <c r="L921" i="13"/>
  <c r="M921" i="13" s="1"/>
  <c r="L920" i="13"/>
  <c r="N920" i="13" s="1"/>
  <c r="L919" i="13"/>
  <c r="L918" i="13"/>
  <c r="N918" i="13" s="1"/>
  <c r="L917" i="13"/>
  <c r="L916" i="13"/>
  <c r="N916" i="13" s="1"/>
  <c r="L915" i="13"/>
  <c r="L914" i="13"/>
  <c r="N914" i="13" s="1"/>
  <c r="L913" i="13"/>
  <c r="M913" i="13" s="1"/>
  <c r="L912" i="13"/>
  <c r="L911" i="13"/>
  <c r="L910" i="13"/>
  <c r="N910" i="13" s="1"/>
  <c r="L909" i="13"/>
  <c r="M909" i="13" s="1"/>
  <c r="L908" i="13"/>
  <c r="L907" i="13"/>
  <c r="L906" i="13"/>
  <c r="L905" i="13"/>
  <c r="M905" i="13" s="1"/>
  <c r="L904" i="13"/>
  <c r="L903" i="13"/>
  <c r="M903" i="13" s="1"/>
  <c r="L902" i="13"/>
  <c r="M902" i="13" s="1"/>
  <c r="L901" i="13"/>
  <c r="M901" i="13" s="1"/>
  <c r="L900" i="13"/>
  <c r="N900" i="13" s="1"/>
  <c r="L899" i="13"/>
  <c r="L898" i="13"/>
  <c r="M898" i="13" s="1"/>
  <c r="L897" i="13"/>
  <c r="M897" i="13" s="1"/>
  <c r="L896" i="13"/>
  <c r="N896" i="13" s="1"/>
  <c r="L895" i="13"/>
  <c r="L894" i="13"/>
  <c r="N894" i="13" s="1"/>
  <c r="L893" i="13"/>
  <c r="M893" i="13" s="1"/>
  <c r="L892" i="13"/>
  <c r="L891" i="13"/>
  <c r="L890" i="13"/>
  <c r="N890" i="13" s="1"/>
  <c r="L889" i="13"/>
  <c r="M889" i="13" s="1"/>
  <c r="L888" i="13"/>
  <c r="L887" i="13"/>
  <c r="M887" i="13" s="1"/>
  <c r="L886" i="13"/>
  <c r="N886" i="13" s="1"/>
  <c r="L885" i="13"/>
  <c r="M885" i="13" s="1"/>
  <c r="L884" i="13"/>
  <c r="L883" i="13"/>
  <c r="L882" i="13"/>
  <c r="N882" i="13" s="1"/>
  <c r="L881" i="13"/>
  <c r="M881" i="13" s="1"/>
  <c r="L880" i="13"/>
  <c r="L879" i="13"/>
  <c r="L878" i="13"/>
  <c r="N878" i="13" s="1"/>
  <c r="L877" i="13"/>
  <c r="M877" i="13" s="1"/>
  <c r="L876" i="13"/>
  <c r="L875" i="13"/>
  <c r="M875" i="13" s="1"/>
  <c r="L874" i="13"/>
  <c r="N874" i="13" s="1"/>
  <c r="L873" i="13"/>
  <c r="L872" i="13"/>
  <c r="L871" i="13"/>
  <c r="M871" i="13" s="1"/>
  <c r="L870" i="13"/>
  <c r="M870" i="13" s="1"/>
  <c r="L869" i="13"/>
  <c r="M869" i="13" s="1"/>
  <c r="L868" i="13"/>
  <c r="N868" i="13" s="1"/>
  <c r="L867" i="13"/>
  <c r="L866" i="13"/>
  <c r="M866" i="13" s="1"/>
  <c r="L865" i="13"/>
  <c r="L864" i="13"/>
  <c r="L863" i="13"/>
  <c r="L862" i="13"/>
  <c r="N862" i="13" s="1"/>
  <c r="L861" i="13"/>
  <c r="M861" i="13" s="1"/>
  <c r="L860" i="13"/>
  <c r="L859" i="13"/>
  <c r="M859" i="13" s="1"/>
  <c r="L858" i="13"/>
  <c r="N858" i="13" s="1"/>
  <c r="L857" i="13"/>
  <c r="L856" i="13"/>
  <c r="N856" i="13" s="1"/>
  <c r="L855" i="13"/>
  <c r="M855" i="13" s="1"/>
  <c r="L854" i="13"/>
  <c r="N854" i="13" s="1"/>
  <c r="L853" i="13"/>
  <c r="N853" i="13" s="1"/>
  <c r="L852" i="13"/>
  <c r="N852" i="13" s="1"/>
  <c r="L851" i="13"/>
  <c r="L850" i="13"/>
  <c r="M850" i="13" s="1"/>
  <c r="L849" i="13"/>
  <c r="L848" i="13"/>
  <c r="N848" i="13" s="1"/>
  <c r="L847" i="13"/>
  <c r="L846" i="13"/>
  <c r="L845" i="13"/>
  <c r="N845" i="13" s="1"/>
  <c r="L844" i="13"/>
  <c r="L843" i="13"/>
  <c r="M843" i="13" s="1"/>
  <c r="L842" i="13"/>
  <c r="N842" i="13" s="1"/>
  <c r="L841" i="13"/>
  <c r="L840" i="13"/>
  <c r="N840" i="13" s="1"/>
  <c r="L839" i="13"/>
  <c r="M839" i="13" s="1"/>
  <c r="L838" i="13"/>
  <c r="N838" i="13" s="1"/>
  <c r="L837" i="13"/>
  <c r="L836" i="13"/>
  <c r="N836" i="13" s="1"/>
  <c r="L835" i="13"/>
  <c r="M835" i="13" s="1"/>
  <c r="L834" i="13"/>
  <c r="N834" i="13" s="1"/>
  <c r="L833" i="13"/>
  <c r="L832" i="13"/>
  <c r="N832" i="13" s="1"/>
  <c r="L831" i="13"/>
  <c r="L830" i="13"/>
  <c r="N830" i="13" s="1"/>
  <c r="L829" i="13"/>
  <c r="N829" i="13" s="1"/>
  <c r="L828" i="13"/>
  <c r="L827" i="13"/>
  <c r="M827" i="13" s="1"/>
  <c r="L826" i="13"/>
  <c r="N826" i="13" s="1"/>
  <c r="L825" i="13"/>
  <c r="L824" i="13"/>
  <c r="N824" i="13" s="1"/>
  <c r="L823" i="13"/>
  <c r="M823" i="13" s="1"/>
  <c r="L822" i="13"/>
  <c r="N822" i="13" s="1"/>
  <c r="L821" i="13"/>
  <c r="M821" i="13" s="1"/>
  <c r="L820" i="13"/>
  <c r="N820" i="13" s="1"/>
  <c r="L819" i="13"/>
  <c r="M819" i="13" s="1"/>
  <c r="L818" i="13"/>
  <c r="N818" i="13" s="1"/>
  <c r="L817" i="13"/>
  <c r="N817" i="13" s="1"/>
  <c r="L816" i="13"/>
  <c r="N816" i="13" s="1"/>
  <c r="L815" i="13"/>
  <c r="L814" i="13"/>
  <c r="N814" i="13" s="1"/>
  <c r="L813" i="13"/>
  <c r="M813" i="13" s="1"/>
  <c r="L812" i="13"/>
  <c r="L811" i="13"/>
  <c r="M811" i="13" s="1"/>
  <c r="L810" i="13"/>
  <c r="L809" i="13"/>
  <c r="L808" i="13"/>
  <c r="N808" i="13" s="1"/>
  <c r="L807" i="13"/>
  <c r="M807" i="13" s="1"/>
  <c r="L806" i="13"/>
  <c r="N806" i="13" s="1"/>
  <c r="L805" i="13"/>
  <c r="N805" i="13" s="1"/>
  <c r="L804" i="13"/>
  <c r="N804" i="13" s="1"/>
  <c r="L803" i="13"/>
  <c r="M803" i="13" s="1"/>
  <c r="L802" i="13"/>
  <c r="M802" i="13" s="1"/>
  <c r="L801" i="13"/>
  <c r="L800" i="13"/>
  <c r="N800" i="13" s="1"/>
  <c r="L799" i="13"/>
  <c r="L798" i="13"/>
  <c r="M798" i="13" s="1"/>
  <c r="L797" i="13"/>
  <c r="N797" i="13" s="1"/>
  <c r="L796" i="13"/>
  <c r="L795" i="13"/>
  <c r="M795" i="13" s="1"/>
  <c r="L794" i="13"/>
  <c r="M794" i="13" s="1"/>
  <c r="L793" i="13"/>
  <c r="L792" i="13"/>
  <c r="N792" i="13" s="1"/>
  <c r="L791" i="13"/>
  <c r="M791" i="13" s="1"/>
  <c r="L790" i="13"/>
  <c r="M790" i="13" s="1"/>
  <c r="L789" i="13"/>
  <c r="N789" i="13" s="1"/>
  <c r="L788" i="13"/>
  <c r="N788" i="13" s="1"/>
  <c r="L787" i="13"/>
  <c r="M787" i="13" s="1"/>
  <c r="L786" i="13"/>
  <c r="M786" i="13" s="1"/>
  <c r="L785" i="13"/>
  <c r="N785" i="13" s="1"/>
  <c r="L784" i="13"/>
  <c r="L783" i="13"/>
  <c r="L782" i="13"/>
  <c r="M782" i="13" s="1"/>
  <c r="L781" i="13"/>
  <c r="N781" i="13" s="1"/>
  <c r="L780" i="13"/>
  <c r="L779" i="13"/>
  <c r="M779" i="13" s="1"/>
  <c r="L778" i="13"/>
  <c r="M778" i="13" s="1"/>
  <c r="L777" i="13"/>
  <c r="L776" i="13"/>
  <c r="L775" i="13"/>
  <c r="M775" i="13" s="1"/>
  <c r="L774" i="13"/>
  <c r="N774" i="13" s="1"/>
  <c r="L773" i="13"/>
  <c r="N773" i="13" s="1"/>
  <c r="L772" i="13"/>
  <c r="N772" i="13" s="1"/>
  <c r="L771" i="13"/>
  <c r="N771" i="13" s="1"/>
  <c r="L770" i="13"/>
  <c r="M770" i="13" s="1"/>
  <c r="L769" i="13"/>
  <c r="L768" i="13"/>
  <c r="L767" i="13"/>
  <c r="M767" i="13" s="1"/>
  <c r="L766" i="13"/>
  <c r="M766" i="13" s="1"/>
  <c r="L765" i="13"/>
  <c r="L764" i="13"/>
  <c r="L763" i="13"/>
  <c r="N763" i="13" s="1"/>
  <c r="L762" i="13"/>
  <c r="N762" i="13" s="1"/>
  <c r="L761" i="13"/>
  <c r="M761" i="13" s="1"/>
  <c r="L760" i="13"/>
  <c r="N760" i="13" s="1"/>
  <c r="L759" i="13"/>
  <c r="L758" i="13"/>
  <c r="M758" i="13" s="1"/>
  <c r="L757" i="13"/>
  <c r="M757" i="13" s="1"/>
  <c r="L756" i="13"/>
  <c r="L755" i="13"/>
  <c r="L754" i="13"/>
  <c r="N754" i="13" s="1"/>
  <c r="L753" i="13"/>
  <c r="N753" i="13" s="1"/>
  <c r="L752" i="13"/>
  <c r="N752" i="13" s="1"/>
  <c r="L751" i="13"/>
  <c r="N751" i="13" s="1"/>
  <c r="L750" i="13"/>
  <c r="N750" i="13" s="1"/>
  <c r="L749" i="13"/>
  <c r="N749" i="13" s="1"/>
  <c r="L748" i="13"/>
  <c r="L747" i="13"/>
  <c r="L746" i="13"/>
  <c r="M746" i="13" s="1"/>
  <c r="L745" i="13"/>
  <c r="N745" i="13" s="1"/>
  <c r="L744" i="13"/>
  <c r="N744" i="13" s="1"/>
  <c r="L743" i="13"/>
  <c r="N743" i="13" s="1"/>
  <c r="L742" i="13"/>
  <c r="N742" i="13" s="1"/>
  <c r="L741" i="13"/>
  <c r="L740" i="13"/>
  <c r="L739" i="13"/>
  <c r="M739" i="13" s="1"/>
  <c r="L738" i="13"/>
  <c r="L737" i="13"/>
  <c r="L736" i="13"/>
  <c r="N736" i="13" s="1"/>
  <c r="L735" i="13"/>
  <c r="N735" i="13" s="1"/>
  <c r="L734" i="13"/>
  <c r="M734" i="13" s="1"/>
  <c r="L733" i="13"/>
  <c r="M733" i="13" s="1"/>
  <c r="L732" i="13"/>
  <c r="L731" i="13"/>
  <c r="M731" i="13" s="1"/>
  <c r="L730" i="13"/>
  <c r="N730" i="13" s="1"/>
  <c r="L729" i="13"/>
  <c r="N729" i="13" s="1"/>
  <c r="L728" i="13"/>
  <c r="N728" i="13" s="1"/>
  <c r="L727" i="13"/>
  <c r="M727" i="13" s="1"/>
  <c r="L726" i="13"/>
  <c r="M726" i="13" s="1"/>
  <c r="L725" i="13"/>
  <c r="N725" i="13" s="1"/>
  <c r="L724" i="13"/>
  <c r="L723" i="13"/>
  <c r="M723" i="13" s="1"/>
  <c r="L722" i="13"/>
  <c r="M722" i="13" s="1"/>
  <c r="L721" i="13"/>
  <c r="N721" i="13" s="1"/>
  <c r="L720" i="13"/>
  <c r="L719" i="13"/>
  <c r="N719" i="13" s="1"/>
  <c r="L718" i="13"/>
  <c r="N718" i="13" s="1"/>
  <c r="L717" i="13"/>
  <c r="L716" i="13"/>
  <c r="L715" i="13"/>
  <c r="M715" i="13" s="1"/>
  <c r="L714" i="13"/>
  <c r="M714" i="13" s="1"/>
  <c r="L713" i="13"/>
  <c r="N713" i="13" s="1"/>
  <c r="L712" i="13"/>
  <c r="N712" i="13" s="1"/>
  <c r="L711" i="13"/>
  <c r="L710" i="13"/>
  <c r="N710" i="13" s="1"/>
  <c r="L709" i="13"/>
  <c r="N709" i="13" s="1"/>
  <c r="L708" i="13"/>
  <c r="L707" i="13"/>
  <c r="M707" i="13" s="1"/>
  <c r="L706" i="13"/>
  <c r="M706" i="13" s="1"/>
  <c r="L705" i="13"/>
  <c r="N705" i="13" s="1"/>
  <c r="L704" i="13"/>
  <c r="N704" i="13" s="1"/>
  <c r="L703" i="13"/>
  <c r="N703" i="13" s="1"/>
  <c r="L702" i="13"/>
  <c r="N702" i="13" s="1"/>
  <c r="L701" i="13"/>
  <c r="L700" i="13"/>
  <c r="L699" i="13"/>
  <c r="M699" i="13" s="1"/>
  <c r="L698" i="13"/>
  <c r="M698" i="13" s="1"/>
  <c r="L697" i="13"/>
  <c r="N697" i="13" s="1"/>
  <c r="L696" i="13"/>
  <c r="N696" i="13" s="1"/>
  <c r="L695" i="13"/>
  <c r="N695" i="13" s="1"/>
  <c r="L694" i="13"/>
  <c r="N694" i="13" s="1"/>
  <c r="L693" i="13"/>
  <c r="M693" i="13" s="1"/>
  <c r="L692" i="13"/>
  <c r="M692" i="13" s="1"/>
  <c r="L691" i="13"/>
  <c r="M691" i="13" s="1"/>
  <c r="L690" i="13"/>
  <c r="N690" i="13" s="1"/>
  <c r="L689" i="13"/>
  <c r="N689" i="13" s="1"/>
  <c r="L688" i="13"/>
  <c r="N688" i="13" s="1"/>
  <c r="L687" i="13"/>
  <c r="M687" i="13" s="1"/>
  <c r="L686" i="13"/>
  <c r="L685" i="13"/>
  <c r="N685" i="13" s="1"/>
  <c r="L684" i="13"/>
  <c r="L683" i="13"/>
  <c r="M683" i="13" s="1"/>
  <c r="L682" i="13"/>
  <c r="N682" i="13" s="1"/>
  <c r="L681" i="13"/>
  <c r="N681" i="13" s="1"/>
  <c r="L680" i="13"/>
  <c r="N680" i="13" s="1"/>
  <c r="L679" i="13"/>
  <c r="L678" i="13"/>
  <c r="N678" i="13" s="1"/>
  <c r="L677" i="13"/>
  <c r="M677" i="13" s="1"/>
  <c r="L676" i="13"/>
  <c r="M676" i="13" s="1"/>
  <c r="L675" i="13"/>
  <c r="M675" i="13" s="1"/>
  <c r="L674" i="13"/>
  <c r="N674" i="13" s="1"/>
  <c r="L673" i="13"/>
  <c r="L672" i="13"/>
  <c r="N672" i="13" s="1"/>
  <c r="L671" i="13"/>
  <c r="M671" i="13" s="1"/>
  <c r="L670" i="13"/>
  <c r="N670" i="13" s="1"/>
  <c r="L669" i="13"/>
  <c r="L668" i="13"/>
  <c r="L667" i="13"/>
  <c r="M667" i="13" s="1"/>
  <c r="L666" i="13"/>
  <c r="N666" i="13" s="1"/>
  <c r="L665" i="13"/>
  <c r="N665" i="13" s="1"/>
  <c r="L664" i="13"/>
  <c r="N664" i="13" s="1"/>
  <c r="L663" i="13"/>
  <c r="M663" i="13" s="1"/>
  <c r="L662" i="13"/>
  <c r="M662" i="13" s="1"/>
  <c r="L661" i="13"/>
  <c r="M661" i="13" s="1"/>
  <c r="L660" i="13"/>
  <c r="M660" i="13" s="1"/>
  <c r="L659" i="13"/>
  <c r="M659" i="13" s="1"/>
  <c r="L658" i="13"/>
  <c r="N658" i="13" s="1"/>
  <c r="L657" i="13"/>
  <c r="N657" i="13" s="1"/>
  <c r="L656" i="13"/>
  <c r="N656" i="13" s="1"/>
  <c r="L655" i="13"/>
  <c r="N655" i="13" s="1"/>
  <c r="L654" i="13"/>
  <c r="M654" i="13" s="1"/>
  <c r="L653" i="13"/>
  <c r="M653" i="13" s="1"/>
  <c r="L652" i="13"/>
  <c r="L651" i="13"/>
  <c r="M651" i="13" s="1"/>
  <c r="L650" i="13"/>
  <c r="N650" i="13" s="1"/>
  <c r="L649" i="13"/>
  <c r="N649" i="13" s="1"/>
  <c r="L648" i="13"/>
  <c r="N648" i="13" s="1"/>
  <c r="L647" i="13"/>
  <c r="N647" i="13" s="1"/>
  <c r="L646" i="13"/>
  <c r="N646" i="13" s="1"/>
  <c r="L645" i="13"/>
  <c r="M645" i="13" s="1"/>
  <c r="L644" i="13"/>
  <c r="M644" i="13" s="1"/>
  <c r="L643" i="13"/>
  <c r="M643" i="13" s="1"/>
  <c r="L642" i="13"/>
  <c r="N642" i="13" s="1"/>
  <c r="L641" i="13"/>
  <c r="N641" i="13" s="1"/>
  <c r="L640" i="13"/>
  <c r="N640" i="13" s="1"/>
  <c r="L639" i="13"/>
  <c r="M639" i="13" s="1"/>
  <c r="L638" i="13"/>
  <c r="N638" i="13" s="1"/>
  <c r="L637" i="13"/>
  <c r="N637" i="13" s="1"/>
  <c r="L636" i="13"/>
  <c r="L635" i="13"/>
  <c r="M635" i="13" s="1"/>
  <c r="L634" i="13"/>
  <c r="N634" i="13" s="1"/>
  <c r="L633" i="13"/>
  <c r="N633" i="13" s="1"/>
  <c r="L632" i="13"/>
  <c r="N632" i="13" s="1"/>
  <c r="L631" i="13"/>
  <c r="M631" i="13" s="1"/>
  <c r="L630" i="13"/>
  <c r="L629" i="13"/>
  <c r="M629" i="13" s="1"/>
  <c r="L628" i="13"/>
  <c r="M628" i="13" s="1"/>
  <c r="L627" i="13"/>
  <c r="M627" i="13" s="1"/>
  <c r="L626" i="13"/>
  <c r="N626" i="13" s="1"/>
  <c r="L625" i="13"/>
  <c r="N625" i="13" s="1"/>
  <c r="L624" i="13"/>
  <c r="L623" i="13"/>
  <c r="N623" i="13" s="1"/>
  <c r="L622" i="13"/>
  <c r="M622" i="13" s="1"/>
  <c r="L621" i="13"/>
  <c r="N621" i="13" s="1"/>
  <c r="L620" i="13"/>
  <c r="L619" i="13"/>
  <c r="M619" i="13" s="1"/>
  <c r="L618" i="13"/>
  <c r="N618" i="13" s="1"/>
  <c r="L617" i="13"/>
  <c r="N617" i="13" s="1"/>
  <c r="L616" i="13"/>
  <c r="N616" i="13" s="1"/>
  <c r="L615" i="13"/>
  <c r="N615" i="13" s="1"/>
  <c r="L614" i="13"/>
  <c r="N614" i="13" s="1"/>
  <c r="L613" i="13"/>
  <c r="M613" i="13" s="1"/>
  <c r="L612" i="13"/>
  <c r="M612" i="13" s="1"/>
  <c r="L611" i="13"/>
  <c r="M611" i="13" s="1"/>
  <c r="L610" i="13"/>
  <c r="N610" i="13" s="1"/>
  <c r="L609" i="13"/>
  <c r="N609" i="13" s="1"/>
  <c r="L608" i="13"/>
  <c r="N608" i="13" s="1"/>
  <c r="L607" i="13"/>
  <c r="M607" i="13" s="1"/>
  <c r="L606" i="13"/>
  <c r="N606" i="13" s="1"/>
  <c r="L605" i="13"/>
  <c r="N605" i="13" s="1"/>
  <c r="L604" i="13"/>
  <c r="L603" i="13"/>
  <c r="M603" i="13" s="1"/>
  <c r="L602" i="13"/>
  <c r="N602" i="13" s="1"/>
  <c r="L601" i="13"/>
  <c r="N601" i="13" s="1"/>
  <c r="L600" i="13"/>
  <c r="N600" i="13" s="1"/>
  <c r="L599" i="13"/>
  <c r="M599" i="13" s="1"/>
  <c r="L598" i="13"/>
  <c r="N598" i="13" s="1"/>
  <c r="L597" i="13"/>
  <c r="M597" i="13" s="1"/>
  <c r="L596" i="13"/>
  <c r="M596" i="13" s="1"/>
  <c r="L595" i="13"/>
  <c r="M595" i="13" s="1"/>
  <c r="L594" i="13"/>
  <c r="N594" i="13" s="1"/>
  <c r="L593" i="13"/>
  <c r="N593" i="13" s="1"/>
  <c r="L592" i="13"/>
  <c r="N592" i="13" s="1"/>
  <c r="L591" i="13"/>
  <c r="N591" i="13" s="1"/>
  <c r="L590" i="13"/>
  <c r="M590" i="13" s="1"/>
  <c r="L589" i="13"/>
  <c r="M589" i="13" s="1"/>
  <c r="L588" i="13"/>
  <c r="L587" i="13"/>
  <c r="M587" i="13" s="1"/>
  <c r="L586" i="13"/>
  <c r="N586" i="13" s="1"/>
  <c r="L585" i="13"/>
  <c r="N585" i="13" s="1"/>
  <c r="L584" i="13"/>
  <c r="N584" i="13" s="1"/>
  <c r="L583" i="13"/>
  <c r="N583" i="13" s="1"/>
  <c r="L582" i="13"/>
  <c r="M582" i="13" s="1"/>
  <c r="L581" i="13"/>
  <c r="M581" i="13" s="1"/>
  <c r="L580" i="13"/>
  <c r="M580" i="13" s="1"/>
  <c r="L579" i="13"/>
  <c r="M579" i="13" s="1"/>
  <c r="L578" i="13"/>
  <c r="N578" i="13" s="1"/>
  <c r="L577" i="13"/>
  <c r="N577" i="13" s="1"/>
  <c r="L576" i="13"/>
  <c r="N576" i="13" s="1"/>
  <c r="L575" i="13"/>
  <c r="N575" i="13" s="1"/>
  <c r="L574" i="13"/>
  <c r="L573" i="13"/>
  <c r="M573" i="13" s="1"/>
  <c r="L572" i="13"/>
  <c r="L571" i="13"/>
  <c r="M571" i="13" s="1"/>
  <c r="L570" i="13"/>
  <c r="N570" i="13" s="1"/>
  <c r="L569" i="13"/>
  <c r="N569" i="13" s="1"/>
  <c r="L568" i="13"/>
  <c r="L567" i="13"/>
  <c r="N567" i="13" s="1"/>
  <c r="L566" i="13"/>
  <c r="M566" i="13" s="1"/>
  <c r="L565" i="13"/>
  <c r="M565" i="13" s="1"/>
  <c r="L564" i="13"/>
  <c r="M564" i="13" s="1"/>
  <c r="L563" i="13"/>
  <c r="M563" i="13" s="1"/>
  <c r="L562" i="13"/>
  <c r="N562" i="13" s="1"/>
  <c r="L561" i="13"/>
  <c r="N561" i="13" s="1"/>
  <c r="L560" i="13"/>
  <c r="N560" i="13" s="1"/>
  <c r="L559" i="13"/>
  <c r="N559" i="13" s="1"/>
  <c r="L558" i="13"/>
  <c r="M558" i="13" s="1"/>
  <c r="L557" i="13"/>
  <c r="L556" i="13"/>
  <c r="L555" i="13"/>
  <c r="M555" i="13" s="1"/>
  <c r="L554" i="13"/>
  <c r="N554" i="13" s="1"/>
  <c r="L553" i="13"/>
  <c r="N553" i="13" s="1"/>
  <c r="L552" i="13"/>
  <c r="N552" i="13" s="1"/>
  <c r="L551" i="13"/>
  <c r="N551" i="13" s="1"/>
  <c r="L550" i="13"/>
  <c r="M550" i="13" s="1"/>
  <c r="L549" i="13"/>
  <c r="M549" i="13" s="1"/>
  <c r="L548" i="13"/>
  <c r="M548" i="13" s="1"/>
  <c r="L547" i="13"/>
  <c r="M547" i="13" s="1"/>
  <c r="L546" i="13"/>
  <c r="N546" i="13" s="1"/>
  <c r="L545" i="13"/>
  <c r="N545" i="13" s="1"/>
  <c r="L544" i="13"/>
  <c r="N544" i="13" s="1"/>
  <c r="L543" i="13"/>
  <c r="N543" i="13" s="1"/>
  <c r="L542" i="13"/>
  <c r="L541" i="13"/>
  <c r="M541" i="13" s="1"/>
  <c r="L540" i="13"/>
  <c r="L539" i="13"/>
  <c r="M539" i="13" s="1"/>
  <c r="L538" i="13"/>
  <c r="N538" i="13" s="1"/>
  <c r="L537" i="13"/>
  <c r="N537" i="13" s="1"/>
  <c r="L536" i="13"/>
  <c r="L535" i="13"/>
  <c r="N535" i="13" s="1"/>
  <c r="L534" i="13"/>
  <c r="M534" i="13" s="1"/>
  <c r="L533" i="13"/>
  <c r="M533" i="13" s="1"/>
  <c r="L532" i="13"/>
  <c r="M532" i="13" s="1"/>
  <c r="L531" i="13"/>
  <c r="M531" i="13" s="1"/>
  <c r="L530" i="13"/>
  <c r="N530" i="13" s="1"/>
  <c r="L529" i="13"/>
  <c r="N529" i="13" s="1"/>
  <c r="L528" i="13"/>
  <c r="N528" i="13" s="1"/>
  <c r="L527" i="13"/>
  <c r="N527" i="13" s="1"/>
  <c r="L526" i="13"/>
  <c r="M526" i="13" s="1"/>
  <c r="L525" i="13"/>
  <c r="L524" i="13"/>
  <c r="L523" i="13"/>
  <c r="M523" i="13" s="1"/>
  <c r="L522" i="13"/>
  <c r="N522" i="13" s="1"/>
  <c r="L521" i="13"/>
  <c r="N521" i="13" s="1"/>
  <c r="L520" i="13"/>
  <c r="N520" i="13" s="1"/>
  <c r="L519" i="13"/>
  <c r="N519" i="13" s="1"/>
  <c r="L518" i="13"/>
  <c r="M518" i="13" s="1"/>
  <c r="L517" i="13"/>
  <c r="M517" i="13" s="1"/>
  <c r="L516" i="13"/>
  <c r="M516" i="13" s="1"/>
  <c r="L515" i="13"/>
  <c r="N515" i="13" s="1"/>
  <c r="L514" i="13"/>
  <c r="M514" i="13" s="1"/>
  <c r="L513" i="13"/>
  <c r="N513" i="13" s="1"/>
  <c r="L512" i="13"/>
  <c r="M512" i="13" s="1"/>
  <c r="L511" i="13"/>
  <c r="L510" i="13"/>
  <c r="N510" i="13" s="1"/>
  <c r="L509" i="13"/>
  <c r="L508" i="13"/>
  <c r="M508" i="13" s="1"/>
  <c r="L507" i="13"/>
  <c r="N507" i="13" s="1"/>
  <c r="L506" i="13"/>
  <c r="L505" i="13"/>
  <c r="L504" i="13"/>
  <c r="N504" i="13" s="1"/>
  <c r="L503" i="13"/>
  <c r="N503" i="13" s="1"/>
  <c r="L502" i="13"/>
  <c r="M502" i="13" s="1"/>
  <c r="L501" i="13"/>
  <c r="N501" i="13" s="1"/>
  <c r="L500" i="13"/>
  <c r="M500" i="13" s="1"/>
  <c r="L499" i="13"/>
  <c r="N499" i="13" s="1"/>
  <c r="L498" i="13"/>
  <c r="L497" i="13"/>
  <c r="L496" i="13"/>
  <c r="M496" i="13" s="1"/>
  <c r="L495" i="13"/>
  <c r="N495" i="13" s="1"/>
  <c r="L494" i="13"/>
  <c r="M494" i="13" s="1"/>
  <c r="L493" i="13"/>
  <c r="L492" i="13"/>
  <c r="M492" i="13" s="1"/>
  <c r="L491" i="13"/>
  <c r="N491" i="13" s="1"/>
  <c r="L490" i="13"/>
  <c r="L489" i="13"/>
  <c r="N489" i="13" s="1"/>
  <c r="L488" i="13"/>
  <c r="M488" i="13" s="1"/>
  <c r="L487" i="13"/>
  <c r="N487" i="13" s="1"/>
  <c r="L486" i="13"/>
  <c r="M486" i="13" s="1"/>
  <c r="L485" i="13"/>
  <c r="M485" i="13" s="1"/>
  <c r="L484" i="13"/>
  <c r="M484" i="13" s="1"/>
  <c r="L483" i="13"/>
  <c r="N483" i="13" s="1"/>
  <c r="L482" i="13"/>
  <c r="L481" i="13"/>
  <c r="L480" i="13"/>
  <c r="N480" i="13" s="1"/>
  <c r="L479" i="13"/>
  <c r="N479" i="13" s="1"/>
  <c r="L478" i="13"/>
  <c r="L477" i="13"/>
  <c r="M477" i="13" s="1"/>
  <c r="L476" i="13"/>
  <c r="M476" i="13" s="1"/>
  <c r="L475" i="13"/>
  <c r="N475" i="13" s="1"/>
  <c r="L474" i="13"/>
  <c r="L473" i="13"/>
  <c r="M473" i="13" s="1"/>
  <c r="L472" i="13"/>
  <c r="N472" i="13" s="1"/>
  <c r="L471" i="13"/>
  <c r="N471" i="13" s="1"/>
  <c r="L470" i="13"/>
  <c r="L469" i="13"/>
  <c r="N469" i="13" s="1"/>
  <c r="L468" i="13"/>
  <c r="M468" i="13" s="1"/>
  <c r="L467" i="13"/>
  <c r="N467" i="13" s="1"/>
  <c r="L466" i="13"/>
  <c r="L465" i="13"/>
  <c r="M465" i="13" s="1"/>
  <c r="L464" i="13"/>
  <c r="N464" i="13" s="1"/>
  <c r="L463" i="13"/>
  <c r="L462" i="13"/>
  <c r="M462" i="13" s="1"/>
  <c r="L461" i="13"/>
  <c r="N461" i="13" s="1"/>
  <c r="L460" i="13"/>
  <c r="M460" i="13" s="1"/>
  <c r="L459" i="13"/>
  <c r="N459" i="13" s="1"/>
  <c r="L458" i="13"/>
  <c r="L457" i="13"/>
  <c r="N457" i="13" s="1"/>
  <c r="L456" i="13"/>
  <c r="M456" i="13" s="1"/>
  <c r="L455" i="13"/>
  <c r="N455" i="13" s="1"/>
  <c r="L454" i="13"/>
  <c r="M454" i="13" s="1"/>
  <c r="L453" i="13"/>
  <c r="N453" i="13" s="1"/>
  <c r="L452" i="13"/>
  <c r="L451" i="13"/>
  <c r="N451" i="13" s="1"/>
  <c r="L450" i="13"/>
  <c r="L449" i="13"/>
  <c r="N449" i="13" s="1"/>
  <c r="L448" i="13"/>
  <c r="L447" i="13"/>
  <c r="N447" i="13" s="1"/>
  <c r="L446" i="13"/>
  <c r="L445" i="13"/>
  <c r="M445" i="13" s="1"/>
  <c r="L444" i="13"/>
  <c r="M444" i="13" s="1"/>
  <c r="L443" i="13"/>
  <c r="N443" i="13" s="1"/>
  <c r="L442" i="13"/>
  <c r="L441" i="13"/>
  <c r="N441" i="13" s="1"/>
  <c r="L440" i="13"/>
  <c r="N440" i="13" s="1"/>
  <c r="L439" i="13"/>
  <c r="N439" i="13" s="1"/>
  <c r="L438" i="13"/>
  <c r="L437" i="13"/>
  <c r="L436" i="13"/>
  <c r="M436" i="13" s="1"/>
  <c r="L435" i="13"/>
  <c r="N435" i="13" s="1"/>
  <c r="L434" i="13"/>
  <c r="L433" i="13"/>
  <c r="M433" i="13" s="1"/>
  <c r="L432" i="13"/>
  <c r="L431" i="13"/>
  <c r="L430" i="13"/>
  <c r="M430" i="13" s="1"/>
  <c r="L429" i="13"/>
  <c r="M429" i="13" s="1"/>
  <c r="L428" i="13"/>
  <c r="M428" i="13" s="1"/>
  <c r="L427" i="13"/>
  <c r="N427" i="13" s="1"/>
  <c r="L426" i="13"/>
  <c r="L425" i="13"/>
  <c r="L424" i="13"/>
  <c r="M424" i="13" s="1"/>
  <c r="L423" i="13"/>
  <c r="N423" i="13" s="1"/>
  <c r="L422" i="13"/>
  <c r="M422" i="13" s="1"/>
  <c r="L421" i="13"/>
  <c r="L420" i="13"/>
  <c r="L419" i="13"/>
  <c r="N419" i="13" s="1"/>
  <c r="L418" i="13"/>
  <c r="L417" i="13"/>
  <c r="M417" i="13" s="1"/>
  <c r="L416" i="13"/>
  <c r="L415" i="13"/>
  <c r="N415" i="13" s="1"/>
  <c r="L414" i="13"/>
  <c r="L413" i="13"/>
  <c r="M413" i="13" s="1"/>
  <c r="L412" i="13"/>
  <c r="M412" i="13" s="1"/>
  <c r="L411" i="13"/>
  <c r="N411" i="13" s="1"/>
  <c r="L410" i="13"/>
  <c r="L409" i="13"/>
  <c r="M409" i="13" s="1"/>
  <c r="L408" i="13"/>
  <c r="N408" i="13" s="1"/>
  <c r="L407" i="13"/>
  <c r="N407" i="13" s="1"/>
  <c r="L406" i="13"/>
  <c r="M406" i="13" s="1"/>
  <c r="L405" i="13"/>
  <c r="L404" i="13"/>
  <c r="M404" i="13" s="1"/>
  <c r="L403" i="13"/>
  <c r="N403" i="13" s="1"/>
  <c r="L402" i="13"/>
  <c r="L401" i="13"/>
  <c r="M401" i="13" s="1"/>
  <c r="L400" i="13"/>
  <c r="M400" i="13" s="1"/>
  <c r="L399" i="13"/>
  <c r="L398" i="13"/>
  <c r="M398" i="13" s="1"/>
  <c r="L397" i="13"/>
  <c r="N397" i="13" s="1"/>
  <c r="L396" i="13"/>
  <c r="M396" i="13" s="1"/>
  <c r="L395" i="13"/>
  <c r="N395" i="13" s="1"/>
  <c r="L394" i="13"/>
  <c r="L393" i="13"/>
  <c r="L392" i="13"/>
  <c r="M392" i="13" s="1"/>
  <c r="L391" i="13"/>
  <c r="N391" i="13" s="1"/>
  <c r="L390" i="13"/>
  <c r="M390" i="13" s="1"/>
  <c r="L389" i="13"/>
  <c r="N389" i="13" s="1"/>
  <c r="L388" i="13"/>
  <c r="L387" i="13"/>
  <c r="N387" i="13" s="1"/>
  <c r="L386" i="13"/>
  <c r="L385" i="13"/>
  <c r="L384" i="13"/>
  <c r="L383" i="13"/>
  <c r="N383" i="13" s="1"/>
  <c r="L382" i="13"/>
  <c r="L381" i="13"/>
  <c r="M381" i="13" s="1"/>
  <c r="L380" i="13"/>
  <c r="M380" i="13" s="1"/>
  <c r="L379" i="13"/>
  <c r="N379" i="13" s="1"/>
  <c r="L378" i="13"/>
  <c r="L377" i="13"/>
  <c r="L376" i="13"/>
  <c r="M376" i="13" s="1"/>
  <c r="L375" i="13"/>
  <c r="N375" i="13" s="1"/>
  <c r="L374" i="13"/>
  <c r="M374" i="13" s="1"/>
  <c r="L373" i="13"/>
  <c r="L372" i="13"/>
  <c r="M372" i="13" s="1"/>
  <c r="L371" i="13"/>
  <c r="N371" i="13" s="1"/>
  <c r="L370" i="13"/>
  <c r="L369" i="13"/>
  <c r="L368" i="13"/>
  <c r="M368" i="13" s="1"/>
  <c r="L367" i="13"/>
  <c r="L366" i="13"/>
  <c r="M366" i="13" s="1"/>
  <c r="L365" i="13"/>
  <c r="L364" i="13"/>
  <c r="M364" i="13" s="1"/>
  <c r="L363" i="13"/>
  <c r="N363" i="13" s="1"/>
  <c r="L362" i="13"/>
  <c r="L361" i="13"/>
  <c r="L360" i="13"/>
  <c r="M360" i="13" s="1"/>
  <c r="L359" i="13"/>
  <c r="N359" i="13" s="1"/>
  <c r="L358" i="13"/>
  <c r="M358" i="13" s="1"/>
  <c r="L357" i="13"/>
  <c r="M357" i="13" s="1"/>
  <c r="L356" i="13"/>
  <c r="L355" i="13"/>
  <c r="N355" i="13" s="1"/>
  <c r="L354" i="13"/>
  <c r="L353" i="13"/>
  <c r="M353" i="13" s="1"/>
  <c r="L352" i="13"/>
  <c r="L351" i="13"/>
  <c r="N351" i="13" s="1"/>
  <c r="L350" i="13"/>
  <c r="L349" i="13"/>
  <c r="M349" i="13" s="1"/>
  <c r="L348" i="13"/>
  <c r="M348" i="13" s="1"/>
  <c r="L347" i="13"/>
  <c r="N347" i="13" s="1"/>
  <c r="L346" i="13"/>
  <c r="L345" i="13"/>
  <c r="M345" i="13" s="1"/>
  <c r="L344" i="13"/>
  <c r="N344" i="13" s="1"/>
  <c r="L343" i="13"/>
  <c r="N343" i="13" s="1"/>
  <c r="L342" i="13"/>
  <c r="M342" i="13" s="1"/>
  <c r="L341" i="13"/>
  <c r="L340" i="13"/>
  <c r="M340" i="13" s="1"/>
  <c r="L339" i="13"/>
  <c r="N339" i="13" s="1"/>
  <c r="L338" i="13"/>
  <c r="L337" i="13"/>
  <c r="M337" i="13" s="1"/>
  <c r="L336" i="13"/>
  <c r="N336" i="13" s="1"/>
  <c r="L335" i="13"/>
  <c r="L334" i="13"/>
  <c r="M334" i="13" s="1"/>
  <c r="L333" i="13"/>
  <c r="N333" i="13" s="1"/>
  <c r="L332" i="13"/>
  <c r="M332" i="13" s="1"/>
  <c r="L331" i="13"/>
  <c r="N331" i="13" s="1"/>
  <c r="L330" i="13"/>
  <c r="L329" i="13"/>
  <c r="L328" i="13"/>
  <c r="M328" i="13" s="1"/>
  <c r="L327" i="13"/>
  <c r="N327" i="13" s="1"/>
  <c r="L326" i="13"/>
  <c r="M326" i="13" s="1"/>
  <c r="L325" i="13"/>
  <c r="N325" i="13" s="1"/>
  <c r="L324" i="13"/>
  <c r="L323" i="13"/>
  <c r="N323" i="13" s="1"/>
  <c r="L322" i="13"/>
  <c r="L321" i="13"/>
  <c r="L320" i="13"/>
  <c r="L319" i="13"/>
  <c r="N319" i="13" s="1"/>
  <c r="L318" i="13"/>
  <c r="L317" i="13"/>
  <c r="M317" i="13" s="1"/>
  <c r="L316" i="13"/>
  <c r="L315" i="13"/>
  <c r="N315" i="13" s="1"/>
  <c r="L314" i="13"/>
  <c r="L313" i="13"/>
  <c r="N313" i="13" s="1"/>
  <c r="L312" i="13"/>
  <c r="M312" i="13" s="1"/>
  <c r="L311" i="13"/>
  <c r="N311" i="13" s="1"/>
  <c r="L310" i="13"/>
  <c r="M310" i="13" s="1"/>
  <c r="L309" i="13"/>
  <c r="L308" i="13"/>
  <c r="M308" i="13" s="1"/>
  <c r="L307" i="13"/>
  <c r="N307" i="13" s="1"/>
  <c r="L306" i="13"/>
  <c r="L305" i="13"/>
  <c r="L304" i="13"/>
  <c r="M304" i="13" s="1"/>
  <c r="L303" i="13"/>
  <c r="L302" i="13"/>
  <c r="M302" i="13" s="1"/>
  <c r="L301" i="13"/>
  <c r="M301" i="13" s="1"/>
  <c r="L300" i="13"/>
  <c r="M300" i="13" s="1"/>
  <c r="L299" i="13"/>
  <c r="N299" i="13" s="1"/>
  <c r="L298" i="13"/>
  <c r="L297" i="13"/>
  <c r="L296" i="13"/>
  <c r="M296" i="13" s="1"/>
  <c r="L295" i="13"/>
  <c r="N295" i="13" s="1"/>
  <c r="L294" i="13"/>
  <c r="M294" i="13" s="1"/>
  <c r="L293" i="13"/>
  <c r="M293" i="13" s="1"/>
  <c r="L292" i="13"/>
  <c r="L291" i="13"/>
  <c r="N291" i="13" s="1"/>
  <c r="L290" i="13"/>
  <c r="L289" i="13"/>
  <c r="M289" i="13" s="1"/>
  <c r="L288" i="13"/>
  <c r="L287" i="13"/>
  <c r="N287" i="13" s="1"/>
  <c r="L286" i="13"/>
  <c r="M286" i="13" s="1"/>
  <c r="L285" i="13"/>
  <c r="M285" i="13" s="1"/>
  <c r="L284" i="13"/>
  <c r="M284" i="13" s="1"/>
  <c r="L283" i="13"/>
  <c r="N283" i="13" s="1"/>
  <c r="L282" i="13"/>
  <c r="L281" i="13"/>
  <c r="M281" i="13" s="1"/>
  <c r="L280" i="13"/>
  <c r="N280" i="13" s="1"/>
  <c r="L279" i="13"/>
  <c r="L278" i="13"/>
  <c r="M278" i="13" s="1"/>
  <c r="L277" i="13"/>
  <c r="N277" i="13" s="1"/>
  <c r="L276" i="13"/>
  <c r="L275" i="13"/>
  <c r="N275" i="13" s="1"/>
  <c r="L274" i="13"/>
  <c r="L273" i="13"/>
  <c r="L272" i="13"/>
  <c r="N272" i="13" s="1"/>
  <c r="L271" i="13"/>
  <c r="L270" i="13"/>
  <c r="M270" i="13" s="1"/>
  <c r="L269" i="13"/>
  <c r="M269" i="13" s="1"/>
  <c r="L268" i="13"/>
  <c r="L267" i="13"/>
  <c r="N267" i="13" s="1"/>
  <c r="L266" i="13"/>
  <c r="L265" i="13"/>
  <c r="L264" i="13"/>
  <c r="M264" i="13" s="1"/>
  <c r="L263" i="13"/>
  <c r="L262" i="13"/>
  <c r="L261" i="13"/>
  <c r="M261" i="13" s="1"/>
  <c r="L260" i="13"/>
  <c r="M260" i="13" s="1"/>
  <c r="L259" i="13"/>
  <c r="N259" i="13" s="1"/>
  <c r="L258" i="13"/>
  <c r="L257" i="13"/>
  <c r="M257" i="13" s="1"/>
  <c r="L256" i="13"/>
  <c r="N256" i="13" s="1"/>
  <c r="L255" i="13"/>
  <c r="N255" i="13" s="1"/>
  <c r="L254" i="13"/>
  <c r="M254" i="13" s="1"/>
  <c r="L253" i="13"/>
  <c r="L252" i="13"/>
  <c r="M252" i="13" s="1"/>
  <c r="L251" i="13"/>
  <c r="N251" i="13" s="1"/>
  <c r="L250" i="13"/>
  <c r="L249" i="13"/>
  <c r="N249" i="13" s="1"/>
  <c r="L248" i="13"/>
  <c r="N248" i="13" s="1"/>
  <c r="L247" i="13"/>
  <c r="N247" i="13" s="1"/>
  <c r="L246" i="13"/>
  <c r="M246" i="13" s="1"/>
  <c r="L245" i="13"/>
  <c r="N245" i="13" s="1"/>
  <c r="L244" i="13"/>
  <c r="M244" i="13" s="1"/>
  <c r="L243" i="13"/>
  <c r="N243" i="13" s="1"/>
  <c r="L242" i="13"/>
  <c r="L241" i="13"/>
  <c r="N241" i="13" s="1"/>
  <c r="L240" i="13"/>
  <c r="L239" i="13"/>
  <c r="N239" i="13" s="1"/>
  <c r="L238" i="13"/>
  <c r="L237" i="13"/>
  <c r="N237" i="13" s="1"/>
  <c r="L236" i="13"/>
  <c r="M236" i="13" s="1"/>
  <c r="L235" i="13"/>
  <c r="N235" i="13" s="1"/>
  <c r="L234" i="13"/>
  <c r="L233" i="13"/>
  <c r="N233" i="13" s="1"/>
  <c r="L232" i="13"/>
  <c r="M232" i="13" s="1"/>
  <c r="L231" i="13"/>
  <c r="N231" i="13" s="1"/>
  <c r="L230" i="13"/>
  <c r="M230" i="13" s="1"/>
  <c r="L229" i="13"/>
  <c r="N229" i="13" s="1"/>
  <c r="L228" i="13"/>
  <c r="L227" i="13"/>
  <c r="N227" i="13" s="1"/>
  <c r="L226" i="13"/>
  <c r="L225" i="13"/>
  <c r="N225" i="13" s="1"/>
  <c r="L224" i="13"/>
  <c r="N224" i="13" s="1"/>
  <c r="L223" i="13"/>
  <c r="N223" i="13" s="1"/>
  <c r="L222" i="13"/>
  <c r="M222" i="13" s="1"/>
  <c r="L221" i="13"/>
  <c r="M221" i="13" s="1"/>
  <c r="L220" i="13"/>
  <c r="M220" i="13" s="1"/>
  <c r="L219" i="13"/>
  <c r="N219" i="13" s="1"/>
  <c r="L218" i="13"/>
  <c r="L217" i="13"/>
  <c r="L216" i="13"/>
  <c r="N216" i="13" s="1"/>
  <c r="L215" i="13"/>
  <c r="N215" i="13" s="1"/>
  <c r="L214" i="13"/>
  <c r="M214" i="13" s="1"/>
  <c r="L213" i="13"/>
  <c r="N213" i="13" s="1"/>
  <c r="L212" i="13"/>
  <c r="L211" i="13"/>
  <c r="N211" i="13" s="1"/>
  <c r="L210" i="13"/>
  <c r="L209" i="13"/>
  <c r="M209" i="13" s="1"/>
  <c r="L208" i="13"/>
  <c r="N208" i="13" s="1"/>
  <c r="L207" i="13"/>
  <c r="L206" i="13"/>
  <c r="M206" i="13" s="1"/>
  <c r="L205" i="13"/>
  <c r="N205" i="13" s="1"/>
  <c r="L204" i="13"/>
  <c r="M204" i="13" s="1"/>
  <c r="L203" i="13"/>
  <c r="N203" i="13" s="1"/>
  <c r="L202" i="13"/>
  <c r="L201" i="13"/>
  <c r="N201" i="13" s="1"/>
  <c r="L200" i="13"/>
  <c r="N200" i="13" s="1"/>
  <c r="L199" i="13"/>
  <c r="N199" i="13" s="1"/>
  <c r="L198" i="13"/>
  <c r="M198" i="13" s="1"/>
  <c r="L197" i="13"/>
  <c r="N197" i="13" s="1"/>
  <c r="L196" i="13"/>
  <c r="M196" i="13" s="1"/>
  <c r="L195" i="13"/>
  <c r="N195" i="13" s="1"/>
  <c r="L194" i="13"/>
  <c r="L193" i="13"/>
  <c r="N193" i="13" s="1"/>
  <c r="L192" i="13"/>
  <c r="N192" i="13" s="1"/>
  <c r="L191" i="13"/>
  <c r="N191" i="13" s="1"/>
  <c r="L190" i="13"/>
  <c r="M190" i="13" s="1"/>
  <c r="L189" i="13"/>
  <c r="N189" i="13" s="1"/>
  <c r="L188" i="13"/>
  <c r="M188" i="13" s="1"/>
  <c r="L187" i="13"/>
  <c r="N187" i="13" s="1"/>
  <c r="L186" i="13"/>
  <c r="L185" i="13"/>
  <c r="N185" i="13" s="1"/>
  <c r="L184" i="13"/>
  <c r="N184" i="13" s="1"/>
  <c r="L183" i="13"/>
  <c r="N183" i="13" s="1"/>
  <c r="L182" i="13"/>
  <c r="M182" i="13" s="1"/>
  <c r="L181" i="13"/>
  <c r="N181" i="13" s="1"/>
  <c r="L180" i="13"/>
  <c r="M180" i="13" s="1"/>
  <c r="L179" i="13"/>
  <c r="N179" i="13" s="1"/>
  <c r="L178" i="13"/>
  <c r="L177" i="13"/>
  <c r="N177" i="13" s="1"/>
  <c r="L176" i="13"/>
  <c r="N176" i="13" s="1"/>
  <c r="L175" i="13"/>
  <c r="N175" i="13" s="1"/>
  <c r="L174" i="13"/>
  <c r="M174" i="13" s="1"/>
  <c r="L173" i="13"/>
  <c r="N173" i="13" s="1"/>
  <c r="L172" i="13"/>
  <c r="M172" i="13" s="1"/>
  <c r="L171" i="13"/>
  <c r="N171" i="13" s="1"/>
  <c r="L170" i="13"/>
  <c r="L169" i="13"/>
  <c r="N169" i="13" s="1"/>
  <c r="L168" i="13"/>
  <c r="N168" i="13" s="1"/>
  <c r="L167" i="13"/>
  <c r="N167" i="13" s="1"/>
  <c r="L166" i="13"/>
  <c r="M166" i="13" s="1"/>
  <c r="L165" i="13"/>
  <c r="N165" i="13" s="1"/>
  <c r="L164" i="13"/>
  <c r="M164" i="13" s="1"/>
  <c r="L163" i="13"/>
  <c r="N163" i="13" s="1"/>
  <c r="L162" i="13"/>
  <c r="L161" i="13"/>
  <c r="N161" i="13" s="1"/>
  <c r="L160" i="13"/>
  <c r="N160" i="13" s="1"/>
  <c r="L159" i="13"/>
  <c r="N159" i="13" s="1"/>
  <c r="L158" i="13"/>
  <c r="M158" i="13" s="1"/>
  <c r="L157" i="13"/>
  <c r="N157" i="13" s="1"/>
  <c r="L156" i="13"/>
  <c r="M156" i="13" s="1"/>
  <c r="L155" i="13"/>
  <c r="L154" i="13"/>
  <c r="L153" i="13"/>
  <c r="N153" i="13" s="1"/>
  <c r="L152" i="13"/>
  <c r="M152" i="13" s="1"/>
  <c r="L151" i="13"/>
  <c r="N151" i="13" s="1"/>
  <c r="L150" i="13"/>
  <c r="M150" i="13" s="1"/>
  <c r="L149" i="13"/>
  <c r="N149" i="13" s="1"/>
  <c r="L148" i="13"/>
  <c r="M148" i="13" s="1"/>
  <c r="L147" i="13"/>
  <c r="L146" i="13"/>
  <c r="L145" i="13"/>
  <c r="N145" i="13" s="1"/>
  <c r="L144" i="13"/>
  <c r="M144" i="13" s="1"/>
  <c r="L143" i="13"/>
  <c r="N143" i="13" s="1"/>
  <c r="L142" i="13"/>
  <c r="M142" i="13" s="1"/>
  <c r="L141" i="13"/>
  <c r="N141" i="13" s="1"/>
  <c r="L140" i="13"/>
  <c r="M140" i="13" s="1"/>
  <c r="L139" i="13"/>
  <c r="L138" i="13"/>
  <c r="L137" i="13"/>
  <c r="N137" i="13" s="1"/>
  <c r="L136" i="13"/>
  <c r="N136" i="13" s="1"/>
  <c r="L135" i="13"/>
  <c r="N135" i="13" s="1"/>
  <c r="L134" i="13"/>
  <c r="M134" i="13" s="1"/>
  <c r="L133" i="13"/>
  <c r="M133" i="13" s="1"/>
  <c r="L132" i="13"/>
  <c r="M132" i="13" s="1"/>
  <c r="L131" i="13"/>
  <c r="L130" i="13"/>
  <c r="L129" i="13"/>
  <c r="N129" i="13" s="1"/>
  <c r="L128" i="13"/>
  <c r="N128" i="13" s="1"/>
  <c r="L127" i="13"/>
  <c r="N127" i="13" s="1"/>
  <c r="L126" i="13"/>
  <c r="M126" i="13" s="1"/>
  <c r="L125" i="13"/>
  <c r="N125" i="13" s="1"/>
  <c r="L124" i="13"/>
  <c r="M124" i="13" s="1"/>
  <c r="L123" i="13"/>
  <c r="L122" i="13"/>
  <c r="L121" i="13"/>
  <c r="N121" i="13" s="1"/>
  <c r="L120" i="13"/>
  <c r="N120" i="13" s="1"/>
  <c r="L119" i="13"/>
  <c r="N119" i="13" s="1"/>
  <c r="L118" i="13"/>
  <c r="M118" i="13" s="1"/>
  <c r="L117" i="13"/>
  <c r="N117" i="13" s="1"/>
  <c r="L116" i="13"/>
  <c r="M116" i="13" s="1"/>
  <c r="L115" i="13"/>
  <c r="L114" i="13"/>
  <c r="L113" i="13"/>
  <c r="N113" i="13" s="1"/>
  <c r="L112" i="13"/>
  <c r="N112" i="13" s="1"/>
  <c r="L111" i="13"/>
  <c r="N111" i="13" s="1"/>
  <c r="L110" i="13"/>
  <c r="M110" i="13" s="1"/>
  <c r="L109" i="13"/>
  <c r="N109" i="13" s="1"/>
  <c r="L108" i="13"/>
  <c r="M108" i="13" s="1"/>
  <c r="L107" i="13"/>
  <c r="L106" i="13"/>
  <c r="L105" i="13"/>
  <c r="M105" i="13" s="1"/>
  <c r="L104" i="13"/>
  <c r="N104" i="13" s="1"/>
  <c r="L103" i="13"/>
  <c r="N103" i="13" s="1"/>
  <c r="L102" i="13"/>
  <c r="M102" i="13" s="1"/>
  <c r="L101" i="13"/>
  <c r="N101" i="13" s="1"/>
  <c r="L100" i="13"/>
  <c r="M100" i="13" s="1"/>
  <c r="L99" i="13"/>
  <c r="L98" i="13"/>
  <c r="L97" i="13"/>
  <c r="M97" i="13" s="1"/>
  <c r="L96" i="13"/>
  <c r="N96" i="13" s="1"/>
  <c r="L95" i="13"/>
  <c r="N95" i="13" s="1"/>
  <c r="L94" i="13"/>
  <c r="M94" i="13" s="1"/>
  <c r="L93" i="13"/>
  <c r="N93" i="13" s="1"/>
  <c r="L92" i="13"/>
  <c r="M92" i="13" s="1"/>
  <c r="L91" i="13"/>
  <c r="L90" i="13"/>
  <c r="L89" i="13"/>
  <c r="N89" i="13" s="1"/>
  <c r="L88" i="13"/>
  <c r="N88" i="13" s="1"/>
  <c r="L87" i="13"/>
  <c r="N87" i="13" s="1"/>
  <c r="L86" i="13"/>
  <c r="M86" i="13" s="1"/>
  <c r="L85" i="13"/>
  <c r="N85" i="13" s="1"/>
  <c r="L84" i="13"/>
  <c r="M84" i="13" s="1"/>
  <c r="L83" i="13"/>
  <c r="L82" i="13"/>
  <c r="L81" i="13"/>
  <c r="N81" i="13" s="1"/>
  <c r="L80" i="13"/>
  <c r="N80" i="13" s="1"/>
  <c r="L79" i="13"/>
  <c r="N79" i="13" s="1"/>
  <c r="L78" i="13"/>
  <c r="M78" i="13" s="1"/>
  <c r="L77" i="13"/>
  <c r="N77" i="13" s="1"/>
  <c r="L76" i="13"/>
  <c r="M76" i="13" s="1"/>
  <c r="L75" i="13"/>
  <c r="L74" i="13"/>
  <c r="L73" i="13"/>
  <c r="N73" i="13" s="1"/>
  <c r="L72" i="13"/>
  <c r="N72" i="13" s="1"/>
  <c r="L71" i="13"/>
  <c r="N71" i="13" s="1"/>
  <c r="L70" i="13"/>
  <c r="M70" i="13" s="1"/>
  <c r="L69" i="13"/>
  <c r="M69" i="13" s="1"/>
  <c r="L68" i="13"/>
  <c r="M68" i="13" s="1"/>
  <c r="L67" i="13"/>
  <c r="N67" i="13" s="1"/>
  <c r="L66" i="13"/>
  <c r="L65" i="13"/>
  <c r="N65" i="13" s="1"/>
  <c r="L64" i="13"/>
  <c r="N64" i="13" s="1"/>
  <c r="L63" i="13"/>
  <c r="N63" i="13" s="1"/>
  <c r="L62" i="13"/>
  <c r="M62" i="13" s="1"/>
  <c r="L61" i="13"/>
  <c r="N61" i="13" s="1"/>
  <c r="L60" i="13"/>
  <c r="M60" i="13" s="1"/>
  <c r="L59" i="13"/>
  <c r="N59" i="13" s="1"/>
  <c r="L58" i="13"/>
  <c r="L57" i="13"/>
  <c r="N57" i="13" s="1"/>
  <c r="L56" i="13"/>
  <c r="N56" i="13" s="1"/>
  <c r="L55" i="13"/>
  <c r="N55" i="13" s="1"/>
  <c r="L54" i="13"/>
  <c r="M54" i="13" s="1"/>
  <c r="L53" i="13"/>
  <c r="N53" i="13" s="1"/>
  <c r="L52" i="13"/>
  <c r="N52" i="13" s="1"/>
  <c r="L51" i="13"/>
  <c r="N51" i="13" s="1"/>
  <c r="L50" i="13"/>
  <c r="L49" i="13"/>
  <c r="N49" i="13" s="1"/>
  <c r="L48" i="13"/>
  <c r="M48" i="13" s="1"/>
  <c r="L47" i="13"/>
  <c r="N47" i="13" s="1"/>
  <c r="L46" i="13"/>
  <c r="M46" i="13" s="1"/>
  <c r="L45" i="13"/>
  <c r="N45" i="13" s="1"/>
  <c r="L44" i="13"/>
  <c r="N44" i="13" s="1"/>
  <c r="L43" i="13"/>
  <c r="N43" i="13" s="1"/>
  <c r="L42" i="13"/>
  <c r="L41" i="13"/>
  <c r="N41" i="13" s="1"/>
  <c r="L40" i="13"/>
  <c r="N40" i="13" s="1"/>
  <c r="L39" i="13"/>
  <c r="N39" i="13" s="1"/>
  <c r="L38" i="13"/>
  <c r="M38" i="13" s="1"/>
  <c r="L37" i="13"/>
  <c r="M37" i="13" s="1"/>
  <c r="L36" i="13"/>
  <c r="N36" i="13" s="1"/>
  <c r="L35" i="13"/>
  <c r="N35" i="13" s="1"/>
  <c r="L34" i="13"/>
  <c r="L33" i="13"/>
  <c r="N33" i="13" s="1"/>
  <c r="L32" i="13"/>
  <c r="N32" i="13" s="1"/>
  <c r="L31" i="13"/>
  <c r="N31" i="13" s="1"/>
  <c r="L30" i="13"/>
  <c r="M30" i="13" s="1"/>
  <c r="L29" i="13"/>
  <c r="N29" i="13" s="1"/>
  <c r="L28" i="13"/>
  <c r="M28" i="13" s="1"/>
  <c r="L27" i="13"/>
  <c r="N27" i="13" s="1"/>
  <c r="L26" i="13"/>
  <c r="L25" i="13"/>
  <c r="N25" i="13" s="1"/>
  <c r="L24" i="13"/>
  <c r="N24" i="13" s="1"/>
  <c r="L23" i="13"/>
  <c r="N23" i="13" s="1"/>
  <c r="L22" i="13"/>
  <c r="M22" i="13" s="1"/>
  <c r="L21" i="13"/>
  <c r="N21" i="13" s="1"/>
  <c r="L20" i="13"/>
  <c r="N20" i="13" s="1"/>
  <c r="L19" i="13"/>
  <c r="N19" i="13" s="1"/>
  <c r="L18" i="13"/>
  <c r="L17" i="13"/>
  <c r="N17" i="13" s="1"/>
  <c r="L16" i="13"/>
  <c r="N16" i="13" s="1"/>
  <c r="L15" i="13"/>
  <c r="N15" i="13" s="1"/>
  <c r="L14" i="13"/>
  <c r="M14" i="13" s="1"/>
  <c r="L13" i="13"/>
  <c r="L12" i="13"/>
  <c r="N12" i="13" s="1"/>
  <c r="L11" i="13"/>
  <c r="N11" i="13" s="1"/>
  <c r="L10" i="13"/>
  <c r="N10" i="13" s="1"/>
  <c r="L9" i="13"/>
  <c r="M9" i="13" s="1"/>
  <c r="L8" i="13"/>
  <c r="N8" i="13" s="1"/>
  <c r="L7" i="13"/>
  <c r="N7" i="13" s="1"/>
  <c r="L6" i="13"/>
  <c r="N6" i="13" s="1"/>
  <c r="L5" i="13"/>
  <c r="J5" i="13"/>
  <c r="L4" i="13"/>
  <c r="L3" i="13"/>
  <c r="L2" i="13"/>
  <c r="M2" i="13" s="1"/>
  <c r="N2" i="13" s="1"/>
  <c r="Q1608" i="12"/>
  <c r="Q1607" i="12"/>
  <c r="Q1606" i="12"/>
  <c r="Q1605" i="12"/>
  <c r="Q1604" i="12"/>
  <c r="Q1603" i="12"/>
  <c r="Q1602" i="12"/>
  <c r="Q1601" i="12"/>
  <c r="Q1600" i="12"/>
  <c r="Q1599" i="12"/>
  <c r="Q1598" i="12"/>
  <c r="Q1597" i="12"/>
  <c r="Q1596" i="12"/>
  <c r="Q1595" i="12"/>
  <c r="Q1594" i="12"/>
  <c r="Q1593" i="12"/>
  <c r="Q1592" i="12"/>
  <c r="Q1591" i="12"/>
  <c r="Q1590" i="12"/>
  <c r="Q1589" i="12"/>
  <c r="Q1588" i="12"/>
  <c r="Q1587" i="12"/>
  <c r="Q1586" i="12"/>
  <c r="Q1585" i="12"/>
  <c r="Q1584" i="12"/>
  <c r="Q1583" i="12"/>
  <c r="Q1582" i="12"/>
  <c r="Q1581" i="12"/>
  <c r="Q1580" i="12"/>
  <c r="Q1579" i="12"/>
  <c r="Q1578" i="12"/>
  <c r="Q1577" i="12"/>
  <c r="Q1576" i="12"/>
  <c r="Q1575" i="12"/>
  <c r="Q1574" i="12"/>
  <c r="Q1573" i="12"/>
  <c r="Q1572" i="12"/>
  <c r="Q1571" i="12"/>
  <c r="Q1570" i="12"/>
  <c r="Q1569" i="12"/>
  <c r="Q1568" i="12"/>
  <c r="Q1567" i="12"/>
  <c r="Q1566" i="12"/>
  <c r="Q1565" i="12"/>
  <c r="Q1564" i="12"/>
  <c r="Q1563" i="12"/>
  <c r="Q1562" i="12"/>
  <c r="Q1561" i="12"/>
  <c r="Q1560" i="12"/>
  <c r="Q1559" i="12"/>
  <c r="Q1558" i="12"/>
  <c r="Q1557" i="12"/>
  <c r="Q1556" i="12"/>
  <c r="Q1555" i="12"/>
  <c r="Q1554" i="12"/>
  <c r="Q1553" i="12"/>
  <c r="Q1552" i="12"/>
  <c r="Q1551" i="12"/>
  <c r="Q1550" i="12"/>
  <c r="Q1549" i="12"/>
  <c r="Q1548" i="12"/>
  <c r="Q1547" i="12"/>
  <c r="Q1546" i="12"/>
  <c r="Q1545" i="12"/>
  <c r="Q1544" i="12"/>
  <c r="Q1543" i="12"/>
  <c r="Q1542" i="12"/>
  <c r="Q1541" i="12"/>
  <c r="Q1540" i="12"/>
  <c r="Q1539" i="12"/>
  <c r="Q1538" i="12"/>
  <c r="Q1537" i="12"/>
  <c r="Q1536" i="12"/>
  <c r="Q1535" i="12"/>
  <c r="Q1534" i="12"/>
  <c r="Q1533" i="12"/>
  <c r="Q1532" i="12"/>
  <c r="Q1531" i="12"/>
  <c r="Q1530" i="12"/>
  <c r="Q1529" i="12"/>
  <c r="Q1528" i="12"/>
  <c r="Q1527" i="12"/>
  <c r="Q1526" i="12"/>
  <c r="Q1525" i="12"/>
  <c r="Q1524" i="12"/>
  <c r="Q1523" i="12"/>
  <c r="Q1522" i="12"/>
  <c r="Q1521" i="12"/>
  <c r="Q1520" i="12"/>
  <c r="Q1519" i="12"/>
  <c r="Q1518" i="12"/>
  <c r="Q1517" i="12"/>
  <c r="Q1516" i="12"/>
  <c r="Q1515" i="12"/>
  <c r="Q1514" i="12"/>
  <c r="Q1513" i="12"/>
  <c r="Q1512" i="12"/>
  <c r="Q1511" i="12"/>
  <c r="Q1510" i="12"/>
  <c r="Q1509" i="12"/>
  <c r="Q1508" i="12"/>
  <c r="Q1507" i="12"/>
  <c r="Q1506" i="12"/>
  <c r="Q1505" i="12"/>
  <c r="Q1504" i="12"/>
  <c r="Q1503" i="12"/>
  <c r="Q1502" i="12"/>
  <c r="Q1501" i="12"/>
  <c r="Q1500" i="12"/>
  <c r="Q1499" i="12"/>
  <c r="Q1498" i="12"/>
  <c r="Q1497" i="12"/>
  <c r="Q1496" i="12"/>
  <c r="Q1495" i="12"/>
  <c r="Q1494" i="12"/>
  <c r="Q1493" i="12"/>
  <c r="Q1492" i="12"/>
  <c r="Q1491" i="12"/>
  <c r="Q1490" i="12"/>
  <c r="Q1489" i="12"/>
  <c r="Q1488" i="12"/>
  <c r="Q1487" i="12"/>
  <c r="Q1486" i="12"/>
  <c r="Q1485" i="12"/>
  <c r="Q1484" i="12"/>
  <c r="Q1483" i="12"/>
  <c r="Q1482" i="12"/>
  <c r="Q1481" i="12"/>
  <c r="Q1480" i="12"/>
  <c r="Q1479" i="12"/>
  <c r="Q1478" i="12"/>
  <c r="Q1477" i="12"/>
  <c r="Q1476" i="12"/>
  <c r="Q1475" i="12"/>
  <c r="Q1474" i="12"/>
  <c r="Q1473" i="12"/>
  <c r="Q1472" i="12"/>
  <c r="Q1471" i="12"/>
  <c r="Q1470" i="12"/>
  <c r="Q1469" i="12"/>
  <c r="Q1468" i="12"/>
  <c r="Q1467" i="12"/>
  <c r="Q1466" i="12"/>
  <c r="Q1465" i="12"/>
  <c r="Q1464" i="12"/>
  <c r="Q1463" i="12"/>
  <c r="Q1462" i="12"/>
  <c r="Q1461" i="12"/>
  <c r="Q1460" i="12"/>
  <c r="Q1459" i="12"/>
  <c r="Q1458" i="12"/>
  <c r="Q1457" i="12"/>
  <c r="Q1456" i="12"/>
  <c r="Q1455" i="12"/>
  <c r="Q1454" i="12"/>
  <c r="Q1453" i="12"/>
  <c r="Q1452" i="12"/>
  <c r="Q1451" i="12"/>
  <c r="Q1450" i="12"/>
  <c r="Q1449" i="12"/>
  <c r="Q1448" i="12"/>
  <c r="Q1447" i="12"/>
  <c r="Q1446" i="12"/>
  <c r="Q1445" i="12"/>
  <c r="Q1444" i="12"/>
  <c r="Q1443" i="12"/>
  <c r="Q1442" i="12"/>
  <c r="Q1441" i="12"/>
  <c r="Q1440" i="12"/>
  <c r="Q1439" i="12"/>
  <c r="Q1438" i="12"/>
  <c r="Q1437" i="12"/>
  <c r="Q1436" i="12"/>
  <c r="Q1435" i="12"/>
  <c r="Q1434" i="12"/>
  <c r="Q1433" i="12"/>
  <c r="Q1432" i="12"/>
  <c r="Q1431" i="12"/>
  <c r="Q1430" i="12"/>
  <c r="Q1429" i="12"/>
  <c r="Q1428" i="12"/>
  <c r="Q1427" i="12"/>
  <c r="Q1426" i="12"/>
  <c r="Q1425" i="12"/>
  <c r="Q1424" i="12"/>
  <c r="Q1423" i="12"/>
  <c r="Q1422" i="12"/>
  <c r="Q1421" i="12"/>
  <c r="Q1420" i="12"/>
  <c r="Q1419" i="12"/>
  <c r="Q1418" i="12"/>
  <c r="Q1417" i="12"/>
  <c r="Q1416" i="12"/>
  <c r="Q1415" i="12"/>
  <c r="Q1414" i="12"/>
  <c r="Q1413" i="12"/>
  <c r="Q1412" i="12"/>
  <c r="Q1411" i="12"/>
  <c r="Q1410" i="12"/>
  <c r="Q1409" i="12"/>
  <c r="Q1408" i="12"/>
  <c r="Q1407" i="12"/>
  <c r="Q1406" i="12"/>
  <c r="Q1405" i="12"/>
  <c r="Q1404" i="12"/>
  <c r="Q1403" i="12"/>
  <c r="Q1402" i="12"/>
  <c r="Q1401" i="12"/>
  <c r="Q1400" i="12"/>
  <c r="Q1399" i="12"/>
  <c r="Q1398" i="12"/>
  <c r="Q1397" i="12"/>
  <c r="Q1396" i="12"/>
  <c r="Q1395" i="12"/>
  <c r="Q1394" i="12"/>
  <c r="Q1393" i="12"/>
  <c r="Q1392" i="12"/>
  <c r="Q1391" i="12"/>
  <c r="Q1390" i="12"/>
  <c r="Q1389" i="12"/>
  <c r="Q1388" i="12"/>
  <c r="Q1387" i="12"/>
  <c r="Q1386" i="12"/>
  <c r="Q1385" i="12"/>
  <c r="Q1384" i="12"/>
  <c r="Q1383" i="12"/>
  <c r="Q1382" i="12"/>
  <c r="Q1381" i="12"/>
  <c r="Q1380" i="12"/>
  <c r="Q1379" i="12"/>
  <c r="Q1378" i="12"/>
  <c r="Q1377" i="12"/>
  <c r="Q1376" i="12"/>
  <c r="Q1375" i="12"/>
  <c r="Q1374" i="12"/>
  <c r="Q1373" i="12"/>
  <c r="Q1372" i="12"/>
  <c r="Q1371" i="12"/>
  <c r="Q1370" i="12"/>
  <c r="Q1369" i="12"/>
  <c r="Q1368" i="12"/>
  <c r="Q1367" i="12"/>
  <c r="Q1366" i="12"/>
  <c r="Q1365" i="12"/>
  <c r="Q1364" i="12"/>
  <c r="Q1363" i="12"/>
  <c r="Q1362" i="12"/>
  <c r="Q1361" i="12"/>
  <c r="Q1360" i="12"/>
  <c r="Q1359" i="12"/>
  <c r="Q1358" i="12"/>
  <c r="Q1357" i="12"/>
  <c r="Q1356" i="12"/>
  <c r="Q1355" i="12"/>
  <c r="Q1354" i="12"/>
  <c r="Q1353" i="12"/>
  <c r="Q1352" i="12"/>
  <c r="Q1351" i="12"/>
  <c r="Q1350" i="12"/>
  <c r="Q1349" i="12"/>
  <c r="Q1348" i="12"/>
  <c r="Q1347" i="12"/>
  <c r="Q1346" i="12"/>
  <c r="Q1345" i="12"/>
  <c r="Q1344" i="12"/>
  <c r="Q1343" i="12"/>
  <c r="Q1342" i="12"/>
  <c r="Q1341" i="12"/>
  <c r="Q1340" i="12"/>
  <c r="Q1339" i="12"/>
  <c r="Q1338" i="12"/>
  <c r="Q1337" i="12"/>
  <c r="Q1336" i="12"/>
  <c r="Q1335" i="12"/>
  <c r="Q1334" i="12"/>
  <c r="Q1333" i="12"/>
  <c r="Q1332" i="12"/>
  <c r="Q1331" i="12"/>
  <c r="Q1330" i="12"/>
  <c r="Q1329" i="12"/>
  <c r="Q1328" i="12"/>
  <c r="Q1327" i="12"/>
  <c r="Q1326" i="12"/>
  <c r="Q1325" i="12"/>
  <c r="Q1324" i="12"/>
  <c r="Q1323" i="12"/>
  <c r="Q1322" i="12"/>
  <c r="Q1321" i="12"/>
  <c r="Q1320" i="12"/>
  <c r="Q1319" i="12"/>
  <c r="Q1318" i="12"/>
  <c r="Q1317" i="12"/>
  <c r="Q1316" i="12"/>
  <c r="Q1315" i="12"/>
  <c r="Q1314" i="12"/>
  <c r="Q1313" i="12"/>
  <c r="Q1312" i="12"/>
  <c r="Q1311" i="12"/>
  <c r="Q1310" i="12"/>
  <c r="Q1309" i="12"/>
  <c r="Q1308" i="12"/>
  <c r="Q1307" i="12"/>
  <c r="Q1306" i="12"/>
  <c r="Q1305" i="12"/>
  <c r="Q1304" i="12"/>
  <c r="Q1303" i="12"/>
  <c r="Q1302" i="12"/>
  <c r="Q1301" i="12"/>
  <c r="Q1300" i="12"/>
  <c r="Q1299" i="12"/>
  <c r="Q1298" i="12"/>
  <c r="Q1297" i="12"/>
  <c r="Q1296" i="12"/>
  <c r="Q1295" i="12"/>
  <c r="Q1294" i="12"/>
  <c r="Q1293" i="12"/>
  <c r="Q1292" i="12"/>
  <c r="Q1291" i="12"/>
  <c r="Q1290" i="12"/>
  <c r="Q1289" i="12"/>
  <c r="Q1288" i="12"/>
  <c r="Q1287" i="12"/>
  <c r="Q1286" i="12"/>
  <c r="Q1285" i="12"/>
  <c r="Q1284" i="12"/>
  <c r="Q1283" i="12"/>
  <c r="Q1282" i="12"/>
  <c r="Q1281" i="12"/>
  <c r="Q1280" i="12"/>
  <c r="Q1279" i="12"/>
  <c r="Q1278" i="12"/>
  <c r="Q1277" i="12"/>
  <c r="Q1276" i="12"/>
  <c r="Q1275" i="12"/>
  <c r="Q1274" i="12"/>
  <c r="Q1273" i="12"/>
  <c r="Q1272" i="12"/>
  <c r="Q1271" i="12"/>
  <c r="Q1270" i="12"/>
  <c r="Q1269" i="12"/>
  <c r="Q1268" i="12"/>
  <c r="Q1267" i="12"/>
  <c r="Q1266" i="12"/>
  <c r="Q1265" i="12"/>
  <c r="Q1264" i="12"/>
  <c r="Q1263" i="12"/>
  <c r="Q1262" i="12"/>
  <c r="Q1261" i="12"/>
  <c r="Q1260" i="12"/>
  <c r="Q1259" i="12"/>
  <c r="Q1258" i="12"/>
  <c r="Q1257" i="12"/>
  <c r="Q1256" i="12"/>
  <c r="Q1255" i="12"/>
  <c r="Q1254" i="12"/>
  <c r="Q1253" i="12"/>
  <c r="Q1252" i="12"/>
  <c r="Q1251" i="12"/>
  <c r="Q1250" i="12"/>
  <c r="Q1249" i="12"/>
  <c r="Q1248" i="12"/>
  <c r="Q1247" i="12"/>
  <c r="Q1246" i="12"/>
  <c r="Q1245" i="12"/>
  <c r="Q1244" i="12"/>
  <c r="Q1243" i="12"/>
  <c r="Q1242" i="12"/>
  <c r="Q1241" i="12"/>
  <c r="Q1240" i="12"/>
  <c r="Q1239" i="12"/>
  <c r="Q1238" i="12"/>
  <c r="Q1237" i="12"/>
  <c r="Q1236" i="12"/>
  <c r="Q1235" i="12"/>
  <c r="Q1234" i="12"/>
  <c r="Q1233" i="12"/>
  <c r="Q1232" i="12"/>
  <c r="Q1231" i="12"/>
  <c r="Q1230" i="12"/>
  <c r="Q1229" i="12"/>
  <c r="Q1228" i="12"/>
  <c r="Q1227" i="12"/>
  <c r="Q1226" i="12"/>
  <c r="Q1225" i="12"/>
  <c r="Q1224" i="12"/>
  <c r="Q1223" i="12"/>
  <c r="Q1222" i="12"/>
  <c r="Q1221" i="12"/>
  <c r="Q1220" i="12"/>
  <c r="Q1219" i="12"/>
  <c r="Q1218" i="12"/>
  <c r="Q1217" i="12"/>
  <c r="Q1216" i="12"/>
  <c r="Q1215" i="12"/>
  <c r="Q1214" i="12"/>
  <c r="Q1213" i="12"/>
  <c r="Q1212" i="12"/>
  <c r="Q1211" i="12"/>
  <c r="Q1210" i="12"/>
  <c r="Q1209" i="12"/>
  <c r="Q1208" i="12"/>
  <c r="Q1207" i="12"/>
  <c r="Q1206" i="12"/>
  <c r="Q1205" i="12"/>
  <c r="Q1204" i="12"/>
  <c r="Q1203" i="12"/>
  <c r="Q1202" i="12"/>
  <c r="Q1201" i="12"/>
  <c r="Q1200" i="12"/>
  <c r="Q1199" i="12"/>
  <c r="Q1198" i="12"/>
  <c r="Q1197" i="12"/>
  <c r="Q1196" i="12"/>
  <c r="Q1195" i="12"/>
  <c r="Q1194" i="12"/>
  <c r="Q1193" i="12"/>
  <c r="Q1192" i="12"/>
  <c r="Q1191" i="12"/>
  <c r="Q1190" i="12"/>
  <c r="Q1189" i="12"/>
  <c r="Q1188" i="12"/>
  <c r="Q1187" i="12"/>
  <c r="Q1186" i="12"/>
  <c r="Q1185" i="12"/>
  <c r="Q1184" i="12"/>
  <c r="Q1183" i="12"/>
  <c r="Q1182" i="12"/>
  <c r="Q1181" i="12"/>
  <c r="Q1180" i="12"/>
  <c r="Q1179" i="12"/>
  <c r="Q1178" i="12"/>
  <c r="Q1177" i="12"/>
  <c r="Q1176" i="12"/>
  <c r="Q1175" i="12"/>
  <c r="Q1174" i="12"/>
  <c r="Q1173" i="12"/>
  <c r="Q1172" i="12"/>
  <c r="Q1171" i="12"/>
  <c r="Q1170" i="12"/>
  <c r="Q1169" i="12"/>
  <c r="Q1168" i="12"/>
  <c r="Q1167" i="12"/>
  <c r="Q1166" i="12"/>
  <c r="Q1165" i="12"/>
  <c r="Q1164" i="12"/>
  <c r="Q1163" i="12"/>
  <c r="Q1162" i="12"/>
  <c r="Q1161" i="12"/>
  <c r="Q1160" i="12"/>
  <c r="Q1159" i="12"/>
  <c r="Q1158" i="12"/>
  <c r="Q1157" i="12"/>
  <c r="Q1156" i="12"/>
  <c r="Q1155" i="12"/>
  <c r="Q1154" i="12"/>
  <c r="Q1153" i="12"/>
  <c r="Q1152" i="12"/>
  <c r="Q1151" i="12"/>
  <c r="Q1150" i="12"/>
  <c r="Q1149" i="12"/>
  <c r="Q1148" i="12"/>
  <c r="Q1147" i="12"/>
  <c r="Q1146" i="12"/>
  <c r="Q1145" i="12"/>
  <c r="Q1144" i="12"/>
  <c r="Q1143" i="12"/>
  <c r="Q1142" i="12"/>
  <c r="Q1141" i="12"/>
  <c r="Q1140" i="12"/>
  <c r="Q1139" i="12"/>
  <c r="Q1138" i="12"/>
  <c r="Q1137" i="12"/>
  <c r="Q1136" i="12"/>
  <c r="Q1135" i="12"/>
  <c r="Q1134" i="12"/>
  <c r="I1134" i="12"/>
  <c r="Q1133" i="12"/>
  <c r="I1133" i="12"/>
  <c r="Q1132" i="12"/>
  <c r="I1132" i="12"/>
  <c r="Q1131" i="12"/>
  <c r="I1131" i="12"/>
  <c r="Q1130" i="12"/>
  <c r="I1130" i="12"/>
  <c r="Q1129" i="12"/>
  <c r="I1129" i="12"/>
  <c r="Q1128" i="12"/>
  <c r="I1128" i="12"/>
  <c r="Q1127" i="12"/>
  <c r="I1127" i="12"/>
  <c r="Q1126" i="12"/>
  <c r="I1126" i="12"/>
  <c r="Q1125" i="12"/>
  <c r="I1125" i="12"/>
  <c r="Q1124" i="12"/>
  <c r="I1124" i="12"/>
  <c r="Q1123" i="12"/>
  <c r="I1123" i="12"/>
  <c r="Q1122" i="12"/>
  <c r="I1122" i="12"/>
  <c r="Q1121" i="12"/>
  <c r="I1121" i="12"/>
  <c r="Q1120" i="12"/>
  <c r="I1120" i="12"/>
  <c r="Q1119" i="12"/>
  <c r="I1119" i="12"/>
  <c r="Q1118" i="12"/>
  <c r="I1118" i="12"/>
  <c r="Q1117" i="12"/>
  <c r="I1117" i="12"/>
  <c r="Q1116" i="12"/>
  <c r="I1116" i="12"/>
  <c r="Q1115" i="12"/>
  <c r="I1115" i="12"/>
  <c r="Q1114" i="12"/>
  <c r="I1114" i="12"/>
  <c r="Q1113" i="12"/>
  <c r="I1113" i="12"/>
  <c r="Q1112" i="12"/>
  <c r="I1112" i="12"/>
  <c r="Q1111" i="12"/>
  <c r="I1111" i="12"/>
  <c r="Q1110" i="12"/>
  <c r="I1110" i="12"/>
  <c r="Q1109" i="12"/>
  <c r="I1109" i="12"/>
  <c r="Q1108" i="12"/>
  <c r="I1108" i="12"/>
  <c r="Q1107" i="12"/>
  <c r="I1107" i="12"/>
  <c r="Q1106" i="12"/>
  <c r="I1106" i="12"/>
  <c r="Q1105" i="12"/>
  <c r="I1105" i="12"/>
  <c r="Q1104" i="12"/>
  <c r="I1104" i="12"/>
  <c r="Q1103" i="12"/>
  <c r="I1103" i="12"/>
  <c r="Q1102" i="12"/>
  <c r="I1102" i="12"/>
  <c r="Q1101" i="12"/>
  <c r="I1101" i="12"/>
  <c r="Q1100" i="12"/>
  <c r="I1100" i="12"/>
  <c r="Q1099" i="12"/>
  <c r="I1099" i="12"/>
  <c r="Q1098" i="12"/>
  <c r="I1098" i="12"/>
  <c r="Q1097" i="12"/>
  <c r="I1097" i="12"/>
  <c r="Q1096" i="12"/>
  <c r="I1096" i="12"/>
  <c r="Q1095" i="12"/>
  <c r="I1095" i="12"/>
  <c r="Q1094" i="12"/>
  <c r="I1094" i="12"/>
  <c r="Q1093" i="12"/>
  <c r="I1093" i="12"/>
  <c r="Q1092" i="12"/>
  <c r="I1092" i="12"/>
  <c r="Q1091" i="12"/>
  <c r="I1091" i="12"/>
  <c r="Q1090" i="12"/>
  <c r="I1090" i="12"/>
  <c r="Q1089" i="12"/>
  <c r="I1089" i="12"/>
  <c r="Q1088" i="12"/>
  <c r="I1088" i="12"/>
  <c r="Q1087" i="12"/>
  <c r="I1087" i="12"/>
  <c r="Q1086" i="12"/>
  <c r="I1086" i="12"/>
  <c r="Q1085" i="12"/>
  <c r="I1085" i="12"/>
  <c r="Q1084" i="12"/>
  <c r="I1084" i="12"/>
  <c r="Q1083" i="12"/>
  <c r="I1083" i="12"/>
  <c r="Q1082" i="12"/>
  <c r="I1082" i="12"/>
  <c r="Q1081" i="12"/>
  <c r="I1081" i="12"/>
  <c r="Q1080" i="12"/>
  <c r="I1080" i="12"/>
  <c r="Q1079" i="12"/>
  <c r="I1079" i="12"/>
  <c r="Q1078" i="12"/>
  <c r="I1078" i="12"/>
  <c r="Q1077" i="12"/>
  <c r="I1077" i="12"/>
  <c r="Q1076" i="12"/>
  <c r="I1076" i="12"/>
  <c r="Q1075" i="12"/>
  <c r="I1075" i="12"/>
  <c r="Q1074" i="12"/>
  <c r="I1074" i="12"/>
  <c r="Q1073" i="12"/>
  <c r="I1073" i="12"/>
  <c r="Q1072" i="12"/>
  <c r="I1072" i="12"/>
  <c r="Q1071" i="12"/>
  <c r="I1071" i="12"/>
  <c r="Q1070" i="12"/>
  <c r="I1070" i="12"/>
  <c r="Q1069" i="12"/>
  <c r="I1069" i="12"/>
  <c r="Q1068" i="12"/>
  <c r="I1068" i="12"/>
  <c r="Q1067" i="12"/>
  <c r="I1067" i="12"/>
  <c r="Q1066" i="12"/>
  <c r="I1066" i="12"/>
  <c r="Q1065" i="12"/>
  <c r="I1065" i="12"/>
  <c r="Q1064" i="12"/>
  <c r="I1064" i="12"/>
  <c r="Q1063" i="12"/>
  <c r="I1063" i="12"/>
  <c r="Q1062" i="12"/>
  <c r="I1062" i="12"/>
  <c r="Q1061" i="12"/>
  <c r="I1061" i="12"/>
  <c r="Q1060" i="12"/>
  <c r="I1060" i="12"/>
  <c r="Q1059" i="12"/>
  <c r="I1059" i="12"/>
  <c r="Q1058" i="12"/>
  <c r="I1058" i="12"/>
  <c r="Q1057" i="12"/>
  <c r="I1057" i="12"/>
  <c r="Q1056" i="12"/>
  <c r="I1056" i="12"/>
  <c r="Q1055" i="12"/>
  <c r="I1055" i="12"/>
  <c r="Q1054" i="12"/>
  <c r="I1054" i="12"/>
  <c r="Q1053" i="12"/>
  <c r="I1053" i="12"/>
  <c r="Q1052" i="12"/>
  <c r="I1052" i="12"/>
  <c r="Q1051" i="12"/>
  <c r="I1051" i="12"/>
  <c r="Q1050" i="12"/>
  <c r="I1050" i="12"/>
  <c r="Q1049" i="12"/>
  <c r="I1049" i="12"/>
  <c r="Q1048" i="12"/>
  <c r="I1048" i="12"/>
  <c r="Q1047" i="12"/>
  <c r="I1047" i="12"/>
  <c r="Q1046" i="12"/>
  <c r="I1046" i="12"/>
  <c r="Q1045" i="12"/>
  <c r="I1045" i="12"/>
  <c r="Q1044" i="12"/>
  <c r="I1044" i="12"/>
  <c r="Q1043" i="12"/>
  <c r="I1043" i="12"/>
  <c r="Q1042" i="12"/>
  <c r="I1042" i="12"/>
  <c r="Q1041" i="12"/>
  <c r="I1041" i="12"/>
  <c r="Q1040" i="12"/>
  <c r="I1040" i="12"/>
  <c r="Q1039" i="12"/>
  <c r="I1039" i="12"/>
  <c r="Q1038" i="12"/>
  <c r="I1038" i="12"/>
  <c r="Q1037" i="12"/>
  <c r="I1037" i="12"/>
  <c r="Q1036" i="12"/>
  <c r="I1036" i="12"/>
  <c r="Q1035" i="12"/>
  <c r="I1035" i="12"/>
  <c r="Q1034" i="12"/>
  <c r="I1034" i="12"/>
  <c r="Q1033" i="12"/>
  <c r="I1033" i="12"/>
  <c r="Q1032" i="12"/>
  <c r="I1032" i="12"/>
  <c r="Q1031" i="12"/>
  <c r="I1031" i="12"/>
  <c r="Q1030" i="12"/>
  <c r="I1030" i="12"/>
  <c r="Q1029" i="12"/>
  <c r="I1029" i="12"/>
  <c r="Q1028" i="12"/>
  <c r="I1028" i="12"/>
  <c r="Q1027" i="12"/>
  <c r="I1027" i="12"/>
  <c r="Q1026" i="12"/>
  <c r="I1026" i="12"/>
  <c r="Q1025" i="12"/>
  <c r="I1025" i="12"/>
  <c r="Q1024" i="12"/>
  <c r="I1024" i="12"/>
  <c r="Q1023" i="12"/>
  <c r="I1023" i="12"/>
  <c r="Q1022" i="12"/>
  <c r="I1022" i="12"/>
  <c r="Q1021" i="12"/>
  <c r="I1021" i="12"/>
  <c r="Q1020" i="12"/>
  <c r="I1020" i="12"/>
  <c r="Q1019" i="12"/>
  <c r="I1019" i="12"/>
  <c r="Q1018" i="12"/>
  <c r="I1018" i="12"/>
  <c r="Q1017" i="12"/>
  <c r="I1017" i="12"/>
  <c r="Q1016" i="12"/>
  <c r="I1016" i="12"/>
  <c r="Q1015" i="12"/>
  <c r="I1015" i="12"/>
  <c r="Q1014" i="12"/>
  <c r="I1014" i="12"/>
  <c r="Q1013" i="12"/>
  <c r="I1013" i="12"/>
  <c r="Q1012" i="12"/>
  <c r="I1012" i="12"/>
  <c r="Q1011" i="12"/>
  <c r="I1011" i="12"/>
  <c r="Q1010" i="12"/>
  <c r="I1010" i="12"/>
  <c r="Q1009" i="12"/>
  <c r="I1009" i="12"/>
  <c r="Q1008" i="12"/>
  <c r="I1008" i="12"/>
  <c r="Q1007" i="12"/>
  <c r="I1007" i="12"/>
  <c r="Q1006" i="12"/>
  <c r="I1006" i="12"/>
  <c r="Q1005" i="12"/>
  <c r="I1005" i="12"/>
  <c r="Q1004" i="12"/>
  <c r="I1004" i="12"/>
  <c r="Q1003" i="12"/>
  <c r="I1003" i="12"/>
  <c r="Q1002" i="12"/>
  <c r="I1002" i="12"/>
  <c r="Q1001" i="12"/>
  <c r="I1001" i="12"/>
  <c r="Q1000" i="12"/>
  <c r="I1000" i="12"/>
  <c r="Q999" i="12"/>
  <c r="I999" i="12"/>
  <c r="Q998" i="12"/>
  <c r="I998" i="12"/>
  <c r="Q997" i="12"/>
  <c r="I997" i="12"/>
  <c r="Q996" i="12"/>
  <c r="I996" i="12"/>
  <c r="Q995" i="12"/>
  <c r="I995" i="12"/>
  <c r="Q994" i="12"/>
  <c r="I994" i="12"/>
  <c r="Q993" i="12"/>
  <c r="I993" i="12"/>
  <c r="Q992" i="12"/>
  <c r="I992" i="12"/>
  <c r="Q991" i="12"/>
  <c r="I991" i="12"/>
  <c r="Q990" i="12"/>
  <c r="I990" i="12"/>
  <c r="Q989" i="12"/>
  <c r="I989" i="12"/>
  <c r="Q988" i="12"/>
  <c r="I988" i="12"/>
  <c r="Q987" i="12"/>
  <c r="I987" i="12"/>
  <c r="Q986" i="12"/>
  <c r="I986" i="12"/>
  <c r="Q985" i="12"/>
  <c r="I985" i="12"/>
  <c r="Q984" i="12"/>
  <c r="I984" i="12"/>
  <c r="Q983" i="12"/>
  <c r="I983" i="12"/>
  <c r="Q982" i="12"/>
  <c r="I982" i="12"/>
  <c r="Q981" i="12"/>
  <c r="I981" i="12"/>
  <c r="Q980" i="12"/>
  <c r="I980" i="12"/>
  <c r="Q979" i="12"/>
  <c r="I979" i="12"/>
  <c r="Q978" i="12"/>
  <c r="I978" i="12"/>
  <c r="Q977" i="12"/>
  <c r="I977" i="12"/>
  <c r="Q976" i="12"/>
  <c r="I976" i="12"/>
  <c r="Q975" i="12"/>
  <c r="I975" i="12"/>
  <c r="Q974" i="12"/>
  <c r="I974" i="12"/>
  <c r="Q973" i="12"/>
  <c r="I973" i="12"/>
  <c r="Q972" i="12"/>
  <c r="I972" i="12"/>
  <c r="Q971" i="12"/>
  <c r="I971" i="12"/>
  <c r="Q970" i="12"/>
  <c r="I970" i="12"/>
  <c r="Q969" i="12"/>
  <c r="I969" i="12"/>
  <c r="Q968" i="12"/>
  <c r="I968" i="12"/>
  <c r="Q967" i="12"/>
  <c r="I967" i="12"/>
  <c r="Q966" i="12"/>
  <c r="I966" i="12"/>
  <c r="Q965" i="12"/>
  <c r="I965" i="12"/>
  <c r="Q964" i="12"/>
  <c r="I964" i="12"/>
  <c r="Q963" i="12"/>
  <c r="I963" i="12"/>
  <c r="Q962" i="12"/>
  <c r="I962" i="12"/>
  <c r="Q961" i="12"/>
  <c r="I961" i="12"/>
  <c r="Q960" i="12"/>
  <c r="I960" i="12"/>
  <c r="Q959" i="12"/>
  <c r="I959" i="12"/>
  <c r="Q958" i="12"/>
  <c r="I958" i="12"/>
  <c r="Q957" i="12"/>
  <c r="I957" i="12"/>
  <c r="Q956" i="12"/>
  <c r="I956" i="12"/>
  <c r="Q955" i="12"/>
  <c r="I955" i="12"/>
  <c r="Q954" i="12"/>
  <c r="I954" i="12"/>
  <c r="Q953" i="12"/>
  <c r="I953" i="12"/>
  <c r="Q952" i="12"/>
  <c r="I952" i="12"/>
  <c r="Q951" i="12"/>
  <c r="I951" i="12"/>
  <c r="Q950" i="12"/>
  <c r="I950" i="12"/>
  <c r="Q949" i="12"/>
  <c r="I949" i="12"/>
  <c r="Q948" i="12"/>
  <c r="I948" i="12"/>
  <c r="Q947" i="12"/>
  <c r="I947" i="12"/>
  <c r="Q946" i="12"/>
  <c r="I946" i="12"/>
  <c r="Q945" i="12"/>
  <c r="I945" i="12"/>
  <c r="Q944" i="12"/>
  <c r="I944" i="12"/>
  <c r="Q943" i="12"/>
  <c r="I943" i="12"/>
  <c r="Q942" i="12"/>
  <c r="I942" i="12"/>
  <c r="Q941" i="12"/>
  <c r="I941" i="12"/>
  <c r="Q940" i="12"/>
  <c r="I940" i="12"/>
  <c r="Q939" i="12"/>
  <c r="I939" i="12"/>
  <c r="Q938" i="12"/>
  <c r="I938" i="12"/>
  <c r="Q937" i="12"/>
  <c r="I937" i="12"/>
  <c r="Q936" i="12"/>
  <c r="I936" i="12"/>
  <c r="Q935" i="12"/>
  <c r="I935" i="12"/>
  <c r="Q934" i="12"/>
  <c r="I934" i="12"/>
  <c r="Q933" i="12"/>
  <c r="I933" i="12"/>
  <c r="Q932" i="12"/>
  <c r="I932" i="12"/>
  <c r="Q931" i="12"/>
  <c r="I931" i="12"/>
  <c r="Q930" i="12"/>
  <c r="I930" i="12"/>
  <c r="Q929" i="12"/>
  <c r="I929" i="12"/>
  <c r="Q928" i="12"/>
  <c r="I928" i="12"/>
  <c r="Q927" i="12"/>
  <c r="I927" i="12"/>
  <c r="Q926" i="12"/>
  <c r="I926" i="12"/>
  <c r="Q925" i="12"/>
  <c r="I925" i="12"/>
  <c r="Q924" i="12"/>
  <c r="I924" i="12"/>
  <c r="Q923" i="12"/>
  <c r="I923" i="12"/>
  <c r="Q922" i="12"/>
  <c r="I922" i="12"/>
  <c r="Q921" i="12"/>
  <c r="I921" i="12"/>
  <c r="Q920" i="12"/>
  <c r="I920" i="12"/>
  <c r="Q919" i="12"/>
  <c r="I919" i="12"/>
  <c r="Q918" i="12"/>
  <c r="I918" i="12"/>
  <c r="Q917" i="12"/>
  <c r="I917" i="12"/>
  <c r="Q916" i="12"/>
  <c r="I916" i="12"/>
  <c r="Q915" i="12"/>
  <c r="I915" i="12"/>
  <c r="Q914" i="12"/>
  <c r="I914" i="12"/>
  <c r="Q913" i="12"/>
  <c r="I913" i="12"/>
  <c r="Q912" i="12"/>
  <c r="I912" i="12"/>
  <c r="Q911" i="12"/>
  <c r="I911" i="12"/>
  <c r="Q910" i="12"/>
  <c r="I910" i="12"/>
  <c r="Q909" i="12"/>
  <c r="I909" i="12"/>
  <c r="Q908" i="12"/>
  <c r="I908" i="12"/>
  <c r="Q907" i="12"/>
  <c r="I907" i="12"/>
  <c r="Q906" i="12"/>
  <c r="I906" i="12"/>
  <c r="Q905" i="12"/>
  <c r="I905" i="12"/>
  <c r="Q904" i="12"/>
  <c r="I904" i="12"/>
  <c r="Q903" i="12"/>
  <c r="I903" i="12"/>
  <c r="Q902" i="12"/>
  <c r="I902" i="12"/>
  <c r="Q901" i="12"/>
  <c r="I901" i="12"/>
  <c r="Q900" i="12"/>
  <c r="I900" i="12"/>
  <c r="Q899" i="12"/>
  <c r="I899" i="12"/>
  <c r="Q898" i="12"/>
  <c r="I898" i="12"/>
  <c r="Q897" i="12"/>
  <c r="I897" i="12"/>
  <c r="Q896" i="12"/>
  <c r="I896" i="12"/>
  <c r="Q895" i="12"/>
  <c r="I895" i="12"/>
  <c r="Q894" i="12"/>
  <c r="I894" i="12"/>
  <c r="Q893" i="12"/>
  <c r="I893" i="12"/>
  <c r="Q892" i="12"/>
  <c r="I892" i="12"/>
  <c r="Q891" i="12"/>
  <c r="I891" i="12"/>
  <c r="Q890" i="12"/>
  <c r="I890" i="12"/>
  <c r="Q889" i="12"/>
  <c r="I889" i="12"/>
  <c r="Q888" i="12"/>
  <c r="I888" i="12"/>
  <c r="Q887" i="12"/>
  <c r="I887" i="12"/>
  <c r="Q886" i="12"/>
  <c r="I886" i="12"/>
  <c r="Q885" i="12"/>
  <c r="I885" i="12"/>
  <c r="Q884" i="12"/>
  <c r="I884" i="12"/>
  <c r="Q883" i="12"/>
  <c r="I883" i="12"/>
  <c r="Q882" i="12"/>
  <c r="I882" i="12"/>
  <c r="Q881" i="12"/>
  <c r="I881" i="12"/>
  <c r="Q880" i="12"/>
  <c r="I880" i="12"/>
  <c r="Q879" i="12"/>
  <c r="I879" i="12"/>
  <c r="Q878" i="12"/>
  <c r="I878" i="12"/>
  <c r="Q877" i="12"/>
  <c r="I877" i="12"/>
  <c r="Q876" i="12"/>
  <c r="I876" i="12"/>
  <c r="Q875" i="12"/>
  <c r="I875" i="12"/>
  <c r="Q874" i="12"/>
  <c r="I874" i="12"/>
  <c r="Q873" i="12"/>
  <c r="I873" i="12"/>
  <c r="Q872" i="12"/>
  <c r="I872" i="12"/>
  <c r="Q871" i="12"/>
  <c r="I871" i="12"/>
  <c r="Q870" i="12"/>
  <c r="I870" i="12"/>
  <c r="Q869" i="12"/>
  <c r="I869" i="12"/>
  <c r="Q868" i="12"/>
  <c r="I868" i="12"/>
  <c r="Q867" i="12"/>
  <c r="I867" i="12"/>
  <c r="Q866" i="12"/>
  <c r="I866" i="12"/>
  <c r="Q865" i="12"/>
  <c r="I865" i="12"/>
  <c r="Q864" i="12"/>
  <c r="I864" i="12"/>
  <c r="Q863" i="12"/>
  <c r="I863" i="12"/>
  <c r="Q862" i="12"/>
  <c r="I862" i="12"/>
  <c r="Q861" i="12"/>
  <c r="I861" i="12"/>
  <c r="Q860" i="12"/>
  <c r="I860" i="12"/>
  <c r="Q859" i="12"/>
  <c r="I859" i="12"/>
  <c r="Q858" i="12"/>
  <c r="I858" i="12"/>
  <c r="Q857" i="12"/>
  <c r="I857" i="12"/>
  <c r="Q856" i="12"/>
  <c r="I856" i="12"/>
  <c r="Q855" i="12"/>
  <c r="I855" i="12"/>
  <c r="Q854" i="12"/>
  <c r="I854" i="12"/>
  <c r="Q853" i="12"/>
  <c r="I853" i="12"/>
  <c r="Q852" i="12"/>
  <c r="I852" i="12"/>
  <c r="Q851" i="12"/>
  <c r="I851" i="12"/>
  <c r="Q850" i="12"/>
  <c r="I850" i="12"/>
  <c r="Q849" i="12"/>
  <c r="I849" i="12"/>
  <c r="Q848" i="12"/>
  <c r="I848" i="12"/>
  <c r="Q847" i="12"/>
  <c r="I847" i="12"/>
  <c r="Q846" i="12"/>
  <c r="I846" i="12"/>
  <c r="Q845" i="12"/>
  <c r="I845" i="12"/>
  <c r="Q844" i="12"/>
  <c r="I844" i="12"/>
  <c r="Q843" i="12"/>
  <c r="I843" i="12"/>
  <c r="Q842" i="12"/>
  <c r="I842" i="12"/>
  <c r="Q841" i="12"/>
  <c r="I841" i="12"/>
  <c r="Q840" i="12"/>
  <c r="I840" i="12"/>
  <c r="Q839" i="12"/>
  <c r="I839" i="12"/>
  <c r="Q838" i="12"/>
  <c r="I838" i="12"/>
  <c r="Q837" i="12"/>
  <c r="I837" i="12"/>
  <c r="Q836" i="12"/>
  <c r="I836" i="12"/>
  <c r="Q835" i="12"/>
  <c r="I835" i="12"/>
  <c r="Q834" i="12"/>
  <c r="I834" i="12"/>
  <c r="Q833" i="12"/>
  <c r="I833" i="12"/>
  <c r="Q832" i="12"/>
  <c r="I832" i="12"/>
  <c r="Q831" i="12"/>
  <c r="I831" i="12"/>
  <c r="Q830" i="12"/>
  <c r="I830" i="12"/>
  <c r="Q829" i="12"/>
  <c r="I829" i="12"/>
  <c r="Q828" i="12"/>
  <c r="I828" i="12"/>
  <c r="Q827" i="12"/>
  <c r="I827" i="12"/>
  <c r="Q826" i="12"/>
  <c r="I826" i="12"/>
  <c r="Q825" i="12"/>
  <c r="I825" i="12"/>
  <c r="Q824" i="12"/>
  <c r="I824" i="12"/>
  <c r="Q823" i="12"/>
  <c r="I823" i="12"/>
  <c r="Q822" i="12"/>
  <c r="I822" i="12"/>
  <c r="Q821" i="12"/>
  <c r="I821" i="12"/>
  <c r="Q820" i="12"/>
  <c r="I820" i="12"/>
  <c r="Q819" i="12"/>
  <c r="I819" i="12"/>
  <c r="Q818" i="12"/>
  <c r="I818" i="12"/>
  <c r="Q817" i="12"/>
  <c r="I817" i="12"/>
  <c r="Q816" i="12"/>
  <c r="I816" i="12"/>
  <c r="Q815" i="12"/>
  <c r="I815" i="12"/>
  <c r="Q814" i="12"/>
  <c r="I814" i="12"/>
  <c r="Q813" i="12"/>
  <c r="I813" i="12"/>
  <c r="Q812" i="12"/>
  <c r="I812" i="12"/>
  <c r="Q811" i="12"/>
  <c r="I811" i="12"/>
  <c r="Q810" i="12"/>
  <c r="I810" i="12"/>
  <c r="Q809" i="12"/>
  <c r="I809" i="12"/>
  <c r="Q808" i="12"/>
  <c r="I808" i="12"/>
  <c r="Q807" i="12"/>
  <c r="I807" i="12"/>
  <c r="Q806" i="12"/>
  <c r="I806" i="12"/>
  <c r="Q805" i="12"/>
  <c r="I805" i="12"/>
  <c r="Q804" i="12"/>
  <c r="I804" i="12"/>
  <c r="Q803" i="12"/>
  <c r="I803" i="12"/>
  <c r="Q802" i="12"/>
  <c r="I802" i="12"/>
  <c r="Q801" i="12"/>
  <c r="I801" i="12"/>
  <c r="Q800" i="12"/>
  <c r="I800" i="12"/>
  <c r="Q799" i="12"/>
  <c r="I799" i="12"/>
  <c r="Q798" i="12"/>
  <c r="I798" i="12"/>
  <c r="Q797" i="12"/>
  <c r="I797" i="12"/>
  <c r="Q796" i="12"/>
  <c r="I796" i="12"/>
  <c r="Q795" i="12"/>
  <c r="I795" i="12"/>
  <c r="Q794" i="12"/>
  <c r="I794" i="12"/>
  <c r="Q793" i="12"/>
  <c r="I793" i="12"/>
  <c r="Q792" i="12"/>
  <c r="I792" i="12"/>
  <c r="Q791" i="12"/>
  <c r="I791" i="12"/>
  <c r="Q790" i="12"/>
  <c r="I790" i="12"/>
  <c r="Q789" i="12"/>
  <c r="I789" i="12"/>
  <c r="Q788" i="12"/>
  <c r="I788" i="12"/>
  <c r="Q787" i="12"/>
  <c r="I787" i="12"/>
  <c r="Q786" i="12"/>
  <c r="I786" i="12"/>
  <c r="Q785" i="12"/>
  <c r="I785" i="12"/>
  <c r="Q784" i="12"/>
  <c r="I784" i="12"/>
  <c r="Q783" i="12"/>
  <c r="I783" i="12"/>
  <c r="Q782" i="12"/>
  <c r="I782" i="12"/>
  <c r="Q781" i="12"/>
  <c r="I781" i="12"/>
  <c r="Q780" i="12"/>
  <c r="I780" i="12"/>
  <c r="Q779" i="12"/>
  <c r="I779" i="12"/>
  <c r="Q778" i="12"/>
  <c r="I778" i="12"/>
  <c r="Q777" i="12"/>
  <c r="I777" i="12"/>
  <c r="Q776" i="12"/>
  <c r="I776" i="12"/>
  <c r="Q775" i="12"/>
  <c r="I775" i="12"/>
  <c r="Q774" i="12"/>
  <c r="I774" i="12"/>
  <c r="Q773" i="12"/>
  <c r="I773" i="12"/>
  <c r="Q772" i="12"/>
  <c r="I772" i="12"/>
  <c r="Q771" i="12"/>
  <c r="I771" i="12"/>
  <c r="Q770" i="12"/>
  <c r="I770" i="12"/>
  <c r="Q769" i="12"/>
  <c r="I769" i="12"/>
  <c r="Q768" i="12"/>
  <c r="I768" i="12"/>
  <c r="Q767" i="12"/>
  <c r="I767" i="12"/>
  <c r="Q766" i="12"/>
  <c r="I766" i="12"/>
  <c r="Q765" i="12"/>
  <c r="I765" i="12"/>
  <c r="Q764" i="12"/>
  <c r="I764" i="12"/>
  <c r="Q763" i="12"/>
  <c r="I763" i="12"/>
  <c r="Q762" i="12"/>
  <c r="I762" i="12"/>
  <c r="Q761" i="12"/>
  <c r="I761" i="12"/>
  <c r="Q760" i="12"/>
  <c r="I760" i="12"/>
  <c r="Q759" i="12"/>
  <c r="I759" i="12"/>
  <c r="Q758" i="12"/>
  <c r="I758" i="12"/>
  <c r="Q757" i="12"/>
  <c r="I757" i="12"/>
  <c r="Q756" i="12"/>
  <c r="I756" i="12"/>
  <c r="Q755" i="12"/>
  <c r="I755" i="12"/>
  <c r="Q754" i="12"/>
  <c r="I754" i="12"/>
  <c r="Q753" i="12"/>
  <c r="I753" i="12"/>
  <c r="Q752" i="12"/>
  <c r="I752" i="12"/>
  <c r="Q751" i="12"/>
  <c r="I751" i="12"/>
  <c r="Q750" i="12"/>
  <c r="I750" i="12"/>
  <c r="Q749" i="12"/>
  <c r="I749" i="12"/>
  <c r="Q748" i="12"/>
  <c r="I748" i="12"/>
  <c r="Q747" i="12"/>
  <c r="I747" i="12"/>
  <c r="Q746" i="12"/>
  <c r="I746" i="12"/>
  <c r="Q745" i="12"/>
  <c r="I745" i="12"/>
  <c r="Q744" i="12"/>
  <c r="I744" i="12"/>
  <c r="Q743" i="12"/>
  <c r="I743" i="12"/>
  <c r="Q742" i="12"/>
  <c r="I742" i="12"/>
  <c r="Q741" i="12"/>
  <c r="I741" i="12"/>
  <c r="Q740" i="12"/>
  <c r="I740" i="12"/>
  <c r="Q739" i="12"/>
  <c r="I739" i="12"/>
  <c r="Q738" i="12"/>
  <c r="I738" i="12"/>
  <c r="Q737" i="12"/>
  <c r="I737" i="12"/>
  <c r="Q736" i="12"/>
  <c r="I736" i="12"/>
  <c r="Q735" i="12"/>
  <c r="I735" i="12"/>
  <c r="Q734" i="12"/>
  <c r="I734" i="12"/>
  <c r="Q733" i="12"/>
  <c r="I733" i="12"/>
  <c r="Q732" i="12"/>
  <c r="I732" i="12"/>
  <c r="Q731" i="12"/>
  <c r="I731" i="12"/>
  <c r="Q730" i="12"/>
  <c r="I730" i="12"/>
  <c r="Q729" i="12"/>
  <c r="I729" i="12"/>
  <c r="Q728" i="12"/>
  <c r="I728" i="12"/>
  <c r="Q727" i="12"/>
  <c r="I727" i="12"/>
  <c r="Q726" i="12"/>
  <c r="I726" i="12"/>
  <c r="Q725" i="12"/>
  <c r="I725" i="12"/>
  <c r="Q724" i="12"/>
  <c r="I724" i="12"/>
  <c r="Q723" i="12"/>
  <c r="I723" i="12"/>
  <c r="Q722" i="12"/>
  <c r="I722" i="12"/>
  <c r="Q721" i="12"/>
  <c r="I721" i="12"/>
  <c r="Q720" i="12"/>
  <c r="I720" i="12"/>
  <c r="Q719" i="12"/>
  <c r="I719" i="12"/>
  <c r="Q718" i="12"/>
  <c r="I718" i="12"/>
  <c r="Q717" i="12"/>
  <c r="I717" i="12"/>
  <c r="Q716" i="12"/>
  <c r="I716" i="12"/>
  <c r="Q715" i="12"/>
  <c r="I715" i="12"/>
  <c r="Q714" i="12"/>
  <c r="I714" i="12"/>
  <c r="Q713" i="12"/>
  <c r="I713" i="12"/>
  <c r="Q712" i="12"/>
  <c r="I712" i="12"/>
  <c r="Q711" i="12"/>
  <c r="I711" i="12"/>
  <c r="Q710" i="12"/>
  <c r="I710" i="12"/>
  <c r="Q709" i="12"/>
  <c r="I709" i="12"/>
  <c r="Q708" i="12"/>
  <c r="I708" i="12"/>
  <c r="Q707" i="12"/>
  <c r="I707" i="12"/>
  <c r="Q706" i="12"/>
  <c r="I706" i="12"/>
  <c r="Q705" i="12"/>
  <c r="I705" i="12"/>
  <c r="Q704" i="12"/>
  <c r="I704" i="12"/>
  <c r="Q703" i="12"/>
  <c r="I703" i="12"/>
  <c r="Q702" i="12"/>
  <c r="I702" i="12"/>
  <c r="Q701" i="12"/>
  <c r="I701" i="12"/>
  <c r="Q700" i="12"/>
  <c r="I700" i="12"/>
  <c r="Q699" i="12"/>
  <c r="I699" i="12"/>
  <c r="Q698" i="12"/>
  <c r="I698" i="12"/>
  <c r="Q697" i="12"/>
  <c r="I697" i="12"/>
  <c r="Q696" i="12"/>
  <c r="I696" i="12"/>
  <c r="Q695" i="12"/>
  <c r="I695" i="12"/>
  <c r="Q694" i="12"/>
  <c r="I694" i="12"/>
  <c r="Q693" i="12"/>
  <c r="I693" i="12"/>
  <c r="Q692" i="12"/>
  <c r="I692" i="12"/>
  <c r="Q691" i="12"/>
  <c r="I691" i="12"/>
  <c r="Q690" i="12"/>
  <c r="I690" i="12"/>
  <c r="Q689" i="12"/>
  <c r="I689" i="12"/>
  <c r="Q688" i="12"/>
  <c r="I688" i="12"/>
  <c r="Q687" i="12"/>
  <c r="I687" i="12"/>
  <c r="Q686" i="12"/>
  <c r="I686" i="12"/>
  <c r="Q685" i="12"/>
  <c r="I685" i="12"/>
  <c r="Q684" i="12"/>
  <c r="I684" i="12"/>
  <c r="Q683" i="12"/>
  <c r="I683" i="12"/>
  <c r="Q682" i="12"/>
  <c r="I682" i="12"/>
  <c r="Q681" i="12"/>
  <c r="I681" i="12"/>
  <c r="Q680" i="12"/>
  <c r="I680" i="12"/>
  <c r="Q679" i="12"/>
  <c r="I679" i="12"/>
  <c r="Q678" i="12"/>
  <c r="I678" i="12"/>
  <c r="Q677" i="12"/>
  <c r="I677" i="12"/>
  <c r="Q676" i="12"/>
  <c r="I676" i="12"/>
  <c r="Q675" i="12"/>
  <c r="I675" i="12"/>
  <c r="Q674" i="12"/>
  <c r="I674" i="12"/>
  <c r="Q673" i="12"/>
  <c r="I673" i="12"/>
  <c r="Q672" i="12"/>
  <c r="I672" i="12"/>
  <c r="Q671" i="12"/>
  <c r="I671" i="12"/>
  <c r="Q670" i="12"/>
  <c r="I670" i="12"/>
  <c r="Q669" i="12"/>
  <c r="I669" i="12"/>
  <c r="Q668" i="12"/>
  <c r="I668" i="12"/>
  <c r="Q667" i="12"/>
  <c r="I667" i="12"/>
  <c r="Q666" i="12"/>
  <c r="I666" i="12"/>
  <c r="Q665" i="12"/>
  <c r="I665" i="12"/>
  <c r="Q664" i="12"/>
  <c r="I664" i="12"/>
  <c r="Q663" i="12"/>
  <c r="I663" i="12"/>
  <c r="Q662" i="12"/>
  <c r="I662" i="12"/>
  <c r="Q661" i="12"/>
  <c r="I661" i="12"/>
  <c r="Q660" i="12"/>
  <c r="I660" i="12"/>
  <c r="Q659" i="12"/>
  <c r="I659" i="12"/>
  <c r="Q658" i="12"/>
  <c r="I658" i="12"/>
  <c r="Q657" i="12"/>
  <c r="I657" i="12"/>
  <c r="Q656" i="12"/>
  <c r="I656" i="12"/>
  <c r="Q655" i="12"/>
  <c r="I655" i="12"/>
  <c r="Q654" i="12"/>
  <c r="I654" i="12"/>
  <c r="Q653" i="12"/>
  <c r="I653" i="12"/>
  <c r="Q652" i="12"/>
  <c r="I652" i="12"/>
  <c r="Q651" i="12"/>
  <c r="I651" i="12"/>
  <c r="Q650" i="12"/>
  <c r="I650" i="12"/>
  <c r="Q649" i="12"/>
  <c r="I649" i="12"/>
  <c r="Q648" i="12"/>
  <c r="I648" i="12"/>
  <c r="Q647" i="12"/>
  <c r="I647" i="12"/>
  <c r="Q646" i="12"/>
  <c r="I646" i="12"/>
  <c r="Q645" i="12"/>
  <c r="I645" i="12"/>
  <c r="Q644" i="12"/>
  <c r="I644" i="12"/>
  <c r="Q643" i="12"/>
  <c r="I643" i="12"/>
  <c r="Q642" i="12"/>
  <c r="I642" i="12"/>
  <c r="Q641" i="12"/>
  <c r="I641" i="12"/>
  <c r="Q640" i="12"/>
  <c r="I640" i="12"/>
  <c r="Q639" i="12"/>
  <c r="I639" i="12"/>
  <c r="Q638" i="12"/>
  <c r="I638" i="12"/>
  <c r="Q637" i="12"/>
  <c r="I637" i="12"/>
  <c r="Q636" i="12"/>
  <c r="I636" i="12"/>
  <c r="Q635" i="12"/>
  <c r="I635" i="12"/>
  <c r="Q634" i="12"/>
  <c r="I634" i="12"/>
  <c r="Q633" i="12"/>
  <c r="I633" i="12"/>
  <c r="Q632" i="12"/>
  <c r="I632" i="12"/>
  <c r="Q631" i="12"/>
  <c r="I631" i="12"/>
  <c r="Q630" i="12"/>
  <c r="I630" i="12"/>
  <c r="Q629" i="12"/>
  <c r="I629" i="12"/>
  <c r="Q628" i="12"/>
  <c r="I628" i="12"/>
  <c r="Q627" i="12"/>
  <c r="I627" i="12"/>
  <c r="Q626" i="12"/>
  <c r="I626" i="12"/>
  <c r="Q625" i="12"/>
  <c r="I625" i="12"/>
  <c r="Q624" i="12"/>
  <c r="I624" i="12"/>
  <c r="Q623" i="12"/>
  <c r="I623" i="12"/>
  <c r="Q622" i="12"/>
  <c r="I622" i="12"/>
  <c r="Q621" i="12"/>
  <c r="I621" i="12"/>
  <c r="Q620" i="12"/>
  <c r="I620" i="12"/>
  <c r="Q619" i="12"/>
  <c r="I619" i="12"/>
  <c r="Q618" i="12"/>
  <c r="I618" i="12"/>
  <c r="Q617" i="12"/>
  <c r="I617" i="12"/>
  <c r="Q616" i="12"/>
  <c r="I616" i="12"/>
  <c r="Q615" i="12"/>
  <c r="I615" i="12"/>
  <c r="Q614" i="12"/>
  <c r="I614" i="12"/>
  <c r="Q613" i="12"/>
  <c r="I613" i="12"/>
  <c r="Q612" i="12"/>
  <c r="I612" i="12"/>
  <c r="Q611" i="12"/>
  <c r="I611" i="12"/>
  <c r="Q610" i="12"/>
  <c r="I610" i="12"/>
  <c r="Q609" i="12"/>
  <c r="I609" i="12"/>
  <c r="Q608" i="12"/>
  <c r="I608" i="12"/>
  <c r="Q607" i="12"/>
  <c r="I607" i="12"/>
  <c r="Q606" i="12"/>
  <c r="I606" i="12"/>
  <c r="Q605" i="12"/>
  <c r="I605" i="12"/>
  <c r="Q604" i="12"/>
  <c r="I604" i="12"/>
  <c r="Q603" i="12"/>
  <c r="I603" i="12"/>
  <c r="Q602" i="12"/>
  <c r="I602" i="12"/>
  <c r="Q601" i="12"/>
  <c r="I601" i="12"/>
  <c r="Q600" i="12"/>
  <c r="I600" i="12"/>
  <c r="Q599" i="12"/>
  <c r="I599" i="12"/>
  <c r="Q598" i="12"/>
  <c r="I598" i="12"/>
  <c r="Q597" i="12"/>
  <c r="I597" i="12"/>
  <c r="Q596" i="12"/>
  <c r="I596" i="12"/>
  <c r="Q595" i="12"/>
  <c r="I595" i="12"/>
  <c r="Q594" i="12"/>
  <c r="I594" i="12"/>
  <c r="Q593" i="12"/>
  <c r="I593" i="12"/>
  <c r="Q592" i="12"/>
  <c r="I592" i="12"/>
  <c r="Q591" i="12"/>
  <c r="I591" i="12"/>
  <c r="Q590" i="12"/>
  <c r="I590" i="12"/>
  <c r="Q589" i="12"/>
  <c r="I589" i="12"/>
  <c r="Q588" i="12"/>
  <c r="I588" i="12"/>
  <c r="Q587" i="12"/>
  <c r="I587" i="12"/>
  <c r="Q586" i="12"/>
  <c r="I586" i="12"/>
  <c r="Q585" i="12"/>
  <c r="I585" i="12"/>
  <c r="Q584" i="12"/>
  <c r="I584" i="12"/>
  <c r="Q583" i="12"/>
  <c r="I583" i="12"/>
  <c r="Q582" i="12"/>
  <c r="I582" i="12"/>
  <c r="Q581" i="12"/>
  <c r="I581" i="12"/>
  <c r="Q580" i="12"/>
  <c r="I580" i="12"/>
  <c r="Q579" i="12"/>
  <c r="I579" i="12"/>
  <c r="Q578" i="12"/>
  <c r="I578" i="12"/>
  <c r="Q577" i="12"/>
  <c r="I577" i="12"/>
  <c r="Q576" i="12"/>
  <c r="I576" i="12"/>
  <c r="Q575" i="12"/>
  <c r="I575" i="12"/>
  <c r="Q574" i="12"/>
  <c r="I574" i="12"/>
  <c r="Q573" i="12"/>
  <c r="I573" i="12"/>
  <c r="Q572" i="12"/>
  <c r="I572" i="12"/>
  <c r="Q571" i="12"/>
  <c r="I571" i="12"/>
  <c r="Q570" i="12"/>
  <c r="I570" i="12"/>
  <c r="Q569" i="12"/>
  <c r="I569" i="12"/>
  <c r="Q568" i="12"/>
  <c r="I568" i="12"/>
  <c r="Q567" i="12"/>
  <c r="I567" i="12"/>
  <c r="Q566" i="12"/>
  <c r="I566" i="12"/>
  <c r="Q565" i="12"/>
  <c r="I565" i="12"/>
  <c r="Q564" i="12"/>
  <c r="I564" i="12"/>
  <c r="Q563" i="12"/>
  <c r="I563" i="12"/>
  <c r="Q562" i="12"/>
  <c r="I562" i="12"/>
  <c r="Q561" i="12"/>
  <c r="I561" i="12"/>
  <c r="Q560" i="12"/>
  <c r="I560" i="12"/>
  <c r="Q559" i="12"/>
  <c r="I559" i="12"/>
  <c r="Q558" i="12"/>
  <c r="I558" i="12"/>
  <c r="Q557" i="12"/>
  <c r="I557" i="12"/>
  <c r="Q556" i="12"/>
  <c r="I556" i="12"/>
  <c r="Q555" i="12"/>
  <c r="I555" i="12"/>
  <c r="Q554" i="12"/>
  <c r="I554" i="12"/>
  <c r="Q553" i="12"/>
  <c r="I553" i="12"/>
  <c r="Q552" i="12"/>
  <c r="I552" i="12"/>
  <c r="Q551" i="12"/>
  <c r="I551" i="12"/>
  <c r="Q550" i="12"/>
  <c r="I550" i="12"/>
  <c r="Q549" i="12"/>
  <c r="I549" i="12"/>
  <c r="Q548" i="12"/>
  <c r="I548" i="12"/>
  <c r="Q547" i="12"/>
  <c r="I547" i="12"/>
  <c r="Q546" i="12"/>
  <c r="I546" i="12"/>
  <c r="Q545" i="12"/>
  <c r="I545" i="12"/>
  <c r="Q544" i="12"/>
  <c r="I544" i="12"/>
  <c r="Q543" i="12"/>
  <c r="I543" i="12"/>
  <c r="Q542" i="12"/>
  <c r="I542" i="12"/>
  <c r="Q541" i="12"/>
  <c r="I541" i="12"/>
  <c r="Q540" i="12"/>
  <c r="I540" i="12"/>
  <c r="Q539" i="12"/>
  <c r="I539" i="12"/>
  <c r="Q538" i="12"/>
  <c r="I538" i="12"/>
  <c r="Q537" i="12"/>
  <c r="I537" i="12"/>
  <c r="Q536" i="12"/>
  <c r="I536" i="12"/>
  <c r="Q535" i="12"/>
  <c r="I535" i="12"/>
  <c r="Q534" i="12"/>
  <c r="I534" i="12"/>
  <c r="Q533" i="12"/>
  <c r="I533" i="12"/>
  <c r="Q532" i="12"/>
  <c r="I532" i="12"/>
  <c r="Q531" i="12"/>
  <c r="I531" i="12"/>
  <c r="Q530" i="12"/>
  <c r="I530" i="12"/>
  <c r="Q529" i="12"/>
  <c r="I529" i="12"/>
  <c r="Q528" i="12"/>
  <c r="I528" i="12"/>
  <c r="Q527" i="12"/>
  <c r="I527" i="12"/>
  <c r="Q526" i="12"/>
  <c r="I526" i="12"/>
  <c r="Q525" i="12"/>
  <c r="I525" i="12"/>
  <c r="Q524" i="12"/>
  <c r="I524" i="12"/>
  <c r="Q523" i="12"/>
  <c r="I523" i="12"/>
  <c r="Q522" i="12"/>
  <c r="I522" i="12"/>
  <c r="Q521" i="12"/>
  <c r="I521" i="12"/>
  <c r="Q520" i="12"/>
  <c r="I520" i="12"/>
  <c r="Q519" i="12"/>
  <c r="I519" i="12"/>
  <c r="Q518" i="12"/>
  <c r="I518" i="12"/>
  <c r="Q517" i="12"/>
  <c r="I517" i="12"/>
  <c r="Q516" i="12"/>
  <c r="I516" i="12"/>
  <c r="Q515" i="12"/>
  <c r="I515" i="12"/>
  <c r="Q514" i="12"/>
  <c r="I514" i="12"/>
  <c r="Q513" i="12"/>
  <c r="I513" i="12"/>
  <c r="Q512" i="12"/>
  <c r="I512" i="12"/>
  <c r="Q511" i="12"/>
  <c r="I511" i="12"/>
  <c r="Q510" i="12"/>
  <c r="I510" i="12"/>
  <c r="Q509" i="12"/>
  <c r="I509" i="12"/>
  <c r="Q508" i="12"/>
  <c r="I508" i="12"/>
  <c r="Q507" i="12"/>
  <c r="I507" i="12"/>
  <c r="Q506" i="12"/>
  <c r="I506" i="12"/>
  <c r="Q505" i="12"/>
  <c r="I505" i="12"/>
  <c r="Q504" i="12"/>
  <c r="I504" i="12"/>
  <c r="Q503" i="12"/>
  <c r="I503" i="12"/>
  <c r="Q502" i="12"/>
  <c r="I502" i="12"/>
  <c r="Q501" i="12"/>
  <c r="I501" i="12"/>
  <c r="Q500" i="12"/>
  <c r="I500" i="12"/>
  <c r="Q499" i="12"/>
  <c r="I499" i="12"/>
  <c r="Q498" i="12"/>
  <c r="I498" i="12"/>
  <c r="Q497" i="12"/>
  <c r="I497" i="12"/>
  <c r="Q496" i="12"/>
  <c r="I496" i="12"/>
  <c r="Q495" i="12"/>
  <c r="I495" i="12"/>
  <c r="Q494" i="12"/>
  <c r="I494" i="12"/>
  <c r="Q493" i="12"/>
  <c r="I493" i="12"/>
  <c r="Q492" i="12"/>
  <c r="I492" i="12"/>
  <c r="Q491" i="12"/>
  <c r="I491" i="12"/>
  <c r="Q490" i="12"/>
  <c r="I490" i="12"/>
  <c r="Q489" i="12"/>
  <c r="I489" i="12"/>
  <c r="Q488" i="12"/>
  <c r="I488" i="12"/>
  <c r="Q487" i="12"/>
  <c r="I487" i="12"/>
  <c r="Q486" i="12"/>
  <c r="I486" i="12"/>
  <c r="Q485" i="12"/>
  <c r="I485" i="12"/>
  <c r="Q484" i="12"/>
  <c r="I484" i="12"/>
  <c r="Q483" i="12"/>
  <c r="I483" i="12"/>
  <c r="Q482" i="12"/>
  <c r="I482" i="12"/>
  <c r="Q481" i="12"/>
  <c r="I481" i="12"/>
  <c r="Q480" i="12"/>
  <c r="I480" i="12"/>
  <c r="Q479" i="12"/>
  <c r="I479" i="12"/>
  <c r="Q478" i="12"/>
  <c r="I478" i="12"/>
  <c r="Q477" i="12"/>
  <c r="I477" i="12"/>
  <c r="Q476" i="12"/>
  <c r="I476" i="12"/>
  <c r="Q475" i="12"/>
  <c r="I475" i="12"/>
  <c r="Q474" i="12"/>
  <c r="I474" i="12"/>
  <c r="Q473" i="12"/>
  <c r="I473" i="12"/>
  <c r="Q472" i="12"/>
  <c r="I472" i="12"/>
  <c r="Q471" i="12"/>
  <c r="I471" i="12"/>
  <c r="Q470" i="12"/>
  <c r="I470" i="12"/>
  <c r="Q469" i="12"/>
  <c r="I469" i="12"/>
  <c r="Q468" i="12"/>
  <c r="I468" i="12"/>
  <c r="Q467" i="12"/>
  <c r="I467" i="12"/>
  <c r="Q466" i="12"/>
  <c r="I466" i="12"/>
  <c r="Q465" i="12"/>
  <c r="I465" i="12"/>
  <c r="Q464" i="12"/>
  <c r="I464" i="12"/>
  <c r="Q463" i="12"/>
  <c r="I463" i="12"/>
  <c r="Q462" i="12"/>
  <c r="I462" i="12"/>
  <c r="Q461" i="12"/>
  <c r="I461" i="12"/>
  <c r="Q460" i="12"/>
  <c r="I460" i="12"/>
  <c r="Q459" i="12"/>
  <c r="I459" i="12"/>
  <c r="Q458" i="12"/>
  <c r="I458" i="12"/>
  <c r="Q457" i="12"/>
  <c r="I457" i="12"/>
  <c r="Q456" i="12"/>
  <c r="I456" i="12"/>
  <c r="Q455" i="12"/>
  <c r="I455" i="12"/>
  <c r="Q454" i="12"/>
  <c r="I454" i="12"/>
  <c r="Q453" i="12"/>
  <c r="I453" i="12"/>
  <c r="Q452" i="12"/>
  <c r="I452" i="12"/>
  <c r="Q451" i="12"/>
  <c r="I451" i="12"/>
  <c r="Q450" i="12"/>
  <c r="I450" i="12"/>
  <c r="Q449" i="12"/>
  <c r="I449" i="12"/>
  <c r="Q448" i="12"/>
  <c r="I448" i="12"/>
  <c r="Q447" i="12"/>
  <c r="I447" i="12"/>
  <c r="Q446" i="12"/>
  <c r="I446" i="12"/>
  <c r="Q445" i="12"/>
  <c r="I445" i="12"/>
  <c r="Q444" i="12"/>
  <c r="I444" i="12"/>
  <c r="Q443" i="12"/>
  <c r="I443" i="12"/>
  <c r="Q442" i="12"/>
  <c r="I442" i="12"/>
  <c r="Q441" i="12"/>
  <c r="I441" i="12"/>
  <c r="Q440" i="12"/>
  <c r="I440" i="12"/>
  <c r="Q439" i="12"/>
  <c r="I439" i="12"/>
  <c r="Q438" i="12"/>
  <c r="I438" i="12"/>
  <c r="Q437" i="12"/>
  <c r="I437" i="12"/>
  <c r="Q436" i="12"/>
  <c r="I436" i="12"/>
  <c r="Q435" i="12"/>
  <c r="I435" i="12"/>
  <c r="Q434" i="12"/>
  <c r="I434" i="12"/>
  <c r="Q433" i="12"/>
  <c r="I433" i="12"/>
  <c r="Q432" i="12"/>
  <c r="I432" i="12"/>
  <c r="Q431" i="12"/>
  <c r="I431" i="12"/>
  <c r="Q430" i="12"/>
  <c r="I430" i="12"/>
  <c r="Q429" i="12"/>
  <c r="I429" i="12"/>
  <c r="Q428" i="12"/>
  <c r="I428" i="12"/>
  <c r="Q427" i="12"/>
  <c r="I427" i="12"/>
  <c r="Q426" i="12"/>
  <c r="I426" i="12"/>
  <c r="Q425" i="12"/>
  <c r="I425" i="12"/>
  <c r="Q424" i="12"/>
  <c r="I424" i="12"/>
  <c r="Q423" i="12"/>
  <c r="I423" i="12"/>
  <c r="Q422" i="12"/>
  <c r="I422" i="12"/>
  <c r="Q421" i="12"/>
  <c r="I421" i="12"/>
  <c r="Q420" i="12"/>
  <c r="I420" i="12"/>
  <c r="Q419" i="12"/>
  <c r="I419" i="12"/>
  <c r="Q418" i="12"/>
  <c r="I418" i="12"/>
  <c r="Q417" i="12"/>
  <c r="I417" i="12"/>
  <c r="Q416" i="12"/>
  <c r="I416" i="12"/>
  <c r="Q415" i="12"/>
  <c r="I415" i="12"/>
  <c r="Q414" i="12"/>
  <c r="I414" i="12"/>
  <c r="Q413" i="12"/>
  <c r="I413" i="12"/>
  <c r="Q412" i="12"/>
  <c r="I412" i="12"/>
  <c r="Q411" i="12"/>
  <c r="I411" i="12"/>
  <c r="Q410" i="12"/>
  <c r="I410" i="12"/>
  <c r="Q409" i="12"/>
  <c r="I409" i="12"/>
  <c r="Q408" i="12"/>
  <c r="I408" i="12"/>
  <c r="Q407" i="12"/>
  <c r="I407" i="12"/>
  <c r="Q406" i="12"/>
  <c r="I406" i="12"/>
  <c r="Q405" i="12"/>
  <c r="I405" i="12"/>
  <c r="Q404" i="12"/>
  <c r="I404" i="12"/>
  <c r="Q403" i="12"/>
  <c r="I403" i="12"/>
  <c r="Q402" i="12"/>
  <c r="I402" i="12"/>
  <c r="Q401" i="12"/>
  <c r="I401" i="12"/>
  <c r="Q400" i="12"/>
  <c r="I400" i="12"/>
  <c r="Q399" i="12"/>
  <c r="I399" i="12"/>
  <c r="Q398" i="12"/>
  <c r="I398" i="12"/>
  <c r="Q397" i="12"/>
  <c r="I397" i="12"/>
  <c r="Q396" i="12"/>
  <c r="I396" i="12"/>
  <c r="Q395" i="12"/>
  <c r="I395" i="12"/>
  <c r="Q394" i="12"/>
  <c r="I394" i="12"/>
  <c r="Q393" i="12"/>
  <c r="I393" i="12"/>
  <c r="Q392" i="12"/>
  <c r="I392" i="12"/>
  <c r="Q391" i="12"/>
  <c r="I391" i="12"/>
  <c r="Q390" i="12"/>
  <c r="I390" i="12"/>
  <c r="Q389" i="12"/>
  <c r="I389" i="12"/>
  <c r="Q388" i="12"/>
  <c r="I388" i="12"/>
  <c r="Q387" i="12"/>
  <c r="I387" i="12"/>
  <c r="Q386" i="12"/>
  <c r="I386" i="12"/>
  <c r="Q385" i="12"/>
  <c r="I385" i="12"/>
  <c r="Q384" i="12"/>
  <c r="I384" i="12"/>
  <c r="Q383" i="12"/>
  <c r="I383" i="12"/>
  <c r="Q382" i="12"/>
  <c r="I382" i="12"/>
  <c r="Q381" i="12"/>
  <c r="I381" i="12"/>
  <c r="Q380" i="12"/>
  <c r="I380" i="12"/>
  <c r="Q379" i="12"/>
  <c r="I379" i="12"/>
  <c r="Q378" i="12"/>
  <c r="I378" i="12"/>
  <c r="Q377" i="12"/>
  <c r="I377" i="12"/>
  <c r="Q376" i="12"/>
  <c r="I376" i="12"/>
  <c r="Q375" i="12"/>
  <c r="I375" i="12"/>
  <c r="Q374" i="12"/>
  <c r="I374" i="12"/>
  <c r="Q373" i="12"/>
  <c r="I373" i="12"/>
  <c r="Q372" i="12"/>
  <c r="I372" i="12"/>
  <c r="Q371" i="12"/>
  <c r="I371" i="12"/>
  <c r="Q370" i="12"/>
  <c r="I370" i="12"/>
  <c r="Q369" i="12"/>
  <c r="I369" i="12"/>
  <c r="Q368" i="12"/>
  <c r="I368" i="12"/>
  <c r="Q367" i="12"/>
  <c r="I367" i="12"/>
  <c r="Q366" i="12"/>
  <c r="I366" i="12"/>
  <c r="Q365" i="12"/>
  <c r="I365" i="12"/>
  <c r="Q364" i="12"/>
  <c r="I364" i="12"/>
  <c r="Q363" i="12"/>
  <c r="I363" i="12"/>
  <c r="Q362" i="12"/>
  <c r="I362" i="12"/>
  <c r="Q361" i="12"/>
  <c r="I361" i="12"/>
  <c r="Q360" i="12"/>
  <c r="I360" i="12"/>
  <c r="Q359" i="12"/>
  <c r="I359" i="12"/>
  <c r="Q358" i="12"/>
  <c r="I358" i="12"/>
  <c r="Q357" i="12"/>
  <c r="I357" i="12"/>
  <c r="Q356" i="12"/>
  <c r="I356" i="12"/>
  <c r="Q355" i="12"/>
  <c r="I355" i="12"/>
  <c r="Q354" i="12"/>
  <c r="I354" i="12"/>
  <c r="Q353" i="12"/>
  <c r="I353" i="12"/>
  <c r="Q352" i="12"/>
  <c r="I352" i="12"/>
  <c r="Q351" i="12"/>
  <c r="I351" i="12"/>
  <c r="Q350" i="12"/>
  <c r="I350" i="12"/>
  <c r="Q349" i="12"/>
  <c r="I349" i="12"/>
  <c r="Q348" i="12"/>
  <c r="I348" i="12"/>
  <c r="Q347" i="12"/>
  <c r="I347" i="12"/>
  <c r="Q346" i="12"/>
  <c r="I346" i="12"/>
  <c r="Q345" i="12"/>
  <c r="I345" i="12"/>
  <c r="Q344" i="12"/>
  <c r="I344" i="12"/>
  <c r="Q343" i="12"/>
  <c r="I343" i="12"/>
  <c r="Q342" i="12"/>
  <c r="I342" i="12"/>
  <c r="Q341" i="12"/>
  <c r="I341" i="12"/>
  <c r="Q340" i="12"/>
  <c r="I340" i="12"/>
  <c r="Q339" i="12"/>
  <c r="I339" i="12"/>
  <c r="Q338" i="12"/>
  <c r="I338" i="12"/>
  <c r="Q337" i="12"/>
  <c r="I337" i="12"/>
  <c r="Q336" i="12"/>
  <c r="I336" i="12"/>
  <c r="Q335" i="12"/>
  <c r="I335" i="12"/>
  <c r="Q334" i="12"/>
  <c r="I334" i="12"/>
  <c r="Q333" i="12"/>
  <c r="I333" i="12"/>
  <c r="Q332" i="12"/>
  <c r="I332" i="12"/>
  <c r="Q331" i="12"/>
  <c r="I331" i="12"/>
  <c r="Q330" i="12"/>
  <c r="I330" i="12"/>
  <c r="Q329" i="12"/>
  <c r="I329" i="12"/>
  <c r="Q328" i="12"/>
  <c r="I328" i="12"/>
  <c r="Q327" i="12"/>
  <c r="I327" i="12"/>
  <c r="Q326" i="12"/>
  <c r="I326" i="12"/>
  <c r="Q325" i="12"/>
  <c r="I325" i="12"/>
  <c r="Q324" i="12"/>
  <c r="I324" i="12"/>
  <c r="Q323" i="12"/>
  <c r="I323" i="12"/>
  <c r="Q322" i="12"/>
  <c r="I322" i="12"/>
  <c r="Q321" i="12"/>
  <c r="I321" i="12"/>
  <c r="Q320" i="12"/>
  <c r="I320" i="12"/>
  <c r="Q319" i="12"/>
  <c r="I319" i="12"/>
  <c r="Q318" i="12"/>
  <c r="I318" i="12"/>
  <c r="Q317" i="12"/>
  <c r="I317" i="12"/>
  <c r="Q316" i="12"/>
  <c r="I316" i="12"/>
  <c r="Q315" i="12"/>
  <c r="I315" i="12"/>
  <c r="Q314" i="12"/>
  <c r="I314" i="12"/>
  <c r="Q313" i="12"/>
  <c r="I313" i="12"/>
  <c r="Q312" i="12"/>
  <c r="I312" i="12"/>
  <c r="Q311" i="12"/>
  <c r="I311" i="12"/>
  <c r="Q310" i="12"/>
  <c r="I310" i="12"/>
  <c r="Q309" i="12"/>
  <c r="I309" i="12"/>
  <c r="Q308" i="12"/>
  <c r="I308" i="12"/>
  <c r="Q307" i="12"/>
  <c r="I307" i="12"/>
  <c r="Q306" i="12"/>
  <c r="I306" i="12"/>
  <c r="Q305" i="12"/>
  <c r="I305" i="12"/>
  <c r="Q304" i="12"/>
  <c r="I304" i="12"/>
  <c r="Q303" i="12"/>
  <c r="I303" i="12"/>
  <c r="Q302" i="12"/>
  <c r="I302" i="12"/>
  <c r="Q301" i="12"/>
  <c r="I301" i="12"/>
  <c r="Q300" i="12"/>
  <c r="I300" i="12"/>
  <c r="Q299" i="12"/>
  <c r="I299" i="12"/>
  <c r="Q298" i="12"/>
  <c r="I298" i="12"/>
  <c r="Q297" i="12"/>
  <c r="I297" i="12"/>
  <c r="Q296" i="12"/>
  <c r="I296" i="12"/>
  <c r="Q295" i="12"/>
  <c r="I295" i="12"/>
  <c r="Q294" i="12"/>
  <c r="I294" i="12"/>
  <c r="Q293" i="12"/>
  <c r="I293" i="12"/>
  <c r="Q292" i="12"/>
  <c r="I292" i="12"/>
  <c r="Q291" i="12"/>
  <c r="I291" i="12"/>
  <c r="Q290" i="12"/>
  <c r="I290" i="12"/>
  <c r="Q289" i="12"/>
  <c r="I289" i="12"/>
  <c r="Q288" i="12"/>
  <c r="I288" i="12"/>
  <c r="Q287" i="12"/>
  <c r="I287" i="12"/>
  <c r="Q286" i="12"/>
  <c r="I286" i="12"/>
  <c r="Q285" i="12"/>
  <c r="I285" i="12"/>
  <c r="Q284" i="12"/>
  <c r="I284" i="12"/>
  <c r="Q283" i="12"/>
  <c r="I283" i="12"/>
  <c r="Q282" i="12"/>
  <c r="I282" i="12"/>
  <c r="Q281" i="12"/>
  <c r="I281" i="12"/>
  <c r="Q280" i="12"/>
  <c r="I280" i="12"/>
  <c r="Q279" i="12"/>
  <c r="I279" i="12"/>
  <c r="Q278" i="12"/>
  <c r="I278" i="12"/>
  <c r="Q277" i="12"/>
  <c r="I277" i="12"/>
  <c r="Q276" i="12"/>
  <c r="I276" i="12"/>
  <c r="Q275" i="12"/>
  <c r="I275" i="12"/>
  <c r="Q274" i="12"/>
  <c r="I274" i="12"/>
  <c r="Q273" i="12"/>
  <c r="I273" i="12"/>
  <c r="Q272" i="12"/>
  <c r="I272" i="12"/>
  <c r="Q271" i="12"/>
  <c r="I271" i="12"/>
  <c r="Q270" i="12"/>
  <c r="I270" i="12"/>
  <c r="Q269" i="12"/>
  <c r="I269" i="12"/>
  <c r="Q268" i="12"/>
  <c r="I268" i="12"/>
  <c r="Q267" i="12"/>
  <c r="I267" i="12"/>
  <c r="Q266" i="12"/>
  <c r="I266" i="12"/>
  <c r="Q265" i="12"/>
  <c r="I265" i="12"/>
  <c r="Q264" i="12"/>
  <c r="I264" i="12"/>
  <c r="Q263" i="12"/>
  <c r="I263" i="12"/>
  <c r="Q262" i="12"/>
  <c r="I262" i="12"/>
  <c r="Q261" i="12"/>
  <c r="I261" i="12"/>
  <c r="Q260" i="12"/>
  <c r="I260" i="12"/>
  <c r="Q259" i="12"/>
  <c r="I259" i="12"/>
  <c r="Q258" i="12"/>
  <c r="I258" i="12"/>
  <c r="Q257" i="12"/>
  <c r="I257" i="12"/>
  <c r="Q256" i="12"/>
  <c r="I256" i="12"/>
  <c r="Q255" i="12"/>
  <c r="I255" i="12"/>
  <c r="Q254" i="12"/>
  <c r="I254" i="12"/>
  <c r="Q253" i="12"/>
  <c r="I253" i="12"/>
  <c r="Q252" i="12"/>
  <c r="I252" i="12"/>
  <c r="Q251" i="12"/>
  <c r="I251" i="12"/>
  <c r="Q250" i="12"/>
  <c r="I250" i="12"/>
  <c r="Q249" i="12"/>
  <c r="I249" i="12"/>
  <c r="Q248" i="12"/>
  <c r="I248" i="12"/>
  <c r="Q247" i="12"/>
  <c r="I247" i="12"/>
  <c r="Q246" i="12"/>
  <c r="I246" i="12"/>
  <c r="Q245" i="12"/>
  <c r="I245" i="12"/>
  <c r="Q244" i="12"/>
  <c r="I244" i="12"/>
  <c r="Q243" i="12"/>
  <c r="I243" i="12"/>
  <c r="Q242" i="12"/>
  <c r="I242" i="12"/>
  <c r="Q241" i="12"/>
  <c r="I241" i="12"/>
  <c r="Q240" i="12"/>
  <c r="I240" i="12"/>
  <c r="Q239" i="12"/>
  <c r="I239" i="12"/>
  <c r="Q238" i="12"/>
  <c r="I238" i="12"/>
  <c r="Q237" i="12"/>
  <c r="I237" i="12"/>
  <c r="Q236" i="12"/>
  <c r="I236" i="12"/>
  <c r="Q235" i="12"/>
  <c r="I235" i="12"/>
  <c r="Q234" i="12"/>
  <c r="I234" i="12"/>
  <c r="Q233" i="12"/>
  <c r="I233" i="12"/>
  <c r="Q232" i="12"/>
  <c r="I232" i="12"/>
  <c r="Q231" i="12"/>
  <c r="I231" i="12"/>
  <c r="Q230" i="12"/>
  <c r="I230" i="12"/>
  <c r="Q229" i="12"/>
  <c r="I229" i="12"/>
  <c r="Q228" i="12"/>
  <c r="I228" i="12"/>
  <c r="Q227" i="12"/>
  <c r="I227" i="12"/>
  <c r="Q226" i="12"/>
  <c r="I226" i="12"/>
  <c r="Q225" i="12"/>
  <c r="I225" i="12"/>
  <c r="Q224" i="12"/>
  <c r="I224" i="12"/>
  <c r="Q223" i="12"/>
  <c r="I223" i="12"/>
  <c r="Q222" i="12"/>
  <c r="I222" i="12"/>
  <c r="Q221" i="12"/>
  <c r="I221" i="12"/>
  <c r="Q220" i="12"/>
  <c r="I220" i="12"/>
  <c r="Q219" i="12"/>
  <c r="I219" i="12"/>
  <c r="Q218" i="12"/>
  <c r="I218" i="12"/>
  <c r="Q217" i="12"/>
  <c r="I217" i="12"/>
  <c r="Q216" i="12"/>
  <c r="I216" i="12"/>
  <c r="Q215" i="12"/>
  <c r="I215" i="12"/>
  <c r="Q214" i="12"/>
  <c r="I214" i="12"/>
  <c r="Q213" i="12"/>
  <c r="I213" i="12"/>
  <c r="Q212" i="12"/>
  <c r="I212" i="12"/>
  <c r="Q211" i="12"/>
  <c r="I211" i="12"/>
  <c r="Q210" i="12"/>
  <c r="I210" i="12"/>
  <c r="Q209" i="12"/>
  <c r="I209" i="12"/>
  <c r="Q208" i="12"/>
  <c r="I208" i="12"/>
  <c r="Q207" i="12"/>
  <c r="I207" i="12"/>
  <c r="Q206" i="12"/>
  <c r="I206" i="12"/>
  <c r="Q205" i="12"/>
  <c r="I205" i="12"/>
  <c r="Q204" i="12"/>
  <c r="I204" i="12"/>
  <c r="Q203" i="12"/>
  <c r="I203" i="12"/>
  <c r="Q202" i="12"/>
  <c r="I202" i="12"/>
  <c r="Q201" i="12"/>
  <c r="I201" i="12"/>
  <c r="Q200" i="12"/>
  <c r="I200" i="12"/>
  <c r="Q199" i="12"/>
  <c r="I199" i="12"/>
  <c r="Q198" i="12"/>
  <c r="I198" i="12"/>
  <c r="Q197" i="12"/>
  <c r="I197" i="12"/>
  <c r="Q196" i="12"/>
  <c r="I196" i="12"/>
  <c r="Q195" i="12"/>
  <c r="I195" i="12"/>
  <c r="Q194" i="12"/>
  <c r="I194" i="12"/>
  <c r="Q193" i="12"/>
  <c r="I193" i="12"/>
  <c r="Q192" i="12"/>
  <c r="I192" i="12"/>
  <c r="Q191" i="12"/>
  <c r="I191" i="12"/>
  <c r="Q190" i="12"/>
  <c r="I190" i="12"/>
  <c r="Q189" i="12"/>
  <c r="I189" i="12"/>
  <c r="Q188" i="12"/>
  <c r="I188" i="12"/>
  <c r="Q187" i="12"/>
  <c r="I187" i="12"/>
  <c r="Q186" i="12"/>
  <c r="I186" i="12"/>
  <c r="Q185" i="12"/>
  <c r="I185" i="12"/>
  <c r="Q184" i="12"/>
  <c r="I184" i="12"/>
  <c r="Q183" i="12"/>
  <c r="I183" i="12"/>
  <c r="Q182" i="12"/>
  <c r="I182" i="12"/>
  <c r="Q181" i="12"/>
  <c r="I181" i="12"/>
  <c r="Q180" i="12"/>
  <c r="I180" i="12"/>
  <c r="Q179" i="12"/>
  <c r="I179" i="12"/>
  <c r="Q178" i="12"/>
  <c r="I178" i="12"/>
  <c r="Q177" i="12"/>
  <c r="I177" i="12"/>
  <c r="Q176" i="12"/>
  <c r="I176" i="12"/>
  <c r="Q175" i="12"/>
  <c r="I175" i="12"/>
  <c r="Q174" i="12"/>
  <c r="I174" i="12"/>
  <c r="Q173" i="12"/>
  <c r="I173" i="12"/>
  <c r="Q172" i="12"/>
  <c r="I172" i="12"/>
  <c r="Q171" i="12"/>
  <c r="I171" i="12"/>
  <c r="Q170" i="12"/>
  <c r="I170" i="12"/>
  <c r="Q169" i="12"/>
  <c r="I169" i="12"/>
  <c r="Q168" i="12"/>
  <c r="I168" i="12"/>
  <c r="Q167" i="12"/>
  <c r="I167" i="12"/>
  <c r="Q166" i="12"/>
  <c r="I166" i="12"/>
  <c r="Q165" i="12"/>
  <c r="I165" i="12"/>
  <c r="Q164" i="12"/>
  <c r="I164" i="12"/>
  <c r="Q163" i="12"/>
  <c r="I163" i="12"/>
  <c r="Q162" i="12"/>
  <c r="I162" i="12"/>
  <c r="Q161" i="12"/>
  <c r="I161" i="12"/>
  <c r="Q160" i="12"/>
  <c r="I160" i="12"/>
  <c r="Q159" i="12"/>
  <c r="I159" i="12"/>
  <c r="Q158" i="12"/>
  <c r="I158" i="12"/>
  <c r="Q157" i="12"/>
  <c r="I157" i="12"/>
  <c r="Q156" i="12"/>
  <c r="I156" i="12"/>
  <c r="Q155" i="12"/>
  <c r="I155" i="12"/>
  <c r="Q154" i="12"/>
  <c r="I154" i="12"/>
  <c r="Q153" i="12"/>
  <c r="I153" i="12"/>
  <c r="Q152" i="12"/>
  <c r="I152" i="12"/>
  <c r="Q151" i="12"/>
  <c r="I151" i="12"/>
  <c r="Q150" i="12"/>
  <c r="I150" i="12"/>
  <c r="Q149" i="12"/>
  <c r="I149" i="12"/>
  <c r="Q148" i="12"/>
  <c r="I148" i="12"/>
  <c r="Q147" i="12"/>
  <c r="I147" i="12"/>
  <c r="Q146" i="12"/>
  <c r="I146" i="12"/>
  <c r="Q145" i="12"/>
  <c r="I145" i="12"/>
  <c r="Q144" i="12"/>
  <c r="I144" i="12"/>
  <c r="Q143" i="12"/>
  <c r="I143" i="12"/>
  <c r="Q142" i="12"/>
  <c r="I142" i="12"/>
  <c r="Q141" i="12"/>
  <c r="I141" i="12"/>
  <c r="Q140" i="12"/>
  <c r="I140" i="12"/>
  <c r="Q139" i="12"/>
  <c r="I139" i="12"/>
  <c r="Q138" i="12"/>
  <c r="I138" i="12"/>
  <c r="Q137" i="12"/>
  <c r="I137" i="12"/>
  <c r="Q136" i="12"/>
  <c r="I136" i="12"/>
  <c r="Q135" i="12"/>
  <c r="I135" i="12"/>
  <c r="Q134" i="12"/>
  <c r="I134" i="12"/>
  <c r="Q133" i="12"/>
  <c r="I133" i="12"/>
  <c r="Q132" i="12"/>
  <c r="I132" i="12"/>
  <c r="Q131" i="12"/>
  <c r="I131" i="12"/>
  <c r="Q130" i="12"/>
  <c r="I130" i="12"/>
  <c r="Q129" i="12"/>
  <c r="I129" i="12"/>
  <c r="Q128" i="12"/>
  <c r="I128" i="12"/>
  <c r="Q127" i="12"/>
  <c r="I127" i="12"/>
  <c r="Q126" i="12"/>
  <c r="I126" i="12"/>
  <c r="Q125" i="12"/>
  <c r="I125" i="12"/>
  <c r="Q124" i="12"/>
  <c r="I124" i="12"/>
  <c r="Q123" i="12"/>
  <c r="I123" i="12"/>
  <c r="Q122" i="12"/>
  <c r="I122" i="12"/>
  <c r="Q121" i="12"/>
  <c r="I121" i="12"/>
  <c r="Q120" i="12"/>
  <c r="I120" i="12"/>
  <c r="Q119" i="12"/>
  <c r="I119" i="12"/>
  <c r="Q118" i="12"/>
  <c r="I118" i="12"/>
  <c r="Q117" i="12"/>
  <c r="I117" i="12"/>
  <c r="Q116" i="12"/>
  <c r="I116" i="12"/>
  <c r="Q115" i="12"/>
  <c r="I115" i="12"/>
  <c r="Q114" i="12"/>
  <c r="I114" i="12"/>
  <c r="Q113" i="12"/>
  <c r="I113" i="12"/>
  <c r="Q112" i="12"/>
  <c r="I112" i="12"/>
  <c r="Q111" i="12"/>
  <c r="I111" i="12"/>
  <c r="Q110" i="12"/>
  <c r="I110" i="12"/>
  <c r="Q109" i="12"/>
  <c r="I109" i="12"/>
  <c r="Q108" i="12"/>
  <c r="I108" i="12"/>
  <c r="Q107" i="12"/>
  <c r="I107" i="12"/>
  <c r="Q106" i="12"/>
  <c r="I106" i="12"/>
  <c r="Q105" i="12"/>
  <c r="I105" i="12"/>
  <c r="Q104" i="12"/>
  <c r="I104" i="12"/>
  <c r="Q103" i="12"/>
  <c r="I103" i="12"/>
  <c r="Q102" i="12"/>
  <c r="I102" i="12"/>
  <c r="Q101" i="12"/>
  <c r="I101" i="12"/>
  <c r="Q100" i="12"/>
  <c r="I100" i="12"/>
  <c r="Q99" i="12"/>
  <c r="I99" i="12"/>
  <c r="Q98" i="12"/>
  <c r="I98" i="12"/>
  <c r="Q97" i="12"/>
  <c r="I97" i="12"/>
  <c r="Q96" i="12"/>
  <c r="I96" i="12"/>
  <c r="Q95" i="12"/>
  <c r="I95" i="12"/>
  <c r="Q94" i="12"/>
  <c r="I94" i="12"/>
  <c r="Q93" i="12"/>
  <c r="I93" i="12"/>
  <c r="Q92" i="12"/>
  <c r="I92" i="12"/>
  <c r="Q91" i="12"/>
  <c r="I91" i="12"/>
  <c r="Q90" i="12"/>
  <c r="I90" i="12"/>
  <c r="Q89" i="12"/>
  <c r="I89" i="12"/>
  <c r="Q88" i="12"/>
  <c r="I88" i="12"/>
  <c r="Q87" i="12"/>
  <c r="I87" i="12"/>
  <c r="Q86" i="12"/>
  <c r="I86" i="12"/>
  <c r="Q85" i="12"/>
  <c r="I85" i="12"/>
  <c r="Q84" i="12"/>
  <c r="I84" i="12"/>
  <c r="Q83" i="12"/>
  <c r="I83" i="12"/>
  <c r="Q82" i="12"/>
  <c r="I82" i="12"/>
  <c r="Q81" i="12"/>
  <c r="I81" i="12"/>
  <c r="Q80" i="12"/>
  <c r="I80" i="12"/>
  <c r="Q79" i="12"/>
  <c r="I79" i="12"/>
  <c r="Q78" i="12"/>
  <c r="I78" i="12"/>
  <c r="Q77" i="12"/>
  <c r="I77" i="12"/>
  <c r="Q76" i="12"/>
  <c r="I76" i="12"/>
  <c r="Q75" i="12"/>
  <c r="I75" i="12"/>
  <c r="Q74" i="12"/>
  <c r="I74" i="12"/>
  <c r="Q73" i="12"/>
  <c r="I73" i="12"/>
  <c r="Q72" i="12"/>
  <c r="I72" i="12"/>
  <c r="Q71" i="12"/>
  <c r="I71" i="12"/>
  <c r="Q70" i="12"/>
  <c r="I70" i="12"/>
  <c r="Q69" i="12"/>
  <c r="I69" i="12"/>
  <c r="Q68" i="12"/>
  <c r="I68" i="12"/>
  <c r="Q67" i="12"/>
  <c r="I67" i="12"/>
  <c r="Q66" i="12"/>
  <c r="I66" i="12"/>
  <c r="Q65" i="12"/>
  <c r="I65" i="12"/>
  <c r="Q64" i="12"/>
  <c r="I64" i="12"/>
  <c r="Q63" i="12"/>
  <c r="I63" i="12"/>
  <c r="Q62" i="12"/>
  <c r="I62" i="12"/>
  <c r="Q61" i="12"/>
  <c r="I61" i="12"/>
  <c r="Q60" i="12"/>
  <c r="I60" i="12"/>
  <c r="Q59" i="12"/>
  <c r="I59" i="12"/>
  <c r="Q58" i="12"/>
  <c r="I58" i="12"/>
  <c r="Q57" i="12"/>
  <c r="I57" i="12"/>
  <c r="Q56" i="12"/>
  <c r="I56" i="12"/>
  <c r="Q55" i="12"/>
  <c r="I55" i="12"/>
  <c r="Q54" i="12"/>
  <c r="I54" i="12"/>
  <c r="Q53" i="12"/>
  <c r="I53" i="12"/>
  <c r="Q52" i="12"/>
  <c r="I52" i="12"/>
  <c r="Q51" i="12"/>
  <c r="I51" i="12"/>
  <c r="Q50" i="12"/>
  <c r="I50" i="12"/>
  <c r="Q49" i="12"/>
  <c r="I49" i="12"/>
  <c r="Q48" i="12"/>
  <c r="I48" i="12"/>
  <c r="Q47" i="12"/>
  <c r="I47" i="12"/>
  <c r="Q46" i="12"/>
  <c r="I46" i="12"/>
  <c r="Q45" i="12"/>
  <c r="I45" i="12"/>
  <c r="Q44" i="12"/>
  <c r="I44" i="12"/>
  <c r="Q43" i="12"/>
  <c r="I43" i="12"/>
  <c r="Q42" i="12"/>
  <c r="I42" i="12"/>
  <c r="Q41" i="12"/>
  <c r="I41" i="12"/>
  <c r="Q40" i="12"/>
  <c r="I40" i="12"/>
  <c r="Q39" i="12"/>
  <c r="I39" i="12"/>
  <c r="Q38" i="12"/>
  <c r="I38" i="12"/>
  <c r="Q37" i="12"/>
  <c r="I37" i="12"/>
  <c r="Q36" i="12"/>
  <c r="I36" i="12"/>
  <c r="Q35" i="12"/>
  <c r="I35" i="12"/>
  <c r="Q34" i="12"/>
  <c r="I34" i="12"/>
  <c r="Q33" i="12"/>
  <c r="I33" i="12"/>
  <c r="Q32" i="12"/>
  <c r="I32" i="12"/>
  <c r="Q31" i="12"/>
  <c r="I31" i="12"/>
  <c r="Q30" i="12"/>
  <c r="I30" i="12"/>
  <c r="Q29" i="12"/>
  <c r="I29" i="12"/>
  <c r="Q28" i="12"/>
  <c r="I28" i="12"/>
  <c r="Q27" i="12"/>
  <c r="I27" i="12"/>
  <c r="Q26" i="12"/>
  <c r="I26" i="12"/>
  <c r="Q25" i="12"/>
  <c r="I25" i="12"/>
  <c r="Q24" i="12"/>
  <c r="I24" i="12"/>
  <c r="Q23" i="12"/>
  <c r="I23" i="12"/>
  <c r="Q22" i="12"/>
  <c r="I22" i="12"/>
  <c r="Q21" i="12"/>
  <c r="I21" i="12"/>
  <c r="Q20" i="12"/>
  <c r="I20" i="12"/>
  <c r="Q19" i="12"/>
  <c r="I19" i="12"/>
  <c r="Q18" i="12"/>
  <c r="I18" i="12"/>
  <c r="Q17" i="12"/>
  <c r="I17" i="12"/>
  <c r="Q16" i="12"/>
  <c r="I16" i="12"/>
  <c r="Q15" i="12"/>
  <c r="I15" i="12"/>
  <c r="Q14" i="12"/>
  <c r="I14" i="12"/>
  <c r="Q13" i="12"/>
  <c r="I13" i="12"/>
  <c r="Q12" i="12"/>
  <c r="I12" i="12"/>
  <c r="Q11" i="12"/>
  <c r="I11" i="12"/>
  <c r="Q10" i="12"/>
  <c r="I10" i="12"/>
  <c r="Q9" i="12"/>
  <c r="I9" i="12"/>
  <c r="Q8" i="12"/>
  <c r="I8" i="12"/>
  <c r="Q7" i="12"/>
  <c r="K7" i="12"/>
  <c r="I7" i="12"/>
  <c r="Q6" i="12"/>
  <c r="I6" i="12"/>
  <c r="Q5" i="12"/>
  <c r="I5" i="12"/>
  <c r="Q4" i="12"/>
  <c r="I4" i="12"/>
  <c r="Q3" i="12"/>
  <c r="I3" i="12"/>
  <c r="Q2" i="12"/>
  <c r="I2" i="12"/>
  <c r="G103" i="10"/>
  <c r="G99" i="10"/>
  <c r="G94" i="10"/>
  <c r="F94" i="10"/>
  <c r="D94" i="10"/>
  <c r="G93" i="10"/>
  <c r="F93" i="10"/>
  <c r="E93" i="10"/>
  <c r="D93" i="10"/>
  <c r="G92" i="10"/>
  <c r="D92" i="10"/>
  <c r="C92" i="10"/>
  <c r="G90" i="10"/>
  <c r="F90" i="10"/>
  <c r="D90" i="10"/>
  <c r="G89" i="10"/>
  <c r="F89" i="10"/>
  <c r="E89" i="10"/>
  <c r="D89" i="10"/>
  <c r="G88" i="10"/>
  <c r="D88" i="10"/>
  <c r="C88" i="10"/>
  <c r="G86" i="10"/>
  <c r="F86" i="10"/>
  <c r="D86" i="10"/>
  <c r="G84" i="10"/>
  <c r="F84" i="10"/>
  <c r="E84" i="10"/>
  <c r="D84" i="10"/>
  <c r="C84" i="10"/>
  <c r="B84" i="10"/>
  <c r="G83" i="10"/>
  <c r="F83" i="10"/>
  <c r="E83" i="10"/>
  <c r="D83" i="10"/>
  <c r="C83" i="10"/>
  <c r="B83" i="10"/>
  <c r="G82" i="10"/>
  <c r="F82" i="10"/>
  <c r="E82" i="10"/>
  <c r="D82" i="10"/>
  <c r="C82" i="10"/>
  <c r="B82" i="10"/>
  <c r="G81" i="10"/>
  <c r="F81" i="10"/>
  <c r="E81" i="10"/>
  <c r="D81" i="10"/>
  <c r="C81" i="10"/>
  <c r="B81" i="10"/>
  <c r="G80" i="10"/>
  <c r="F80" i="10"/>
  <c r="E80" i="10"/>
  <c r="D80" i="10"/>
  <c r="C80" i="10"/>
  <c r="B80" i="10"/>
  <c r="G79" i="10"/>
  <c r="F79" i="10"/>
  <c r="E79" i="10"/>
  <c r="D79" i="10"/>
  <c r="C79" i="10"/>
  <c r="B79" i="10"/>
  <c r="G78" i="10"/>
  <c r="G104" i="10" s="1"/>
  <c r="F78" i="10"/>
  <c r="E78" i="10"/>
  <c r="D78" i="10"/>
  <c r="D103" i="10" s="1"/>
  <c r="C78" i="10"/>
  <c r="C102" i="10" s="1"/>
  <c r="B78" i="10"/>
  <c r="G77" i="10"/>
  <c r="F77" i="10"/>
  <c r="E77" i="10"/>
  <c r="D77" i="10"/>
  <c r="C77" i="10"/>
  <c r="B77" i="10"/>
  <c r="G76" i="10"/>
  <c r="F76" i="10"/>
  <c r="E76" i="10"/>
  <c r="D76" i="10"/>
  <c r="C76" i="10"/>
  <c r="B76" i="10"/>
  <c r="A65536" i="9"/>
  <c r="L1388" i="9"/>
  <c r="M1388" i="9" s="1"/>
  <c r="L1387" i="9"/>
  <c r="M1387" i="9" s="1"/>
  <c r="L1386" i="9"/>
  <c r="M1386" i="9" s="1"/>
  <c r="L1385" i="9"/>
  <c r="M1385" i="9" s="1"/>
  <c r="L1384" i="9"/>
  <c r="M1384" i="9" s="1"/>
  <c r="L1383" i="9"/>
  <c r="M1383" i="9" s="1"/>
  <c r="L1382" i="9"/>
  <c r="M1382" i="9" s="1"/>
  <c r="L1381" i="9"/>
  <c r="M1381" i="9" s="1"/>
  <c r="L1380" i="9"/>
  <c r="M1380" i="9" s="1"/>
  <c r="L1379" i="9"/>
  <c r="M1379" i="9" s="1"/>
  <c r="L1378" i="9"/>
  <c r="M1378" i="9" s="1"/>
  <c r="L1377" i="9"/>
  <c r="M1377" i="9" s="1"/>
  <c r="L1376" i="9"/>
  <c r="M1376" i="9" s="1"/>
  <c r="L1375" i="9"/>
  <c r="M1375" i="9" s="1"/>
  <c r="L1374" i="9"/>
  <c r="M1374" i="9" s="1"/>
  <c r="L1373" i="9"/>
  <c r="M1373" i="9" s="1"/>
  <c r="L1372" i="9"/>
  <c r="M1372" i="9" s="1"/>
  <c r="L1371" i="9"/>
  <c r="M1371" i="9" s="1"/>
  <c r="L1370" i="9"/>
  <c r="M1370" i="9" s="1"/>
  <c r="L1369" i="9"/>
  <c r="M1369" i="9" s="1"/>
  <c r="L1368" i="9"/>
  <c r="M1368" i="9" s="1"/>
  <c r="L1367" i="9"/>
  <c r="M1367" i="9" s="1"/>
  <c r="L1366" i="9"/>
  <c r="M1366" i="9" s="1"/>
  <c r="L1365" i="9"/>
  <c r="M1365" i="9" s="1"/>
  <c r="L1364" i="9"/>
  <c r="M1364" i="9" s="1"/>
  <c r="L1363" i="9"/>
  <c r="M1363" i="9" s="1"/>
  <c r="L1362" i="9"/>
  <c r="M1362" i="9" s="1"/>
  <c r="L1361" i="9"/>
  <c r="M1361" i="9" s="1"/>
  <c r="L1360" i="9"/>
  <c r="M1360" i="9" s="1"/>
  <c r="L1359" i="9"/>
  <c r="M1359" i="9" s="1"/>
  <c r="L1358" i="9"/>
  <c r="M1358" i="9" s="1"/>
  <c r="L1357" i="9"/>
  <c r="M1357" i="9" s="1"/>
  <c r="L1356" i="9"/>
  <c r="M1356" i="9" s="1"/>
  <c r="L1355" i="9"/>
  <c r="M1355" i="9" s="1"/>
  <c r="L1354" i="9"/>
  <c r="M1354" i="9" s="1"/>
  <c r="L1353" i="9"/>
  <c r="M1353" i="9" s="1"/>
  <c r="L1352" i="9"/>
  <c r="M1352" i="9" s="1"/>
  <c r="L1351" i="9"/>
  <c r="M1351" i="9" s="1"/>
  <c r="L1350" i="9"/>
  <c r="M1350" i="9" s="1"/>
  <c r="L1349" i="9"/>
  <c r="M1349" i="9" s="1"/>
  <c r="L1348" i="9"/>
  <c r="M1348" i="9" s="1"/>
  <c r="L1347" i="9"/>
  <c r="M1347" i="9" s="1"/>
  <c r="L1346" i="9"/>
  <c r="M1346" i="9" s="1"/>
  <c r="L1345" i="9"/>
  <c r="M1345" i="9" s="1"/>
  <c r="L1344" i="9"/>
  <c r="M1344" i="9" s="1"/>
  <c r="L1343" i="9"/>
  <c r="M1343" i="9" s="1"/>
  <c r="L1342" i="9"/>
  <c r="M1342" i="9" s="1"/>
  <c r="L1341" i="9"/>
  <c r="M1341" i="9" s="1"/>
  <c r="L1340" i="9"/>
  <c r="M1340" i="9" s="1"/>
  <c r="L1339" i="9"/>
  <c r="M1339" i="9" s="1"/>
  <c r="L1338" i="9"/>
  <c r="M1338" i="9" s="1"/>
  <c r="L1337" i="9"/>
  <c r="M1337" i="9" s="1"/>
  <c r="L1336" i="9"/>
  <c r="M1336" i="9" s="1"/>
  <c r="L1335" i="9"/>
  <c r="M1335" i="9" s="1"/>
  <c r="L1334" i="9"/>
  <c r="M1334" i="9" s="1"/>
  <c r="L1333" i="9"/>
  <c r="M1333" i="9" s="1"/>
  <c r="L1332" i="9"/>
  <c r="M1332" i="9" s="1"/>
  <c r="L1331" i="9"/>
  <c r="M1331" i="9" s="1"/>
  <c r="L1330" i="9"/>
  <c r="M1330" i="9" s="1"/>
  <c r="L1329" i="9"/>
  <c r="M1329" i="9" s="1"/>
  <c r="L1328" i="9"/>
  <c r="M1328" i="9" s="1"/>
  <c r="L1327" i="9"/>
  <c r="M1327" i="9" s="1"/>
  <c r="L1326" i="9"/>
  <c r="M1326" i="9" s="1"/>
  <c r="L1325" i="9"/>
  <c r="M1325" i="9" s="1"/>
  <c r="L1324" i="9"/>
  <c r="M1324" i="9" s="1"/>
  <c r="L1323" i="9"/>
  <c r="M1323" i="9" s="1"/>
  <c r="L1322" i="9"/>
  <c r="M1322" i="9" s="1"/>
  <c r="L1321" i="9"/>
  <c r="M1321" i="9" s="1"/>
  <c r="L1320" i="9"/>
  <c r="M1320" i="9" s="1"/>
  <c r="L1319" i="9"/>
  <c r="M1319" i="9" s="1"/>
  <c r="L1318" i="9"/>
  <c r="M1318" i="9" s="1"/>
  <c r="L1317" i="9"/>
  <c r="M1317" i="9" s="1"/>
  <c r="L1316" i="9"/>
  <c r="M1316" i="9" s="1"/>
  <c r="L1315" i="9"/>
  <c r="M1315" i="9" s="1"/>
  <c r="L1314" i="9"/>
  <c r="M1314" i="9" s="1"/>
  <c r="L1313" i="9"/>
  <c r="M1313" i="9" s="1"/>
  <c r="L1312" i="9"/>
  <c r="M1312" i="9" s="1"/>
  <c r="L1311" i="9"/>
  <c r="M1311" i="9" s="1"/>
  <c r="L1310" i="9"/>
  <c r="M1310" i="9" s="1"/>
  <c r="L1309" i="9"/>
  <c r="M1309" i="9" s="1"/>
  <c r="L1308" i="9"/>
  <c r="M1308" i="9" s="1"/>
  <c r="L1307" i="9"/>
  <c r="M1307" i="9" s="1"/>
  <c r="L1306" i="9"/>
  <c r="M1306" i="9" s="1"/>
  <c r="L1305" i="9"/>
  <c r="M1305" i="9" s="1"/>
  <c r="L1304" i="9"/>
  <c r="M1304" i="9" s="1"/>
  <c r="L1303" i="9"/>
  <c r="M1303" i="9" s="1"/>
  <c r="L1302" i="9"/>
  <c r="M1302" i="9" s="1"/>
  <c r="L1301" i="9"/>
  <c r="M1301" i="9" s="1"/>
  <c r="L1300" i="9"/>
  <c r="M1300" i="9" s="1"/>
  <c r="L1299" i="9"/>
  <c r="M1299" i="9" s="1"/>
  <c r="L1298" i="9"/>
  <c r="M1298" i="9" s="1"/>
  <c r="L1297" i="9"/>
  <c r="M1297" i="9" s="1"/>
  <c r="L1296" i="9"/>
  <c r="M1296" i="9" s="1"/>
  <c r="L1295" i="9"/>
  <c r="M1295" i="9" s="1"/>
  <c r="L1294" i="9"/>
  <c r="M1294" i="9" s="1"/>
  <c r="L1293" i="9"/>
  <c r="M1293" i="9" s="1"/>
  <c r="L1292" i="9"/>
  <c r="M1292" i="9" s="1"/>
  <c r="L1291" i="9"/>
  <c r="M1291" i="9" s="1"/>
  <c r="L1290" i="9"/>
  <c r="M1290" i="9" s="1"/>
  <c r="L1289" i="9"/>
  <c r="M1289" i="9" s="1"/>
  <c r="L1288" i="9"/>
  <c r="M1288" i="9" s="1"/>
  <c r="L1287" i="9"/>
  <c r="M1287" i="9" s="1"/>
  <c r="L1286" i="9"/>
  <c r="M1286" i="9" s="1"/>
  <c r="L1285" i="9"/>
  <c r="M1285" i="9" s="1"/>
  <c r="L1284" i="9"/>
  <c r="M1284" i="9" s="1"/>
  <c r="L1283" i="9"/>
  <c r="M1283" i="9" s="1"/>
  <c r="L1282" i="9"/>
  <c r="M1282" i="9" s="1"/>
  <c r="L1281" i="9"/>
  <c r="M1281" i="9" s="1"/>
  <c r="L1280" i="9"/>
  <c r="M1280" i="9" s="1"/>
  <c r="L1279" i="9"/>
  <c r="M1279" i="9" s="1"/>
  <c r="L1278" i="9"/>
  <c r="M1278" i="9" s="1"/>
  <c r="L1277" i="9"/>
  <c r="M1277" i="9" s="1"/>
  <c r="L1276" i="9"/>
  <c r="M1276" i="9" s="1"/>
  <c r="L1275" i="9"/>
  <c r="M1275" i="9" s="1"/>
  <c r="L1274" i="9"/>
  <c r="M1274" i="9" s="1"/>
  <c r="L1273" i="9"/>
  <c r="M1273" i="9" s="1"/>
  <c r="L1272" i="9"/>
  <c r="M1272" i="9" s="1"/>
  <c r="L1271" i="9"/>
  <c r="M1271" i="9" s="1"/>
  <c r="L1270" i="9"/>
  <c r="M1270" i="9" s="1"/>
  <c r="L1269" i="9"/>
  <c r="M1269" i="9" s="1"/>
  <c r="L1268" i="9"/>
  <c r="M1268" i="9" s="1"/>
  <c r="L1267" i="9"/>
  <c r="M1267" i="9" s="1"/>
  <c r="L1266" i="9"/>
  <c r="M1266" i="9" s="1"/>
  <c r="L1265" i="9"/>
  <c r="M1265" i="9" s="1"/>
  <c r="L1264" i="9"/>
  <c r="M1264" i="9" s="1"/>
  <c r="L1263" i="9"/>
  <c r="M1263" i="9" s="1"/>
  <c r="L1262" i="9"/>
  <c r="M1262" i="9" s="1"/>
  <c r="L1261" i="9"/>
  <c r="M1261" i="9" s="1"/>
  <c r="L1260" i="9"/>
  <c r="M1260" i="9" s="1"/>
  <c r="L1259" i="9"/>
  <c r="M1259" i="9" s="1"/>
  <c r="L1258" i="9"/>
  <c r="M1258" i="9" s="1"/>
  <c r="L1257" i="9"/>
  <c r="M1257" i="9" s="1"/>
  <c r="L1256" i="9"/>
  <c r="M1256" i="9" s="1"/>
  <c r="L1255" i="9"/>
  <c r="M1255" i="9" s="1"/>
  <c r="L1254" i="9"/>
  <c r="M1254" i="9" s="1"/>
  <c r="L1253" i="9"/>
  <c r="M1253" i="9" s="1"/>
  <c r="L1252" i="9"/>
  <c r="M1252" i="9" s="1"/>
  <c r="L1251" i="9"/>
  <c r="M1251" i="9" s="1"/>
  <c r="L1250" i="9"/>
  <c r="M1250" i="9" s="1"/>
  <c r="L1249" i="9"/>
  <c r="M1249" i="9" s="1"/>
  <c r="L1248" i="9"/>
  <c r="M1248" i="9" s="1"/>
  <c r="L1247" i="9"/>
  <c r="M1247" i="9" s="1"/>
  <c r="L1246" i="9"/>
  <c r="M1246" i="9" s="1"/>
  <c r="L1245" i="9"/>
  <c r="M1245" i="9" s="1"/>
  <c r="L1244" i="9"/>
  <c r="M1244" i="9" s="1"/>
  <c r="L1243" i="9"/>
  <c r="M1243" i="9" s="1"/>
  <c r="L1242" i="9"/>
  <c r="M1242" i="9" s="1"/>
  <c r="L1241" i="9"/>
  <c r="M1241" i="9" s="1"/>
  <c r="L1240" i="9"/>
  <c r="M1240" i="9" s="1"/>
  <c r="L1239" i="9"/>
  <c r="M1239" i="9" s="1"/>
  <c r="L1238" i="9"/>
  <c r="M1238" i="9" s="1"/>
  <c r="L1237" i="9"/>
  <c r="M1237" i="9" s="1"/>
  <c r="L1236" i="9"/>
  <c r="M1236" i="9" s="1"/>
  <c r="L1235" i="9"/>
  <c r="M1235" i="9" s="1"/>
  <c r="L1234" i="9"/>
  <c r="M1234" i="9" s="1"/>
  <c r="L1233" i="9"/>
  <c r="M1233" i="9" s="1"/>
  <c r="L1232" i="9"/>
  <c r="M1232" i="9" s="1"/>
  <c r="L1231" i="9"/>
  <c r="M1231" i="9" s="1"/>
  <c r="L1230" i="9"/>
  <c r="M1230" i="9" s="1"/>
  <c r="L1229" i="9"/>
  <c r="M1229" i="9" s="1"/>
  <c r="L1228" i="9"/>
  <c r="M1228" i="9" s="1"/>
  <c r="L1227" i="9"/>
  <c r="M1227" i="9" s="1"/>
  <c r="L1226" i="9"/>
  <c r="M1226" i="9" s="1"/>
  <c r="L1225" i="9"/>
  <c r="M1225" i="9" s="1"/>
  <c r="L1224" i="9"/>
  <c r="M1224" i="9" s="1"/>
  <c r="L1223" i="9"/>
  <c r="M1223" i="9" s="1"/>
  <c r="L1222" i="9"/>
  <c r="M1222" i="9" s="1"/>
  <c r="L1221" i="9"/>
  <c r="M1221" i="9" s="1"/>
  <c r="L1220" i="9"/>
  <c r="M1220" i="9" s="1"/>
  <c r="L1219" i="9"/>
  <c r="M1219" i="9" s="1"/>
  <c r="L1218" i="9"/>
  <c r="M1218" i="9" s="1"/>
  <c r="L1217" i="9"/>
  <c r="M1217" i="9" s="1"/>
  <c r="L1216" i="9"/>
  <c r="M1216" i="9" s="1"/>
  <c r="L1215" i="9"/>
  <c r="M1215" i="9" s="1"/>
  <c r="L1214" i="9"/>
  <c r="M1214" i="9" s="1"/>
  <c r="L1213" i="9"/>
  <c r="M1213" i="9" s="1"/>
  <c r="L1212" i="9"/>
  <c r="M1212" i="9" s="1"/>
  <c r="L1211" i="9"/>
  <c r="M1211" i="9" s="1"/>
  <c r="L1210" i="9"/>
  <c r="M1210" i="9" s="1"/>
  <c r="L1209" i="9"/>
  <c r="M1209" i="9" s="1"/>
  <c r="L1208" i="9"/>
  <c r="M1208" i="9" s="1"/>
  <c r="L1207" i="9"/>
  <c r="M1207" i="9" s="1"/>
  <c r="L1206" i="9"/>
  <c r="M1206" i="9" s="1"/>
  <c r="L1205" i="9"/>
  <c r="M1205" i="9" s="1"/>
  <c r="L1204" i="9"/>
  <c r="M1204" i="9" s="1"/>
  <c r="L1203" i="9"/>
  <c r="M1203" i="9" s="1"/>
  <c r="L1202" i="9"/>
  <c r="M1202" i="9" s="1"/>
  <c r="L1201" i="9"/>
  <c r="M1201" i="9" s="1"/>
  <c r="L1200" i="9"/>
  <c r="M1200" i="9" s="1"/>
  <c r="L1199" i="9"/>
  <c r="M1199" i="9" s="1"/>
  <c r="L1198" i="9"/>
  <c r="M1198" i="9" s="1"/>
  <c r="L1197" i="9"/>
  <c r="M1197" i="9" s="1"/>
  <c r="L1196" i="9"/>
  <c r="M1196" i="9" s="1"/>
  <c r="L1195" i="9"/>
  <c r="M1195" i="9" s="1"/>
  <c r="L1194" i="9"/>
  <c r="M1194" i="9" s="1"/>
  <c r="L1193" i="9"/>
  <c r="M1193" i="9" s="1"/>
  <c r="L1192" i="9"/>
  <c r="M1192" i="9" s="1"/>
  <c r="L1191" i="9"/>
  <c r="M1191" i="9" s="1"/>
  <c r="L1190" i="9"/>
  <c r="M1190" i="9" s="1"/>
  <c r="L1189" i="9"/>
  <c r="M1189" i="9" s="1"/>
  <c r="L1188" i="9"/>
  <c r="M1188" i="9" s="1"/>
  <c r="L1187" i="9"/>
  <c r="M1187" i="9" s="1"/>
  <c r="L1186" i="9"/>
  <c r="M1186" i="9" s="1"/>
  <c r="L1185" i="9"/>
  <c r="M1185" i="9" s="1"/>
  <c r="L1184" i="9"/>
  <c r="M1184" i="9" s="1"/>
  <c r="L1183" i="9"/>
  <c r="M1183" i="9" s="1"/>
  <c r="L1182" i="9"/>
  <c r="M1182" i="9" s="1"/>
  <c r="L1181" i="9"/>
  <c r="M1181" i="9" s="1"/>
  <c r="L1180" i="9"/>
  <c r="M1180" i="9" s="1"/>
  <c r="L1179" i="9"/>
  <c r="M1179" i="9" s="1"/>
  <c r="L1178" i="9"/>
  <c r="M1178" i="9" s="1"/>
  <c r="L1177" i="9"/>
  <c r="M1177" i="9" s="1"/>
  <c r="L1176" i="9"/>
  <c r="M1176" i="9" s="1"/>
  <c r="L1175" i="9"/>
  <c r="M1175" i="9" s="1"/>
  <c r="L1174" i="9"/>
  <c r="M1174" i="9" s="1"/>
  <c r="L1173" i="9"/>
  <c r="M1173" i="9" s="1"/>
  <c r="L1172" i="9"/>
  <c r="M1172" i="9" s="1"/>
  <c r="L1171" i="9"/>
  <c r="M1171" i="9" s="1"/>
  <c r="L1170" i="9"/>
  <c r="M1170" i="9" s="1"/>
  <c r="L1169" i="9"/>
  <c r="M1169" i="9" s="1"/>
  <c r="L1168" i="9"/>
  <c r="M1168" i="9" s="1"/>
  <c r="L1167" i="9"/>
  <c r="M1167" i="9" s="1"/>
  <c r="L1166" i="9"/>
  <c r="M1166" i="9" s="1"/>
  <c r="L1165" i="9"/>
  <c r="M1165" i="9" s="1"/>
  <c r="L1164" i="9"/>
  <c r="M1164" i="9" s="1"/>
  <c r="L1163" i="9"/>
  <c r="M1163" i="9" s="1"/>
  <c r="L1162" i="9"/>
  <c r="M1162" i="9" s="1"/>
  <c r="L1161" i="9"/>
  <c r="M1161" i="9" s="1"/>
  <c r="L1160" i="9"/>
  <c r="M1160" i="9" s="1"/>
  <c r="L1159" i="9"/>
  <c r="M1159" i="9" s="1"/>
  <c r="L1158" i="9"/>
  <c r="M1158" i="9" s="1"/>
  <c r="L1157" i="9"/>
  <c r="M1157" i="9" s="1"/>
  <c r="L1156" i="9"/>
  <c r="M1156" i="9" s="1"/>
  <c r="L1155" i="9"/>
  <c r="M1155" i="9" s="1"/>
  <c r="L1154" i="9"/>
  <c r="M1154" i="9" s="1"/>
  <c r="L1153" i="9"/>
  <c r="M1153" i="9" s="1"/>
  <c r="L1152" i="9"/>
  <c r="M1152" i="9" s="1"/>
  <c r="L1151" i="9"/>
  <c r="M1151" i="9" s="1"/>
  <c r="L1150" i="9"/>
  <c r="M1150" i="9" s="1"/>
  <c r="L1149" i="9"/>
  <c r="M1149" i="9" s="1"/>
  <c r="L1148" i="9"/>
  <c r="M1148" i="9" s="1"/>
  <c r="L1147" i="9"/>
  <c r="M1147" i="9" s="1"/>
  <c r="L1146" i="9"/>
  <c r="M1146" i="9" s="1"/>
  <c r="L1145" i="9"/>
  <c r="M1145" i="9" s="1"/>
  <c r="L1144" i="9"/>
  <c r="M1144" i="9" s="1"/>
  <c r="L1143" i="9"/>
  <c r="M1143" i="9" s="1"/>
  <c r="L1142" i="9"/>
  <c r="M1142" i="9" s="1"/>
  <c r="L1141" i="9"/>
  <c r="M1141" i="9" s="1"/>
  <c r="L1140" i="9"/>
  <c r="M1140" i="9" s="1"/>
  <c r="L1139" i="9"/>
  <c r="M1139" i="9" s="1"/>
  <c r="L1138" i="9"/>
  <c r="M1138" i="9" s="1"/>
  <c r="L1137" i="9"/>
  <c r="M1137" i="9" s="1"/>
  <c r="L1136" i="9"/>
  <c r="M1136" i="9" s="1"/>
  <c r="L1135" i="9"/>
  <c r="M1135" i="9" s="1"/>
  <c r="L1134" i="9"/>
  <c r="M1134" i="9" s="1"/>
  <c r="L1133" i="9"/>
  <c r="M1133" i="9" s="1"/>
  <c r="L1132" i="9"/>
  <c r="M1132" i="9" s="1"/>
  <c r="L1131" i="9"/>
  <c r="M1131" i="9" s="1"/>
  <c r="L1130" i="9"/>
  <c r="M1130" i="9" s="1"/>
  <c r="L1129" i="9"/>
  <c r="M1129" i="9" s="1"/>
  <c r="L1128" i="9"/>
  <c r="M1128" i="9" s="1"/>
  <c r="L1127" i="9"/>
  <c r="M1127" i="9" s="1"/>
  <c r="L1126" i="9"/>
  <c r="M1126" i="9" s="1"/>
  <c r="L1125" i="9"/>
  <c r="M1125" i="9" s="1"/>
  <c r="L1124" i="9"/>
  <c r="M1124" i="9" s="1"/>
  <c r="L1123" i="9"/>
  <c r="M1123" i="9" s="1"/>
  <c r="L1122" i="9"/>
  <c r="M1122" i="9" s="1"/>
  <c r="L1121" i="9"/>
  <c r="M1121" i="9" s="1"/>
  <c r="L1120" i="9"/>
  <c r="M1120" i="9" s="1"/>
  <c r="L1119" i="9"/>
  <c r="M1119" i="9" s="1"/>
  <c r="L1118" i="9"/>
  <c r="M1118" i="9" s="1"/>
  <c r="L1117" i="9"/>
  <c r="M1117" i="9" s="1"/>
  <c r="L1116" i="9"/>
  <c r="M1116" i="9" s="1"/>
  <c r="L1115" i="9"/>
  <c r="M1115" i="9" s="1"/>
  <c r="L1114" i="9"/>
  <c r="M1114" i="9" s="1"/>
  <c r="L1113" i="9"/>
  <c r="M1113" i="9" s="1"/>
  <c r="L1112" i="9"/>
  <c r="M1112" i="9" s="1"/>
  <c r="L1111" i="9"/>
  <c r="M1111" i="9" s="1"/>
  <c r="L1110" i="9"/>
  <c r="M1110" i="9" s="1"/>
  <c r="L1109" i="9"/>
  <c r="M1109" i="9" s="1"/>
  <c r="L1108" i="9"/>
  <c r="M1108" i="9" s="1"/>
  <c r="L1107" i="9"/>
  <c r="M1107" i="9" s="1"/>
  <c r="L1106" i="9"/>
  <c r="M1106" i="9" s="1"/>
  <c r="L1105" i="9"/>
  <c r="M1105" i="9" s="1"/>
  <c r="L1104" i="9"/>
  <c r="M1104" i="9" s="1"/>
  <c r="L1103" i="9"/>
  <c r="M1103" i="9" s="1"/>
  <c r="L1102" i="9"/>
  <c r="M1102" i="9" s="1"/>
  <c r="L1101" i="9"/>
  <c r="M1101" i="9" s="1"/>
  <c r="L1100" i="9"/>
  <c r="M1100" i="9" s="1"/>
  <c r="L1099" i="9"/>
  <c r="M1099" i="9" s="1"/>
  <c r="L1098" i="9"/>
  <c r="M1098" i="9" s="1"/>
  <c r="L1097" i="9"/>
  <c r="M1097" i="9" s="1"/>
  <c r="L1096" i="9"/>
  <c r="M1096" i="9" s="1"/>
  <c r="L1095" i="9"/>
  <c r="M1095" i="9" s="1"/>
  <c r="L1094" i="9"/>
  <c r="M1094" i="9" s="1"/>
  <c r="L1093" i="9"/>
  <c r="M1093" i="9" s="1"/>
  <c r="L1092" i="9"/>
  <c r="M1092" i="9" s="1"/>
  <c r="L1091" i="9"/>
  <c r="M1091" i="9" s="1"/>
  <c r="L1090" i="9"/>
  <c r="M1090" i="9" s="1"/>
  <c r="L1089" i="9"/>
  <c r="M1089" i="9" s="1"/>
  <c r="L1088" i="9"/>
  <c r="M1088" i="9" s="1"/>
  <c r="L1087" i="9"/>
  <c r="M1087" i="9" s="1"/>
  <c r="L1086" i="9"/>
  <c r="M1086" i="9" s="1"/>
  <c r="L1085" i="9"/>
  <c r="M1085" i="9" s="1"/>
  <c r="L1084" i="9"/>
  <c r="M1084" i="9" s="1"/>
  <c r="L1083" i="9"/>
  <c r="M1083" i="9" s="1"/>
  <c r="L1082" i="9"/>
  <c r="M1082" i="9" s="1"/>
  <c r="L1081" i="9"/>
  <c r="M1081" i="9" s="1"/>
  <c r="L1080" i="9"/>
  <c r="M1080" i="9" s="1"/>
  <c r="L1079" i="9"/>
  <c r="M1079" i="9" s="1"/>
  <c r="L1078" i="9"/>
  <c r="M1078" i="9" s="1"/>
  <c r="L1077" i="9"/>
  <c r="M1077" i="9" s="1"/>
  <c r="L1076" i="9"/>
  <c r="M1076" i="9" s="1"/>
  <c r="L1075" i="9"/>
  <c r="M1075" i="9" s="1"/>
  <c r="L1074" i="9"/>
  <c r="M1074" i="9" s="1"/>
  <c r="L1073" i="9"/>
  <c r="M1073" i="9" s="1"/>
  <c r="L1072" i="9"/>
  <c r="M1072" i="9" s="1"/>
  <c r="L1071" i="9"/>
  <c r="M1071" i="9" s="1"/>
  <c r="L1070" i="9"/>
  <c r="M1070" i="9" s="1"/>
  <c r="L1069" i="9"/>
  <c r="M1069" i="9" s="1"/>
  <c r="L1068" i="9"/>
  <c r="M1068" i="9" s="1"/>
  <c r="L1067" i="9"/>
  <c r="M1067" i="9" s="1"/>
  <c r="L1066" i="9"/>
  <c r="M1066" i="9" s="1"/>
  <c r="L1065" i="9"/>
  <c r="M1065" i="9" s="1"/>
  <c r="L1064" i="9"/>
  <c r="M1064" i="9" s="1"/>
  <c r="L1063" i="9"/>
  <c r="M1063" i="9" s="1"/>
  <c r="L1062" i="9"/>
  <c r="M1062" i="9" s="1"/>
  <c r="L1061" i="9"/>
  <c r="M1061" i="9" s="1"/>
  <c r="L1060" i="9"/>
  <c r="M1060" i="9" s="1"/>
  <c r="L1059" i="9"/>
  <c r="M1059" i="9" s="1"/>
  <c r="L1058" i="9"/>
  <c r="M1058" i="9" s="1"/>
  <c r="L1057" i="9"/>
  <c r="M1057" i="9" s="1"/>
  <c r="L1056" i="9"/>
  <c r="M1056" i="9" s="1"/>
  <c r="L1055" i="9"/>
  <c r="M1055" i="9" s="1"/>
  <c r="L1054" i="9"/>
  <c r="M1054" i="9" s="1"/>
  <c r="L1053" i="9"/>
  <c r="M1053" i="9" s="1"/>
  <c r="L1052" i="9"/>
  <c r="M1052" i="9" s="1"/>
  <c r="L1051" i="9"/>
  <c r="M1051" i="9" s="1"/>
  <c r="L1050" i="9"/>
  <c r="M1050" i="9" s="1"/>
  <c r="L1049" i="9"/>
  <c r="M1049" i="9" s="1"/>
  <c r="L1048" i="9"/>
  <c r="M1048" i="9" s="1"/>
  <c r="L1047" i="9"/>
  <c r="M1047" i="9" s="1"/>
  <c r="L1046" i="9"/>
  <c r="M1046" i="9" s="1"/>
  <c r="L1045" i="9"/>
  <c r="M1045" i="9" s="1"/>
  <c r="L1044" i="9"/>
  <c r="M1044" i="9" s="1"/>
  <c r="L1043" i="9"/>
  <c r="M1043" i="9" s="1"/>
  <c r="L1042" i="9"/>
  <c r="M1042" i="9" s="1"/>
  <c r="L1041" i="9"/>
  <c r="M1041" i="9" s="1"/>
  <c r="L1040" i="9"/>
  <c r="M1040" i="9" s="1"/>
  <c r="L1039" i="9"/>
  <c r="M1039" i="9" s="1"/>
  <c r="L1038" i="9"/>
  <c r="M1038" i="9" s="1"/>
  <c r="L1037" i="9"/>
  <c r="M1037" i="9" s="1"/>
  <c r="L1036" i="9"/>
  <c r="M1036" i="9" s="1"/>
  <c r="L1035" i="9"/>
  <c r="M1035" i="9" s="1"/>
  <c r="L1034" i="9"/>
  <c r="M1034" i="9" s="1"/>
  <c r="L1033" i="9"/>
  <c r="M1033" i="9" s="1"/>
  <c r="L1032" i="9"/>
  <c r="M1032" i="9" s="1"/>
  <c r="L1031" i="9"/>
  <c r="M1031" i="9" s="1"/>
  <c r="L1030" i="9"/>
  <c r="M1030" i="9" s="1"/>
  <c r="L1029" i="9"/>
  <c r="M1029" i="9" s="1"/>
  <c r="L1028" i="9"/>
  <c r="M1028" i="9" s="1"/>
  <c r="L1027" i="9"/>
  <c r="M1027" i="9" s="1"/>
  <c r="L1026" i="9"/>
  <c r="M1026" i="9" s="1"/>
  <c r="L1025" i="9"/>
  <c r="M1025" i="9" s="1"/>
  <c r="L1024" i="9"/>
  <c r="M1024" i="9" s="1"/>
  <c r="L1023" i="9"/>
  <c r="M1023" i="9" s="1"/>
  <c r="L1022" i="9"/>
  <c r="M1022" i="9" s="1"/>
  <c r="L1021" i="9"/>
  <c r="M1021" i="9" s="1"/>
  <c r="L1020" i="9"/>
  <c r="M1020" i="9" s="1"/>
  <c r="L1019" i="9"/>
  <c r="M1019" i="9" s="1"/>
  <c r="L1018" i="9"/>
  <c r="M1018" i="9" s="1"/>
  <c r="L1017" i="9"/>
  <c r="M1017" i="9" s="1"/>
  <c r="L1016" i="9"/>
  <c r="M1016" i="9" s="1"/>
  <c r="L1015" i="9"/>
  <c r="M1015" i="9" s="1"/>
  <c r="L1014" i="9"/>
  <c r="M1014" i="9" s="1"/>
  <c r="L1013" i="9"/>
  <c r="M1013" i="9" s="1"/>
  <c r="L1012" i="9"/>
  <c r="M1012" i="9" s="1"/>
  <c r="L1011" i="9"/>
  <c r="M1011" i="9" s="1"/>
  <c r="L1010" i="9"/>
  <c r="M1010" i="9" s="1"/>
  <c r="L1009" i="9"/>
  <c r="M1009" i="9" s="1"/>
  <c r="L1008" i="9"/>
  <c r="M1008" i="9" s="1"/>
  <c r="L1007" i="9"/>
  <c r="M1007" i="9" s="1"/>
  <c r="L1006" i="9"/>
  <c r="M1006" i="9" s="1"/>
  <c r="L1005" i="9"/>
  <c r="M1005" i="9" s="1"/>
  <c r="L1004" i="9"/>
  <c r="M1004" i="9" s="1"/>
  <c r="L1003" i="9"/>
  <c r="M1003" i="9" s="1"/>
  <c r="L1002" i="9"/>
  <c r="M1002" i="9" s="1"/>
  <c r="L1001" i="9"/>
  <c r="M1001" i="9" s="1"/>
  <c r="L1000" i="9"/>
  <c r="M1000" i="9" s="1"/>
  <c r="L999" i="9"/>
  <c r="M999" i="9" s="1"/>
  <c r="L998" i="9"/>
  <c r="M998" i="9" s="1"/>
  <c r="L997" i="9"/>
  <c r="M997" i="9" s="1"/>
  <c r="L996" i="9"/>
  <c r="M996" i="9" s="1"/>
  <c r="L995" i="9"/>
  <c r="M995" i="9" s="1"/>
  <c r="L994" i="9"/>
  <c r="M994" i="9" s="1"/>
  <c r="L993" i="9"/>
  <c r="M993" i="9" s="1"/>
  <c r="L992" i="9"/>
  <c r="M992" i="9" s="1"/>
  <c r="L991" i="9"/>
  <c r="M991" i="9" s="1"/>
  <c r="L990" i="9"/>
  <c r="M990" i="9" s="1"/>
  <c r="L989" i="9"/>
  <c r="M989" i="9" s="1"/>
  <c r="L988" i="9"/>
  <c r="M988" i="9" s="1"/>
  <c r="L987" i="9"/>
  <c r="M987" i="9" s="1"/>
  <c r="L986" i="9"/>
  <c r="M986" i="9" s="1"/>
  <c r="L985" i="9"/>
  <c r="M985" i="9" s="1"/>
  <c r="L984" i="9"/>
  <c r="M984" i="9" s="1"/>
  <c r="L983" i="9"/>
  <c r="M983" i="9" s="1"/>
  <c r="L982" i="9"/>
  <c r="M982" i="9" s="1"/>
  <c r="L981" i="9"/>
  <c r="M981" i="9" s="1"/>
  <c r="L980" i="9"/>
  <c r="M980" i="9" s="1"/>
  <c r="L979" i="9"/>
  <c r="M979" i="9" s="1"/>
  <c r="L978" i="9"/>
  <c r="M978" i="9" s="1"/>
  <c r="L977" i="9"/>
  <c r="M977" i="9" s="1"/>
  <c r="L976" i="9"/>
  <c r="M976" i="9" s="1"/>
  <c r="L975" i="9"/>
  <c r="M975" i="9" s="1"/>
  <c r="L974" i="9"/>
  <c r="M974" i="9" s="1"/>
  <c r="L973" i="9"/>
  <c r="M973" i="9" s="1"/>
  <c r="L972" i="9"/>
  <c r="M972" i="9" s="1"/>
  <c r="L971" i="9"/>
  <c r="M971" i="9" s="1"/>
  <c r="L970" i="9"/>
  <c r="M970" i="9" s="1"/>
  <c r="L969" i="9"/>
  <c r="M969" i="9" s="1"/>
  <c r="L968" i="9"/>
  <c r="M968" i="9" s="1"/>
  <c r="L967" i="9"/>
  <c r="M967" i="9" s="1"/>
  <c r="L966" i="9"/>
  <c r="M966" i="9" s="1"/>
  <c r="L965" i="9"/>
  <c r="M965" i="9" s="1"/>
  <c r="L964" i="9"/>
  <c r="M964" i="9" s="1"/>
  <c r="L963" i="9"/>
  <c r="M963" i="9" s="1"/>
  <c r="L962" i="9"/>
  <c r="M962" i="9" s="1"/>
  <c r="L961" i="9"/>
  <c r="M961" i="9" s="1"/>
  <c r="L960" i="9"/>
  <c r="M960" i="9" s="1"/>
  <c r="L959" i="9"/>
  <c r="M959" i="9" s="1"/>
  <c r="L958" i="9"/>
  <c r="M958" i="9" s="1"/>
  <c r="L957" i="9"/>
  <c r="M957" i="9" s="1"/>
  <c r="L956" i="9"/>
  <c r="M956" i="9" s="1"/>
  <c r="L955" i="9"/>
  <c r="M955" i="9" s="1"/>
  <c r="L954" i="9"/>
  <c r="M954" i="9" s="1"/>
  <c r="L953" i="9"/>
  <c r="M953" i="9" s="1"/>
  <c r="L952" i="9"/>
  <c r="M952" i="9" s="1"/>
  <c r="L951" i="9"/>
  <c r="M951" i="9" s="1"/>
  <c r="L950" i="9"/>
  <c r="M950" i="9" s="1"/>
  <c r="L949" i="9"/>
  <c r="M949" i="9" s="1"/>
  <c r="L948" i="9"/>
  <c r="M948" i="9" s="1"/>
  <c r="L947" i="9"/>
  <c r="M947" i="9" s="1"/>
  <c r="L946" i="9"/>
  <c r="M946" i="9" s="1"/>
  <c r="L945" i="9"/>
  <c r="M945" i="9" s="1"/>
  <c r="L944" i="9"/>
  <c r="M944" i="9" s="1"/>
  <c r="L943" i="9"/>
  <c r="M943" i="9" s="1"/>
  <c r="L942" i="9"/>
  <c r="M942" i="9" s="1"/>
  <c r="L941" i="9"/>
  <c r="M941" i="9" s="1"/>
  <c r="L940" i="9"/>
  <c r="M940" i="9" s="1"/>
  <c r="L939" i="9"/>
  <c r="M939" i="9" s="1"/>
  <c r="L938" i="9"/>
  <c r="M938" i="9" s="1"/>
  <c r="L937" i="9"/>
  <c r="M937" i="9" s="1"/>
  <c r="L936" i="9"/>
  <c r="M936" i="9" s="1"/>
  <c r="L935" i="9"/>
  <c r="M935" i="9" s="1"/>
  <c r="L934" i="9"/>
  <c r="M934" i="9" s="1"/>
  <c r="L933" i="9"/>
  <c r="M933" i="9" s="1"/>
  <c r="L932" i="9"/>
  <c r="M932" i="9" s="1"/>
  <c r="L931" i="9"/>
  <c r="M931" i="9" s="1"/>
  <c r="L930" i="9"/>
  <c r="M930" i="9" s="1"/>
  <c r="L929" i="9"/>
  <c r="M929" i="9" s="1"/>
  <c r="L928" i="9"/>
  <c r="M928" i="9" s="1"/>
  <c r="L927" i="9"/>
  <c r="M927" i="9" s="1"/>
  <c r="L926" i="9"/>
  <c r="M926" i="9" s="1"/>
  <c r="L925" i="9"/>
  <c r="M925" i="9" s="1"/>
  <c r="L924" i="9"/>
  <c r="M924" i="9" s="1"/>
  <c r="L923" i="9"/>
  <c r="M923" i="9" s="1"/>
  <c r="L922" i="9"/>
  <c r="M922" i="9" s="1"/>
  <c r="L921" i="9"/>
  <c r="M921" i="9" s="1"/>
  <c r="L920" i="9"/>
  <c r="M920" i="9" s="1"/>
  <c r="L919" i="9"/>
  <c r="M919" i="9" s="1"/>
  <c r="L918" i="9"/>
  <c r="M918" i="9" s="1"/>
  <c r="L917" i="9"/>
  <c r="M917" i="9" s="1"/>
  <c r="L916" i="9"/>
  <c r="M916" i="9" s="1"/>
  <c r="L915" i="9"/>
  <c r="M915" i="9" s="1"/>
  <c r="L914" i="9"/>
  <c r="M914" i="9" s="1"/>
  <c r="L913" i="9"/>
  <c r="M913" i="9" s="1"/>
  <c r="L912" i="9"/>
  <c r="M912" i="9" s="1"/>
  <c r="L911" i="9"/>
  <c r="M911" i="9" s="1"/>
  <c r="L910" i="9"/>
  <c r="M910" i="9" s="1"/>
  <c r="L909" i="9"/>
  <c r="M909" i="9" s="1"/>
  <c r="L908" i="9"/>
  <c r="M908" i="9" s="1"/>
  <c r="L907" i="9"/>
  <c r="M907" i="9" s="1"/>
  <c r="L906" i="9"/>
  <c r="M906" i="9" s="1"/>
  <c r="L905" i="9"/>
  <c r="M905" i="9" s="1"/>
  <c r="L904" i="9"/>
  <c r="M904" i="9" s="1"/>
  <c r="L903" i="9"/>
  <c r="M903" i="9" s="1"/>
  <c r="L902" i="9"/>
  <c r="M902" i="9" s="1"/>
  <c r="L901" i="9"/>
  <c r="M901" i="9" s="1"/>
  <c r="L900" i="9"/>
  <c r="M900" i="9" s="1"/>
  <c r="L899" i="9"/>
  <c r="M899" i="9" s="1"/>
  <c r="L898" i="9"/>
  <c r="M898" i="9" s="1"/>
  <c r="L897" i="9"/>
  <c r="M897" i="9" s="1"/>
  <c r="L896" i="9"/>
  <c r="M896" i="9" s="1"/>
  <c r="L895" i="9"/>
  <c r="M895" i="9" s="1"/>
  <c r="L894" i="9"/>
  <c r="M894" i="9" s="1"/>
  <c r="L893" i="9"/>
  <c r="M893" i="9" s="1"/>
  <c r="L892" i="9"/>
  <c r="M892" i="9" s="1"/>
  <c r="L891" i="9"/>
  <c r="M891" i="9" s="1"/>
  <c r="L890" i="9"/>
  <c r="M890" i="9" s="1"/>
  <c r="L889" i="9"/>
  <c r="M889" i="9" s="1"/>
  <c r="L888" i="9"/>
  <c r="M888" i="9" s="1"/>
  <c r="L887" i="9"/>
  <c r="M887" i="9" s="1"/>
  <c r="L886" i="9"/>
  <c r="M886" i="9" s="1"/>
  <c r="L885" i="9"/>
  <c r="M885" i="9" s="1"/>
  <c r="L884" i="9"/>
  <c r="M884" i="9" s="1"/>
  <c r="L883" i="9"/>
  <c r="M883" i="9" s="1"/>
  <c r="L882" i="9"/>
  <c r="M882" i="9" s="1"/>
  <c r="L881" i="9"/>
  <c r="M881" i="9" s="1"/>
  <c r="L880" i="9"/>
  <c r="M880" i="9" s="1"/>
  <c r="L879" i="9"/>
  <c r="M879" i="9" s="1"/>
  <c r="L878" i="9"/>
  <c r="M878" i="9" s="1"/>
  <c r="L877" i="9"/>
  <c r="M877" i="9" s="1"/>
  <c r="L876" i="9"/>
  <c r="M876" i="9" s="1"/>
  <c r="L875" i="9"/>
  <c r="M875" i="9" s="1"/>
  <c r="L874" i="9"/>
  <c r="M874" i="9" s="1"/>
  <c r="L873" i="9"/>
  <c r="M873" i="9" s="1"/>
  <c r="L872" i="9"/>
  <c r="M872" i="9" s="1"/>
  <c r="L871" i="9"/>
  <c r="M871" i="9" s="1"/>
  <c r="L870" i="9"/>
  <c r="M870" i="9" s="1"/>
  <c r="L869" i="9"/>
  <c r="M869" i="9" s="1"/>
  <c r="L868" i="9"/>
  <c r="M868" i="9" s="1"/>
  <c r="L867" i="9"/>
  <c r="M867" i="9" s="1"/>
  <c r="L866" i="9"/>
  <c r="M866" i="9" s="1"/>
  <c r="L865" i="9"/>
  <c r="M865" i="9" s="1"/>
  <c r="L864" i="9"/>
  <c r="M864" i="9" s="1"/>
  <c r="L863" i="9"/>
  <c r="M863" i="9" s="1"/>
  <c r="L862" i="9"/>
  <c r="M862" i="9" s="1"/>
  <c r="L861" i="9"/>
  <c r="M861" i="9" s="1"/>
  <c r="L860" i="9"/>
  <c r="M860" i="9" s="1"/>
  <c r="L859" i="9"/>
  <c r="M859" i="9" s="1"/>
  <c r="L858" i="9"/>
  <c r="M858" i="9" s="1"/>
  <c r="L857" i="9"/>
  <c r="M857" i="9" s="1"/>
  <c r="L856" i="9"/>
  <c r="M856" i="9" s="1"/>
  <c r="L855" i="9"/>
  <c r="M855" i="9" s="1"/>
  <c r="L854" i="9"/>
  <c r="M854" i="9" s="1"/>
  <c r="L853" i="9"/>
  <c r="M853" i="9" s="1"/>
  <c r="L852" i="9"/>
  <c r="M852" i="9" s="1"/>
  <c r="L851" i="9"/>
  <c r="M851" i="9" s="1"/>
  <c r="L850" i="9"/>
  <c r="M850" i="9" s="1"/>
  <c r="L849" i="9"/>
  <c r="M849" i="9" s="1"/>
  <c r="L848" i="9"/>
  <c r="M848" i="9" s="1"/>
  <c r="L847" i="9"/>
  <c r="M847" i="9" s="1"/>
  <c r="L846" i="9"/>
  <c r="M846" i="9" s="1"/>
  <c r="L845" i="9"/>
  <c r="M845" i="9" s="1"/>
  <c r="L844" i="9"/>
  <c r="M844" i="9" s="1"/>
  <c r="L843" i="9"/>
  <c r="M843" i="9" s="1"/>
  <c r="L842" i="9"/>
  <c r="M842" i="9" s="1"/>
  <c r="L841" i="9"/>
  <c r="M841" i="9" s="1"/>
  <c r="L840" i="9"/>
  <c r="M840" i="9" s="1"/>
  <c r="L839" i="9"/>
  <c r="M839" i="9" s="1"/>
  <c r="L838" i="9"/>
  <c r="M838" i="9" s="1"/>
  <c r="L837" i="9"/>
  <c r="M837" i="9" s="1"/>
  <c r="L836" i="9"/>
  <c r="M836" i="9" s="1"/>
  <c r="L835" i="9"/>
  <c r="M835" i="9" s="1"/>
  <c r="L834" i="9"/>
  <c r="M834" i="9" s="1"/>
  <c r="L833" i="9"/>
  <c r="M833" i="9" s="1"/>
  <c r="L832" i="9"/>
  <c r="M832" i="9" s="1"/>
  <c r="L831" i="9"/>
  <c r="M831" i="9" s="1"/>
  <c r="L830" i="9"/>
  <c r="M830" i="9" s="1"/>
  <c r="L829" i="9"/>
  <c r="M829" i="9" s="1"/>
  <c r="L828" i="9"/>
  <c r="M828" i="9" s="1"/>
  <c r="L827" i="9"/>
  <c r="M827" i="9" s="1"/>
  <c r="L826" i="9"/>
  <c r="M826" i="9" s="1"/>
  <c r="L825" i="9"/>
  <c r="M825" i="9" s="1"/>
  <c r="L824" i="9"/>
  <c r="M824" i="9" s="1"/>
  <c r="L823" i="9"/>
  <c r="M823" i="9" s="1"/>
  <c r="L822" i="9"/>
  <c r="M822" i="9" s="1"/>
  <c r="L821" i="9"/>
  <c r="M821" i="9" s="1"/>
  <c r="L820" i="9"/>
  <c r="M820" i="9" s="1"/>
  <c r="L819" i="9"/>
  <c r="M819" i="9" s="1"/>
  <c r="L818" i="9"/>
  <c r="M818" i="9" s="1"/>
  <c r="L817" i="9"/>
  <c r="M817" i="9" s="1"/>
  <c r="L816" i="9"/>
  <c r="M816" i="9" s="1"/>
  <c r="L815" i="9"/>
  <c r="M815" i="9" s="1"/>
  <c r="L814" i="9"/>
  <c r="M814" i="9" s="1"/>
  <c r="L813" i="9"/>
  <c r="M813" i="9" s="1"/>
  <c r="L812" i="9"/>
  <c r="M812" i="9" s="1"/>
  <c r="L811" i="9"/>
  <c r="M811" i="9" s="1"/>
  <c r="L810" i="9"/>
  <c r="M810" i="9" s="1"/>
  <c r="L809" i="9"/>
  <c r="M809" i="9" s="1"/>
  <c r="L808" i="9"/>
  <c r="M808" i="9" s="1"/>
  <c r="L807" i="9"/>
  <c r="M807" i="9" s="1"/>
  <c r="L806" i="9"/>
  <c r="M806" i="9" s="1"/>
  <c r="L805" i="9"/>
  <c r="M805" i="9" s="1"/>
  <c r="L804" i="9"/>
  <c r="M804" i="9" s="1"/>
  <c r="L803" i="9"/>
  <c r="M803" i="9" s="1"/>
  <c r="L802" i="9"/>
  <c r="M802" i="9" s="1"/>
  <c r="L801" i="9"/>
  <c r="M801" i="9" s="1"/>
  <c r="L800" i="9"/>
  <c r="M800" i="9" s="1"/>
  <c r="L799" i="9"/>
  <c r="M799" i="9" s="1"/>
  <c r="L798" i="9"/>
  <c r="M798" i="9" s="1"/>
  <c r="L797" i="9"/>
  <c r="M797" i="9" s="1"/>
  <c r="L796" i="9"/>
  <c r="M796" i="9" s="1"/>
  <c r="L795" i="9"/>
  <c r="M795" i="9" s="1"/>
  <c r="L794" i="9"/>
  <c r="M794" i="9" s="1"/>
  <c r="L793" i="9"/>
  <c r="M793" i="9" s="1"/>
  <c r="L792" i="9"/>
  <c r="M792" i="9" s="1"/>
  <c r="L791" i="9"/>
  <c r="M791" i="9" s="1"/>
  <c r="L790" i="9"/>
  <c r="M790" i="9" s="1"/>
  <c r="L789" i="9"/>
  <c r="M789" i="9" s="1"/>
  <c r="L788" i="9"/>
  <c r="M788" i="9" s="1"/>
  <c r="L787" i="9"/>
  <c r="M787" i="9" s="1"/>
  <c r="L786" i="9"/>
  <c r="M786" i="9" s="1"/>
  <c r="L785" i="9"/>
  <c r="M785" i="9" s="1"/>
  <c r="L784" i="9"/>
  <c r="M784" i="9" s="1"/>
  <c r="L783" i="9"/>
  <c r="M783" i="9" s="1"/>
  <c r="L782" i="9"/>
  <c r="M782" i="9" s="1"/>
  <c r="L781" i="9"/>
  <c r="M781" i="9" s="1"/>
  <c r="L780" i="9"/>
  <c r="M780" i="9" s="1"/>
  <c r="L779" i="9"/>
  <c r="M779" i="9" s="1"/>
  <c r="L778" i="9"/>
  <c r="M778" i="9" s="1"/>
  <c r="L777" i="9"/>
  <c r="M777" i="9" s="1"/>
  <c r="L776" i="9"/>
  <c r="M776" i="9" s="1"/>
  <c r="L775" i="9"/>
  <c r="M775" i="9" s="1"/>
  <c r="L774" i="9"/>
  <c r="M774" i="9" s="1"/>
  <c r="L773" i="9"/>
  <c r="M773" i="9" s="1"/>
  <c r="L772" i="9"/>
  <c r="M772" i="9" s="1"/>
  <c r="L771" i="9"/>
  <c r="M771" i="9" s="1"/>
  <c r="L770" i="9"/>
  <c r="M770" i="9" s="1"/>
  <c r="L769" i="9"/>
  <c r="M769" i="9" s="1"/>
  <c r="L768" i="9"/>
  <c r="M768" i="9" s="1"/>
  <c r="L767" i="9"/>
  <c r="M767" i="9" s="1"/>
  <c r="L766" i="9"/>
  <c r="M766" i="9" s="1"/>
  <c r="L765" i="9"/>
  <c r="M765" i="9" s="1"/>
  <c r="L764" i="9"/>
  <c r="M764" i="9" s="1"/>
  <c r="L763" i="9"/>
  <c r="M763" i="9" s="1"/>
  <c r="L762" i="9"/>
  <c r="M762" i="9" s="1"/>
  <c r="L761" i="9"/>
  <c r="M761" i="9" s="1"/>
  <c r="L760" i="9"/>
  <c r="M760" i="9" s="1"/>
  <c r="L759" i="9"/>
  <c r="M759" i="9" s="1"/>
  <c r="L758" i="9"/>
  <c r="M758" i="9" s="1"/>
  <c r="L757" i="9"/>
  <c r="M757" i="9" s="1"/>
  <c r="L756" i="9"/>
  <c r="M756" i="9" s="1"/>
  <c r="L755" i="9"/>
  <c r="M755" i="9" s="1"/>
  <c r="L754" i="9"/>
  <c r="M754" i="9" s="1"/>
  <c r="L753" i="9"/>
  <c r="M753" i="9" s="1"/>
  <c r="L752" i="9"/>
  <c r="M752" i="9" s="1"/>
  <c r="L751" i="9"/>
  <c r="M751" i="9" s="1"/>
  <c r="L750" i="9"/>
  <c r="M750" i="9" s="1"/>
  <c r="L749" i="9"/>
  <c r="M749" i="9" s="1"/>
  <c r="L748" i="9"/>
  <c r="M748" i="9" s="1"/>
  <c r="L747" i="9"/>
  <c r="M747" i="9" s="1"/>
  <c r="L746" i="9"/>
  <c r="M746" i="9" s="1"/>
  <c r="L745" i="9"/>
  <c r="M745" i="9" s="1"/>
  <c r="L744" i="9"/>
  <c r="M744" i="9" s="1"/>
  <c r="L743" i="9"/>
  <c r="M743" i="9" s="1"/>
  <c r="L742" i="9"/>
  <c r="M742" i="9" s="1"/>
  <c r="L741" i="9"/>
  <c r="M741" i="9" s="1"/>
  <c r="L740" i="9"/>
  <c r="M740" i="9" s="1"/>
  <c r="L739" i="9"/>
  <c r="M739" i="9" s="1"/>
  <c r="L738" i="9"/>
  <c r="M738" i="9" s="1"/>
  <c r="L737" i="9"/>
  <c r="M737" i="9" s="1"/>
  <c r="L736" i="9"/>
  <c r="M736" i="9" s="1"/>
  <c r="L735" i="9"/>
  <c r="M735" i="9" s="1"/>
  <c r="L734" i="9"/>
  <c r="M734" i="9" s="1"/>
  <c r="L733" i="9"/>
  <c r="M733" i="9" s="1"/>
  <c r="L732" i="9"/>
  <c r="M732" i="9" s="1"/>
  <c r="L731" i="9"/>
  <c r="M731" i="9" s="1"/>
  <c r="L730" i="9"/>
  <c r="M730" i="9" s="1"/>
  <c r="L729" i="9"/>
  <c r="M729" i="9" s="1"/>
  <c r="L728" i="9"/>
  <c r="M728" i="9" s="1"/>
  <c r="L727" i="9"/>
  <c r="M727" i="9" s="1"/>
  <c r="L726" i="9"/>
  <c r="M726" i="9" s="1"/>
  <c r="L725" i="9"/>
  <c r="M725" i="9" s="1"/>
  <c r="L724" i="9"/>
  <c r="M724" i="9" s="1"/>
  <c r="L723" i="9"/>
  <c r="M723" i="9" s="1"/>
  <c r="L722" i="9"/>
  <c r="M722" i="9" s="1"/>
  <c r="L721" i="9"/>
  <c r="M721" i="9" s="1"/>
  <c r="L720" i="9"/>
  <c r="M720" i="9" s="1"/>
  <c r="L719" i="9"/>
  <c r="M719" i="9" s="1"/>
  <c r="L718" i="9"/>
  <c r="M718" i="9" s="1"/>
  <c r="L717" i="9"/>
  <c r="M717" i="9" s="1"/>
  <c r="L716" i="9"/>
  <c r="M716" i="9" s="1"/>
  <c r="L715" i="9"/>
  <c r="M715" i="9" s="1"/>
  <c r="L714" i="9"/>
  <c r="M714" i="9" s="1"/>
  <c r="L713" i="9"/>
  <c r="M713" i="9" s="1"/>
  <c r="L712" i="9"/>
  <c r="M712" i="9" s="1"/>
  <c r="L711" i="9"/>
  <c r="M711" i="9" s="1"/>
  <c r="L710" i="9"/>
  <c r="M710" i="9" s="1"/>
  <c r="L709" i="9"/>
  <c r="M709" i="9" s="1"/>
  <c r="L708" i="9"/>
  <c r="M708" i="9" s="1"/>
  <c r="L707" i="9"/>
  <c r="M707" i="9" s="1"/>
  <c r="L706" i="9"/>
  <c r="M706" i="9" s="1"/>
  <c r="L705" i="9"/>
  <c r="M705" i="9" s="1"/>
  <c r="L704" i="9"/>
  <c r="M704" i="9" s="1"/>
  <c r="L703" i="9"/>
  <c r="M703" i="9" s="1"/>
  <c r="L702" i="9"/>
  <c r="M702" i="9" s="1"/>
  <c r="L701" i="9"/>
  <c r="M701" i="9" s="1"/>
  <c r="L700" i="9"/>
  <c r="M700" i="9" s="1"/>
  <c r="L699" i="9"/>
  <c r="M699" i="9" s="1"/>
  <c r="L698" i="9"/>
  <c r="M698" i="9" s="1"/>
  <c r="L697" i="9"/>
  <c r="M697" i="9" s="1"/>
  <c r="L696" i="9"/>
  <c r="M696" i="9" s="1"/>
  <c r="L695" i="9"/>
  <c r="M695" i="9" s="1"/>
  <c r="L694" i="9"/>
  <c r="M694" i="9" s="1"/>
  <c r="L693" i="9"/>
  <c r="M693" i="9" s="1"/>
  <c r="L692" i="9"/>
  <c r="M692" i="9" s="1"/>
  <c r="L691" i="9"/>
  <c r="M691" i="9" s="1"/>
  <c r="L690" i="9"/>
  <c r="M690" i="9" s="1"/>
  <c r="L689" i="9"/>
  <c r="M689" i="9" s="1"/>
  <c r="L688" i="9"/>
  <c r="M688" i="9" s="1"/>
  <c r="L687" i="9"/>
  <c r="M687" i="9" s="1"/>
  <c r="L686" i="9"/>
  <c r="M686" i="9" s="1"/>
  <c r="L685" i="9"/>
  <c r="M685" i="9" s="1"/>
  <c r="L684" i="9"/>
  <c r="M684" i="9" s="1"/>
  <c r="L683" i="9"/>
  <c r="M683" i="9" s="1"/>
  <c r="L682" i="9"/>
  <c r="M682" i="9" s="1"/>
  <c r="L681" i="9"/>
  <c r="M681" i="9" s="1"/>
  <c r="L680" i="9"/>
  <c r="M680" i="9" s="1"/>
  <c r="L679" i="9"/>
  <c r="M679" i="9" s="1"/>
  <c r="L678" i="9"/>
  <c r="M678" i="9" s="1"/>
  <c r="L677" i="9"/>
  <c r="M677" i="9" s="1"/>
  <c r="L676" i="9"/>
  <c r="M676" i="9" s="1"/>
  <c r="L675" i="9"/>
  <c r="M675" i="9" s="1"/>
  <c r="L674" i="9"/>
  <c r="M674" i="9" s="1"/>
  <c r="L673" i="9"/>
  <c r="M673" i="9" s="1"/>
  <c r="L672" i="9"/>
  <c r="M672" i="9" s="1"/>
  <c r="L671" i="9"/>
  <c r="M671" i="9" s="1"/>
  <c r="L670" i="9"/>
  <c r="M670" i="9" s="1"/>
  <c r="L669" i="9"/>
  <c r="M669" i="9" s="1"/>
  <c r="L668" i="9"/>
  <c r="M668" i="9" s="1"/>
  <c r="L667" i="9"/>
  <c r="M667" i="9" s="1"/>
  <c r="L666" i="9"/>
  <c r="M666" i="9" s="1"/>
  <c r="L665" i="9"/>
  <c r="M665" i="9" s="1"/>
  <c r="L664" i="9"/>
  <c r="M664" i="9" s="1"/>
  <c r="L663" i="9"/>
  <c r="M663" i="9" s="1"/>
  <c r="L662" i="9"/>
  <c r="M662" i="9" s="1"/>
  <c r="L661" i="9"/>
  <c r="M661" i="9" s="1"/>
  <c r="L660" i="9"/>
  <c r="M660" i="9" s="1"/>
  <c r="L659" i="9"/>
  <c r="M659" i="9" s="1"/>
  <c r="L658" i="9"/>
  <c r="N658" i="9" s="1"/>
  <c r="L657" i="9"/>
  <c r="M657" i="9" s="1"/>
  <c r="L656" i="9"/>
  <c r="M656" i="9" s="1"/>
  <c r="L655" i="9"/>
  <c r="N655" i="9" s="1"/>
  <c r="L654" i="9"/>
  <c r="L653" i="9"/>
  <c r="M653" i="9" s="1"/>
  <c r="L652" i="9"/>
  <c r="N652" i="9" s="1"/>
  <c r="L651" i="9"/>
  <c r="N651" i="9" s="1"/>
  <c r="L650" i="9"/>
  <c r="N650" i="9" s="1"/>
  <c r="L649" i="9"/>
  <c r="N649" i="9" s="1"/>
  <c r="L648" i="9"/>
  <c r="M648" i="9" s="1"/>
  <c r="L647" i="9"/>
  <c r="N647" i="9" s="1"/>
  <c r="L646" i="9"/>
  <c r="M646" i="9" s="1"/>
  <c r="L645" i="9"/>
  <c r="M645" i="9" s="1"/>
  <c r="L644" i="9"/>
  <c r="N644" i="9" s="1"/>
  <c r="L643" i="9"/>
  <c r="N643" i="9" s="1"/>
  <c r="L642" i="9"/>
  <c r="N642" i="9" s="1"/>
  <c r="L641" i="9"/>
  <c r="N641" i="9" s="1"/>
  <c r="L640" i="9"/>
  <c r="N640" i="9" s="1"/>
  <c r="L639" i="9"/>
  <c r="M639" i="9" s="1"/>
  <c r="L638" i="9"/>
  <c r="L637" i="9"/>
  <c r="M637" i="9" s="1"/>
  <c r="L636" i="9"/>
  <c r="N636" i="9" s="1"/>
  <c r="L635" i="9"/>
  <c r="N635" i="9" s="1"/>
  <c r="L634" i="9"/>
  <c r="N634" i="9" s="1"/>
  <c r="L633" i="9"/>
  <c r="N633" i="9" s="1"/>
  <c r="L632" i="9"/>
  <c r="N632" i="9" s="1"/>
  <c r="L631" i="9"/>
  <c r="N631" i="9" s="1"/>
  <c r="L630" i="9"/>
  <c r="M630" i="9" s="1"/>
  <c r="L629" i="9"/>
  <c r="M629" i="9" s="1"/>
  <c r="L628" i="9"/>
  <c r="N628" i="9" s="1"/>
  <c r="L627" i="9"/>
  <c r="N627" i="9" s="1"/>
  <c r="L626" i="9"/>
  <c r="N626" i="9" s="1"/>
  <c r="L625" i="9"/>
  <c r="M625" i="9" s="1"/>
  <c r="L624" i="9"/>
  <c r="N624" i="9" s="1"/>
  <c r="L623" i="9"/>
  <c r="N623" i="9" s="1"/>
  <c r="L622" i="9"/>
  <c r="L621" i="9"/>
  <c r="M621" i="9" s="1"/>
  <c r="L620" i="9"/>
  <c r="N620" i="9" s="1"/>
  <c r="L619" i="9"/>
  <c r="N619" i="9" s="1"/>
  <c r="L618" i="9"/>
  <c r="N618" i="9" s="1"/>
  <c r="L617" i="9"/>
  <c r="N617" i="9" s="1"/>
  <c r="L616" i="9"/>
  <c r="M616" i="9" s="1"/>
  <c r="L615" i="9"/>
  <c r="M615" i="9" s="1"/>
  <c r="L614" i="9"/>
  <c r="M614" i="9" s="1"/>
  <c r="L613" i="9"/>
  <c r="M613" i="9" s="1"/>
  <c r="L612" i="9"/>
  <c r="N612" i="9" s="1"/>
  <c r="L611" i="9"/>
  <c r="N611" i="9" s="1"/>
  <c r="L610" i="9"/>
  <c r="N610" i="9" s="1"/>
  <c r="L609" i="9"/>
  <c r="N609" i="9" s="1"/>
  <c r="L608" i="9"/>
  <c r="N608" i="9" s="1"/>
  <c r="L607" i="9"/>
  <c r="M607" i="9" s="1"/>
  <c r="L606" i="9"/>
  <c r="L605" i="9"/>
  <c r="M605" i="9" s="1"/>
  <c r="L604" i="9"/>
  <c r="N604" i="9" s="1"/>
  <c r="L603" i="9"/>
  <c r="N603" i="9" s="1"/>
  <c r="L602" i="9"/>
  <c r="N602" i="9" s="1"/>
  <c r="L601" i="9"/>
  <c r="N601" i="9" s="1"/>
  <c r="L600" i="9"/>
  <c r="N600" i="9" s="1"/>
  <c r="L599" i="9"/>
  <c r="N599" i="9" s="1"/>
  <c r="L598" i="9"/>
  <c r="M598" i="9" s="1"/>
  <c r="L597" i="9"/>
  <c r="M597" i="9" s="1"/>
  <c r="L596" i="9"/>
  <c r="N596" i="9" s="1"/>
  <c r="L595" i="9"/>
  <c r="N595" i="9" s="1"/>
  <c r="L594" i="9"/>
  <c r="N594" i="9" s="1"/>
  <c r="L593" i="9"/>
  <c r="M593" i="9" s="1"/>
  <c r="L592" i="9"/>
  <c r="M592" i="9" s="1"/>
  <c r="L591" i="9"/>
  <c r="N591" i="9" s="1"/>
  <c r="L590" i="9"/>
  <c r="L589" i="9"/>
  <c r="M589" i="9" s="1"/>
  <c r="L588" i="9"/>
  <c r="N588" i="9" s="1"/>
  <c r="L587" i="9"/>
  <c r="N587" i="9" s="1"/>
  <c r="L586" i="9"/>
  <c r="N586" i="9" s="1"/>
  <c r="L585" i="9"/>
  <c r="N585" i="9" s="1"/>
  <c r="L584" i="9"/>
  <c r="M584" i="9" s="1"/>
  <c r="L583" i="9"/>
  <c r="N583" i="9" s="1"/>
  <c r="L582" i="9"/>
  <c r="M582" i="9" s="1"/>
  <c r="L581" i="9"/>
  <c r="M581" i="9" s="1"/>
  <c r="L580" i="9"/>
  <c r="N580" i="9" s="1"/>
  <c r="L579" i="9"/>
  <c r="N579" i="9" s="1"/>
  <c r="L578" i="9"/>
  <c r="N578" i="9" s="1"/>
  <c r="L577" i="9"/>
  <c r="N577" i="9" s="1"/>
  <c r="L576" i="9"/>
  <c r="N576" i="9" s="1"/>
  <c r="L575" i="9"/>
  <c r="M575" i="9" s="1"/>
  <c r="L574" i="9"/>
  <c r="L573" i="9"/>
  <c r="M573" i="9" s="1"/>
  <c r="L572" i="9"/>
  <c r="N572" i="9" s="1"/>
  <c r="L571" i="9"/>
  <c r="N571" i="9" s="1"/>
  <c r="L570" i="9"/>
  <c r="N570" i="9" s="1"/>
  <c r="L569" i="9"/>
  <c r="N569" i="9" s="1"/>
  <c r="L568" i="9"/>
  <c r="L567" i="9"/>
  <c r="N567" i="9" s="1"/>
  <c r="L566" i="9"/>
  <c r="M566" i="9" s="1"/>
  <c r="L565" i="9"/>
  <c r="M565" i="9" s="1"/>
  <c r="L564" i="9"/>
  <c r="L563" i="9"/>
  <c r="N563" i="9" s="1"/>
  <c r="L562" i="9"/>
  <c r="N562" i="9" s="1"/>
  <c r="L561" i="9"/>
  <c r="M561" i="9" s="1"/>
  <c r="L560" i="9"/>
  <c r="N560" i="9" s="1"/>
  <c r="L559" i="9"/>
  <c r="L558" i="9"/>
  <c r="L557" i="9"/>
  <c r="M557" i="9" s="1"/>
  <c r="L556" i="9"/>
  <c r="N556" i="9" s="1"/>
  <c r="L555" i="9"/>
  <c r="N555" i="9" s="1"/>
  <c r="L554" i="9"/>
  <c r="L553" i="9"/>
  <c r="N553" i="9" s="1"/>
  <c r="L552" i="9"/>
  <c r="M552" i="9" s="1"/>
  <c r="L551" i="9"/>
  <c r="M551" i="9" s="1"/>
  <c r="L550" i="9"/>
  <c r="N550" i="9" s="1"/>
  <c r="L549" i="9"/>
  <c r="L548" i="9"/>
  <c r="N548" i="9" s="1"/>
  <c r="L547" i="9"/>
  <c r="N547" i="9" s="1"/>
  <c r="L546" i="9"/>
  <c r="L545" i="9"/>
  <c r="N545" i="9" s="1"/>
  <c r="L544" i="9"/>
  <c r="L543" i="9"/>
  <c r="L542" i="9"/>
  <c r="M542" i="9" s="1"/>
  <c r="L541" i="9"/>
  <c r="M541" i="9" s="1"/>
  <c r="L540" i="9"/>
  <c r="L539" i="9"/>
  <c r="N539" i="9" s="1"/>
  <c r="L538" i="9"/>
  <c r="N538" i="9" s="1"/>
  <c r="L537" i="9"/>
  <c r="L536" i="9"/>
  <c r="M536" i="9" s="1"/>
  <c r="L535" i="9"/>
  <c r="M535" i="9" s="1"/>
  <c r="L534" i="9"/>
  <c r="N534" i="9" s="1"/>
  <c r="L533" i="9"/>
  <c r="M533" i="9" s="1"/>
  <c r="L532" i="9"/>
  <c r="M532" i="9" s="1"/>
  <c r="L531" i="9"/>
  <c r="L530" i="9"/>
  <c r="L529" i="9"/>
  <c r="N529" i="9" s="1"/>
  <c r="L528" i="9"/>
  <c r="M528" i="9" s="1"/>
  <c r="L527" i="9"/>
  <c r="N527" i="9" s="1"/>
  <c r="L526" i="9"/>
  <c r="L525" i="9"/>
  <c r="N525" i="9" s="1"/>
  <c r="L524" i="9"/>
  <c r="M524" i="9" s="1"/>
  <c r="L523" i="9"/>
  <c r="L522" i="9"/>
  <c r="L521" i="9"/>
  <c r="N521" i="9" s="1"/>
  <c r="L520" i="9"/>
  <c r="M520" i="9" s="1"/>
  <c r="L519" i="9"/>
  <c r="N519" i="9" s="1"/>
  <c r="L518" i="9"/>
  <c r="L517" i="9"/>
  <c r="N517" i="9" s="1"/>
  <c r="L516" i="9"/>
  <c r="M516" i="9" s="1"/>
  <c r="L515" i="9"/>
  <c r="L514" i="9"/>
  <c r="L513" i="9"/>
  <c r="N513" i="9" s="1"/>
  <c r="L512" i="9"/>
  <c r="M512" i="9" s="1"/>
  <c r="L511" i="9"/>
  <c r="N511" i="9" s="1"/>
  <c r="L510" i="9"/>
  <c r="L509" i="9"/>
  <c r="N509" i="9" s="1"/>
  <c r="L508" i="9"/>
  <c r="M508" i="9" s="1"/>
  <c r="L507" i="9"/>
  <c r="L506" i="9"/>
  <c r="L505" i="9"/>
  <c r="M505" i="9" s="1"/>
  <c r="L504" i="9"/>
  <c r="M504" i="9" s="1"/>
  <c r="L503" i="9"/>
  <c r="N503" i="9" s="1"/>
  <c r="L502" i="9"/>
  <c r="L501" i="9"/>
  <c r="N501" i="9" s="1"/>
  <c r="L500" i="9"/>
  <c r="M500" i="9" s="1"/>
  <c r="L499" i="9"/>
  <c r="L498" i="9"/>
  <c r="L497" i="9"/>
  <c r="N497" i="9" s="1"/>
  <c r="L496" i="9"/>
  <c r="M496" i="9" s="1"/>
  <c r="L495" i="9"/>
  <c r="N495" i="9" s="1"/>
  <c r="L494" i="9"/>
  <c r="L493" i="9"/>
  <c r="N493" i="9" s="1"/>
  <c r="L492" i="9"/>
  <c r="M492" i="9" s="1"/>
  <c r="L491" i="9"/>
  <c r="L490" i="9"/>
  <c r="L489" i="9"/>
  <c r="N489" i="9" s="1"/>
  <c r="L488" i="9"/>
  <c r="M488" i="9" s="1"/>
  <c r="L487" i="9"/>
  <c r="N487" i="9" s="1"/>
  <c r="L486" i="9"/>
  <c r="L485" i="9"/>
  <c r="M485" i="9" s="1"/>
  <c r="L484" i="9"/>
  <c r="M484" i="9" s="1"/>
  <c r="L483" i="9"/>
  <c r="L482" i="9"/>
  <c r="L481" i="9"/>
  <c r="N481" i="9" s="1"/>
  <c r="L480" i="9"/>
  <c r="M480" i="9" s="1"/>
  <c r="L479" i="9"/>
  <c r="N479" i="9" s="1"/>
  <c r="L478" i="9"/>
  <c r="L477" i="9"/>
  <c r="N477" i="9" s="1"/>
  <c r="L476" i="9"/>
  <c r="M476" i="9" s="1"/>
  <c r="L475" i="9"/>
  <c r="L474" i="9"/>
  <c r="L473" i="9"/>
  <c r="N473" i="9" s="1"/>
  <c r="L472" i="9"/>
  <c r="M472" i="9" s="1"/>
  <c r="L471" i="9"/>
  <c r="N471" i="9" s="1"/>
  <c r="L470" i="9"/>
  <c r="L469" i="9"/>
  <c r="M469" i="9" s="1"/>
  <c r="L468" i="9"/>
  <c r="M468" i="9" s="1"/>
  <c r="L467" i="9"/>
  <c r="L466" i="9"/>
  <c r="M466" i="9" s="1"/>
  <c r="L465" i="9"/>
  <c r="N465" i="9" s="1"/>
  <c r="L464" i="9"/>
  <c r="M464" i="9" s="1"/>
  <c r="L463" i="9"/>
  <c r="N463" i="9" s="1"/>
  <c r="L462" i="9"/>
  <c r="L461" i="9"/>
  <c r="N461" i="9" s="1"/>
  <c r="L460" i="9"/>
  <c r="M460" i="9" s="1"/>
  <c r="L459" i="9"/>
  <c r="N459" i="9" s="1"/>
  <c r="L458" i="9"/>
  <c r="L457" i="9"/>
  <c r="N457" i="9" s="1"/>
  <c r="L456" i="9"/>
  <c r="M456" i="9" s="1"/>
  <c r="L455" i="9"/>
  <c r="N455" i="9" s="1"/>
  <c r="L454" i="9"/>
  <c r="L453" i="9"/>
  <c r="N453" i="9" s="1"/>
  <c r="L452" i="9"/>
  <c r="M452" i="9" s="1"/>
  <c r="L451" i="9"/>
  <c r="L450" i="9"/>
  <c r="M450" i="9" s="1"/>
  <c r="L449" i="9"/>
  <c r="N449" i="9" s="1"/>
  <c r="L448" i="9"/>
  <c r="M448" i="9" s="1"/>
  <c r="L447" i="9"/>
  <c r="N447" i="9" s="1"/>
  <c r="L446" i="9"/>
  <c r="L445" i="9"/>
  <c r="N445" i="9" s="1"/>
  <c r="L444" i="9"/>
  <c r="M444" i="9" s="1"/>
  <c r="L443" i="9"/>
  <c r="N443" i="9" s="1"/>
  <c r="L442" i="9"/>
  <c r="L441" i="9"/>
  <c r="N441" i="9" s="1"/>
  <c r="L440" i="9"/>
  <c r="N440" i="9" s="1"/>
  <c r="L439" i="9"/>
  <c r="N439" i="9" s="1"/>
  <c r="L438" i="9"/>
  <c r="L437" i="9"/>
  <c r="M437" i="9" s="1"/>
  <c r="L436" i="9"/>
  <c r="N436" i="9" s="1"/>
  <c r="L435" i="9"/>
  <c r="L434" i="9"/>
  <c r="M434" i="9" s="1"/>
  <c r="L433" i="9"/>
  <c r="N433" i="9" s="1"/>
  <c r="L432" i="9"/>
  <c r="M432" i="9" s="1"/>
  <c r="L431" i="9"/>
  <c r="N431" i="9" s="1"/>
  <c r="L430" i="9"/>
  <c r="L429" i="9"/>
  <c r="N429" i="9" s="1"/>
  <c r="L428" i="9"/>
  <c r="M428" i="9" s="1"/>
  <c r="L427" i="9"/>
  <c r="N427" i="9" s="1"/>
  <c r="L426" i="9"/>
  <c r="L425" i="9"/>
  <c r="N425" i="9" s="1"/>
  <c r="L424" i="9"/>
  <c r="M424" i="9" s="1"/>
  <c r="L423" i="9"/>
  <c r="N423" i="9" s="1"/>
  <c r="L422" i="9"/>
  <c r="L421" i="9"/>
  <c r="N421" i="9" s="1"/>
  <c r="L420" i="9"/>
  <c r="M420" i="9" s="1"/>
  <c r="L419" i="9"/>
  <c r="L418" i="9"/>
  <c r="M418" i="9" s="1"/>
  <c r="L417" i="9"/>
  <c r="N417" i="9" s="1"/>
  <c r="L416" i="9"/>
  <c r="M416" i="9" s="1"/>
  <c r="L415" i="9"/>
  <c r="N415" i="9" s="1"/>
  <c r="L414" i="9"/>
  <c r="L413" i="9"/>
  <c r="N413" i="9" s="1"/>
  <c r="L412" i="9"/>
  <c r="N412" i="9" s="1"/>
  <c r="L411" i="9"/>
  <c r="N411" i="9" s="1"/>
  <c r="L410" i="9"/>
  <c r="M410" i="9" s="1"/>
  <c r="L409" i="9"/>
  <c r="M409" i="9" s="1"/>
  <c r="L408" i="9"/>
  <c r="N408" i="9" s="1"/>
  <c r="L407" i="9"/>
  <c r="N407" i="9" s="1"/>
  <c r="L406" i="9"/>
  <c r="L405" i="9"/>
  <c r="N405" i="9" s="1"/>
  <c r="L404" i="9"/>
  <c r="N404" i="9" s="1"/>
  <c r="L403" i="9"/>
  <c r="N403" i="9" s="1"/>
  <c r="L402" i="9"/>
  <c r="M402" i="9" s="1"/>
  <c r="L401" i="9"/>
  <c r="N401" i="9" s="1"/>
  <c r="L400" i="9"/>
  <c r="N400" i="9" s="1"/>
  <c r="L399" i="9"/>
  <c r="N399" i="9" s="1"/>
  <c r="L398" i="9"/>
  <c r="L397" i="9"/>
  <c r="N397" i="9" s="1"/>
  <c r="L396" i="9"/>
  <c r="N396" i="9" s="1"/>
  <c r="L395" i="9"/>
  <c r="N395" i="9" s="1"/>
  <c r="L394" i="9"/>
  <c r="M394" i="9" s="1"/>
  <c r="L393" i="9"/>
  <c r="N393" i="9" s="1"/>
  <c r="L392" i="9"/>
  <c r="N392" i="9" s="1"/>
  <c r="L391" i="9"/>
  <c r="N391" i="9" s="1"/>
  <c r="L390" i="9"/>
  <c r="L389" i="9"/>
  <c r="N389" i="9" s="1"/>
  <c r="L388" i="9"/>
  <c r="N388" i="9" s="1"/>
  <c r="L387" i="9"/>
  <c r="N387" i="9" s="1"/>
  <c r="L386" i="9"/>
  <c r="M386" i="9" s="1"/>
  <c r="L385" i="9"/>
  <c r="N385" i="9" s="1"/>
  <c r="L384" i="9"/>
  <c r="M384" i="9" s="1"/>
  <c r="L383" i="9"/>
  <c r="N383" i="9" s="1"/>
  <c r="L382" i="9"/>
  <c r="L381" i="9"/>
  <c r="N381" i="9" s="1"/>
  <c r="L380" i="9"/>
  <c r="N380" i="9" s="1"/>
  <c r="L379" i="9"/>
  <c r="N379" i="9" s="1"/>
  <c r="L378" i="9"/>
  <c r="M378" i="9" s="1"/>
  <c r="L377" i="9"/>
  <c r="M377" i="9" s="1"/>
  <c r="L376" i="9"/>
  <c r="N376" i="9" s="1"/>
  <c r="L375" i="9"/>
  <c r="N375" i="9" s="1"/>
  <c r="L374" i="9"/>
  <c r="L373" i="9"/>
  <c r="M373" i="9" s="1"/>
  <c r="L372" i="9"/>
  <c r="N372" i="9" s="1"/>
  <c r="L371" i="9"/>
  <c r="N371" i="9" s="1"/>
  <c r="L370" i="9"/>
  <c r="M370" i="9" s="1"/>
  <c r="L369" i="9"/>
  <c r="N369" i="9" s="1"/>
  <c r="L368" i="9"/>
  <c r="N368" i="9" s="1"/>
  <c r="L367" i="9"/>
  <c r="N367" i="9" s="1"/>
  <c r="L366" i="9"/>
  <c r="L365" i="9"/>
  <c r="N365" i="9" s="1"/>
  <c r="L364" i="9"/>
  <c r="N364" i="9" s="1"/>
  <c r="L363" i="9"/>
  <c r="N363" i="9" s="1"/>
  <c r="L362" i="9"/>
  <c r="M362" i="9" s="1"/>
  <c r="L361" i="9"/>
  <c r="N361" i="9" s="1"/>
  <c r="L360" i="9"/>
  <c r="N360" i="9" s="1"/>
  <c r="L359" i="9"/>
  <c r="N359" i="9" s="1"/>
  <c r="L358" i="9"/>
  <c r="L357" i="9"/>
  <c r="N357" i="9" s="1"/>
  <c r="L356" i="9"/>
  <c r="N356" i="9" s="1"/>
  <c r="L355" i="9"/>
  <c r="N355" i="9" s="1"/>
  <c r="L354" i="9"/>
  <c r="M354" i="9" s="1"/>
  <c r="L353" i="9"/>
  <c r="N353" i="9" s="1"/>
  <c r="L352" i="9"/>
  <c r="N352" i="9" s="1"/>
  <c r="L351" i="9"/>
  <c r="N351" i="9" s="1"/>
  <c r="L350" i="9"/>
  <c r="L349" i="9"/>
  <c r="N349" i="9" s="1"/>
  <c r="L348" i="9"/>
  <c r="N348" i="9" s="1"/>
  <c r="L347" i="9"/>
  <c r="N347" i="9" s="1"/>
  <c r="L346" i="9"/>
  <c r="M346" i="9" s="1"/>
  <c r="L345" i="9"/>
  <c r="M345" i="9" s="1"/>
  <c r="L344" i="9"/>
  <c r="N344" i="9" s="1"/>
  <c r="L343" i="9"/>
  <c r="N343" i="9" s="1"/>
  <c r="L342" i="9"/>
  <c r="L341" i="9"/>
  <c r="N341" i="9" s="1"/>
  <c r="L340" i="9"/>
  <c r="N340" i="9" s="1"/>
  <c r="L339" i="9"/>
  <c r="N339" i="9" s="1"/>
  <c r="L338" i="9"/>
  <c r="M338" i="9" s="1"/>
  <c r="L337" i="9"/>
  <c r="N337" i="9" s="1"/>
  <c r="L336" i="9"/>
  <c r="N336" i="9" s="1"/>
  <c r="L335" i="9"/>
  <c r="N335" i="9" s="1"/>
  <c r="L334" i="9"/>
  <c r="L333" i="9"/>
  <c r="N333" i="9" s="1"/>
  <c r="L332" i="9"/>
  <c r="M332" i="9" s="1"/>
  <c r="L331" i="9"/>
  <c r="N331" i="9" s="1"/>
  <c r="L330" i="9"/>
  <c r="M330" i="9" s="1"/>
  <c r="L329" i="9"/>
  <c r="N329" i="9" s="1"/>
  <c r="L328" i="9"/>
  <c r="N328" i="9" s="1"/>
  <c r="L327" i="9"/>
  <c r="N327" i="9" s="1"/>
  <c r="L326" i="9"/>
  <c r="L325" i="9"/>
  <c r="N325" i="9" s="1"/>
  <c r="L324" i="9"/>
  <c r="N324" i="9" s="1"/>
  <c r="L323" i="9"/>
  <c r="N323" i="9" s="1"/>
  <c r="L322" i="9"/>
  <c r="M322" i="9" s="1"/>
  <c r="L321" i="9"/>
  <c r="N321" i="9" s="1"/>
  <c r="L320" i="9"/>
  <c r="N320" i="9" s="1"/>
  <c r="L319" i="9"/>
  <c r="N319" i="9" s="1"/>
  <c r="L318" i="9"/>
  <c r="L317" i="9"/>
  <c r="N317" i="9" s="1"/>
  <c r="L316" i="9"/>
  <c r="N316" i="9" s="1"/>
  <c r="L315" i="9"/>
  <c r="N315" i="9" s="1"/>
  <c r="L314" i="9"/>
  <c r="M314" i="9" s="1"/>
  <c r="L313" i="9"/>
  <c r="M313" i="9" s="1"/>
  <c r="L312" i="9"/>
  <c r="N312" i="9" s="1"/>
  <c r="L311" i="9"/>
  <c r="N311" i="9" s="1"/>
  <c r="L310" i="9"/>
  <c r="L309" i="9"/>
  <c r="N309" i="9" s="1"/>
  <c r="L308" i="9"/>
  <c r="N308" i="9" s="1"/>
  <c r="L307" i="9"/>
  <c r="N307" i="9" s="1"/>
  <c r="L306" i="9"/>
  <c r="M306" i="9" s="1"/>
  <c r="L305" i="9"/>
  <c r="N305" i="9" s="1"/>
  <c r="L304" i="9"/>
  <c r="N304" i="9" s="1"/>
  <c r="L303" i="9"/>
  <c r="N303" i="9" s="1"/>
  <c r="L302" i="9"/>
  <c r="L301" i="9"/>
  <c r="N301" i="9" s="1"/>
  <c r="L300" i="9"/>
  <c r="M300" i="9" s="1"/>
  <c r="L299" i="9"/>
  <c r="N299" i="9" s="1"/>
  <c r="L298" i="9"/>
  <c r="M298" i="9" s="1"/>
  <c r="L297" i="9"/>
  <c r="N297" i="9" s="1"/>
  <c r="L296" i="9"/>
  <c r="M296" i="9" s="1"/>
  <c r="L295" i="9"/>
  <c r="N295" i="9" s="1"/>
  <c r="L294" i="9"/>
  <c r="L293" i="9"/>
  <c r="M293" i="9" s="1"/>
  <c r="L292" i="9"/>
  <c r="N292" i="9" s="1"/>
  <c r="L291" i="9"/>
  <c r="N291" i="9" s="1"/>
  <c r="L290" i="9"/>
  <c r="M290" i="9" s="1"/>
  <c r="L289" i="9"/>
  <c r="N289" i="9" s="1"/>
  <c r="L288" i="9"/>
  <c r="N288" i="9" s="1"/>
  <c r="L287" i="9"/>
  <c r="N287" i="9" s="1"/>
  <c r="L286" i="9"/>
  <c r="L285" i="9"/>
  <c r="N285" i="9" s="1"/>
  <c r="L284" i="9"/>
  <c r="N284" i="9" s="1"/>
  <c r="L283" i="9"/>
  <c r="N283" i="9" s="1"/>
  <c r="L282" i="9"/>
  <c r="M282" i="9" s="1"/>
  <c r="L281" i="9"/>
  <c r="N281" i="9" s="1"/>
  <c r="L280" i="9"/>
  <c r="N280" i="9" s="1"/>
  <c r="L279" i="9"/>
  <c r="N279" i="9" s="1"/>
  <c r="L278" i="9"/>
  <c r="L277" i="9"/>
  <c r="N277" i="9" s="1"/>
  <c r="L276" i="9"/>
  <c r="N276" i="9" s="1"/>
  <c r="L275" i="9"/>
  <c r="N275" i="9" s="1"/>
  <c r="L274" i="9"/>
  <c r="M274" i="9" s="1"/>
  <c r="L273" i="9"/>
  <c r="N273" i="9" s="1"/>
  <c r="L272" i="9"/>
  <c r="M272" i="9" s="1"/>
  <c r="L271" i="9"/>
  <c r="N271" i="9" s="1"/>
  <c r="L270" i="9"/>
  <c r="L269" i="9"/>
  <c r="N269" i="9" s="1"/>
  <c r="L268" i="9"/>
  <c r="N268" i="9" s="1"/>
  <c r="L267" i="9"/>
  <c r="N267" i="9" s="1"/>
  <c r="L266" i="9"/>
  <c r="M266" i="9" s="1"/>
  <c r="L265" i="9"/>
  <c r="N265" i="9" s="1"/>
  <c r="L264" i="9"/>
  <c r="M264" i="9" s="1"/>
  <c r="L263" i="9"/>
  <c r="L262" i="9"/>
  <c r="L261" i="9"/>
  <c r="N261" i="9" s="1"/>
  <c r="L260" i="9"/>
  <c r="M260" i="9" s="1"/>
  <c r="L259" i="9"/>
  <c r="N259" i="9" s="1"/>
  <c r="L258" i="9"/>
  <c r="M258" i="9" s="1"/>
  <c r="L257" i="9"/>
  <c r="N257" i="9" s="1"/>
  <c r="L256" i="9"/>
  <c r="N256" i="9" s="1"/>
  <c r="L255" i="9"/>
  <c r="L254" i="9"/>
  <c r="L253" i="9"/>
  <c r="N253" i="9" s="1"/>
  <c r="L252" i="9"/>
  <c r="N252" i="9" s="1"/>
  <c r="L251" i="9"/>
  <c r="N251" i="9" s="1"/>
  <c r="L250" i="9"/>
  <c r="M250" i="9" s="1"/>
  <c r="L249" i="9"/>
  <c r="N249" i="9" s="1"/>
  <c r="L248" i="9"/>
  <c r="M248" i="9" s="1"/>
  <c r="L247" i="9"/>
  <c r="L246" i="9"/>
  <c r="L245" i="9"/>
  <c r="N245" i="9" s="1"/>
  <c r="L244" i="9"/>
  <c r="N244" i="9" s="1"/>
  <c r="L243" i="9"/>
  <c r="N243" i="9" s="1"/>
  <c r="L242" i="9"/>
  <c r="M242" i="9" s="1"/>
  <c r="L241" i="9"/>
  <c r="M241" i="9" s="1"/>
  <c r="L240" i="9"/>
  <c r="N240" i="9" s="1"/>
  <c r="L239" i="9"/>
  <c r="L238" i="9"/>
  <c r="L237" i="9"/>
  <c r="M237" i="9" s="1"/>
  <c r="L236" i="9"/>
  <c r="N236" i="9" s="1"/>
  <c r="L235" i="9"/>
  <c r="N235" i="9" s="1"/>
  <c r="L234" i="9"/>
  <c r="M234" i="9" s="1"/>
  <c r="L233" i="9"/>
  <c r="N233" i="9" s="1"/>
  <c r="L232" i="9"/>
  <c r="N232" i="9" s="1"/>
  <c r="L231" i="9"/>
  <c r="L230" i="9"/>
  <c r="L229" i="9"/>
  <c r="N229" i="9" s="1"/>
  <c r="L228" i="9"/>
  <c r="N228" i="9" s="1"/>
  <c r="L227" i="9"/>
  <c r="N227" i="9" s="1"/>
  <c r="L226" i="9"/>
  <c r="M226" i="9" s="1"/>
  <c r="L225" i="9"/>
  <c r="N225" i="9" s="1"/>
  <c r="L224" i="9"/>
  <c r="N224" i="9" s="1"/>
  <c r="L223" i="9"/>
  <c r="L222" i="9"/>
  <c r="L221" i="9"/>
  <c r="N221" i="9" s="1"/>
  <c r="L220" i="9"/>
  <c r="N220" i="9" s="1"/>
  <c r="L219" i="9"/>
  <c r="N219" i="9" s="1"/>
  <c r="L218" i="9"/>
  <c r="M218" i="9" s="1"/>
  <c r="L217" i="9"/>
  <c r="N217" i="9" s="1"/>
  <c r="L216" i="9"/>
  <c r="N216" i="9" s="1"/>
  <c r="L215" i="9"/>
  <c r="L214" i="9"/>
  <c r="L213" i="9"/>
  <c r="N213" i="9" s="1"/>
  <c r="L212" i="9"/>
  <c r="M212" i="9" s="1"/>
  <c r="L211" i="9"/>
  <c r="N211" i="9" s="1"/>
  <c r="L210" i="9"/>
  <c r="M210" i="9" s="1"/>
  <c r="L209" i="9"/>
  <c r="N209" i="9" s="1"/>
  <c r="L208" i="9"/>
  <c r="M208" i="9" s="1"/>
  <c r="L207" i="9"/>
  <c r="L206" i="9"/>
  <c r="L205" i="9"/>
  <c r="N205" i="9" s="1"/>
  <c r="L204" i="9"/>
  <c r="N204" i="9" s="1"/>
  <c r="L203" i="9"/>
  <c r="N203" i="9" s="1"/>
  <c r="L202" i="9"/>
  <c r="M202" i="9" s="1"/>
  <c r="L201" i="9"/>
  <c r="N201" i="9" s="1"/>
  <c r="L200" i="9"/>
  <c r="N200" i="9" s="1"/>
  <c r="L199" i="9"/>
  <c r="L198" i="9"/>
  <c r="L197" i="9"/>
  <c r="N197" i="9" s="1"/>
  <c r="L196" i="9"/>
  <c r="N196" i="9" s="1"/>
  <c r="L195" i="9"/>
  <c r="N195" i="9" s="1"/>
  <c r="L194" i="9"/>
  <c r="M194" i="9" s="1"/>
  <c r="L193" i="9"/>
  <c r="N193" i="9" s="1"/>
  <c r="L192" i="9"/>
  <c r="N192" i="9" s="1"/>
  <c r="L191" i="9"/>
  <c r="L190" i="9"/>
  <c r="L189" i="9"/>
  <c r="N189" i="9" s="1"/>
  <c r="L188" i="9"/>
  <c r="N188" i="9" s="1"/>
  <c r="L187" i="9"/>
  <c r="N187" i="9" s="1"/>
  <c r="L186" i="9"/>
  <c r="M186" i="9" s="1"/>
  <c r="L185" i="9"/>
  <c r="M185" i="9" s="1"/>
  <c r="L184" i="9"/>
  <c r="M184" i="9" s="1"/>
  <c r="L183" i="9"/>
  <c r="L182" i="9"/>
  <c r="L181" i="9"/>
  <c r="N181" i="9" s="1"/>
  <c r="L180" i="9"/>
  <c r="N180" i="9" s="1"/>
  <c r="L179" i="9"/>
  <c r="N179" i="9" s="1"/>
  <c r="L178" i="9"/>
  <c r="M178" i="9" s="1"/>
  <c r="L177" i="9"/>
  <c r="N177" i="9" s="1"/>
  <c r="L176" i="9"/>
  <c r="M176" i="9" s="1"/>
  <c r="L175" i="9"/>
  <c r="L174" i="9"/>
  <c r="L173" i="9"/>
  <c r="N173" i="9" s="1"/>
  <c r="L172" i="9"/>
  <c r="N172" i="9" s="1"/>
  <c r="L171" i="9"/>
  <c r="N171" i="9" s="1"/>
  <c r="L170" i="9"/>
  <c r="M170" i="9" s="1"/>
  <c r="L169" i="9"/>
  <c r="M169" i="9" s="1"/>
  <c r="L168" i="9"/>
  <c r="N168" i="9" s="1"/>
  <c r="L167" i="9"/>
  <c r="L166" i="9"/>
  <c r="L165" i="9"/>
  <c r="M165" i="9" s="1"/>
  <c r="L164" i="9"/>
  <c r="N164" i="9" s="1"/>
  <c r="L163" i="9"/>
  <c r="N163" i="9" s="1"/>
  <c r="L162" i="9"/>
  <c r="M162" i="9" s="1"/>
  <c r="L161" i="9"/>
  <c r="N161" i="9" s="1"/>
  <c r="L160" i="9"/>
  <c r="N160" i="9" s="1"/>
  <c r="L159" i="9"/>
  <c r="L158" i="9"/>
  <c r="L157" i="9"/>
  <c r="N157" i="9" s="1"/>
  <c r="L156" i="9"/>
  <c r="N156" i="9" s="1"/>
  <c r="L155" i="9"/>
  <c r="N155" i="9" s="1"/>
  <c r="L154" i="9"/>
  <c r="M154" i="9" s="1"/>
  <c r="L153" i="9"/>
  <c r="M153" i="9" s="1"/>
  <c r="L152" i="9"/>
  <c r="M152" i="9" s="1"/>
  <c r="L151" i="9"/>
  <c r="L150" i="9"/>
  <c r="L149" i="9"/>
  <c r="N149" i="9" s="1"/>
  <c r="L148" i="9"/>
  <c r="N148" i="9" s="1"/>
  <c r="L147" i="9"/>
  <c r="N147" i="9" s="1"/>
  <c r="L146" i="9"/>
  <c r="M146" i="9" s="1"/>
  <c r="L145" i="9"/>
  <c r="M145" i="9" s="1"/>
  <c r="L144" i="9"/>
  <c r="M144" i="9" s="1"/>
  <c r="L143" i="9"/>
  <c r="L142" i="9"/>
  <c r="L141" i="9"/>
  <c r="N141" i="9" s="1"/>
  <c r="L140" i="9"/>
  <c r="N140" i="9" s="1"/>
  <c r="L139" i="9"/>
  <c r="N139" i="9" s="1"/>
  <c r="L138" i="9"/>
  <c r="M138" i="9" s="1"/>
  <c r="L137" i="9"/>
  <c r="M137" i="9" s="1"/>
  <c r="L136" i="9"/>
  <c r="N136" i="9" s="1"/>
  <c r="L135" i="9"/>
  <c r="L134" i="9"/>
  <c r="L133" i="9"/>
  <c r="N133" i="9" s="1"/>
  <c r="L132" i="9"/>
  <c r="N132" i="9" s="1"/>
  <c r="L131" i="9"/>
  <c r="N131" i="9" s="1"/>
  <c r="L130" i="9"/>
  <c r="M130" i="9" s="1"/>
  <c r="L129" i="9"/>
  <c r="N129" i="9" s="1"/>
  <c r="L128" i="9"/>
  <c r="N128" i="9" s="1"/>
  <c r="L127" i="9"/>
  <c r="L126" i="9"/>
  <c r="L125" i="9"/>
  <c r="M125" i="9" s="1"/>
  <c r="L124" i="9"/>
  <c r="M124" i="9" s="1"/>
  <c r="L123" i="9"/>
  <c r="N123" i="9" s="1"/>
  <c r="L122" i="9"/>
  <c r="M122" i="9" s="1"/>
  <c r="L121" i="9"/>
  <c r="N121" i="9" s="1"/>
  <c r="L120" i="9"/>
  <c r="M120" i="9" s="1"/>
  <c r="L119" i="9"/>
  <c r="L118" i="9"/>
  <c r="L117" i="9"/>
  <c r="M117" i="9" s="1"/>
  <c r="L116" i="9"/>
  <c r="M116" i="9" s="1"/>
  <c r="L115" i="9"/>
  <c r="N115" i="9" s="1"/>
  <c r="L114" i="9"/>
  <c r="M114" i="9" s="1"/>
  <c r="L113" i="9"/>
  <c r="N113" i="9" s="1"/>
  <c r="L112" i="9"/>
  <c r="M112" i="9" s="1"/>
  <c r="L111" i="9"/>
  <c r="L110" i="9"/>
  <c r="L109" i="9"/>
  <c r="N109" i="9" s="1"/>
  <c r="L108" i="9"/>
  <c r="M108" i="9" s="1"/>
  <c r="L107" i="9"/>
  <c r="N107" i="9" s="1"/>
  <c r="L106" i="9"/>
  <c r="M106" i="9" s="1"/>
  <c r="L105" i="9"/>
  <c r="N105" i="9" s="1"/>
  <c r="L104" i="9"/>
  <c r="N104" i="9" s="1"/>
  <c r="L103" i="9"/>
  <c r="L102" i="9"/>
  <c r="L101" i="9"/>
  <c r="N101" i="9" s="1"/>
  <c r="L100" i="9"/>
  <c r="N100" i="9" s="1"/>
  <c r="L99" i="9"/>
  <c r="N99" i="9" s="1"/>
  <c r="L98" i="9"/>
  <c r="M98" i="9" s="1"/>
  <c r="L97" i="9"/>
  <c r="M97" i="9" s="1"/>
  <c r="L96" i="9"/>
  <c r="N96" i="9" s="1"/>
  <c r="L95" i="9"/>
  <c r="L94" i="9"/>
  <c r="L93" i="9"/>
  <c r="N93" i="9" s="1"/>
  <c r="L92" i="9"/>
  <c r="M92" i="9" s="1"/>
  <c r="L91" i="9"/>
  <c r="N91" i="9" s="1"/>
  <c r="L90" i="9"/>
  <c r="M90" i="9" s="1"/>
  <c r="L89" i="9"/>
  <c r="N89" i="9" s="1"/>
  <c r="L88" i="9"/>
  <c r="M88" i="9" s="1"/>
  <c r="L87" i="9"/>
  <c r="L86" i="9"/>
  <c r="L85" i="9"/>
  <c r="N85" i="9" s="1"/>
  <c r="L84" i="9"/>
  <c r="N84" i="9" s="1"/>
  <c r="L83" i="9"/>
  <c r="N83" i="9" s="1"/>
  <c r="L82" i="9"/>
  <c r="M82" i="9" s="1"/>
  <c r="L81" i="9"/>
  <c r="N81" i="9" s="1"/>
  <c r="L80" i="9"/>
  <c r="M80" i="9" s="1"/>
  <c r="L79" i="9"/>
  <c r="N79" i="9" s="1"/>
  <c r="L78" i="9"/>
  <c r="L77" i="9"/>
  <c r="N77" i="9" s="1"/>
  <c r="L76" i="9"/>
  <c r="M76" i="9" s="1"/>
  <c r="L75" i="9"/>
  <c r="N75" i="9" s="1"/>
  <c r="L74" i="9"/>
  <c r="M74" i="9" s="1"/>
  <c r="L73" i="9"/>
  <c r="N73" i="9" s="1"/>
  <c r="L72" i="9"/>
  <c r="N72" i="9" s="1"/>
  <c r="L71" i="9"/>
  <c r="N71" i="9" s="1"/>
  <c r="L70" i="9"/>
  <c r="L69" i="9"/>
  <c r="N69" i="9" s="1"/>
  <c r="L68" i="9"/>
  <c r="M68" i="9" s="1"/>
  <c r="L67" i="9"/>
  <c r="N67" i="9" s="1"/>
  <c r="L66" i="9"/>
  <c r="M66" i="9" s="1"/>
  <c r="L65" i="9"/>
  <c r="N65" i="9" s="1"/>
  <c r="L64" i="9"/>
  <c r="M64" i="9" s="1"/>
  <c r="L63" i="9"/>
  <c r="N63" i="9" s="1"/>
  <c r="L62" i="9"/>
  <c r="L61" i="9"/>
  <c r="N61" i="9" s="1"/>
  <c r="L60" i="9"/>
  <c r="N60" i="9" s="1"/>
  <c r="L59" i="9"/>
  <c r="N59" i="9" s="1"/>
  <c r="L58" i="9"/>
  <c r="M58" i="9" s="1"/>
  <c r="L57" i="9"/>
  <c r="N57" i="9" s="1"/>
  <c r="L56" i="9"/>
  <c r="N56" i="9" s="1"/>
  <c r="L55" i="9"/>
  <c r="N55" i="9" s="1"/>
  <c r="L54" i="9"/>
  <c r="L53" i="9"/>
  <c r="N53" i="9" s="1"/>
  <c r="L52" i="9"/>
  <c r="N52" i="9" s="1"/>
  <c r="L51" i="9"/>
  <c r="N51" i="9" s="1"/>
  <c r="L50" i="9"/>
  <c r="M50" i="9" s="1"/>
  <c r="L49" i="9"/>
  <c r="N49" i="9" s="1"/>
  <c r="L48" i="9"/>
  <c r="N48" i="9" s="1"/>
  <c r="L47" i="9"/>
  <c r="N47" i="9" s="1"/>
  <c r="L46" i="9"/>
  <c r="L45" i="9"/>
  <c r="N45" i="9" s="1"/>
  <c r="L44" i="9"/>
  <c r="N44" i="9" s="1"/>
  <c r="L43" i="9"/>
  <c r="N43" i="9" s="1"/>
  <c r="L42" i="9"/>
  <c r="M42" i="9" s="1"/>
  <c r="L41" i="9"/>
  <c r="N41" i="9" s="1"/>
  <c r="L40" i="9"/>
  <c r="N40" i="9" s="1"/>
  <c r="L39" i="9"/>
  <c r="N39" i="9" s="1"/>
  <c r="L38" i="9"/>
  <c r="L37" i="9"/>
  <c r="N37" i="9" s="1"/>
  <c r="L36" i="9"/>
  <c r="N36" i="9" s="1"/>
  <c r="L35" i="9"/>
  <c r="N35" i="9" s="1"/>
  <c r="L34" i="9"/>
  <c r="M34" i="9" s="1"/>
  <c r="L33" i="9"/>
  <c r="N33" i="9" s="1"/>
  <c r="L32" i="9"/>
  <c r="N32" i="9" s="1"/>
  <c r="L31" i="9"/>
  <c r="N31" i="9" s="1"/>
  <c r="L30" i="9"/>
  <c r="L29" i="9"/>
  <c r="N29" i="9" s="1"/>
  <c r="L28" i="9"/>
  <c r="N28" i="9" s="1"/>
  <c r="L27" i="9"/>
  <c r="N27" i="9" s="1"/>
  <c r="L26" i="9"/>
  <c r="M26" i="9" s="1"/>
  <c r="L25" i="9"/>
  <c r="N25" i="9" s="1"/>
  <c r="L24" i="9"/>
  <c r="N24" i="9" s="1"/>
  <c r="L23" i="9"/>
  <c r="N23" i="9" s="1"/>
  <c r="L22" i="9"/>
  <c r="L21" i="9"/>
  <c r="N21" i="9" s="1"/>
  <c r="L20" i="9"/>
  <c r="N20" i="9" s="1"/>
  <c r="L19" i="9"/>
  <c r="N19" i="9" s="1"/>
  <c r="L18" i="9"/>
  <c r="M18" i="9" s="1"/>
  <c r="L17" i="9"/>
  <c r="N17" i="9" s="1"/>
  <c r="L16" i="9"/>
  <c r="M16" i="9" s="1"/>
  <c r="L15" i="9"/>
  <c r="N15" i="9" s="1"/>
  <c r="L14" i="9"/>
  <c r="L13" i="9"/>
  <c r="M13" i="9" s="1"/>
  <c r="L12" i="9"/>
  <c r="N12" i="9" s="1"/>
  <c r="L11" i="9"/>
  <c r="N11" i="9" s="1"/>
  <c r="L10" i="9"/>
  <c r="N10" i="9" s="1"/>
  <c r="L9" i="9"/>
  <c r="L8" i="9"/>
  <c r="M8" i="9" s="1"/>
  <c r="L7" i="9"/>
  <c r="N7" i="9" s="1"/>
  <c r="L6" i="9"/>
  <c r="N6" i="9" s="1"/>
  <c r="L5" i="9"/>
  <c r="L4" i="9"/>
  <c r="J5" i="9"/>
  <c r="L3" i="9"/>
  <c r="L2" i="9"/>
  <c r="M2" i="9" s="1"/>
  <c r="I1209" i="8"/>
  <c r="I1208" i="8"/>
  <c r="I1207" i="8"/>
  <c r="I1206" i="8"/>
  <c r="I1205" i="8"/>
  <c r="I1204" i="8"/>
  <c r="I1203" i="8"/>
  <c r="I1202" i="8"/>
  <c r="I1201" i="8"/>
  <c r="I1200" i="8"/>
  <c r="I1199" i="8"/>
  <c r="I1198" i="8"/>
  <c r="I1197" i="8"/>
  <c r="I1196" i="8"/>
  <c r="I1195" i="8"/>
  <c r="I1194" i="8"/>
  <c r="I1193" i="8"/>
  <c r="I1192" i="8"/>
  <c r="I1191" i="8"/>
  <c r="I1190" i="8"/>
  <c r="I1189" i="8"/>
  <c r="I1188" i="8"/>
  <c r="I1187" i="8"/>
  <c r="I1186" i="8"/>
  <c r="I1185" i="8"/>
  <c r="I1184" i="8"/>
  <c r="I1183" i="8"/>
  <c r="I1182" i="8"/>
  <c r="I1181" i="8"/>
  <c r="I1180" i="8"/>
  <c r="I1179" i="8"/>
  <c r="I1178" i="8"/>
  <c r="I1177" i="8"/>
  <c r="I1176" i="8"/>
  <c r="I1175" i="8"/>
  <c r="I1174" i="8"/>
  <c r="I1173" i="8"/>
  <c r="I1172" i="8"/>
  <c r="I1171" i="8"/>
  <c r="I1170" i="8"/>
  <c r="I1169" i="8"/>
  <c r="I1168" i="8"/>
  <c r="I1167" i="8"/>
  <c r="I1166" i="8"/>
  <c r="I1165" i="8"/>
  <c r="I1164" i="8"/>
  <c r="I1163" i="8"/>
  <c r="I1162" i="8"/>
  <c r="I1161" i="8"/>
  <c r="I1160" i="8"/>
  <c r="I1159" i="8"/>
  <c r="I1158" i="8"/>
  <c r="I1157" i="8"/>
  <c r="I1156" i="8"/>
  <c r="I1155" i="8"/>
  <c r="I1154" i="8"/>
  <c r="I1153" i="8"/>
  <c r="I1152" i="8"/>
  <c r="I1151" i="8"/>
  <c r="I1150" i="8"/>
  <c r="I1149" i="8"/>
  <c r="I1148" i="8"/>
  <c r="I1147" i="8"/>
  <c r="I1146" i="8"/>
  <c r="I1145" i="8"/>
  <c r="I1144" i="8"/>
  <c r="I1143" i="8"/>
  <c r="I1142" i="8"/>
  <c r="I1141" i="8"/>
  <c r="I1140" i="8"/>
  <c r="I1139" i="8"/>
  <c r="I1138" i="8"/>
  <c r="I1137" i="8"/>
  <c r="I1136" i="8"/>
  <c r="I1135" i="8"/>
  <c r="I1134" i="8"/>
  <c r="I1133" i="8"/>
  <c r="I1132" i="8"/>
  <c r="I1131" i="8"/>
  <c r="I1130" i="8"/>
  <c r="I1129" i="8"/>
  <c r="I1128" i="8"/>
  <c r="I1127" i="8"/>
  <c r="I1126" i="8"/>
  <c r="I1125" i="8"/>
  <c r="I1124" i="8"/>
  <c r="I1123" i="8"/>
  <c r="I1122" i="8"/>
  <c r="I1121" i="8"/>
  <c r="I1120" i="8"/>
  <c r="I1119" i="8"/>
  <c r="I1118" i="8"/>
  <c r="I1117" i="8"/>
  <c r="I1116" i="8"/>
  <c r="I1115" i="8"/>
  <c r="I1114" i="8"/>
  <c r="I1113" i="8"/>
  <c r="I1112" i="8"/>
  <c r="I1111" i="8"/>
  <c r="I1110" i="8"/>
  <c r="I1109" i="8"/>
  <c r="I1108" i="8"/>
  <c r="I1107" i="8"/>
  <c r="I1106" i="8"/>
  <c r="I1105" i="8"/>
  <c r="I1104" i="8"/>
  <c r="I1103" i="8"/>
  <c r="I1102" i="8"/>
  <c r="I1101" i="8"/>
  <c r="I1100" i="8"/>
  <c r="I1099" i="8"/>
  <c r="I1098" i="8"/>
  <c r="I1097" i="8"/>
  <c r="I1096" i="8"/>
  <c r="I1095" i="8"/>
  <c r="I1094" i="8"/>
  <c r="I1093" i="8"/>
  <c r="I1092" i="8"/>
  <c r="I1091" i="8"/>
  <c r="I1090" i="8"/>
  <c r="I1089" i="8"/>
  <c r="I1088" i="8"/>
  <c r="I1087" i="8"/>
  <c r="I1086" i="8"/>
  <c r="I1085" i="8"/>
  <c r="I1084" i="8"/>
  <c r="I1083" i="8"/>
  <c r="I1082" i="8"/>
  <c r="I1081" i="8"/>
  <c r="I1080" i="8"/>
  <c r="I1079" i="8"/>
  <c r="I1078" i="8"/>
  <c r="I1077" i="8"/>
  <c r="I1076" i="8"/>
  <c r="I1075" i="8"/>
  <c r="I1074" i="8"/>
  <c r="I1073" i="8"/>
  <c r="I1072" i="8"/>
  <c r="I1071" i="8"/>
  <c r="I1070" i="8"/>
  <c r="I1069" i="8"/>
  <c r="I1068" i="8"/>
  <c r="I1067" i="8"/>
  <c r="I1066" i="8"/>
  <c r="I1065" i="8"/>
  <c r="I1064" i="8"/>
  <c r="I1063" i="8"/>
  <c r="I1062" i="8"/>
  <c r="I1061" i="8"/>
  <c r="I1060" i="8"/>
  <c r="I1059" i="8"/>
  <c r="I1058" i="8"/>
  <c r="I1057" i="8"/>
  <c r="I1056" i="8"/>
  <c r="I1055" i="8"/>
  <c r="I1054" i="8"/>
  <c r="I1053" i="8"/>
  <c r="I1052" i="8"/>
  <c r="I1051" i="8"/>
  <c r="I1050" i="8"/>
  <c r="I1049" i="8"/>
  <c r="I1048" i="8"/>
  <c r="I1047" i="8"/>
  <c r="I1046" i="8"/>
  <c r="I1045" i="8"/>
  <c r="I1044" i="8"/>
  <c r="I1043" i="8"/>
  <c r="I1042" i="8"/>
  <c r="I1041" i="8"/>
  <c r="I1040" i="8"/>
  <c r="I1039" i="8"/>
  <c r="I1038" i="8"/>
  <c r="I1037" i="8"/>
  <c r="I1036" i="8"/>
  <c r="I1035" i="8"/>
  <c r="I1034" i="8"/>
  <c r="I1033" i="8"/>
  <c r="I1032" i="8"/>
  <c r="I1031" i="8"/>
  <c r="I1030" i="8"/>
  <c r="I1029" i="8"/>
  <c r="I1028" i="8"/>
  <c r="I1027" i="8"/>
  <c r="I1026" i="8"/>
  <c r="I1025" i="8"/>
  <c r="I1024" i="8"/>
  <c r="I1023" i="8"/>
  <c r="I1022" i="8"/>
  <c r="I1021" i="8"/>
  <c r="I1020" i="8"/>
  <c r="I1019" i="8"/>
  <c r="I1018" i="8"/>
  <c r="I1017" i="8"/>
  <c r="I1016" i="8"/>
  <c r="I1015" i="8"/>
  <c r="I1014" i="8"/>
  <c r="I1013" i="8"/>
  <c r="I1012" i="8"/>
  <c r="I1011" i="8"/>
  <c r="I1010" i="8"/>
  <c r="I1009" i="8"/>
  <c r="I1008" i="8"/>
  <c r="I1007" i="8"/>
  <c r="I1006" i="8"/>
  <c r="I1005" i="8"/>
  <c r="I1004" i="8"/>
  <c r="I1003" i="8"/>
  <c r="I1002" i="8"/>
  <c r="I1001" i="8"/>
  <c r="I1000" i="8"/>
  <c r="I999" i="8"/>
  <c r="I998" i="8"/>
  <c r="I997" i="8"/>
  <c r="I996" i="8"/>
  <c r="I995" i="8"/>
  <c r="I994" i="8"/>
  <c r="I993" i="8"/>
  <c r="I992" i="8"/>
  <c r="I991" i="8"/>
  <c r="I990" i="8"/>
  <c r="I989" i="8"/>
  <c r="I988" i="8"/>
  <c r="I987" i="8"/>
  <c r="I986" i="8"/>
  <c r="I985" i="8"/>
  <c r="I984" i="8"/>
  <c r="I983" i="8"/>
  <c r="I982" i="8"/>
  <c r="I981" i="8"/>
  <c r="I980" i="8"/>
  <c r="I979" i="8"/>
  <c r="I978" i="8"/>
  <c r="I977" i="8"/>
  <c r="I976" i="8"/>
  <c r="I975" i="8"/>
  <c r="I974" i="8"/>
  <c r="I973" i="8"/>
  <c r="I972" i="8"/>
  <c r="I971" i="8"/>
  <c r="I970" i="8"/>
  <c r="I969" i="8"/>
  <c r="I968" i="8"/>
  <c r="I967" i="8"/>
  <c r="I966" i="8"/>
  <c r="I965" i="8"/>
  <c r="I964" i="8"/>
  <c r="I963" i="8"/>
  <c r="I962" i="8"/>
  <c r="I961" i="8"/>
  <c r="I960" i="8"/>
  <c r="I959" i="8"/>
  <c r="I958" i="8"/>
  <c r="I957" i="8"/>
  <c r="I956" i="8"/>
  <c r="I955" i="8"/>
  <c r="I954" i="8"/>
  <c r="I953" i="8"/>
  <c r="I952" i="8"/>
  <c r="I951" i="8"/>
  <c r="I950" i="8"/>
  <c r="I949" i="8"/>
  <c r="I948" i="8"/>
  <c r="I947" i="8"/>
  <c r="I946" i="8"/>
  <c r="I945" i="8"/>
  <c r="I944" i="8"/>
  <c r="I943" i="8"/>
  <c r="I942" i="8"/>
  <c r="I941" i="8"/>
  <c r="I940" i="8"/>
  <c r="I939" i="8"/>
  <c r="I938" i="8"/>
  <c r="I937" i="8"/>
  <c r="I936" i="8"/>
  <c r="I935" i="8"/>
  <c r="I934" i="8"/>
  <c r="I933" i="8"/>
  <c r="I932" i="8"/>
  <c r="I931" i="8"/>
  <c r="I930" i="8"/>
  <c r="I929" i="8"/>
  <c r="I928" i="8"/>
  <c r="I927" i="8"/>
  <c r="I926" i="8"/>
  <c r="I925" i="8"/>
  <c r="I924" i="8"/>
  <c r="I923" i="8"/>
  <c r="I922" i="8"/>
  <c r="I921" i="8"/>
  <c r="I920" i="8"/>
  <c r="I919" i="8"/>
  <c r="I918" i="8"/>
  <c r="I917" i="8"/>
  <c r="I916" i="8"/>
  <c r="I915" i="8"/>
  <c r="I914" i="8"/>
  <c r="I913" i="8"/>
  <c r="I912" i="8"/>
  <c r="I911" i="8"/>
  <c r="I910" i="8"/>
  <c r="I909" i="8"/>
  <c r="I908" i="8"/>
  <c r="I907" i="8"/>
  <c r="I906" i="8"/>
  <c r="I905" i="8"/>
  <c r="I904" i="8"/>
  <c r="I903" i="8"/>
  <c r="I902" i="8"/>
  <c r="I901" i="8"/>
  <c r="I900" i="8"/>
  <c r="I899" i="8"/>
  <c r="I898" i="8"/>
  <c r="I897" i="8"/>
  <c r="I896" i="8"/>
  <c r="I895" i="8"/>
  <c r="I894" i="8"/>
  <c r="I893" i="8"/>
  <c r="I892" i="8"/>
  <c r="I891" i="8"/>
  <c r="I890" i="8"/>
  <c r="I889" i="8"/>
  <c r="I888" i="8"/>
  <c r="I887" i="8"/>
  <c r="I886" i="8"/>
  <c r="I885" i="8"/>
  <c r="I884" i="8"/>
  <c r="I883" i="8"/>
  <c r="I882" i="8"/>
  <c r="I881" i="8"/>
  <c r="I880" i="8"/>
  <c r="I879" i="8"/>
  <c r="I878" i="8"/>
  <c r="I877" i="8"/>
  <c r="I876" i="8"/>
  <c r="I875" i="8"/>
  <c r="I874" i="8"/>
  <c r="I873" i="8"/>
  <c r="I872" i="8"/>
  <c r="I871" i="8"/>
  <c r="I870" i="8"/>
  <c r="I869" i="8"/>
  <c r="I868" i="8"/>
  <c r="I867" i="8"/>
  <c r="I866" i="8"/>
  <c r="I865" i="8"/>
  <c r="I864" i="8"/>
  <c r="I863" i="8"/>
  <c r="I862" i="8"/>
  <c r="I861" i="8"/>
  <c r="I860" i="8"/>
  <c r="I859" i="8"/>
  <c r="I858" i="8"/>
  <c r="I857" i="8"/>
  <c r="I856" i="8"/>
  <c r="I855" i="8"/>
  <c r="I854" i="8"/>
  <c r="I853" i="8"/>
  <c r="I852" i="8"/>
  <c r="I851" i="8"/>
  <c r="I850" i="8"/>
  <c r="I849" i="8"/>
  <c r="I848" i="8"/>
  <c r="I847" i="8"/>
  <c r="I846" i="8"/>
  <c r="I845" i="8"/>
  <c r="I844" i="8"/>
  <c r="I843" i="8"/>
  <c r="I842" i="8"/>
  <c r="I841" i="8"/>
  <c r="I840" i="8"/>
  <c r="I839" i="8"/>
  <c r="I838" i="8"/>
  <c r="I837" i="8"/>
  <c r="I836" i="8"/>
  <c r="I835" i="8"/>
  <c r="I834" i="8"/>
  <c r="I833" i="8"/>
  <c r="I832" i="8"/>
  <c r="I831" i="8"/>
  <c r="I830" i="8"/>
  <c r="I829" i="8"/>
  <c r="I828" i="8"/>
  <c r="I827" i="8"/>
  <c r="I826" i="8"/>
  <c r="I825" i="8"/>
  <c r="I824" i="8"/>
  <c r="I823" i="8"/>
  <c r="I822" i="8"/>
  <c r="I821" i="8"/>
  <c r="I820" i="8"/>
  <c r="I819" i="8"/>
  <c r="I818" i="8"/>
  <c r="I817" i="8"/>
  <c r="I816" i="8"/>
  <c r="I815" i="8"/>
  <c r="I814" i="8"/>
  <c r="I813" i="8"/>
  <c r="I812" i="8"/>
  <c r="I811" i="8"/>
  <c r="I810" i="8"/>
  <c r="I809" i="8"/>
  <c r="I808" i="8"/>
  <c r="I807" i="8"/>
  <c r="I806" i="8"/>
  <c r="I805" i="8"/>
  <c r="I804" i="8"/>
  <c r="I803" i="8"/>
  <c r="I802" i="8"/>
  <c r="I801" i="8"/>
  <c r="I800" i="8"/>
  <c r="I799" i="8"/>
  <c r="I798" i="8"/>
  <c r="I797" i="8"/>
  <c r="I796" i="8"/>
  <c r="I795" i="8"/>
  <c r="I794" i="8"/>
  <c r="I793" i="8"/>
  <c r="I792" i="8"/>
  <c r="I791" i="8"/>
  <c r="I790" i="8"/>
  <c r="I789" i="8"/>
  <c r="I788" i="8"/>
  <c r="I787" i="8"/>
  <c r="I786" i="8"/>
  <c r="I785" i="8"/>
  <c r="I784" i="8"/>
  <c r="I783" i="8"/>
  <c r="I782" i="8"/>
  <c r="I781" i="8"/>
  <c r="I780" i="8"/>
  <c r="I779" i="8"/>
  <c r="I778" i="8"/>
  <c r="I777" i="8"/>
  <c r="I776" i="8"/>
  <c r="I775" i="8"/>
  <c r="I774" i="8"/>
  <c r="I773" i="8"/>
  <c r="I772" i="8"/>
  <c r="I771" i="8"/>
  <c r="I770" i="8"/>
  <c r="I769" i="8"/>
  <c r="I768" i="8"/>
  <c r="I767" i="8"/>
  <c r="I766" i="8"/>
  <c r="I765" i="8"/>
  <c r="I764" i="8"/>
  <c r="I763" i="8"/>
  <c r="I762" i="8"/>
  <c r="I761" i="8"/>
  <c r="I760" i="8"/>
  <c r="I759" i="8"/>
  <c r="I758" i="8"/>
  <c r="I757" i="8"/>
  <c r="I756" i="8"/>
  <c r="I755" i="8"/>
  <c r="I754" i="8"/>
  <c r="I753" i="8"/>
  <c r="I752" i="8"/>
  <c r="I751" i="8"/>
  <c r="I750" i="8"/>
  <c r="I749" i="8"/>
  <c r="I748" i="8"/>
  <c r="I747" i="8"/>
  <c r="I746" i="8"/>
  <c r="I745" i="8"/>
  <c r="I744" i="8"/>
  <c r="I743" i="8"/>
  <c r="I742" i="8"/>
  <c r="I741" i="8"/>
  <c r="I740" i="8"/>
  <c r="I739" i="8"/>
  <c r="I738" i="8"/>
  <c r="I737" i="8"/>
  <c r="I736" i="8"/>
  <c r="I735" i="8"/>
  <c r="I734" i="8"/>
  <c r="I733" i="8"/>
  <c r="I732" i="8"/>
  <c r="I731" i="8"/>
  <c r="I730" i="8"/>
  <c r="I729" i="8"/>
  <c r="I728" i="8"/>
  <c r="I727" i="8"/>
  <c r="I726" i="8"/>
  <c r="I725" i="8"/>
  <c r="I724" i="8"/>
  <c r="I723" i="8"/>
  <c r="I722" i="8"/>
  <c r="I721" i="8"/>
  <c r="I720" i="8"/>
  <c r="I719" i="8"/>
  <c r="I718" i="8"/>
  <c r="I717" i="8"/>
  <c r="I716" i="8"/>
  <c r="I715" i="8"/>
  <c r="I714" i="8"/>
  <c r="I713" i="8"/>
  <c r="I712" i="8"/>
  <c r="I711" i="8"/>
  <c r="I710" i="8"/>
  <c r="I709" i="8"/>
  <c r="I708" i="8"/>
  <c r="I707" i="8"/>
  <c r="I706" i="8"/>
  <c r="I705" i="8"/>
  <c r="I704" i="8"/>
  <c r="I703" i="8"/>
  <c r="I702" i="8"/>
  <c r="I701" i="8"/>
  <c r="I700" i="8"/>
  <c r="I699" i="8"/>
  <c r="I698" i="8"/>
  <c r="I697" i="8"/>
  <c r="I696" i="8"/>
  <c r="I695" i="8"/>
  <c r="I694" i="8"/>
  <c r="I693" i="8"/>
  <c r="I692" i="8"/>
  <c r="I691" i="8"/>
  <c r="I690" i="8"/>
  <c r="I689" i="8"/>
  <c r="I688" i="8"/>
  <c r="I687" i="8"/>
  <c r="I686" i="8"/>
  <c r="I685" i="8"/>
  <c r="I684" i="8"/>
  <c r="I683" i="8"/>
  <c r="I682" i="8"/>
  <c r="I681" i="8"/>
  <c r="I680" i="8"/>
  <c r="I679" i="8"/>
  <c r="I678" i="8"/>
  <c r="I677" i="8"/>
  <c r="I676" i="8"/>
  <c r="I675" i="8"/>
  <c r="I674" i="8"/>
  <c r="I673" i="8"/>
  <c r="I672" i="8"/>
  <c r="I671" i="8"/>
  <c r="I670" i="8"/>
  <c r="I669" i="8"/>
  <c r="I668" i="8"/>
  <c r="I667" i="8"/>
  <c r="I666" i="8"/>
  <c r="I665" i="8"/>
  <c r="I664" i="8"/>
  <c r="I663" i="8"/>
  <c r="I662" i="8"/>
  <c r="I661" i="8"/>
  <c r="I660" i="8"/>
  <c r="I659" i="8"/>
  <c r="I658" i="8"/>
  <c r="I657" i="8"/>
  <c r="I656" i="8"/>
  <c r="I655" i="8"/>
  <c r="I654" i="8"/>
  <c r="I653" i="8"/>
  <c r="I652" i="8"/>
  <c r="I651" i="8"/>
  <c r="I650" i="8"/>
  <c r="I649" i="8"/>
  <c r="I648" i="8"/>
  <c r="I647" i="8"/>
  <c r="I646" i="8"/>
  <c r="I645" i="8"/>
  <c r="I644" i="8"/>
  <c r="I643" i="8"/>
  <c r="I642" i="8"/>
  <c r="I641" i="8"/>
  <c r="I640" i="8"/>
  <c r="I639" i="8"/>
  <c r="I638" i="8"/>
  <c r="I637" i="8"/>
  <c r="I636" i="8"/>
  <c r="I635" i="8"/>
  <c r="I634" i="8"/>
  <c r="I633" i="8"/>
  <c r="I632" i="8"/>
  <c r="I631" i="8"/>
  <c r="I630" i="8"/>
  <c r="I629" i="8"/>
  <c r="I628" i="8"/>
  <c r="I627" i="8"/>
  <c r="I626" i="8"/>
  <c r="I625" i="8"/>
  <c r="I624" i="8"/>
  <c r="I623" i="8"/>
  <c r="I622" i="8"/>
  <c r="I621" i="8"/>
  <c r="I620" i="8"/>
  <c r="I619" i="8"/>
  <c r="I618" i="8"/>
  <c r="I617" i="8"/>
  <c r="I616" i="8"/>
  <c r="I615" i="8"/>
  <c r="I614" i="8"/>
  <c r="I613" i="8"/>
  <c r="I612" i="8"/>
  <c r="I611" i="8"/>
  <c r="I610" i="8"/>
  <c r="I609" i="8"/>
  <c r="I608" i="8"/>
  <c r="I607" i="8"/>
  <c r="I606" i="8"/>
  <c r="I605" i="8"/>
  <c r="I604" i="8"/>
  <c r="I603" i="8"/>
  <c r="I602" i="8"/>
  <c r="I601" i="8"/>
  <c r="I600" i="8"/>
  <c r="I599" i="8"/>
  <c r="I598" i="8"/>
  <c r="I597" i="8"/>
  <c r="I596" i="8"/>
  <c r="I595" i="8"/>
  <c r="I594" i="8"/>
  <c r="I593" i="8"/>
  <c r="I592" i="8"/>
  <c r="I591" i="8"/>
  <c r="I590" i="8"/>
  <c r="I589" i="8"/>
  <c r="I588" i="8"/>
  <c r="I587" i="8"/>
  <c r="I586" i="8"/>
  <c r="I585" i="8"/>
  <c r="I584" i="8"/>
  <c r="I583" i="8"/>
  <c r="I582" i="8"/>
  <c r="I581" i="8"/>
  <c r="I580" i="8"/>
  <c r="I579" i="8"/>
  <c r="I578" i="8"/>
  <c r="I577" i="8"/>
  <c r="I576" i="8"/>
  <c r="I575" i="8"/>
  <c r="I574" i="8"/>
  <c r="I573" i="8"/>
  <c r="I572" i="8"/>
  <c r="I571" i="8"/>
  <c r="I570" i="8"/>
  <c r="I569" i="8"/>
  <c r="I568" i="8"/>
  <c r="I567" i="8"/>
  <c r="I566" i="8"/>
  <c r="I565" i="8"/>
  <c r="I564" i="8"/>
  <c r="I563" i="8"/>
  <c r="I562" i="8"/>
  <c r="I561" i="8"/>
  <c r="Q560" i="8"/>
  <c r="I560" i="8"/>
  <c r="Q559" i="8"/>
  <c r="I559" i="8"/>
  <c r="Q558" i="8"/>
  <c r="I558" i="8"/>
  <c r="Q557" i="8"/>
  <c r="I557" i="8"/>
  <c r="Q556" i="8"/>
  <c r="I556" i="8"/>
  <c r="Q555" i="8"/>
  <c r="I555" i="8"/>
  <c r="Q554" i="8"/>
  <c r="I554" i="8"/>
  <c r="Q553" i="8"/>
  <c r="I553" i="8"/>
  <c r="Q552" i="8"/>
  <c r="I552" i="8"/>
  <c r="Q551" i="8"/>
  <c r="I551" i="8"/>
  <c r="Q550" i="8"/>
  <c r="I550" i="8"/>
  <c r="Q549" i="8"/>
  <c r="I549" i="8"/>
  <c r="Q548" i="8"/>
  <c r="I548" i="8"/>
  <c r="Q547" i="8"/>
  <c r="I547" i="8"/>
  <c r="Q546" i="8"/>
  <c r="I546" i="8"/>
  <c r="Q545" i="8"/>
  <c r="I545" i="8"/>
  <c r="Q544" i="8"/>
  <c r="I544" i="8"/>
  <c r="Q543" i="8"/>
  <c r="I543" i="8"/>
  <c r="Q542" i="8"/>
  <c r="I542" i="8"/>
  <c r="Q541" i="8"/>
  <c r="I541" i="8"/>
  <c r="Q540" i="8"/>
  <c r="I540" i="8"/>
  <c r="Q539" i="8"/>
  <c r="I539" i="8"/>
  <c r="Q538" i="8"/>
  <c r="I538" i="8"/>
  <c r="Q537" i="8"/>
  <c r="I537" i="8"/>
  <c r="Q536" i="8"/>
  <c r="I536" i="8"/>
  <c r="Q535" i="8"/>
  <c r="I535" i="8"/>
  <c r="Q534" i="8"/>
  <c r="I534" i="8"/>
  <c r="Q533" i="8"/>
  <c r="I533" i="8"/>
  <c r="Q532" i="8"/>
  <c r="I532" i="8"/>
  <c r="Q531" i="8"/>
  <c r="I531" i="8"/>
  <c r="Q530" i="8"/>
  <c r="I530" i="8"/>
  <c r="Q529" i="8"/>
  <c r="I529" i="8"/>
  <c r="Q528" i="8"/>
  <c r="I528" i="8"/>
  <c r="Q527" i="8"/>
  <c r="I527" i="8"/>
  <c r="Q526" i="8"/>
  <c r="I526" i="8"/>
  <c r="Q525" i="8"/>
  <c r="I525" i="8"/>
  <c r="Q524" i="8"/>
  <c r="I524" i="8"/>
  <c r="Q523" i="8"/>
  <c r="I523" i="8"/>
  <c r="Q522" i="8"/>
  <c r="I522" i="8"/>
  <c r="Q521" i="8"/>
  <c r="I521" i="8"/>
  <c r="Q520" i="8"/>
  <c r="I520" i="8"/>
  <c r="Q519" i="8"/>
  <c r="I519" i="8"/>
  <c r="Q518" i="8"/>
  <c r="I518" i="8"/>
  <c r="Q517" i="8"/>
  <c r="I517" i="8"/>
  <c r="Q516" i="8"/>
  <c r="I516" i="8"/>
  <c r="Q515" i="8"/>
  <c r="I515" i="8"/>
  <c r="Q514" i="8"/>
  <c r="I514" i="8"/>
  <c r="Q513" i="8"/>
  <c r="I513" i="8"/>
  <c r="Q512" i="8"/>
  <c r="I512" i="8"/>
  <c r="Q511" i="8"/>
  <c r="I511" i="8"/>
  <c r="Q510" i="8"/>
  <c r="I510" i="8"/>
  <c r="Q509" i="8"/>
  <c r="I509" i="8"/>
  <c r="Q508" i="8"/>
  <c r="I508" i="8"/>
  <c r="Q507" i="8"/>
  <c r="I507" i="8"/>
  <c r="Q506" i="8"/>
  <c r="I506" i="8"/>
  <c r="Q505" i="8"/>
  <c r="I505" i="8"/>
  <c r="Q504" i="8"/>
  <c r="I504" i="8"/>
  <c r="Q503" i="8"/>
  <c r="I503" i="8"/>
  <c r="Q502" i="8"/>
  <c r="I502" i="8"/>
  <c r="Q501" i="8"/>
  <c r="I501" i="8"/>
  <c r="Q500" i="8"/>
  <c r="I500" i="8"/>
  <c r="Q499" i="8"/>
  <c r="I499" i="8"/>
  <c r="Q498" i="8"/>
  <c r="I498" i="8"/>
  <c r="Q497" i="8"/>
  <c r="I497" i="8"/>
  <c r="Q496" i="8"/>
  <c r="I496" i="8"/>
  <c r="Q495" i="8"/>
  <c r="I495" i="8"/>
  <c r="Q494" i="8"/>
  <c r="I494" i="8"/>
  <c r="Q493" i="8"/>
  <c r="I493" i="8"/>
  <c r="Q492" i="8"/>
  <c r="I492" i="8"/>
  <c r="Q491" i="8"/>
  <c r="I491" i="8"/>
  <c r="Q490" i="8"/>
  <c r="I490" i="8"/>
  <c r="Q489" i="8"/>
  <c r="I489" i="8"/>
  <c r="Q488" i="8"/>
  <c r="I488" i="8"/>
  <c r="Q487" i="8"/>
  <c r="I487" i="8"/>
  <c r="Q486" i="8"/>
  <c r="I486" i="8"/>
  <c r="Q485" i="8"/>
  <c r="I485" i="8"/>
  <c r="Q484" i="8"/>
  <c r="I484" i="8"/>
  <c r="Q483" i="8"/>
  <c r="I483" i="8"/>
  <c r="Q482" i="8"/>
  <c r="I482" i="8"/>
  <c r="Q481" i="8"/>
  <c r="I481" i="8"/>
  <c r="Q480" i="8"/>
  <c r="I480" i="8"/>
  <c r="Q479" i="8"/>
  <c r="I479" i="8"/>
  <c r="Q478" i="8"/>
  <c r="I478" i="8"/>
  <c r="Q477" i="8"/>
  <c r="I477" i="8"/>
  <c r="Q476" i="8"/>
  <c r="I476" i="8"/>
  <c r="Q475" i="8"/>
  <c r="I475" i="8"/>
  <c r="Q474" i="8"/>
  <c r="I474" i="8"/>
  <c r="Q473" i="8"/>
  <c r="I473" i="8"/>
  <c r="Q472" i="8"/>
  <c r="I472" i="8"/>
  <c r="Q471" i="8"/>
  <c r="I471" i="8"/>
  <c r="Q470" i="8"/>
  <c r="I470" i="8"/>
  <c r="Q469" i="8"/>
  <c r="I469" i="8"/>
  <c r="Q468" i="8"/>
  <c r="I468" i="8"/>
  <c r="Q467" i="8"/>
  <c r="I467" i="8"/>
  <c r="Q466" i="8"/>
  <c r="I466" i="8"/>
  <c r="Q465" i="8"/>
  <c r="I465" i="8"/>
  <c r="Q464" i="8"/>
  <c r="I464" i="8"/>
  <c r="Q463" i="8"/>
  <c r="I463" i="8"/>
  <c r="Q462" i="8"/>
  <c r="I462" i="8"/>
  <c r="Q461" i="8"/>
  <c r="I461" i="8"/>
  <c r="Q460" i="8"/>
  <c r="I460" i="8"/>
  <c r="Q459" i="8"/>
  <c r="I459" i="8"/>
  <c r="Q458" i="8"/>
  <c r="I458" i="8"/>
  <c r="Q457" i="8"/>
  <c r="I457" i="8"/>
  <c r="Q456" i="8"/>
  <c r="I456" i="8"/>
  <c r="Q455" i="8"/>
  <c r="I455" i="8"/>
  <c r="Q454" i="8"/>
  <c r="I454" i="8"/>
  <c r="Q453" i="8"/>
  <c r="I453" i="8"/>
  <c r="Q452" i="8"/>
  <c r="I452" i="8"/>
  <c r="Q451" i="8"/>
  <c r="I451" i="8"/>
  <c r="Q450" i="8"/>
  <c r="I450" i="8"/>
  <c r="Q449" i="8"/>
  <c r="I449" i="8"/>
  <c r="Q448" i="8"/>
  <c r="I448" i="8"/>
  <c r="Q447" i="8"/>
  <c r="I447" i="8"/>
  <c r="Q446" i="8"/>
  <c r="I446" i="8"/>
  <c r="Q445" i="8"/>
  <c r="I445" i="8"/>
  <c r="Q444" i="8"/>
  <c r="I444" i="8"/>
  <c r="Q443" i="8"/>
  <c r="I443" i="8"/>
  <c r="Q442" i="8"/>
  <c r="I442" i="8"/>
  <c r="Q441" i="8"/>
  <c r="I441" i="8"/>
  <c r="Q440" i="8"/>
  <c r="I440" i="8"/>
  <c r="Q439" i="8"/>
  <c r="I439" i="8"/>
  <c r="Q438" i="8"/>
  <c r="I438" i="8"/>
  <c r="Q437" i="8"/>
  <c r="I437" i="8"/>
  <c r="Q436" i="8"/>
  <c r="I436" i="8"/>
  <c r="Q435" i="8"/>
  <c r="I435" i="8"/>
  <c r="Q434" i="8"/>
  <c r="I434" i="8"/>
  <c r="Q433" i="8"/>
  <c r="I433" i="8"/>
  <c r="Q432" i="8"/>
  <c r="I432" i="8"/>
  <c r="Q431" i="8"/>
  <c r="I431" i="8"/>
  <c r="Q430" i="8"/>
  <c r="I430" i="8"/>
  <c r="Q429" i="8"/>
  <c r="I429" i="8"/>
  <c r="Q428" i="8"/>
  <c r="I428" i="8"/>
  <c r="Q427" i="8"/>
  <c r="I427" i="8"/>
  <c r="Q426" i="8"/>
  <c r="I426" i="8"/>
  <c r="Q425" i="8"/>
  <c r="I425" i="8"/>
  <c r="Q424" i="8"/>
  <c r="I424" i="8"/>
  <c r="Q423" i="8"/>
  <c r="I423" i="8"/>
  <c r="Q422" i="8"/>
  <c r="I422" i="8"/>
  <c r="Q421" i="8"/>
  <c r="I421" i="8"/>
  <c r="Q420" i="8"/>
  <c r="I420" i="8"/>
  <c r="Q419" i="8"/>
  <c r="I419" i="8"/>
  <c r="Q418" i="8"/>
  <c r="I418" i="8"/>
  <c r="Q417" i="8"/>
  <c r="I417" i="8"/>
  <c r="Q416" i="8"/>
  <c r="I416" i="8"/>
  <c r="Q415" i="8"/>
  <c r="I415" i="8"/>
  <c r="Q414" i="8"/>
  <c r="I414" i="8"/>
  <c r="Q413" i="8"/>
  <c r="I413" i="8"/>
  <c r="Q412" i="8"/>
  <c r="I412" i="8"/>
  <c r="Q411" i="8"/>
  <c r="I411" i="8"/>
  <c r="Q410" i="8"/>
  <c r="I410" i="8"/>
  <c r="Q409" i="8"/>
  <c r="I409" i="8"/>
  <c r="Q408" i="8"/>
  <c r="I408" i="8"/>
  <c r="Q407" i="8"/>
  <c r="I407" i="8"/>
  <c r="Q406" i="8"/>
  <c r="I406" i="8"/>
  <c r="Q405" i="8"/>
  <c r="I405" i="8"/>
  <c r="Q404" i="8"/>
  <c r="I404" i="8"/>
  <c r="Q403" i="8"/>
  <c r="I403" i="8"/>
  <c r="Q402" i="8"/>
  <c r="I402" i="8"/>
  <c r="Q401" i="8"/>
  <c r="I401" i="8"/>
  <c r="Q400" i="8"/>
  <c r="I400" i="8"/>
  <c r="Q399" i="8"/>
  <c r="I399" i="8"/>
  <c r="Q398" i="8"/>
  <c r="I398" i="8"/>
  <c r="Q397" i="8"/>
  <c r="I397" i="8"/>
  <c r="Q396" i="8"/>
  <c r="I396" i="8"/>
  <c r="Q395" i="8"/>
  <c r="I395" i="8"/>
  <c r="Q394" i="8"/>
  <c r="I394" i="8"/>
  <c r="Q393" i="8"/>
  <c r="I393" i="8"/>
  <c r="Q392" i="8"/>
  <c r="I392" i="8"/>
  <c r="Q391" i="8"/>
  <c r="I391" i="8"/>
  <c r="Q390" i="8"/>
  <c r="I390" i="8"/>
  <c r="Q389" i="8"/>
  <c r="I389" i="8"/>
  <c r="Q388" i="8"/>
  <c r="I388" i="8"/>
  <c r="Q387" i="8"/>
  <c r="I387" i="8"/>
  <c r="Q386" i="8"/>
  <c r="I386" i="8"/>
  <c r="Q385" i="8"/>
  <c r="I385" i="8"/>
  <c r="Q384" i="8"/>
  <c r="I384" i="8"/>
  <c r="Q383" i="8"/>
  <c r="I383" i="8"/>
  <c r="Q382" i="8"/>
  <c r="I382" i="8"/>
  <c r="Q381" i="8"/>
  <c r="I381" i="8"/>
  <c r="Q380" i="8"/>
  <c r="I380" i="8"/>
  <c r="Q379" i="8"/>
  <c r="I379" i="8"/>
  <c r="Q378" i="8"/>
  <c r="I378" i="8"/>
  <c r="Q377" i="8"/>
  <c r="I377" i="8"/>
  <c r="Q376" i="8"/>
  <c r="I376" i="8"/>
  <c r="Q375" i="8"/>
  <c r="I375" i="8"/>
  <c r="Q374" i="8"/>
  <c r="I374" i="8"/>
  <c r="Q373" i="8"/>
  <c r="I373" i="8"/>
  <c r="Q372" i="8"/>
  <c r="I372" i="8"/>
  <c r="Q371" i="8"/>
  <c r="I371" i="8"/>
  <c r="Q370" i="8"/>
  <c r="I370" i="8"/>
  <c r="Q369" i="8"/>
  <c r="I369" i="8"/>
  <c r="Q368" i="8"/>
  <c r="I368" i="8"/>
  <c r="Q367" i="8"/>
  <c r="I367" i="8"/>
  <c r="Q366" i="8"/>
  <c r="I366" i="8"/>
  <c r="Q365" i="8"/>
  <c r="I365" i="8"/>
  <c r="Q364" i="8"/>
  <c r="I364" i="8"/>
  <c r="Q363" i="8"/>
  <c r="I363" i="8"/>
  <c r="Q362" i="8"/>
  <c r="I362" i="8"/>
  <c r="Q361" i="8"/>
  <c r="I361" i="8"/>
  <c r="Q360" i="8"/>
  <c r="I360" i="8"/>
  <c r="Q359" i="8"/>
  <c r="I359" i="8"/>
  <c r="Q358" i="8"/>
  <c r="I358" i="8"/>
  <c r="Q357" i="8"/>
  <c r="I357" i="8"/>
  <c r="Q356" i="8"/>
  <c r="I356" i="8"/>
  <c r="Q355" i="8"/>
  <c r="I355" i="8"/>
  <c r="Q354" i="8"/>
  <c r="I354" i="8"/>
  <c r="Q353" i="8"/>
  <c r="I353" i="8"/>
  <c r="Q352" i="8"/>
  <c r="I352" i="8"/>
  <c r="Q351" i="8"/>
  <c r="I351" i="8"/>
  <c r="Q350" i="8"/>
  <c r="I350" i="8"/>
  <c r="Q349" i="8"/>
  <c r="I349" i="8"/>
  <c r="Q348" i="8"/>
  <c r="I348" i="8"/>
  <c r="Q347" i="8"/>
  <c r="I347" i="8"/>
  <c r="Q346" i="8"/>
  <c r="I346" i="8"/>
  <c r="Q345" i="8"/>
  <c r="I345" i="8"/>
  <c r="Q344" i="8"/>
  <c r="I344" i="8"/>
  <c r="Q343" i="8"/>
  <c r="I343" i="8"/>
  <c r="Q342" i="8"/>
  <c r="I342" i="8"/>
  <c r="Q341" i="8"/>
  <c r="I341" i="8"/>
  <c r="Q340" i="8"/>
  <c r="I340" i="8"/>
  <c r="Q339" i="8"/>
  <c r="I339" i="8"/>
  <c r="Q338" i="8"/>
  <c r="I338" i="8"/>
  <c r="Q337" i="8"/>
  <c r="I337" i="8"/>
  <c r="Q336" i="8"/>
  <c r="I336" i="8"/>
  <c r="Q335" i="8"/>
  <c r="I335" i="8"/>
  <c r="Q334" i="8"/>
  <c r="I334" i="8"/>
  <c r="Q333" i="8"/>
  <c r="I333" i="8"/>
  <c r="Q332" i="8"/>
  <c r="I332" i="8"/>
  <c r="Q331" i="8"/>
  <c r="I331" i="8"/>
  <c r="Q330" i="8"/>
  <c r="I330" i="8"/>
  <c r="Q329" i="8"/>
  <c r="I329" i="8"/>
  <c r="Q328" i="8"/>
  <c r="I328" i="8"/>
  <c r="Q327" i="8"/>
  <c r="I327" i="8"/>
  <c r="Q326" i="8"/>
  <c r="I326" i="8"/>
  <c r="Q325" i="8"/>
  <c r="I325" i="8"/>
  <c r="Q324" i="8"/>
  <c r="I324" i="8"/>
  <c r="Q323" i="8"/>
  <c r="I323" i="8"/>
  <c r="Q322" i="8"/>
  <c r="I322" i="8"/>
  <c r="Q321" i="8"/>
  <c r="I321" i="8"/>
  <c r="Q320" i="8"/>
  <c r="I320" i="8"/>
  <c r="Q319" i="8"/>
  <c r="I319" i="8"/>
  <c r="Q318" i="8"/>
  <c r="I318" i="8"/>
  <c r="Q317" i="8"/>
  <c r="I317" i="8"/>
  <c r="Q316" i="8"/>
  <c r="I316" i="8"/>
  <c r="Q315" i="8"/>
  <c r="I315" i="8"/>
  <c r="Q314" i="8"/>
  <c r="I314" i="8"/>
  <c r="Q313" i="8"/>
  <c r="I313" i="8"/>
  <c r="Q312" i="8"/>
  <c r="I312" i="8"/>
  <c r="Q311" i="8"/>
  <c r="I311" i="8"/>
  <c r="Q310" i="8"/>
  <c r="I310" i="8"/>
  <c r="Q309" i="8"/>
  <c r="I309" i="8"/>
  <c r="Q308" i="8"/>
  <c r="I308" i="8"/>
  <c r="Q307" i="8"/>
  <c r="I307" i="8"/>
  <c r="Q306" i="8"/>
  <c r="I306" i="8"/>
  <c r="Q305" i="8"/>
  <c r="I305" i="8"/>
  <c r="Q304" i="8"/>
  <c r="I304" i="8"/>
  <c r="Q303" i="8"/>
  <c r="I303" i="8"/>
  <c r="Q302" i="8"/>
  <c r="I302" i="8"/>
  <c r="Q301" i="8"/>
  <c r="I301" i="8"/>
  <c r="Q300" i="8"/>
  <c r="I300" i="8"/>
  <c r="Q299" i="8"/>
  <c r="I299" i="8"/>
  <c r="Q298" i="8"/>
  <c r="I298" i="8"/>
  <c r="Q297" i="8"/>
  <c r="I297" i="8"/>
  <c r="Q296" i="8"/>
  <c r="I296" i="8"/>
  <c r="Q295" i="8"/>
  <c r="I295" i="8"/>
  <c r="Q294" i="8"/>
  <c r="I294" i="8"/>
  <c r="Q293" i="8"/>
  <c r="I293" i="8"/>
  <c r="Q292" i="8"/>
  <c r="I292" i="8"/>
  <c r="Q291" i="8"/>
  <c r="I291" i="8"/>
  <c r="Q290" i="8"/>
  <c r="I290" i="8"/>
  <c r="Q289" i="8"/>
  <c r="I289" i="8"/>
  <c r="Q288" i="8"/>
  <c r="I288" i="8"/>
  <c r="Q287" i="8"/>
  <c r="I287" i="8"/>
  <c r="Q286" i="8"/>
  <c r="I286" i="8"/>
  <c r="Q285" i="8"/>
  <c r="I285" i="8"/>
  <c r="Q284" i="8"/>
  <c r="I284" i="8"/>
  <c r="Q283" i="8"/>
  <c r="I283" i="8"/>
  <c r="Q282" i="8"/>
  <c r="I282" i="8"/>
  <c r="Q281" i="8"/>
  <c r="I281" i="8"/>
  <c r="Q280" i="8"/>
  <c r="I280" i="8"/>
  <c r="Q279" i="8"/>
  <c r="I279" i="8"/>
  <c r="Q278" i="8"/>
  <c r="I278" i="8"/>
  <c r="Q277" i="8"/>
  <c r="I277" i="8"/>
  <c r="Q276" i="8"/>
  <c r="I276" i="8"/>
  <c r="Q275" i="8"/>
  <c r="I275" i="8"/>
  <c r="Q274" i="8"/>
  <c r="I274" i="8"/>
  <c r="Q273" i="8"/>
  <c r="I273" i="8"/>
  <c r="Q272" i="8"/>
  <c r="I272" i="8"/>
  <c r="Q271" i="8"/>
  <c r="I271" i="8"/>
  <c r="Q270" i="8"/>
  <c r="I270" i="8"/>
  <c r="Q269" i="8"/>
  <c r="I269" i="8"/>
  <c r="Q268" i="8"/>
  <c r="I268" i="8"/>
  <c r="Q267" i="8"/>
  <c r="I267" i="8"/>
  <c r="Q266" i="8"/>
  <c r="I266" i="8"/>
  <c r="Q265" i="8"/>
  <c r="I265" i="8"/>
  <c r="Q264" i="8"/>
  <c r="I264" i="8"/>
  <c r="Q263" i="8"/>
  <c r="I263" i="8"/>
  <c r="Q262" i="8"/>
  <c r="I262" i="8"/>
  <c r="Q261" i="8"/>
  <c r="I261" i="8"/>
  <c r="Q260" i="8"/>
  <c r="I260" i="8"/>
  <c r="Q259" i="8"/>
  <c r="I259" i="8"/>
  <c r="Q258" i="8"/>
  <c r="I258" i="8"/>
  <c r="Q257" i="8"/>
  <c r="I257" i="8"/>
  <c r="Q256" i="8"/>
  <c r="I256" i="8"/>
  <c r="Q255" i="8"/>
  <c r="I255" i="8"/>
  <c r="Q254" i="8"/>
  <c r="I254" i="8"/>
  <c r="Q253" i="8"/>
  <c r="I253" i="8"/>
  <c r="Q252" i="8"/>
  <c r="I252" i="8"/>
  <c r="Q251" i="8"/>
  <c r="I251" i="8"/>
  <c r="Q250" i="8"/>
  <c r="I250" i="8"/>
  <c r="Q249" i="8"/>
  <c r="I249" i="8"/>
  <c r="Q248" i="8"/>
  <c r="I248" i="8"/>
  <c r="Q247" i="8"/>
  <c r="I247" i="8"/>
  <c r="Q246" i="8"/>
  <c r="I246" i="8"/>
  <c r="Q245" i="8"/>
  <c r="I245" i="8"/>
  <c r="Q244" i="8"/>
  <c r="I244" i="8"/>
  <c r="Q243" i="8"/>
  <c r="I243" i="8"/>
  <c r="Q242" i="8"/>
  <c r="I242" i="8"/>
  <c r="Q241" i="8"/>
  <c r="I241" i="8"/>
  <c r="Q240" i="8"/>
  <c r="I240" i="8"/>
  <c r="Q239" i="8"/>
  <c r="I239" i="8"/>
  <c r="Q238" i="8"/>
  <c r="I238" i="8"/>
  <c r="Q237" i="8"/>
  <c r="I237" i="8"/>
  <c r="Q236" i="8"/>
  <c r="I236" i="8"/>
  <c r="Q235" i="8"/>
  <c r="I235" i="8"/>
  <c r="Q234" i="8"/>
  <c r="I234" i="8"/>
  <c r="Q233" i="8"/>
  <c r="I233" i="8"/>
  <c r="Q232" i="8"/>
  <c r="I232" i="8"/>
  <c r="Q231" i="8"/>
  <c r="I231" i="8"/>
  <c r="Q230" i="8"/>
  <c r="I230" i="8"/>
  <c r="Q229" i="8"/>
  <c r="I229" i="8"/>
  <c r="Q228" i="8"/>
  <c r="I228" i="8"/>
  <c r="Q227" i="8"/>
  <c r="I227" i="8"/>
  <c r="Q226" i="8"/>
  <c r="I226" i="8"/>
  <c r="Q225" i="8"/>
  <c r="I225" i="8"/>
  <c r="Q224" i="8"/>
  <c r="I224" i="8"/>
  <c r="Q223" i="8"/>
  <c r="I223" i="8"/>
  <c r="Q222" i="8"/>
  <c r="I222" i="8"/>
  <c r="Q221" i="8"/>
  <c r="I221" i="8"/>
  <c r="Q220" i="8"/>
  <c r="I220" i="8"/>
  <c r="Q219" i="8"/>
  <c r="I219" i="8"/>
  <c r="Q218" i="8"/>
  <c r="I218" i="8"/>
  <c r="Q217" i="8"/>
  <c r="I217" i="8"/>
  <c r="Q216" i="8"/>
  <c r="I216" i="8"/>
  <c r="Q215" i="8"/>
  <c r="I215" i="8"/>
  <c r="Q214" i="8"/>
  <c r="I214" i="8"/>
  <c r="Q213" i="8"/>
  <c r="I213" i="8"/>
  <c r="Q212" i="8"/>
  <c r="I212" i="8"/>
  <c r="Q211" i="8"/>
  <c r="I211" i="8"/>
  <c r="Q210" i="8"/>
  <c r="I210" i="8"/>
  <c r="Q209" i="8"/>
  <c r="I209" i="8"/>
  <c r="Q208" i="8"/>
  <c r="I208" i="8"/>
  <c r="Q207" i="8"/>
  <c r="I207" i="8"/>
  <c r="Q206" i="8"/>
  <c r="I206" i="8"/>
  <c r="Q205" i="8"/>
  <c r="I205" i="8"/>
  <c r="Q204" i="8"/>
  <c r="I204" i="8"/>
  <c r="Q203" i="8"/>
  <c r="I203" i="8"/>
  <c r="Q202" i="8"/>
  <c r="I202" i="8"/>
  <c r="Q201" i="8"/>
  <c r="I201" i="8"/>
  <c r="Q200" i="8"/>
  <c r="I200" i="8"/>
  <c r="Q199" i="8"/>
  <c r="I199" i="8"/>
  <c r="Q198" i="8"/>
  <c r="I198" i="8"/>
  <c r="Q197" i="8"/>
  <c r="I197" i="8"/>
  <c r="Q196" i="8"/>
  <c r="I196" i="8"/>
  <c r="Q195" i="8"/>
  <c r="I195" i="8"/>
  <c r="Q194" i="8"/>
  <c r="I194" i="8"/>
  <c r="Q193" i="8"/>
  <c r="I193" i="8"/>
  <c r="Q192" i="8"/>
  <c r="I192" i="8"/>
  <c r="Q191" i="8"/>
  <c r="I191" i="8"/>
  <c r="Q190" i="8"/>
  <c r="I190" i="8"/>
  <c r="Q189" i="8"/>
  <c r="I189" i="8"/>
  <c r="Q188" i="8"/>
  <c r="I188" i="8"/>
  <c r="Q187" i="8"/>
  <c r="I187" i="8"/>
  <c r="Q186" i="8"/>
  <c r="I186" i="8"/>
  <c r="Q185" i="8"/>
  <c r="I185" i="8"/>
  <c r="Q184" i="8"/>
  <c r="I184" i="8"/>
  <c r="Q183" i="8"/>
  <c r="I183" i="8"/>
  <c r="Q182" i="8"/>
  <c r="I182" i="8"/>
  <c r="Q181" i="8"/>
  <c r="I181" i="8"/>
  <c r="Q180" i="8"/>
  <c r="I180" i="8"/>
  <c r="Q179" i="8"/>
  <c r="I179" i="8"/>
  <c r="Q178" i="8"/>
  <c r="I178" i="8"/>
  <c r="Q177" i="8"/>
  <c r="I177" i="8"/>
  <c r="Q176" i="8"/>
  <c r="I176" i="8"/>
  <c r="Q175" i="8"/>
  <c r="I175" i="8"/>
  <c r="Q174" i="8"/>
  <c r="I174" i="8"/>
  <c r="Q173" i="8"/>
  <c r="I173" i="8"/>
  <c r="Q172" i="8"/>
  <c r="I172" i="8"/>
  <c r="Q171" i="8"/>
  <c r="I171" i="8"/>
  <c r="Q170" i="8"/>
  <c r="I170" i="8"/>
  <c r="Q169" i="8"/>
  <c r="I169" i="8"/>
  <c r="Q168" i="8"/>
  <c r="I168" i="8"/>
  <c r="Q167" i="8"/>
  <c r="I167" i="8"/>
  <c r="Q166" i="8"/>
  <c r="I166" i="8"/>
  <c r="Q165" i="8"/>
  <c r="I165" i="8"/>
  <c r="Q164" i="8"/>
  <c r="I164" i="8"/>
  <c r="Q163" i="8"/>
  <c r="I163" i="8"/>
  <c r="Q162" i="8"/>
  <c r="I162" i="8"/>
  <c r="Q161" i="8"/>
  <c r="I161" i="8"/>
  <c r="Q160" i="8"/>
  <c r="I160" i="8"/>
  <c r="Q159" i="8"/>
  <c r="I159" i="8"/>
  <c r="Q158" i="8"/>
  <c r="I158" i="8"/>
  <c r="Q157" i="8"/>
  <c r="I157" i="8"/>
  <c r="Q156" i="8"/>
  <c r="I156" i="8"/>
  <c r="Q155" i="8"/>
  <c r="I155" i="8"/>
  <c r="Q154" i="8"/>
  <c r="I154" i="8"/>
  <c r="Q153" i="8"/>
  <c r="I153" i="8"/>
  <c r="Q152" i="8"/>
  <c r="I152" i="8"/>
  <c r="Q151" i="8"/>
  <c r="I151" i="8"/>
  <c r="Q150" i="8"/>
  <c r="I150" i="8"/>
  <c r="Q149" i="8"/>
  <c r="I149" i="8"/>
  <c r="Q148" i="8"/>
  <c r="I148" i="8"/>
  <c r="Q147" i="8"/>
  <c r="I147" i="8"/>
  <c r="Q146" i="8"/>
  <c r="I146" i="8"/>
  <c r="Q145" i="8"/>
  <c r="I145" i="8"/>
  <c r="Q144" i="8"/>
  <c r="I144" i="8"/>
  <c r="Q143" i="8"/>
  <c r="I143" i="8"/>
  <c r="Q142" i="8"/>
  <c r="I142" i="8"/>
  <c r="Q141" i="8"/>
  <c r="I141" i="8"/>
  <c r="Q140" i="8"/>
  <c r="I140" i="8"/>
  <c r="Q139" i="8"/>
  <c r="I139" i="8"/>
  <c r="Q138" i="8"/>
  <c r="I138" i="8"/>
  <c r="Q137" i="8"/>
  <c r="I137" i="8"/>
  <c r="Q136" i="8"/>
  <c r="I136" i="8"/>
  <c r="Q135" i="8"/>
  <c r="I135" i="8"/>
  <c r="Q134" i="8"/>
  <c r="I134" i="8"/>
  <c r="Q133" i="8"/>
  <c r="I133" i="8"/>
  <c r="Q132" i="8"/>
  <c r="I132" i="8"/>
  <c r="Q131" i="8"/>
  <c r="I131" i="8"/>
  <c r="Q130" i="8"/>
  <c r="I130" i="8"/>
  <c r="Q129" i="8"/>
  <c r="I129" i="8"/>
  <c r="Q128" i="8"/>
  <c r="I128" i="8"/>
  <c r="Q127" i="8"/>
  <c r="I127" i="8"/>
  <c r="Q126" i="8"/>
  <c r="I126" i="8"/>
  <c r="Q125" i="8"/>
  <c r="I125" i="8"/>
  <c r="Q124" i="8"/>
  <c r="I124" i="8"/>
  <c r="Q123" i="8"/>
  <c r="I123" i="8"/>
  <c r="Q122" i="8"/>
  <c r="I122" i="8"/>
  <c r="Q121" i="8"/>
  <c r="I121" i="8"/>
  <c r="Q120" i="8"/>
  <c r="I120" i="8"/>
  <c r="Q119" i="8"/>
  <c r="I119" i="8"/>
  <c r="Q118" i="8"/>
  <c r="I118" i="8"/>
  <c r="Q117" i="8"/>
  <c r="I117" i="8"/>
  <c r="Q116" i="8"/>
  <c r="I116" i="8"/>
  <c r="Q115" i="8"/>
  <c r="I115" i="8"/>
  <c r="Q114" i="8"/>
  <c r="I114" i="8"/>
  <c r="Q113" i="8"/>
  <c r="I113" i="8"/>
  <c r="Q112" i="8"/>
  <c r="I112" i="8"/>
  <c r="Q111" i="8"/>
  <c r="I111" i="8"/>
  <c r="Q110" i="8"/>
  <c r="I110" i="8"/>
  <c r="Q109" i="8"/>
  <c r="I109" i="8"/>
  <c r="Q108" i="8"/>
  <c r="I108" i="8"/>
  <c r="Q107" i="8"/>
  <c r="I107" i="8"/>
  <c r="Q106" i="8"/>
  <c r="I106" i="8"/>
  <c r="Q105" i="8"/>
  <c r="I105" i="8"/>
  <c r="Q104" i="8"/>
  <c r="I104" i="8"/>
  <c r="Q103" i="8"/>
  <c r="I103" i="8"/>
  <c r="Q102" i="8"/>
  <c r="I102" i="8"/>
  <c r="Q101" i="8"/>
  <c r="I101" i="8"/>
  <c r="Q100" i="8"/>
  <c r="I100" i="8"/>
  <c r="Q99" i="8"/>
  <c r="I99" i="8"/>
  <c r="Q98" i="8"/>
  <c r="I98" i="8"/>
  <c r="Q97" i="8"/>
  <c r="I97" i="8"/>
  <c r="Q96" i="8"/>
  <c r="I96" i="8"/>
  <c r="Q95" i="8"/>
  <c r="I95" i="8"/>
  <c r="Q94" i="8"/>
  <c r="I94" i="8"/>
  <c r="Q93" i="8"/>
  <c r="I93" i="8"/>
  <c r="Q92" i="8"/>
  <c r="I92" i="8"/>
  <c r="Q91" i="8"/>
  <c r="I91" i="8"/>
  <c r="Q90" i="8"/>
  <c r="I90" i="8"/>
  <c r="Q89" i="8"/>
  <c r="I89" i="8"/>
  <c r="Q88" i="8"/>
  <c r="I88" i="8"/>
  <c r="Q87" i="8"/>
  <c r="I87" i="8"/>
  <c r="Q86" i="8"/>
  <c r="I86" i="8"/>
  <c r="Q85" i="8"/>
  <c r="I85" i="8"/>
  <c r="Q84" i="8"/>
  <c r="I84" i="8"/>
  <c r="Q83" i="8"/>
  <c r="I83" i="8"/>
  <c r="Q82" i="8"/>
  <c r="I82" i="8"/>
  <c r="Q81" i="8"/>
  <c r="I81" i="8"/>
  <c r="Q80" i="8"/>
  <c r="I80" i="8"/>
  <c r="Q79" i="8"/>
  <c r="I79" i="8"/>
  <c r="Q78" i="8"/>
  <c r="I78" i="8"/>
  <c r="Q77" i="8"/>
  <c r="I77" i="8"/>
  <c r="Q76" i="8"/>
  <c r="I76" i="8"/>
  <c r="Q75" i="8"/>
  <c r="I75" i="8"/>
  <c r="Q74" i="8"/>
  <c r="I74" i="8"/>
  <c r="Q73" i="8"/>
  <c r="I73" i="8"/>
  <c r="Q72" i="8"/>
  <c r="I72" i="8"/>
  <c r="Q71" i="8"/>
  <c r="I71" i="8"/>
  <c r="Q70" i="8"/>
  <c r="I70" i="8"/>
  <c r="Q69" i="8"/>
  <c r="I69" i="8"/>
  <c r="Q68" i="8"/>
  <c r="I68" i="8"/>
  <c r="Q67" i="8"/>
  <c r="I67" i="8"/>
  <c r="Q66" i="8"/>
  <c r="I66" i="8"/>
  <c r="Q65" i="8"/>
  <c r="I65" i="8"/>
  <c r="Q64" i="8"/>
  <c r="I64" i="8"/>
  <c r="Q63" i="8"/>
  <c r="I63" i="8"/>
  <c r="Q62" i="8"/>
  <c r="I62" i="8"/>
  <c r="Q61" i="8"/>
  <c r="I61" i="8"/>
  <c r="Q60" i="8"/>
  <c r="I60" i="8"/>
  <c r="Q59" i="8"/>
  <c r="I59" i="8"/>
  <c r="Q58" i="8"/>
  <c r="I58" i="8"/>
  <c r="Q57" i="8"/>
  <c r="I57" i="8"/>
  <c r="Q56" i="8"/>
  <c r="I56" i="8"/>
  <c r="Q55" i="8"/>
  <c r="I55" i="8"/>
  <c r="Q54" i="8"/>
  <c r="I54" i="8"/>
  <c r="Q53" i="8"/>
  <c r="I53" i="8"/>
  <c r="Q52" i="8"/>
  <c r="I52" i="8"/>
  <c r="Q51" i="8"/>
  <c r="I51" i="8"/>
  <c r="Q50" i="8"/>
  <c r="I50" i="8"/>
  <c r="Q49" i="8"/>
  <c r="I49" i="8"/>
  <c r="Q48" i="8"/>
  <c r="I48" i="8"/>
  <c r="Q47" i="8"/>
  <c r="I47" i="8"/>
  <c r="Q46" i="8"/>
  <c r="I46" i="8"/>
  <c r="Q45" i="8"/>
  <c r="I45" i="8"/>
  <c r="Q44" i="8"/>
  <c r="I44" i="8"/>
  <c r="Q43" i="8"/>
  <c r="I43" i="8"/>
  <c r="Q42" i="8"/>
  <c r="I42" i="8"/>
  <c r="Q41" i="8"/>
  <c r="I41" i="8"/>
  <c r="Q40" i="8"/>
  <c r="I40" i="8"/>
  <c r="Q39" i="8"/>
  <c r="I39" i="8"/>
  <c r="Q38" i="8"/>
  <c r="I38" i="8"/>
  <c r="Q37" i="8"/>
  <c r="I37" i="8"/>
  <c r="Q36" i="8"/>
  <c r="I36" i="8"/>
  <c r="Q35" i="8"/>
  <c r="I35" i="8"/>
  <c r="Q34" i="8"/>
  <c r="I34" i="8"/>
  <c r="Q33" i="8"/>
  <c r="I33" i="8"/>
  <c r="Q32" i="8"/>
  <c r="I32" i="8"/>
  <c r="Q31" i="8"/>
  <c r="I31" i="8"/>
  <c r="Q30" i="8"/>
  <c r="I30" i="8"/>
  <c r="Q29" i="8"/>
  <c r="I29" i="8"/>
  <c r="Q28" i="8"/>
  <c r="I28" i="8"/>
  <c r="Q27" i="8"/>
  <c r="I27" i="8"/>
  <c r="Q26" i="8"/>
  <c r="I26" i="8"/>
  <c r="Q25" i="8"/>
  <c r="I25" i="8"/>
  <c r="Q24" i="8"/>
  <c r="I24" i="8"/>
  <c r="Q23" i="8"/>
  <c r="I23" i="8"/>
  <c r="Q22" i="8"/>
  <c r="I22" i="8"/>
  <c r="Q21" i="8"/>
  <c r="I21" i="8"/>
  <c r="Q20" i="8"/>
  <c r="I20" i="8"/>
  <c r="Q19" i="8"/>
  <c r="I19" i="8"/>
  <c r="Q18" i="8"/>
  <c r="I18" i="8"/>
  <c r="Q17" i="8"/>
  <c r="I17" i="8"/>
  <c r="Q16" i="8"/>
  <c r="I16" i="8"/>
  <c r="Q15" i="8"/>
  <c r="I15" i="8"/>
  <c r="Q14" i="8"/>
  <c r="I14" i="8"/>
  <c r="Q13" i="8"/>
  <c r="I13" i="8"/>
  <c r="Q12" i="8"/>
  <c r="I12" i="8"/>
  <c r="Q11" i="8"/>
  <c r="I11" i="8"/>
  <c r="Q10" i="8"/>
  <c r="I10" i="8"/>
  <c r="Q9" i="8"/>
  <c r="I9" i="8"/>
  <c r="Q8" i="8"/>
  <c r="I8" i="8"/>
  <c r="Q7" i="8"/>
  <c r="K7" i="8"/>
  <c r="I7" i="8"/>
  <c r="Q6" i="8"/>
  <c r="I6" i="8"/>
  <c r="Q5" i="8"/>
  <c r="I5" i="8"/>
  <c r="Q4" i="8"/>
  <c r="I4" i="8"/>
  <c r="Q3" i="8"/>
  <c r="I3" i="8"/>
  <c r="Q2" i="8"/>
  <c r="I2" i="8"/>
  <c r="G94" i="6"/>
  <c r="F94" i="6"/>
  <c r="D94" i="6"/>
  <c r="C94" i="6"/>
  <c r="E93" i="6"/>
  <c r="D93" i="6"/>
  <c r="C93" i="6"/>
  <c r="B93" i="6"/>
  <c r="C92" i="6"/>
  <c r="B92" i="6"/>
  <c r="G90" i="6"/>
  <c r="F90" i="6"/>
  <c r="D90" i="6"/>
  <c r="C90" i="6"/>
  <c r="E89" i="6"/>
  <c r="D89" i="6"/>
  <c r="C89" i="6"/>
  <c r="B89" i="6"/>
  <c r="C88" i="6"/>
  <c r="B88" i="6"/>
  <c r="G86" i="6"/>
  <c r="F86" i="6"/>
  <c r="D86" i="6"/>
  <c r="C86" i="6"/>
  <c r="G84" i="6"/>
  <c r="F84" i="6"/>
  <c r="E84" i="6"/>
  <c r="D84" i="6"/>
  <c r="C84" i="6"/>
  <c r="B84" i="6"/>
  <c r="G83" i="6"/>
  <c r="F83" i="6"/>
  <c r="E83" i="6"/>
  <c r="D83" i="6"/>
  <c r="C83" i="6"/>
  <c r="B83" i="6"/>
  <c r="G82" i="6"/>
  <c r="F82" i="6"/>
  <c r="E82" i="6"/>
  <c r="D82" i="6"/>
  <c r="C82" i="6"/>
  <c r="B82" i="6"/>
  <c r="G81" i="6"/>
  <c r="F81" i="6"/>
  <c r="E81" i="6"/>
  <c r="D81" i="6"/>
  <c r="C81" i="6"/>
  <c r="B81" i="6"/>
  <c r="G80" i="6"/>
  <c r="F80" i="6"/>
  <c r="E80" i="6"/>
  <c r="D80" i="6"/>
  <c r="C80" i="6"/>
  <c r="B80" i="6"/>
  <c r="G79" i="6"/>
  <c r="F79" i="6"/>
  <c r="E79" i="6"/>
  <c r="D79" i="6"/>
  <c r="C79" i="6"/>
  <c r="B79" i="6"/>
  <c r="G78" i="6"/>
  <c r="F78" i="6"/>
  <c r="E78" i="6"/>
  <c r="D78" i="6"/>
  <c r="C78" i="6"/>
  <c r="C104" i="6" s="1"/>
  <c r="B78" i="6"/>
  <c r="B103" i="6" s="1"/>
  <c r="G77" i="6"/>
  <c r="F77" i="6"/>
  <c r="E77" i="6"/>
  <c r="D77" i="6"/>
  <c r="C77" i="6"/>
  <c r="B77" i="6"/>
  <c r="G76" i="6"/>
  <c r="F76" i="6"/>
  <c r="E76" i="6"/>
  <c r="D76" i="6"/>
  <c r="C76" i="6"/>
  <c r="B76" i="6"/>
  <c r="A65536" i="5"/>
  <c r="L1388" i="5"/>
  <c r="M1388" i="5" s="1"/>
  <c r="L1387" i="5"/>
  <c r="M1387" i="5" s="1"/>
  <c r="L1386" i="5"/>
  <c r="M1386" i="5" s="1"/>
  <c r="L1385" i="5"/>
  <c r="M1385" i="5" s="1"/>
  <c r="L1384" i="5"/>
  <c r="M1384" i="5" s="1"/>
  <c r="L1383" i="5"/>
  <c r="M1383" i="5" s="1"/>
  <c r="L1382" i="5"/>
  <c r="M1382" i="5" s="1"/>
  <c r="L1381" i="5"/>
  <c r="M1381" i="5" s="1"/>
  <c r="L1380" i="5"/>
  <c r="M1380" i="5" s="1"/>
  <c r="L1379" i="5"/>
  <c r="M1379" i="5" s="1"/>
  <c r="L1378" i="5"/>
  <c r="M1378" i="5" s="1"/>
  <c r="L1377" i="5"/>
  <c r="M1377" i="5" s="1"/>
  <c r="L1376" i="5"/>
  <c r="M1376" i="5" s="1"/>
  <c r="L1375" i="5"/>
  <c r="M1375" i="5" s="1"/>
  <c r="L1374" i="5"/>
  <c r="M1374" i="5" s="1"/>
  <c r="L1373" i="5"/>
  <c r="M1373" i="5" s="1"/>
  <c r="L1372" i="5"/>
  <c r="M1372" i="5" s="1"/>
  <c r="L1371" i="5"/>
  <c r="M1371" i="5" s="1"/>
  <c r="L1370" i="5"/>
  <c r="M1370" i="5" s="1"/>
  <c r="L1369" i="5"/>
  <c r="M1369" i="5" s="1"/>
  <c r="L1368" i="5"/>
  <c r="M1368" i="5" s="1"/>
  <c r="L1367" i="5"/>
  <c r="M1367" i="5" s="1"/>
  <c r="L1366" i="5"/>
  <c r="M1366" i="5" s="1"/>
  <c r="L1365" i="5"/>
  <c r="M1365" i="5" s="1"/>
  <c r="L1364" i="5"/>
  <c r="M1364" i="5" s="1"/>
  <c r="L1363" i="5"/>
  <c r="M1363" i="5" s="1"/>
  <c r="L1362" i="5"/>
  <c r="M1362" i="5" s="1"/>
  <c r="L1361" i="5"/>
  <c r="M1361" i="5" s="1"/>
  <c r="L1360" i="5"/>
  <c r="M1360" i="5" s="1"/>
  <c r="L1359" i="5"/>
  <c r="M1359" i="5" s="1"/>
  <c r="L1358" i="5"/>
  <c r="M1358" i="5" s="1"/>
  <c r="L1357" i="5"/>
  <c r="M1357" i="5" s="1"/>
  <c r="L1356" i="5"/>
  <c r="M1356" i="5" s="1"/>
  <c r="L1355" i="5"/>
  <c r="M1355" i="5" s="1"/>
  <c r="L1354" i="5"/>
  <c r="M1354" i="5" s="1"/>
  <c r="L1353" i="5"/>
  <c r="M1353" i="5" s="1"/>
  <c r="L1352" i="5"/>
  <c r="M1352" i="5" s="1"/>
  <c r="L1351" i="5"/>
  <c r="M1351" i="5" s="1"/>
  <c r="L1350" i="5"/>
  <c r="M1350" i="5" s="1"/>
  <c r="L1349" i="5"/>
  <c r="M1349" i="5" s="1"/>
  <c r="L1348" i="5"/>
  <c r="M1348" i="5" s="1"/>
  <c r="L1347" i="5"/>
  <c r="M1347" i="5" s="1"/>
  <c r="L1346" i="5"/>
  <c r="M1346" i="5" s="1"/>
  <c r="L1345" i="5"/>
  <c r="M1345" i="5" s="1"/>
  <c r="L1344" i="5"/>
  <c r="M1344" i="5" s="1"/>
  <c r="L1343" i="5"/>
  <c r="M1343" i="5" s="1"/>
  <c r="L1342" i="5"/>
  <c r="M1342" i="5" s="1"/>
  <c r="L1341" i="5"/>
  <c r="M1341" i="5" s="1"/>
  <c r="L1340" i="5"/>
  <c r="M1340" i="5" s="1"/>
  <c r="L1339" i="5"/>
  <c r="M1339" i="5" s="1"/>
  <c r="L1338" i="5"/>
  <c r="M1338" i="5" s="1"/>
  <c r="L1337" i="5"/>
  <c r="M1337" i="5" s="1"/>
  <c r="L1336" i="5"/>
  <c r="M1336" i="5" s="1"/>
  <c r="L1335" i="5"/>
  <c r="M1335" i="5" s="1"/>
  <c r="L1334" i="5"/>
  <c r="M1334" i="5" s="1"/>
  <c r="L1333" i="5"/>
  <c r="M1333" i="5" s="1"/>
  <c r="L1332" i="5"/>
  <c r="M1332" i="5" s="1"/>
  <c r="L1331" i="5"/>
  <c r="M1331" i="5" s="1"/>
  <c r="L1330" i="5"/>
  <c r="M1330" i="5" s="1"/>
  <c r="L1329" i="5"/>
  <c r="M1329" i="5" s="1"/>
  <c r="L1328" i="5"/>
  <c r="M1328" i="5" s="1"/>
  <c r="L1327" i="5"/>
  <c r="M1327" i="5" s="1"/>
  <c r="L1326" i="5"/>
  <c r="M1326" i="5" s="1"/>
  <c r="L1325" i="5"/>
  <c r="M1325" i="5" s="1"/>
  <c r="L1324" i="5"/>
  <c r="M1324" i="5" s="1"/>
  <c r="L1323" i="5"/>
  <c r="M1323" i="5" s="1"/>
  <c r="L1322" i="5"/>
  <c r="M1322" i="5" s="1"/>
  <c r="L1321" i="5"/>
  <c r="M1321" i="5" s="1"/>
  <c r="L1320" i="5"/>
  <c r="M1320" i="5" s="1"/>
  <c r="L1319" i="5"/>
  <c r="M1319" i="5" s="1"/>
  <c r="L1318" i="5"/>
  <c r="M1318" i="5" s="1"/>
  <c r="L1317" i="5"/>
  <c r="M1317" i="5" s="1"/>
  <c r="L1316" i="5"/>
  <c r="M1316" i="5" s="1"/>
  <c r="L1315" i="5"/>
  <c r="M1315" i="5" s="1"/>
  <c r="L1314" i="5"/>
  <c r="M1314" i="5" s="1"/>
  <c r="L1313" i="5"/>
  <c r="M1313" i="5" s="1"/>
  <c r="L1312" i="5"/>
  <c r="M1312" i="5" s="1"/>
  <c r="L1311" i="5"/>
  <c r="M1311" i="5" s="1"/>
  <c r="L1310" i="5"/>
  <c r="M1310" i="5" s="1"/>
  <c r="L1309" i="5"/>
  <c r="M1309" i="5" s="1"/>
  <c r="L1308" i="5"/>
  <c r="M1308" i="5" s="1"/>
  <c r="L1307" i="5"/>
  <c r="M1307" i="5" s="1"/>
  <c r="L1306" i="5"/>
  <c r="M1306" i="5" s="1"/>
  <c r="L1305" i="5"/>
  <c r="M1305" i="5" s="1"/>
  <c r="L1304" i="5"/>
  <c r="M1304" i="5" s="1"/>
  <c r="L1303" i="5"/>
  <c r="M1303" i="5" s="1"/>
  <c r="L1302" i="5"/>
  <c r="M1302" i="5" s="1"/>
  <c r="L1301" i="5"/>
  <c r="M1301" i="5" s="1"/>
  <c r="L1300" i="5"/>
  <c r="M1300" i="5" s="1"/>
  <c r="L1299" i="5"/>
  <c r="M1299" i="5" s="1"/>
  <c r="L1298" i="5"/>
  <c r="M1298" i="5" s="1"/>
  <c r="L1297" i="5"/>
  <c r="M1297" i="5" s="1"/>
  <c r="L1296" i="5"/>
  <c r="M1296" i="5" s="1"/>
  <c r="L1295" i="5"/>
  <c r="M1295" i="5" s="1"/>
  <c r="L1294" i="5"/>
  <c r="M1294" i="5" s="1"/>
  <c r="L1293" i="5"/>
  <c r="M1293" i="5" s="1"/>
  <c r="L1292" i="5"/>
  <c r="M1292" i="5" s="1"/>
  <c r="L1291" i="5"/>
  <c r="M1291" i="5" s="1"/>
  <c r="L1290" i="5"/>
  <c r="M1290" i="5" s="1"/>
  <c r="L1289" i="5"/>
  <c r="M1289" i="5" s="1"/>
  <c r="L1288" i="5"/>
  <c r="M1288" i="5" s="1"/>
  <c r="L1287" i="5"/>
  <c r="M1287" i="5" s="1"/>
  <c r="L1286" i="5"/>
  <c r="M1286" i="5" s="1"/>
  <c r="L1285" i="5"/>
  <c r="M1285" i="5" s="1"/>
  <c r="L1284" i="5"/>
  <c r="M1284" i="5" s="1"/>
  <c r="L1283" i="5"/>
  <c r="M1283" i="5" s="1"/>
  <c r="L1282" i="5"/>
  <c r="M1282" i="5" s="1"/>
  <c r="L1281" i="5"/>
  <c r="M1281" i="5" s="1"/>
  <c r="L1280" i="5"/>
  <c r="M1280" i="5" s="1"/>
  <c r="L1279" i="5"/>
  <c r="M1279" i="5" s="1"/>
  <c r="L1278" i="5"/>
  <c r="M1278" i="5" s="1"/>
  <c r="L1277" i="5"/>
  <c r="M1277" i="5" s="1"/>
  <c r="L1276" i="5"/>
  <c r="M1276" i="5" s="1"/>
  <c r="L1275" i="5"/>
  <c r="M1275" i="5" s="1"/>
  <c r="L1274" i="5"/>
  <c r="M1274" i="5" s="1"/>
  <c r="L1273" i="5"/>
  <c r="M1273" i="5" s="1"/>
  <c r="L1272" i="5"/>
  <c r="M1272" i="5" s="1"/>
  <c r="L1271" i="5"/>
  <c r="M1271" i="5" s="1"/>
  <c r="L1270" i="5"/>
  <c r="M1270" i="5" s="1"/>
  <c r="L1269" i="5"/>
  <c r="M1269" i="5" s="1"/>
  <c r="L1268" i="5"/>
  <c r="M1268" i="5" s="1"/>
  <c r="L1267" i="5"/>
  <c r="M1267" i="5" s="1"/>
  <c r="L1266" i="5"/>
  <c r="M1266" i="5" s="1"/>
  <c r="L1265" i="5"/>
  <c r="M1265" i="5" s="1"/>
  <c r="L1264" i="5"/>
  <c r="M1264" i="5" s="1"/>
  <c r="L1263" i="5"/>
  <c r="M1263" i="5" s="1"/>
  <c r="L1262" i="5"/>
  <c r="M1262" i="5" s="1"/>
  <c r="L1261" i="5"/>
  <c r="M1261" i="5" s="1"/>
  <c r="L1260" i="5"/>
  <c r="M1260" i="5" s="1"/>
  <c r="L1259" i="5"/>
  <c r="M1259" i="5" s="1"/>
  <c r="L1258" i="5"/>
  <c r="M1258" i="5" s="1"/>
  <c r="L1257" i="5"/>
  <c r="M1257" i="5" s="1"/>
  <c r="L1256" i="5"/>
  <c r="M1256" i="5" s="1"/>
  <c r="L1255" i="5"/>
  <c r="M1255" i="5" s="1"/>
  <c r="L1254" i="5"/>
  <c r="M1254" i="5" s="1"/>
  <c r="L1253" i="5"/>
  <c r="M1253" i="5" s="1"/>
  <c r="L1252" i="5"/>
  <c r="M1252" i="5" s="1"/>
  <c r="L1251" i="5"/>
  <c r="M1251" i="5" s="1"/>
  <c r="L1250" i="5"/>
  <c r="M1250" i="5" s="1"/>
  <c r="L1249" i="5"/>
  <c r="M1249" i="5" s="1"/>
  <c r="L1248" i="5"/>
  <c r="M1248" i="5" s="1"/>
  <c r="L1247" i="5"/>
  <c r="M1247" i="5" s="1"/>
  <c r="L1246" i="5"/>
  <c r="M1246" i="5" s="1"/>
  <c r="L1245" i="5"/>
  <c r="M1245" i="5" s="1"/>
  <c r="L1244" i="5"/>
  <c r="M1244" i="5" s="1"/>
  <c r="L1243" i="5"/>
  <c r="M1243" i="5" s="1"/>
  <c r="L1242" i="5"/>
  <c r="M1242" i="5" s="1"/>
  <c r="L1241" i="5"/>
  <c r="M1241" i="5" s="1"/>
  <c r="L1240" i="5"/>
  <c r="M1240" i="5" s="1"/>
  <c r="L1239" i="5"/>
  <c r="M1239" i="5" s="1"/>
  <c r="L1238" i="5"/>
  <c r="M1238" i="5" s="1"/>
  <c r="L1237" i="5"/>
  <c r="M1237" i="5" s="1"/>
  <c r="L1236" i="5"/>
  <c r="M1236" i="5" s="1"/>
  <c r="L1235" i="5"/>
  <c r="M1235" i="5" s="1"/>
  <c r="L1234" i="5"/>
  <c r="M1234" i="5" s="1"/>
  <c r="L1233" i="5"/>
  <c r="M1233" i="5" s="1"/>
  <c r="L1232" i="5"/>
  <c r="M1232" i="5" s="1"/>
  <c r="L1231" i="5"/>
  <c r="M1231" i="5" s="1"/>
  <c r="L1230" i="5"/>
  <c r="M1230" i="5" s="1"/>
  <c r="L1229" i="5"/>
  <c r="M1229" i="5" s="1"/>
  <c r="L1228" i="5"/>
  <c r="M1228" i="5" s="1"/>
  <c r="L1227" i="5"/>
  <c r="M1227" i="5" s="1"/>
  <c r="L1226" i="5"/>
  <c r="M1226" i="5" s="1"/>
  <c r="L1225" i="5"/>
  <c r="M1225" i="5" s="1"/>
  <c r="L1224" i="5"/>
  <c r="M1224" i="5" s="1"/>
  <c r="L1223" i="5"/>
  <c r="M1223" i="5" s="1"/>
  <c r="L1222" i="5"/>
  <c r="M1222" i="5" s="1"/>
  <c r="L1221" i="5"/>
  <c r="M1221" i="5" s="1"/>
  <c r="L1220" i="5"/>
  <c r="M1220" i="5" s="1"/>
  <c r="L1219" i="5"/>
  <c r="M1219" i="5" s="1"/>
  <c r="L1218" i="5"/>
  <c r="M1218" i="5" s="1"/>
  <c r="L1217" i="5"/>
  <c r="M1217" i="5" s="1"/>
  <c r="L1216" i="5"/>
  <c r="M1216" i="5" s="1"/>
  <c r="L1215" i="5"/>
  <c r="M1215" i="5" s="1"/>
  <c r="L1214" i="5"/>
  <c r="M1214" i="5" s="1"/>
  <c r="L1213" i="5"/>
  <c r="M1213" i="5" s="1"/>
  <c r="L1212" i="5"/>
  <c r="M1212" i="5" s="1"/>
  <c r="L1211" i="5"/>
  <c r="M1211" i="5" s="1"/>
  <c r="L1210" i="5"/>
  <c r="M1210" i="5" s="1"/>
  <c r="L1209" i="5"/>
  <c r="M1209" i="5" s="1"/>
  <c r="L1208" i="5"/>
  <c r="M1208" i="5" s="1"/>
  <c r="L1207" i="5"/>
  <c r="M1207" i="5" s="1"/>
  <c r="L1206" i="5"/>
  <c r="M1206" i="5" s="1"/>
  <c r="L1205" i="5"/>
  <c r="M1205" i="5" s="1"/>
  <c r="L1204" i="5"/>
  <c r="M1204" i="5" s="1"/>
  <c r="L1203" i="5"/>
  <c r="M1203" i="5" s="1"/>
  <c r="L1202" i="5"/>
  <c r="M1202" i="5" s="1"/>
  <c r="L1201" i="5"/>
  <c r="M1201" i="5" s="1"/>
  <c r="L1200" i="5"/>
  <c r="M1200" i="5" s="1"/>
  <c r="L1199" i="5"/>
  <c r="M1199" i="5" s="1"/>
  <c r="L1198" i="5"/>
  <c r="M1198" i="5" s="1"/>
  <c r="L1197" i="5"/>
  <c r="M1197" i="5" s="1"/>
  <c r="L1196" i="5"/>
  <c r="M1196" i="5" s="1"/>
  <c r="L1195" i="5"/>
  <c r="M1195" i="5" s="1"/>
  <c r="L1194" i="5"/>
  <c r="M1194" i="5" s="1"/>
  <c r="L1193" i="5"/>
  <c r="M1193" i="5" s="1"/>
  <c r="L1192" i="5"/>
  <c r="M1192" i="5" s="1"/>
  <c r="L1191" i="5"/>
  <c r="M1191" i="5" s="1"/>
  <c r="L1190" i="5"/>
  <c r="M1190" i="5" s="1"/>
  <c r="L1189" i="5"/>
  <c r="M1189" i="5" s="1"/>
  <c r="L1188" i="5"/>
  <c r="M1188" i="5" s="1"/>
  <c r="L1187" i="5"/>
  <c r="M1187" i="5" s="1"/>
  <c r="L1186" i="5"/>
  <c r="M1186" i="5" s="1"/>
  <c r="L1185" i="5"/>
  <c r="M1185" i="5" s="1"/>
  <c r="L1184" i="5"/>
  <c r="M1184" i="5" s="1"/>
  <c r="L1183" i="5"/>
  <c r="M1183" i="5" s="1"/>
  <c r="L1182" i="5"/>
  <c r="M1182" i="5" s="1"/>
  <c r="L1181" i="5"/>
  <c r="M1181" i="5" s="1"/>
  <c r="L1180" i="5"/>
  <c r="M1180" i="5" s="1"/>
  <c r="L1179" i="5"/>
  <c r="M1179" i="5" s="1"/>
  <c r="L1178" i="5"/>
  <c r="M1178" i="5" s="1"/>
  <c r="L1177" i="5"/>
  <c r="M1177" i="5" s="1"/>
  <c r="L1176" i="5"/>
  <c r="M1176" i="5" s="1"/>
  <c r="L1175" i="5"/>
  <c r="M1175" i="5" s="1"/>
  <c r="L1174" i="5"/>
  <c r="M1174" i="5" s="1"/>
  <c r="L1173" i="5"/>
  <c r="M1173" i="5" s="1"/>
  <c r="L1172" i="5"/>
  <c r="M1172" i="5" s="1"/>
  <c r="L1171" i="5"/>
  <c r="M1171" i="5" s="1"/>
  <c r="L1170" i="5"/>
  <c r="M1170" i="5" s="1"/>
  <c r="L1169" i="5"/>
  <c r="M1169" i="5" s="1"/>
  <c r="L1168" i="5"/>
  <c r="M1168" i="5" s="1"/>
  <c r="L1167" i="5"/>
  <c r="M1167" i="5" s="1"/>
  <c r="L1166" i="5"/>
  <c r="M1166" i="5" s="1"/>
  <c r="L1165" i="5"/>
  <c r="M1165" i="5" s="1"/>
  <c r="L1164" i="5"/>
  <c r="M1164" i="5" s="1"/>
  <c r="L1163" i="5"/>
  <c r="M1163" i="5" s="1"/>
  <c r="L1162" i="5"/>
  <c r="M1162" i="5" s="1"/>
  <c r="L1161" i="5"/>
  <c r="M1161" i="5" s="1"/>
  <c r="L1160" i="5"/>
  <c r="M1160" i="5" s="1"/>
  <c r="L1159" i="5"/>
  <c r="M1159" i="5" s="1"/>
  <c r="L1158" i="5"/>
  <c r="M1158" i="5" s="1"/>
  <c r="L1157" i="5"/>
  <c r="M1157" i="5" s="1"/>
  <c r="L1156" i="5"/>
  <c r="M1156" i="5" s="1"/>
  <c r="L1155" i="5"/>
  <c r="M1155" i="5" s="1"/>
  <c r="L1154" i="5"/>
  <c r="M1154" i="5" s="1"/>
  <c r="L1153" i="5"/>
  <c r="M1153" i="5" s="1"/>
  <c r="L1152" i="5"/>
  <c r="M1152" i="5" s="1"/>
  <c r="L1151" i="5"/>
  <c r="M1151" i="5" s="1"/>
  <c r="L1150" i="5"/>
  <c r="M1150" i="5" s="1"/>
  <c r="L1149" i="5"/>
  <c r="M1149" i="5" s="1"/>
  <c r="L1148" i="5"/>
  <c r="M1148" i="5" s="1"/>
  <c r="L1147" i="5"/>
  <c r="M1147" i="5" s="1"/>
  <c r="L1146" i="5"/>
  <c r="M1146" i="5" s="1"/>
  <c r="L1145" i="5"/>
  <c r="M1145" i="5" s="1"/>
  <c r="L1144" i="5"/>
  <c r="M1144" i="5" s="1"/>
  <c r="L1143" i="5"/>
  <c r="M1143" i="5" s="1"/>
  <c r="L1142" i="5"/>
  <c r="M1142" i="5" s="1"/>
  <c r="L1141" i="5"/>
  <c r="M1141" i="5" s="1"/>
  <c r="L1140" i="5"/>
  <c r="M1140" i="5" s="1"/>
  <c r="L1139" i="5"/>
  <c r="M1139" i="5" s="1"/>
  <c r="L1138" i="5"/>
  <c r="M1138" i="5" s="1"/>
  <c r="L1137" i="5"/>
  <c r="M1137" i="5" s="1"/>
  <c r="L1136" i="5"/>
  <c r="M1136" i="5" s="1"/>
  <c r="L1135" i="5"/>
  <c r="M1135" i="5" s="1"/>
  <c r="L1134" i="5"/>
  <c r="M1134" i="5" s="1"/>
  <c r="L1133" i="5"/>
  <c r="M1133" i="5" s="1"/>
  <c r="L1132" i="5"/>
  <c r="M1132" i="5" s="1"/>
  <c r="L1131" i="5"/>
  <c r="M1131" i="5" s="1"/>
  <c r="L1130" i="5"/>
  <c r="M1130" i="5" s="1"/>
  <c r="L1129" i="5"/>
  <c r="M1129" i="5" s="1"/>
  <c r="L1128" i="5"/>
  <c r="M1128" i="5" s="1"/>
  <c r="L1127" i="5"/>
  <c r="M1127" i="5" s="1"/>
  <c r="L1126" i="5"/>
  <c r="M1126" i="5" s="1"/>
  <c r="L1125" i="5"/>
  <c r="M1125" i="5" s="1"/>
  <c r="L1124" i="5"/>
  <c r="M1124" i="5" s="1"/>
  <c r="L1123" i="5"/>
  <c r="M1123" i="5" s="1"/>
  <c r="L1122" i="5"/>
  <c r="M1122" i="5" s="1"/>
  <c r="L1121" i="5"/>
  <c r="M1121" i="5" s="1"/>
  <c r="L1120" i="5"/>
  <c r="M1120" i="5" s="1"/>
  <c r="L1119" i="5"/>
  <c r="M1119" i="5" s="1"/>
  <c r="L1118" i="5"/>
  <c r="M1118" i="5" s="1"/>
  <c r="L1117" i="5"/>
  <c r="M1117" i="5" s="1"/>
  <c r="L1116" i="5"/>
  <c r="M1116" i="5" s="1"/>
  <c r="L1115" i="5"/>
  <c r="M1115" i="5" s="1"/>
  <c r="L1114" i="5"/>
  <c r="M1114" i="5" s="1"/>
  <c r="L1113" i="5"/>
  <c r="M1113" i="5" s="1"/>
  <c r="L1112" i="5"/>
  <c r="M1112" i="5" s="1"/>
  <c r="L1111" i="5"/>
  <c r="M1111" i="5" s="1"/>
  <c r="L1110" i="5"/>
  <c r="M1110" i="5" s="1"/>
  <c r="L1109" i="5"/>
  <c r="M1109" i="5" s="1"/>
  <c r="L1108" i="5"/>
  <c r="M1108" i="5" s="1"/>
  <c r="L1107" i="5"/>
  <c r="M1107" i="5" s="1"/>
  <c r="L1106" i="5"/>
  <c r="M1106" i="5" s="1"/>
  <c r="L1105" i="5"/>
  <c r="M1105" i="5" s="1"/>
  <c r="L1104" i="5"/>
  <c r="M1104" i="5" s="1"/>
  <c r="L1103" i="5"/>
  <c r="M1103" i="5" s="1"/>
  <c r="L1102" i="5"/>
  <c r="M1102" i="5" s="1"/>
  <c r="L1101" i="5"/>
  <c r="M1101" i="5" s="1"/>
  <c r="L1100" i="5"/>
  <c r="M1100" i="5" s="1"/>
  <c r="L1099" i="5"/>
  <c r="M1099" i="5" s="1"/>
  <c r="L1098" i="5"/>
  <c r="M1098" i="5" s="1"/>
  <c r="L1097" i="5"/>
  <c r="M1097" i="5" s="1"/>
  <c r="L1096" i="5"/>
  <c r="M1096" i="5" s="1"/>
  <c r="L1095" i="5"/>
  <c r="M1095" i="5" s="1"/>
  <c r="L1094" i="5"/>
  <c r="M1094" i="5" s="1"/>
  <c r="L1093" i="5"/>
  <c r="M1093" i="5" s="1"/>
  <c r="L1092" i="5"/>
  <c r="M1092" i="5" s="1"/>
  <c r="L1091" i="5"/>
  <c r="M1091" i="5" s="1"/>
  <c r="L1090" i="5"/>
  <c r="M1090" i="5" s="1"/>
  <c r="L1089" i="5"/>
  <c r="M1089" i="5" s="1"/>
  <c r="L1088" i="5"/>
  <c r="M1088" i="5" s="1"/>
  <c r="L1087" i="5"/>
  <c r="M1087" i="5" s="1"/>
  <c r="L1086" i="5"/>
  <c r="M1086" i="5" s="1"/>
  <c r="L1085" i="5"/>
  <c r="M1085" i="5" s="1"/>
  <c r="L1084" i="5"/>
  <c r="M1084" i="5" s="1"/>
  <c r="L1083" i="5"/>
  <c r="M1083" i="5" s="1"/>
  <c r="L1082" i="5"/>
  <c r="M1082" i="5" s="1"/>
  <c r="L1081" i="5"/>
  <c r="M1081" i="5" s="1"/>
  <c r="L1080" i="5"/>
  <c r="M1080" i="5" s="1"/>
  <c r="L1079" i="5"/>
  <c r="M1079" i="5" s="1"/>
  <c r="L1078" i="5"/>
  <c r="M1078" i="5" s="1"/>
  <c r="L1077" i="5"/>
  <c r="M1077" i="5" s="1"/>
  <c r="L1076" i="5"/>
  <c r="M1076" i="5" s="1"/>
  <c r="L1075" i="5"/>
  <c r="M1075" i="5" s="1"/>
  <c r="L1074" i="5"/>
  <c r="M1074" i="5" s="1"/>
  <c r="L1073" i="5"/>
  <c r="M1073" i="5" s="1"/>
  <c r="L1072" i="5"/>
  <c r="M1072" i="5" s="1"/>
  <c r="L1071" i="5"/>
  <c r="M1071" i="5" s="1"/>
  <c r="L1070" i="5"/>
  <c r="M1070" i="5" s="1"/>
  <c r="L1069" i="5"/>
  <c r="M1069" i="5" s="1"/>
  <c r="L1068" i="5"/>
  <c r="M1068" i="5" s="1"/>
  <c r="L1067" i="5"/>
  <c r="M1067" i="5" s="1"/>
  <c r="L1066" i="5"/>
  <c r="M1066" i="5" s="1"/>
  <c r="L1065" i="5"/>
  <c r="M1065" i="5" s="1"/>
  <c r="L1064" i="5"/>
  <c r="M1064" i="5" s="1"/>
  <c r="L1063" i="5"/>
  <c r="M1063" i="5" s="1"/>
  <c r="L1062" i="5"/>
  <c r="M1062" i="5" s="1"/>
  <c r="L1061" i="5"/>
  <c r="M1061" i="5" s="1"/>
  <c r="L1060" i="5"/>
  <c r="M1060" i="5" s="1"/>
  <c r="L1059" i="5"/>
  <c r="M1059" i="5" s="1"/>
  <c r="L1058" i="5"/>
  <c r="M1058" i="5" s="1"/>
  <c r="L1057" i="5"/>
  <c r="M1057" i="5" s="1"/>
  <c r="L1056" i="5"/>
  <c r="M1056" i="5" s="1"/>
  <c r="L1055" i="5"/>
  <c r="M1055" i="5" s="1"/>
  <c r="L1054" i="5"/>
  <c r="M1054" i="5" s="1"/>
  <c r="L1053" i="5"/>
  <c r="M1053" i="5" s="1"/>
  <c r="L1052" i="5"/>
  <c r="M1052" i="5" s="1"/>
  <c r="L1051" i="5"/>
  <c r="M1051" i="5" s="1"/>
  <c r="L1050" i="5"/>
  <c r="M1050" i="5" s="1"/>
  <c r="L1049" i="5"/>
  <c r="M1049" i="5" s="1"/>
  <c r="L1048" i="5"/>
  <c r="M1048" i="5" s="1"/>
  <c r="L1047" i="5"/>
  <c r="M1047" i="5" s="1"/>
  <c r="L1046" i="5"/>
  <c r="M1046" i="5" s="1"/>
  <c r="L1045" i="5"/>
  <c r="M1045" i="5" s="1"/>
  <c r="L1044" i="5"/>
  <c r="M1044" i="5" s="1"/>
  <c r="L1043" i="5"/>
  <c r="M1043" i="5" s="1"/>
  <c r="L1042" i="5"/>
  <c r="M1042" i="5" s="1"/>
  <c r="L1041" i="5"/>
  <c r="M1041" i="5" s="1"/>
  <c r="L1040" i="5"/>
  <c r="M1040" i="5" s="1"/>
  <c r="L1039" i="5"/>
  <c r="M1039" i="5" s="1"/>
  <c r="L1038" i="5"/>
  <c r="M1038" i="5" s="1"/>
  <c r="L1037" i="5"/>
  <c r="M1037" i="5" s="1"/>
  <c r="L1036" i="5"/>
  <c r="M1036" i="5" s="1"/>
  <c r="L1035" i="5"/>
  <c r="M1035" i="5" s="1"/>
  <c r="L1034" i="5"/>
  <c r="M1034" i="5" s="1"/>
  <c r="L1033" i="5"/>
  <c r="M1033" i="5" s="1"/>
  <c r="L1032" i="5"/>
  <c r="M1032" i="5" s="1"/>
  <c r="L1031" i="5"/>
  <c r="M1031" i="5" s="1"/>
  <c r="L1030" i="5"/>
  <c r="M1030" i="5" s="1"/>
  <c r="L1029" i="5"/>
  <c r="M1029" i="5" s="1"/>
  <c r="L1028" i="5"/>
  <c r="M1028" i="5" s="1"/>
  <c r="L1027" i="5"/>
  <c r="M1027" i="5" s="1"/>
  <c r="L1026" i="5"/>
  <c r="M1026" i="5" s="1"/>
  <c r="L1025" i="5"/>
  <c r="M1025" i="5" s="1"/>
  <c r="L1024" i="5"/>
  <c r="M1024" i="5" s="1"/>
  <c r="L1023" i="5"/>
  <c r="M1023" i="5" s="1"/>
  <c r="L1022" i="5"/>
  <c r="M1022" i="5" s="1"/>
  <c r="L1021" i="5"/>
  <c r="M1021" i="5" s="1"/>
  <c r="L1020" i="5"/>
  <c r="M1020" i="5" s="1"/>
  <c r="L1019" i="5"/>
  <c r="M1019" i="5" s="1"/>
  <c r="L1018" i="5"/>
  <c r="M1018" i="5" s="1"/>
  <c r="L1017" i="5"/>
  <c r="M1017" i="5" s="1"/>
  <c r="L1016" i="5"/>
  <c r="M1016" i="5" s="1"/>
  <c r="L1015" i="5"/>
  <c r="M1015" i="5" s="1"/>
  <c r="L1014" i="5"/>
  <c r="M1014" i="5" s="1"/>
  <c r="L1013" i="5"/>
  <c r="M1013" i="5" s="1"/>
  <c r="L1012" i="5"/>
  <c r="M1012" i="5" s="1"/>
  <c r="L1011" i="5"/>
  <c r="M1011" i="5" s="1"/>
  <c r="L1010" i="5"/>
  <c r="M1010" i="5" s="1"/>
  <c r="L1009" i="5"/>
  <c r="M1009" i="5" s="1"/>
  <c r="L1008" i="5"/>
  <c r="M1008" i="5" s="1"/>
  <c r="L1007" i="5"/>
  <c r="M1007" i="5" s="1"/>
  <c r="L1006" i="5"/>
  <c r="M1006" i="5" s="1"/>
  <c r="L1005" i="5"/>
  <c r="M1005" i="5" s="1"/>
  <c r="L1004" i="5"/>
  <c r="M1004" i="5" s="1"/>
  <c r="L1003" i="5"/>
  <c r="M1003" i="5" s="1"/>
  <c r="L1002" i="5"/>
  <c r="M1002" i="5" s="1"/>
  <c r="L1001" i="5"/>
  <c r="M1001" i="5" s="1"/>
  <c r="L1000" i="5"/>
  <c r="M1000" i="5" s="1"/>
  <c r="L999" i="5"/>
  <c r="M999" i="5" s="1"/>
  <c r="L998" i="5"/>
  <c r="M998" i="5" s="1"/>
  <c r="L997" i="5"/>
  <c r="M997" i="5" s="1"/>
  <c r="L996" i="5"/>
  <c r="M996" i="5" s="1"/>
  <c r="L995" i="5"/>
  <c r="M995" i="5" s="1"/>
  <c r="L994" i="5"/>
  <c r="M994" i="5" s="1"/>
  <c r="L993" i="5"/>
  <c r="M993" i="5" s="1"/>
  <c r="L992" i="5"/>
  <c r="M992" i="5" s="1"/>
  <c r="L991" i="5"/>
  <c r="M991" i="5" s="1"/>
  <c r="L990" i="5"/>
  <c r="M990" i="5" s="1"/>
  <c r="L989" i="5"/>
  <c r="M989" i="5" s="1"/>
  <c r="L988" i="5"/>
  <c r="M988" i="5" s="1"/>
  <c r="L987" i="5"/>
  <c r="M987" i="5" s="1"/>
  <c r="L986" i="5"/>
  <c r="M986" i="5" s="1"/>
  <c r="L985" i="5"/>
  <c r="M985" i="5" s="1"/>
  <c r="L984" i="5"/>
  <c r="M984" i="5" s="1"/>
  <c r="L983" i="5"/>
  <c r="M983" i="5" s="1"/>
  <c r="L982" i="5"/>
  <c r="M982" i="5" s="1"/>
  <c r="L981" i="5"/>
  <c r="M981" i="5" s="1"/>
  <c r="L980" i="5"/>
  <c r="M980" i="5" s="1"/>
  <c r="L979" i="5"/>
  <c r="M979" i="5" s="1"/>
  <c r="L978" i="5"/>
  <c r="M978" i="5" s="1"/>
  <c r="L977" i="5"/>
  <c r="M977" i="5" s="1"/>
  <c r="L976" i="5"/>
  <c r="M976" i="5" s="1"/>
  <c r="L975" i="5"/>
  <c r="M975" i="5" s="1"/>
  <c r="L974" i="5"/>
  <c r="M974" i="5" s="1"/>
  <c r="L973" i="5"/>
  <c r="M973" i="5" s="1"/>
  <c r="L972" i="5"/>
  <c r="M972" i="5" s="1"/>
  <c r="L971" i="5"/>
  <c r="M971" i="5" s="1"/>
  <c r="L970" i="5"/>
  <c r="M970" i="5" s="1"/>
  <c r="L969" i="5"/>
  <c r="M969" i="5" s="1"/>
  <c r="L968" i="5"/>
  <c r="M968" i="5" s="1"/>
  <c r="L967" i="5"/>
  <c r="M967" i="5" s="1"/>
  <c r="L966" i="5"/>
  <c r="M966" i="5" s="1"/>
  <c r="L965" i="5"/>
  <c r="M965" i="5" s="1"/>
  <c r="L964" i="5"/>
  <c r="M964" i="5" s="1"/>
  <c r="L963" i="5"/>
  <c r="M963" i="5" s="1"/>
  <c r="L962" i="5"/>
  <c r="M962" i="5" s="1"/>
  <c r="L961" i="5"/>
  <c r="M961" i="5" s="1"/>
  <c r="L960" i="5"/>
  <c r="M960" i="5" s="1"/>
  <c r="L959" i="5"/>
  <c r="M959" i="5" s="1"/>
  <c r="L958" i="5"/>
  <c r="M958" i="5" s="1"/>
  <c r="L957" i="5"/>
  <c r="M957" i="5" s="1"/>
  <c r="L956" i="5"/>
  <c r="M956" i="5" s="1"/>
  <c r="L955" i="5"/>
  <c r="M955" i="5" s="1"/>
  <c r="L954" i="5"/>
  <c r="M954" i="5" s="1"/>
  <c r="L953" i="5"/>
  <c r="M953" i="5" s="1"/>
  <c r="L952" i="5"/>
  <c r="M952" i="5" s="1"/>
  <c r="L951" i="5"/>
  <c r="M951" i="5" s="1"/>
  <c r="L950" i="5"/>
  <c r="M950" i="5" s="1"/>
  <c r="L949" i="5"/>
  <c r="M949" i="5" s="1"/>
  <c r="L948" i="5"/>
  <c r="M948" i="5" s="1"/>
  <c r="L947" i="5"/>
  <c r="M947" i="5" s="1"/>
  <c r="L946" i="5"/>
  <c r="M946" i="5" s="1"/>
  <c r="L945" i="5"/>
  <c r="M945" i="5" s="1"/>
  <c r="L944" i="5"/>
  <c r="M944" i="5" s="1"/>
  <c r="L943" i="5"/>
  <c r="M943" i="5" s="1"/>
  <c r="L942" i="5"/>
  <c r="M942" i="5" s="1"/>
  <c r="L941" i="5"/>
  <c r="M941" i="5" s="1"/>
  <c r="L940" i="5"/>
  <c r="M940" i="5" s="1"/>
  <c r="L939" i="5"/>
  <c r="M939" i="5" s="1"/>
  <c r="L938" i="5"/>
  <c r="M938" i="5" s="1"/>
  <c r="L937" i="5"/>
  <c r="M937" i="5" s="1"/>
  <c r="L936" i="5"/>
  <c r="M936" i="5" s="1"/>
  <c r="L935" i="5"/>
  <c r="M935" i="5" s="1"/>
  <c r="L934" i="5"/>
  <c r="M934" i="5" s="1"/>
  <c r="L933" i="5"/>
  <c r="M933" i="5" s="1"/>
  <c r="L932" i="5"/>
  <c r="M932" i="5" s="1"/>
  <c r="L931" i="5"/>
  <c r="M931" i="5" s="1"/>
  <c r="L930" i="5"/>
  <c r="M930" i="5" s="1"/>
  <c r="L929" i="5"/>
  <c r="M929" i="5" s="1"/>
  <c r="L928" i="5"/>
  <c r="M928" i="5" s="1"/>
  <c r="L927" i="5"/>
  <c r="M927" i="5" s="1"/>
  <c r="L926" i="5"/>
  <c r="M926" i="5" s="1"/>
  <c r="L925" i="5"/>
  <c r="M925" i="5" s="1"/>
  <c r="L924" i="5"/>
  <c r="M924" i="5" s="1"/>
  <c r="L923" i="5"/>
  <c r="M923" i="5" s="1"/>
  <c r="L922" i="5"/>
  <c r="M922" i="5" s="1"/>
  <c r="L921" i="5"/>
  <c r="M921" i="5" s="1"/>
  <c r="L920" i="5"/>
  <c r="M920" i="5" s="1"/>
  <c r="L919" i="5"/>
  <c r="M919" i="5" s="1"/>
  <c r="L918" i="5"/>
  <c r="M918" i="5" s="1"/>
  <c r="L917" i="5"/>
  <c r="M917" i="5" s="1"/>
  <c r="L916" i="5"/>
  <c r="M916" i="5" s="1"/>
  <c r="L915" i="5"/>
  <c r="M915" i="5" s="1"/>
  <c r="L914" i="5"/>
  <c r="M914" i="5" s="1"/>
  <c r="L913" i="5"/>
  <c r="M913" i="5" s="1"/>
  <c r="L912" i="5"/>
  <c r="M912" i="5" s="1"/>
  <c r="L911" i="5"/>
  <c r="M911" i="5" s="1"/>
  <c r="L910" i="5"/>
  <c r="M910" i="5" s="1"/>
  <c r="L909" i="5"/>
  <c r="M909" i="5" s="1"/>
  <c r="L908" i="5"/>
  <c r="M908" i="5" s="1"/>
  <c r="L907" i="5"/>
  <c r="M907" i="5" s="1"/>
  <c r="L906" i="5"/>
  <c r="M906" i="5" s="1"/>
  <c r="L905" i="5"/>
  <c r="M905" i="5" s="1"/>
  <c r="L904" i="5"/>
  <c r="M904" i="5" s="1"/>
  <c r="L903" i="5"/>
  <c r="M903" i="5" s="1"/>
  <c r="L902" i="5"/>
  <c r="M902" i="5" s="1"/>
  <c r="L901" i="5"/>
  <c r="M901" i="5" s="1"/>
  <c r="L900" i="5"/>
  <c r="M900" i="5" s="1"/>
  <c r="L899" i="5"/>
  <c r="M899" i="5" s="1"/>
  <c r="L898" i="5"/>
  <c r="M898" i="5" s="1"/>
  <c r="L897" i="5"/>
  <c r="M897" i="5" s="1"/>
  <c r="L896" i="5"/>
  <c r="M896" i="5" s="1"/>
  <c r="L895" i="5"/>
  <c r="M895" i="5" s="1"/>
  <c r="L894" i="5"/>
  <c r="M894" i="5" s="1"/>
  <c r="L893" i="5"/>
  <c r="M893" i="5" s="1"/>
  <c r="L892" i="5"/>
  <c r="M892" i="5" s="1"/>
  <c r="L891" i="5"/>
  <c r="M891" i="5" s="1"/>
  <c r="L890" i="5"/>
  <c r="M890" i="5" s="1"/>
  <c r="L889" i="5"/>
  <c r="M889" i="5" s="1"/>
  <c r="L888" i="5"/>
  <c r="M888" i="5" s="1"/>
  <c r="L887" i="5"/>
  <c r="M887" i="5" s="1"/>
  <c r="L886" i="5"/>
  <c r="M886" i="5" s="1"/>
  <c r="L885" i="5"/>
  <c r="M885" i="5" s="1"/>
  <c r="L884" i="5"/>
  <c r="M884" i="5" s="1"/>
  <c r="L883" i="5"/>
  <c r="M883" i="5" s="1"/>
  <c r="L882" i="5"/>
  <c r="M882" i="5" s="1"/>
  <c r="L881" i="5"/>
  <c r="M881" i="5" s="1"/>
  <c r="L880" i="5"/>
  <c r="M880" i="5" s="1"/>
  <c r="L879" i="5"/>
  <c r="M879" i="5" s="1"/>
  <c r="L878" i="5"/>
  <c r="M878" i="5" s="1"/>
  <c r="L877" i="5"/>
  <c r="M877" i="5" s="1"/>
  <c r="L876" i="5"/>
  <c r="M876" i="5" s="1"/>
  <c r="L875" i="5"/>
  <c r="M875" i="5" s="1"/>
  <c r="L874" i="5"/>
  <c r="M874" i="5" s="1"/>
  <c r="L873" i="5"/>
  <c r="M873" i="5" s="1"/>
  <c r="L872" i="5"/>
  <c r="M872" i="5" s="1"/>
  <c r="L871" i="5"/>
  <c r="M871" i="5" s="1"/>
  <c r="L870" i="5"/>
  <c r="M870" i="5" s="1"/>
  <c r="L869" i="5"/>
  <c r="M869" i="5" s="1"/>
  <c r="L868" i="5"/>
  <c r="M868" i="5" s="1"/>
  <c r="L867" i="5"/>
  <c r="M867" i="5" s="1"/>
  <c r="L866" i="5"/>
  <c r="M866" i="5" s="1"/>
  <c r="L865" i="5"/>
  <c r="M865" i="5" s="1"/>
  <c r="L864" i="5"/>
  <c r="M864" i="5" s="1"/>
  <c r="L863" i="5"/>
  <c r="M863" i="5" s="1"/>
  <c r="L862" i="5"/>
  <c r="M862" i="5" s="1"/>
  <c r="L861" i="5"/>
  <c r="M861" i="5" s="1"/>
  <c r="L860" i="5"/>
  <c r="M860" i="5" s="1"/>
  <c r="L859" i="5"/>
  <c r="M859" i="5" s="1"/>
  <c r="L858" i="5"/>
  <c r="M858" i="5" s="1"/>
  <c r="L857" i="5"/>
  <c r="M857" i="5" s="1"/>
  <c r="L856" i="5"/>
  <c r="M856" i="5" s="1"/>
  <c r="L855" i="5"/>
  <c r="M855" i="5" s="1"/>
  <c r="L854" i="5"/>
  <c r="M854" i="5" s="1"/>
  <c r="L853" i="5"/>
  <c r="M853" i="5" s="1"/>
  <c r="L852" i="5"/>
  <c r="M852" i="5" s="1"/>
  <c r="L851" i="5"/>
  <c r="M851" i="5" s="1"/>
  <c r="L850" i="5"/>
  <c r="M850" i="5" s="1"/>
  <c r="L849" i="5"/>
  <c r="M849" i="5" s="1"/>
  <c r="L848" i="5"/>
  <c r="M848" i="5" s="1"/>
  <c r="L847" i="5"/>
  <c r="M847" i="5" s="1"/>
  <c r="L846" i="5"/>
  <c r="M846" i="5" s="1"/>
  <c r="L845" i="5"/>
  <c r="M845" i="5" s="1"/>
  <c r="L844" i="5"/>
  <c r="M844" i="5" s="1"/>
  <c r="L843" i="5"/>
  <c r="M843" i="5" s="1"/>
  <c r="L842" i="5"/>
  <c r="M842" i="5" s="1"/>
  <c r="L841" i="5"/>
  <c r="M841" i="5" s="1"/>
  <c r="L840" i="5"/>
  <c r="M840" i="5" s="1"/>
  <c r="L839" i="5"/>
  <c r="M839" i="5" s="1"/>
  <c r="L838" i="5"/>
  <c r="M838" i="5" s="1"/>
  <c r="L837" i="5"/>
  <c r="M837" i="5" s="1"/>
  <c r="L836" i="5"/>
  <c r="M836" i="5" s="1"/>
  <c r="L835" i="5"/>
  <c r="M835" i="5" s="1"/>
  <c r="L834" i="5"/>
  <c r="M834" i="5" s="1"/>
  <c r="L833" i="5"/>
  <c r="M833" i="5" s="1"/>
  <c r="L832" i="5"/>
  <c r="M832" i="5" s="1"/>
  <c r="L831" i="5"/>
  <c r="M831" i="5" s="1"/>
  <c r="L830" i="5"/>
  <c r="M830" i="5" s="1"/>
  <c r="L829" i="5"/>
  <c r="M829" i="5" s="1"/>
  <c r="L828" i="5"/>
  <c r="M828" i="5" s="1"/>
  <c r="L827" i="5"/>
  <c r="M827" i="5" s="1"/>
  <c r="L826" i="5"/>
  <c r="M826" i="5" s="1"/>
  <c r="L825" i="5"/>
  <c r="M825" i="5" s="1"/>
  <c r="L824" i="5"/>
  <c r="M824" i="5" s="1"/>
  <c r="L823" i="5"/>
  <c r="M823" i="5" s="1"/>
  <c r="L822" i="5"/>
  <c r="M822" i="5" s="1"/>
  <c r="L821" i="5"/>
  <c r="M821" i="5" s="1"/>
  <c r="L820" i="5"/>
  <c r="M820" i="5" s="1"/>
  <c r="L819" i="5"/>
  <c r="M819" i="5" s="1"/>
  <c r="L818" i="5"/>
  <c r="M818" i="5" s="1"/>
  <c r="L817" i="5"/>
  <c r="M817" i="5" s="1"/>
  <c r="L816" i="5"/>
  <c r="M816" i="5" s="1"/>
  <c r="L815" i="5"/>
  <c r="M815" i="5" s="1"/>
  <c r="L814" i="5"/>
  <c r="M814" i="5" s="1"/>
  <c r="L813" i="5"/>
  <c r="M813" i="5" s="1"/>
  <c r="L812" i="5"/>
  <c r="M812" i="5" s="1"/>
  <c r="L811" i="5"/>
  <c r="M811" i="5" s="1"/>
  <c r="L810" i="5"/>
  <c r="M810" i="5" s="1"/>
  <c r="L809" i="5"/>
  <c r="M809" i="5" s="1"/>
  <c r="L808" i="5"/>
  <c r="M808" i="5" s="1"/>
  <c r="L807" i="5"/>
  <c r="M807" i="5" s="1"/>
  <c r="L806" i="5"/>
  <c r="M806" i="5" s="1"/>
  <c r="L805" i="5"/>
  <c r="M805" i="5" s="1"/>
  <c r="L804" i="5"/>
  <c r="M804" i="5" s="1"/>
  <c r="L803" i="5"/>
  <c r="M803" i="5" s="1"/>
  <c r="L802" i="5"/>
  <c r="M802" i="5" s="1"/>
  <c r="L801" i="5"/>
  <c r="M801" i="5" s="1"/>
  <c r="L800" i="5"/>
  <c r="M800" i="5" s="1"/>
  <c r="L799" i="5"/>
  <c r="M799" i="5" s="1"/>
  <c r="L798" i="5"/>
  <c r="M798" i="5" s="1"/>
  <c r="L797" i="5"/>
  <c r="M797" i="5" s="1"/>
  <c r="L796" i="5"/>
  <c r="M796" i="5" s="1"/>
  <c r="L795" i="5"/>
  <c r="M795" i="5" s="1"/>
  <c r="L794" i="5"/>
  <c r="M794" i="5" s="1"/>
  <c r="L793" i="5"/>
  <c r="M793" i="5" s="1"/>
  <c r="L792" i="5"/>
  <c r="M792" i="5" s="1"/>
  <c r="L791" i="5"/>
  <c r="M791" i="5" s="1"/>
  <c r="L790" i="5"/>
  <c r="M790" i="5" s="1"/>
  <c r="L789" i="5"/>
  <c r="M789" i="5" s="1"/>
  <c r="L788" i="5"/>
  <c r="M788" i="5" s="1"/>
  <c r="L787" i="5"/>
  <c r="M787" i="5" s="1"/>
  <c r="L786" i="5"/>
  <c r="M786" i="5" s="1"/>
  <c r="L785" i="5"/>
  <c r="M785" i="5" s="1"/>
  <c r="L784" i="5"/>
  <c r="M784" i="5" s="1"/>
  <c r="L783" i="5"/>
  <c r="M783" i="5" s="1"/>
  <c r="L782" i="5"/>
  <c r="M782" i="5" s="1"/>
  <c r="L781" i="5"/>
  <c r="M781" i="5" s="1"/>
  <c r="L780" i="5"/>
  <c r="M780" i="5" s="1"/>
  <c r="L779" i="5"/>
  <c r="M779" i="5" s="1"/>
  <c r="L778" i="5"/>
  <c r="M778" i="5" s="1"/>
  <c r="L777" i="5"/>
  <c r="M777" i="5" s="1"/>
  <c r="L776" i="5"/>
  <c r="M776" i="5" s="1"/>
  <c r="L775" i="5"/>
  <c r="M775" i="5" s="1"/>
  <c r="L774" i="5"/>
  <c r="M774" i="5" s="1"/>
  <c r="L773" i="5"/>
  <c r="M773" i="5" s="1"/>
  <c r="L772" i="5"/>
  <c r="M772" i="5" s="1"/>
  <c r="L771" i="5"/>
  <c r="M771" i="5" s="1"/>
  <c r="L770" i="5"/>
  <c r="M770" i="5" s="1"/>
  <c r="L769" i="5"/>
  <c r="M769" i="5" s="1"/>
  <c r="L768" i="5"/>
  <c r="M768" i="5" s="1"/>
  <c r="L767" i="5"/>
  <c r="M767" i="5" s="1"/>
  <c r="L766" i="5"/>
  <c r="M766" i="5" s="1"/>
  <c r="L765" i="5"/>
  <c r="M765" i="5" s="1"/>
  <c r="L764" i="5"/>
  <c r="M764" i="5" s="1"/>
  <c r="L763" i="5"/>
  <c r="M763" i="5" s="1"/>
  <c r="L762" i="5"/>
  <c r="M762" i="5" s="1"/>
  <c r="L761" i="5"/>
  <c r="M761" i="5" s="1"/>
  <c r="L760" i="5"/>
  <c r="M760" i="5" s="1"/>
  <c r="L759" i="5"/>
  <c r="M759" i="5" s="1"/>
  <c r="L758" i="5"/>
  <c r="M758" i="5" s="1"/>
  <c r="L757" i="5"/>
  <c r="M757" i="5" s="1"/>
  <c r="L756" i="5"/>
  <c r="M756" i="5" s="1"/>
  <c r="L755" i="5"/>
  <c r="M755" i="5" s="1"/>
  <c r="L754" i="5"/>
  <c r="M754" i="5" s="1"/>
  <c r="L753" i="5"/>
  <c r="M753" i="5" s="1"/>
  <c r="L752" i="5"/>
  <c r="M752" i="5" s="1"/>
  <c r="L751" i="5"/>
  <c r="M751" i="5" s="1"/>
  <c r="L750" i="5"/>
  <c r="M750" i="5" s="1"/>
  <c r="L749" i="5"/>
  <c r="M749" i="5" s="1"/>
  <c r="L748" i="5"/>
  <c r="M748" i="5" s="1"/>
  <c r="L747" i="5"/>
  <c r="M747" i="5" s="1"/>
  <c r="L746" i="5"/>
  <c r="M746" i="5" s="1"/>
  <c r="L745" i="5"/>
  <c r="M745" i="5" s="1"/>
  <c r="L744" i="5"/>
  <c r="M744" i="5" s="1"/>
  <c r="L743" i="5"/>
  <c r="M743" i="5" s="1"/>
  <c r="L742" i="5"/>
  <c r="M742" i="5" s="1"/>
  <c r="L741" i="5"/>
  <c r="M741" i="5" s="1"/>
  <c r="L740" i="5"/>
  <c r="M740" i="5" s="1"/>
  <c r="L739" i="5"/>
  <c r="M739" i="5" s="1"/>
  <c r="L738" i="5"/>
  <c r="M738" i="5" s="1"/>
  <c r="L737" i="5"/>
  <c r="M737" i="5" s="1"/>
  <c r="L736" i="5"/>
  <c r="M736" i="5" s="1"/>
  <c r="L735" i="5"/>
  <c r="M735" i="5" s="1"/>
  <c r="L734" i="5"/>
  <c r="M734" i="5" s="1"/>
  <c r="L733" i="5"/>
  <c r="M733" i="5" s="1"/>
  <c r="L732" i="5"/>
  <c r="M732" i="5" s="1"/>
  <c r="L731" i="5"/>
  <c r="M731" i="5" s="1"/>
  <c r="L730" i="5"/>
  <c r="M730" i="5" s="1"/>
  <c r="L729" i="5"/>
  <c r="M729" i="5" s="1"/>
  <c r="L728" i="5"/>
  <c r="M728" i="5" s="1"/>
  <c r="L727" i="5"/>
  <c r="M727" i="5" s="1"/>
  <c r="L726" i="5"/>
  <c r="M726" i="5" s="1"/>
  <c r="L725" i="5"/>
  <c r="M725" i="5" s="1"/>
  <c r="L724" i="5"/>
  <c r="M724" i="5" s="1"/>
  <c r="L723" i="5"/>
  <c r="M723" i="5" s="1"/>
  <c r="L722" i="5"/>
  <c r="M722" i="5" s="1"/>
  <c r="L721" i="5"/>
  <c r="M721" i="5" s="1"/>
  <c r="L720" i="5"/>
  <c r="M720" i="5" s="1"/>
  <c r="L719" i="5"/>
  <c r="M719" i="5" s="1"/>
  <c r="L718" i="5"/>
  <c r="M718" i="5" s="1"/>
  <c r="L717" i="5"/>
  <c r="M717" i="5" s="1"/>
  <c r="L716" i="5"/>
  <c r="M716" i="5" s="1"/>
  <c r="L715" i="5"/>
  <c r="M715" i="5" s="1"/>
  <c r="L714" i="5"/>
  <c r="M714" i="5" s="1"/>
  <c r="L713" i="5"/>
  <c r="M713" i="5" s="1"/>
  <c r="L712" i="5"/>
  <c r="M712" i="5" s="1"/>
  <c r="L711" i="5"/>
  <c r="M711" i="5" s="1"/>
  <c r="L710" i="5"/>
  <c r="M710" i="5" s="1"/>
  <c r="L709" i="5"/>
  <c r="M709" i="5" s="1"/>
  <c r="L708" i="5"/>
  <c r="M708" i="5" s="1"/>
  <c r="L707" i="5"/>
  <c r="M707" i="5" s="1"/>
  <c r="L706" i="5"/>
  <c r="M706" i="5" s="1"/>
  <c r="L705" i="5"/>
  <c r="M705" i="5" s="1"/>
  <c r="L704" i="5"/>
  <c r="M704" i="5" s="1"/>
  <c r="L703" i="5"/>
  <c r="M703" i="5" s="1"/>
  <c r="L702" i="5"/>
  <c r="M702" i="5" s="1"/>
  <c r="L701" i="5"/>
  <c r="M701" i="5" s="1"/>
  <c r="L700" i="5"/>
  <c r="M700" i="5" s="1"/>
  <c r="L699" i="5"/>
  <c r="M699" i="5" s="1"/>
  <c r="L698" i="5"/>
  <c r="M698" i="5" s="1"/>
  <c r="L697" i="5"/>
  <c r="M697" i="5" s="1"/>
  <c r="L696" i="5"/>
  <c r="M696" i="5" s="1"/>
  <c r="L695" i="5"/>
  <c r="M695" i="5" s="1"/>
  <c r="L694" i="5"/>
  <c r="M694" i="5" s="1"/>
  <c r="L693" i="5"/>
  <c r="M693" i="5" s="1"/>
  <c r="L692" i="5"/>
  <c r="M692" i="5" s="1"/>
  <c r="L691" i="5"/>
  <c r="M691" i="5" s="1"/>
  <c r="L690" i="5"/>
  <c r="M690" i="5" s="1"/>
  <c r="L689" i="5"/>
  <c r="M689" i="5" s="1"/>
  <c r="L688" i="5"/>
  <c r="M688" i="5" s="1"/>
  <c r="L687" i="5"/>
  <c r="M687" i="5" s="1"/>
  <c r="L686" i="5"/>
  <c r="M686" i="5" s="1"/>
  <c r="L685" i="5"/>
  <c r="M685" i="5" s="1"/>
  <c r="L684" i="5"/>
  <c r="M684" i="5" s="1"/>
  <c r="L683" i="5"/>
  <c r="M683" i="5" s="1"/>
  <c r="L682" i="5"/>
  <c r="M682" i="5" s="1"/>
  <c r="L681" i="5"/>
  <c r="M681" i="5" s="1"/>
  <c r="L680" i="5"/>
  <c r="M680" i="5" s="1"/>
  <c r="L679" i="5"/>
  <c r="M679" i="5" s="1"/>
  <c r="L678" i="5"/>
  <c r="M678" i="5" s="1"/>
  <c r="L677" i="5"/>
  <c r="M677" i="5" s="1"/>
  <c r="L676" i="5"/>
  <c r="M676" i="5" s="1"/>
  <c r="L675" i="5"/>
  <c r="M675" i="5" s="1"/>
  <c r="L674" i="5"/>
  <c r="M674" i="5" s="1"/>
  <c r="L673" i="5"/>
  <c r="M673" i="5" s="1"/>
  <c r="L672" i="5"/>
  <c r="M672" i="5" s="1"/>
  <c r="L671" i="5"/>
  <c r="M671" i="5" s="1"/>
  <c r="L670" i="5"/>
  <c r="M670" i="5" s="1"/>
  <c r="L669" i="5"/>
  <c r="M669" i="5" s="1"/>
  <c r="L668" i="5"/>
  <c r="M668" i="5" s="1"/>
  <c r="L667" i="5"/>
  <c r="M667" i="5" s="1"/>
  <c r="L666" i="5"/>
  <c r="M666" i="5" s="1"/>
  <c r="L665" i="5"/>
  <c r="M665" i="5" s="1"/>
  <c r="L664" i="5"/>
  <c r="M664" i="5" s="1"/>
  <c r="L663" i="5"/>
  <c r="M663" i="5" s="1"/>
  <c r="L662" i="5"/>
  <c r="M662" i="5" s="1"/>
  <c r="L661" i="5"/>
  <c r="M661" i="5" s="1"/>
  <c r="L660" i="5"/>
  <c r="M660" i="5" s="1"/>
  <c r="L659" i="5"/>
  <c r="M659" i="5" s="1"/>
  <c r="L658" i="5"/>
  <c r="L657" i="5"/>
  <c r="L656" i="5"/>
  <c r="L655" i="5"/>
  <c r="M655" i="5" s="1"/>
  <c r="L654" i="5"/>
  <c r="L653" i="5"/>
  <c r="L652" i="5"/>
  <c r="L651" i="5"/>
  <c r="N651" i="5" s="1"/>
  <c r="L650" i="5"/>
  <c r="L649" i="5"/>
  <c r="N649" i="5" s="1"/>
  <c r="L648" i="5"/>
  <c r="L647" i="5"/>
  <c r="M647" i="5" s="1"/>
  <c r="L646" i="5"/>
  <c r="N646" i="5" s="1"/>
  <c r="L645" i="5"/>
  <c r="L644" i="5"/>
  <c r="L643" i="5"/>
  <c r="N643" i="5" s="1"/>
  <c r="L642" i="5"/>
  <c r="L641" i="5"/>
  <c r="N641" i="5" s="1"/>
  <c r="L640" i="5"/>
  <c r="L639" i="5"/>
  <c r="L638" i="5"/>
  <c r="N638" i="5" s="1"/>
  <c r="L637" i="5"/>
  <c r="L636" i="5"/>
  <c r="L635" i="5"/>
  <c r="M635" i="5" s="1"/>
  <c r="L634" i="5"/>
  <c r="N634" i="5" s="1"/>
  <c r="L633" i="5"/>
  <c r="N633" i="5" s="1"/>
  <c r="L632" i="5"/>
  <c r="L631" i="5"/>
  <c r="L630" i="5"/>
  <c r="L629" i="5"/>
  <c r="L628" i="5"/>
  <c r="L627" i="5"/>
  <c r="L626" i="5"/>
  <c r="L625" i="5"/>
  <c r="N625" i="5" s="1"/>
  <c r="L624" i="5"/>
  <c r="L623" i="5"/>
  <c r="M623" i="5" s="1"/>
  <c r="L622" i="5"/>
  <c r="L621" i="5"/>
  <c r="L620" i="5"/>
  <c r="L619" i="5"/>
  <c r="L618" i="5"/>
  <c r="L617" i="5"/>
  <c r="N617" i="5" s="1"/>
  <c r="L616" i="5"/>
  <c r="L615" i="5"/>
  <c r="L614" i="5"/>
  <c r="N614" i="5" s="1"/>
  <c r="L613" i="5"/>
  <c r="L612" i="5"/>
  <c r="L611" i="5"/>
  <c r="M611" i="5" s="1"/>
  <c r="L610" i="5"/>
  <c r="L609" i="5"/>
  <c r="L608" i="5"/>
  <c r="L607" i="5"/>
  <c r="L606" i="5"/>
  <c r="L605" i="5"/>
  <c r="L604" i="5"/>
  <c r="L603" i="5"/>
  <c r="L602" i="5"/>
  <c r="M602" i="5" s="1"/>
  <c r="L601" i="5"/>
  <c r="L600" i="5"/>
  <c r="M600" i="5" s="1"/>
  <c r="L599" i="5"/>
  <c r="L598" i="5"/>
  <c r="L597" i="5"/>
  <c r="L596" i="5"/>
  <c r="L595" i="5"/>
  <c r="L594" i="5"/>
  <c r="L593" i="5"/>
  <c r="L592" i="5"/>
  <c r="L591" i="5"/>
  <c r="M591" i="5" s="1"/>
  <c r="L590" i="5"/>
  <c r="M590" i="5" s="1"/>
  <c r="L589" i="5"/>
  <c r="L588" i="5"/>
  <c r="L587" i="5"/>
  <c r="N587" i="5" s="1"/>
  <c r="L586" i="5"/>
  <c r="L585" i="5"/>
  <c r="N585" i="5" s="1"/>
  <c r="L584" i="5"/>
  <c r="N584" i="5" s="1"/>
  <c r="L583" i="5"/>
  <c r="L582" i="5"/>
  <c r="N582" i="5" s="1"/>
  <c r="L581" i="5"/>
  <c r="M581" i="5" s="1"/>
  <c r="L580" i="5"/>
  <c r="N580" i="5" s="1"/>
  <c r="L579" i="5"/>
  <c r="L578" i="5"/>
  <c r="N578" i="5" s="1"/>
  <c r="L577" i="5"/>
  <c r="N577" i="5" s="1"/>
  <c r="L576" i="5"/>
  <c r="N576" i="5" s="1"/>
  <c r="L575" i="5"/>
  <c r="L574" i="5"/>
  <c r="L573" i="5"/>
  <c r="L572" i="5"/>
  <c r="L571" i="5"/>
  <c r="L570" i="5"/>
  <c r="N570" i="5" s="1"/>
  <c r="L569" i="5"/>
  <c r="N569" i="5" s="1"/>
  <c r="L568" i="5"/>
  <c r="L567" i="5"/>
  <c r="L566" i="5"/>
  <c r="L565" i="5"/>
  <c r="M565" i="5" s="1"/>
  <c r="L564" i="5"/>
  <c r="N564" i="5" s="1"/>
  <c r="L563" i="5"/>
  <c r="M563" i="5" s="1"/>
  <c r="L562" i="5"/>
  <c r="L561" i="5"/>
  <c r="L560" i="5"/>
  <c r="N560" i="5" s="1"/>
  <c r="L559" i="5"/>
  <c r="M559" i="5" s="1"/>
  <c r="L558" i="5"/>
  <c r="L557" i="5"/>
  <c r="L556" i="5"/>
  <c r="L555" i="5"/>
  <c r="N555" i="5" s="1"/>
  <c r="L554" i="5"/>
  <c r="N554" i="5" s="1"/>
  <c r="L553" i="5"/>
  <c r="L552" i="5"/>
  <c r="N552" i="5" s="1"/>
  <c r="L551" i="5"/>
  <c r="L550" i="5"/>
  <c r="M550" i="5" s="1"/>
  <c r="L549" i="5"/>
  <c r="L548" i="5"/>
  <c r="L547" i="5"/>
  <c r="L546" i="5"/>
  <c r="M546" i="5" s="1"/>
  <c r="L545" i="5"/>
  <c r="M545" i="5" s="1"/>
  <c r="L544" i="5"/>
  <c r="L543" i="5"/>
  <c r="M543" i="5" s="1"/>
  <c r="L542" i="5"/>
  <c r="M542" i="5" s="1"/>
  <c r="L541" i="5"/>
  <c r="M541" i="5" s="1"/>
  <c r="L540" i="5"/>
  <c r="N540" i="5" s="1"/>
  <c r="L539" i="5"/>
  <c r="L538" i="5"/>
  <c r="M538" i="5" s="1"/>
  <c r="L537" i="5"/>
  <c r="L536" i="5"/>
  <c r="N536" i="5" s="1"/>
  <c r="L535" i="5"/>
  <c r="M535" i="5" s="1"/>
  <c r="L534" i="5"/>
  <c r="L533" i="5"/>
  <c r="N533" i="5" s="1"/>
  <c r="L532" i="5"/>
  <c r="N532" i="5" s="1"/>
  <c r="L531" i="5"/>
  <c r="L530" i="5"/>
  <c r="M530" i="5" s="1"/>
  <c r="L529" i="5"/>
  <c r="L528" i="5"/>
  <c r="M528" i="5" s="1"/>
  <c r="L527" i="5"/>
  <c r="M527" i="5" s="1"/>
  <c r="L526" i="5"/>
  <c r="N526" i="5" s="1"/>
  <c r="L525" i="5"/>
  <c r="L524" i="5"/>
  <c r="L523" i="5"/>
  <c r="L522" i="5"/>
  <c r="N522" i="5" s="1"/>
  <c r="L521" i="5"/>
  <c r="L520" i="5"/>
  <c r="L519" i="5"/>
  <c r="M519" i="5" s="1"/>
  <c r="L518" i="5"/>
  <c r="N518" i="5" s="1"/>
  <c r="L517" i="5"/>
  <c r="L516" i="5"/>
  <c r="N516" i="5" s="1"/>
  <c r="L515" i="5"/>
  <c r="L514" i="5"/>
  <c r="L513" i="5"/>
  <c r="L512" i="5"/>
  <c r="M512" i="5" s="1"/>
  <c r="L511" i="5"/>
  <c r="L510" i="5"/>
  <c r="N510" i="5" s="1"/>
  <c r="L509" i="5"/>
  <c r="L508" i="5"/>
  <c r="N508" i="5" s="1"/>
  <c r="L507" i="5"/>
  <c r="N507" i="5" s="1"/>
  <c r="L506" i="5"/>
  <c r="L505" i="5"/>
  <c r="M505" i="5" s="1"/>
  <c r="L504" i="5"/>
  <c r="M504" i="5" s="1"/>
  <c r="L503" i="5"/>
  <c r="L502" i="5"/>
  <c r="N502" i="5" s="1"/>
  <c r="L501" i="5"/>
  <c r="N501" i="5" s="1"/>
  <c r="L500" i="5"/>
  <c r="M500" i="5" s="1"/>
  <c r="L499" i="5"/>
  <c r="N499" i="5" s="1"/>
  <c r="L498" i="5"/>
  <c r="M498" i="5" s="1"/>
  <c r="L497" i="5"/>
  <c r="M497" i="5" s="1"/>
  <c r="L496" i="5"/>
  <c r="M496" i="5" s="1"/>
  <c r="L495" i="5"/>
  <c r="L494" i="5"/>
  <c r="N494" i="5" s="1"/>
  <c r="L493" i="5"/>
  <c r="L492" i="5"/>
  <c r="N492" i="5" s="1"/>
  <c r="L491" i="5"/>
  <c r="N491" i="5" s="1"/>
  <c r="L490" i="5"/>
  <c r="L489" i="5"/>
  <c r="M489" i="5" s="1"/>
  <c r="L488" i="5"/>
  <c r="M488" i="5" s="1"/>
  <c r="L487" i="5"/>
  <c r="L486" i="5"/>
  <c r="N486" i="5" s="1"/>
  <c r="L485" i="5"/>
  <c r="L484" i="5"/>
  <c r="N484" i="5" s="1"/>
  <c r="L483" i="5"/>
  <c r="N483" i="5" s="1"/>
  <c r="L482" i="5"/>
  <c r="L481" i="5"/>
  <c r="M481" i="5" s="1"/>
  <c r="L480" i="5"/>
  <c r="M480" i="5" s="1"/>
  <c r="L479" i="5"/>
  <c r="L478" i="5"/>
  <c r="N478" i="5" s="1"/>
  <c r="L477" i="5"/>
  <c r="L476" i="5"/>
  <c r="N476" i="5" s="1"/>
  <c r="L475" i="5"/>
  <c r="N475" i="5" s="1"/>
  <c r="L474" i="5"/>
  <c r="L473" i="5"/>
  <c r="L472" i="5"/>
  <c r="M472" i="5" s="1"/>
  <c r="L471" i="5"/>
  <c r="L470" i="5"/>
  <c r="N470" i="5" s="1"/>
  <c r="L469" i="5"/>
  <c r="L468" i="5"/>
  <c r="N468" i="5" s="1"/>
  <c r="L467" i="5"/>
  <c r="N467" i="5" s="1"/>
  <c r="L466" i="5"/>
  <c r="L465" i="5"/>
  <c r="M465" i="5" s="1"/>
  <c r="L464" i="5"/>
  <c r="L463" i="5"/>
  <c r="L462" i="5"/>
  <c r="N462" i="5" s="1"/>
  <c r="L461" i="5"/>
  <c r="L460" i="5"/>
  <c r="N460" i="5" s="1"/>
  <c r="L459" i="5"/>
  <c r="L458" i="5"/>
  <c r="L457" i="5"/>
  <c r="M457" i="5" s="1"/>
  <c r="L456" i="5"/>
  <c r="L455" i="5"/>
  <c r="N455" i="5" s="1"/>
  <c r="L454" i="5"/>
  <c r="N454" i="5" s="1"/>
  <c r="L453" i="5"/>
  <c r="L452" i="5"/>
  <c r="L451" i="5"/>
  <c r="N451" i="5" s="1"/>
  <c r="L450" i="5"/>
  <c r="M450" i="5" s="1"/>
  <c r="L449" i="5"/>
  <c r="M449" i="5" s="1"/>
  <c r="L448" i="5"/>
  <c r="M448" i="5" s="1"/>
  <c r="L447" i="5"/>
  <c r="L446" i="5"/>
  <c r="N446" i="5" s="1"/>
  <c r="L445" i="5"/>
  <c r="N445" i="5" s="1"/>
  <c r="L444" i="5"/>
  <c r="M444" i="5" s="1"/>
  <c r="L443" i="5"/>
  <c r="M443" i="5" s="1"/>
  <c r="L442" i="5"/>
  <c r="M442" i="5" s="1"/>
  <c r="L441" i="5"/>
  <c r="M441" i="5" s="1"/>
  <c r="L440" i="5"/>
  <c r="M440" i="5" s="1"/>
  <c r="L439" i="5"/>
  <c r="N439" i="5" s="1"/>
  <c r="L438" i="5"/>
  <c r="N438" i="5" s="1"/>
  <c r="L437" i="5"/>
  <c r="N437" i="5" s="1"/>
  <c r="L436" i="5"/>
  <c r="M436" i="5" s="1"/>
  <c r="L435" i="5"/>
  <c r="M435" i="5" s="1"/>
  <c r="L434" i="5"/>
  <c r="M434" i="5" s="1"/>
  <c r="L433" i="5"/>
  <c r="M433" i="5" s="1"/>
  <c r="L432" i="5"/>
  <c r="M432" i="5" s="1"/>
  <c r="L431" i="5"/>
  <c r="N431" i="5" s="1"/>
  <c r="L430" i="5"/>
  <c r="N430" i="5" s="1"/>
  <c r="L429" i="5"/>
  <c r="N429" i="5" s="1"/>
  <c r="L428" i="5"/>
  <c r="N428" i="5" s="1"/>
  <c r="L427" i="5"/>
  <c r="N427" i="5" s="1"/>
  <c r="L426" i="5"/>
  <c r="M426" i="5" s="1"/>
  <c r="L425" i="5"/>
  <c r="M425" i="5" s="1"/>
  <c r="L424" i="5"/>
  <c r="M424" i="5" s="1"/>
  <c r="L423" i="5"/>
  <c r="N423" i="5" s="1"/>
  <c r="L422" i="5"/>
  <c r="L421" i="5"/>
  <c r="N421" i="5" s="1"/>
  <c r="L420" i="5"/>
  <c r="M420" i="5" s="1"/>
  <c r="L419" i="5"/>
  <c r="M419" i="5" s="1"/>
  <c r="L418" i="5"/>
  <c r="M418" i="5" s="1"/>
  <c r="L417" i="5"/>
  <c r="L416" i="5"/>
  <c r="M416" i="5" s="1"/>
  <c r="L415" i="5"/>
  <c r="N415" i="5" s="1"/>
  <c r="L414" i="5"/>
  <c r="N414" i="5" s="1"/>
  <c r="L413" i="5"/>
  <c r="N413" i="5" s="1"/>
  <c r="L412" i="5"/>
  <c r="M412" i="5" s="1"/>
  <c r="L411" i="5"/>
  <c r="N411" i="5" s="1"/>
  <c r="L410" i="5"/>
  <c r="M410" i="5" s="1"/>
  <c r="L409" i="5"/>
  <c r="M409" i="5" s="1"/>
  <c r="L408" i="5"/>
  <c r="L407" i="5"/>
  <c r="N407" i="5" s="1"/>
  <c r="L406" i="5"/>
  <c r="N406" i="5" s="1"/>
  <c r="L405" i="5"/>
  <c r="N405" i="5" s="1"/>
  <c r="L404" i="5"/>
  <c r="M404" i="5" s="1"/>
  <c r="L403" i="5"/>
  <c r="N403" i="5" s="1"/>
  <c r="L402" i="5"/>
  <c r="M402" i="5" s="1"/>
  <c r="L401" i="5"/>
  <c r="M401" i="5" s="1"/>
  <c r="L400" i="5"/>
  <c r="M400" i="5" s="1"/>
  <c r="L399" i="5"/>
  <c r="L398" i="5"/>
  <c r="N398" i="5" s="1"/>
  <c r="L397" i="5"/>
  <c r="N397" i="5" s="1"/>
  <c r="L396" i="5"/>
  <c r="N396" i="5" s="1"/>
  <c r="L395" i="5"/>
  <c r="N395" i="5" s="1"/>
  <c r="L394" i="5"/>
  <c r="L393" i="5"/>
  <c r="M393" i="5" s="1"/>
  <c r="L392" i="5"/>
  <c r="M392" i="5" s="1"/>
  <c r="L391" i="5"/>
  <c r="N391" i="5" s="1"/>
  <c r="L390" i="5"/>
  <c r="N390" i="5" s="1"/>
  <c r="L389" i="5"/>
  <c r="N389" i="5" s="1"/>
  <c r="L388" i="5"/>
  <c r="N388" i="5" s="1"/>
  <c r="L387" i="5"/>
  <c r="N387" i="5" s="1"/>
  <c r="L386" i="5"/>
  <c r="M386" i="5" s="1"/>
  <c r="L385" i="5"/>
  <c r="M385" i="5" s="1"/>
  <c r="L384" i="5"/>
  <c r="M384" i="5" s="1"/>
  <c r="L383" i="5"/>
  <c r="L382" i="5"/>
  <c r="N382" i="5" s="1"/>
  <c r="L381" i="5"/>
  <c r="N381" i="5" s="1"/>
  <c r="L380" i="5"/>
  <c r="N380" i="5" s="1"/>
  <c r="L379" i="5"/>
  <c r="N379" i="5" s="1"/>
  <c r="L378" i="5"/>
  <c r="M378" i="5" s="1"/>
  <c r="L377" i="5"/>
  <c r="M377" i="5" s="1"/>
  <c r="L376" i="5"/>
  <c r="M376" i="5" s="1"/>
  <c r="L375" i="5"/>
  <c r="N375" i="5" s="1"/>
  <c r="L374" i="5"/>
  <c r="L373" i="5"/>
  <c r="L372" i="5"/>
  <c r="N372" i="5" s="1"/>
  <c r="L371" i="5"/>
  <c r="N371" i="5" s="1"/>
  <c r="L370" i="5"/>
  <c r="M370" i="5" s="1"/>
  <c r="L369" i="5"/>
  <c r="M369" i="5" s="1"/>
  <c r="L368" i="5"/>
  <c r="M368" i="5" s="1"/>
  <c r="L367" i="5"/>
  <c r="L366" i="5"/>
  <c r="N366" i="5" s="1"/>
  <c r="L365" i="5"/>
  <c r="N365" i="5" s="1"/>
  <c r="L364" i="5"/>
  <c r="N364" i="5" s="1"/>
  <c r="L363" i="5"/>
  <c r="M363" i="5" s="1"/>
  <c r="L362" i="5"/>
  <c r="M362" i="5" s="1"/>
  <c r="L361" i="5"/>
  <c r="M361" i="5" s="1"/>
  <c r="L360" i="5"/>
  <c r="L359" i="5"/>
  <c r="N359" i="5" s="1"/>
  <c r="L358" i="5"/>
  <c r="N358" i="5" s="1"/>
  <c r="L357" i="5"/>
  <c r="N357" i="5" s="1"/>
  <c r="L356" i="5"/>
  <c r="N356" i="5" s="1"/>
  <c r="L355" i="5"/>
  <c r="M355" i="5" s="1"/>
  <c r="L354" i="5"/>
  <c r="M354" i="5" s="1"/>
  <c r="L353" i="5"/>
  <c r="M353" i="5" s="1"/>
  <c r="L352" i="5"/>
  <c r="M352" i="5" s="1"/>
  <c r="L351" i="5"/>
  <c r="N351" i="5" s="1"/>
  <c r="L350" i="5"/>
  <c r="N350" i="5" s="1"/>
  <c r="L349" i="5"/>
  <c r="L348" i="5"/>
  <c r="N348" i="5" s="1"/>
  <c r="L347" i="5"/>
  <c r="N347" i="5" s="1"/>
  <c r="L346" i="5"/>
  <c r="M346" i="5" s="1"/>
  <c r="L345" i="5"/>
  <c r="M345" i="5" s="1"/>
  <c r="L344" i="5"/>
  <c r="L343" i="5"/>
  <c r="N343" i="5" s="1"/>
  <c r="L342" i="5"/>
  <c r="N342" i="5" s="1"/>
  <c r="L341" i="5"/>
  <c r="N341" i="5" s="1"/>
  <c r="L340" i="5"/>
  <c r="M340" i="5" s="1"/>
  <c r="L339" i="5"/>
  <c r="N339" i="5" s="1"/>
  <c r="L338" i="5"/>
  <c r="M338" i="5" s="1"/>
  <c r="L337" i="5"/>
  <c r="M337" i="5" s="1"/>
  <c r="L336" i="5"/>
  <c r="M336" i="5" s="1"/>
  <c r="L335" i="5"/>
  <c r="N335" i="5" s="1"/>
  <c r="L334" i="5"/>
  <c r="N334" i="5" s="1"/>
  <c r="L333" i="5"/>
  <c r="N333" i="5" s="1"/>
  <c r="L332" i="5"/>
  <c r="N332" i="5" s="1"/>
  <c r="L331" i="5"/>
  <c r="N331" i="5" s="1"/>
  <c r="L330" i="5"/>
  <c r="L329" i="5"/>
  <c r="M329" i="5" s="1"/>
  <c r="L328" i="5"/>
  <c r="M328" i="5" s="1"/>
  <c r="L327" i="5"/>
  <c r="N327" i="5" s="1"/>
  <c r="L326" i="5"/>
  <c r="N326" i="5" s="1"/>
  <c r="L325" i="5"/>
  <c r="N325" i="5" s="1"/>
  <c r="L324" i="5"/>
  <c r="N324" i="5" s="1"/>
  <c r="L323" i="5"/>
  <c r="N323" i="5" s="1"/>
  <c r="L322" i="5"/>
  <c r="M322" i="5" s="1"/>
  <c r="L321" i="5"/>
  <c r="M321" i="5" s="1"/>
  <c r="L320" i="5"/>
  <c r="M320" i="5" s="1"/>
  <c r="L319" i="5"/>
  <c r="L318" i="5"/>
  <c r="N318" i="5" s="1"/>
  <c r="L317" i="5"/>
  <c r="N317" i="5" s="1"/>
  <c r="L316" i="5"/>
  <c r="N316" i="5" s="1"/>
  <c r="L315" i="5"/>
  <c r="L314" i="5"/>
  <c r="L313" i="5"/>
  <c r="M313" i="5" s="1"/>
  <c r="L312" i="5"/>
  <c r="M312" i="5" s="1"/>
  <c r="L311" i="5"/>
  <c r="N311" i="5" s="1"/>
  <c r="L310" i="5"/>
  <c r="N310" i="5" s="1"/>
  <c r="L309" i="5"/>
  <c r="L308" i="5"/>
  <c r="N308" i="5" s="1"/>
  <c r="L307" i="5"/>
  <c r="M307" i="5" s="1"/>
  <c r="L306" i="5"/>
  <c r="M306" i="5" s="1"/>
  <c r="L305" i="5"/>
  <c r="M305" i="5" s="1"/>
  <c r="L304" i="5"/>
  <c r="M304" i="5" s="1"/>
  <c r="L303" i="5"/>
  <c r="N303" i="5" s="1"/>
  <c r="L302" i="5"/>
  <c r="N302" i="5" s="1"/>
  <c r="L301" i="5"/>
  <c r="N301" i="5" s="1"/>
  <c r="L300" i="5"/>
  <c r="M300" i="5" s="1"/>
  <c r="L299" i="5"/>
  <c r="N299" i="5" s="1"/>
  <c r="L298" i="5"/>
  <c r="M298" i="5" s="1"/>
  <c r="L297" i="5"/>
  <c r="M297" i="5" s="1"/>
  <c r="L296" i="5"/>
  <c r="M296" i="5" s="1"/>
  <c r="L295" i="5"/>
  <c r="N295" i="5" s="1"/>
  <c r="L294" i="5"/>
  <c r="L293" i="5"/>
  <c r="N293" i="5" s="1"/>
  <c r="L292" i="5"/>
  <c r="M292" i="5" s="1"/>
  <c r="L291" i="5"/>
  <c r="N291" i="5" s="1"/>
  <c r="L290" i="5"/>
  <c r="M290" i="5" s="1"/>
  <c r="L289" i="5"/>
  <c r="L288" i="5"/>
  <c r="M288" i="5" s="1"/>
  <c r="L287" i="5"/>
  <c r="N287" i="5" s="1"/>
  <c r="L286" i="5"/>
  <c r="N286" i="5" s="1"/>
  <c r="L285" i="5"/>
  <c r="N285" i="5" s="1"/>
  <c r="L284" i="5"/>
  <c r="M284" i="5" s="1"/>
  <c r="L283" i="5"/>
  <c r="L282" i="5"/>
  <c r="M282" i="5" s="1"/>
  <c r="L281" i="5"/>
  <c r="M281" i="5" s="1"/>
  <c r="L280" i="5"/>
  <c r="L279" i="5"/>
  <c r="N279" i="5" s="1"/>
  <c r="L278" i="5"/>
  <c r="N278" i="5" s="1"/>
  <c r="L277" i="5"/>
  <c r="N277" i="5" s="1"/>
  <c r="L276" i="5"/>
  <c r="M276" i="5" s="1"/>
  <c r="L275" i="5"/>
  <c r="N275" i="5" s="1"/>
  <c r="L274" i="5"/>
  <c r="M274" i="5" s="1"/>
  <c r="L273" i="5"/>
  <c r="M273" i="5" s="1"/>
  <c r="L272" i="5"/>
  <c r="M272" i="5" s="1"/>
  <c r="L271" i="5"/>
  <c r="N271" i="5" s="1"/>
  <c r="L270" i="5"/>
  <c r="N270" i="5" s="1"/>
  <c r="L269" i="5"/>
  <c r="N269" i="5" s="1"/>
  <c r="L268" i="5"/>
  <c r="N268" i="5" s="1"/>
  <c r="L267" i="5"/>
  <c r="N267" i="5" s="1"/>
  <c r="L266" i="5"/>
  <c r="M266" i="5" s="1"/>
  <c r="L265" i="5"/>
  <c r="L264" i="5"/>
  <c r="L263" i="5"/>
  <c r="N263" i="5" s="1"/>
  <c r="L262" i="5"/>
  <c r="N262" i="5" s="1"/>
  <c r="L261" i="5"/>
  <c r="N261" i="5" s="1"/>
  <c r="L260" i="5"/>
  <c r="N260" i="5" s="1"/>
  <c r="L259" i="5"/>
  <c r="M259" i="5" s="1"/>
  <c r="L258" i="5"/>
  <c r="N258" i="5" s="1"/>
  <c r="L257" i="5"/>
  <c r="M257" i="5" s="1"/>
  <c r="L256" i="5"/>
  <c r="L255" i="5"/>
  <c r="N255" i="5" s="1"/>
  <c r="L254" i="5"/>
  <c r="N254" i="5" s="1"/>
  <c r="L253" i="5"/>
  <c r="N253" i="5" s="1"/>
  <c r="L252" i="5"/>
  <c r="M252" i="5" s="1"/>
  <c r="L251" i="5"/>
  <c r="N251" i="5" s="1"/>
  <c r="L250" i="5"/>
  <c r="N250" i="5" s="1"/>
  <c r="L249" i="5"/>
  <c r="M249" i="5" s="1"/>
  <c r="L248" i="5"/>
  <c r="N248" i="5" s="1"/>
  <c r="L247" i="5"/>
  <c r="N247" i="5" s="1"/>
  <c r="L246" i="5"/>
  <c r="N246" i="5" s="1"/>
  <c r="L245" i="5"/>
  <c r="N245" i="5" s="1"/>
  <c r="L244" i="5"/>
  <c r="N244" i="5" s="1"/>
  <c r="L243" i="5"/>
  <c r="M243" i="5" s="1"/>
  <c r="L242" i="5"/>
  <c r="N242" i="5" s="1"/>
  <c r="L241" i="5"/>
  <c r="L240" i="5"/>
  <c r="L239" i="5"/>
  <c r="N239" i="5" s="1"/>
  <c r="L238" i="5"/>
  <c r="N238" i="5" s="1"/>
  <c r="L237" i="5"/>
  <c r="N237" i="5" s="1"/>
  <c r="L236" i="5"/>
  <c r="N236" i="5" s="1"/>
  <c r="L235" i="5"/>
  <c r="N235" i="5" s="1"/>
  <c r="L234" i="5"/>
  <c r="M234" i="5" s="1"/>
  <c r="L233" i="5"/>
  <c r="M233" i="5" s="1"/>
  <c r="L232" i="5"/>
  <c r="M232" i="5" s="1"/>
  <c r="L231" i="5"/>
  <c r="N231" i="5" s="1"/>
  <c r="L230" i="5"/>
  <c r="N230" i="5" s="1"/>
  <c r="L229" i="5"/>
  <c r="N229" i="5" s="1"/>
  <c r="L228" i="5"/>
  <c r="N228" i="5" s="1"/>
  <c r="L227" i="5"/>
  <c r="N227" i="5" s="1"/>
  <c r="L226" i="5"/>
  <c r="M226" i="5" s="1"/>
  <c r="L225" i="5"/>
  <c r="M225" i="5" s="1"/>
  <c r="L224" i="5"/>
  <c r="L223" i="5"/>
  <c r="N223" i="5" s="1"/>
  <c r="L222" i="5"/>
  <c r="N222" i="5" s="1"/>
  <c r="L221" i="5"/>
  <c r="N221" i="5" s="1"/>
  <c r="L220" i="5"/>
  <c r="M220" i="5" s="1"/>
  <c r="L219" i="5"/>
  <c r="N219" i="5" s="1"/>
  <c r="L218" i="5"/>
  <c r="M218" i="5" s="1"/>
  <c r="L217" i="5"/>
  <c r="M217" i="5" s="1"/>
  <c r="L216" i="5"/>
  <c r="N216" i="5" s="1"/>
  <c r="L215" i="5"/>
  <c r="N215" i="5" s="1"/>
  <c r="L214" i="5"/>
  <c r="N214" i="5" s="1"/>
  <c r="L213" i="5"/>
  <c r="N213" i="5" s="1"/>
  <c r="L212" i="5"/>
  <c r="N212" i="5" s="1"/>
  <c r="L211" i="5"/>
  <c r="N211" i="5" s="1"/>
  <c r="L210" i="5"/>
  <c r="M210" i="5" s="1"/>
  <c r="L209" i="5"/>
  <c r="M209" i="5" s="1"/>
  <c r="L208" i="5"/>
  <c r="L207" i="5"/>
  <c r="N207" i="5" s="1"/>
  <c r="L206" i="5"/>
  <c r="N206" i="5" s="1"/>
  <c r="L205" i="5"/>
  <c r="N205" i="5" s="1"/>
  <c r="N204" i="5"/>
  <c r="L204" i="5"/>
  <c r="M204" i="5" s="1"/>
  <c r="L203" i="5"/>
  <c r="N203" i="5" s="1"/>
  <c r="L202" i="5"/>
  <c r="M202" i="5" s="1"/>
  <c r="L201" i="5"/>
  <c r="M201" i="5" s="1"/>
  <c r="L200" i="5"/>
  <c r="N200" i="5" s="1"/>
  <c r="L199" i="5"/>
  <c r="N199" i="5" s="1"/>
  <c r="L198" i="5"/>
  <c r="N198" i="5" s="1"/>
  <c r="L197" i="5"/>
  <c r="N197" i="5" s="1"/>
  <c r="L196" i="5"/>
  <c r="N196" i="5" s="1"/>
  <c r="L195" i="5"/>
  <c r="N195" i="5" s="1"/>
  <c r="L194" i="5"/>
  <c r="M194" i="5" s="1"/>
  <c r="L193" i="5"/>
  <c r="M193" i="5" s="1"/>
  <c r="L192" i="5"/>
  <c r="L191" i="5"/>
  <c r="N191" i="5" s="1"/>
  <c r="L190" i="5"/>
  <c r="N190" i="5" s="1"/>
  <c r="L189" i="5"/>
  <c r="N189" i="5" s="1"/>
  <c r="L188" i="5"/>
  <c r="M188" i="5" s="1"/>
  <c r="L187" i="5"/>
  <c r="N187" i="5" s="1"/>
  <c r="L186" i="5"/>
  <c r="M186" i="5" s="1"/>
  <c r="L185" i="5"/>
  <c r="M185" i="5" s="1"/>
  <c r="L184" i="5"/>
  <c r="N184" i="5" s="1"/>
  <c r="L183" i="5"/>
  <c r="N183" i="5" s="1"/>
  <c r="L182" i="5"/>
  <c r="N182" i="5" s="1"/>
  <c r="L181" i="5"/>
  <c r="N181" i="5" s="1"/>
  <c r="L180" i="5"/>
  <c r="N180" i="5" s="1"/>
  <c r="L179" i="5"/>
  <c r="M179" i="5" s="1"/>
  <c r="L178" i="5"/>
  <c r="M178" i="5" s="1"/>
  <c r="L177" i="5"/>
  <c r="M177" i="5" s="1"/>
  <c r="L176" i="5"/>
  <c r="L175" i="5"/>
  <c r="N175" i="5" s="1"/>
  <c r="L174" i="5"/>
  <c r="N174" i="5" s="1"/>
  <c r="L173" i="5"/>
  <c r="N173" i="5" s="1"/>
  <c r="L172" i="5"/>
  <c r="N172" i="5" s="1"/>
  <c r="L171" i="5"/>
  <c r="N171" i="5" s="1"/>
  <c r="L170" i="5"/>
  <c r="M170" i="5" s="1"/>
  <c r="L169" i="5"/>
  <c r="M169" i="5" s="1"/>
  <c r="L168" i="5"/>
  <c r="N168" i="5" s="1"/>
  <c r="L167" i="5"/>
  <c r="N167" i="5" s="1"/>
  <c r="L166" i="5"/>
  <c r="N166" i="5" s="1"/>
  <c r="L165" i="5"/>
  <c r="N165" i="5" s="1"/>
  <c r="L164" i="5"/>
  <c r="N164" i="5" s="1"/>
  <c r="L163" i="5"/>
  <c r="N163" i="5" s="1"/>
  <c r="L162" i="5"/>
  <c r="M162" i="5" s="1"/>
  <c r="L161" i="5"/>
  <c r="M161" i="5" s="1"/>
  <c r="L160" i="5"/>
  <c r="L159" i="5"/>
  <c r="N159" i="5" s="1"/>
  <c r="L158" i="5"/>
  <c r="N158" i="5" s="1"/>
  <c r="L157" i="5"/>
  <c r="N157" i="5" s="1"/>
  <c r="L156" i="5"/>
  <c r="N156" i="5" s="1"/>
  <c r="L155" i="5"/>
  <c r="N155" i="5" s="1"/>
  <c r="L154" i="5"/>
  <c r="M154" i="5" s="1"/>
  <c r="L153" i="5"/>
  <c r="M153" i="5" s="1"/>
  <c r="L152" i="5"/>
  <c r="N152" i="5" s="1"/>
  <c r="L151" i="5"/>
  <c r="N151" i="5" s="1"/>
  <c r="L150" i="5"/>
  <c r="N150" i="5" s="1"/>
  <c r="L149" i="5"/>
  <c r="N149" i="5" s="1"/>
  <c r="L148" i="5"/>
  <c r="N148" i="5" s="1"/>
  <c r="L147" i="5"/>
  <c r="N147" i="5" s="1"/>
  <c r="L146" i="5"/>
  <c r="M146" i="5" s="1"/>
  <c r="L145" i="5"/>
  <c r="M145" i="5" s="1"/>
  <c r="L144" i="5"/>
  <c r="L143" i="5"/>
  <c r="N143" i="5" s="1"/>
  <c r="L142" i="5"/>
  <c r="N142" i="5" s="1"/>
  <c r="L141" i="5"/>
  <c r="N141" i="5" s="1"/>
  <c r="L140" i="5"/>
  <c r="N140" i="5" s="1"/>
  <c r="L139" i="5"/>
  <c r="N139" i="5" s="1"/>
  <c r="L138" i="5"/>
  <c r="M138" i="5" s="1"/>
  <c r="L137" i="5"/>
  <c r="M137" i="5" s="1"/>
  <c r="L136" i="5"/>
  <c r="N136" i="5" s="1"/>
  <c r="L135" i="5"/>
  <c r="N135" i="5" s="1"/>
  <c r="L134" i="5"/>
  <c r="N134" i="5" s="1"/>
  <c r="L133" i="5"/>
  <c r="N133" i="5" s="1"/>
  <c r="L132" i="5"/>
  <c r="N132" i="5" s="1"/>
  <c r="L131" i="5"/>
  <c r="N131" i="5" s="1"/>
  <c r="L130" i="5"/>
  <c r="N130" i="5" s="1"/>
  <c r="L129" i="5"/>
  <c r="M129" i="5" s="1"/>
  <c r="L128" i="5"/>
  <c r="N128" i="5" s="1"/>
  <c r="L127" i="5"/>
  <c r="N127" i="5" s="1"/>
  <c r="L126" i="5"/>
  <c r="N126" i="5" s="1"/>
  <c r="L125" i="5"/>
  <c r="N125" i="5" s="1"/>
  <c r="L124" i="5"/>
  <c r="N124" i="5" s="1"/>
  <c r="L123" i="5"/>
  <c r="N123" i="5" s="1"/>
  <c r="L122" i="5"/>
  <c r="M122" i="5" s="1"/>
  <c r="L121" i="5"/>
  <c r="M121" i="5" s="1"/>
  <c r="L120" i="5"/>
  <c r="M120" i="5" s="1"/>
  <c r="L119" i="5"/>
  <c r="N119" i="5" s="1"/>
  <c r="L118" i="5"/>
  <c r="N118" i="5" s="1"/>
  <c r="L117" i="5"/>
  <c r="N117" i="5" s="1"/>
  <c r="L116" i="5"/>
  <c r="N116" i="5" s="1"/>
  <c r="L115" i="5"/>
  <c r="N115" i="5" s="1"/>
  <c r="L114" i="5"/>
  <c r="N114" i="5" s="1"/>
  <c r="L113" i="5"/>
  <c r="M113" i="5" s="1"/>
  <c r="L112" i="5"/>
  <c r="N112" i="5" s="1"/>
  <c r="L111" i="5"/>
  <c r="N111" i="5" s="1"/>
  <c r="L110" i="5"/>
  <c r="N110" i="5" s="1"/>
  <c r="L109" i="5"/>
  <c r="N109" i="5" s="1"/>
  <c r="L108" i="5"/>
  <c r="N108" i="5" s="1"/>
  <c r="L107" i="5"/>
  <c r="N107" i="5" s="1"/>
  <c r="L106" i="5"/>
  <c r="M106" i="5" s="1"/>
  <c r="L105" i="5"/>
  <c r="M105" i="5" s="1"/>
  <c r="L104" i="5"/>
  <c r="N104" i="5" s="1"/>
  <c r="L103" i="5"/>
  <c r="N103" i="5" s="1"/>
  <c r="L102" i="5"/>
  <c r="N102" i="5" s="1"/>
  <c r="L101" i="5"/>
  <c r="N101" i="5" s="1"/>
  <c r="L100" i="5"/>
  <c r="N100" i="5" s="1"/>
  <c r="L99" i="5"/>
  <c r="M99" i="5" s="1"/>
  <c r="L98" i="5"/>
  <c r="N98" i="5" s="1"/>
  <c r="L97" i="5"/>
  <c r="M97" i="5" s="1"/>
  <c r="L96" i="5"/>
  <c r="N96" i="5" s="1"/>
  <c r="L95" i="5"/>
  <c r="N95" i="5" s="1"/>
  <c r="L94" i="5"/>
  <c r="N94" i="5" s="1"/>
  <c r="L93" i="5"/>
  <c r="N93" i="5" s="1"/>
  <c r="L92" i="5"/>
  <c r="N92" i="5" s="1"/>
  <c r="L91" i="5"/>
  <c r="N91" i="5" s="1"/>
  <c r="L90" i="5"/>
  <c r="M90" i="5" s="1"/>
  <c r="L89" i="5"/>
  <c r="M89" i="5" s="1"/>
  <c r="L88" i="5"/>
  <c r="M88" i="5" s="1"/>
  <c r="L87" i="5"/>
  <c r="N87" i="5" s="1"/>
  <c r="L86" i="5"/>
  <c r="N86" i="5" s="1"/>
  <c r="L85" i="5"/>
  <c r="N85" i="5" s="1"/>
  <c r="L84" i="5"/>
  <c r="N84" i="5" s="1"/>
  <c r="L83" i="5"/>
  <c r="N83" i="5" s="1"/>
  <c r="L82" i="5"/>
  <c r="M82" i="5" s="1"/>
  <c r="L81" i="5"/>
  <c r="M81" i="5" s="1"/>
  <c r="L80" i="5"/>
  <c r="N80" i="5" s="1"/>
  <c r="L79" i="5"/>
  <c r="N79" i="5" s="1"/>
  <c r="L78" i="5"/>
  <c r="N78" i="5" s="1"/>
  <c r="L77" i="5"/>
  <c r="N77" i="5" s="1"/>
  <c r="L76" i="5"/>
  <c r="M76" i="5" s="1"/>
  <c r="L75" i="5"/>
  <c r="N75" i="5" s="1"/>
  <c r="L74" i="5"/>
  <c r="M74" i="5" s="1"/>
  <c r="L73" i="5"/>
  <c r="M73" i="5" s="1"/>
  <c r="L72" i="5"/>
  <c r="N72" i="5" s="1"/>
  <c r="L71" i="5"/>
  <c r="N71" i="5" s="1"/>
  <c r="L70" i="5"/>
  <c r="N70" i="5" s="1"/>
  <c r="L69" i="5"/>
  <c r="N69" i="5" s="1"/>
  <c r="L68" i="5"/>
  <c r="N68" i="5" s="1"/>
  <c r="N67" i="5"/>
  <c r="L67" i="5"/>
  <c r="M67" i="5" s="1"/>
  <c r="L66" i="5"/>
  <c r="M66" i="5" s="1"/>
  <c r="L65" i="5"/>
  <c r="M65" i="5" s="1"/>
  <c r="L64" i="5"/>
  <c r="N64" i="5" s="1"/>
  <c r="L63" i="5"/>
  <c r="N63" i="5" s="1"/>
  <c r="L62" i="5"/>
  <c r="N62" i="5" s="1"/>
  <c r="L61" i="5"/>
  <c r="N61" i="5" s="1"/>
  <c r="L60" i="5"/>
  <c r="N60" i="5" s="1"/>
  <c r="L59" i="5"/>
  <c r="N59" i="5" s="1"/>
  <c r="L58" i="5"/>
  <c r="M58" i="5" s="1"/>
  <c r="L57" i="5"/>
  <c r="M57" i="5" s="1"/>
  <c r="L56" i="5"/>
  <c r="M56" i="5" s="1"/>
  <c r="L55" i="5"/>
  <c r="N55" i="5" s="1"/>
  <c r="L54" i="5"/>
  <c r="N54" i="5" s="1"/>
  <c r="L53" i="5"/>
  <c r="N53" i="5" s="1"/>
  <c r="L52" i="5"/>
  <c r="N52" i="5" s="1"/>
  <c r="L51" i="5"/>
  <c r="N51" i="5" s="1"/>
  <c r="L50" i="5"/>
  <c r="M50" i="5" s="1"/>
  <c r="L49" i="5"/>
  <c r="M49" i="5" s="1"/>
  <c r="L48" i="5"/>
  <c r="N48" i="5" s="1"/>
  <c r="L47" i="5"/>
  <c r="N47" i="5" s="1"/>
  <c r="L46" i="5"/>
  <c r="N46" i="5" s="1"/>
  <c r="L45" i="5"/>
  <c r="N45" i="5" s="1"/>
  <c r="L44" i="5"/>
  <c r="N44" i="5" s="1"/>
  <c r="L43" i="5"/>
  <c r="N43" i="5" s="1"/>
  <c r="L42" i="5"/>
  <c r="M42" i="5" s="1"/>
  <c r="L41" i="5"/>
  <c r="M41" i="5" s="1"/>
  <c r="L40" i="5"/>
  <c r="N40" i="5" s="1"/>
  <c r="N39" i="5"/>
  <c r="L39" i="5"/>
  <c r="M39" i="5" s="1"/>
  <c r="L38" i="5"/>
  <c r="N38" i="5" s="1"/>
  <c r="L37" i="5"/>
  <c r="N37" i="5" s="1"/>
  <c r="L36" i="5"/>
  <c r="N36" i="5" s="1"/>
  <c r="L35" i="5"/>
  <c r="N35" i="5" s="1"/>
  <c r="L34" i="5"/>
  <c r="M34" i="5" s="1"/>
  <c r="L33" i="5"/>
  <c r="M33" i="5" s="1"/>
  <c r="L32" i="5"/>
  <c r="N32" i="5" s="1"/>
  <c r="L31" i="5"/>
  <c r="N31" i="5" s="1"/>
  <c r="L30" i="5"/>
  <c r="N30" i="5" s="1"/>
  <c r="L29" i="5"/>
  <c r="M29" i="5" s="1"/>
  <c r="L28" i="5"/>
  <c r="N28" i="5" s="1"/>
  <c r="L27" i="5"/>
  <c r="N27" i="5" s="1"/>
  <c r="L26" i="5"/>
  <c r="N26" i="5" s="1"/>
  <c r="L25" i="5"/>
  <c r="N25" i="5" s="1"/>
  <c r="L24" i="5"/>
  <c r="N24" i="5" s="1"/>
  <c r="L23" i="5"/>
  <c r="M23" i="5" s="1"/>
  <c r="L22" i="5"/>
  <c r="N22" i="5" s="1"/>
  <c r="N21" i="5"/>
  <c r="L21" i="5"/>
  <c r="M21" i="5" s="1"/>
  <c r="L20" i="5"/>
  <c r="N20" i="5" s="1"/>
  <c r="L19" i="5"/>
  <c r="N19" i="5" s="1"/>
  <c r="L18" i="5"/>
  <c r="N18" i="5" s="1"/>
  <c r="L17" i="5"/>
  <c r="N17" i="5" s="1"/>
  <c r="J17" i="5"/>
  <c r="L16" i="5"/>
  <c r="N16" i="5" s="1"/>
  <c r="L15" i="5"/>
  <c r="N15" i="5" s="1"/>
  <c r="L14" i="5"/>
  <c r="N14" i="5" s="1"/>
  <c r="L13" i="5"/>
  <c r="M13" i="5" s="1"/>
  <c r="L12" i="5"/>
  <c r="M12" i="5" s="1"/>
  <c r="L11" i="5"/>
  <c r="M11" i="5" s="1"/>
  <c r="L10" i="5"/>
  <c r="N10" i="5" s="1"/>
  <c r="L9" i="5"/>
  <c r="N9" i="5" s="1"/>
  <c r="L8" i="5"/>
  <c r="N8" i="5" s="1"/>
  <c r="L7" i="5"/>
  <c r="N7" i="5" s="1"/>
  <c r="L6" i="5"/>
  <c r="M6" i="5" s="1"/>
  <c r="J5" i="5"/>
  <c r="I1066" i="4"/>
  <c r="I1065" i="4"/>
  <c r="I1064" i="4"/>
  <c r="I1063" i="4"/>
  <c r="I1062" i="4"/>
  <c r="I1061" i="4"/>
  <c r="I1060" i="4"/>
  <c r="I1059" i="4"/>
  <c r="I1058" i="4"/>
  <c r="I1057" i="4"/>
  <c r="I1056" i="4"/>
  <c r="I1055" i="4"/>
  <c r="I1054" i="4"/>
  <c r="I1053" i="4"/>
  <c r="I1052" i="4"/>
  <c r="I1051" i="4"/>
  <c r="I1050" i="4"/>
  <c r="I1049" i="4"/>
  <c r="I1048" i="4"/>
  <c r="I1047" i="4"/>
  <c r="I1046" i="4"/>
  <c r="I1045" i="4"/>
  <c r="I1044" i="4"/>
  <c r="I1043" i="4"/>
  <c r="I1042" i="4"/>
  <c r="I1041" i="4"/>
  <c r="I1040" i="4"/>
  <c r="I1039" i="4"/>
  <c r="I1038" i="4"/>
  <c r="I1037" i="4"/>
  <c r="I1036" i="4"/>
  <c r="I1035" i="4"/>
  <c r="U1034" i="4"/>
  <c r="T1034" i="4"/>
  <c r="R1034" i="4"/>
  <c r="I1034" i="4"/>
  <c r="U1033" i="4"/>
  <c r="T1033" i="4"/>
  <c r="S1033" i="4"/>
  <c r="R1033" i="4"/>
  <c r="I1033" i="4"/>
  <c r="U1032" i="4"/>
  <c r="T1032" i="4"/>
  <c r="S1032" i="4"/>
  <c r="R1032" i="4"/>
  <c r="I1032" i="4"/>
  <c r="U1031" i="4"/>
  <c r="T1031" i="4"/>
  <c r="S1031" i="4"/>
  <c r="R1031" i="4"/>
  <c r="I1031" i="4"/>
  <c r="V1030" i="4"/>
  <c r="U1030" i="4"/>
  <c r="T1030" i="4"/>
  <c r="S1030" i="4"/>
  <c r="R1030" i="4"/>
  <c r="I1030" i="4"/>
  <c r="V1029" i="4"/>
  <c r="U1029" i="4"/>
  <c r="T1029" i="4"/>
  <c r="S1029" i="4"/>
  <c r="R1029" i="4"/>
  <c r="I1029" i="4"/>
  <c r="V1028" i="4"/>
  <c r="U1028" i="4"/>
  <c r="T1028" i="4"/>
  <c r="S1028" i="4"/>
  <c r="R1028" i="4"/>
  <c r="I1028" i="4"/>
  <c r="V1027" i="4"/>
  <c r="U1027" i="4"/>
  <c r="T1027" i="4"/>
  <c r="S1027" i="4"/>
  <c r="R1027" i="4"/>
  <c r="I1027" i="4"/>
  <c r="V1026" i="4"/>
  <c r="U1026" i="4"/>
  <c r="T1026" i="4"/>
  <c r="S1026" i="4"/>
  <c r="R1026" i="4"/>
  <c r="I1026" i="4"/>
  <c r="V1025" i="4"/>
  <c r="U1025" i="4"/>
  <c r="T1025" i="4"/>
  <c r="S1025" i="4"/>
  <c r="R1025" i="4"/>
  <c r="I1025" i="4"/>
  <c r="V1024" i="4"/>
  <c r="U1024" i="4"/>
  <c r="T1024" i="4"/>
  <c r="S1024" i="4"/>
  <c r="R1024" i="4"/>
  <c r="I1024" i="4"/>
  <c r="V1023" i="4"/>
  <c r="U1023" i="4"/>
  <c r="T1023" i="4"/>
  <c r="S1023" i="4"/>
  <c r="R1023" i="4"/>
  <c r="I1023" i="4"/>
  <c r="V1022" i="4"/>
  <c r="U1022" i="4"/>
  <c r="T1022" i="4"/>
  <c r="S1022" i="4"/>
  <c r="R1022" i="4"/>
  <c r="I1022" i="4"/>
  <c r="V1021" i="4"/>
  <c r="U1021" i="4"/>
  <c r="T1021" i="4"/>
  <c r="S1021" i="4"/>
  <c r="R1021" i="4"/>
  <c r="I1021" i="4"/>
  <c r="V1020" i="4"/>
  <c r="U1020" i="4"/>
  <c r="T1020" i="4"/>
  <c r="S1020" i="4"/>
  <c r="R1020" i="4"/>
  <c r="I1020" i="4"/>
  <c r="V1019" i="4"/>
  <c r="U1019" i="4"/>
  <c r="T1019" i="4"/>
  <c r="S1019" i="4"/>
  <c r="R1019" i="4"/>
  <c r="I1019" i="4"/>
  <c r="V1018" i="4"/>
  <c r="U1018" i="4"/>
  <c r="T1018" i="4"/>
  <c r="S1018" i="4"/>
  <c r="R1018" i="4"/>
  <c r="I1018" i="4"/>
  <c r="V1017" i="4"/>
  <c r="U1017" i="4"/>
  <c r="T1017" i="4"/>
  <c r="S1017" i="4"/>
  <c r="R1017" i="4"/>
  <c r="I1017" i="4"/>
  <c r="V1016" i="4"/>
  <c r="U1016" i="4"/>
  <c r="T1016" i="4"/>
  <c r="S1016" i="4"/>
  <c r="R1016" i="4"/>
  <c r="I1016" i="4"/>
  <c r="V1015" i="4"/>
  <c r="U1015" i="4"/>
  <c r="T1015" i="4"/>
  <c r="S1015" i="4"/>
  <c r="R1015" i="4"/>
  <c r="I1015" i="4"/>
  <c r="V1014" i="4"/>
  <c r="U1014" i="4"/>
  <c r="T1014" i="4"/>
  <c r="S1014" i="4"/>
  <c r="R1014" i="4"/>
  <c r="I1014" i="4"/>
  <c r="V1013" i="4"/>
  <c r="U1013" i="4"/>
  <c r="T1013" i="4"/>
  <c r="S1013" i="4"/>
  <c r="R1013" i="4"/>
  <c r="I1013" i="4"/>
  <c r="V1012" i="4"/>
  <c r="U1012" i="4"/>
  <c r="T1012" i="4"/>
  <c r="S1012" i="4"/>
  <c r="R1012" i="4"/>
  <c r="I1012" i="4"/>
  <c r="V1011" i="4"/>
  <c r="U1011" i="4"/>
  <c r="T1011" i="4"/>
  <c r="S1011" i="4"/>
  <c r="R1011" i="4"/>
  <c r="I1011" i="4"/>
  <c r="V1010" i="4"/>
  <c r="U1010" i="4"/>
  <c r="T1010" i="4"/>
  <c r="S1010" i="4"/>
  <c r="R1010" i="4"/>
  <c r="I1010" i="4"/>
  <c r="V1009" i="4"/>
  <c r="U1009" i="4"/>
  <c r="T1009" i="4"/>
  <c r="S1009" i="4"/>
  <c r="R1009" i="4"/>
  <c r="I1009" i="4"/>
  <c r="V1008" i="4"/>
  <c r="U1008" i="4"/>
  <c r="T1008" i="4"/>
  <c r="S1008" i="4"/>
  <c r="R1008" i="4"/>
  <c r="I1008" i="4"/>
  <c r="V1007" i="4"/>
  <c r="U1007" i="4"/>
  <c r="T1007" i="4"/>
  <c r="S1007" i="4"/>
  <c r="R1007" i="4"/>
  <c r="I1007" i="4"/>
  <c r="V1006" i="4"/>
  <c r="U1006" i="4"/>
  <c r="T1006" i="4"/>
  <c r="S1006" i="4"/>
  <c r="R1006" i="4"/>
  <c r="I1006" i="4"/>
  <c r="V1005" i="4"/>
  <c r="U1005" i="4"/>
  <c r="T1005" i="4"/>
  <c r="S1005" i="4"/>
  <c r="R1005" i="4"/>
  <c r="I1005" i="4"/>
  <c r="V1004" i="4"/>
  <c r="U1004" i="4"/>
  <c r="T1004" i="4"/>
  <c r="S1004" i="4"/>
  <c r="R1004" i="4"/>
  <c r="I1004" i="4"/>
  <c r="V1003" i="4"/>
  <c r="U1003" i="4"/>
  <c r="T1003" i="4"/>
  <c r="S1003" i="4"/>
  <c r="R1003" i="4"/>
  <c r="I1003" i="4"/>
  <c r="V1002" i="4"/>
  <c r="U1002" i="4"/>
  <c r="T1002" i="4"/>
  <c r="S1002" i="4"/>
  <c r="R1002" i="4"/>
  <c r="I1002" i="4"/>
  <c r="V1001" i="4"/>
  <c r="U1001" i="4"/>
  <c r="T1001" i="4"/>
  <c r="S1001" i="4"/>
  <c r="R1001" i="4"/>
  <c r="I1001" i="4"/>
  <c r="V1000" i="4"/>
  <c r="U1000" i="4"/>
  <c r="T1000" i="4"/>
  <c r="S1000" i="4"/>
  <c r="R1000" i="4"/>
  <c r="I1000" i="4"/>
  <c r="V999" i="4"/>
  <c r="U999" i="4"/>
  <c r="T999" i="4"/>
  <c r="S999" i="4"/>
  <c r="R999" i="4"/>
  <c r="I999" i="4"/>
  <c r="V998" i="4"/>
  <c r="U998" i="4"/>
  <c r="T998" i="4"/>
  <c r="S998" i="4"/>
  <c r="R998" i="4"/>
  <c r="I998" i="4"/>
  <c r="V997" i="4"/>
  <c r="U997" i="4"/>
  <c r="T997" i="4"/>
  <c r="S997" i="4"/>
  <c r="R997" i="4"/>
  <c r="I997" i="4"/>
  <c r="V996" i="4"/>
  <c r="U996" i="4"/>
  <c r="T996" i="4"/>
  <c r="S996" i="4"/>
  <c r="R996" i="4"/>
  <c r="I996" i="4"/>
  <c r="V995" i="4"/>
  <c r="U995" i="4"/>
  <c r="T995" i="4"/>
  <c r="S995" i="4"/>
  <c r="R995" i="4"/>
  <c r="I995" i="4"/>
  <c r="V994" i="4"/>
  <c r="U994" i="4"/>
  <c r="T994" i="4"/>
  <c r="S994" i="4"/>
  <c r="R994" i="4"/>
  <c r="I994" i="4"/>
  <c r="V993" i="4"/>
  <c r="U993" i="4"/>
  <c r="T993" i="4"/>
  <c r="S993" i="4"/>
  <c r="R993" i="4"/>
  <c r="I993" i="4"/>
  <c r="V992" i="4"/>
  <c r="U992" i="4"/>
  <c r="T992" i="4"/>
  <c r="S992" i="4"/>
  <c r="R992" i="4"/>
  <c r="I992" i="4"/>
  <c r="V991" i="4"/>
  <c r="U991" i="4"/>
  <c r="T991" i="4"/>
  <c r="S991" i="4"/>
  <c r="R991" i="4"/>
  <c r="I991" i="4"/>
  <c r="V990" i="4"/>
  <c r="U990" i="4"/>
  <c r="T990" i="4"/>
  <c r="S990" i="4"/>
  <c r="R990" i="4"/>
  <c r="I990" i="4"/>
  <c r="V989" i="4"/>
  <c r="U989" i="4"/>
  <c r="T989" i="4"/>
  <c r="S989" i="4"/>
  <c r="R989" i="4"/>
  <c r="I989" i="4"/>
  <c r="V988" i="4"/>
  <c r="U988" i="4"/>
  <c r="T988" i="4"/>
  <c r="S988" i="4"/>
  <c r="R988" i="4"/>
  <c r="I988" i="4"/>
  <c r="V987" i="4"/>
  <c r="U987" i="4"/>
  <c r="T987" i="4"/>
  <c r="S987" i="4"/>
  <c r="R987" i="4"/>
  <c r="I987" i="4"/>
  <c r="V986" i="4"/>
  <c r="U986" i="4"/>
  <c r="T986" i="4"/>
  <c r="S986" i="4"/>
  <c r="R986" i="4"/>
  <c r="I986" i="4"/>
  <c r="V985" i="4"/>
  <c r="U985" i="4"/>
  <c r="T985" i="4"/>
  <c r="S985" i="4"/>
  <c r="R985" i="4"/>
  <c r="I985" i="4"/>
  <c r="V984" i="4"/>
  <c r="U984" i="4"/>
  <c r="T984" i="4"/>
  <c r="S984" i="4"/>
  <c r="R984" i="4"/>
  <c r="I984" i="4"/>
  <c r="V983" i="4"/>
  <c r="U983" i="4"/>
  <c r="T983" i="4"/>
  <c r="S983" i="4"/>
  <c r="R983" i="4"/>
  <c r="I983" i="4"/>
  <c r="V982" i="4"/>
  <c r="U982" i="4"/>
  <c r="T982" i="4"/>
  <c r="S982" i="4"/>
  <c r="R982" i="4"/>
  <c r="I982" i="4"/>
  <c r="V981" i="4"/>
  <c r="U981" i="4"/>
  <c r="T981" i="4"/>
  <c r="S981" i="4"/>
  <c r="R981" i="4"/>
  <c r="I981" i="4"/>
  <c r="V980" i="4"/>
  <c r="U980" i="4"/>
  <c r="T980" i="4"/>
  <c r="S980" i="4"/>
  <c r="R980" i="4"/>
  <c r="I980" i="4"/>
  <c r="V979" i="4"/>
  <c r="U979" i="4"/>
  <c r="T979" i="4"/>
  <c r="S979" i="4"/>
  <c r="R979" i="4"/>
  <c r="I979" i="4"/>
  <c r="V978" i="4"/>
  <c r="U978" i="4"/>
  <c r="T978" i="4"/>
  <c r="S978" i="4"/>
  <c r="R978" i="4"/>
  <c r="I978" i="4"/>
  <c r="V977" i="4"/>
  <c r="U977" i="4"/>
  <c r="T977" i="4"/>
  <c r="S977" i="4"/>
  <c r="R977" i="4"/>
  <c r="I977" i="4"/>
  <c r="V976" i="4"/>
  <c r="U976" i="4"/>
  <c r="T976" i="4"/>
  <c r="S976" i="4"/>
  <c r="R976" i="4"/>
  <c r="I976" i="4"/>
  <c r="V975" i="4"/>
  <c r="U975" i="4"/>
  <c r="T975" i="4"/>
  <c r="S975" i="4"/>
  <c r="R975" i="4"/>
  <c r="I975" i="4"/>
  <c r="V974" i="4"/>
  <c r="U974" i="4"/>
  <c r="T974" i="4"/>
  <c r="S974" i="4"/>
  <c r="R974" i="4"/>
  <c r="I974" i="4"/>
  <c r="V973" i="4"/>
  <c r="U973" i="4"/>
  <c r="T973" i="4"/>
  <c r="S973" i="4"/>
  <c r="R973" i="4"/>
  <c r="I973" i="4"/>
  <c r="V972" i="4"/>
  <c r="U972" i="4"/>
  <c r="T972" i="4"/>
  <c r="S972" i="4"/>
  <c r="R972" i="4"/>
  <c r="I972" i="4"/>
  <c r="V971" i="4"/>
  <c r="U971" i="4"/>
  <c r="T971" i="4"/>
  <c r="S971" i="4"/>
  <c r="R971" i="4"/>
  <c r="I971" i="4"/>
  <c r="V970" i="4"/>
  <c r="U970" i="4"/>
  <c r="T970" i="4"/>
  <c r="S970" i="4"/>
  <c r="R970" i="4"/>
  <c r="I970" i="4"/>
  <c r="V969" i="4"/>
  <c r="U969" i="4"/>
  <c r="T969" i="4"/>
  <c r="S969" i="4"/>
  <c r="R969" i="4"/>
  <c r="I969" i="4"/>
  <c r="V968" i="4"/>
  <c r="U968" i="4"/>
  <c r="T968" i="4"/>
  <c r="S968" i="4"/>
  <c r="R968" i="4"/>
  <c r="I968" i="4"/>
  <c r="V967" i="4"/>
  <c r="U967" i="4"/>
  <c r="T967" i="4"/>
  <c r="S967" i="4"/>
  <c r="R967" i="4"/>
  <c r="I967" i="4"/>
  <c r="V966" i="4"/>
  <c r="U966" i="4"/>
  <c r="T966" i="4"/>
  <c r="S966" i="4"/>
  <c r="R966" i="4"/>
  <c r="I966" i="4"/>
  <c r="V965" i="4"/>
  <c r="U965" i="4"/>
  <c r="T965" i="4"/>
  <c r="S965" i="4"/>
  <c r="R965" i="4"/>
  <c r="I965" i="4"/>
  <c r="V964" i="4"/>
  <c r="U964" i="4"/>
  <c r="T964" i="4"/>
  <c r="S964" i="4"/>
  <c r="R964" i="4"/>
  <c r="I964" i="4"/>
  <c r="V963" i="4"/>
  <c r="U963" i="4"/>
  <c r="T963" i="4"/>
  <c r="S963" i="4"/>
  <c r="R963" i="4"/>
  <c r="I963" i="4"/>
  <c r="V962" i="4"/>
  <c r="U962" i="4"/>
  <c r="T962" i="4"/>
  <c r="S962" i="4"/>
  <c r="R962" i="4"/>
  <c r="I962" i="4"/>
  <c r="V961" i="4"/>
  <c r="U961" i="4"/>
  <c r="T961" i="4"/>
  <c r="S961" i="4"/>
  <c r="R961" i="4"/>
  <c r="I961" i="4"/>
  <c r="V960" i="4"/>
  <c r="U960" i="4"/>
  <c r="T960" i="4"/>
  <c r="S960" i="4"/>
  <c r="R960" i="4"/>
  <c r="I960" i="4"/>
  <c r="V959" i="4"/>
  <c r="U959" i="4"/>
  <c r="T959" i="4"/>
  <c r="S959" i="4"/>
  <c r="R959" i="4"/>
  <c r="I959" i="4"/>
  <c r="V958" i="4"/>
  <c r="U958" i="4"/>
  <c r="T958" i="4"/>
  <c r="S958" i="4"/>
  <c r="R958" i="4"/>
  <c r="I958" i="4"/>
  <c r="V957" i="4"/>
  <c r="U957" i="4"/>
  <c r="T957" i="4"/>
  <c r="S957" i="4"/>
  <c r="R957" i="4"/>
  <c r="I957" i="4"/>
  <c r="V956" i="4"/>
  <c r="U956" i="4"/>
  <c r="T956" i="4"/>
  <c r="S956" i="4"/>
  <c r="R956" i="4"/>
  <c r="I956" i="4"/>
  <c r="V955" i="4"/>
  <c r="U955" i="4"/>
  <c r="T955" i="4"/>
  <c r="S955" i="4"/>
  <c r="R955" i="4"/>
  <c r="I955" i="4"/>
  <c r="V954" i="4"/>
  <c r="U954" i="4"/>
  <c r="T954" i="4"/>
  <c r="S954" i="4"/>
  <c r="R954" i="4"/>
  <c r="I954" i="4"/>
  <c r="V953" i="4"/>
  <c r="U953" i="4"/>
  <c r="T953" i="4"/>
  <c r="S953" i="4"/>
  <c r="R953" i="4"/>
  <c r="I953" i="4"/>
  <c r="V952" i="4"/>
  <c r="U952" i="4"/>
  <c r="T952" i="4"/>
  <c r="S952" i="4"/>
  <c r="R952" i="4"/>
  <c r="I952" i="4"/>
  <c r="V951" i="4"/>
  <c r="U951" i="4"/>
  <c r="T951" i="4"/>
  <c r="S951" i="4"/>
  <c r="R951" i="4"/>
  <c r="I951" i="4"/>
  <c r="V950" i="4"/>
  <c r="U950" i="4"/>
  <c r="T950" i="4"/>
  <c r="S950" i="4"/>
  <c r="R950" i="4"/>
  <c r="I950" i="4"/>
  <c r="V949" i="4"/>
  <c r="U949" i="4"/>
  <c r="T949" i="4"/>
  <c r="S949" i="4"/>
  <c r="R949" i="4"/>
  <c r="I949" i="4"/>
  <c r="V948" i="4"/>
  <c r="U948" i="4"/>
  <c r="T948" i="4"/>
  <c r="S948" i="4"/>
  <c r="R948" i="4"/>
  <c r="I948" i="4"/>
  <c r="V947" i="4"/>
  <c r="U947" i="4"/>
  <c r="T947" i="4"/>
  <c r="S947" i="4"/>
  <c r="R947" i="4"/>
  <c r="I947" i="4"/>
  <c r="V946" i="4"/>
  <c r="U946" i="4"/>
  <c r="T946" i="4"/>
  <c r="S946" i="4"/>
  <c r="R946" i="4"/>
  <c r="I946" i="4"/>
  <c r="V945" i="4"/>
  <c r="U945" i="4"/>
  <c r="T945" i="4"/>
  <c r="S945" i="4"/>
  <c r="R945" i="4"/>
  <c r="I945" i="4"/>
  <c r="V944" i="4"/>
  <c r="U944" i="4"/>
  <c r="T944" i="4"/>
  <c r="S944" i="4"/>
  <c r="R944" i="4"/>
  <c r="I944" i="4"/>
  <c r="V943" i="4"/>
  <c r="U943" i="4"/>
  <c r="T943" i="4"/>
  <c r="S943" i="4"/>
  <c r="R943" i="4"/>
  <c r="I943" i="4"/>
  <c r="V942" i="4"/>
  <c r="U942" i="4"/>
  <c r="T942" i="4"/>
  <c r="S942" i="4"/>
  <c r="R942" i="4"/>
  <c r="I942" i="4"/>
  <c r="V941" i="4"/>
  <c r="U941" i="4"/>
  <c r="T941" i="4"/>
  <c r="S941" i="4"/>
  <c r="R941" i="4"/>
  <c r="I941" i="4"/>
  <c r="V940" i="4"/>
  <c r="U940" i="4"/>
  <c r="T940" i="4"/>
  <c r="S940" i="4"/>
  <c r="R940" i="4"/>
  <c r="I940" i="4"/>
  <c r="V939" i="4"/>
  <c r="U939" i="4"/>
  <c r="T939" i="4"/>
  <c r="S939" i="4"/>
  <c r="R939" i="4"/>
  <c r="I939" i="4"/>
  <c r="V938" i="4"/>
  <c r="U938" i="4"/>
  <c r="T938" i="4"/>
  <c r="S938" i="4"/>
  <c r="R938" i="4"/>
  <c r="I938" i="4"/>
  <c r="V937" i="4"/>
  <c r="U937" i="4"/>
  <c r="T937" i="4"/>
  <c r="S937" i="4"/>
  <c r="R937" i="4"/>
  <c r="I937" i="4"/>
  <c r="V936" i="4"/>
  <c r="U936" i="4"/>
  <c r="T936" i="4"/>
  <c r="S936" i="4"/>
  <c r="R936" i="4"/>
  <c r="I936" i="4"/>
  <c r="V935" i="4"/>
  <c r="U935" i="4"/>
  <c r="T935" i="4"/>
  <c r="S935" i="4"/>
  <c r="R935" i="4"/>
  <c r="I935" i="4"/>
  <c r="V934" i="4"/>
  <c r="U934" i="4"/>
  <c r="T934" i="4"/>
  <c r="S934" i="4"/>
  <c r="R934" i="4"/>
  <c r="I934" i="4"/>
  <c r="V933" i="4"/>
  <c r="U933" i="4"/>
  <c r="T933" i="4"/>
  <c r="S933" i="4"/>
  <c r="R933" i="4"/>
  <c r="I933" i="4"/>
  <c r="V932" i="4"/>
  <c r="U932" i="4"/>
  <c r="T932" i="4"/>
  <c r="S932" i="4"/>
  <c r="R932" i="4"/>
  <c r="I932" i="4"/>
  <c r="V931" i="4"/>
  <c r="U931" i="4"/>
  <c r="T931" i="4"/>
  <c r="S931" i="4"/>
  <c r="R931" i="4"/>
  <c r="I931" i="4"/>
  <c r="V930" i="4"/>
  <c r="U930" i="4"/>
  <c r="T930" i="4"/>
  <c r="S930" i="4"/>
  <c r="R930" i="4"/>
  <c r="I930" i="4"/>
  <c r="V929" i="4"/>
  <c r="U929" i="4"/>
  <c r="T929" i="4"/>
  <c r="S929" i="4"/>
  <c r="R929" i="4"/>
  <c r="I929" i="4"/>
  <c r="V928" i="4"/>
  <c r="U928" i="4"/>
  <c r="T928" i="4"/>
  <c r="S928" i="4"/>
  <c r="R928" i="4"/>
  <c r="I928" i="4"/>
  <c r="V927" i="4"/>
  <c r="U927" i="4"/>
  <c r="T927" i="4"/>
  <c r="S927" i="4"/>
  <c r="R927" i="4"/>
  <c r="I927" i="4"/>
  <c r="V926" i="4"/>
  <c r="U926" i="4"/>
  <c r="T926" i="4"/>
  <c r="S926" i="4"/>
  <c r="R926" i="4"/>
  <c r="I926" i="4"/>
  <c r="V925" i="4"/>
  <c r="U925" i="4"/>
  <c r="T925" i="4"/>
  <c r="S925" i="4"/>
  <c r="R925" i="4"/>
  <c r="I925" i="4"/>
  <c r="V924" i="4"/>
  <c r="U924" i="4"/>
  <c r="T924" i="4"/>
  <c r="S924" i="4"/>
  <c r="R924" i="4"/>
  <c r="I924" i="4"/>
  <c r="V923" i="4"/>
  <c r="U923" i="4"/>
  <c r="T923" i="4"/>
  <c r="S923" i="4"/>
  <c r="R923" i="4"/>
  <c r="I923" i="4"/>
  <c r="V922" i="4"/>
  <c r="U922" i="4"/>
  <c r="T922" i="4"/>
  <c r="S922" i="4"/>
  <c r="R922" i="4"/>
  <c r="I922" i="4"/>
  <c r="V921" i="4"/>
  <c r="U921" i="4"/>
  <c r="T921" i="4"/>
  <c r="S921" i="4"/>
  <c r="R921" i="4"/>
  <c r="I921" i="4"/>
  <c r="V920" i="4"/>
  <c r="U920" i="4"/>
  <c r="T920" i="4"/>
  <c r="S920" i="4"/>
  <c r="R920" i="4"/>
  <c r="I920" i="4"/>
  <c r="V919" i="4"/>
  <c r="U919" i="4"/>
  <c r="T919" i="4"/>
  <c r="S919" i="4"/>
  <c r="R919" i="4"/>
  <c r="I919" i="4"/>
  <c r="V918" i="4"/>
  <c r="U918" i="4"/>
  <c r="T918" i="4"/>
  <c r="S918" i="4"/>
  <c r="R918" i="4"/>
  <c r="I918" i="4"/>
  <c r="V917" i="4"/>
  <c r="U917" i="4"/>
  <c r="T917" i="4"/>
  <c r="S917" i="4"/>
  <c r="R917" i="4"/>
  <c r="I917" i="4"/>
  <c r="V916" i="4"/>
  <c r="U916" i="4"/>
  <c r="T916" i="4"/>
  <c r="S916" i="4"/>
  <c r="R916" i="4"/>
  <c r="I916" i="4"/>
  <c r="V915" i="4"/>
  <c r="U915" i="4"/>
  <c r="T915" i="4"/>
  <c r="S915" i="4"/>
  <c r="R915" i="4"/>
  <c r="I915" i="4"/>
  <c r="V914" i="4"/>
  <c r="U914" i="4"/>
  <c r="T914" i="4"/>
  <c r="S914" i="4"/>
  <c r="R914" i="4"/>
  <c r="I914" i="4"/>
  <c r="V913" i="4"/>
  <c r="U913" i="4"/>
  <c r="T913" i="4"/>
  <c r="S913" i="4"/>
  <c r="R913" i="4"/>
  <c r="I913" i="4"/>
  <c r="V912" i="4"/>
  <c r="U912" i="4"/>
  <c r="T912" i="4"/>
  <c r="S912" i="4"/>
  <c r="R912" i="4"/>
  <c r="I912" i="4"/>
  <c r="V911" i="4"/>
  <c r="U911" i="4"/>
  <c r="T911" i="4"/>
  <c r="S911" i="4"/>
  <c r="R911" i="4"/>
  <c r="I911" i="4"/>
  <c r="V910" i="4"/>
  <c r="U910" i="4"/>
  <c r="T910" i="4"/>
  <c r="S910" i="4"/>
  <c r="R910" i="4"/>
  <c r="I910" i="4"/>
  <c r="V909" i="4"/>
  <c r="U909" i="4"/>
  <c r="T909" i="4"/>
  <c r="S909" i="4"/>
  <c r="R909" i="4"/>
  <c r="I909" i="4"/>
  <c r="V908" i="4"/>
  <c r="U908" i="4"/>
  <c r="T908" i="4"/>
  <c r="S908" i="4"/>
  <c r="R908" i="4"/>
  <c r="I908" i="4"/>
  <c r="V907" i="4"/>
  <c r="U907" i="4"/>
  <c r="T907" i="4"/>
  <c r="S907" i="4"/>
  <c r="R907" i="4"/>
  <c r="I907" i="4"/>
  <c r="V906" i="4"/>
  <c r="U906" i="4"/>
  <c r="T906" i="4"/>
  <c r="S906" i="4"/>
  <c r="R906" i="4"/>
  <c r="I906" i="4"/>
  <c r="V905" i="4"/>
  <c r="U905" i="4"/>
  <c r="T905" i="4"/>
  <c r="S905" i="4"/>
  <c r="R905" i="4"/>
  <c r="I905" i="4"/>
  <c r="V904" i="4"/>
  <c r="U904" i="4"/>
  <c r="T904" i="4"/>
  <c r="S904" i="4"/>
  <c r="R904" i="4"/>
  <c r="I904" i="4"/>
  <c r="V903" i="4"/>
  <c r="U903" i="4"/>
  <c r="T903" i="4"/>
  <c r="S903" i="4"/>
  <c r="R903" i="4"/>
  <c r="I903" i="4"/>
  <c r="V902" i="4"/>
  <c r="U902" i="4"/>
  <c r="T902" i="4"/>
  <c r="S902" i="4"/>
  <c r="R902" i="4"/>
  <c r="I902" i="4"/>
  <c r="V901" i="4"/>
  <c r="U901" i="4"/>
  <c r="T901" i="4"/>
  <c r="S901" i="4"/>
  <c r="R901" i="4"/>
  <c r="I901" i="4"/>
  <c r="V900" i="4"/>
  <c r="U900" i="4"/>
  <c r="T900" i="4"/>
  <c r="S900" i="4"/>
  <c r="R900" i="4"/>
  <c r="I900" i="4"/>
  <c r="V899" i="4"/>
  <c r="U899" i="4"/>
  <c r="T899" i="4"/>
  <c r="S899" i="4"/>
  <c r="R899" i="4"/>
  <c r="I899" i="4"/>
  <c r="V898" i="4"/>
  <c r="U898" i="4"/>
  <c r="T898" i="4"/>
  <c r="S898" i="4"/>
  <c r="R898" i="4"/>
  <c r="I898" i="4"/>
  <c r="V897" i="4"/>
  <c r="U897" i="4"/>
  <c r="T897" i="4"/>
  <c r="S897" i="4"/>
  <c r="R897" i="4"/>
  <c r="I897" i="4"/>
  <c r="V896" i="4"/>
  <c r="U896" i="4"/>
  <c r="T896" i="4"/>
  <c r="S896" i="4"/>
  <c r="R896" i="4"/>
  <c r="I896" i="4"/>
  <c r="V895" i="4"/>
  <c r="U895" i="4"/>
  <c r="T895" i="4"/>
  <c r="S895" i="4"/>
  <c r="R895" i="4"/>
  <c r="I895" i="4"/>
  <c r="V894" i="4"/>
  <c r="U894" i="4"/>
  <c r="T894" i="4"/>
  <c r="S894" i="4"/>
  <c r="R894" i="4"/>
  <c r="I894" i="4"/>
  <c r="V893" i="4"/>
  <c r="U893" i="4"/>
  <c r="T893" i="4"/>
  <c r="S893" i="4"/>
  <c r="R893" i="4"/>
  <c r="I893" i="4"/>
  <c r="V892" i="4"/>
  <c r="U892" i="4"/>
  <c r="T892" i="4"/>
  <c r="S892" i="4"/>
  <c r="R892" i="4"/>
  <c r="I892" i="4"/>
  <c r="V891" i="4"/>
  <c r="U891" i="4"/>
  <c r="T891" i="4"/>
  <c r="S891" i="4"/>
  <c r="R891" i="4"/>
  <c r="I891" i="4"/>
  <c r="V890" i="4"/>
  <c r="U890" i="4"/>
  <c r="T890" i="4"/>
  <c r="S890" i="4"/>
  <c r="R890" i="4"/>
  <c r="I890" i="4"/>
  <c r="V889" i="4"/>
  <c r="U889" i="4"/>
  <c r="T889" i="4"/>
  <c r="S889" i="4"/>
  <c r="R889" i="4"/>
  <c r="I889" i="4"/>
  <c r="V888" i="4"/>
  <c r="U888" i="4"/>
  <c r="T888" i="4"/>
  <c r="S888" i="4"/>
  <c r="R888" i="4"/>
  <c r="I888" i="4"/>
  <c r="V887" i="4"/>
  <c r="U887" i="4"/>
  <c r="T887" i="4"/>
  <c r="S887" i="4"/>
  <c r="R887" i="4"/>
  <c r="I887" i="4"/>
  <c r="V886" i="4"/>
  <c r="U886" i="4"/>
  <c r="T886" i="4"/>
  <c r="S886" i="4"/>
  <c r="R886" i="4"/>
  <c r="I886" i="4"/>
  <c r="V885" i="4"/>
  <c r="U885" i="4"/>
  <c r="T885" i="4"/>
  <c r="S885" i="4"/>
  <c r="R885" i="4"/>
  <c r="I885" i="4"/>
  <c r="V884" i="4"/>
  <c r="U884" i="4"/>
  <c r="T884" i="4"/>
  <c r="S884" i="4"/>
  <c r="R884" i="4"/>
  <c r="I884" i="4"/>
  <c r="V883" i="4"/>
  <c r="U883" i="4"/>
  <c r="T883" i="4"/>
  <c r="S883" i="4"/>
  <c r="R883" i="4"/>
  <c r="I883" i="4"/>
  <c r="V882" i="4"/>
  <c r="U882" i="4"/>
  <c r="T882" i="4"/>
  <c r="S882" i="4"/>
  <c r="R882" i="4"/>
  <c r="I882" i="4"/>
  <c r="V881" i="4"/>
  <c r="U881" i="4"/>
  <c r="T881" i="4"/>
  <c r="S881" i="4"/>
  <c r="R881" i="4"/>
  <c r="I881" i="4"/>
  <c r="V880" i="4"/>
  <c r="U880" i="4"/>
  <c r="T880" i="4"/>
  <c r="S880" i="4"/>
  <c r="R880" i="4"/>
  <c r="I880" i="4"/>
  <c r="V879" i="4"/>
  <c r="U879" i="4"/>
  <c r="T879" i="4"/>
  <c r="S879" i="4"/>
  <c r="R879" i="4"/>
  <c r="I879" i="4"/>
  <c r="V878" i="4"/>
  <c r="U878" i="4"/>
  <c r="T878" i="4"/>
  <c r="S878" i="4"/>
  <c r="R878" i="4"/>
  <c r="I878" i="4"/>
  <c r="V877" i="4"/>
  <c r="U877" i="4"/>
  <c r="T877" i="4"/>
  <c r="S877" i="4"/>
  <c r="R877" i="4"/>
  <c r="I877" i="4"/>
  <c r="V876" i="4"/>
  <c r="U876" i="4"/>
  <c r="T876" i="4"/>
  <c r="S876" i="4"/>
  <c r="R876" i="4"/>
  <c r="I876" i="4"/>
  <c r="V875" i="4"/>
  <c r="U875" i="4"/>
  <c r="T875" i="4"/>
  <c r="S875" i="4"/>
  <c r="R875" i="4"/>
  <c r="I875" i="4"/>
  <c r="V874" i="4"/>
  <c r="U874" i="4"/>
  <c r="T874" i="4"/>
  <c r="S874" i="4"/>
  <c r="R874" i="4"/>
  <c r="I874" i="4"/>
  <c r="V873" i="4"/>
  <c r="U873" i="4"/>
  <c r="T873" i="4"/>
  <c r="S873" i="4"/>
  <c r="R873" i="4"/>
  <c r="I873" i="4"/>
  <c r="V872" i="4"/>
  <c r="U872" i="4"/>
  <c r="T872" i="4"/>
  <c r="S872" i="4"/>
  <c r="R872" i="4"/>
  <c r="I872" i="4"/>
  <c r="V871" i="4"/>
  <c r="U871" i="4"/>
  <c r="T871" i="4"/>
  <c r="S871" i="4"/>
  <c r="R871" i="4"/>
  <c r="I871" i="4"/>
  <c r="V870" i="4"/>
  <c r="U870" i="4"/>
  <c r="T870" i="4"/>
  <c r="S870" i="4"/>
  <c r="R870" i="4"/>
  <c r="I870" i="4"/>
  <c r="V869" i="4"/>
  <c r="U869" i="4"/>
  <c r="T869" i="4"/>
  <c r="S869" i="4"/>
  <c r="R869" i="4"/>
  <c r="I869" i="4"/>
  <c r="V868" i="4"/>
  <c r="U868" i="4"/>
  <c r="T868" i="4"/>
  <c r="S868" i="4"/>
  <c r="R868" i="4"/>
  <c r="I868" i="4"/>
  <c r="V867" i="4"/>
  <c r="U867" i="4"/>
  <c r="T867" i="4"/>
  <c r="S867" i="4"/>
  <c r="R867" i="4"/>
  <c r="I867" i="4"/>
  <c r="V866" i="4"/>
  <c r="U866" i="4"/>
  <c r="T866" i="4"/>
  <c r="S866" i="4"/>
  <c r="R866" i="4"/>
  <c r="I866" i="4"/>
  <c r="V865" i="4"/>
  <c r="U865" i="4"/>
  <c r="T865" i="4"/>
  <c r="S865" i="4"/>
  <c r="R865" i="4"/>
  <c r="I865" i="4"/>
  <c r="V864" i="4"/>
  <c r="U864" i="4"/>
  <c r="T864" i="4"/>
  <c r="S864" i="4"/>
  <c r="R864" i="4"/>
  <c r="I864" i="4"/>
  <c r="V863" i="4"/>
  <c r="U863" i="4"/>
  <c r="T863" i="4"/>
  <c r="S863" i="4"/>
  <c r="R863" i="4"/>
  <c r="I863" i="4"/>
  <c r="V862" i="4"/>
  <c r="U862" i="4"/>
  <c r="T862" i="4"/>
  <c r="S862" i="4"/>
  <c r="R862" i="4"/>
  <c r="I862" i="4"/>
  <c r="V861" i="4"/>
  <c r="U861" i="4"/>
  <c r="T861" i="4"/>
  <c r="S861" i="4"/>
  <c r="R861" i="4"/>
  <c r="I861" i="4"/>
  <c r="V860" i="4"/>
  <c r="U860" i="4"/>
  <c r="T860" i="4"/>
  <c r="S860" i="4"/>
  <c r="R860" i="4"/>
  <c r="I860" i="4"/>
  <c r="V859" i="4"/>
  <c r="U859" i="4"/>
  <c r="T859" i="4"/>
  <c r="S859" i="4"/>
  <c r="R859" i="4"/>
  <c r="I859" i="4"/>
  <c r="V858" i="4"/>
  <c r="U858" i="4"/>
  <c r="T858" i="4"/>
  <c r="S858" i="4"/>
  <c r="R858" i="4"/>
  <c r="I858" i="4"/>
  <c r="V857" i="4"/>
  <c r="U857" i="4"/>
  <c r="T857" i="4"/>
  <c r="S857" i="4"/>
  <c r="R857" i="4"/>
  <c r="I857" i="4"/>
  <c r="V856" i="4"/>
  <c r="U856" i="4"/>
  <c r="T856" i="4"/>
  <c r="S856" i="4"/>
  <c r="R856" i="4"/>
  <c r="I856" i="4"/>
  <c r="V855" i="4"/>
  <c r="U855" i="4"/>
  <c r="T855" i="4"/>
  <c r="S855" i="4"/>
  <c r="R855" i="4"/>
  <c r="I855" i="4"/>
  <c r="V854" i="4"/>
  <c r="U854" i="4"/>
  <c r="T854" i="4"/>
  <c r="S854" i="4"/>
  <c r="R854" i="4"/>
  <c r="I854" i="4"/>
  <c r="V853" i="4"/>
  <c r="U853" i="4"/>
  <c r="T853" i="4"/>
  <c r="S853" i="4"/>
  <c r="R853" i="4"/>
  <c r="I853" i="4"/>
  <c r="V852" i="4"/>
  <c r="U852" i="4"/>
  <c r="T852" i="4"/>
  <c r="S852" i="4"/>
  <c r="R852" i="4"/>
  <c r="I852" i="4"/>
  <c r="V851" i="4"/>
  <c r="U851" i="4"/>
  <c r="T851" i="4"/>
  <c r="S851" i="4"/>
  <c r="R851" i="4"/>
  <c r="I851" i="4"/>
  <c r="V850" i="4"/>
  <c r="U850" i="4"/>
  <c r="T850" i="4"/>
  <c r="S850" i="4"/>
  <c r="R850" i="4"/>
  <c r="I850" i="4"/>
  <c r="V849" i="4"/>
  <c r="U849" i="4"/>
  <c r="T849" i="4"/>
  <c r="S849" i="4"/>
  <c r="R849" i="4"/>
  <c r="I849" i="4"/>
  <c r="V848" i="4"/>
  <c r="U848" i="4"/>
  <c r="T848" i="4"/>
  <c r="S848" i="4"/>
  <c r="R848" i="4"/>
  <c r="I848" i="4"/>
  <c r="V847" i="4"/>
  <c r="U847" i="4"/>
  <c r="T847" i="4"/>
  <c r="S847" i="4"/>
  <c r="R847" i="4"/>
  <c r="I847" i="4"/>
  <c r="V846" i="4"/>
  <c r="U846" i="4"/>
  <c r="T846" i="4"/>
  <c r="S846" i="4"/>
  <c r="R846" i="4"/>
  <c r="I846" i="4"/>
  <c r="V845" i="4"/>
  <c r="U845" i="4"/>
  <c r="T845" i="4"/>
  <c r="S845" i="4"/>
  <c r="R845" i="4"/>
  <c r="I845" i="4"/>
  <c r="V844" i="4"/>
  <c r="U844" i="4"/>
  <c r="T844" i="4"/>
  <c r="S844" i="4"/>
  <c r="R844" i="4"/>
  <c r="I844" i="4"/>
  <c r="V843" i="4"/>
  <c r="U843" i="4"/>
  <c r="T843" i="4"/>
  <c r="S843" i="4"/>
  <c r="R843" i="4"/>
  <c r="I843" i="4"/>
  <c r="V842" i="4"/>
  <c r="U842" i="4"/>
  <c r="T842" i="4"/>
  <c r="S842" i="4"/>
  <c r="R842" i="4"/>
  <c r="I842" i="4"/>
  <c r="V841" i="4"/>
  <c r="U841" i="4"/>
  <c r="T841" i="4"/>
  <c r="S841" i="4"/>
  <c r="R841" i="4"/>
  <c r="I841" i="4"/>
  <c r="V840" i="4"/>
  <c r="U840" i="4"/>
  <c r="T840" i="4"/>
  <c r="S840" i="4"/>
  <c r="R840" i="4"/>
  <c r="I840" i="4"/>
  <c r="V839" i="4"/>
  <c r="U839" i="4"/>
  <c r="T839" i="4"/>
  <c r="S839" i="4"/>
  <c r="R839" i="4"/>
  <c r="I839" i="4"/>
  <c r="V838" i="4"/>
  <c r="U838" i="4"/>
  <c r="T838" i="4"/>
  <c r="S838" i="4"/>
  <c r="R838" i="4"/>
  <c r="I838" i="4"/>
  <c r="V837" i="4"/>
  <c r="U837" i="4"/>
  <c r="T837" i="4"/>
  <c r="S837" i="4"/>
  <c r="R837" i="4"/>
  <c r="I837" i="4"/>
  <c r="V836" i="4"/>
  <c r="U836" i="4"/>
  <c r="T836" i="4"/>
  <c r="S836" i="4"/>
  <c r="R836" i="4"/>
  <c r="I836" i="4"/>
  <c r="V835" i="4"/>
  <c r="U835" i="4"/>
  <c r="T835" i="4"/>
  <c r="S835" i="4"/>
  <c r="R835" i="4"/>
  <c r="I835" i="4"/>
  <c r="V834" i="4"/>
  <c r="U834" i="4"/>
  <c r="T834" i="4"/>
  <c r="S834" i="4"/>
  <c r="R834" i="4"/>
  <c r="I834" i="4"/>
  <c r="V833" i="4"/>
  <c r="U833" i="4"/>
  <c r="T833" i="4"/>
  <c r="S833" i="4"/>
  <c r="R833" i="4"/>
  <c r="I833" i="4"/>
  <c r="V832" i="4"/>
  <c r="U832" i="4"/>
  <c r="T832" i="4"/>
  <c r="S832" i="4"/>
  <c r="R832" i="4"/>
  <c r="I832" i="4"/>
  <c r="V831" i="4"/>
  <c r="U831" i="4"/>
  <c r="T831" i="4"/>
  <c r="S831" i="4"/>
  <c r="R831" i="4"/>
  <c r="I831" i="4"/>
  <c r="V830" i="4"/>
  <c r="U830" i="4"/>
  <c r="T830" i="4"/>
  <c r="S830" i="4"/>
  <c r="R830" i="4"/>
  <c r="I830" i="4"/>
  <c r="V829" i="4"/>
  <c r="U829" i="4"/>
  <c r="T829" i="4"/>
  <c r="S829" i="4"/>
  <c r="R829" i="4"/>
  <c r="I829" i="4"/>
  <c r="V828" i="4"/>
  <c r="U828" i="4"/>
  <c r="T828" i="4"/>
  <c r="S828" i="4"/>
  <c r="R828" i="4"/>
  <c r="I828" i="4"/>
  <c r="V827" i="4"/>
  <c r="U827" i="4"/>
  <c r="T827" i="4"/>
  <c r="S827" i="4"/>
  <c r="R827" i="4"/>
  <c r="I827" i="4"/>
  <c r="V826" i="4"/>
  <c r="U826" i="4"/>
  <c r="T826" i="4"/>
  <c r="S826" i="4"/>
  <c r="R826" i="4"/>
  <c r="I826" i="4"/>
  <c r="V825" i="4"/>
  <c r="U825" i="4"/>
  <c r="T825" i="4"/>
  <c r="S825" i="4"/>
  <c r="R825" i="4"/>
  <c r="I825" i="4"/>
  <c r="V824" i="4"/>
  <c r="U824" i="4"/>
  <c r="T824" i="4"/>
  <c r="S824" i="4"/>
  <c r="R824" i="4"/>
  <c r="I824" i="4"/>
  <c r="V823" i="4"/>
  <c r="U823" i="4"/>
  <c r="T823" i="4"/>
  <c r="S823" i="4"/>
  <c r="R823" i="4"/>
  <c r="I823" i="4"/>
  <c r="V822" i="4"/>
  <c r="U822" i="4"/>
  <c r="T822" i="4"/>
  <c r="S822" i="4"/>
  <c r="R822" i="4"/>
  <c r="I822" i="4"/>
  <c r="V821" i="4"/>
  <c r="U821" i="4"/>
  <c r="T821" i="4"/>
  <c r="S821" i="4"/>
  <c r="R821" i="4"/>
  <c r="I821" i="4"/>
  <c r="V820" i="4"/>
  <c r="U820" i="4"/>
  <c r="T820" i="4"/>
  <c r="S820" i="4"/>
  <c r="R820" i="4"/>
  <c r="I820" i="4"/>
  <c r="V819" i="4"/>
  <c r="U819" i="4"/>
  <c r="T819" i="4"/>
  <c r="S819" i="4"/>
  <c r="R819" i="4"/>
  <c r="I819" i="4"/>
  <c r="V818" i="4"/>
  <c r="U818" i="4"/>
  <c r="T818" i="4"/>
  <c r="S818" i="4"/>
  <c r="R818" i="4"/>
  <c r="I818" i="4"/>
  <c r="V817" i="4"/>
  <c r="U817" i="4"/>
  <c r="T817" i="4"/>
  <c r="S817" i="4"/>
  <c r="R817" i="4"/>
  <c r="I817" i="4"/>
  <c r="V816" i="4"/>
  <c r="U816" i="4"/>
  <c r="T816" i="4"/>
  <c r="S816" i="4"/>
  <c r="R816" i="4"/>
  <c r="I816" i="4"/>
  <c r="V815" i="4"/>
  <c r="U815" i="4"/>
  <c r="T815" i="4"/>
  <c r="S815" i="4"/>
  <c r="R815" i="4"/>
  <c r="I815" i="4"/>
  <c r="V814" i="4"/>
  <c r="U814" i="4"/>
  <c r="T814" i="4"/>
  <c r="S814" i="4"/>
  <c r="R814" i="4"/>
  <c r="I814" i="4"/>
  <c r="V813" i="4"/>
  <c r="U813" i="4"/>
  <c r="T813" i="4"/>
  <c r="S813" i="4"/>
  <c r="R813" i="4"/>
  <c r="I813" i="4"/>
  <c r="V812" i="4"/>
  <c r="U812" i="4"/>
  <c r="T812" i="4"/>
  <c r="S812" i="4"/>
  <c r="R812" i="4"/>
  <c r="I812" i="4"/>
  <c r="V811" i="4"/>
  <c r="U811" i="4"/>
  <c r="T811" i="4"/>
  <c r="S811" i="4"/>
  <c r="R811" i="4"/>
  <c r="I811" i="4"/>
  <c r="V810" i="4"/>
  <c r="U810" i="4"/>
  <c r="T810" i="4"/>
  <c r="S810" i="4"/>
  <c r="R810" i="4"/>
  <c r="I810" i="4"/>
  <c r="V809" i="4"/>
  <c r="U809" i="4"/>
  <c r="T809" i="4"/>
  <c r="S809" i="4"/>
  <c r="R809" i="4"/>
  <c r="I809" i="4"/>
  <c r="V808" i="4"/>
  <c r="U808" i="4"/>
  <c r="T808" i="4"/>
  <c r="S808" i="4"/>
  <c r="R808" i="4"/>
  <c r="I808" i="4"/>
  <c r="V807" i="4"/>
  <c r="U807" i="4"/>
  <c r="T807" i="4"/>
  <c r="S807" i="4"/>
  <c r="R807" i="4"/>
  <c r="I807" i="4"/>
  <c r="V806" i="4"/>
  <c r="U806" i="4"/>
  <c r="T806" i="4"/>
  <c r="S806" i="4"/>
  <c r="R806" i="4"/>
  <c r="I806" i="4"/>
  <c r="V805" i="4"/>
  <c r="U805" i="4"/>
  <c r="T805" i="4"/>
  <c r="S805" i="4"/>
  <c r="R805" i="4"/>
  <c r="I805" i="4"/>
  <c r="V804" i="4"/>
  <c r="U804" i="4"/>
  <c r="T804" i="4"/>
  <c r="S804" i="4"/>
  <c r="R804" i="4"/>
  <c r="I804" i="4"/>
  <c r="V803" i="4"/>
  <c r="U803" i="4"/>
  <c r="T803" i="4"/>
  <c r="S803" i="4"/>
  <c r="R803" i="4"/>
  <c r="I803" i="4"/>
  <c r="V802" i="4"/>
  <c r="U802" i="4"/>
  <c r="T802" i="4"/>
  <c r="S802" i="4"/>
  <c r="R802" i="4"/>
  <c r="I802" i="4"/>
  <c r="V801" i="4"/>
  <c r="U801" i="4"/>
  <c r="T801" i="4"/>
  <c r="S801" i="4"/>
  <c r="R801" i="4"/>
  <c r="I801" i="4"/>
  <c r="V800" i="4"/>
  <c r="U800" i="4"/>
  <c r="T800" i="4"/>
  <c r="S800" i="4"/>
  <c r="R800" i="4"/>
  <c r="I800" i="4"/>
  <c r="V799" i="4"/>
  <c r="U799" i="4"/>
  <c r="T799" i="4"/>
  <c r="S799" i="4"/>
  <c r="R799" i="4"/>
  <c r="I799" i="4"/>
  <c r="V798" i="4"/>
  <c r="U798" i="4"/>
  <c r="T798" i="4"/>
  <c r="S798" i="4"/>
  <c r="R798" i="4"/>
  <c r="I798" i="4"/>
  <c r="V797" i="4"/>
  <c r="U797" i="4"/>
  <c r="T797" i="4"/>
  <c r="S797" i="4"/>
  <c r="R797" i="4"/>
  <c r="I797" i="4"/>
  <c r="V796" i="4"/>
  <c r="U796" i="4"/>
  <c r="T796" i="4"/>
  <c r="S796" i="4"/>
  <c r="R796" i="4"/>
  <c r="I796" i="4"/>
  <c r="V795" i="4"/>
  <c r="U795" i="4"/>
  <c r="T795" i="4"/>
  <c r="S795" i="4"/>
  <c r="R795" i="4"/>
  <c r="I795" i="4"/>
  <c r="V794" i="4"/>
  <c r="U794" i="4"/>
  <c r="T794" i="4"/>
  <c r="S794" i="4"/>
  <c r="R794" i="4"/>
  <c r="I794" i="4"/>
  <c r="V793" i="4"/>
  <c r="U793" i="4"/>
  <c r="T793" i="4"/>
  <c r="S793" i="4"/>
  <c r="R793" i="4"/>
  <c r="I793" i="4"/>
  <c r="V792" i="4"/>
  <c r="U792" i="4"/>
  <c r="T792" i="4"/>
  <c r="S792" i="4"/>
  <c r="R792" i="4"/>
  <c r="I792" i="4"/>
  <c r="V791" i="4"/>
  <c r="U791" i="4"/>
  <c r="T791" i="4"/>
  <c r="S791" i="4"/>
  <c r="R791" i="4"/>
  <c r="I791" i="4"/>
  <c r="V790" i="4"/>
  <c r="U790" i="4"/>
  <c r="T790" i="4"/>
  <c r="S790" i="4"/>
  <c r="R790" i="4"/>
  <c r="I790" i="4"/>
  <c r="V789" i="4"/>
  <c r="U789" i="4"/>
  <c r="T789" i="4"/>
  <c r="S789" i="4"/>
  <c r="R789" i="4"/>
  <c r="I789" i="4"/>
  <c r="V788" i="4"/>
  <c r="U788" i="4"/>
  <c r="T788" i="4"/>
  <c r="S788" i="4"/>
  <c r="R788" i="4"/>
  <c r="I788" i="4"/>
  <c r="V787" i="4"/>
  <c r="U787" i="4"/>
  <c r="T787" i="4"/>
  <c r="S787" i="4"/>
  <c r="R787" i="4"/>
  <c r="I787" i="4"/>
  <c r="V786" i="4"/>
  <c r="U786" i="4"/>
  <c r="T786" i="4"/>
  <c r="S786" i="4"/>
  <c r="R786" i="4"/>
  <c r="I786" i="4"/>
  <c r="V785" i="4"/>
  <c r="U785" i="4"/>
  <c r="T785" i="4"/>
  <c r="S785" i="4"/>
  <c r="R785" i="4"/>
  <c r="I785" i="4"/>
  <c r="V784" i="4"/>
  <c r="U784" i="4"/>
  <c r="T784" i="4"/>
  <c r="S784" i="4"/>
  <c r="R784" i="4"/>
  <c r="I784" i="4"/>
  <c r="V783" i="4"/>
  <c r="U783" i="4"/>
  <c r="T783" i="4"/>
  <c r="S783" i="4"/>
  <c r="R783" i="4"/>
  <c r="I783" i="4"/>
  <c r="V782" i="4"/>
  <c r="U782" i="4"/>
  <c r="T782" i="4"/>
  <c r="S782" i="4"/>
  <c r="R782" i="4"/>
  <c r="I782" i="4"/>
  <c r="V781" i="4"/>
  <c r="U781" i="4"/>
  <c r="T781" i="4"/>
  <c r="S781" i="4"/>
  <c r="R781" i="4"/>
  <c r="I781" i="4"/>
  <c r="V780" i="4"/>
  <c r="U780" i="4"/>
  <c r="T780" i="4"/>
  <c r="S780" i="4"/>
  <c r="R780" i="4"/>
  <c r="I780" i="4"/>
  <c r="V779" i="4"/>
  <c r="U779" i="4"/>
  <c r="T779" i="4"/>
  <c r="S779" i="4"/>
  <c r="R779" i="4"/>
  <c r="I779" i="4"/>
  <c r="V778" i="4"/>
  <c r="U778" i="4"/>
  <c r="T778" i="4"/>
  <c r="S778" i="4"/>
  <c r="R778" i="4"/>
  <c r="I778" i="4"/>
  <c r="V777" i="4"/>
  <c r="U777" i="4"/>
  <c r="T777" i="4"/>
  <c r="S777" i="4"/>
  <c r="R777" i="4"/>
  <c r="I777" i="4"/>
  <c r="V776" i="4"/>
  <c r="U776" i="4"/>
  <c r="T776" i="4"/>
  <c r="S776" i="4"/>
  <c r="R776" i="4"/>
  <c r="I776" i="4"/>
  <c r="V775" i="4"/>
  <c r="U775" i="4"/>
  <c r="T775" i="4"/>
  <c r="S775" i="4"/>
  <c r="R775" i="4"/>
  <c r="I775" i="4"/>
  <c r="V774" i="4"/>
  <c r="U774" i="4"/>
  <c r="T774" i="4"/>
  <c r="S774" i="4"/>
  <c r="R774" i="4"/>
  <c r="I774" i="4"/>
  <c r="V773" i="4"/>
  <c r="U773" i="4"/>
  <c r="T773" i="4"/>
  <c r="S773" i="4"/>
  <c r="R773" i="4"/>
  <c r="I773" i="4"/>
  <c r="V772" i="4"/>
  <c r="U772" i="4"/>
  <c r="T772" i="4"/>
  <c r="S772" i="4"/>
  <c r="R772" i="4"/>
  <c r="I772" i="4"/>
  <c r="V771" i="4"/>
  <c r="U771" i="4"/>
  <c r="T771" i="4"/>
  <c r="S771" i="4"/>
  <c r="R771" i="4"/>
  <c r="I771" i="4"/>
  <c r="V770" i="4"/>
  <c r="U770" i="4"/>
  <c r="T770" i="4"/>
  <c r="S770" i="4"/>
  <c r="R770" i="4"/>
  <c r="I770" i="4"/>
  <c r="V769" i="4"/>
  <c r="U769" i="4"/>
  <c r="T769" i="4"/>
  <c r="S769" i="4"/>
  <c r="R769" i="4"/>
  <c r="I769" i="4"/>
  <c r="V768" i="4"/>
  <c r="U768" i="4"/>
  <c r="T768" i="4"/>
  <c r="S768" i="4"/>
  <c r="R768" i="4"/>
  <c r="I768" i="4"/>
  <c r="V767" i="4"/>
  <c r="U767" i="4"/>
  <c r="T767" i="4"/>
  <c r="S767" i="4"/>
  <c r="R767" i="4"/>
  <c r="I767" i="4"/>
  <c r="V766" i="4"/>
  <c r="U766" i="4"/>
  <c r="T766" i="4"/>
  <c r="S766" i="4"/>
  <c r="R766" i="4"/>
  <c r="I766" i="4"/>
  <c r="V765" i="4"/>
  <c r="U765" i="4"/>
  <c r="T765" i="4"/>
  <c r="S765" i="4"/>
  <c r="R765" i="4"/>
  <c r="I765" i="4"/>
  <c r="V764" i="4"/>
  <c r="U764" i="4"/>
  <c r="T764" i="4"/>
  <c r="S764" i="4"/>
  <c r="R764" i="4"/>
  <c r="I764" i="4"/>
  <c r="V763" i="4"/>
  <c r="U763" i="4"/>
  <c r="T763" i="4"/>
  <c r="S763" i="4"/>
  <c r="R763" i="4"/>
  <c r="I763" i="4"/>
  <c r="V762" i="4"/>
  <c r="U762" i="4"/>
  <c r="T762" i="4"/>
  <c r="S762" i="4"/>
  <c r="R762" i="4"/>
  <c r="I762" i="4"/>
  <c r="V761" i="4"/>
  <c r="U761" i="4"/>
  <c r="T761" i="4"/>
  <c r="S761" i="4"/>
  <c r="R761" i="4"/>
  <c r="I761" i="4"/>
  <c r="V760" i="4"/>
  <c r="U760" i="4"/>
  <c r="T760" i="4"/>
  <c r="S760" i="4"/>
  <c r="R760" i="4"/>
  <c r="I760" i="4"/>
  <c r="V759" i="4"/>
  <c r="U759" i="4"/>
  <c r="T759" i="4"/>
  <c r="S759" i="4"/>
  <c r="R759" i="4"/>
  <c r="I759" i="4"/>
  <c r="V758" i="4"/>
  <c r="U758" i="4"/>
  <c r="T758" i="4"/>
  <c r="S758" i="4"/>
  <c r="R758" i="4"/>
  <c r="I758" i="4"/>
  <c r="V757" i="4"/>
  <c r="U757" i="4"/>
  <c r="T757" i="4"/>
  <c r="S757" i="4"/>
  <c r="R757" i="4"/>
  <c r="I757" i="4"/>
  <c r="V756" i="4"/>
  <c r="U756" i="4"/>
  <c r="T756" i="4"/>
  <c r="S756" i="4"/>
  <c r="R756" i="4"/>
  <c r="I756" i="4"/>
  <c r="V755" i="4"/>
  <c r="U755" i="4"/>
  <c r="T755" i="4"/>
  <c r="S755" i="4"/>
  <c r="R755" i="4"/>
  <c r="I755" i="4"/>
  <c r="V754" i="4"/>
  <c r="U754" i="4"/>
  <c r="T754" i="4"/>
  <c r="S754" i="4"/>
  <c r="R754" i="4"/>
  <c r="I754" i="4"/>
  <c r="V753" i="4"/>
  <c r="U753" i="4"/>
  <c r="T753" i="4"/>
  <c r="S753" i="4"/>
  <c r="R753" i="4"/>
  <c r="I753" i="4"/>
  <c r="V752" i="4"/>
  <c r="U752" i="4"/>
  <c r="T752" i="4"/>
  <c r="S752" i="4"/>
  <c r="R752" i="4"/>
  <c r="I752" i="4"/>
  <c r="V751" i="4"/>
  <c r="U751" i="4"/>
  <c r="T751" i="4"/>
  <c r="S751" i="4"/>
  <c r="R751" i="4"/>
  <c r="I751" i="4"/>
  <c r="V750" i="4"/>
  <c r="U750" i="4"/>
  <c r="T750" i="4"/>
  <c r="S750" i="4"/>
  <c r="R750" i="4"/>
  <c r="I750" i="4"/>
  <c r="V749" i="4"/>
  <c r="U749" i="4"/>
  <c r="T749" i="4"/>
  <c r="S749" i="4"/>
  <c r="R749" i="4"/>
  <c r="I749" i="4"/>
  <c r="V748" i="4"/>
  <c r="U748" i="4"/>
  <c r="T748" i="4"/>
  <c r="S748" i="4"/>
  <c r="R748" i="4"/>
  <c r="I748" i="4"/>
  <c r="V747" i="4"/>
  <c r="U747" i="4"/>
  <c r="T747" i="4"/>
  <c r="S747" i="4"/>
  <c r="R747" i="4"/>
  <c r="I747" i="4"/>
  <c r="V746" i="4"/>
  <c r="U746" i="4"/>
  <c r="T746" i="4"/>
  <c r="S746" i="4"/>
  <c r="R746" i="4"/>
  <c r="I746" i="4"/>
  <c r="V745" i="4"/>
  <c r="U745" i="4"/>
  <c r="T745" i="4"/>
  <c r="S745" i="4"/>
  <c r="R745" i="4"/>
  <c r="I745" i="4"/>
  <c r="V744" i="4"/>
  <c r="U744" i="4"/>
  <c r="T744" i="4"/>
  <c r="S744" i="4"/>
  <c r="R744" i="4"/>
  <c r="I744" i="4"/>
  <c r="V743" i="4"/>
  <c r="U743" i="4"/>
  <c r="T743" i="4"/>
  <c r="S743" i="4"/>
  <c r="R743" i="4"/>
  <c r="I743" i="4"/>
  <c r="V742" i="4"/>
  <c r="U742" i="4"/>
  <c r="T742" i="4"/>
  <c r="S742" i="4"/>
  <c r="R742" i="4"/>
  <c r="I742" i="4"/>
  <c r="V741" i="4"/>
  <c r="U741" i="4"/>
  <c r="T741" i="4"/>
  <c r="S741" i="4"/>
  <c r="R741" i="4"/>
  <c r="I741" i="4"/>
  <c r="V740" i="4"/>
  <c r="U740" i="4"/>
  <c r="T740" i="4"/>
  <c r="S740" i="4"/>
  <c r="R740" i="4"/>
  <c r="I740" i="4"/>
  <c r="V739" i="4"/>
  <c r="U739" i="4"/>
  <c r="T739" i="4"/>
  <c r="S739" i="4"/>
  <c r="R739" i="4"/>
  <c r="I739" i="4"/>
  <c r="V738" i="4"/>
  <c r="U738" i="4"/>
  <c r="T738" i="4"/>
  <c r="S738" i="4"/>
  <c r="R738" i="4"/>
  <c r="I738" i="4"/>
  <c r="V737" i="4"/>
  <c r="U737" i="4"/>
  <c r="T737" i="4"/>
  <c r="S737" i="4"/>
  <c r="R737" i="4"/>
  <c r="I737" i="4"/>
  <c r="V736" i="4"/>
  <c r="U736" i="4"/>
  <c r="T736" i="4"/>
  <c r="S736" i="4"/>
  <c r="R736" i="4"/>
  <c r="I736" i="4"/>
  <c r="V735" i="4"/>
  <c r="U735" i="4"/>
  <c r="T735" i="4"/>
  <c r="S735" i="4"/>
  <c r="R735" i="4"/>
  <c r="I735" i="4"/>
  <c r="V734" i="4"/>
  <c r="U734" i="4"/>
  <c r="T734" i="4"/>
  <c r="S734" i="4"/>
  <c r="R734" i="4"/>
  <c r="I734" i="4"/>
  <c r="V733" i="4"/>
  <c r="U733" i="4"/>
  <c r="T733" i="4"/>
  <c r="S733" i="4"/>
  <c r="R733" i="4"/>
  <c r="I733" i="4"/>
  <c r="V732" i="4"/>
  <c r="U732" i="4"/>
  <c r="T732" i="4"/>
  <c r="S732" i="4"/>
  <c r="R732" i="4"/>
  <c r="I732" i="4"/>
  <c r="V731" i="4"/>
  <c r="U731" i="4"/>
  <c r="T731" i="4"/>
  <c r="S731" i="4"/>
  <c r="R731" i="4"/>
  <c r="I731" i="4"/>
  <c r="V730" i="4"/>
  <c r="U730" i="4"/>
  <c r="T730" i="4"/>
  <c r="S730" i="4"/>
  <c r="R730" i="4"/>
  <c r="I730" i="4"/>
  <c r="V729" i="4"/>
  <c r="U729" i="4"/>
  <c r="T729" i="4"/>
  <c r="S729" i="4"/>
  <c r="R729" i="4"/>
  <c r="I729" i="4"/>
  <c r="V728" i="4"/>
  <c r="U728" i="4"/>
  <c r="T728" i="4"/>
  <c r="S728" i="4"/>
  <c r="R728" i="4"/>
  <c r="I728" i="4"/>
  <c r="V727" i="4"/>
  <c r="U727" i="4"/>
  <c r="T727" i="4"/>
  <c r="S727" i="4"/>
  <c r="R727" i="4"/>
  <c r="I727" i="4"/>
  <c r="V726" i="4"/>
  <c r="U726" i="4"/>
  <c r="T726" i="4"/>
  <c r="S726" i="4"/>
  <c r="R726" i="4"/>
  <c r="I726" i="4"/>
  <c r="V725" i="4"/>
  <c r="U725" i="4"/>
  <c r="T725" i="4"/>
  <c r="S725" i="4"/>
  <c r="R725" i="4"/>
  <c r="I725" i="4"/>
  <c r="V724" i="4"/>
  <c r="U724" i="4"/>
  <c r="T724" i="4"/>
  <c r="S724" i="4"/>
  <c r="R724" i="4"/>
  <c r="I724" i="4"/>
  <c r="V723" i="4"/>
  <c r="U723" i="4"/>
  <c r="T723" i="4"/>
  <c r="S723" i="4"/>
  <c r="R723" i="4"/>
  <c r="I723" i="4"/>
  <c r="V722" i="4"/>
  <c r="U722" i="4"/>
  <c r="T722" i="4"/>
  <c r="S722" i="4"/>
  <c r="R722" i="4"/>
  <c r="I722" i="4"/>
  <c r="V721" i="4"/>
  <c r="U721" i="4"/>
  <c r="T721" i="4"/>
  <c r="S721" i="4"/>
  <c r="R721" i="4"/>
  <c r="I721" i="4"/>
  <c r="V720" i="4"/>
  <c r="U720" i="4"/>
  <c r="T720" i="4"/>
  <c r="S720" i="4"/>
  <c r="R720" i="4"/>
  <c r="I720" i="4"/>
  <c r="V719" i="4"/>
  <c r="U719" i="4"/>
  <c r="T719" i="4"/>
  <c r="S719" i="4"/>
  <c r="R719" i="4"/>
  <c r="I719" i="4"/>
  <c r="V718" i="4"/>
  <c r="U718" i="4"/>
  <c r="T718" i="4"/>
  <c r="S718" i="4"/>
  <c r="R718" i="4"/>
  <c r="I718" i="4"/>
  <c r="V717" i="4"/>
  <c r="U717" i="4"/>
  <c r="T717" i="4"/>
  <c r="S717" i="4"/>
  <c r="R717" i="4"/>
  <c r="I717" i="4"/>
  <c r="V716" i="4"/>
  <c r="U716" i="4"/>
  <c r="T716" i="4"/>
  <c r="S716" i="4"/>
  <c r="R716" i="4"/>
  <c r="I716" i="4"/>
  <c r="V715" i="4"/>
  <c r="U715" i="4"/>
  <c r="T715" i="4"/>
  <c r="S715" i="4"/>
  <c r="R715" i="4"/>
  <c r="I715" i="4"/>
  <c r="V714" i="4"/>
  <c r="U714" i="4"/>
  <c r="T714" i="4"/>
  <c r="S714" i="4"/>
  <c r="R714" i="4"/>
  <c r="I714" i="4"/>
  <c r="V713" i="4"/>
  <c r="U713" i="4"/>
  <c r="T713" i="4"/>
  <c r="S713" i="4"/>
  <c r="R713" i="4"/>
  <c r="I713" i="4"/>
  <c r="V712" i="4"/>
  <c r="U712" i="4"/>
  <c r="T712" i="4"/>
  <c r="S712" i="4"/>
  <c r="R712" i="4"/>
  <c r="I712" i="4"/>
  <c r="V711" i="4"/>
  <c r="U711" i="4"/>
  <c r="T711" i="4"/>
  <c r="S711" i="4"/>
  <c r="R711" i="4"/>
  <c r="I711" i="4"/>
  <c r="V710" i="4"/>
  <c r="U710" i="4"/>
  <c r="T710" i="4"/>
  <c r="S710" i="4"/>
  <c r="R710" i="4"/>
  <c r="I710" i="4"/>
  <c r="V709" i="4"/>
  <c r="U709" i="4"/>
  <c r="T709" i="4"/>
  <c r="S709" i="4"/>
  <c r="R709" i="4"/>
  <c r="I709" i="4"/>
  <c r="V708" i="4"/>
  <c r="U708" i="4"/>
  <c r="T708" i="4"/>
  <c r="S708" i="4"/>
  <c r="R708" i="4"/>
  <c r="I708" i="4"/>
  <c r="V707" i="4"/>
  <c r="U707" i="4"/>
  <c r="T707" i="4"/>
  <c r="S707" i="4"/>
  <c r="R707" i="4"/>
  <c r="I707" i="4"/>
  <c r="V706" i="4"/>
  <c r="U706" i="4"/>
  <c r="T706" i="4"/>
  <c r="S706" i="4"/>
  <c r="R706" i="4"/>
  <c r="I706" i="4"/>
  <c r="V705" i="4"/>
  <c r="U705" i="4"/>
  <c r="T705" i="4"/>
  <c r="S705" i="4"/>
  <c r="R705" i="4"/>
  <c r="I705" i="4"/>
  <c r="V704" i="4"/>
  <c r="U704" i="4"/>
  <c r="T704" i="4"/>
  <c r="S704" i="4"/>
  <c r="R704" i="4"/>
  <c r="I704" i="4"/>
  <c r="V703" i="4"/>
  <c r="U703" i="4"/>
  <c r="T703" i="4"/>
  <c r="S703" i="4"/>
  <c r="R703" i="4"/>
  <c r="I703" i="4"/>
  <c r="V702" i="4"/>
  <c r="U702" i="4"/>
  <c r="T702" i="4"/>
  <c r="S702" i="4"/>
  <c r="R702" i="4"/>
  <c r="I702" i="4"/>
  <c r="V701" i="4"/>
  <c r="U701" i="4"/>
  <c r="T701" i="4"/>
  <c r="S701" i="4"/>
  <c r="R701" i="4"/>
  <c r="I701" i="4"/>
  <c r="V700" i="4"/>
  <c r="U700" i="4"/>
  <c r="T700" i="4"/>
  <c r="S700" i="4"/>
  <c r="R700" i="4"/>
  <c r="I700" i="4"/>
  <c r="V699" i="4"/>
  <c r="U699" i="4"/>
  <c r="T699" i="4"/>
  <c r="S699" i="4"/>
  <c r="R699" i="4"/>
  <c r="I699" i="4"/>
  <c r="V698" i="4"/>
  <c r="U698" i="4"/>
  <c r="T698" i="4"/>
  <c r="S698" i="4"/>
  <c r="R698" i="4"/>
  <c r="I698" i="4"/>
  <c r="V697" i="4"/>
  <c r="U697" i="4"/>
  <c r="T697" i="4"/>
  <c r="S697" i="4"/>
  <c r="R697" i="4"/>
  <c r="I697" i="4"/>
  <c r="V696" i="4"/>
  <c r="U696" i="4"/>
  <c r="T696" i="4"/>
  <c r="S696" i="4"/>
  <c r="R696" i="4"/>
  <c r="I696" i="4"/>
  <c r="V695" i="4"/>
  <c r="U695" i="4"/>
  <c r="T695" i="4"/>
  <c r="S695" i="4"/>
  <c r="R695" i="4"/>
  <c r="I695" i="4"/>
  <c r="V694" i="4"/>
  <c r="U694" i="4"/>
  <c r="T694" i="4"/>
  <c r="S694" i="4"/>
  <c r="R694" i="4"/>
  <c r="I694" i="4"/>
  <c r="V693" i="4"/>
  <c r="U693" i="4"/>
  <c r="T693" i="4"/>
  <c r="S693" i="4"/>
  <c r="R693" i="4"/>
  <c r="I693" i="4"/>
  <c r="V692" i="4"/>
  <c r="U692" i="4"/>
  <c r="T692" i="4"/>
  <c r="S692" i="4"/>
  <c r="R692" i="4"/>
  <c r="I692" i="4"/>
  <c r="V691" i="4"/>
  <c r="U691" i="4"/>
  <c r="T691" i="4"/>
  <c r="S691" i="4"/>
  <c r="R691" i="4"/>
  <c r="I691" i="4"/>
  <c r="V690" i="4"/>
  <c r="U690" i="4"/>
  <c r="T690" i="4"/>
  <c r="S690" i="4"/>
  <c r="R690" i="4"/>
  <c r="I690" i="4"/>
  <c r="V689" i="4"/>
  <c r="U689" i="4"/>
  <c r="T689" i="4"/>
  <c r="S689" i="4"/>
  <c r="R689" i="4"/>
  <c r="I689" i="4"/>
  <c r="V688" i="4"/>
  <c r="U688" i="4"/>
  <c r="T688" i="4"/>
  <c r="S688" i="4"/>
  <c r="R688" i="4"/>
  <c r="I688" i="4"/>
  <c r="V687" i="4"/>
  <c r="U687" i="4"/>
  <c r="T687" i="4"/>
  <c r="S687" i="4"/>
  <c r="R687" i="4"/>
  <c r="I687" i="4"/>
  <c r="V686" i="4"/>
  <c r="U686" i="4"/>
  <c r="T686" i="4"/>
  <c r="S686" i="4"/>
  <c r="R686" i="4"/>
  <c r="I686" i="4"/>
  <c r="V685" i="4"/>
  <c r="U685" i="4"/>
  <c r="T685" i="4"/>
  <c r="S685" i="4"/>
  <c r="R685" i="4"/>
  <c r="I685" i="4"/>
  <c r="V684" i="4"/>
  <c r="U684" i="4"/>
  <c r="T684" i="4"/>
  <c r="S684" i="4"/>
  <c r="R684" i="4"/>
  <c r="I684" i="4"/>
  <c r="V683" i="4"/>
  <c r="U683" i="4"/>
  <c r="T683" i="4"/>
  <c r="S683" i="4"/>
  <c r="R683" i="4"/>
  <c r="I683" i="4"/>
  <c r="V682" i="4"/>
  <c r="U682" i="4"/>
  <c r="T682" i="4"/>
  <c r="S682" i="4"/>
  <c r="R682" i="4"/>
  <c r="I682" i="4"/>
  <c r="V681" i="4"/>
  <c r="U681" i="4"/>
  <c r="T681" i="4"/>
  <c r="S681" i="4"/>
  <c r="R681" i="4"/>
  <c r="I681" i="4"/>
  <c r="V680" i="4"/>
  <c r="U680" i="4"/>
  <c r="T680" i="4"/>
  <c r="S680" i="4"/>
  <c r="R680" i="4"/>
  <c r="I680" i="4"/>
  <c r="V679" i="4"/>
  <c r="U679" i="4"/>
  <c r="T679" i="4"/>
  <c r="S679" i="4"/>
  <c r="R679" i="4"/>
  <c r="I679" i="4"/>
  <c r="V678" i="4"/>
  <c r="U678" i="4"/>
  <c r="T678" i="4"/>
  <c r="S678" i="4"/>
  <c r="R678" i="4"/>
  <c r="I678" i="4"/>
  <c r="V677" i="4"/>
  <c r="U677" i="4"/>
  <c r="T677" i="4"/>
  <c r="S677" i="4"/>
  <c r="R677" i="4"/>
  <c r="I677" i="4"/>
  <c r="V676" i="4"/>
  <c r="U676" i="4"/>
  <c r="T676" i="4"/>
  <c r="S676" i="4"/>
  <c r="R676" i="4"/>
  <c r="I676" i="4"/>
  <c r="V675" i="4"/>
  <c r="U675" i="4"/>
  <c r="T675" i="4"/>
  <c r="S675" i="4"/>
  <c r="R675" i="4"/>
  <c r="I675" i="4"/>
  <c r="V674" i="4"/>
  <c r="U674" i="4"/>
  <c r="T674" i="4"/>
  <c r="S674" i="4"/>
  <c r="R674" i="4"/>
  <c r="I674" i="4"/>
  <c r="V673" i="4"/>
  <c r="U673" i="4"/>
  <c r="T673" i="4"/>
  <c r="S673" i="4"/>
  <c r="R673" i="4"/>
  <c r="I673" i="4"/>
  <c r="V672" i="4"/>
  <c r="U672" i="4"/>
  <c r="T672" i="4"/>
  <c r="S672" i="4"/>
  <c r="R672" i="4"/>
  <c r="I672" i="4"/>
  <c r="V671" i="4"/>
  <c r="U671" i="4"/>
  <c r="T671" i="4"/>
  <c r="S671" i="4"/>
  <c r="R671" i="4"/>
  <c r="I671" i="4"/>
  <c r="V670" i="4"/>
  <c r="U670" i="4"/>
  <c r="T670" i="4"/>
  <c r="S670" i="4"/>
  <c r="R670" i="4"/>
  <c r="I670" i="4"/>
  <c r="V669" i="4"/>
  <c r="U669" i="4"/>
  <c r="T669" i="4"/>
  <c r="S669" i="4"/>
  <c r="R669" i="4"/>
  <c r="I669" i="4"/>
  <c r="V668" i="4"/>
  <c r="U668" i="4"/>
  <c r="T668" i="4"/>
  <c r="S668" i="4"/>
  <c r="R668" i="4"/>
  <c r="I668" i="4"/>
  <c r="V667" i="4"/>
  <c r="U667" i="4"/>
  <c r="T667" i="4"/>
  <c r="S667" i="4"/>
  <c r="R667" i="4"/>
  <c r="I667" i="4"/>
  <c r="V666" i="4"/>
  <c r="U666" i="4"/>
  <c r="T666" i="4"/>
  <c r="S666" i="4"/>
  <c r="R666" i="4"/>
  <c r="I666" i="4"/>
  <c r="V665" i="4"/>
  <c r="U665" i="4"/>
  <c r="T665" i="4"/>
  <c r="S665" i="4"/>
  <c r="R665" i="4"/>
  <c r="I665" i="4"/>
  <c r="V664" i="4"/>
  <c r="U664" i="4"/>
  <c r="T664" i="4"/>
  <c r="S664" i="4"/>
  <c r="R664" i="4"/>
  <c r="I664" i="4"/>
  <c r="V663" i="4"/>
  <c r="U663" i="4"/>
  <c r="T663" i="4"/>
  <c r="S663" i="4"/>
  <c r="R663" i="4"/>
  <c r="I663" i="4"/>
  <c r="V662" i="4"/>
  <c r="U662" i="4"/>
  <c r="T662" i="4"/>
  <c r="S662" i="4"/>
  <c r="R662" i="4"/>
  <c r="I662" i="4"/>
  <c r="V661" i="4"/>
  <c r="U661" i="4"/>
  <c r="T661" i="4"/>
  <c r="S661" i="4"/>
  <c r="R661" i="4"/>
  <c r="I661" i="4"/>
  <c r="V660" i="4"/>
  <c r="U660" i="4"/>
  <c r="T660" i="4"/>
  <c r="S660" i="4"/>
  <c r="R660" i="4"/>
  <c r="I660" i="4"/>
  <c r="V659" i="4"/>
  <c r="U659" i="4"/>
  <c r="T659" i="4"/>
  <c r="S659" i="4"/>
  <c r="R659" i="4"/>
  <c r="I659" i="4"/>
  <c r="V658" i="4"/>
  <c r="U658" i="4"/>
  <c r="T658" i="4"/>
  <c r="S658" i="4"/>
  <c r="R658" i="4"/>
  <c r="I658" i="4"/>
  <c r="V657" i="4"/>
  <c r="U657" i="4"/>
  <c r="T657" i="4"/>
  <c r="S657" i="4"/>
  <c r="R657" i="4"/>
  <c r="I657" i="4"/>
  <c r="V656" i="4"/>
  <c r="U656" i="4"/>
  <c r="T656" i="4"/>
  <c r="S656" i="4"/>
  <c r="R656" i="4"/>
  <c r="I656" i="4"/>
  <c r="V655" i="4"/>
  <c r="U655" i="4"/>
  <c r="T655" i="4"/>
  <c r="S655" i="4"/>
  <c r="R655" i="4"/>
  <c r="I655" i="4"/>
  <c r="V654" i="4"/>
  <c r="U654" i="4"/>
  <c r="T654" i="4"/>
  <c r="S654" i="4"/>
  <c r="R654" i="4"/>
  <c r="I654" i="4"/>
  <c r="V653" i="4"/>
  <c r="U653" i="4"/>
  <c r="T653" i="4"/>
  <c r="S653" i="4"/>
  <c r="R653" i="4"/>
  <c r="I653" i="4"/>
  <c r="V652" i="4"/>
  <c r="U652" i="4"/>
  <c r="T652" i="4"/>
  <c r="S652" i="4"/>
  <c r="R652" i="4"/>
  <c r="I652" i="4"/>
  <c r="V651" i="4"/>
  <c r="U651" i="4"/>
  <c r="T651" i="4"/>
  <c r="S651" i="4"/>
  <c r="R651" i="4"/>
  <c r="I651" i="4"/>
  <c r="V650" i="4"/>
  <c r="U650" i="4"/>
  <c r="T650" i="4"/>
  <c r="S650" i="4"/>
  <c r="R650" i="4"/>
  <c r="I650" i="4"/>
  <c r="V649" i="4"/>
  <c r="U649" i="4"/>
  <c r="T649" i="4"/>
  <c r="S649" i="4"/>
  <c r="R649" i="4"/>
  <c r="I649" i="4"/>
  <c r="V648" i="4"/>
  <c r="U648" i="4"/>
  <c r="T648" i="4"/>
  <c r="S648" i="4"/>
  <c r="R648" i="4"/>
  <c r="I648" i="4"/>
  <c r="V647" i="4"/>
  <c r="U647" i="4"/>
  <c r="T647" i="4"/>
  <c r="S647" i="4"/>
  <c r="R647" i="4"/>
  <c r="I647" i="4"/>
  <c r="V646" i="4"/>
  <c r="U646" i="4"/>
  <c r="T646" i="4"/>
  <c r="S646" i="4"/>
  <c r="R646" i="4"/>
  <c r="I646" i="4"/>
  <c r="V645" i="4"/>
  <c r="U645" i="4"/>
  <c r="T645" i="4"/>
  <c r="S645" i="4"/>
  <c r="R645" i="4"/>
  <c r="I645" i="4"/>
  <c r="V644" i="4"/>
  <c r="U644" i="4"/>
  <c r="T644" i="4"/>
  <c r="S644" i="4"/>
  <c r="R644" i="4"/>
  <c r="I644" i="4"/>
  <c r="V643" i="4"/>
  <c r="U643" i="4"/>
  <c r="T643" i="4"/>
  <c r="S643" i="4"/>
  <c r="R643" i="4"/>
  <c r="I643" i="4"/>
  <c r="V642" i="4"/>
  <c r="U642" i="4"/>
  <c r="T642" i="4"/>
  <c r="S642" i="4"/>
  <c r="R642" i="4"/>
  <c r="I642" i="4"/>
  <c r="V641" i="4"/>
  <c r="U641" i="4"/>
  <c r="T641" i="4"/>
  <c r="S641" i="4"/>
  <c r="R641" i="4"/>
  <c r="I641" i="4"/>
  <c r="V640" i="4"/>
  <c r="U640" i="4"/>
  <c r="T640" i="4"/>
  <c r="S640" i="4"/>
  <c r="R640" i="4"/>
  <c r="I640" i="4"/>
  <c r="V639" i="4"/>
  <c r="U639" i="4"/>
  <c r="T639" i="4"/>
  <c r="S639" i="4"/>
  <c r="R639" i="4"/>
  <c r="I639" i="4"/>
  <c r="V638" i="4"/>
  <c r="U638" i="4"/>
  <c r="T638" i="4"/>
  <c r="S638" i="4"/>
  <c r="R638" i="4"/>
  <c r="I638" i="4"/>
  <c r="V637" i="4"/>
  <c r="U637" i="4"/>
  <c r="T637" i="4"/>
  <c r="S637" i="4"/>
  <c r="R637" i="4"/>
  <c r="I637" i="4"/>
  <c r="V636" i="4"/>
  <c r="U636" i="4"/>
  <c r="T636" i="4"/>
  <c r="S636" i="4"/>
  <c r="R636" i="4"/>
  <c r="I636" i="4"/>
  <c r="V635" i="4"/>
  <c r="U635" i="4"/>
  <c r="T635" i="4"/>
  <c r="S635" i="4"/>
  <c r="R635" i="4"/>
  <c r="I635" i="4"/>
  <c r="V634" i="4"/>
  <c r="U634" i="4"/>
  <c r="T634" i="4"/>
  <c r="S634" i="4"/>
  <c r="R634" i="4"/>
  <c r="I634" i="4"/>
  <c r="V633" i="4"/>
  <c r="U633" i="4"/>
  <c r="T633" i="4"/>
  <c r="S633" i="4"/>
  <c r="R633" i="4"/>
  <c r="I633" i="4"/>
  <c r="V632" i="4"/>
  <c r="U632" i="4"/>
  <c r="T632" i="4"/>
  <c r="S632" i="4"/>
  <c r="R632" i="4"/>
  <c r="I632" i="4"/>
  <c r="V631" i="4"/>
  <c r="U631" i="4"/>
  <c r="T631" i="4"/>
  <c r="S631" i="4"/>
  <c r="R631" i="4"/>
  <c r="I631" i="4"/>
  <c r="V630" i="4"/>
  <c r="U630" i="4"/>
  <c r="T630" i="4"/>
  <c r="S630" i="4"/>
  <c r="R630" i="4"/>
  <c r="I630" i="4"/>
  <c r="V629" i="4"/>
  <c r="U629" i="4"/>
  <c r="T629" i="4"/>
  <c r="S629" i="4"/>
  <c r="R629" i="4"/>
  <c r="I629" i="4"/>
  <c r="V628" i="4"/>
  <c r="U628" i="4"/>
  <c r="T628" i="4"/>
  <c r="S628" i="4"/>
  <c r="R628" i="4"/>
  <c r="I628" i="4"/>
  <c r="V627" i="4"/>
  <c r="U627" i="4"/>
  <c r="T627" i="4"/>
  <c r="S627" i="4"/>
  <c r="R627" i="4"/>
  <c r="I627" i="4"/>
  <c r="V626" i="4"/>
  <c r="U626" i="4"/>
  <c r="T626" i="4"/>
  <c r="S626" i="4"/>
  <c r="R626" i="4"/>
  <c r="I626" i="4"/>
  <c r="V625" i="4"/>
  <c r="U625" i="4"/>
  <c r="T625" i="4"/>
  <c r="S625" i="4"/>
  <c r="R625" i="4"/>
  <c r="I625" i="4"/>
  <c r="V624" i="4"/>
  <c r="U624" i="4"/>
  <c r="T624" i="4"/>
  <c r="S624" i="4"/>
  <c r="R624" i="4"/>
  <c r="I624" i="4"/>
  <c r="V623" i="4"/>
  <c r="U623" i="4"/>
  <c r="T623" i="4"/>
  <c r="S623" i="4"/>
  <c r="R623" i="4"/>
  <c r="I623" i="4"/>
  <c r="V622" i="4"/>
  <c r="U622" i="4"/>
  <c r="T622" i="4"/>
  <c r="S622" i="4"/>
  <c r="R622" i="4"/>
  <c r="I622" i="4"/>
  <c r="V621" i="4"/>
  <c r="U621" i="4"/>
  <c r="T621" i="4"/>
  <c r="S621" i="4"/>
  <c r="R621" i="4"/>
  <c r="I621" i="4"/>
  <c r="V620" i="4"/>
  <c r="U620" i="4"/>
  <c r="T620" i="4"/>
  <c r="S620" i="4"/>
  <c r="R620" i="4"/>
  <c r="I620" i="4"/>
  <c r="V619" i="4"/>
  <c r="U619" i="4"/>
  <c r="T619" i="4"/>
  <c r="S619" i="4"/>
  <c r="R619" i="4"/>
  <c r="I619" i="4"/>
  <c r="V618" i="4"/>
  <c r="U618" i="4"/>
  <c r="T618" i="4"/>
  <c r="S618" i="4"/>
  <c r="R618" i="4"/>
  <c r="I618" i="4"/>
  <c r="V617" i="4"/>
  <c r="U617" i="4"/>
  <c r="T617" i="4"/>
  <c r="S617" i="4"/>
  <c r="R617" i="4"/>
  <c r="I617" i="4"/>
  <c r="V616" i="4"/>
  <c r="U616" i="4"/>
  <c r="T616" i="4"/>
  <c r="S616" i="4"/>
  <c r="R616" i="4"/>
  <c r="I616" i="4"/>
  <c r="V615" i="4"/>
  <c r="U615" i="4"/>
  <c r="T615" i="4"/>
  <c r="S615" i="4"/>
  <c r="R615" i="4"/>
  <c r="I615" i="4"/>
  <c r="V614" i="4"/>
  <c r="U614" i="4"/>
  <c r="T614" i="4"/>
  <c r="S614" i="4"/>
  <c r="R614" i="4"/>
  <c r="I614" i="4"/>
  <c r="V613" i="4"/>
  <c r="U613" i="4"/>
  <c r="T613" i="4"/>
  <c r="S613" i="4"/>
  <c r="R613" i="4"/>
  <c r="I613" i="4"/>
  <c r="V612" i="4"/>
  <c r="U612" i="4"/>
  <c r="T612" i="4"/>
  <c r="S612" i="4"/>
  <c r="R612" i="4"/>
  <c r="I612" i="4"/>
  <c r="V611" i="4"/>
  <c r="U611" i="4"/>
  <c r="T611" i="4"/>
  <c r="S611" i="4"/>
  <c r="R611" i="4"/>
  <c r="I611" i="4"/>
  <c r="V610" i="4"/>
  <c r="U610" i="4"/>
  <c r="T610" i="4"/>
  <c r="S610" i="4"/>
  <c r="R610" i="4"/>
  <c r="I610" i="4"/>
  <c r="V609" i="4"/>
  <c r="U609" i="4"/>
  <c r="T609" i="4"/>
  <c r="S609" i="4"/>
  <c r="R609" i="4"/>
  <c r="I609" i="4"/>
  <c r="V608" i="4"/>
  <c r="U608" i="4"/>
  <c r="T608" i="4"/>
  <c r="S608" i="4"/>
  <c r="R608" i="4"/>
  <c r="I608" i="4"/>
  <c r="V607" i="4"/>
  <c r="U607" i="4"/>
  <c r="T607" i="4"/>
  <c r="S607" i="4"/>
  <c r="R607" i="4"/>
  <c r="I607" i="4"/>
  <c r="V606" i="4"/>
  <c r="U606" i="4"/>
  <c r="T606" i="4"/>
  <c r="S606" i="4"/>
  <c r="R606" i="4"/>
  <c r="I606" i="4"/>
  <c r="V605" i="4"/>
  <c r="U605" i="4"/>
  <c r="T605" i="4"/>
  <c r="S605" i="4"/>
  <c r="R605" i="4"/>
  <c r="I605" i="4"/>
  <c r="V604" i="4"/>
  <c r="U604" i="4"/>
  <c r="T604" i="4"/>
  <c r="S604" i="4"/>
  <c r="R604" i="4"/>
  <c r="I604" i="4"/>
  <c r="V603" i="4"/>
  <c r="U603" i="4"/>
  <c r="T603" i="4"/>
  <c r="S603" i="4"/>
  <c r="R603" i="4"/>
  <c r="I603" i="4"/>
  <c r="V602" i="4"/>
  <c r="U602" i="4"/>
  <c r="T602" i="4"/>
  <c r="S602" i="4"/>
  <c r="R602" i="4"/>
  <c r="I602" i="4"/>
  <c r="V601" i="4"/>
  <c r="U601" i="4"/>
  <c r="T601" i="4"/>
  <c r="S601" i="4"/>
  <c r="R601" i="4"/>
  <c r="I601" i="4"/>
  <c r="V600" i="4"/>
  <c r="U600" i="4"/>
  <c r="T600" i="4"/>
  <c r="S600" i="4"/>
  <c r="R600" i="4"/>
  <c r="I600" i="4"/>
  <c r="V599" i="4"/>
  <c r="U599" i="4"/>
  <c r="T599" i="4"/>
  <c r="S599" i="4"/>
  <c r="R599" i="4"/>
  <c r="I599" i="4"/>
  <c r="V598" i="4"/>
  <c r="U598" i="4"/>
  <c r="T598" i="4"/>
  <c r="S598" i="4"/>
  <c r="R598" i="4"/>
  <c r="I598" i="4"/>
  <c r="V597" i="4"/>
  <c r="U597" i="4"/>
  <c r="T597" i="4"/>
  <c r="S597" i="4"/>
  <c r="R597" i="4"/>
  <c r="I597" i="4"/>
  <c r="V596" i="4"/>
  <c r="U596" i="4"/>
  <c r="T596" i="4"/>
  <c r="S596" i="4"/>
  <c r="R596" i="4"/>
  <c r="I596" i="4"/>
  <c r="V595" i="4"/>
  <c r="U595" i="4"/>
  <c r="T595" i="4"/>
  <c r="S595" i="4"/>
  <c r="R595" i="4"/>
  <c r="I595" i="4"/>
  <c r="V594" i="4"/>
  <c r="U594" i="4"/>
  <c r="T594" i="4"/>
  <c r="S594" i="4"/>
  <c r="R594" i="4"/>
  <c r="I594" i="4"/>
  <c r="V593" i="4"/>
  <c r="U593" i="4"/>
  <c r="T593" i="4"/>
  <c r="S593" i="4"/>
  <c r="R593" i="4"/>
  <c r="I593" i="4"/>
  <c r="V592" i="4"/>
  <c r="U592" i="4"/>
  <c r="T592" i="4"/>
  <c r="S592" i="4"/>
  <c r="R592" i="4"/>
  <c r="I592" i="4"/>
  <c r="V591" i="4"/>
  <c r="U591" i="4"/>
  <c r="T591" i="4"/>
  <c r="S591" i="4"/>
  <c r="R591" i="4"/>
  <c r="I591" i="4"/>
  <c r="V590" i="4"/>
  <c r="U590" i="4"/>
  <c r="T590" i="4"/>
  <c r="S590" i="4"/>
  <c r="R590" i="4"/>
  <c r="I590" i="4"/>
  <c r="V589" i="4"/>
  <c r="U589" i="4"/>
  <c r="T589" i="4"/>
  <c r="S589" i="4"/>
  <c r="R589" i="4"/>
  <c r="I589" i="4"/>
  <c r="V588" i="4"/>
  <c r="U588" i="4"/>
  <c r="T588" i="4"/>
  <c r="S588" i="4"/>
  <c r="R588" i="4"/>
  <c r="I588" i="4"/>
  <c r="V587" i="4"/>
  <c r="U587" i="4"/>
  <c r="T587" i="4"/>
  <c r="S587" i="4"/>
  <c r="R587" i="4"/>
  <c r="I587" i="4"/>
  <c r="V586" i="4"/>
  <c r="U586" i="4"/>
  <c r="T586" i="4"/>
  <c r="S586" i="4"/>
  <c r="R586" i="4"/>
  <c r="I586" i="4"/>
  <c r="V585" i="4"/>
  <c r="U585" i="4"/>
  <c r="T585" i="4"/>
  <c r="S585" i="4"/>
  <c r="R585" i="4"/>
  <c r="I585" i="4"/>
  <c r="V584" i="4"/>
  <c r="U584" i="4"/>
  <c r="T584" i="4"/>
  <c r="S584" i="4"/>
  <c r="R584" i="4"/>
  <c r="I584" i="4"/>
  <c r="V583" i="4"/>
  <c r="U583" i="4"/>
  <c r="T583" i="4"/>
  <c r="S583" i="4"/>
  <c r="R583" i="4"/>
  <c r="I583" i="4"/>
  <c r="V582" i="4"/>
  <c r="U582" i="4"/>
  <c r="T582" i="4"/>
  <c r="S582" i="4"/>
  <c r="R582" i="4"/>
  <c r="I582" i="4"/>
  <c r="V581" i="4"/>
  <c r="U581" i="4"/>
  <c r="T581" i="4"/>
  <c r="S581" i="4"/>
  <c r="R581" i="4"/>
  <c r="I581" i="4"/>
  <c r="V580" i="4"/>
  <c r="U580" i="4"/>
  <c r="T580" i="4"/>
  <c r="S580" i="4"/>
  <c r="R580" i="4"/>
  <c r="I580" i="4"/>
  <c r="V579" i="4"/>
  <c r="U579" i="4"/>
  <c r="T579" i="4"/>
  <c r="S579" i="4"/>
  <c r="R579" i="4"/>
  <c r="I579" i="4"/>
  <c r="V578" i="4"/>
  <c r="U578" i="4"/>
  <c r="T578" i="4"/>
  <c r="S578" i="4"/>
  <c r="R578" i="4"/>
  <c r="I578" i="4"/>
  <c r="V577" i="4"/>
  <c r="U577" i="4"/>
  <c r="T577" i="4"/>
  <c r="S577" i="4"/>
  <c r="R577" i="4"/>
  <c r="I577" i="4"/>
  <c r="V576" i="4"/>
  <c r="U576" i="4"/>
  <c r="T576" i="4"/>
  <c r="S576" i="4"/>
  <c r="R576" i="4"/>
  <c r="I576" i="4"/>
  <c r="V575" i="4"/>
  <c r="U575" i="4"/>
  <c r="T575" i="4"/>
  <c r="S575" i="4"/>
  <c r="R575" i="4"/>
  <c r="I575" i="4"/>
  <c r="V574" i="4"/>
  <c r="U574" i="4"/>
  <c r="T574" i="4"/>
  <c r="S574" i="4"/>
  <c r="R574" i="4"/>
  <c r="I574" i="4"/>
  <c r="V573" i="4"/>
  <c r="U573" i="4"/>
  <c r="T573" i="4"/>
  <c r="S573" i="4"/>
  <c r="R573" i="4"/>
  <c r="I573" i="4"/>
  <c r="V572" i="4"/>
  <c r="U572" i="4"/>
  <c r="T572" i="4"/>
  <c r="S572" i="4"/>
  <c r="R572" i="4"/>
  <c r="I572" i="4"/>
  <c r="V571" i="4"/>
  <c r="U571" i="4"/>
  <c r="T571" i="4"/>
  <c r="S571" i="4"/>
  <c r="R571" i="4"/>
  <c r="I571" i="4"/>
  <c r="V570" i="4"/>
  <c r="U570" i="4"/>
  <c r="T570" i="4"/>
  <c r="S570" i="4"/>
  <c r="R570" i="4"/>
  <c r="I570" i="4"/>
  <c r="V569" i="4"/>
  <c r="U569" i="4"/>
  <c r="T569" i="4"/>
  <c r="S569" i="4"/>
  <c r="R569" i="4"/>
  <c r="I569" i="4"/>
  <c r="V568" i="4"/>
  <c r="U568" i="4"/>
  <c r="T568" i="4"/>
  <c r="S568" i="4"/>
  <c r="R568" i="4"/>
  <c r="I568" i="4"/>
  <c r="V567" i="4"/>
  <c r="U567" i="4"/>
  <c r="T567" i="4"/>
  <c r="S567" i="4"/>
  <c r="R567" i="4"/>
  <c r="I567" i="4"/>
  <c r="V566" i="4"/>
  <c r="U566" i="4"/>
  <c r="T566" i="4"/>
  <c r="S566" i="4"/>
  <c r="R566" i="4"/>
  <c r="I566" i="4"/>
  <c r="V565" i="4"/>
  <c r="U565" i="4"/>
  <c r="T565" i="4"/>
  <c r="S565" i="4"/>
  <c r="R565" i="4"/>
  <c r="I565" i="4"/>
  <c r="V564" i="4"/>
  <c r="U564" i="4"/>
  <c r="T564" i="4"/>
  <c r="S564" i="4"/>
  <c r="R564" i="4"/>
  <c r="I564" i="4"/>
  <c r="V563" i="4"/>
  <c r="U563" i="4"/>
  <c r="T563" i="4"/>
  <c r="S563" i="4"/>
  <c r="R563" i="4"/>
  <c r="I563" i="4"/>
  <c r="V562" i="4"/>
  <c r="U562" i="4"/>
  <c r="T562" i="4"/>
  <c r="S562" i="4"/>
  <c r="R562" i="4"/>
  <c r="I562" i="4"/>
  <c r="V561" i="4"/>
  <c r="U561" i="4"/>
  <c r="T561" i="4"/>
  <c r="S561" i="4"/>
  <c r="R561" i="4"/>
  <c r="I561" i="4"/>
  <c r="V560" i="4"/>
  <c r="U560" i="4"/>
  <c r="T560" i="4"/>
  <c r="S560" i="4"/>
  <c r="R560" i="4"/>
  <c r="I560" i="4"/>
  <c r="V559" i="4"/>
  <c r="U559" i="4"/>
  <c r="T559" i="4"/>
  <c r="S559" i="4"/>
  <c r="R559" i="4"/>
  <c r="I559" i="4"/>
  <c r="V558" i="4"/>
  <c r="U558" i="4"/>
  <c r="T558" i="4"/>
  <c r="S558" i="4"/>
  <c r="R558" i="4"/>
  <c r="I558" i="4"/>
  <c r="V557" i="4"/>
  <c r="U557" i="4"/>
  <c r="T557" i="4"/>
  <c r="S557" i="4"/>
  <c r="R557" i="4"/>
  <c r="I557" i="4"/>
  <c r="V556" i="4"/>
  <c r="U556" i="4"/>
  <c r="T556" i="4"/>
  <c r="S556" i="4"/>
  <c r="R556" i="4"/>
  <c r="I556" i="4"/>
  <c r="V555" i="4"/>
  <c r="U555" i="4"/>
  <c r="T555" i="4"/>
  <c r="S555" i="4"/>
  <c r="R555" i="4"/>
  <c r="I555" i="4"/>
  <c r="V554" i="4"/>
  <c r="U554" i="4"/>
  <c r="T554" i="4"/>
  <c r="S554" i="4"/>
  <c r="R554" i="4"/>
  <c r="I554" i="4"/>
  <c r="V553" i="4"/>
  <c r="U553" i="4"/>
  <c r="T553" i="4"/>
  <c r="S553" i="4"/>
  <c r="R553" i="4"/>
  <c r="I553" i="4"/>
  <c r="V552" i="4"/>
  <c r="U552" i="4"/>
  <c r="T552" i="4"/>
  <c r="S552" i="4"/>
  <c r="R552" i="4"/>
  <c r="I552" i="4"/>
  <c r="V551" i="4"/>
  <c r="U551" i="4"/>
  <c r="T551" i="4"/>
  <c r="S551" i="4"/>
  <c r="R551" i="4"/>
  <c r="I551" i="4"/>
  <c r="V550" i="4"/>
  <c r="U550" i="4"/>
  <c r="T550" i="4"/>
  <c r="S550" i="4"/>
  <c r="R550" i="4"/>
  <c r="I550" i="4"/>
  <c r="V549" i="4"/>
  <c r="U549" i="4"/>
  <c r="T549" i="4"/>
  <c r="S549" i="4"/>
  <c r="R549" i="4"/>
  <c r="I549" i="4"/>
  <c r="V548" i="4"/>
  <c r="U548" i="4"/>
  <c r="T548" i="4"/>
  <c r="S548" i="4"/>
  <c r="R548" i="4"/>
  <c r="I548" i="4"/>
  <c r="V547" i="4"/>
  <c r="U547" i="4"/>
  <c r="T547" i="4"/>
  <c r="S547" i="4"/>
  <c r="R547" i="4"/>
  <c r="I547" i="4"/>
  <c r="V546" i="4"/>
  <c r="U546" i="4"/>
  <c r="T546" i="4"/>
  <c r="S546" i="4"/>
  <c r="R546" i="4"/>
  <c r="I546" i="4"/>
  <c r="V545" i="4"/>
  <c r="U545" i="4"/>
  <c r="T545" i="4"/>
  <c r="S545" i="4"/>
  <c r="R545" i="4"/>
  <c r="I545" i="4"/>
  <c r="V544" i="4"/>
  <c r="U544" i="4"/>
  <c r="T544" i="4"/>
  <c r="S544" i="4"/>
  <c r="R544" i="4"/>
  <c r="I544" i="4"/>
  <c r="V543" i="4"/>
  <c r="U543" i="4"/>
  <c r="T543" i="4"/>
  <c r="S543" i="4"/>
  <c r="R543" i="4"/>
  <c r="I543" i="4"/>
  <c r="V542" i="4"/>
  <c r="U542" i="4"/>
  <c r="T542" i="4"/>
  <c r="S542" i="4"/>
  <c r="R542" i="4"/>
  <c r="I542" i="4"/>
  <c r="V541" i="4"/>
  <c r="U541" i="4"/>
  <c r="T541" i="4"/>
  <c r="S541" i="4"/>
  <c r="R541" i="4"/>
  <c r="I541" i="4"/>
  <c r="V540" i="4"/>
  <c r="U540" i="4"/>
  <c r="T540" i="4"/>
  <c r="S540" i="4"/>
  <c r="R540" i="4"/>
  <c r="I540" i="4"/>
  <c r="V539" i="4"/>
  <c r="U539" i="4"/>
  <c r="T539" i="4"/>
  <c r="S539" i="4"/>
  <c r="R539" i="4"/>
  <c r="I539" i="4"/>
  <c r="V538" i="4"/>
  <c r="U538" i="4"/>
  <c r="T538" i="4"/>
  <c r="S538" i="4"/>
  <c r="R538" i="4"/>
  <c r="I538" i="4"/>
  <c r="V537" i="4"/>
  <c r="U537" i="4"/>
  <c r="T537" i="4"/>
  <c r="S537" i="4"/>
  <c r="R537" i="4"/>
  <c r="I537" i="4"/>
  <c r="V536" i="4"/>
  <c r="U536" i="4"/>
  <c r="T536" i="4"/>
  <c r="S536" i="4"/>
  <c r="R536" i="4"/>
  <c r="I536" i="4"/>
  <c r="V535" i="4"/>
  <c r="U535" i="4"/>
  <c r="T535" i="4"/>
  <c r="S535" i="4"/>
  <c r="R535" i="4"/>
  <c r="I535" i="4"/>
  <c r="V534" i="4"/>
  <c r="U534" i="4"/>
  <c r="T534" i="4"/>
  <c r="S534" i="4"/>
  <c r="R534" i="4"/>
  <c r="I534" i="4"/>
  <c r="V533" i="4"/>
  <c r="U533" i="4"/>
  <c r="T533" i="4"/>
  <c r="S533" i="4"/>
  <c r="R533" i="4"/>
  <c r="I533" i="4"/>
  <c r="V532" i="4"/>
  <c r="U532" i="4"/>
  <c r="T532" i="4"/>
  <c r="S532" i="4"/>
  <c r="R532" i="4"/>
  <c r="I532" i="4"/>
  <c r="V531" i="4"/>
  <c r="U531" i="4"/>
  <c r="T531" i="4"/>
  <c r="S531" i="4"/>
  <c r="R531" i="4"/>
  <c r="I531" i="4"/>
  <c r="V530" i="4"/>
  <c r="U530" i="4"/>
  <c r="T530" i="4"/>
  <c r="S530" i="4"/>
  <c r="R530" i="4"/>
  <c r="I530" i="4"/>
  <c r="V529" i="4"/>
  <c r="U529" i="4"/>
  <c r="T529" i="4"/>
  <c r="S529" i="4"/>
  <c r="R529" i="4"/>
  <c r="I529" i="4"/>
  <c r="V528" i="4"/>
  <c r="U528" i="4"/>
  <c r="T528" i="4"/>
  <c r="S528" i="4"/>
  <c r="R528" i="4"/>
  <c r="I528" i="4"/>
  <c r="V527" i="4"/>
  <c r="U527" i="4"/>
  <c r="T527" i="4"/>
  <c r="S527" i="4"/>
  <c r="R527" i="4"/>
  <c r="I527" i="4"/>
  <c r="V526" i="4"/>
  <c r="U526" i="4"/>
  <c r="T526" i="4"/>
  <c r="S526" i="4"/>
  <c r="R526" i="4"/>
  <c r="I526" i="4"/>
  <c r="V525" i="4"/>
  <c r="U525" i="4"/>
  <c r="T525" i="4"/>
  <c r="S525" i="4"/>
  <c r="R525" i="4"/>
  <c r="I525" i="4"/>
  <c r="V524" i="4"/>
  <c r="U524" i="4"/>
  <c r="T524" i="4"/>
  <c r="S524" i="4"/>
  <c r="R524" i="4"/>
  <c r="I524" i="4"/>
  <c r="V523" i="4"/>
  <c r="U523" i="4"/>
  <c r="T523" i="4"/>
  <c r="S523" i="4"/>
  <c r="R523" i="4"/>
  <c r="I523" i="4"/>
  <c r="V522" i="4"/>
  <c r="U522" i="4"/>
  <c r="T522" i="4"/>
  <c r="S522" i="4"/>
  <c r="R522" i="4"/>
  <c r="I522" i="4"/>
  <c r="V521" i="4"/>
  <c r="U521" i="4"/>
  <c r="T521" i="4"/>
  <c r="S521" i="4"/>
  <c r="R521" i="4"/>
  <c r="I521" i="4"/>
  <c r="V520" i="4"/>
  <c r="U520" i="4"/>
  <c r="T520" i="4"/>
  <c r="S520" i="4"/>
  <c r="R520" i="4"/>
  <c r="I520" i="4"/>
  <c r="V519" i="4"/>
  <c r="U519" i="4"/>
  <c r="T519" i="4"/>
  <c r="S519" i="4"/>
  <c r="R519" i="4"/>
  <c r="I519" i="4"/>
  <c r="V518" i="4"/>
  <c r="U518" i="4"/>
  <c r="T518" i="4"/>
  <c r="S518" i="4"/>
  <c r="R518" i="4"/>
  <c r="I518" i="4"/>
  <c r="V517" i="4"/>
  <c r="U517" i="4"/>
  <c r="T517" i="4"/>
  <c r="S517" i="4"/>
  <c r="R517" i="4"/>
  <c r="I517" i="4"/>
  <c r="V516" i="4"/>
  <c r="U516" i="4"/>
  <c r="T516" i="4"/>
  <c r="S516" i="4"/>
  <c r="R516" i="4"/>
  <c r="I516" i="4"/>
  <c r="V515" i="4"/>
  <c r="U515" i="4"/>
  <c r="T515" i="4"/>
  <c r="S515" i="4"/>
  <c r="R515" i="4"/>
  <c r="I515" i="4"/>
  <c r="V514" i="4"/>
  <c r="U514" i="4"/>
  <c r="T514" i="4"/>
  <c r="S514" i="4"/>
  <c r="R514" i="4"/>
  <c r="I514" i="4"/>
  <c r="V513" i="4"/>
  <c r="U513" i="4"/>
  <c r="T513" i="4"/>
  <c r="S513" i="4"/>
  <c r="R513" i="4"/>
  <c r="I513" i="4"/>
  <c r="V512" i="4"/>
  <c r="U512" i="4"/>
  <c r="T512" i="4"/>
  <c r="S512" i="4"/>
  <c r="R512" i="4"/>
  <c r="I512" i="4"/>
  <c r="V511" i="4"/>
  <c r="U511" i="4"/>
  <c r="T511" i="4"/>
  <c r="S511" i="4"/>
  <c r="R511" i="4"/>
  <c r="I511" i="4"/>
  <c r="V510" i="4"/>
  <c r="U510" i="4"/>
  <c r="T510" i="4"/>
  <c r="S510" i="4"/>
  <c r="R510" i="4"/>
  <c r="I510" i="4"/>
  <c r="V509" i="4"/>
  <c r="U509" i="4"/>
  <c r="T509" i="4"/>
  <c r="S509" i="4"/>
  <c r="R509" i="4"/>
  <c r="I509" i="4"/>
  <c r="V508" i="4"/>
  <c r="U508" i="4"/>
  <c r="T508" i="4"/>
  <c r="S508" i="4"/>
  <c r="R508" i="4"/>
  <c r="I508" i="4"/>
  <c r="V507" i="4"/>
  <c r="U507" i="4"/>
  <c r="T507" i="4"/>
  <c r="S507" i="4"/>
  <c r="R507" i="4"/>
  <c r="I507" i="4"/>
  <c r="V506" i="4"/>
  <c r="U506" i="4"/>
  <c r="T506" i="4"/>
  <c r="S506" i="4"/>
  <c r="R506" i="4"/>
  <c r="I506" i="4"/>
  <c r="V505" i="4"/>
  <c r="U505" i="4"/>
  <c r="T505" i="4"/>
  <c r="S505" i="4"/>
  <c r="R505" i="4"/>
  <c r="I505" i="4"/>
  <c r="V504" i="4"/>
  <c r="U504" i="4"/>
  <c r="T504" i="4"/>
  <c r="S504" i="4"/>
  <c r="R504" i="4"/>
  <c r="I504" i="4"/>
  <c r="V503" i="4"/>
  <c r="U503" i="4"/>
  <c r="T503" i="4"/>
  <c r="S503" i="4"/>
  <c r="R503" i="4"/>
  <c r="I503" i="4"/>
  <c r="V502" i="4"/>
  <c r="U502" i="4"/>
  <c r="T502" i="4"/>
  <c r="S502" i="4"/>
  <c r="R502" i="4"/>
  <c r="I502" i="4"/>
  <c r="V501" i="4"/>
  <c r="U501" i="4"/>
  <c r="T501" i="4"/>
  <c r="S501" i="4"/>
  <c r="R501" i="4"/>
  <c r="I501" i="4"/>
  <c r="V500" i="4"/>
  <c r="U500" i="4"/>
  <c r="T500" i="4"/>
  <c r="S500" i="4"/>
  <c r="R500" i="4"/>
  <c r="I500" i="4"/>
  <c r="V499" i="4"/>
  <c r="U499" i="4"/>
  <c r="T499" i="4"/>
  <c r="S499" i="4"/>
  <c r="R499" i="4"/>
  <c r="I499" i="4"/>
  <c r="V498" i="4"/>
  <c r="U498" i="4"/>
  <c r="T498" i="4"/>
  <c r="S498" i="4"/>
  <c r="R498" i="4"/>
  <c r="I498" i="4"/>
  <c r="V497" i="4"/>
  <c r="U497" i="4"/>
  <c r="T497" i="4"/>
  <c r="S497" i="4"/>
  <c r="R497" i="4"/>
  <c r="I497" i="4"/>
  <c r="V496" i="4"/>
  <c r="U496" i="4"/>
  <c r="T496" i="4"/>
  <c r="S496" i="4"/>
  <c r="R496" i="4"/>
  <c r="I496" i="4"/>
  <c r="V495" i="4"/>
  <c r="U495" i="4"/>
  <c r="T495" i="4"/>
  <c r="S495" i="4"/>
  <c r="R495" i="4"/>
  <c r="I495" i="4"/>
  <c r="V494" i="4"/>
  <c r="U494" i="4"/>
  <c r="T494" i="4"/>
  <c r="S494" i="4"/>
  <c r="R494" i="4"/>
  <c r="I494" i="4"/>
  <c r="V493" i="4"/>
  <c r="U493" i="4"/>
  <c r="T493" i="4"/>
  <c r="S493" i="4"/>
  <c r="R493" i="4"/>
  <c r="I493" i="4"/>
  <c r="V492" i="4"/>
  <c r="U492" i="4"/>
  <c r="T492" i="4"/>
  <c r="S492" i="4"/>
  <c r="R492" i="4"/>
  <c r="I492" i="4"/>
  <c r="V491" i="4"/>
  <c r="U491" i="4"/>
  <c r="T491" i="4"/>
  <c r="S491" i="4"/>
  <c r="R491" i="4"/>
  <c r="I491" i="4"/>
  <c r="V490" i="4"/>
  <c r="U490" i="4"/>
  <c r="T490" i="4"/>
  <c r="S490" i="4"/>
  <c r="R490" i="4"/>
  <c r="I490" i="4"/>
  <c r="V489" i="4"/>
  <c r="U489" i="4"/>
  <c r="T489" i="4"/>
  <c r="S489" i="4"/>
  <c r="R489" i="4"/>
  <c r="I489" i="4"/>
  <c r="V488" i="4"/>
  <c r="U488" i="4"/>
  <c r="T488" i="4"/>
  <c r="S488" i="4"/>
  <c r="R488" i="4"/>
  <c r="I488" i="4"/>
  <c r="V487" i="4"/>
  <c r="U487" i="4"/>
  <c r="T487" i="4"/>
  <c r="S487" i="4"/>
  <c r="R487" i="4"/>
  <c r="I487" i="4"/>
  <c r="V486" i="4"/>
  <c r="U486" i="4"/>
  <c r="T486" i="4"/>
  <c r="S486" i="4"/>
  <c r="R486" i="4"/>
  <c r="I486" i="4"/>
  <c r="V485" i="4"/>
  <c r="U485" i="4"/>
  <c r="T485" i="4"/>
  <c r="S485" i="4"/>
  <c r="R485" i="4"/>
  <c r="I485" i="4"/>
  <c r="V484" i="4"/>
  <c r="U484" i="4"/>
  <c r="T484" i="4"/>
  <c r="S484" i="4"/>
  <c r="R484" i="4"/>
  <c r="I484" i="4"/>
  <c r="V483" i="4"/>
  <c r="U483" i="4"/>
  <c r="T483" i="4"/>
  <c r="S483" i="4"/>
  <c r="R483" i="4"/>
  <c r="I483" i="4"/>
  <c r="V482" i="4"/>
  <c r="U482" i="4"/>
  <c r="T482" i="4"/>
  <c r="S482" i="4"/>
  <c r="R482" i="4"/>
  <c r="I482" i="4"/>
  <c r="V481" i="4"/>
  <c r="U481" i="4"/>
  <c r="T481" i="4"/>
  <c r="S481" i="4"/>
  <c r="R481" i="4"/>
  <c r="I481" i="4"/>
  <c r="V480" i="4"/>
  <c r="U480" i="4"/>
  <c r="T480" i="4"/>
  <c r="S480" i="4"/>
  <c r="R480" i="4"/>
  <c r="I480" i="4"/>
  <c r="V479" i="4"/>
  <c r="U479" i="4"/>
  <c r="T479" i="4"/>
  <c r="S479" i="4"/>
  <c r="R479" i="4"/>
  <c r="I479" i="4"/>
  <c r="V478" i="4"/>
  <c r="U478" i="4"/>
  <c r="T478" i="4"/>
  <c r="S478" i="4"/>
  <c r="R478" i="4"/>
  <c r="I478" i="4"/>
  <c r="V477" i="4"/>
  <c r="U477" i="4"/>
  <c r="T477" i="4"/>
  <c r="S477" i="4"/>
  <c r="R477" i="4"/>
  <c r="I477" i="4"/>
  <c r="V476" i="4"/>
  <c r="U476" i="4"/>
  <c r="T476" i="4"/>
  <c r="S476" i="4"/>
  <c r="R476" i="4"/>
  <c r="I476" i="4"/>
  <c r="V475" i="4"/>
  <c r="U475" i="4"/>
  <c r="T475" i="4"/>
  <c r="S475" i="4"/>
  <c r="R475" i="4"/>
  <c r="I475" i="4"/>
  <c r="V474" i="4"/>
  <c r="U474" i="4"/>
  <c r="T474" i="4"/>
  <c r="S474" i="4"/>
  <c r="R474" i="4"/>
  <c r="I474" i="4"/>
  <c r="V473" i="4"/>
  <c r="U473" i="4"/>
  <c r="T473" i="4"/>
  <c r="S473" i="4"/>
  <c r="R473" i="4"/>
  <c r="I473" i="4"/>
  <c r="V472" i="4"/>
  <c r="U472" i="4"/>
  <c r="T472" i="4"/>
  <c r="S472" i="4"/>
  <c r="R472" i="4"/>
  <c r="I472" i="4"/>
  <c r="V471" i="4"/>
  <c r="U471" i="4"/>
  <c r="T471" i="4"/>
  <c r="S471" i="4"/>
  <c r="R471" i="4"/>
  <c r="I471" i="4"/>
  <c r="V470" i="4"/>
  <c r="U470" i="4"/>
  <c r="T470" i="4"/>
  <c r="S470" i="4"/>
  <c r="R470" i="4"/>
  <c r="I470" i="4"/>
  <c r="V469" i="4"/>
  <c r="U469" i="4"/>
  <c r="T469" i="4"/>
  <c r="S469" i="4"/>
  <c r="R469" i="4"/>
  <c r="I469" i="4"/>
  <c r="V468" i="4"/>
  <c r="U468" i="4"/>
  <c r="T468" i="4"/>
  <c r="S468" i="4"/>
  <c r="R468" i="4"/>
  <c r="I468" i="4"/>
  <c r="V467" i="4"/>
  <c r="U467" i="4"/>
  <c r="T467" i="4"/>
  <c r="S467" i="4"/>
  <c r="R467" i="4"/>
  <c r="I467" i="4"/>
  <c r="V466" i="4"/>
  <c r="U466" i="4"/>
  <c r="T466" i="4"/>
  <c r="S466" i="4"/>
  <c r="R466" i="4"/>
  <c r="I466" i="4"/>
  <c r="V465" i="4"/>
  <c r="U465" i="4"/>
  <c r="T465" i="4"/>
  <c r="S465" i="4"/>
  <c r="R465" i="4"/>
  <c r="I465" i="4"/>
  <c r="V464" i="4"/>
  <c r="U464" i="4"/>
  <c r="T464" i="4"/>
  <c r="S464" i="4"/>
  <c r="R464" i="4"/>
  <c r="I464" i="4"/>
  <c r="V463" i="4"/>
  <c r="U463" i="4"/>
  <c r="T463" i="4"/>
  <c r="S463" i="4"/>
  <c r="R463" i="4"/>
  <c r="I463" i="4"/>
  <c r="V462" i="4"/>
  <c r="U462" i="4"/>
  <c r="T462" i="4"/>
  <c r="S462" i="4"/>
  <c r="R462" i="4"/>
  <c r="I462" i="4"/>
  <c r="V461" i="4"/>
  <c r="U461" i="4"/>
  <c r="T461" i="4"/>
  <c r="S461" i="4"/>
  <c r="R461" i="4"/>
  <c r="I461" i="4"/>
  <c r="V460" i="4"/>
  <c r="U460" i="4"/>
  <c r="T460" i="4"/>
  <c r="S460" i="4"/>
  <c r="R460" i="4"/>
  <c r="I460" i="4"/>
  <c r="V459" i="4"/>
  <c r="U459" i="4"/>
  <c r="T459" i="4"/>
  <c r="S459" i="4"/>
  <c r="R459" i="4"/>
  <c r="I459" i="4"/>
  <c r="V458" i="4"/>
  <c r="U458" i="4"/>
  <c r="T458" i="4"/>
  <c r="S458" i="4"/>
  <c r="R458" i="4"/>
  <c r="I458" i="4"/>
  <c r="V457" i="4"/>
  <c r="U457" i="4"/>
  <c r="T457" i="4"/>
  <c r="S457" i="4"/>
  <c r="R457" i="4"/>
  <c r="I457" i="4"/>
  <c r="V456" i="4"/>
  <c r="U456" i="4"/>
  <c r="T456" i="4"/>
  <c r="S456" i="4"/>
  <c r="R456" i="4"/>
  <c r="I456" i="4"/>
  <c r="V455" i="4"/>
  <c r="U455" i="4"/>
  <c r="T455" i="4"/>
  <c r="S455" i="4"/>
  <c r="R455" i="4"/>
  <c r="I455" i="4"/>
  <c r="V454" i="4"/>
  <c r="U454" i="4"/>
  <c r="T454" i="4"/>
  <c r="S454" i="4"/>
  <c r="R454" i="4"/>
  <c r="I454" i="4"/>
  <c r="V453" i="4"/>
  <c r="U453" i="4"/>
  <c r="T453" i="4"/>
  <c r="S453" i="4"/>
  <c r="R453" i="4"/>
  <c r="I453" i="4"/>
  <c r="V452" i="4"/>
  <c r="U452" i="4"/>
  <c r="T452" i="4"/>
  <c r="S452" i="4"/>
  <c r="R452" i="4"/>
  <c r="I452" i="4"/>
  <c r="V451" i="4"/>
  <c r="U451" i="4"/>
  <c r="T451" i="4"/>
  <c r="S451" i="4"/>
  <c r="R451" i="4"/>
  <c r="I451" i="4"/>
  <c r="V450" i="4"/>
  <c r="U450" i="4"/>
  <c r="T450" i="4"/>
  <c r="S450" i="4"/>
  <c r="R450" i="4"/>
  <c r="I450" i="4"/>
  <c r="V449" i="4"/>
  <c r="U449" i="4"/>
  <c r="T449" i="4"/>
  <c r="S449" i="4"/>
  <c r="R449" i="4"/>
  <c r="I449" i="4"/>
  <c r="V448" i="4"/>
  <c r="U448" i="4"/>
  <c r="T448" i="4"/>
  <c r="S448" i="4"/>
  <c r="R448" i="4"/>
  <c r="I448" i="4"/>
  <c r="V447" i="4"/>
  <c r="U447" i="4"/>
  <c r="T447" i="4"/>
  <c r="S447" i="4"/>
  <c r="R447" i="4"/>
  <c r="I447" i="4"/>
  <c r="V446" i="4"/>
  <c r="U446" i="4"/>
  <c r="T446" i="4"/>
  <c r="S446" i="4"/>
  <c r="R446" i="4"/>
  <c r="I446" i="4"/>
  <c r="V445" i="4"/>
  <c r="U445" i="4"/>
  <c r="T445" i="4"/>
  <c r="S445" i="4"/>
  <c r="R445" i="4"/>
  <c r="I445" i="4"/>
  <c r="V444" i="4"/>
  <c r="U444" i="4"/>
  <c r="T444" i="4"/>
  <c r="S444" i="4"/>
  <c r="R444" i="4"/>
  <c r="I444" i="4"/>
  <c r="V443" i="4"/>
  <c r="U443" i="4"/>
  <c r="T443" i="4"/>
  <c r="S443" i="4"/>
  <c r="R443" i="4"/>
  <c r="I443" i="4"/>
  <c r="V442" i="4"/>
  <c r="U442" i="4"/>
  <c r="T442" i="4"/>
  <c r="S442" i="4"/>
  <c r="R442" i="4"/>
  <c r="I442" i="4"/>
  <c r="V441" i="4"/>
  <c r="U441" i="4"/>
  <c r="T441" i="4"/>
  <c r="S441" i="4"/>
  <c r="R441" i="4"/>
  <c r="I441" i="4"/>
  <c r="V440" i="4"/>
  <c r="U440" i="4"/>
  <c r="T440" i="4"/>
  <c r="S440" i="4"/>
  <c r="R440" i="4"/>
  <c r="I440" i="4"/>
  <c r="V439" i="4"/>
  <c r="U439" i="4"/>
  <c r="T439" i="4"/>
  <c r="S439" i="4"/>
  <c r="R439" i="4"/>
  <c r="I439" i="4"/>
  <c r="V438" i="4"/>
  <c r="U438" i="4"/>
  <c r="T438" i="4"/>
  <c r="S438" i="4"/>
  <c r="R438" i="4"/>
  <c r="I438" i="4"/>
  <c r="V437" i="4"/>
  <c r="U437" i="4"/>
  <c r="T437" i="4"/>
  <c r="S437" i="4"/>
  <c r="R437" i="4"/>
  <c r="I437" i="4"/>
  <c r="V436" i="4"/>
  <c r="U436" i="4"/>
  <c r="T436" i="4"/>
  <c r="S436" i="4"/>
  <c r="R436" i="4"/>
  <c r="I436" i="4"/>
  <c r="V435" i="4"/>
  <c r="U435" i="4"/>
  <c r="T435" i="4"/>
  <c r="S435" i="4"/>
  <c r="R435" i="4"/>
  <c r="I435" i="4"/>
  <c r="V434" i="4"/>
  <c r="U434" i="4"/>
  <c r="T434" i="4"/>
  <c r="S434" i="4"/>
  <c r="R434" i="4"/>
  <c r="I434" i="4"/>
  <c r="V433" i="4"/>
  <c r="U433" i="4"/>
  <c r="T433" i="4"/>
  <c r="S433" i="4"/>
  <c r="R433" i="4"/>
  <c r="I433" i="4"/>
  <c r="V432" i="4"/>
  <c r="U432" i="4"/>
  <c r="T432" i="4"/>
  <c r="S432" i="4"/>
  <c r="R432" i="4"/>
  <c r="I432" i="4"/>
  <c r="V431" i="4"/>
  <c r="U431" i="4"/>
  <c r="T431" i="4"/>
  <c r="S431" i="4"/>
  <c r="R431" i="4"/>
  <c r="I431" i="4"/>
  <c r="V430" i="4"/>
  <c r="U430" i="4"/>
  <c r="T430" i="4"/>
  <c r="S430" i="4"/>
  <c r="R430" i="4"/>
  <c r="I430" i="4"/>
  <c r="V429" i="4"/>
  <c r="U429" i="4"/>
  <c r="T429" i="4"/>
  <c r="S429" i="4"/>
  <c r="R429" i="4"/>
  <c r="I429" i="4"/>
  <c r="V428" i="4"/>
  <c r="U428" i="4"/>
  <c r="T428" i="4"/>
  <c r="S428" i="4"/>
  <c r="R428" i="4"/>
  <c r="I428" i="4"/>
  <c r="V427" i="4"/>
  <c r="U427" i="4"/>
  <c r="T427" i="4"/>
  <c r="S427" i="4"/>
  <c r="R427" i="4"/>
  <c r="I427" i="4"/>
  <c r="V426" i="4"/>
  <c r="U426" i="4"/>
  <c r="T426" i="4"/>
  <c r="S426" i="4"/>
  <c r="R426" i="4"/>
  <c r="I426" i="4"/>
  <c r="V425" i="4"/>
  <c r="U425" i="4"/>
  <c r="T425" i="4"/>
  <c r="S425" i="4"/>
  <c r="R425" i="4"/>
  <c r="I425" i="4"/>
  <c r="V424" i="4"/>
  <c r="U424" i="4"/>
  <c r="T424" i="4"/>
  <c r="S424" i="4"/>
  <c r="R424" i="4"/>
  <c r="I424" i="4"/>
  <c r="V423" i="4"/>
  <c r="U423" i="4"/>
  <c r="T423" i="4"/>
  <c r="S423" i="4"/>
  <c r="R423" i="4"/>
  <c r="I423" i="4"/>
  <c r="V422" i="4"/>
  <c r="U422" i="4"/>
  <c r="T422" i="4"/>
  <c r="S422" i="4"/>
  <c r="R422" i="4"/>
  <c r="I422" i="4"/>
  <c r="V421" i="4"/>
  <c r="U421" i="4"/>
  <c r="T421" i="4"/>
  <c r="S421" i="4"/>
  <c r="R421" i="4"/>
  <c r="I421" i="4"/>
  <c r="V420" i="4"/>
  <c r="U420" i="4"/>
  <c r="T420" i="4"/>
  <c r="S420" i="4"/>
  <c r="R420" i="4"/>
  <c r="I420" i="4"/>
  <c r="V419" i="4"/>
  <c r="U419" i="4"/>
  <c r="T419" i="4"/>
  <c r="S419" i="4"/>
  <c r="R419" i="4"/>
  <c r="I419" i="4"/>
  <c r="V418" i="4"/>
  <c r="U418" i="4"/>
  <c r="T418" i="4"/>
  <c r="S418" i="4"/>
  <c r="R418" i="4"/>
  <c r="I418" i="4"/>
  <c r="V417" i="4"/>
  <c r="U417" i="4"/>
  <c r="T417" i="4"/>
  <c r="S417" i="4"/>
  <c r="R417" i="4"/>
  <c r="I417" i="4"/>
  <c r="V416" i="4"/>
  <c r="U416" i="4"/>
  <c r="T416" i="4"/>
  <c r="S416" i="4"/>
  <c r="R416" i="4"/>
  <c r="I416" i="4"/>
  <c r="V415" i="4"/>
  <c r="U415" i="4"/>
  <c r="T415" i="4"/>
  <c r="S415" i="4"/>
  <c r="R415" i="4"/>
  <c r="I415" i="4"/>
  <c r="V414" i="4"/>
  <c r="U414" i="4"/>
  <c r="T414" i="4"/>
  <c r="S414" i="4"/>
  <c r="R414" i="4"/>
  <c r="I414" i="4"/>
  <c r="V413" i="4"/>
  <c r="U413" i="4"/>
  <c r="T413" i="4"/>
  <c r="S413" i="4"/>
  <c r="R413" i="4"/>
  <c r="I413" i="4"/>
  <c r="V412" i="4"/>
  <c r="U412" i="4"/>
  <c r="T412" i="4"/>
  <c r="S412" i="4"/>
  <c r="R412" i="4"/>
  <c r="I412" i="4"/>
  <c r="V411" i="4"/>
  <c r="U411" i="4"/>
  <c r="T411" i="4"/>
  <c r="S411" i="4"/>
  <c r="R411" i="4"/>
  <c r="I411" i="4"/>
  <c r="V410" i="4"/>
  <c r="U410" i="4"/>
  <c r="T410" i="4"/>
  <c r="S410" i="4"/>
  <c r="R410" i="4"/>
  <c r="I410" i="4"/>
  <c r="V409" i="4"/>
  <c r="U409" i="4"/>
  <c r="T409" i="4"/>
  <c r="S409" i="4"/>
  <c r="R409" i="4"/>
  <c r="I409" i="4"/>
  <c r="V408" i="4"/>
  <c r="U408" i="4"/>
  <c r="T408" i="4"/>
  <c r="S408" i="4"/>
  <c r="R408" i="4"/>
  <c r="I408" i="4"/>
  <c r="V407" i="4"/>
  <c r="U407" i="4"/>
  <c r="T407" i="4"/>
  <c r="S407" i="4"/>
  <c r="R407" i="4"/>
  <c r="I407" i="4"/>
  <c r="V406" i="4"/>
  <c r="U406" i="4"/>
  <c r="T406" i="4"/>
  <c r="S406" i="4"/>
  <c r="R406" i="4"/>
  <c r="I406" i="4"/>
  <c r="V405" i="4"/>
  <c r="U405" i="4"/>
  <c r="T405" i="4"/>
  <c r="S405" i="4"/>
  <c r="R405" i="4"/>
  <c r="I405" i="4"/>
  <c r="V404" i="4"/>
  <c r="U404" i="4"/>
  <c r="T404" i="4"/>
  <c r="S404" i="4"/>
  <c r="R404" i="4"/>
  <c r="I404" i="4"/>
  <c r="V403" i="4"/>
  <c r="U403" i="4"/>
  <c r="T403" i="4"/>
  <c r="S403" i="4"/>
  <c r="R403" i="4"/>
  <c r="I403" i="4"/>
  <c r="V402" i="4"/>
  <c r="U402" i="4"/>
  <c r="T402" i="4"/>
  <c r="S402" i="4"/>
  <c r="R402" i="4"/>
  <c r="I402" i="4"/>
  <c r="V401" i="4"/>
  <c r="U401" i="4"/>
  <c r="T401" i="4"/>
  <c r="S401" i="4"/>
  <c r="R401" i="4"/>
  <c r="I401" i="4"/>
  <c r="V400" i="4"/>
  <c r="U400" i="4"/>
  <c r="T400" i="4"/>
  <c r="S400" i="4"/>
  <c r="R400" i="4"/>
  <c r="I400" i="4"/>
  <c r="V399" i="4"/>
  <c r="U399" i="4"/>
  <c r="T399" i="4"/>
  <c r="S399" i="4"/>
  <c r="R399" i="4"/>
  <c r="I399" i="4"/>
  <c r="V398" i="4"/>
  <c r="U398" i="4"/>
  <c r="T398" i="4"/>
  <c r="S398" i="4"/>
  <c r="R398" i="4"/>
  <c r="I398" i="4"/>
  <c r="V397" i="4"/>
  <c r="U397" i="4"/>
  <c r="T397" i="4"/>
  <c r="S397" i="4"/>
  <c r="R397" i="4"/>
  <c r="I397" i="4"/>
  <c r="V396" i="4"/>
  <c r="U396" i="4"/>
  <c r="T396" i="4"/>
  <c r="S396" i="4"/>
  <c r="R396" i="4"/>
  <c r="I396" i="4"/>
  <c r="V395" i="4"/>
  <c r="U395" i="4"/>
  <c r="T395" i="4"/>
  <c r="S395" i="4"/>
  <c r="R395" i="4"/>
  <c r="I395" i="4"/>
  <c r="V394" i="4"/>
  <c r="U394" i="4"/>
  <c r="T394" i="4"/>
  <c r="S394" i="4"/>
  <c r="R394" i="4"/>
  <c r="I394" i="4"/>
  <c r="V393" i="4"/>
  <c r="U393" i="4"/>
  <c r="T393" i="4"/>
  <c r="S393" i="4"/>
  <c r="R393" i="4"/>
  <c r="I393" i="4"/>
  <c r="V392" i="4"/>
  <c r="U392" i="4"/>
  <c r="T392" i="4"/>
  <c r="S392" i="4"/>
  <c r="R392" i="4"/>
  <c r="I392" i="4"/>
  <c r="V391" i="4"/>
  <c r="U391" i="4"/>
  <c r="T391" i="4"/>
  <c r="S391" i="4"/>
  <c r="R391" i="4"/>
  <c r="I391" i="4"/>
  <c r="V390" i="4"/>
  <c r="U390" i="4"/>
  <c r="T390" i="4"/>
  <c r="S390" i="4"/>
  <c r="R390" i="4"/>
  <c r="I390" i="4"/>
  <c r="V389" i="4"/>
  <c r="U389" i="4"/>
  <c r="T389" i="4"/>
  <c r="S389" i="4"/>
  <c r="R389" i="4"/>
  <c r="I389" i="4"/>
  <c r="V388" i="4"/>
  <c r="U388" i="4"/>
  <c r="T388" i="4"/>
  <c r="S388" i="4"/>
  <c r="R388" i="4"/>
  <c r="I388" i="4"/>
  <c r="V387" i="4"/>
  <c r="U387" i="4"/>
  <c r="T387" i="4"/>
  <c r="S387" i="4"/>
  <c r="R387" i="4"/>
  <c r="I387" i="4"/>
  <c r="V386" i="4"/>
  <c r="U386" i="4"/>
  <c r="T386" i="4"/>
  <c r="S386" i="4"/>
  <c r="R386" i="4"/>
  <c r="I386" i="4"/>
  <c r="V385" i="4"/>
  <c r="U385" i="4"/>
  <c r="T385" i="4"/>
  <c r="S385" i="4"/>
  <c r="R385" i="4"/>
  <c r="I385" i="4"/>
  <c r="V384" i="4"/>
  <c r="U384" i="4"/>
  <c r="T384" i="4"/>
  <c r="S384" i="4"/>
  <c r="R384" i="4"/>
  <c r="I384" i="4"/>
  <c r="V383" i="4"/>
  <c r="U383" i="4"/>
  <c r="T383" i="4"/>
  <c r="S383" i="4"/>
  <c r="R383" i="4"/>
  <c r="I383" i="4"/>
  <c r="V382" i="4"/>
  <c r="U382" i="4"/>
  <c r="T382" i="4"/>
  <c r="S382" i="4"/>
  <c r="R382" i="4"/>
  <c r="I382" i="4"/>
  <c r="V381" i="4"/>
  <c r="U381" i="4"/>
  <c r="T381" i="4"/>
  <c r="S381" i="4"/>
  <c r="R381" i="4"/>
  <c r="I381" i="4"/>
  <c r="V380" i="4"/>
  <c r="U380" i="4"/>
  <c r="T380" i="4"/>
  <c r="S380" i="4"/>
  <c r="R380" i="4"/>
  <c r="I380" i="4"/>
  <c r="V379" i="4"/>
  <c r="U379" i="4"/>
  <c r="T379" i="4"/>
  <c r="S379" i="4"/>
  <c r="R379" i="4"/>
  <c r="I379" i="4"/>
  <c r="V378" i="4"/>
  <c r="U378" i="4"/>
  <c r="T378" i="4"/>
  <c r="S378" i="4"/>
  <c r="R378" i="4"/>
  <c r="I378" i="4"/>
  <c r="V377" i="4"/>
  <c r="U377" i="4"/>
  <c r="T377" i="4"/>
  <c r="S377" i="4"/>
  <c r="R377" i="4"/>
  <c r="I377" i="4"/>
  <c r="V376" i="4"/>
  <c r="U376" i="4"/>
  <c r="T376" i="4"/>
  <c r="S376" i="4"/>
  <c r="R376" i="4"/>
  <c r="I376" i="4"/>
  <c r="V375" i="4"/>
  <c r="U375" i="4"/>
  <c r="T375" i="4"/>
  <c r="S375" i="4"/>
  <c r="R375" i="4"/>
  <c r="I375" i="4"/>
  <c r="V374" i="4"/>
  <c r="U374" i="4"/>
  <c r="T374" i="4"/>
  <c r="S374" i="4"/>
  <c r="R374" i="4"/>
  <c r="I374" i="4"/>
  <c r="V373" i="4"/>
  <c r="U373" i="4"/>
  <c r="T373" i="4"/>
  <c r="S373" i="4"/>
  <c r="R373" i="4"/>
  <c r="I373" i="4"/>
  <c r="V372" i="4"/>
  <c r="U372" i="4"/>
  <c r="T372" i="4"/>
  <c r="S372" i="4"/>
  <c r="R372" i="4"/>
  <c r="I372" i="4"/>
  <c r="V371" i="4"/>
  <c r="U371" i="4"/>
  <c r="T371" i="4"/>
  <c r="S371" i="4"/>
  <c r="R371" i="4"/>
  <c r="I371" i="4"/>
  <c r="V370" i="4"/>
  <c r="U370" i="4"/>
  <c r="T370" i="4"/>
  <c r="S370" i="4"/>
  <c r="R370" i="4"/>
  <c r="I370" i="4"/>
  <c r="V369" i="4"/>
  <c r="U369" i="4"/>
  <c r="T369" i="4"/>
  <c r="S369" i="4"/>
  <c r="R369" i="4"/>
  <c r="I369" i="4"/>
  <c r="V368" i="4"/>
  <c r="U368" i="4"/>
  <c r="T368" i="4"/>
  <c r="S368" i="4"/>
  <c r="R368" i="4"/>
  <c r="I368" i="4"/>
  <c r="V367" i="4"/>
  <c r="U367" i="4"/>
  <c r="T367" i="4"/>
  <c r="S367" i="4"/>
  <c r="R367" i="4"/>
  <c r="I367" i="4"/>
  <c r="V366" i="4"/>
  <c r="U366" i="4"/>
  <c r="T366" i="4"/>
  <c r="S366" i="4"/>
  <c r="R366" i="4"/>
  <c r="I366" i="4"/>
  <c r="V365" i="4"/>
  <c r="U365" i="4"/>
  <c r="T365" i="4"/>
  <c r="S365" i="4"/>
  <c r="R365" i="4"/>
  <c r="I365" i="4"/>
  <c r="V364" i="4"/>
  <c r="U364" i="4"/>
  <c r="T364" i="4"/>
  <c r="S364" i="4"/>
  <c r="R364" i="4"/>
  <c r="I364" i="4"/>
  <c r="V363" i="4"/>
  <c r="U363" i="4"/>
  <c r="T363" i="4"/>
  <c r="S363" i="4"/>
  <c r="R363" i="4"/>
  <c r="I363" i="4"/>
  <c r="V362" i="4"/>
  <c r="U362" i="4"/>
  <c r="T362" i="4"/>
  <c r="S362" i="4"/>
  <c r="R362" i="4"/>
  <c r="I362" i="4"/>
  <c r="V361" i="4"/>
  <c r="U361" i="4"/>
  <c r="T361" i="4"/>
  <c r="S361" i="4"/>
  <c r="R361" i="4"/>
  <c r="I361" i="4"/>
  <c r="V360" i="4"/>
  <c r="U360" i="4"/>
  <c r="T360" i="4"/>
  <c r="S360" i="4"/>
  <c r="R360" i="4"/>
  <c r="I360" i="4"/>
  <c r="V359" i="4"/>
  <c r="U359" i="4"/>
  <c r="T359" i="4"/>
  <c r="S359" i="4"/>
  <c r="R359" i="4"/>
  <c r="I359" i="4"/>
  <c r="V358" i="4"/>
  <c r="U358" i="4"/>
  <c r="T358" i="4"/>
  <c r="S358" i="4"/>
  <c r="R358" i="4"/>
  <c r="I358" i="4"/>
  <c r="V357" i="4"/>
  <c r="U357" i="4"/>
  <c r="T357" i="4"/>
  <c r="S357" i="4"/>
  <c r="R357" i="4"/>
  <c r="I357" i="4"/>
  <c r="V356" i="4"/>
  <c r="U356" i="4"/>
  <c r="T356" i="4"/>
  <c r="S356" i="4"/>
  <c r="R356" i="4"/>
  <c r="I356" i="4"/>
  <c r="V355" i="4"/>
  <c r="U355" i="4"/>
  <c r="T355" i="4"/>
  <c r="S355" i="4"/>
  <c r="R355" i="4"/>
  <c r="I355" i="4"/>
  <c r="V354" i="4"/>
  <c r="U354" i="4"/>
  <c r="T354" i="4"/>
  <c r="S354" i="4"/>
  <c r="R354" i="4"/>
  <c r="I354" i="4"/>
  <c r="V353" i="4"/>
  <c r="U353" i="4"/>
  <c r="T353" i="4"/>
  <c r="S353" i="4"/>
  <c r="R353" i="4"/>
  <c r="I353" i="4"/>
  <c r="V352" i="4"/>
  <c r="U352" i="4"/>
  <c r="T352" i="4"/>
  <c r="S352" i="4"/>
  <c r="R352" i="4"/>
  <c r="I352" i="4"/>
  <c r="V351" i="4"/>
  <c r="U351" i="4"/>
  <c r="T351" i="4"/>
  <c r="S351" i="4"/>
  <c r="R351" i="4"/>
  <c r="I351" i="4"/>
  <c r="V350" i="4"/>
  <c r="U350" i="4"/>
  <c r="T350" i="4"/>
  <c r="S350" i="4"/>
  <c r="R350" i="4"/>
  <c r="I350" i="4"/>
  <c r="V349" i="4"/>
  <c r="U349" i="4"/>
  <c r="T349" i="4"/>
  <c r="S349" i="4"/>
  <c r="R349" i="4"/>
  <c r="I349" i="4"/>
  <c r="V348" i="4"/>
  <c r="U348" i="4"/>
  <c r="T348" i="4"/>
  <c r="S348" i="4"/>
  <c r="R348" i="4"/>
  <c r="I348" i="4"/>
  <c r="V347" i="4"/>
  <c r="U347" i="4"/>
  <c r="T347" i="4"/>
  <c r="S347" i="4"/>
  <c r="R347" i="4"/>
  <c r="I347" i="4"/>
  <c r="V346" i="4"/>
  <c r="U346" i="4"/>
  <c r="T346" i="4"/>
  <c r="S346" i="4"/>
  <c r="R346" i="4"/>
  <c r="I346" i="4"/>
  <c r="V345" i="4"/>
  <c r="U345" i="4"/>
  <c r="T345" i="4"/>
  <c r="S345" i="4"/>
  <c r="R345" i="4"/>
  <c r="I345" i="4"/>
  <c r="V344" i="4"/>
  <c r="U344" i="4"/>
  <c r="T344" i="4"/>
  <c r="S344" i="4"/>
  <c r="R344" i="4"/>
  <c r="I344" i="4"/>
  <c r="V343" i="4"/>
  <c r="U343" i="4"/>
  <c r="T343" i="4"/>
  <c r="S343" i="4"/>
  <c r="R343" i="4"/>
  <c r="I343" i="4"/>
  <c r="V342" i="4"/>
  <c r="U342" i="4"/>
  <c r="T342" i="4"/>
  <c r="S342" i="4"/>
  <c r="R342" i="4"/>
  <c r="I342" i="4"/>
  <c r="V341" i="4"/>
  <c r="U341" i="4"/>
  <c r="T341" i="4"/>
  <c r="S341" i="4"/>
  <c r="R341" i="4"/>
  <c r="I341" i="4"/>
  <c r="V340" i="4"/>
  <c r="U340" i="4"/>
  <c r="T340" i="4"/>
  <c r="S340" i="4"/>
  <c r="R340" i="4"/>
  <c r="I340" i="4"/>
  <c r="V339" i="4"/>
  <c r="U339" i="4"/>
  <c r="T339" i="4"/>
  <c r="S339" i="4"/>
  <c r="R339" i="4"/>
  <c r="I339" i="4"/>
  <c r="V338" i="4"/>
  <c r="U338" i="4"/>
  <c r="T338" i="4"/>
  <c r="S338" i="4"/>
  <c r="R338" i="4"/>
  <c r="I338" i="4"/>
  <c r="V337" i="4"/>
  <c r="U337" i="4"/>
  <c r="T337" i="4"/>
  <c r="S337" i="4"/>
  <c r="R337" i="4"/>
  <c r="I337" i="4"/>
  <c r="V336" i="4"/>
  <c r="U336" i="4"/>
  <c r="T336" i="4"/>
  <c r="S336" i="4"/>
  <c r="R336" i="4"/>
  <c r="I336" i="4"/>
  <c r="V335" i="4"/>
  <c r="U335" i="4"/>
  <c r="T335" i="4"/>
  <c r="S335" i="4"/>
  <c r="R335" i="4"/>
  <c r="I335" i="4"/>
  <c r="V334" i="4"/>
  <c r="U334" i="4"/>
  <c r="T334" i="4"/>
  <c r="S334" i="4"/>
  <c r="R334" i="4"/>
  <c r="I334" i="4"/>
  <c r="V333" i="4"/>
  <c r="U333" i="4"/>
  <c r="T333" i="4"/>
  <c r="S333" i="4"/>
  <c r="R333" i="4"/>
  <c r="I333" i="4"/>
  <c r="V332" i="4"/>
  <c r="U332" i="4"/>
  <c r="T332" i="4"/>
  <c r="S332" i="4"/>
  <c r="R332" i="4"/>
  <c r="I332" i="4"/>
  <c r="V331" i="4"/>
  <c r="U331" i="4"/>
  <c r="T331" i="4"/>
  <c r="S331" i="4"/>
  <c r="R331" i="4"/>
  <c r="I331" i="4"/>
  <c r="V330" i="4"/>
  <c r="U330" i="4"/>
  <c r="T330" i="4"/>
  <c r="S330" i="4"/>
  <c r="R330" i="4"/>
  <c r="I330" i="4"/>
  <c r="V329" i="4"/>
  <c r="U329" i="4"/>
  <c r="T329" i="4"/>
  <c r="S329" i="4"/>
  <c r="R329" i="4"/>
  <c r="I329" i="4"/>
  <c r="V328" i="4"/>
  <c r="U328" i="4"/>
  <c r="T328" i="4"/>
  <c r="S328" i="4"/>
  <c r="R328" i="4"/>
  <c r="I328" i="4"/>
  <c r="V327" i="4"/>
  <c r="U327" i="4"/>
  <c r="T327" i="4"/>
  <c r="S327" i="4"/>
  <c r="R327" i="4"/>
  <c r="I327" i="4"/>
  <c r="V326" i="4"/>
  <c r="U326" i="4"/>
  <c r="T326" i="4"/>
  <c r="S326" i="4"/>
  <c r="R326" i="4"/>
  <c r="I326" i="4"/>
  <c r="V325" i="4"/>
  <c r="U325" i="4"/>
  <c r="T325" i="4"/>
  <c r="S325" i="4"/>
  <c r="R325" i="4"/>
  <c r="I325" i="4"/>
  <c r="V324" i="4"/>
  <c r="U324" i="4"/>
  <c r="T324" i="4"/>
  <c r="S324" i="4"/>
  <c r="R324" i="4"/>
  <c r="I324" i="4"/>
  <c r="V323" i="4"/>
  <c r="U323" i="4"/>
  <c r="T323" i="4"/>
  <c r="S323" i="4"/>
  <c r="R323" i="4"/>
  <c r="I323" i="4"/>
  <c r="V322" i="4"/>
  <c r="U322" i="4"/>
  <c r="T322" i="4"/>
  <c r="S322" i="4"/>
  <c r="R322" i="4"/>
  <c r="I322" i="4"/>
  <c r="V321" i="4"/>
  <c r="U321" i="4"/>
  <c r="T321" i="4"/>
  <c r="S321" i="4"/>
  <c r="R321" i="4"/>
  <c r="I321" i="4"/>
  <c r="V320" i="4"/>
  <c r="U320" i="4"/>
  <c r="T320" i="4"/>
  <c r="S320" i="4"/>
  <c r="R320" i="4"/>
  <c r="I320" i="4"/>
  <c r="V319" i="4"/>
  <c r="U319" i="4"/>
  <c r="T319" i="4"/>
  <c r="S319" i="4"/>
  <c r="R319" i="4"/>
  <c r="I319" i="4"/>
  <c r="V318" i="4"/>
  <c r="U318" i="4"/>
  <c r="T318" i="4"/>
  <c r="S318" i="4"/>
  <c r="R318" i="4"/>
  <c r="I318" i="4"/>
  <c r="V317" i="4"/>
  <c r="U317" i="4"/>
  <c r="T317" i="4"/>
  <c r="S317" i="4"/>
  <c r="R317" i="4"/>
  <c r="I317" i="4"/>
  <c r="V316" i="4"/>
  <c r="U316" i="4"/>
  <c r="T316" i="4"/>
  <c r="S316" i="4"/>
  <c r="R316" i="4"/>
  <c r="I316" i="4"/>
  <c r="V315" i="4"/>
  <c r="U315" i="4"/>
  <c r="T315" i="4"/>
  <c r="S315" i="4"/>
  <c r="R315" i="4"/>
  <c r="I315" i="4"/>
  <c r="V314" i="4"/>
  <c r="U314" i="4"/>
  <c r="T314" i="4"/>
  <c r="S314" i="4"/>
  <c r="R314" i="4"/>
  <c r="I314" i="4"/>
  <c r="V313" i="4"/>
  <c r="U313" i="4"/>
  <c r="T313" i="4"/>
  <c r="S313" i="4"/>
  <c r="R313" i="4"/>
  <c r="I313" i="4"/>
  <c r="V312" i="4"/>
  <c r="U312" i="4"/>
  <c r="T312" i="4"/>
  <c r="S312" i="4"/>
  <c r="R312" i="4"/>
  <c r="I312" i="4"/>
  <c r="V311" i="4"/>
  <c r="U311" i="4"/>
  <c r="T311" i="4"/>
  <c r="S311" i="4"/>
  <c r="R311" i="4"/>
  <c r="I311" i="4"/>
  <c r="V310" i="4"/>
  <c r="U310" i="4"/>
  <c r="T310" i="4"/>
  <c r="S310" i="4"/>
  <c r="R310" i="4"/>
  <c r="I310" i="4"/>
  <c r="V309" i="4"/>
  <c r="U309" i="4"/>
  <c r="T309" i="4"/>
  <c r="S309" i="4"/>
  <c r="R309" i="4"/>
  <c r="I309" i="4"/>
  <c r="V308" i="4"/>
  <c r="U308" i="4"/>
  <c r="T308" i="4"/>
  <c r="S308" i="4"/>
  <c r="R308" i="4"/>
  <c r="I308" i="4"/>
  <c r="V307" i="4"/>
  <c r="U307" i="4"/>
  <c r="T307" i="4"/>
  <c r="S307" i="4"/>
  <c r="R307" i="4"/>
  <c r="I307" i="4"/>
  <c r="V306" i="4"/>
  <c r="U306" i="4"/>
  <c r="T306" i="4"/>
  <c r="S306" i="4"/>
  <c r="R306" i="4"/>
  <c r="I306" i="4"/>
  <c r="V305" i="4"/>
  <c r="U305" i="4"/>
  <c r="T305" i="4"/>
  <c r="S305" i="4"/>
  <c r="R305" i="4"/>
  <c r="I305" i="4"/>
  <c r="V304" i="4"/>
  <c r="U304" i="4"/>
  <c r="T304" i="4"/>
  <c r="S304" i="4"/>
  <c r="R304" i="4"/>
  <c r="I304" i="4"/>
  <c r="V303" i="4"/>
  <c r="U303" i="4"/>
  <c r="T303" i="4"/>
  <c r="S303" i="4"/>
  <c r="R303" i="4"/>
  <c r="I303" i="4"/>
  <c r="V302" i="4"/>
  <c r="U302" i="4"/>
  <c r="T302" i="4"/>
  <c r="S302" i="4"/>
  <c r="R302" i="4"/>
  <c r="I302" i="4"/>
  <c r="V301" i="4"/>
  <c r="U301" i="4"/>
  <c r="T301" i="4"/>
  <c r="S301" i="4"/>
  <c r="R301" i="4"/>
  <c r="I301" i="4"/>
  <c r="V300" i="4"/>
  <c r="U300" i="4"/>
  <c r="T300" i="4"/>
  <c r="S300" i="4"/>
  <c r="R300" i="4"/>
  <c r="I300" i="4"/>
  <c r="V299" i="4"/>
  <c r="U299" i="4"/>
  <c r="T299" i="4"/>
  <c r="S299" i="4"/>
  <c r="R299" i="4"/>
  <c r="I299" i="4"/>
  <c r="V298" i="4"/>
  <c r="U298" i="4"/>
  <c r="T298" i="4"/>
  <c r="S298" i="4"/>
  <c r="R298" i="4"/>
  <c r="I298" i="4"/>
  <c r="V297" i="4"/>
  <c r="U297" i="4"/>
  <c r="T297" i="4"/>
  <c r="S297" i="4"/>
  <c r="R297" i="4"/>
  <c r="I297" i="4"/>
  <c r="V296" i="4"/>
  <c r="U296" i="4"/>
  <c r="T296" i="4"/>
  <c r="S296" i="4"/>
  <c r="R296" i="4"/>
  <c r="I296" i="4"/>
  <c r="V295" i="4"/>
  <c r="U295" i="4"/>
  <c r="T295" i="4"/>
  <c r="S295" i="4"/>
  <c r="R295" i="4"/>
  <c r="I295" i="4"/>
  <c r="V294" i="4"/>
  <c r="U294" i="4"/>
  <c r="T294" i="4"/>
  <c r="S294" i="4"/>
  <c r="R294" i="4"/>
  <c r="I294" i="4"/>
  <c r="V293" i="4"/>
  <c r="U293" i="4"/>
  <c r="T293" i="4"/>
  <c r="S293" i="4"/>
  <c r="R293" i="4"/>
  <c r="I293" i="4"/>
  <c r="V292" i="4"/>
  <c r="U292" i="4"/>
  <c r="T292" i="4"/>
  <c r="S292" i="4"/>
  <c r="R292" i="4"/>
  <c r="I292" i="4"/>
  <c r="V291" i="4"/>
  <c r="U291" i="4"/>
  <c r="T291" i="4"/>
  <c r="S291" i="4"/>
  <c r="R291" i="4"/>
  <c r="I291" i="4"/>
  <c r="V290" i="4"/>
  <c r="U290" i="4"/>
  <c r="T290" i="4"/>
  <c r="S290" i="4"/>
  <c r="R290" i="4"/>
  <c r="I290" i="4"/>
  <c r="V289" i="4"/>
  <c r="U289" i="4"/>
  <c r="T289" i="4"/>
  <c r="S289" i="4"/>
  <c r="R289" i="4"/>
  <c r="I289" i="4"/>
  <c r="V288" i="4"/>
  <c r="U288" i="4"/>
  <c r="T288" i="4"/>
  <c r="S288" i="4"/>
  <c r="R288" i="4"/>
  <c r="I288" i="4"/>
  <c r="V287" i="4"/>
  <c r="U287" i="4"/>
  <c r="T287" i="4"/>
  <c r="S287" i="4"/>
  <c r="R287" i="4"/>
  <c r="I287" i="4"/>
  <c r="V286" i="4"/>
  <c r="U286" i="4"/>
  <c r="T286" i="4"/>
  <c r="S286" i="4"/>
  <c r="R286" i="4"/>
  <c r="I286" i="4"/>
  <c r="V285" i="4"/>
  <c r="U285" i="4"/>
  <c r="T285" i="4"/>
  <c r="S285" i="4"/>
  <c r="R285" i="4"/>
  <c r="I285" i="4"/>
  <c r="V284" i="4"/>
  <c r="U284" i="4"/>
  <c r="T284" i="4"/>
  <c r="S284" i="4"/>
  <c r="R284" i="4"/>
  <c r="I284" i="4"/>
  <c r="V283" i="4"/>
  <c r="U283" i="4"/>
  <c r="T283" i="4"/>
  <c r="S283" i="4"/>
  <c r="R283" i="4"/>
  <c r="I283" i="4"/>
  <c r="V282" i="4"/>
  <c r="U282" i="4"/>
  <c r="T282" i="4"/>
  <c r="S282" i="4"/>
  <c r="R282" i="4"/>
  <c r="I282" i="4"/>
  <c r="V281" i="4"/>
  <c r="U281" i="4"/>
  <c r="T281" i="4"/>
  <c r="S281" i="4"/>
  <c r="R281" i="4"/>
  <c r="I281" i="4"/>
  <c r="V280" i="4"/>
  <c r="U280" i="4"/>
  <c r="T280" i="4"/>
  <c r="S280" i="4"/>
  <c r="R280" i="4"/>
  <c r="I280" i="4"/>
  <c r="V279" i="4"/>
  <c r="U279" i="4"/>
  <c r="T279" i="4"/>
  <c r="S279" i="4"/>
  <c r="R279" i="4"/>
  <c r="I279" i="4"/>
  <c r="V278" i="4"/>
  <c r="U278" i="4"/>
  <c r="T278" i="4"/>
  <c r="S278" i="4"/>
  <c r="R278" i="4"/>
  <c r="I278" i="4"/>
  <c r="V277" i="4"/>
  <c r="U277" i="4"/>
  <c r="T277" i="4"/>
  <c r="S277" i="4"/>
  <c r="R277" i="4"/>
  <c r="I277" i="4"/>
  <c r="V276" i="4"/>
  <c r="U276" i="4"/>
  <c r="T276" i="4"/>
  <c r="S276" i="4"/>
  <c r="R276" i="4"/>
  <c r="I276" i="4"/>
  <c r="V275" i="4"/>
  <c r="U275" i="4"/>
  <c r="T275" i="4"/>
  <c r="S275" i="4"/>
  <c r="R275" i="4"/>
  <c r="I275" i="4"/>
  <c r="V274" i="4"/>
  <c r="U274" i="4"/>
  <c r="T274" i="4"/>
  <c r="S274" i="4"/>
  <c r="R274" i="4"/>
  <c r="I274" i="4"/>
  <c r="V273" i="4"/>
  <c r="U273" i="4"/>
  <c r="T273" i="4"/>
  <c r="S273" i="4"/>
  <c r="R273" i="4"/>
  <c r="I273" i="4"/>
  <c r="V272" i="4"/>
  <c r="U272" i="4"/>
  <c r="T272" i="4"/>
  <c r="S272" i="4"/>
  <c r="R272" i="4"/>
  <c r="I272" i="4"/>
  <c r="V271" i="4"/>
  <c r="U271" i="4"/>
  <c r="T271" i="4"/>
  <c r="S271" i="4"/>
  <c r="R271" i="4"/>
  <c r="I271" i="4"/>
  <c r="V270" i="4"/>
  <c r="U270" i="4"/>
  <c r="T270" i="4"/>
  <c r="S270" i="4"/>
  <c r="R270" i="4"/>
  <c r="I270" i="4"/>
  <c r="V269" i="4"/>
  <c r="U269" i="4"/>
  <c r="T269" i="4"/>
  <c r="S269" i="4"/>
  <c r="R269" i="4"/>
  <c r="I269" i="4"/>
  <c r="V268" i="4"/>
  <c r="U268" i="4"/>
  <c r="T268" i="4"/>
  <c r="S268" i="4"/>
  <c r="R268" i="4"/>
  <c r="I268" i="4"/>
  <c r="V267" i="4"/>
  <c r="U267" i="4"/>
  <c r="T267" i="4"/>
  <c r="S267" i="4"/>
  <c r="R267" i="4"/>
  <c r="I267" i="4"/>
  <c r="V266" i="4"/>
  <c r="U266" i="4"/>
  <c r="T266" i="4"/>
  <c r="S266" i="4"/>
  <c r="R266" i="4"/>
  <c r="I266" i="4"/>
  <c r="V265" i="4"/>
  <c r="U265" i="4"/>
  <c r="T265" i="4"/>
  <c r="S265" i="4"/>
  <c r="R265" i="4"/>
  <c r="I265" i="4"/>
  <c r="V264" i="4"/>
  <c r="U264" i="4"/>
  <c r="T264" i="4"/>
  <c r="S264" i="4"/>
  <c r="R264" i="4"/>
  <c r="I264" i="4"/>
  <c r="V263" i="4"/>
  <c r="U263" i="4"/>
  <c r="T263" i="4"/>
  <c r="S263" i="4"/>
  <c r="R263" i="4"/>
  <c r="I263" i="4"/>
  <c r="V262" i="4"/>
  <c r="U262" i="4"/>
  <c r="T262" i="4"/>
  <c r="S262" i="4"/>
  <c r="R262" i="4"/>
  <c r="I262" i="4"/>
  <c r="V261" i="4"/>
  <c r="U261" i="4"/>
  <c r="T261" i="4"/>
  <c r="S261" i="4"/>
  <c r="R261" i="4"/>
  <c r="I261" i="4"/>
  <c r="V260" i="4"/>
  <c r="U260" i="4"/>
  <c r="T260" i="4"/>
  <c r="S260" i="4"/>
  <c r="R260" i="4"/>
  <c r="I260" i="4"/>
  <c r="V259" i="4"/>
  <c r="U259" i="4"/>
  <c r="T259" i="4"/>
  <c r="S259" i="4"/>
  <c r="R259" i="4"/>
  <c r="I259" i="4"/>
  <c r="V258" i="4"/>
  <c r="U258" i="4"/>
  <c r="T258" i="4"/>
  <c r="S258" i="4"/>
  <c r="R258" i="4"/>
  <c r="I258" i="4"/>
  <c r="V257" i="4"/>
  <c r="U257" i="4"/>
  <c r="T257" i="4"/>
  <c r="S257" i="4"/>
  <c r="R257" i="4"/>
  <c r="I257" i="4"/>
  <c r="V256" i="4"/>
  <c r="U256" i="4"/>
  <c r="T256" i="4"/>
  <c r="S256" i="4"/>
  <c r="R256" i="4"/>
  <c r="I256" i="4"/>
  <c r="V255" i="4"/>
  <c r="U255" i="4"/>
  <c r="T255" i="4"/>
  <c r="S255" i="4"/>
  <c r="R255" i="4"/>
  <c r="I255" i="4"/>
  <c r="V254" i="4"/>
  <c r="U254" i="4"/>
  <c r="T254" i="4"/>
  <c r="S254" i="4"/>
  <c r="R254" i="4"/>
  <c r="I254" i="4"/>
  <c r="V253" i="4"/>
  <c r="U253" i="4"/>
  <c r="T253" i="4"/>
  <c r="S253" i="4"/>
  <c r="R253" i="4"/>
  <c r="I253" i="4"/>
  <c r="V252" i="4"/>
  <c r="U252" i="4"/>
  <c r="T252" i="4"/>
  <c r="S252" i="4"/>
  <c r="R252" i="4"/>
  <c r="I252" i="4"/>
  <c r="V251" i="4"/>
  <c r="U251" i="4"/>
  <c r="T251" i="4"/>
  <c r="S251" i="4"/>
  <c r="R251" i="4"/>
  <c r="I251" i="4"/>
  <c r="V250" i="4"/>
  <c r="U250" i="4"/>
  <c r="T250" i="4"/>
  <c r="S250" i="4"/>
  <c r="R250" i="4"/>
  <c r="I250" i="4"/>
  <c r="V249" i="4"/>
  <c r="U249" i="4"/>
  <c r="T249" i="4"/>
  <c r="S249" i="4"/>
  <c r="R249" i="4"/>
  <c r="I249" i="4"/>
  <c r="V248" i="4"/>
  <c r="U248" i="4"/>
  <c r="T248" i="4"/>
  <c r="S248" i="4"/>
  <c r="R248" i="4"/>
  <c r="I248" i="4"/>
  <c r="V247" i="4"/>
  <c r="U247" i="4"/>
  <c r="T247" i="4"/>
  <c r="S247" i="4"/>
  <c r="R247" i="4"/>
  <c r="I247" i="4"/>
  <c r="V246" i="4"/>
  <c r="U246" i="4"/>
  <c r="T246" i="4"/>
  <c r="S246" i="4"/>
  <c r="R246" i="4"/>
  <c r="I246" i="4"/>
  <c r="V245" i="4"/>
  <c r="U245" i="4"/>
  <c r="T245" i="4"/>
  <c r="S245" i="4"/>
  <c r="R245" i="4"/>
  <c r="I245" i="4"/>
  <c r="V244" i="4"/>
  <c r="U244" i="4"/>
  <c r="T244" i="4"/>
  <c r="S244" i="4"/>
  <c r="R244" i="4"/>
  <c r="I244" i="4"/>
  <c r="V243" i="4"/>
  <c r="U243" i="4"/>
  <c r="T243" i="4"/>
  <c r="S243" i="4"/>
  <c r="R243" i="4"/>
  <c r="I243" i="4"/>
  <c r="V242" i="4"/>
  <c r="U242" i="4"/>
  <c r="T242" i="4"/>
  <c r="S242" i="4"/>
  <c r="R242" i="4"/>
  <c r="I242" i="4"/>
  <c r="V241" i="4"/>
  <c r="U241" i="4"/>
  <c r="T241" i="4"/>
  <c r="S241" i="4"/>
  <c r="R241" i="4"/>
  <c r="I241" i="4"/>
  <c r="V240" i="4"/>
  <c r="U240" i="4"/>
  <c r="T240" i="4"/>
  <c r="S240" i="4"/>
  <c r="R240" i="4"/>
  <c r="I240" i="4"/>
  <c r="V239" i="4"/>
  <c r="U239" i="4"/>
  <c r="T239" i="4"/>
  <c r="S239" i="4"/>
  <c r="R239" i="4"/>
  <c r="I239" i="4"/>
  <c r="V238" i="4"/>
  <c r="U238" i="4"/>
  <c r="T238" i="4"/>
  <c r="S238" i="4"/>
  <c r="R238" i="4"/>
  <c r="I238" i="4"/>
  <c r="V237" i="4"/>
  <c r="U237" i="4"/>
  <c r="T237" i="4"/>
  <c r="S237" i="4"/>
  <c r="R237" i="4"/>
  <c r="I237" i="4"/>
  <c r="V236" i="4"/>
  <c r="U236" i="4"/>
  <c r="T236" i="4"/>
  <c r="S236" i="4"/>
  <c r="R236" i="4"/>
  <c r="I236" i="4"/>
  <c r="V235" i="4"/>
  <c r="U235" i="4"/>
  <c r="T235" i="4"/>
  <c r="S235" i="4"/>
  <c r="R235" i="4"/>
  <c r="I235" i="4"/>
  <c r="V234" i="4"/>
  <c r="U234" i="4"/>
  <c r="T234" i="4"/>
  <c r="S234" i="4"/>
  <c r="R234" i="4"/>
  <c r="I234" i="4"/>
  <c r="V233" i="4"/>
  <c r="U233" i="4"/>
  <c r="T233" i="4"/>
  <c r="S233" i="4"/>
  <c r="R233" i="4"/>
  <c r="I233" i="4"/>
  <c r="V232" i="4"/>
  <c r="U232" i="4"/>
  <c r="T232" i="4"/>
  <c r="S232" i="4"/>
  <c r="R232" i="4"/>
  <c r="I232" i="4"/>
  <c r="V231" i="4"/>
  <c r="U231" i="4"/>
  <c r="T231" i="4"/>
  <c r="S231" i="4"/>
  <c r="R231" i="4"/>
  <c r="I231" i="4"/>
  <c r="V230" i="4"/>
  <c r="U230" i="4"/>
  <c r="T230" i="4"/>
  <c r="S230" i="4"/>
  <c r="R230" i="4"/>
  <c r="I230" i="4"/>
  <c r="V229" i="4"/>
  <c r="U229" i="4"/>
  <c r="T229" i="4"/>
  <c r="S229" i="4"/>
  <c r="R229" i="4"/>
  <c r="I229" i="4"/>
  <c r="V228" i="4"/>
  <c r="U228" i="4"/>
  <c r="T228" i="4"/>
  <c r="S228" i="4"/>
  <c r="R228" i="4"/>
  <c r="I228" i="4"/>
  <c r="V227" i="4"/>
  <c r="U227" i="4"/>
  <c r="T227" i="4"/>
  <c r="S227" i="4"/>
  <c r="R227" i="4"/>
  <c r="I227" i="4"/>
  <c r="V226" i="4"/>
  <c r="U226" i="4"/>
  <c r="T226" i="4"/>
  <c r="S226" i="4"/>
  <c r="R226" i="4"/>
  <c r="I226" i="4"/>
  <c r="V225" i="4"/>
  <c r="U225" i="4"/>
  <c r="T225" i="4"/>
  <c r="S225" i="4"/>
  <c r="R225" i="4"/>
  <c r="I225" i="4"/>
  <c r="V224" i="4"/>
  <c r="U224" i="4"/>
  <c r="T224" i="4"/>
  <c r="S224" i="4"/>
  <c r="R224" i="4"/>
  <c r="I224" i="4"/>
  <c r="V223" i="4"/>
  <c r="U223" i="4"/>
  <c r="T223" i="4"/>
  <c r="S223" i="4"/>
  <c r="R223" i="4"/>
  <c r="I223" i="4"/>
  <c r="V222" i="4"/>
  <c r="U222" i="4"/>
  <c r="T222" i="4"/>
  <c r="S222" i="4"/>
  <c r="R222" i="4"/>
  <c r="I222" i="4"/>
  <c r="V221" i="4"/>
  <c r="U221" i="4"/>
  <c r="T221" i="4"/>
  <c r="S221" i="4"/>
  <c r="R221" i="4"/>
  <c r="I221" i="4"/>
  <c r="V220" i="4"/>
  <c r="U220" i="4"/>
  <c r="T220" i="4"/>
  <c r="S220" i="4"/>
  <c r="R220" i="4"/>
  <c r="I220" i="4"/>
  <c r="V219" i="4"/>
  <c r="U219" i="4"/>
  <c r="T219" i="4"/>
  <c r="S219" i="4"/>
  <c r="R219" i="4"/>
  <c r="I219" i="4"/>
  <c r="V218" i="4"/>
  <c r="U218" i="4"/>
  <c r="T218" i="4"/>
  <c r="S218" i="4"/>
  <c r="R218" i="4"/>
  <c r="I218" i="4"/>
  <c r="V217" i="4"/>
  <c r="U217" i="4"/>
  <c r="T217" i="4"/>
  <c r="S217" i="4"/>
  <c r="R217" i="4"/>
  <c r="I217" i="4"/>
  <c r="V216" i="4"/>
  <c r="U216" i="4"/>
  <c r="T216" i="4"/>
  <c r="S216" i="4"/>
  <c r="R216" i="4"/>
  <c r="I216" i="4"/>
  <c r="V215" i="4"/>
  <c r="U215" i="4"/>
  <c r="T215" i="4"/>
  <c r="S215" i="4"/>
  <c r="R215" i="4"/>
  <c r="I215" i="4"/>
  <c r="V214" i="4"/>
  <c r="U214" i="4"/>
  <c r="T214" i="4"/>
  <c r="S214" i="4"/>
  <c r="R214" i="4"/>
  <c r="I214" i="4"/>
  <c r="V213" i="4"/>
  <c r="U213" i="4"/>
  <c r="T213" i="4"/>
  <c r="S213" i="4"/>
  <c r="R213" i="4"/>
  <c r="I213" i="4"/>
  <c r="V212" i="4"/>
  <c r="U212" i="4"/>
  <c r="T212" i="4"/>
  <c r="S212" i="4"/>
  <c r="R212" i="4"/>
  <c r="I212" i="4"/>
  <c r="V211" i="4"/>
  <c r="U211" i="4"/>
  <c r="T211" i="4"/>
  <c r="S211" i="4"/>
  <c r="R211" i="4"/>
  <c r="I211" i="4"/>
  <c r="V210" i="4"/>
  <c r="U210" i="4"/>
  <c r="T210" i="4"/>
  <c r="S210" i="4"/>
  <c r="R210" i="4"/>
  <c r="I210" i="4"/>
  <c r="V209" i="4"/>
  <c r="U209" i="4"/>
  <c r="T209" i="4"/>
  <c r="S209" i="4"/>
  <c r="R209" i="4"/>
  <c r="I209" i="4"/>
  <c r="V208" i="4"/>
  <c r="U208" i="4"/>
  <c r="T208" i="4"/>
  <c r="S208" i="4"/>
  <c r="R208" i="4"/>
  <c r="I208" i="4"/>
  <c r="V207" i="4"/>
  <c r="U207" i="4"/>
  <c r="T207" i="4"/>
  <c r="S207" i="4"/>
  <c r="R207" i="4"/>
  <c r="I207" i="4"/>
  <c r="V206" i="4"/>
  <c r="U206" i="4"/>
  <c r="T206" i="4"/>
  <c r="S206" i="4"/>
  <c r="R206" i="4"/>
  <c r="I206" i="4"/>
  <c r="V205" i="4"/>
  <c r="U205" i="4"/>
  <c r="T205" i="4"/>
  <c r="S205" i="4"/>
  <c r="R205" i="4"/>
  <c r="I205" i="4"/>
  <c r="V204" i="4"/>
  <c r="U204" i="4"/>
  <c r="T204" i="4"/>
  <c r="S204" i="4"/>
  <c r="R204" i="4"/>
  <c r="I204" i="4"/>
  <c r="V203" i="4"/>
  <c r="U203" i="4"/>
  <c r="T203" i="4"/>
  <c r="S203" i="4"/>
  <c r="R203" i="4"/>
  <c r="I203" i="4"/>
  <c r="V202" i="4"/>
  <c r="U202" i="4"/>
  <c r="T202" i="4"/>
  <c r="S202" i="4"/>
  <c r="R202" i="4"/>
  <c r="I202" i="4"/>
  <c r="V201" i="4"/>
  <c r="U201" i="4"/>
  <c r="T201" i="4"/>
  <c r="S201" i="4"/>
  <c r="R201" i="4"/>
  <c r="I201" i="4"/>
  <c r="V200" i="4"/>
  <c r="U200" i="4"/>
  <c r="T200" i="4"/>
  <c r="S200" i="4"/>
  <c r="R200" i="4"/>
  <c r="I200" i="4"/>
  <c r="V199" i="4"/>
  <c r="U199" i="4"/>
  <c r="T199" i="4"/>
  <c r="S199" i="4"/>
  <c r="R199" i="4"/>
  <c r="I199" i="4"/>
  <c r="V198" i="4"/>
  <c r="U198" i="4"/>
  <c r="T198" i="4"/>
  <c r="S198" i="4"/>
  <c r="R198" i="4"/>
  <c r="I198" i="4"/>
  <c r="V197" i="4"/>
  <c r="U197" i="4"/>
  <c r="T197" i="4"/>
  <c r="S197" i="4"/>
  <c r="R197" i="4"/>
  <c r="I197" i="4"/>
  <c r="V196" i="4"/>
  <c r="U196" i="4"/>
  <c r="T196" i="4"/>
  <c r="S196" i="4"/>
  <c r="R196" i="4"/>
  <c r="I196" i="4"/>
  <c r="V195" i="4"/>
  <c r="U195" i="4"/>
  <c r="T195" i="4"/>
  <c r="S195" i="4"/>
  <c r="R195" i="4"/>
  <c r="I195" i="4"/>
  <c r="V194" i="4"/>
  <c r="U194" i="4"/>
  <c r="T194" i="4"/>
  <c r="S194" i="4"/>
  <c r="R194" i="4"/>
  <c r="I194" i="4"/>
  <c r="V193" i="4"/>
  <c r="U193" i="4"/>
  <c r="T193" i="4"/>
  <c r="S193" i="4"/>
  <c r="R193" i="4"/>
  <c r="I193" i="4"/>
  <c r="V192" i="4"/>
  <c r="U192" i="4"/>
  <c r="T192" i="4"/>
  <c r="S192" i="4"/>
  <c r="R192" i="4"/>
  <c r="I192" i="4"/>
  <c r="V191" i="4"/>
  <c r="U191" i="4"/>
  <c r="T191" i="4"/>
  <c r="S191" i="4"/>
  <c r="R191" i="4"/>
  <c r="I191" i="4"/>
  <c r="V190" i="4"/>
  <c r="U190" i="4"/>
  <c r="T190" i="4"/>
  <c r="S190" i="4"/>
  <c r="R190" i="4"/>
  <c r="I190" i="4"/>
  <c r="V189" i="4"/>
  <c r="U189" i="4"/>
  <c r="T189" i="4"/>
  <c r="S189" i="4"/>
  <c r="R189" i="4"/>
  <c r="I189" i="4"/>
  <c r="V188" i="4"/>
  <c r="U188" i="4"/>
  <c r="T188" i="4"/>
  <c r="S188" i="4"/>
  <c r="R188" i="4"/>
  <c r="I188" i="4"/>
  <c r="V187" i="4"/>
  <c r="U187" i="4"/>
  <c r="T187" i="4"/>
  <c r="S187" i="4"/>
  <c r="R187" i="4"/>
  <c r="I187" i="4"/>
  <c r="V186" i="4"/>
  <c r="U186" i="4"/>
  <c r="T186" i="4"/>
  <c r="S186" i="4"/>
  <c r="R186" i="4"/>
  <c r="I186" i="4"/>
  <c r="V185" i="4"/>
  <c r="U185" i="4"/>
  <c r="T185" i="4"/>
  <c r="S185" i="4"/>
  <c r="R185" i="4"/>
  <c r="I185" i="4"/>
  <c r="V184" i="4"/>
  <c r="U184" i="4"/>
  <c r="T184" i="4"/>
  <c r="S184" i="4"/>
  <c r="R184" i="4"/>
  <c r="I184" i="4"/>
  <c r="V183" i="4"/>
  <c r="U183" i="4"/>
  <c r="T183" i="4"/>
  <c r="S183" i="4"/>
  <c r="R183" i="4"/>
  <c r="I183" i="4"/>
  <c r="V182" i="4"/>
  <c r="U182" i="4"/>
  <c r="T182" i="4"/>
  <c r="S182" i="4"/>
  <c r="R182" i="4"/>
  <c r="I182" i="4"/>
  <c r="V181" i="4"/>
  <c r="U181" i="4"/>
  <c r="T181" i="4"/>
  <c r="S181" i="4"/>
  <c r="R181" i="4"/>
  <c r="I181" i="4"/>
  <c r="V180" i="4"/>
  <c r="U180" i="4"/>
  <c r="T180" i="4"/>
  <c r="S180" i="4"/>
  <c r="R180" i="4"/>
  <c r="I180" i="4"/>
  <c r="V179" i="4"/>
  <c r="U179" i="4"/>
  <c r="T179" i="4"/>
  <c r="S179" i="4"/>
  <c r="R179" i="4"/>
  <c r="I179" i="4"/>
  <c r="V178" i="4"/>
  <c r="U178" i="4"/>
  <c r="T178" i="4"/>
  <c r="S178" i="4"/>
  <c r="R178" i="4"/>
  <c r="I178" i="4"/>
  <c r="V177" i="4"/>
  <c r="U177" i="4"/>
  <c r="T177" i="4"/>
  <c r="S177" i="4"/>
  <c r="R177" i="4"/>
  <c r="I177" i="4"/>
  <c r="V176" i="4"/>
  <c r="U176" i="4"/>
  <c r="T176" i="4"/>
  <c r="S176" i="4"/>
  <c r="R176" i="4"/>
  <c r="I176" i="4"/>
  <c r="V175" i="4"/>
  <c r="U175" i="4"/>
  <c r="T175" i="4"/>
  <c r="S175" i="4"/>
  <c r="R175" i="4"/>
  <c r="I175" i="4"/>
  <c r="V174" i="4"/>
  <c r="U174" i="4"/>
  <c r="T174" i="4"/>
  <c r="S174" i="4"/>
  <c r="R174" i="4"/>
  <c r="I174" i="4"/>
  <c r="V173" i="4"/>
  <c r="U173" i="4"/>
  <c r="T173" i="4"/>
  <c r="S173" i="4"/>
  <c r="R173" i="4"/>
  <c r="I173" i="4"/>
  <c r="V172" i="4"/>
  <c r="U172" i="4"/>
  <c r="T172" i="4"/>
  <c r="S172" i="4"/>
  <c r="R172" i="4"/>
  <c r="I172" i="4"/>
  <c r="V171" i="4"/>
  <c r="U171" i="4"/>
  <c r="T171" i="4"/>
  <c r="S171" i="4"/>
  <c r="R171" i="4"/>
  <c r="I171" i="4"/>
  <c r="V170" i="4"/>
  <c r="U170" i="4"/>
  <c r="T170" i="4"/>
  <c r="S170" i="4"/>
  <c r="R170" i="4"/>
  <c r="I170" i="4"/>
  <c r="V169" i="4"/>
  <c r="U169" i="4"/>
  <c r="T169" i="4"/>
  <c r="S169" i="4"/>
  <c r="R169" i="4"/>
  <c r="I169" i="4"/>
  <c r="V168" i="4"/>
  <c r="U168" i="4"/>
  <c r="T168" i="4"/>
  <c r="S168" i="4"/>
  <c r="R168" i="4"/>
  <c r="I168" i="4"/>
  <c r="V167" i="4"/>
  <c r="U167" i="4"/>
  <c r="T167" i="4"/>
  <c r="S167" i="4"/>
  <c r="R167" i="4"/>
  <c r="I167" i="4"/>
  <c r="V166" i="4"/>
  <c r="U166" i="4"/>
  <c r="T166" i="4"/>
  <c r="S166" i="4"/>
  <c r="R166" i="4"/>
  <c r="I166" i="4"/>
  <c r="V165" i="4"/>
  <c r="U165" i="4"/>
  <c r="T165" i="4"/>
  <c r="S165" i="4"/>
  <c r="R165" i="4"/>
  <c r="I165" i="4"/>
  <c r="V164" i="4"/>
  <c r="U164" i="4"/>
  <c r="T164" i="4"/>
  <c r="S164" i="4"/>
  <c r="R164" i="4"/>
  <c r="I164" i="4"/>
  <c r="V163" i="4"/>
  <c r="U163" i="4"/>
  <c r="T163" i="4"/>
  <c r="S163" i="4"/>
  <c r="R163" i="4"/>
  <c r="I163" i="4"/>
  <c r="V162" i="4"/>
  <c r="U162" i="4"/>
  <c r="T162" i="4"/>
  <c r="S162" i="4"/>
  <c r="R162" i="4"/>
  <c r="I162" i="4"/>
  <c r="V161" i="4"/>
  <c r="U161" i="4"/>
  <c r="T161" i="4"/>
  <c r="S161" i="4"/>
  <c r="R161" i="4"/>
  <c r="I161" i="4"/>
  <c r="V160" i="4"/>
  <c r="U160" i="4"/>
  <c r="T160" i="4"/>
  <c r="S160" i="4"/>
  <c r="R160" i="4"/>
  <c r="I160" i="4"/>
  <c r="V159" i="4"/>
  <c r="U159" i="4"/>
  <c r="T159" i="4"/>
  <c r="S159" i="4"/>
  <c r="R159" i="4"/>
  <c r="I159" i="4"/>
  <c r="V158" i="4"/>
  <c r="U158" i="4"/>
  <c r="T158" i="4"/>
  <c r="S158" i="4"/>
  <c r="R158" i="4"/>
  <c r="I158" i="4"/>
  <c r="V157" i="4"/>
  <c r="U157" i="4"/>
  <c r="T157" i="4"/>
  <c r="S157" i="4"/>
  <c r="R157" i="4"/>
  <c r="I157" i="4"/>
  <c r="V156" i="4"/>
  <c r="U156" i="4"/>
  <c r="T156" i="4"/>
  <c r="S156" i="4"/>
  <c r="R156" i="4"/>
  <c r="I156" i="4"/>
  <c r="V155" i="4"/>
  <c r="U155" i="4"/>
  <c r="T155" i="4"/>
  <c r="S155" i="4"/>
  <c r="R155" i="4"/>
  <c r="I155" i="4"/>
  <c r="V154" i="4"/>
  <c r="U154" i="4"/>
  <c r="T154" i="4"/>
  <c r="S154" i="4"/>
  <c r="R154" i="4"/>
  <c r="I154" i="4"/>
  <c r="V153" i="4"/>
  <c r="U153" i="4"/>
  <c r="T153" i="4"/>
  <c r="S153" i="4"/>
  <c r="R153" i="4"/>
  <c r="I153" i="4"/>
  <c r="V152" i="4"/>
  <c r="U152" i="4"/>
  <c r="T152" i="4"/>
  <c r="S152" i="4"/>
  <c r="R152" i="4"/>
  <c r="I152" i="4"/>
  <c r="V151" i="4"/>
  <c r="U151" i="4"/>
  <c r="T151" i="4"/>
  <c r="S151" i="4"/>
  <c r="R151" i="4"/>
  <c r="I151" i="4"/>
  <c r="V150" i="4"/>
  <c r="U150" i="4"/>
  <c r="T150" i="4"/>
  <c r="S150" i="4"/>
  <c r="R150" i="4"/>
  <c r="I150" i="4"/>
  <c r="V149" i="4"/>
  <c r="U149" i="4"/>
  <c r="T149" i="4"/>
  <c r="S149" i="4"/>
  <c r="R149" i="4"/>
  <c r="I149" i="4"/>
  <c r="V148" i="4"/>
  <c r="U148" i="4"/>
  <c r="T148" i="4"/>
  <c r="S148" i="4"/>
  <c r="R148" i="4"/>
  <c r="I148" i="4"/>
  <c r="V147" i="4"/>
  <c r="U147" i="4"/>
  <c r="T147" i="4"/>
  <c r="S147" i="4"/>
  <c r="R147" i="4"/>
  <c r="I147" i="4"/>
  <c r="V146" i="4"/>
  <c r="U146" i="4"/>
  <c r="T146" i="4"/>
  <c r="S146" i="4"/>
  <c r="R146" i="4"/>
  <c r="I146" i="4"/>
  <c r="V145" i="4"/>
  <c r="U145" i="4"/>
  <c r="T145" i="4"/>
  <c r="S145" i="4"/>
  <c r="R145" i="4"/>
  <c r="I145" i="4"/>
  <c r="V144" i="4"/>
  <c r="U144" i="4"/>
  <c r="T144" i="4"/>
  <c r="S144" i="4"/>
  <c r="R144" i="4"/>
  <c r="I144" i="4"/>
  <c r="V143" i="4"/>
  <c r="U143" i="4"/>
  <c r="T143" i="4"/>
  <c r="S143" i="4"/>
  <c r="R143" i="4"/>
  <c r="I143" i="4"/>
  <c r="V142" i="4"/>
  <c r="U142" i="4"/>
  <c r="T142" i="4"/>
  <c r="S142" i="4"/>
  <c r="R142" i="4"/>
  <c r="I142" i="4"/>
  <c r="V141" i="4"/>
  <c r="U141" i="4"/>
  <c r="T141" i="4"/>
  <c r="S141" i="4"/>
  <c r="R141" i="4"/>
  <c r="I141" i="4"/>
  <c r="V140" i="4"/>
  <c r="U140" i="4"/>
  <c r="T140" i="4"/>
  <c r="S140" i="4"/>
  <c r="R140" i="4"/>
  <c r="I140" i="4"/>
  <c r="V139" i="4"/>
  <c r="U139" i="4"/>
  <c r="T139" i="4"/>
  <c r="S139" i="4"/>
  <c r="R139" i="4"/>
  <c r="I139" i="4"/>
  <c r="V138" i="4"/>
  <c r="U138" i="4"/>
  <c r="T138" i="4"/>
  <c r="S138" i="4"/>
  <c r="R138" i="4"/>
  <c r="I138" i="4"/>
  <c r="V137" i="4"/>
  <c r="U137" i="4"/>
  <c r="T137" i="4"/>
  <c r="S137" i="4"/>
  <c r="R137" i="4"/>
  <c r="I137" i="4"/>
  <c r="V136" i="4"/>
  <c r="U136" i="4"/>
  <c r="T136" i="4"/>
  <c r="S136" i="4"/>
  <c r="R136" i="4"/>
  <c r="I136" i="4"/>
  <c r="V135" i="4"/>
  <c r="U135" i="4"/>
  <c r="T135" i="4"/>
  <c r="S135" i="4"/>
  <c r="R135" i="4"/>
  <c r="I135" i="4"/>
  <c r="V134" i="4"/>
  <c r="U134" i="4"/>
  <c r="T134" i="4"/>
  <c r="S134" i="4"/>
  <c r="R134" i="4"/>
  <c r="I134" i="4"/>
  <c r="V133" i="4"/>
  <c r="U133" i="4"/>
  <c r="T133" i="4"/>
  <c r="S133" i="4"/>
  <c r="R133" i="4"/>
  <c r="I133" i="4"/>
  <c r="V132" i="4"/>
  <c r="U132" i="4"/>
  <c r="T132" i="4"/>
  <c r="S132" i="4"/>
  <c r="R132" i="4"/>
  <c r="I132" i="4"/>
  <c r="V131" i="4"/>
  <c r="U131" i="4"/>
  <c r="T131" i="4"/>
  <c r="S131" i="4"/>
  <c r="R131" i="4"/>
  <c r="I131" i="4"/>
  <c r="V130" i="4"/>
  <c r="U130" i="4"/>
  <c r="T130" i="4"/>
  <c r="S130" i="4"/>
  <c r="R130" i="4"/>
  <c r="I130" i="4"/>
  <c r="V129" i="4"/>
  <c r="U129" i="4"/>
  <c r="T129" i="4"/>
  <c r="S129" i="4"/>
  <c r="R129" i="4"/>
  <c r="I129" i="4"/>
  <c r="V128" i="4"/>
  <c r="U128" i="4"/>
  <c r="T128" i="4"/>
  <c r="S128" i="4"/>
  <c r="R128" i="4"/>
  <c r="I128" i="4"/>
  <c r="V127" i="4"/>
  <c r="U127" i="4"/>
  <c r="T127" i="4"/>
  <c r="S127" i="4"/>
  <c r="R127" i="4"/>
  <c r="I127" i="4"/>
  <c r="V126" i="4"/>
  <c r="U126" i="4"/>
  <c r="T126" i="4"/>
  <c r="S126" i="4"/>
  <c r="R126" i="4"/>
  <c r="I126" i="4"/>
  <c r="V125" i="4"/>
  <c r="U125" i="4"/>
  <c r="T125" i="4"/>
  <c r="S125" i="4"/>
  <c r="R125" i="4"/>
  <c r="I125" i="4"/>
  <c r="V124" i="4"/>
  <c r="U124" i="4"/>
  <c r="T124" i="4"/>
  <c r="S124" i="4"/>
  <c r="R124" i="4"/>
  <c r="I124" i="4"/>
  <c r="V123" i="4"/>
  <c r="U123" i="4"/>
  <c r="T123" i="4"/>
  <c r="S123" i="4"/>
  <c r="R123" i="4"/>
  <c r="I123" i="4"/>
  <c r="V122" i="4"/>
  <c r="U122" i="4"/>
  <c r="T122" i="4"/>
  <c r="S122" i="4"/>
  <c r="R122" i="4"/>
  <c r="I122" i="4"/>
  <c r="V121" i="4"/>
  <c r="U121" i="4"/>
  <c r="T121" i="4"/>
  <c r="S121" i="4"/>
  <c r="R121" i="4"/>
  <c r="I121" i="4"/>
  <c r="V120" i="4"/>
  <c r="U120" i="4"/>
  <c r="T120" i="4"/>
  <c r="S120" i="4"/>
  <c r="R120" i="4"/>
  <c r="I120" i="4"/>
  <c r="V119" i="4"/>
  <c r="U119" i="4"/>
  <c r="T119" i="4"/>
  <c r="S119" i="4"/>
  <c r="R119" i="4"/>
  <c r="I119" i="4"/>
  <c r="V118" i="4"/>
  <c r="U118" i="4"/>
  <c r="T118" i="4"/>
  <c r="S118" i="4"/>
  <c r="R118" i="4"/>
  <c r="I118" i="4"/>
  <c r="V117" i="4"/>
  <c r="U117" i="4"/>
  <c r="T117" i="4"/>
  <c r="S117" i="4"/>
  <c r="R117" i="4"/>
  <c r="I117" i="4"/>
  <c r="V116" i="4"/>
  <c r="U116" i="4"/>
  <c r="T116" i="4"/>
  <c r="S116" i="4"/>
  <c r="R116" i="4"/>
  <c r="I116" i="4"/>
  <c r="V115" i="4"/>
  <c r="U115" i="4"/>
  <c r="T115" i="4"/>
  <c r="S115" i="4"/>
  <c r="R115" i="4"/>
  <c r="I115" i="4"/>
  <c r="V114" i="4"/>
  <c r="U114" i="4"/>
  <c r="T114" i="4"/>
  <c r="S114" i="4"/>
  <c r="R114" i="4"/>
  <c r="I114" i="4"/>
  <c r="V113" i="4"/>
  <c r="U113" i="4"/>
  <c r="T113" i="4"/>
  <c r="S113" i="4"/>
  <c r="R113" i="4"/>
  <c r="I113" i="4"/>
  <c r="V112" i="4"/>
  <c r="U112" i="4"/>
  <c r="T112" i="4"/>
  <c r="S112" i="4"/>
  <c r="R112" i="4"/>
  <c r="I112" i="4"/>
  <c r="V111" i="4"/>
  <c r="U111" i="4"/>
  <c r="T111" i="4"/>
  <c r="S111" i="4"/>
  <c r="R111" i="4"/>
  <c r="I111" i="4"/>
  <c r="V110" i="4"/>
  <c r="U110" i="4"/>
  <c r="T110" i="4"/>
  <c r="S110" i="4"/>
  <c r="R110" i="4"/>
  <c r="I110" i="4"/>
  <c r="V109" i="4"/>
  <c r="U109" i="4"/>
  <c r="T109" i="4"/>
  <c r="S109" i="4"/>
  <c r="R109" i="4"/>
  <c r="I109" i="4"/>
  <c r="V108" i="4"/>
  <c r="U108" i="4"/>
  <c r="T108" i="4"/>
  <c r="S108" i="4"/>
  <c r="R108" i="4"/>
  <c r="I108" i="4"/>
  <c r="V107" i="4"/>
  <c r="U107" i="4"/>
  <c r="T107" i="4"/>
  <c r="S107" i="4"/>
  <c r="R107" i="4"/>
  <c r="I107" i="4"/>
  <c r="V106" i="4"/>
  <c r="U106" i="4"/>
  <c r="T106" i="4"/>
  <c r="S106" i="4"/>
  <c r="R106" i="4"/>
  <c r="I106" i="4"/>
  <c r="V105" i="4"/>
  <c r="U105" i="4"/>
  <c r="T105" i="4"/>
  <c r="S105" i="4"/>
  <c r="R105" i="4"/>
  <c r="I105" i="4"/>
  <c r="V104" i="4"/>
  <c r="U104" i="4"/>
  <c r="T104" i="4"/>
  <c r="S104" i="4"/>
  <c r="R104" i="4"/>
  <c r="I104" i="4"/>
  <c r="V103" i="4"/>
  <c r="U103" i="4"/>
  <c r="T103" i="4"/>
  <c r="S103" i="4"/>
  <c r="R103" i="4"/>
  <c r="I103" i="4"/>
  <c r="V102" i="4"/>
  <c r="U102" i="4"/>
  <c r="T102" i="4"/>
  <c r="S102" i="4"/>
  <c r="R102" i="4"/>
  <c r="I102" i="4"/>
  <c r="V101" i="4"/>
  <c r="U101" i="4"/>
  <c r="T101" i="4"/>
  <c r="S101" i="4"/>
  <c r="R101" i="4"/>
  <c r="I101" i="4"/>
  <c r="V100" i="4"/>
  <c r="U100" i="4"/>
  <c r="T100" i="4"/>
  <c r="S100" i="4"/>
  <c r="R100" i="4"/>
  <c r="I100" i="4"/>
  <c r="V99" i="4"/>
  <c r="U99" i="4"/>
  <c r="T99" i="4"/>
  <c r="S99" i="4"/>
  <c r="R99" i="4"/>
  <c r="I99" i="4"/>
  <c r="V98" i="4"/>
  <c r="U98" i="4"/>
  <c r="T98" i="4"/>
  <c r="S98" i="4"/>
  <c r="R98" i="4"/>
  <c r="I98" i="4"/>
  <c r="V97" i="4"/>
  <c r="U97" i="4"/>
  <c r="T97" i="4"/>
  <c r="S97" i="4"/>
  <c r="R97" i="4"/>
  <c r="I97" i="4"/>
  <c r="V96" i="4"/>
  <c r="U96" i="4"/>
  <c r="T96" i="4"/>
  <c r="S96" i="4"/>
  <c r="R96" i="4"/>
  <c r="I96" i="4"/>
  <c r="V95" i="4"/>
  <c r="U95" i="4"/>
  <c r="T95" i="4"/>
  <c r="S95" i="4"/>
  <c r="R95" i="4"/>
  <c r="I95" i="4"/>
  <c r="V94" i="4"/>
  <c r="U94" i="4"/>
  <c r="T94" i="4"/>
  <c r="S94" i="4"/>
  <c r="R94" i="4"/>
  <c r="I94" i="4"/>
  <c r="V93" i="4"/>
  <c r="U93" i="4"/>
  <c r="T93" i="4"/>
  <c r="S93" i="4"/>
  <c r="R93" i="4"/>
  <c r="I93" i="4"/>
  <c r="V92" i="4"/>
  <c r="U92" i="4"/>
  <c r="T92" i="4"/>
  <c r="S92" i="4"/>
  <c r="R92" i="4"/>
  <c r="I92" i="4"/>
  <c r="V91" i="4"/>
  <c r="U91" i="4"/>
  <c r="T91" i="4"/>
  <c r="S91" i="4"/>
  <c r="R91" i="4"/>
  <c r="I91" i="4"/>
  <c r="V90" i="4"/>
  <c r="U90" i="4"/>
  <c r="T90" i="4"/>
  <c r="S90" i="4"/>
  <c r="R90" i="4"/>
  <c r="I90" i="4"/>
  <c r="V89" i="4"/>
  <c r="U89" i="4"/>
  <c r="T89" i="4"/>
  <c r="S89" i="4"/>
  <c r="R89" i="4"/>
  <c r="I89" i="4"/>
  <c r="V88" i="4"/>
  <c r="U88" i="4"/>
  <c r="T88" i="4"/>
  <c r="S88" i="4"/>
  <c r="R88" i="4"/>
  <c r="I88" i="4"/>
  <c r="V87" i="4"/>
  <c r="U87" i="4"/>
  <c r="T87" i="4"/>
  <c r="S87" i="4"/>
  <c r="R87" i="4"/>
  <c r="I87" i="4"/>
  <c r="V86" i="4"/>
  <c r="U86" i="4"/>
  <c r="T86" i="4"/>
  <c r="S86" i="4"/>
  <c r="R86" i="4"/>
  <c r="I86" i="4"/>
  <c r="V85" i="4"/>
  <c r="U85" i="4"/>
  <c r="T85" i="4"/>
  <c r="S85" i="4"/>
  <c r="R85" i="4"/>
  <c r="I85" i="4"/>
  <c r="V84" i="4"/>
  <c r="U84" i="4"/>
  <c r="T84" i="4"/>
  <c r="S84" i="4"/>
  <c r="R84" i="4"/>
  <c r="I84" i="4"/>
  <c r="V83" i="4"/>
  <c r="U83" i="4"/>
  <c r="T83" i="4"/>
  <c r="S83" i="4"/>
  <c r="R83" i="4"/>
  <c r="I83" i="4"/>
  <c r="V82" i="4"/>
  <c r="U82" i="4"/>
  <c r="T82" i="4"/>
  <c r="S82" i="4"/>
  <c r="R82" i="4"/>
  <c r="I82" i="4"/>
  <c r="V81" i="4"/>
  <c r="U81" i="4"/>
  <c r="T81" i="4"/>
  <c r="S81" i="4"/>
  <c r="R81" i="4"/>
  <c r="I81" i="4"/>
  <c r="V80" i="4"/>
  <c r="U80" i="4"/>
  <c r="T80" i="4"/>
  <c r="S80" i="4"/>
  <c r="R80" i="4"/>
  <c r="I80" i="4"/>
  <c r="V79" i="4"/>
  <c r="U79" i="4"/>
  <c r="T79" i="4"/>
  <c r="S79" i="4"/>
  <c r="R79" i="4"/>
  <c r="I79" i="4"/>
  <c r="V78" i="4"/>
  <c r="U78" i="4"/>
  <c r="T78" i="4"/>
  <c r="S78" i="4"/>
  <c r="R78" i="4"/>
  <c r="I78" i="4"/>
  <c r="V77" i="4"/>
  <c r="U77" i="4"/>
  <c r="T77" i="4"/>
  <c r="S77" i="4"/>
  <c r="R77" i="4"/>
  <c r="I77" i="4"/>
  <c r="V76" i="4"/>
  <c r="U76" i="4"/>
  <c r="T76" i="4"/>
  <c r="S76" i="4"/>
  <c r="R76" i="4"/>
  <c r="I76" i="4"/>
  <c r="V75" i="4"/>
  <c r="U75" i="4"/>
  <c r="T75" i="4"/>
  <c r="S75" i="4"/>
  <c r="R75" i="4"/>
  <c r="I75" i="4"/>
  <c r="V74" i="4"/>
  <c r="U74" i="4"/>
  <c r="T74" i="4"/>
  <c r="S74" i="4"/>
  <c r="R74" i="4"/>
  <c r="I74" i="4"/>
  <c r="V73" i="4"/>
  <c r="U73" i="4"/>
  <c r="T73" i="4"/>
  <c r="S73" i="4"/>
  <c r="R73" i="4"/>
  <c r="I73" i="4"/>
  <c r="V72" i="4"/>
  <c r="U72" i="4"/>
  <c r="T72" i="4"/>
  <c r="S72" i="4"/>
  <c r="R72" i="4"/>
  <c r="I72" i="4"/>
  <c r="V71" i="4"/>
  <c r="U71" i="4"/>
  <c r="T71" i="4"/>
  <c r="S71" i="4"/>
  <c r="R71" i="4"/>
  <c r="I71" i="4"/>
  <c r="V70" i="4"/>
  <c r="U70" i="4"/>
  <c r="T70" i="4"/>
  <c r="S70" i="4"/>
  <c r="R70" i="4"/>
  <c r="I70" i="4"/>
  <c r="V69" i="4"/>
  <c r="U69" i="4"/>
  <c r="T69" i="4"/>
  <c r="S69" i="4"/>
  <c r="R69" i="4"/>
  <c r="I69" i="4"/>
  <c r="V68" i="4"/>
  <c r="U68" i="4"/>
  <c r="T68" i="4"/>
  <c r="S68" i="4"/>
  <c r="R68" i="4"/>
  <c r="I68" i="4"/>
  <c r="V67" i="4"/>
  <c r="U67" i="4"/>
  <c r="T67" i="4"/>
  <c r="S67" i="4"/>
  <c r="R67" i="4"/>
  <c r="I67" i="4"/>
  <c r="V66" i="4"/>
  <c r="U66" i="4"/>
  <c r="T66" i="4"/>
  <c r="S66" i="4"/>
  <c r="R66" i="4"/>
  <c r="I66" i="4"/>
  <c r="V65" i="4"/>
  <c r="U65" i="4"/>
  <c r="T65" i="4"/>
  <c r="S65" i="4"/>
  <c r="R65" i="4"/>
  <c r="I65" i="4"/>
  <c r="V64" i="4"/>
  <c r="U64" i="4"/>
  <c r="T64" i="4"/>
  <c r="S64" i="4"/>
  <c r="R64" i="4"/>
  <c r="I64" i="4"/>
  <c r="V63" i="4"/>
  <c r="U63" i="4"/>
  <c r="T63" i="4"/>
  <c r="S63" i="4"/>
  <c r="R63" i="4"/>
  <c r="I63" i="4"/>
  <c r="V62" i="4"/>
  <c r="U62" i="4"/>
  <c r="T62" i="4"/>
  <c r="S62" i="4"/>
  <c r="R62" i="4"/>
  <c r="I62" i="4"/>
  <c r="V61" i="4"/>
  <c r="U61" i="4"/>
  <c r="T61" i="4"/>
  <c r="S61" i="4"/>
  <c r="R61" i="4"/>
  <c r="I61" i="4"/>
  <c r="V60" i="4"/>
  <c r="U60" i="4"/>
  <c r="T60" i="4"/>
  <c r="S60" i="4"/>
  <c r="R60" i="4"/>
  <c r="I60" i="4"/>
  <c r="V59" i="4"/>
  <c r="U59" i="4"/>
  <c r="T59" i="4"/>
  <c r="S59" i="4"/>
  <c r="R59" i="4"/>
  <c r="I59" i="4"/>
  <c r="V58" i="4"/>
  <c r="U58" i="4"/>
  <c r="T58" i="4"/>
  <c r="S58" i="4"/>
  <c r="R58" i="4"/>
  <c r="I58" i="4"/>
  <c r="V57" i="4"/>
  <c r="U57" i="4"/>
  <c r="T57" i="4"/>
  <c r="S57" i="4"/>
  <c r="R57" i="4"/>
  <c r="I57" i="4"/>
  <c r="V56" i="4"/>
  <c r="U56" i="4"/>
  <c r="T56" i="4"/>
  <c r="S56" i="4"/>
  <c r="R56" i="4"/>
  <c r="I56" i="4"/>
  <c r="V55" i="4"/>
  <c r="U55" i="4"/>
  <c r="T55" i="4"/>
  <c r="S55" i="4"/>
  <c r="R55" i="4"/>
  <c r="I55" i="4"/>
  <c r="V54" i="4"/>
  <c r="U54" i="4"/>
  <c r="T54" i="4"/>
  <c r="S54" i="4"/>
  <c r="R54" i="4"/>
  <c r="I54" i="4"/>
  <c r="V53" i="4"/>
  <c r="U53" i="4"/>
  <c r="T53" i="4"/>
  <c r="S53" i="4"/>
  <c r="R53" i="4"/>
  <c r="I53" i="4"/>
  <c r="V52" i="4"/>
  <c r="U52" i="4"/>
  <c r="T52" i="4"/>
  <c r="S52" i="4"/>
  <c r="R52" i="4"/>
  <c r="I52" i="4"/>
  <c r="V51" i="4"/>
  <c r="U51" i="4"/>
  <c r="T51" i="4"/>
  <c r="S51" i="4"/>
  <c r="R51" i="4"/>
  <c r="I51" i="4"/>
  <c r="V50" i="4"/>
  <c r="U50" i="4"/>
  <c r="T50" i="4"/>
  <c r="S50" i="4"/>
  <c r="R50" i="4"/>
  <c r="I50" i="4"/>
  <c r="V49" i="4"/>
  <c r="I49" i="4"/>
  <c r="U49" i="4" s="1"/>
  <c r="I48" i="4"/>
  <c r="U48" i="4" s="1"/>
  <c r="I47" i="4"/>
  <c r="U47" i="4" s="1"/>
  <c r="I46" i="4"/>
  <c r="U46" i="4" s="1"/>
  <c r="I45" i="4"/>
  <c r="U45" i="4" s="1"/>
  <c r="I44" i="4"/>
  <c r="U44" i="4" s="1"/>
  <c r="I43" i="4"/>
  <c r="U43" i="4" s="1"/>
  <c r="I42" i="4"/>
  <c r="U42" i="4" s="1"/>
  <c r="I41" i="4"/>
  <c r="U41" i="4" s="1"/>
  <c r="I40" i="4"/>
  <c r="U40" i="4" s="1"/>
  <c r="I39" i="4"/>
  <c r="U39" i="4" s="1"/>
  <c r="I38" i="4"/>
  <c r="U38" i="4" s="1"/>
  <c r="I37" i="4"/>
  <c r="U37" i="4" s="1"/>
  <c r="I36" i="4"/>
  <c r="U36" i="4" s="1"/>
  <c r="I35" i="4"/>
  <c r="U35" i="4" s="1"/>
  <c r="I34" i="4"/>
  <c r="U34" i="4" s="1"/>
  <c r="I33" i="4"/>
  <c r="U33" i="4" s="1"/>
  <c r="I32" i="4"/>
  <c r="U32" i="4" s="1"/>
  <c r="I31" i="4"/>
  <c r="U31" i="4" s="1"/>
  <c r="I30" i="4"/>
  <c r="U30" i="4" s="1"/>
  <c r="I29" i="4"/>
  <c r="U29" i="4" s="1"/>
  <c r="I28" i="4"/>
  <c r="U28" i="4" s="1"/>
  <c r="I27" i="4"/>
  <c r="U27" i="4" s="1"/>
  <c r="I26" i="4"/>
  <c r="V26" i="4" s="1"/>
  <c r="I25" i="4"/>
  <c r="V25" i="4" s="1"/>
  <c r="I24" i="4"/>
  <c r="V24" i="4" s="1"/>
  <c r="I23" i="4"/>
  <c r="U23" i="4" s="1"/>
  <c r="I22" i="4"/>
  <c r="V22" i="4" s="1"/>
  <c r="I21" i="4"/>
  <c r="V21" i="4" s="1"/>
  <c r="I20" i="4"/>
  <c r="U20" i="4" s="1"/>
  <c r="I19" i="4"/>
  <c r="V19" i="4" s="1"/>
  <c r="I18" i="4"/>
  <c r="U18" i="4" s="1"/>
  <c r="I17" i="4"/>
  <c r="V17" i="4" s="1"/>
  <c r="I16" i="4"/>
  <c r="V16" i="4" s="1"/>
  <c r="I15" i="4"/>
  <c r="V15" i="4" s="1"/>
  <c r="I14" i="4"/>
  <c r="U14" i="4" s="1"/>
  <c r="I13" i="4"/>
  <c r="V13" i="4" s="1"/>
  <c r="I12" i="4"/>
  <c r="V12" i="4" s="1"/>
  <c r="I11" i="4"/>
  <c r="V11" i="4" s="1"/>
  <c r="I10" i="4"/>
  <c r="U10" i="4" s="1"/>
  <c r="N9" i="4"/>
  <c r="I9" i="4"/>
  <c r="V9" i="4" s="1"/>
  <c r="I8" i="4"/>
  <c r="V8" i="4" s="1"/>
  <c r="I7" i="4"/>
  <c r="V7" i="4" s="1"/>
  <c r="I6" i="4"/>
  <c r="V6" i="4" s="1"/>
  <c r="I5" i="4"/>
  <c r="U5" i="4" s="1"/>
  <c r="N4" i="4"/>
  <c r="N5" i="4" s="1"/>
  <c r="I4" i="4"/>
  <c r="V4" i="4" s="1"/>
  <c r="I3" i="4"/>
  <c r="U3" i="4" s="1"/>
  <c r="I2" i="4"/>
  <c r="U2" i="4" s="1"/>
  <c r="G8" i="3"/>
  <c r="G7" i="3"/>
  <c r="G6" i="3"/>
  <c r="G5" i="3"/>
  <c r="G4" i="3"/>
  <c r="G3" i="3"/>
  <c r="G2" i="3"/>
  <c r="G128" i="2"/>
  <c r="F128" i="2"/>
  <c r="E128" i="2"/>
  <c r="D128" i="2"/>
  <c r="C128" i="2"/>
  <c r="B128" i="2"/>
  <c r="G127" i="2"/>
  <c r="F127" i="2"/>
  <c r="E127" i="2"/>
  <c r="D127" i="2"/>
  <c r="C127" i="2"/>
  <c r="B127" i="2"/>
  <c r="G126" i="2"/>
  <c r="F126" i="2"/>
  <c r="E126" i="2"/>
  <c r="D126" i="2"/>
  <c r="C126" i="2"/>
  <c r="B126" i="2"/>
  <c r="G125" i="2"/>
  <c r="F125" i="2"/>
  <c r="E125" i="2"/>
  <c r="D125" i="2"/>
  <c r="C125" i="2"/>
  <c r="B125" i="2"/>
  <c r="G124" i="2"/>
  <c r="F124" i="2"/>
  <c r="E124" i="2"/>
  <c r="D124" i="2"/>
  <c r="C124" i="2"/>
  <c r="B124" i="2"/>
  <c r="G123" i="2"/>
  <c r="F123" i="2"/>
  <c r="E123" i="2"/>
  <c r="D123" i="2"/>
  <c r="C123" i="2"/>
  <c r="B123" i="2"/>
  <c r="G122" i="2"/>
  <c r="F122" i="2"/>
  <c r="E122" i="2"/>
  <c r="D122" i="2"/>
  <c r="C122" i="2"/>
  <c r="B122" i="2"/>
  <c r="G121" i="2"/>
  <c r="F121" i="2"/>
  <c r="E121" i="2"/>
  <c r="D121" i="2"/>
  <c r="C121" i="2"/>
  <c r="B121" i="2"/>
  <c r="G120" i="2"/>
  <c r="F120" i="2"/>
  <c r="E120" i="2"/>
  <c r="D120" i="2"/>
  <c r="C120" i="2"/>
  <c r="B120" i="2"/>
  <c r="G118" i="2"/>
  <c r="F118" i="2"/>
  <c r="E118" i="2"/>
  <c r="D118" i="2"/>
  <c r="C118" i="2"/>
  <c r="B118" i="2"/>
  <c r="G117" i="2"/>
  <c r="F117" i="2"/>
  <c r="E117" i="2"/>
  <c r="D117" i="2"/>
  <c r="C117" i="2"/>
  <c r="B117" i="2"/>
  <c r="G116" i="2"/>
  <c r="F116" i="2"/>
  <c r="E116" i="2"/>
  <c r="D116" i="2"/>
  <c r="C116" i="2"/>
  <c r="B116" i="2"/>
  <c r="G115" i="2"/>
  <c r="F115" i="2"/>
  <c r="E115" i="2"/>
  <c r="D115" i="2"/>
  <c r="C115" i="2"/>
  <c r="B115" i="2"/>
  <c r="G114" i="2"/>
  <c r="F114" i="2"/>
  <c r="E114" i="2"/>
  <c r="D114" i="2"/>
  <c r="C114" i="2"/>
  <c r="B114" i="2"/>
  <c r="G113" i="2"/>
  <c r="F113" i="2"/>
  <c r="E113" i="2"/>
  <c r="D113" i="2"/>
  <c r="C113" i="2"/>
  <c r="B113" i="2"/>
  <c r="G112" i="2"/>
  <c r="F112" i="2"/>
  <c r="E112" i="2"/>
  <c r="D112" i="2"/>
  <c r="C112" i="2"/>
  <c r="B112" i="2"/>
  <c r="G111" i="2"/>
  <c r="F111" i="2"/>
  <c r="E111" i="2"/>
  <c r="D111" i="2"/>
  <c r="C111" i="2"/>
  <c r="B111" i="2"/>
  <c r="G110" i="2"/>
  <c r="F110" i="2"/>
  <c r="E110" i="2"/>
  <c r="D110" i="2"/>
  <c r="C110" i="2"/>
  <c r="B110" i="2"/>
  <c r="G108" i="2"/>
  <c r="F108" i="2"/>
  <c r="E108" i="2"/>
  <c r="D108" i="2"/>
  <c r="C108" i="2"/>
  <c r="B108" i="2"/>
  <c r="G107" i="2"/>
  <c r="F107" i="2"/>
  <c r="E107" i="2"/>
  <c r="D107" i="2"/>
  <c r="C107" i="2"/>
  <c r="B107" i="2"/>
  <c r="G106" i="2"/>
  <c r="F106" i="2"/>
  <c r="E106" i="2"/>
  <c r="D106" i="2"/>
  <c r="C106" i="2"/>
  <c r="B106" i="2"/>
  <c r="G105" i="2"/>
  <c r="F105" i="2"/>
  <c r="E105" i="2"/>
  <c r="D105" i="2"/>
  <c r="C105" i="2"/>
  <c r="B105" i="2"/>
  <c r="G104" i="2"/>
  <c r="F104" i="2"/>
  <c r="E104" i="2"/>
  <c r="D104" i="2"/>
  <c r="C104" i="2"/>
  <c r="B104" i="2"/>
  <c r="G103" i="2"/>
  <c r="F103" i="2"/>
  <c r="E103" i="2"/>
  <c r="D103" i="2"/>
  <c r="C103" i="2"/>
  <c r="B103" i="2"/>
  <c r="G102" i="2"/>
  <c r="F102" i="2"/>
  <c r="E102" i="2"/>
  <c r="D102" i="2"/>
  <c r="C102" i="2"/>
  <c r="B102" i="2"/>
  <c r="G101" i="2"/>
  <c r="F101" i="2"/>
  <c r="E101" i="2"/>
  <c r="D101" i="2"/>
  <c r="C101" i="2"/>
  <c r="B101" i="2"/>
  <c r="G100" i="2"/>
  <c r="F100" i="2"/>
  <c r="E100" i="2"/>
  <c r="D100" i="2"/>
  <c r="C100" i="2"/>
  <c r="B100" i="2"/>
  <c r="G98" i="2"/>
  <c r="F98" i="2"/>
  <c r="E98" i="2"/>
  <c r="D98" i="2"/>
  <c r="C98" i="2"/>
  <c r="B98" i="2"/>
  <c r="G97" i="2"/>
  <c r="F97" i="2"/>
  <c r="E97" i="2"/>
  <c r="D97" i="2"/>
  <c r="C97" i="2"/>
  <c r="B97" i="2"/>
  <c r="G96" i="2"/>
  <c r="F96" i="2"/>
  <c r="E96" i="2"/>
  <c r="D96" i="2"/>
  <c r="C96" i="2"/>
  <c r="B96" i="2"/>
  <c r="G95" i="2"/>
  <c r="F95" i="2"/>
  <c r="E95" i="2"/>
  <c r="D95" i="2"/>
  <c r="C95" i="2"/>
  <c r="B95" i="2"/>
  <c r="G94" i="2"/>
  <c r="F94" i="2"/>
  <c r="E94" i="2"/>
  <c r="D94" i="2"/>
  <c r="C94" i="2"/>
  <c r="B94" i="2"/>
  <c r="G93" i="2"/>
  <c r="F93" i="2"/>
  <c r="E93" i="2"/>
  <c r="D93" i="2"/>
  <c r="C93" i="2"/>
  <c r="B93" i="2"/>
  <c r="G92" i="2"/>
  <c r="F92" i="2"/>
  <c r="E92" i="2"/>
  <c r="D92" i="2"/>
  <c r="C92" i="2"/>
  <c r="B92" i="2"/>
  <c r="G91" i="2"/>
  <c r="F91" i="2"/>
  <c r="E91" i="2"/>
  <c r="D91" i="2"/>
  <c r="C91" i="2"/>
  <c r="B91" i="2"/>
  <c r="G90" i="2"/>
  <c r="F90" i="2"/>
  <c r="E90" i="2"/>
  <c r="D90" i="2"/>
  <c r="C90" i="2"/>
  <c r="B90" i="2"/>
  <c r="G88" i="2"/>
  <c r="F88" i="2"/>
  <c r="E88" i="2"/>
  <c r="D88" i="2"/>
  <c r="C88" i="2"/>
  <c r="B88" i="2"/>
  <c r="G87" i="2"/>
  <c r="F87" i="2"/>
  <c r="E87" i="2"/>
  <c r="D87" i="2"/>
  <c r="C87" i="2"/>
  <c r="B87" i="2"/>
  <c r="G86" i="2"/>
  <c r="F86" i="2"/>
  <c r="E86" i="2"/>
  <c r="D86" i="2"/>
  <c r="C86" i="2"/>
  <c r="B86" i="2"/>
  <c r="G85" i="2"/>
  <c r="F85" i="2"/>
  <c r="E85" i="2"/>
  <c r="D85" i="2"/>
  <c r="C85" i="2"/>
  <c r="B85" i="2"/>
  <c r="G84" i="2"/>
  <c r="F84" i="2"/>
  <c r="E84" i="2"/>
  <c r="D84" i="2"/>
  <c r="C84" i="2"/>
  <c r="B84" i="2"/>
  <c r="G83" i="2"/>
  <c r="F83" i="2"/>
  <c r="E83" i="2"/>
  <c r="D83" i="2"/>
  <c r="C83" i="2"/>
  <c r="B83" i="2"/>
  <c r="G82" i="2"/>
  <c r="F82" i="2"/>
  <c r="E82" i="2"/>
  <c r="D82" i="2"/>
  <c r="C82" i="2"/>
  <c r="B82" i="2"/>
  <c r="G81" i="2"/>
  <c r="F81" i="2"/>
  <c r="E81" i="2"/>
  <c r="D81" i="2"/>
  <c r="C81" i="2"/>
  <c r="B81" i="2"/>
  <c r="G80" i="2"/>
  <c r="F80" i="2"/>
  <c r="E80" i="2"/>
  <c r="D80" i="2"/>
  <c r="C80" i="2"/>
  <c r="B80" i="2"/>
  <c r="G78" i="2"/>
  <c r="F78" i="2"/>
  <c r="E78" i="2"/>
  <c r="D78" i="2"/>
  <c r="C78" i="2"/>
  <c r="B78" i="2"/>
  <c r="G77" i="2"/>
  <c r="F77" i="2"/>
  <c r="E77" i="2"/>
  <c r="D77" i="2"/>
  <c r="C77" i="2"/>
  <c r="B77" i="2"/>
  <c r="G76" i="2"/>
  <c r="F76" i="2"/>
  <c r="E76" i="2"/>
  <c r="D76" i="2"/>
  <c r="C76" i="2"/>
  <c r="B76" i="2"/>
  <c r="G75" i="2"/>
  <c r="F75" i="2"/>
  <c r="E75" i="2"/>
  <c r="D75" i="2"/>
  <c r="C75" i="2"/>
  <c r="B75" i="2"/>
  <c r="G74" i="2"/>
  <c r="F74" i="2"/>
  <c r="E74" i="2"/>
  <c r="D74" i="2"/>
  <c r="C74" i="2"/>
  <c r="B74" i="2"/>
  <c r="G73" i="2"/>
  <c r="F73" i="2"/>
  <c r="E73" i="2"/>
  <c r="D73" i="2"/>
  <c r="C73" i="2"/>
  <c r="B73" i="2"/>
  <c r="G72" i="2"/>
  <c r="F72" i="2"/>
  <c r="E72" i="2"/>
  <c r="D72" i="2"/>
  <c r="C72" i="2"/>
  <c r="B72" i="2"/>
  <c r="G71" i="2"/>
  <c r="F71" i="2"/>
  <c r="E71" i="2"/>
  <c r="D71" i="2"/>
  <c r="C71" i="2"/>
  <c r="B71" i="2"/>
  <c r="G70" i="2"/>
  <c r="F70" i="2"/>
  <c r="E70" i="2"/>
  <c r="D70" i="2"/>
  <c r="C70" i="2"/>
  <c r="B70" i="2"/>
  <c r="G68" i="2"/>
  <c r="F68" i="2"/>
  <c r="E68" i="2"/>
  <c r="D68" i="2"/>
  <c r="C68" i="2"/>
  <c r="B68" i="2"/>
  <c r="G67" i="2"/>
  <c r="F67" i="2"/>
  <c r="E67" i="2"/>
  <c r="D67" i="2"/>
  <c r="C67" i="2"/>
  <c r="B67" i="2"/>
  <c r="G66" i="2"/>
  <c r="F66" i="2"/>
  <c r="E66" i="2"/>
  <c r="D66" i="2"/>
  <c r="C66" i="2"/>
  <c r="B66" i="2"/>
  <c r="G65" i="2"/>
  <c r="F65" i="2"/>
  <c r="E65" i="2"/>
  <c r="D65" i="2"/>
  <c r="C65" i="2"/>
  <c r="B65" i="2"/>
  <c r="G64" i="2"/>
  <c r="F64" i="2"/>
  <c r="E64" i="2"/>
  <c r="D64" i="2"/>
  <c r="C64" i="2"/>
  <c r="B64" i="2"/>
  <c r="G63" i="2"/>
  <c r="F63" i="2"/>
  <c r="E63" i="2"/>
  <c r="D63" i="2"/>
  <c r="C63" i="2"/>
  <c r="B63" i="2"/>
  <c r="G62" i="2"/>
  <c r="F62" i="2"/>
  <c r="E62" i="2"/>
  <c r="D62" i="2"/>
  <c r="C62" i="2"/>
  <c r="B62" i="2"/>
  <c r="G61" i="2"/>
  <c r="F61" i="2"/>
  <c r="E61" i="2"/>
  <c r="D61" i="2"/>
  <c r="C61" i="2"/>
  <c r="B61" i="2"/>
  <c r="G60" i="2"/>
  <c r="F60" i="2"/>
  <c r="E60" i="2"/>
  <c r="D60" i="2"/>
  <c r="C60" i="2"/>
  <c r="B60" i="2"/>
  <c r="M1271" i="17" l="1"/>
  <c r="I8" i="11"/>
  <c r="J8" i="11" s="1"/>
  <c r="I8" i="7"/>
  <c r="J8" i="7" s="1"/>
  <c r="U8" i="4"/>
  <c r="V48" i="4"/>
  <c r="M1040" i="13"/>
  <c r="V5" i="4"/>
  <c r="N1212" i="13"/>
  <c r="M1195" i="17"/>
  <c r="N399" i="17"/>
  <c r="M757" i="17"/>
  <c r="M374" i="22"/>
  <c r="N292" i="5"/>
  <c r="M299" i="5"/>
  <c r="N504" i="5"/>
  <c r="N56" i="5"/>
  <c r="N419" i="5"/>
  <c r="N101" i="22"/>
  <c r="N255" i="22"/>
  <c r="N313" i="22"/>
  <c r="M445" i="5"/>
  <c r="N7" i="22"/>
  <c r="N326" i="22"/>
  <c r="N440" i="22"/>
  <c r="M131" i="5"/>
  <c r="M247" i="5"/>
  <c r="N369" i="5"/>
  <c r="M499" i="5"/>
  <c r="M646" i="5"/>
  <c r="M17" i="22"/>
  <c r="N77" i="22"/>
  <c r="N183" i="22"/>
  <c r="N597" i="22"/>
  <c r="M103" i="5"/>
  <c r="M140" i="5"/>
  <c r="M364" i="5"/>
  <c r="N378" i="5"/>
  <c r="N424" i="5"/>
  <c r="N530" i="5"/>
  <c r="M625" i="5"/>
  <c r="N20" i="22"/>
  <c r="N117" i="22"/>
  <c r="N223" i="22"/>
  <c r="N342" i="22"/>
  <c r="N188" i="5"/>
  <c r="M501" i="5"/>
  <c r="N488" i="22"/>
  <c r="N543" i="22"/>
  <c r="N252" i="5"/>
  <c r="N321" i="5"/>
  <c r="N435" i="5"/>
  <c r="N9" i="22"/>
  <c r="N533" i="22"/>
  <c r="N647" i="22"/>
  <c r="M136" i="5"/>
  <c r="M190" i="5"/>
  <c r="M235" i="5"/>
  <c r="M254" i="5"/>
  <c r="M358" i="5"/>
  <c r="M371" i="5"/>
  <c r="M389" i="5"/>
  <c r="N602" i="5"/>
  <c r="N29" i="22"/>
  <c r="N71" i="22"/>
  <c r="N159" i="22"/>
  <c r="N198" i="22"/>
  <c r="N355" i="22"/>
  <c r="N404" i="22"/>
  <c r="N427" i="22"/>
  <c r="N641" i="22"/>
  <c r="M71" i="5"/>
  <c r="N99" i="5"/>
  <c r="M104" i="5"/>
  <c r="M172" i="5"/>
  <c r="M206" i="5"/>
  <c r="M236" i="5"/>
  <c r="N243" i="5"/>
  <c r="N385" i="5"/>
  <c r="M413" i="5"/>
  <c r="N433" i="5"/>
  <c r="N528" i="5"/>
  <c r="N8" i="22"/>
  <c r="M11" i="22"/>
  <c r="N45" i="22"/>
  <c r="M206" i="22"/>
  <c r="N263" i="22"/>
  <c r="M282" i="22"/>
  <c r="N319" i="22"/>
  <c r="N334" i="22"/>
  <c r="N522" i="22"/>
  <c r="N541" i="22"/>
  <c r="M44" i="5"/>
  <c r="M126" i="5"/>
  <c r="M151" i="5"/>
  <c r="M158" i="5"/>
  <c r="N179" i="5"/>
  <c r="M324" i="5"/>
  <c r="M379" i="5"/>
  <c r="M427" i="5"/>
  <c r="M486" i="5"/>
  <c r="N500" i="5"/>
  <c r="M72" i="5"/>
  <c r="N113" i="5"/>
  <c r="N120" i="5"/>
  <c r="M303" i="5"/>
  <c r="M347" i="5"/>
  <c r="N392" i="5"/>
  <c r="N591" i="5"/>
  <c r="N103" i="22"/>
  <c r="N126" i="22"/>
  <c r="N376" i="22"/>
  <c r="N395" i="22"/>
  <c r="N480" i="22"/>
  <c r="N561" i="22"/>
  <c r="N39" i="22"/>
  <c r="M346" i="22"/>
  <c r="N399" i="22"/>
  <c r="M426" i="22"/>
  <c r="N577" i="22"/>
  <c r="N81" i="5"/>
  <c r="N88" i="5"/>
  <c r="M135" i="5"/>
  <c r="M147" i="5"/>
  <c r="M342" i="5"/>
  <c r="M388" i="5"/>
  <c r="N443" i="5"/>
  <c r="M570" i="5"/>
  <c r="N623" i="5"/>
  <c r="N93" i="22"/>
  <c r="N215" i="22"/>
  <c r="M125" i="13"/>
  <c r="M215" i="13"/>
  <c r="M141" i="13"/>
  <c r="N1156" i="13"/>
  <c r="N1324" i="13"/>
  <c r="N1188" i="17"/>
  <c r="M193" i="17"/>
  <c r="N989" i="17"/>
  <c r="N37" i="17"/>
  <c r="N84" i="17"/>
  <c r="M91" i="17"/>
  <c r="N1371" i="17"/>
  <c r="M1345" i="13"/>
  <c r="N70" i="13"/>
  <c r="M77" i="13"/>
  <c r="N257" i="13"/>
  <c r="M950" i="13"/>
  <c r="N997" i="13"/>
  <c r="M1004" i="13"/>
  <c r="M313" i="13"/>
  <c r="M1321" i="13"/>
  <c r="M65" i="13"/>
  <c r="M785" i="13"/>
  <c r="N69" i="13"/>
  <c r="M415" i="13"/>
  <c r="M1020" i="13"/>
  <c r="M1065" i="13"/>
  <c r="M136" i="13"/>
  <c r="N353" i="13"/>
  <c r="M1176" i="13"/>
  <c r="N993" i="13"/>
  <c r="N417" i="13"/>
  <c r="M440" i="13"/>
  <c r="M1193" i="13"/>
  <c r="M287" i="13"/>
  <c r="M333" i="13"/>
  <c r="M988" i="13"/>
  <c r="M641" i="13"/>
  <c r="M1233" i="13"/>
  <c r="M88" i="13"/>
  <c r="M103" i="13"/>
  <c r="M713" i="13"/>
  <c r="N1025" i="13"/>
  <c r="N116" i="17"/>
  <c r="M640" i="17"/>
  <c r="M886" i="17"/>
  <c r="N461" i="17"/>
  <c r="M721" i="17"/>
  <c r="M25" i="17"/>
  <c r="N565" i="17"/>
  <c r="N306" i="17"/>
  <c r="N495" i="17"/>
  <c r="M160" i="17"/>
  <c r="M168" i="13"/>
  <c r="M1113" i="13"/>
  <c r="M1128" i="13"/>
  <c r="N1152" i="13"/>
  <c r="N30" i="13"/>
  <c r="N209" i="13"/>
  <c r="M336" i="13"/>
  <c r="N366" i="13"/>
  <c r="M464" i="13"/>
  <c r="N502" i="13"/>
  <c r="M397" i="13"/>
  <c r="N496" i="13"/>
  <c r="N581" i="13"/>
  <c r="M658" i="13"/>
  <c r="M689" i="13"/>
  <c r="N727" i="13"/>
  <c r="M789" i="13"/>
  <c r="M882" i="13"/>
  <c r="N937" i="13"/>
  <c r="M113" i="13"/>
  <c r="M149" i="13"/>
  <c r="M233" i="13"/>
  <c r="N301" i="13"/>
  <c r="N376" i="13"/>
  <c r="N582" i="13"/>
  <c r="M853" i="13"/>
  <c r="M998" i="13"/>
  <c r="N1111" i="13"/>
  <c r="N1277" i="13"/>
  <c r="N28" i="13"/>
  <c r="M578" i="13"/>
  <c r="M840" i="13"/>
  <c r="M1006" i="13"/>
  <c r="N1172" i="13"/>
  <c r="N328" i="13"/>
  <c r="M391" i="13"/>
  <c r="M461" i="13"/>
  <c r="N518" i="13"/>
  <c r="M986" i="13"/>
  <c r="M1160" i="13"/>
  <c r="M1231" i="13"/>
  <c r="N1268" i="13"/>
  <c r="M1297" i="13"/>
  <c r="N97" i="13"/>
  <c r="M441" i="13"/>
  <c r="M455" i="13"/>
  <c r="N468" i="13"/>
  <c r="M504" i="13"/>
  <c r="N549" i="13"/>
  <c r="N662" i="13"/>
  <c r="M721" i="13"/>
  <c r="N766" i="13"/>
  <c r="M773" i="13"/>
  <c r="M800" i="13"/>
  <c r="M1030" i="13"/>
  <c r="N1141" i="13"/>
  <c r="N1168" i="13"/>
  <c r="N1217" i="13"/>
  <c r="M615" i="13"/>
  <c r="M650" i="13"/>
  <c r="N921" i="13"/>
  <c r="M966" i="13"/>
  <c r="N981" i="13"/>
  <c r="M1012" i="13"/>
  <c r="N1149" i="13"/>
  <c r="M1255" i="13"/>
  <c r="M344" i="13"/>
  <c r="N400" i="13"/>
  <c r="N485" i="13"/>
  <c r="N558" i="13"/>
  <c r="M609" i="13"/>
  <c r="N687" i="13"/>
  <c r="M774" i="13"/>
  <c r="M1184" i="13"/>
  <c r="N166" i="13"/>
  <c r="N232" i="13"/>
  <c r="M245" i="13"/>
  <c r="N304" i="13"/>
  <c r="N345" i="13"/>
  <c r="M389" i="13"/>
  <c r="N409" i="13"/>
  <c r="M530" i="13"/>
  <c r="M616" i="13"/>
  <c r="N639" i="13"/>
  <c r="M695" i="13"/>
  <c r="M797" i="13"/>
  <c r="N811" i="13"/>
  <c r="N871" i="13"/>
  <c r="M1002" i="13"/>
  <c r="M1014" i="13"/>
  <c r="M1199" i="13"/>
  <c r="N1295" i="13"/>
  <c r="N1309" i="13"/>
  <c r="M16" i="13"/>
  <c r="M80" i="13"/>
  <c r="M173" i="13"/>
  <c r="N196" i="13"/>
  <c r="N260" i="13"/>
  <c r="M327" i="13"/>
  <c r="M453" i="13"/>
  <c r="N1021" i="13"/>
  <c r="M598" i="13"/>
  <c r="N654" i="13"/>
  <c r="N733" i="13"/>
  <c r="N866" i="13"/>
  <c r="N887" i="13"/>
  <c r="N1097" i="13"/>
  <c r="M1104" i="13"/>
  <c r="M926" i="17"/>
  <c r="N117" i="17"/>
  <c r="N201" i="17"/>
  <c r="N301" i="17"/>
  <c r="M527" i="17"/>
  <c r="N658" i="17"/>
  <c r="M865" i="17"/>
  <c r="N950" i="17"/>
  <c r="N288" i="17"/>
  <c r="N645" i="17"/>
  <c r="M738" i="17"/>
  <c r="M745" i="17"/>
  <c r="N445" i="17"/>
  <c r="M616" i="17"/>
  <c r="N853" i="17"/>
  <c r="N960" i="17"/>
  <c r="N1327" i="17"/>
  <c r="N24" i="17"/>
  <c r="M245" i="17"/>
  <c r="N268" i="17"/>
  <c r="N747" i="17"/>
  <c r="M785" i="17"/>
  <c r="N792" i="17"/>
  <c r="M985" i="17"/>
  <c r="M1095" i="17"/>
  <c r="M1166" i="17"/>
  <c r="N280" i="17"/>
  <c r="N509" i="17"/>
  <c r="N598" i="17"/>
  <c r="M636" i="17"/>
  <c r="M1071" i="17"/>
  <c r="N1116" i="17"/>
  <c r="N10" i="17"/>
  <c r="N237" i="17"/>
  <c r="M541" i="17"/>
  <c r="M555" i="17"/>
  <c r="M775" i="17"/>
  <c r="M782" i="17"/>
  <c r="M1016" i="17"/>
  <c r="N889" i="17"/>
  <c r="M1024" i="17"/>
  <c r="N1068" i="17"/>
  <c r="N1143" i="17"/>
  <c r="M35" i="17"/>
  <c r="N441" i="17"/>
  <c r="N447" i="17"/>
  <c r="N493" i="17"/>
  <c r="M581" i="17"/>
  <c r="M553" i="17"/>
  <c r="M937" i="17"/>
  <c r="N1048" i="17"/>
  <c r="M1055" i="17"/>
  <c r="N1084" i="17"/>
  <c r="N1160" i="17"/>
  <c r="M1298" i="17"/>
  <c r="N416" i="9"/>
  <c r="N362" i="9"/>
  <c r="N12" i="5"/>
  <c r="M22" i="5"/>
  <c r="N76" i="5"/>
  <c r="M107" i="5"/>
  <c r="M142" i="5"/>
  <c r="M199" i="5"/>
  <c r="M215" i="5"/>
  <c r="N220" i="5"/>
  <c r="N259" i="5"/>
  <c r="N266" i="5"/>
  <c r="M271" i="5"/>
  <c r="N276" i="5"/>
  <c r="N300" i="5"/>
  <c r="M332" i="5"/>
  <c r="M339" i="5"/>
  <c r="M356" i="5"/>
  <c r="M502" i="5"/>
  <c r="N550" i="5"/>
  <c r="M641" i="5"/>
  <c r="N647" i="5"/>
  <c r="N37" i="22"/>
  <c r="N85" i="22"/>
  <c r="M122" i="22"/>
  <c r="N143" i="22"/>
  <c r="N339" i="22"/>
  <c r="M370" i="22"/>
  <c r="M390" i="22"/>
  <c r="N396" i="22"/>
  <c r="N424" i="22"/>
  <c r="N589" i="22"/>
  <c r="N645" i="22"/>
  <c r="N404" i="5"/>
  <c r="N410" i="5"/>
  <c r="M437" i="5"/>
  <c r="N387" i="22"/>
  <c r="N431" i="22"/>
  <c r="M20" i="5"/>
  <c r="M43" i="5"/>
  <c r="M62" i="5"/>
  <c r="M108" i="5"/>
  <c r="M156" i="5"/>
  <c r="N161" i="5"/>
  <c r="M184" i="5"/>
  <c r="M195" i="5"/>
  <c r="M200" i="5"/>
  <c r="M211" i="5"/>
  <c r="M227" i="5"/>
  <c r="M238" i="5"/>
  <c r="M291" i="5"/>
  <c r="N307" i="5"/>
  <c r="N340" i="5"/>
  <c r="N363" i="5"/>
  <c r="M428" i="5"/>
  <c r="M518" i="5"/>
  <c r="N581" i="5"/>
  <c r="M617" i="5"/>
  <c r="N655" i="5"/>
  <c r="N23" i="5"/>
  <c r="N49" i="5"/>
  <c r="M222" i="5"/>
  <c r="M251" i="5"/>
  <c r="M268" i="5"/>
  <c r="M278" i="5"/>
  <c r="M285" i="5"/>
  <c r="N328" i="5"/>
  <c r="N346" i="5"/>
  <c r="M381" i="5"/>
  <c r="M405" i="5"/>
  <c r="M475" i="5"/>
  <c r="N546" i="5"/>
  <c r="M638" i="5"/>
  <c r="M649" i="5"/>
  <c r="H4" i="22"/>
  <c r="N53" i="22"/>
  <c r="N191" i="22"/>
  <c r="N291" i="22"/>
  <c r="M330" i="22"/>
  <c r="M354" i="22"/>
  <c r="N364" i="22"/>
  <c r="N371" i="22"/>
  <c r="N408" i="22"/>
  <c r="N411" i="22"/>
  <c r="M422" i="22"/>
  <c r="N466" i="22"/>
  <c r="N508" i="22"/>
  <c r="N609" i="22"/>
  <c r="M341" i="5"/>
  <c r="N353" i="5"/>
  <c r="N10" i="22"/>
  <c r="N61" i="22"/>
  <c r="N109" i="22"/>
  <c r="N127" i="22"/>
  <c r="M134" i="22"/>
  <c r="M202" i="22"/>
  <c r="N247" i="22"/>
  <c r="M262" i="22"/>
  <c r="N327" i="22"/>
  <c r="N415" i="22"/>
  <c r="M432" i="22"/>
  <c r="N527" i="22"/>
  <c r="N549" i="22"/>
  <c r="N613" i="22"/>
  <c r="N654" i="22"/>
  <c r="N11" i="5"/>
  <c r="M35" i="5"/>
  <c r="M75" i="5"/>
  <c r="M94" i="5"/>
  <c r="M163" i="5"/>
  <c r="M174" i="5"/>
  <c r="M219" i="5"/>
  <c r="M269" i="5"/>
  <c r="M275" i="5"/>
  <c r="M483" i="5"/>
  <c r="M24" i="5"/>
  <c r="M40" i="5"/>
  <c r="M578" i="5"/>
  <c r="M614" i="5"/>
  <c r="M634" i="5"/>
  <c r="N13" i="22"/>
  <c r="N19" i="22"/>
  <c r="M266" i="22"/>
  <c r="N348" i="22"/>
  <c r="M362" i="22"/>
  <c r="N379" i="22"/>
  <c r="N386" i="22"/>
  <c r="N392" i="22"/>
  <c r="N409" i="22"/>
  <c r="N456" i="22"/>
  <c r="N498" i="22"/>
  <c r="N513" i="22"/>
  <c r="N573" i="22"/>
  <c r="N607" i="22"/>
  <c r="N637" i="22"/>
  <c r="M30" i="5"/>
  <c r="M171" i="5"/>
  <c r="N225" i="5"/>
  <c r="N305" i="5"/>
  <c r="M325" i="5"/>
  <c r="M396" i="5"/>
  <c r="M403" i="5"/>
  <c r="N420" i="5"/>
  <c r="M431" i="5"/>
  <c r="N442" i="5"/>
  <c r="M478" i="5"/>
  <c r="M491" i="5"/>
  <c r="N498" i="5"/>
  <c r="N543" i="5"/>
  <c r="V36" i="4"/>
  <c r="V10" i="4"/>
  <c r="V32" i="4"/>
  <c r="V42" i="4"/>
  <c r="V33" i="4"/>
  <c r="U13" i="4"/>
  <c r="V34" i="4"/>
  <c r="V40" i="4"/>
  <c r="V41" i="4"/>
  <c r="N48" i="13"/>
  <c r="N206" i="13"/>
  <c r="N281" i="13"/>
  <c r="N381" i="13"/>
  <c r="N412" i="13"/>
  <c r="N445" i="13"/>
  <c r="N533" i="13"/>
  <c r="M546" i="13"/>
  <c r="N566" i="13"/>
  <c r="M626" i="13"/>
  <c r="M656" i="13"/>
  <c r="M703" i="13"/>
  <c r="M743" i="13"/>
  <c r="N782" i="13"/>
  <c r="N850" i="13"/>
  <c r="M856" i="13"/>
  <c r="N869" i="13"/>
  <c r="M918" i="13"/>
  <c r="N953" i="13"/>
  <c r="N1009" i="13"/>
  <c r="M1073" i="13"/>
  <c r="N1109" i="13"/>
  <c r="M1177" i="13"/>
  <c r="N1300" i="13"/>
  <c r="M95" i="13"/>
  <c r="N221" i="13"/>
  <c r="M325" i="13"/>
  <c r="M408" i="13"/>
  <c r="N473" i="13"/>
  <c r="M479" i="13"/>
  <c r="N534" i="13"/>
  <c r="N541" i="13"/>
  <c r="M621" i="13"/>
  <c r="M678" i="13"/>
  <c r="N691" i="13"/>
  <c r="M704" i="13"/>
  <c r="M751" i="13"/>
  <c r="N757" i="13"/>
  <c r="N823" i="13"/>
  <c r="M838" i="13"/>
  <c r="N870" i="13"/>
  <c r="M934" i="13"/>
  <c r="N969" i="13"/>
  <c r="M1016" i="13"/>
  <c r="M1032" i="13"/>
  <c r="M1137" i="13"/>
  <c r="M1143" i="13"/>
  <c r="M1167" i="13"/>
  <c r="M1249" i="13"/>
  <c r="M1263" i="13"/>
  <c r="M1315" i="13"/>
  <c r="M1328" i="13"/>
  <c r="M1335" i="13"/>
  <c r="N1341" i="13"/>
  <c r="N144" i="13"/>
  <c r="M229" i="13"/>
  <c r="M647" i="13"/>
  <c r="N653" i="13"/>
  <c r="N726" i="13"/>
  <c r="M745" i="13"/>
  <c r="N790" i="13"/>
  <c r="N877" i="13"/>
  <c r="M984" i="13"/>
  <c r="N989" i="13"/>
  <c r="M1022" i="13"/>
  <c r="M1028" i="13"/>
  <c r="M52" i="13"/>
  <c r="M85" i="13"/>
  <c r="M990" i="13"/>
  <c r="M996" i="13"/>
  <c r="N1029" i="13"/>
  <c r="M1034" i="13"/>
  <c r="M1107" i="13"/>
  <c r="N1181" i="13"/>
  <c r="M1187" i="13"/>
  <c r="M1265" i="13"/>
  <c r="N1293" i="13"/>
  <c r="M1304" i="13"/>
  <c r="M39" i="13"/>
  <c r="M119" i="13"/>
  <c r="M161" i="13"/>
  <c r="M280" i="13"/>
  <c r="N293" i="13"/>
  <c r="N340" i="13"/>
  <c r="N380" i="13"/>
  <c r="M423" i="13"/>
  <c r="N430" i="13"/>
  <c r="N476" i="13"/>
  <c r="N550" i="13"/>
  <c r="N607" i="13"/>
  <c r="N613" i="13"/>
  <c r="N631" i="13"/>
  <c r="M638" i="13"/>
  <c r="N734" i="13"/>
  <c r="M760" i="13"/>
  <c r="M806" i="13"/>
  <c r="M820" i="13"/>
  <c r="N861" i="13"/>
  <c r="N901" i="13"/>
  <c r="M1049" i="13"/>
  <c r="M1145" i="13"/>
  <c r="M1288" i="13"/>
  <c r="M44" i="13"/>
  <c r="M57" i="13"/>
  <c r="N105" i="13"/>
  <c r="M111" i="13"/>
  <c r="M117" i="13"/>
  <c r="M181" i="13"/>
  <c r="M201" i="13"/>
  <c r="M272" i="13"/>
  <c r="N278" i="13"/>
  <c r="M295" i="13"/>
  <c r="N357" i="13"/>
  <c r="N444" i="13"/>
  <c r="N456" i="13"/>
  <c r="M487" i="13"/>
  <c r="N494" i="13"/>
  <c r="M552" i="13"/>
  <c r="N565" i="13"/>
  <c r="M592" i="13"/>
  <c r="M670" i="13"/>
  <c r="M710" i="13"/>
  <c r="M842" i="13"/>
  <c r="M854" i="13"/>
  <c r="N913" i="13"/>
  <c r="M926" i="13"/>
  <c r="N945" i="13"/>
  <c r="M958" i="13"/>
  <c r="N977" i="13"/>
  <c r="M982" i="13"/>
  <c r="N1013" i="13"/>
  <c r="M1018" i="13"/>
  <c r="M1039" i="13"/>
  <c r="M1081" i="13"/>
  <c r="N1103" i="13"/>
  <c r="N1112" i="13"/>
  <c r="N1136" i="13"/>
  <c r="M1225" i="13"/>
  <c r="M1257" i="13"/>
  <c r="M1281" i="13"/>
  <c r="N1311" i="13"/>
  <c r="M1119" i="13"/>
  <c r="M1147" i="13"/>
  <c r="N1157" i="13"/>
  <c r="M1195" i="13"/>
  <c r="M1207" i="13"/>
  <c r="M1239" i="13"/>
  <c r="N1343" i="13"/>
  <c r="N1356" i="13"/>
  <c r="M826" i="13"/>
  <c r="M832" i="13"/>
  <c r="N1148" i="13"/>
  <c r="N1164" i="13"/>
  <c r="M1175" i="13"/>
  <c r="M1179" i="13"/>
  <c r="M1191" i="13"/>
  <c r="M1247" i="13"/>
  <c r="M1272" i="13"/>
  <c r="M1313" i="13"/>
  <c r="M8" i="13"/>
  <c r="M35" i="13"/>
  <c r="M72" i="13"/>
  <c r="N108" i="13"/>
  <c r="N134" i="13"/>
  <c r="M153" i="13"/>
  <c r="M159" i="13"/>
  <c r="M191" i="13"/>
  <c r="N204" i="13"/>
  <c r="M223" i="13"/>
  <c r="N269" i="13"/>
  <c r="N286" i="13"/>
  <c r="M319" i="13"/>
  <c r="N342" i="13"/>
  <c r="N392" i="13"/>
  <c r="N404" i="13"/>
  <c r="N429" i="13"/>
  <c r="M472" i="13"/>
  <c r="N517" i="13"/>
  <c r="M562" i="13"/>
  <c r="M601" i="13"/>
  <c r="M719" i="13"/>
  <c r="N731" i="13"/>
  <c r="M781" i="13"/>
  <c r="M792" i="13"/>
  <c r="N798" i="13"/>
  <c r="M804" i="13"/>
  <c r="M816" i="13"/>
  <c r="M822" i="13"/>
  <c r="N875" i="13"/>
  <c r="M910" i="13"/>
  <c r="N929" i="13"/>
  <c r="M942" i="13"/>
  <c r="N961" i="13"/>
  <c r="M974" i="13"/>
  <c r="M980" i="13"/>
  <c r="M1000" i="13"/>
  <c r="N1005" i="13"/>
  <c r="M1036" i="13"/>
  <c r="N1041" i="13"/>
  <c r="N1105" i="13"/>
  <c r="M1121" i="13"/>
  <c r="N1133" i="13"/>
  <c r="N1197" i="13"/>
  <c r="M1241" i="13"/>
  <c r="M1279" i="13"/>
  <c r="N1284" i="13"/>
  <c r="M1339" i="13"/>
  <c r="M1344" i="13"/>
  <c r="M1223" i="13"/>
  <c r="N37" i="13"/>
  <c r="N20" i="17"/>
  <c r="M53" i="17"/>
  <c r="M97" i="17"/>
  <c r="M152" i="17"/>
  <c r="M225" i="17"/>
  <c r="N277" i="17"/>
  <c r="N328" i="17"/>
  <c r="M363" i="17"/>
  <c r="N393" i="17"/>
  <c r="M477" i="17"/>
  <c r="N498" i="17"/>
  <c r="M504" i="17"/>
  <c r="N755" i="17"/>
  <c r="M769" i="17"/>
  <c r="N788" i="17"/>
  <c r="M982" i="17"/>
  <c r="M1001" i="17"/>
  <c r="N1022" i="17"/>
  <c r="M1149" i="17"/>
  <c r="M1259" i="17"/>
  <c r="N1164" i="17"/>
  <c r="M21" i="17"/>
  <c r="N112" i="17"/>
  <c r="M197" i="17"/>
  <c r="N309" i="17"/>
  <c r="N351" i="17"/>
  <c r="M401" i="17"/>
  <c r="N511" i="17"/>
  <c r="N567" i="17"/>
  <c r="N655" i="17"/>
  <c r="M836" i="17"/>
  <c r="N873" i="17"/>
  <c r="N1124" i="17"/>
  <c r="M1138" i="17"/>
  <c r="M1238" i="17"/>
  <c r="N1314" i="17"/>
  <c r="M16" i="17"/>
  <c r="M141" i="17"/>
  <c r="N169" i="17"/>
  <c r="M253" i="17"/>
  <c r="M273" i="17"/>
  <c r="N292" i="17"/>
  <c r="M299" i="17"/>
  <c r="N304" i="17"/>
  <c r="N316" i="17"/>
  <c r="N500" i="17"/>
  <c r="M590" i="17"/>
  <c r="M692" i="17"/>
  <c r="M722" i="17"/>
  <c r="N881" i="17"/>
  <c r="M990" i="17"/>
  <c r="N997" i="17"/>
  <c r="N73" i="17"/>
  <c r="M101" i="17"/>
  <c r="N311" i="17"/>
  <c r="N332" i="17"/>
  <c r="N361" i="17"/>
  <c r="N418" i="17"/>
  <c r="M433" i="17"/>
  <c r="M440" i="17"/>
  <c r="N452" i="17"/>
  <c r="N663" i="17"/>
  <c r="M1227" i="17"/>
  <c r="M129" i="17"/>
  <c r="M151" i="17"/>
  <c r="M229" i="17"/>
  <c r="M243" i="17"/>
  <c r="N249" i="17"/>
  <c r="N255" i="17"/>
  <c r="N269" i="17"/>
  <c r="N281" i="17"/>
  <c r="N340" i="17"/>
  <c r="M392" i="17"/>
  <c r="N404" i="17"/>
  <c r="N522" i="17"/>
  <c r="N536" i="17"/>
  <c r="M787" i="17"/>
  <c r="M1014" i="17"/>
  <c r="M1106" i="17"/>
  <c r="N1127" i="17"/>
  <c r="M1141" i="17"/>
  <c r="N1236" i="17"/>
  <c r="M1306" i="17"/>
  <c r="N1339" i="17"/>
  <c r="M12" i="17"/>
  <c r="N23" i="17"/>
  <c r="M61" i="17"/>
  <c r="M67" i="17"/>
  <c r="N81" i="17"/>
  <c r="M93" i="17"/>
  <c r="N103" i="17"/>
  <c r="N125" i="17"/>
  <c r="M131" i="17"/>
  <c r="M176" i="17"/>
  <c r="M208" i="17"/>
  <c r="M264" i="17"/>
  <c r="N285" i="17"/>
  <c r="N325" i="17"/>
  <c r="M337" i="17"/>
  <c r="N369" i="17"/>
  <c r="M375" i="17"/>
  <c r="M385" i="17"/>
  <c r="M391" i="17"/>
  <c r="M413" i="17"/>
  <c r="M432" i="17"/>
  <c r="N466" i="17"/>
  <c r="M487" i="17"/>
  <c r="N568" i="17"/>
  <c r="N595" i="17"/>
  <c r="M613" i="17"/>
  <c r="N617" i="17"/>
  <c r="N623" i="17"/>
  <c r="N635" i="17"/>
  <c r="M706" i="17"/>
  <c r="N739" i="17"/>
  <c r="M765" i="17"/>
  <c r="M770" i="17"/>
  <c r="M776" i="17"/>
  <c r="M872" i="17"/>
  <c r="M945" i="17"/>
  <c r="M1063" i="17"/>
  <c r="M1111" i="17"/>
  <c r="M1181" i="17"/>
  <c r="M1214" i="17"/>
  <c r="M1221" i="17"/>
  <c r="M1347" i="17"/>
  <c r="N1352" i="17"/>
  <c r="N56" i="17"/>
  <c r="N144" i="17"/>
  <c r="N184" i="17"/>
  <c r="N191" i="17"/>
  <c r="N216" i="17"/>
  <c r="N223" i="17"/>
  <c r="M235" i="17"/>
  <c r="M241" i="17"/>
  <c r="N314" i="17"/>
  <c r="M320" i="17"/>
  <c r="M343" i="17"/>
  <c r="N364" i="17"/>
  <c r="N380" i="17"/>
  <c r="N397" i="17"/>
  <c r="N402" i="17"/>
  <c r="M408" i="17"/>
  <c r="N426" i="17"/>
  <c r="N450" i="17"/>
  <c r="M456" i="17"/>
  <c r="N505" i="17"/>
  <c r="N517" i="17"/>
  <c r="M600" i="17"/>
  <c r="M641" i="17"/>
  <c r="N665" i="17"/>
  <c r="M694" i="17"/>
  <c r="M701" i="17"/>
  <c r="N726" i="17"/>
  <c r="N753" i="17"/>
  <c r="N783" i="17"/>
  <c r="M838" i="17"/>
  <c r="M920" i="17"/>
  <c r="M1258" i="17"/>
  <c r="M45" i="17"/>
  <c r="N57" i="17"/>
  <c r="N63" i="17"/>
  <c r="M95" i="17"/>
  <c r="M105" i="17"/>
  <c r="M111" i="17"/>
  <c r="M133" i="17"/>
  <c r="M145" i="17"/>
  <c r="N172" i="17"/>
  <c r="N204" i="17"/>
  <c r="M248" i="17"/>
  <c r="N260" i="17"/>
  <c r="M272" i="17"/>
  <c r="N287" i="17"/>
  <c r="N321" i="17"/>
  <c r="M327" i="17"/>
  <c r="M344" i="17"/>
  <c r="N349" i="17"/>
  <c r="N354" i="17"/>
  <c r="M371" i="17"/>
  <c r="N376" i="17"/>
  <c r="N409" i="17"/>
  <c r="N415" i="17"/>
  <c r="N421" i="17"/>
  <c r="M457" i="17"/>
  <c r="N525" i="17"/>
  <c r="M570" i="17"/>
  <c r="M597" i="17"/>
  <c r="M609" i="17"/>
  <c r="M614" i="17"/>
  <c r="N619" i="17"/>
  <c r="M625" i="17"/>
  <c r="N649" i="17"/>
  <c r="N690" i="17"/>
  <c r="M921" i="17"/>
  <c r="N1037" i="17"/>
  <c r="M1119" i="17"/>
  <c r="N1132" i="17"/>
  <c r="M1178" i="17"/>
  <c r="N1183" i="17"/>
  <c r="M1203" i="17"/>
  <c r="M1263" i="17"/>
  <c r="N1290" i="17"/>
  <c r="M632" i="17"/>
  <c r="N662" i="17"/>
  <c r="N840" i="17"/>
  <c r="N1172" i="17"/>
  <c r="N1284" i="17"/>
  <c r="N485" i="17"/>
  <c r="M497" i="17"/>
  <c r="M533" i="17"/>
  <c r="N626" i="17"/>
  <c r="M704" i="17"/>
  <c r="N710" i="17"/>
  <c r="N717" i="17"/>
  <c r="N805" i="17"/>
  <c r="M812" i="17"/>
  <c r="N870" i="17"/>
  <c r="N875" i="17"/>
  <c r="N894" i="17"/>
  <c r="N901" i="17"/>
  <c r="M1351" i="17"/>
  <c r="N85" i="17"/>
  <c r="M135" i="17"/>
  <c r="N284" i="17"/>
  <c r="M341" i="17"/>
  <c r="N345" i="17"/>
  <c r="N356" i="17"/>
  <c r="M368" i="17"/>
  <c r="N378" i="17"/>
  <c r="M384" i="17"/>
  <c r="M1205" i="17"/>
  <c r="N1292" i="17"/>
  <c r="M1317" i="17"/>
  <c r="N1331" i="17"/>
  <c r="N92" i="9"/>
  <c r="M545" i="9"/>
  <c r="M371" i="9"/>
  <c r="M177" i="9"/>
  <c r="M344" i="9"/>
  <c r="V46" i="4"/>
  <c r="V45" i="4"/>
  <c r="V44" i="4"/>
  <c r="V38" i="4"/>
  <c r="V37" i="4"/>
  <c r="V30" i="4"/>
  <c r="V29" i="4"/>
  <c r="V28" i="4"/>
  <c r="V23" i="4"/>
  <c r="V18" i="4"/>
  <c r="U15" i="4"/>
  <c r="V14" i="4"/>
  <c r="U9" i="4"/>
  <c r="V2" i="4"/>
  <c r="U6" i="4"/>
  <c r="V31" i="4"/>
  <c r="V39" i="4"/>
  <c r="V47" i="4"/>
  <c r="U21" i="4"/>
  <c r="U11" i="4"/>
  <c r="V27" i="4"/>
  <c r="V35" i="4"/>
  <c r="V43" i="4"/>
  <c r="V3" i="4"/>
  <c r="U7" i="4"/>
  <c r="U12" i="4"/>
  <c r="U16" i="4"/>
  <c r="U4" i="4"/>
  <c r="V20" i="4"/>
  <c r="M61" i="13"/>
  <c r="M71" i="13"/>
  <c r="N76" i="13"/>
  <c r="M96" i="13"/>
  <c r="N102" i="13"/>
  <c r="M129" i="13"/>
  <c r="N140" i="13"/>
  <c r="M169" i="13"/>
  <c r="M185" i="13"/>
  <c r="N190" i="13"/>
  <c r="M200" i="13"/>
  <c r="N222" i="13"/>
  <c r="M228" i="13"/>
  <c r="N228" i="13"/>
  <c r="N289" i="13"/>
  <c r="M369" i="13"/>
  <c r="N369" i="13"/>
  <c r="N511" i="13"/>
  <c r="M511" i="13"/>
  <c r="M525" i="13"/>
  <c r="N525" i="13"/>
  <c r="M557" i="13"/>
  <c r="N557" i="13"/>
  <c r="M738" i="13"/>
  <c r="N738" i="13"/>
  <c r="N846" i="13"/>
  <c r="M846" i="13"/>
  <c r="N1106" i="13"/>
  <c r="M1106" i="13"/>
  <c r="N1211" i="13"/>
  <c r="M1211" i="13"/>
  <c r="N1352" i="13"/>
  <c r="M1352" i="13"/>
  <c r="N810" i="13"/>
  <c r="M810" i="13"/>
  <c r="M917" i="13"/>
  <c r="N917" i="13"/>
  <c r="M21" i="13"/>
  <c r="M32" i="13"/>
  <c r="M36" i="13"/>
  <c r="M40" i="13"/>
  <c r="M51" i="13"/>
  <c r="M81" i="13"/>
  <c r="N92" i="13"/>
  <c r="M135" i="13"/>
  <c r="M145" i="13"/>
  <c r="N150" i="13"/>
  <c r="M160" i="13"/>
  <c r="N217" i="13"/>
  <c r="M217" i="13"/>
  <c r="M239" i="13"/>
  <c r="N244" i="13"/>
  <c r="M249" i="13"/>
  <c r="N261" i="13"/>
  <c r="N302" i="13"/>
  <c r="N321" i="13"/>
  <c r="M321" i="13"/>
  <c r="M438" i="13"/>
  <c r="N438" i="13"/>
  <c r="N493" i="13"/>
  <c r="M493" i="13"/>
  <c r="N669" i="13"/>
  <c r="M669" i="13"/>
  <c r="M1017" i="13"/>
  <c r="N1017" i="13"/>
  <c r="M1237" i="13"/>
  <c r="N1237" i="13"/>
  <c r="M212" i="13"/>
  <c r="N212" i="13"/>
  <c r="N240" i="13"/>
  <c r="M240" i="13"/>
  <c r="M316" i="13"/>
  <c r="N316" i="13"/>
  <c r="N377" i="13"/>
  <c r="M377" i="13"/>
  <c r="N505" i="13"/>
  <c r="M505" i="13"/>
  <c r="N906" i="13"/>
  <c r="M906" i="13"/>
  <c r="N938" i="13"/>
  <c r="M938" i="13"/>
  <c r="N970" i="13"/>
  <c r="M970" i="13"/>
  <c r="N1096" i="13"/>
  <c r="M1096" i="13"/>
  <c r="N1287" i="13"/>
  <c r="M1287" i="13"/>
  <c r="M238" i="13"/>
  <c r="N238" i="13"/>
  <c r="N1327" i="13"/>
  <c r="M1327" i="13"/>
  <c r="N207" i="13"/>
  <c r="M207" i="13"/>
  <c r="N263" i="13"/>
  <c r="M263" i="13"/>
  <c r="N365" i="13"/>
  <c r="M365" i="13"/>
  <c r="M432" i="13"/>
  <c r="N432" i="13"/>
  <c r="N481" i="13"/>
  <c r="M481" i="13"/>
  <c r="N837" i="13"/>
  <c r="M837" i="13"/>
  <c r="M933" i="13"/>
  <c r="N933" i="13"/>
  <c r="M965" i="13"/>
  <c r="N965" i="13"/>
  <c r="N1008" i="13"/>
  <c r="M1008" i="13"/>
  <c r="N1089" i="13"/>
  <c r="M1089" i="13"/>
  <c r="M497" i="13"/>
  <c r="N497" i="13"/>
  <c r="N568" i="13"/>
  <c r="M568" i="13"/>
  <c r="M1180" i="13"/>
  <c r="N1180" i="13"/>
  <c r="M33" i="13"/>
  <c r="N94" i="13"/>
  <c r="M104" i="13"/>
  <c r="M109" i="13"/>
  <c r="N142" i="13"/>
  <c r="N152" i="13"/>
  <c r="M167" i="13"/>
  <c r="M192" i="13"/>
  <c r="M197" i="13"/>
  <c r="M213" i="13"/>
  <c r="M224" i="13"/>
  <c r="N230" i="13"/>
  <c r="M241" i="13"/>
  <c r="M276" i="13"/>
  <c r="N276" i="13"/>
  <c r="N317" i="13"/>
  <c r="N385" i="13"/>
  <c r="M385" i="13"/>
  <c r="M470" i="13"/>
  <c r="N470" i="13"/>
  <c r="M630" i="13"/>
  <c r="N630" i="13"/>
  <c r="N686" i="13"/>
  <c r="M686" i="13"/>
  <c r="N717" i="13"/>
  <c r="M717" i="13"/>
  <c r="N1200" i="13"/>
  <c r="M1200" i="13"/>
  <c r="N1331" i="13"/>
  <c r="M1331" i="13"/>
  <c r="M1348" i="13"/>
  <c r="N1348" i="13"/>
  <c r="M701" i="13"/>
  <c r="N701" i="13"/>
  <c r="M949" i="13"/>
  <c r="N949" i="13"/>
  <c r="M985" i="13"/>
  <c r="N985" i="13"/>
  <c r="N1026" i="13"/>
  <c r="M1026" i="13"/>
  <c r="M7" i="13"/>
  <c r="M12" i="13"/>
  <c r="M24" i="13"/>
  <c r="N38" i="13"/>
  <c r="M49" i="13"/>
  <c r="M53" i="13"/>
  <c r="M89" i="13"/>
  <c r="M121" i="13"/>
  <c r="M127" i="13"/>
  <c r="N133" i="13"/>
  <c r="N158" i="13"/>
  <c r="N172" i="13"/>
  <c r="M177" i="13"/>
  <c r="M189" i="13"/>
  <c r="M208" i="13"/>
  <c r="M253" i="13"/>
  <c r="N253" i="13"/>
  <c r="N264" i="13"/>
  <c r="N271" i="13"/>
  <c r="M271" i="13"/>
  <c r="M305" i="13"/>
  <c r="N305" i="13"/>
  <c r="N312" i="13"/>
  <c r="M421" i="13"/>
  <c r="N421" i="13"/>
  <c r="M542" i="13"/>
  <c r="N542" i="13"/>
  <c r="M574" i="13"/>
  <c r="N574" i="13"/>
  <c r="N624" i="13"/>
  <c r="M624" i="13"/>
  <c r="M679" i="13"/>
  <c r="N679" i="13"/>
  <c r="M711" i="13"/>
  <c r="N711" i="13"/>
  <c r="N994" i="13"/>
  <c r="M994" i="13"/>
  <c r="M1196" i="13"/>
  <c r="N1196" i="13"/>
  <c r="M1221" i="13"/>
  <c r="N1221" i="13"/>
  <c r="M1253" i="13"/>
  <c r="N1253" i="13"/>
  <c r="N265" i="13"/>
  <c r="M265" i="13"/>
  <c r="N536" i="13"/>
  <c r="M536" i="13"/>
  <c r="N673" i="13"/>
  <c r="M673" i="13"/>
  <c r="M755" i="13"/>
  <c r="N755" i="13"/>
  <c r="N922" i="13"/>
  <c r="M922" i="13"/>
  <c r="N954" i="13"/>
  <c r="M954" i="13"/>
  <c r="M1110" i="13"/>
  <c r="N1110" i="13"/>
  <c r="N1216" i="13"/>
  <c r="M1216" i="13"/>
  <c r="N1269" i="13"/>
  <c r="M1273" i="13"/>
  <c r="N1292" i="13"/>
  <c r="M1296" i="13"/>
  <c r="N1301" i="13"/>
  <c r="M1305" i="13"/>
  <c r="M1319" i="13"/>
  <c r="M1323" i="13"/>
  <c r="N1340" i="13"/>
  <c r="M1357" i="13"/>
  <c r="M696" i="13"/>
  <c r="N1332" i="13"/>
  <c r="M1336" i="13"/>
  <c r="N1349" i="13"/>
  <c r="M1353" i="13"/>
  <c r="N589" i="13"/>
  <c r="M594" i="13"/>
  <c r="M606" i="13"/>
  <c r="N611" i="13"/>
  <c r="N643" i="13"/>
  <c r="M666" i="13"/>
  <c r="N693" i="13"/>
  <c r="M725" i="13"/>
  <c r="N746" i="13"/>
  <c r="N807" i="13"/>
  <c r="M818" i="13"/>
  <c r="N827" i="13"/>
  <c r="M848" i="13"/>
  <c r="N897" i="13"/>
  <c r="N903" i="13"/>
  <c r="N909" i="13"/>
  <c r="M914" i="13"/>
  <c r="N925" i="13"/>
  <c r="M930" i="13"/>
  <c r="N941" i="13"/>
  <c r="M946" i="13"/>
  <c r="N957" i="13"/>
  <c r="M962" i="13"/>
  <c r="N973" i="13"/>
  <c r="M978" i="13"/>
  <c r="M992" i="13"/>
  <c r="N1001" i="13"/>
  <c r="M1010" i="13"/>
  <c r="M1024" i="13"/>
  <c r="N1033" i="13"/>
  <c r="M1057" i="13"/>
  <c r="N1108" i="13"/>
  <c r="M1135" i="13"/>
  <c r="N1144" i="13"/>
  <c r="M1169" i="13"/>
  <c r="M1209" i="13"/>
  <c r="N1213" i="13"/>
  <c r="N1229" i="13"/>
  <c r="N1245" i="13"/>
  <c r="N1261" i="13"/>
  <c r="M1271" i="13"/>
  <c r="M1303" i="13"/>
  <c r="N1316" i="13"/>
  <c r="M1320" i="13"/>
  <c r="N1333" i="13"/>
  <c r="M1337" i="13"/>
  <c r="M1365" i="13"/>
  <c r="N1276" i="13"/>
  <c r="M1280" i="13"/>
  <c r="N1285" i="13"/>
  <c r="M1289" i="13"/>
  <c r="N1308" i="13"/>
  <c r="M1312" i="13"/>
  <c r="N1325" i="13"/>
  <c r="M1329" i="13"/>
  <c r="M1351" i="13"/>
  <c r="M1355" i="13"/>
  <c r="M1359" i="13"/>
  <c r="M1373" i="13"/>
  <c r="M351" i="13"/>
  <c r="N368" i="13"/>
  <c r="N374" i="13"/>
  <c r="N406" i="13"/>
  <c r="N433" i="13"/>
  <c r="M449" i="13"/>
  <c r="M515" i="13"/>
  <c r="M520" i="13"/>
  <c r="N526" i="13"/>
  <c r="N573" i="13"/>
  <c r="M584" i="13"/>
  <c r="N590" i="13"/>
  <c r="N1317" i="13"/>
  <c r="M1347" i="13"/>
  <c r="M1381" i="13"/>
  <c r="M10" i="13"/>
  <c r="N22" i="13"/>
  <c r="M55" i="13"/>
  <c r="M63" i="13"/>
  <c r="N78" i="13"/>
  <c r="N86" i="13"/>
  <c r="N156" i="13"/>
  <c r="M175" i="13"/>
  <c r="M183" i="13"/>
  <c r="N198" i="13"/>
  <c r="N236" i="13"/>
  <c r="M247" i="13"/>
  <c r="M255" i="13"/>
  <c r="M273" i="13"/>
  <c r="N273" i="13"/>
  <c r="N288" i="13"/>
  <c r="M288" i="13"/>
  <c r="N310" i="13"/>
  <c r="M478" i="13"/>
  <c r="N478" i="13"/>
  <c r="N279" i="13"/>
  <c r="M279" i="13"/>
  <c r="N320" i="13"/>
  <c r="M320" i="13"/>
  <c r="M11" i="13"/>
  <c r="M19" i="13"/>
  <c r="M27" i="13"/>
  <c r="M41" i="13"/>
  <c r="M45" i="13"/>
  <c r="M56" i="13"/>
  <c r="M64" i="13"/>
  <c r="N68" i="13"/>
  <c r="M79" i="13"/>
  <c r="M87" i="13"/>
  <c r="N110" i="13"/>
  <c r="N118" i="13"/>
  <c r="N126" i="13"/>
  <c r="M137" i="13"/>
  <c r="M157" i="13"/>
  <c r="M165" i="13"/>
  <c r="M176" i="13"/>
  <c r="M184" i="13"/>
  <c r="N188" i="13"/>
  <c r="M199" i="13"/>
  <c r="N214" i="13"/>
  <c r="M225" i="13"/>
  <c r="M237" i="13"/>
  <c r="M248" i="13"/>
  <c r="N252" i="13"/>
  <c r="M256" i="13"/>
  <c r="N284" i="13"/>
  <c r="N348" i="13"/>
  <c r="M359" i="13"/>
  <c r="M414" i="13"/>
  <c r="N414" i="13"/>
  <c r="N425" i="13"/>
  <c r="M425" i="13"/>
  <c r="M452" i="13"/>
  <c r="N452" i="13"/>
  <c r="N463" i="13"/>
  <c r="M463" i="13"/>
  <c r="M420" i="13"/>
  <c r="N420" i="13"/>
  <c r="N431" i="13"/>
  <c r="M431" i="13"/>
  <c r="N437" i="13"/>
  <c r="M437" i="13"/>
  <c r="M446" i="13"/>
  <c r="N446" i="13"/>
  <c r="M350" i="13"/>
  <c r="N350" i="13"/>
  <c r="N361" i="13"/>
  <c r="M361" i="13"/>
  <c r="M388" i="13"/>
  <c r="N388" i="13"/>
  <c r="N399" i="13"/>
  <c r="M399" i="13"/>
  <c r="M262" i="13"/>
  <c r="N262" i="13"/>
  <c r="N297" i="13"/>
  <c r="M297" i="13"/>
  <c r="M356" i="13"/>
  <c r="N356" i="13"/>
  <c r="N367" i="13"/>
  <c r="M367" i="13"/>
  <c r="N373" i="13"/>
  <c r="M373" i="13"/>
  <c r="M382" i="13"/>
  <c r="N382" i="13"/>
  <c r="N393" i="13"/>
  <c r="M393" i="13"/>
  <c r="N405" i="13"/>
  <c r="M405" i="13"/>
  <c r="N416" i="13"/>
  <c r="M416" i="13"/>
  <c r="N448" i="13"/>
  <c r="M448" i="13"/>
  <c r="M17" i="13"/>
  <c r="M25" i="13"/>
  <c r="M29" i="13"/>
  <c r="M47" i="13"/>
  <c r="N54" i="13"/>
  <c r="N62" i="13"/>
  <c r="M73" i="13"/>
  <c r="M93" i="13"/>
  <c r="M101" i="13"/>
  <c r="M112" i="13"/>
  <c r="M120" i="13"/>
  <c r="M128" i="13"/>
  <c r="N132" i="13"/>
  <c r="M143" i="13"/>
  <c r="M151" i="13"/>
  <c r="N174" i="13"/>
  <c r="N182" i="13"/>
  <c r="M193" i="13"/>
  <c r="M205" i="13"/>
  <c r="M216" i="13"/>
  <c r="N220" i="13"/>
  <c r="M231" i="13"/>
  <c r="N246" i="13"/>
  <c r="N254" i="13"/>
  <c r="M268" i="13"/>
  <c r="N268" i="13"/>
  <c r="M277" i="13"/>
  <c r="M292" i="13"/>
  <c r="N292" i="13"/>
  <c r="N303" i="13"/>
  <c r="M303" i="13"/>
  <c r="N309" i="13"/>
  <c r="M309" i="13"/>
  <c r="M318" i="13"/>
  <c r="N318" i="13"/>
  <c r="M324" i="13"/>
  <c r="N324" i="13"/>
  <c r="N335" i="13"/>
  <c r="M335" i="13"/>
  <c r="N329" i="13"/>
  <c r="M329" i="13"/>
  <c r="N341" i="13"/>
  <c r="M341" i="13"/>
  <c r="N352" i="13"/>
  <c r="M352" i="13"/>
  <c r="N384" i="13"/>
  <c r="M384" i="13"/>
  <c r="N270" i="13"/>
  <c r="N285" i="13"/>
  <c r="N296" i="13"/>
  <c r="N308" i="13"/>
  <c r="N334" i="13"/>
  <c r="N337" i="13"/>
  <c r="N349" i="13"/>
  <c r="N360" i="13"/>
  <c r="N372" i="13"/>
  <c r="M383" i="13"/>
  <c r="N398" i="13"/>
  <c r="N401" i="13"/>
  <c r="N413" i="13"/>
  <c r="N424" i="13"/>
  <c r="N436" i="13"/>
  <c r="M447" i="13"/>
  <c r="N462" i="13"/>
  <c r="N465" i="13"/>
  <c r="N477" i="13"/>
  <c r="N488" i="13"/>
  <c r="N500" i="13"/>
  <c r="N512" i="13"/>
  <c r="N599" i="13"/>
  <c r="M618" i="13"/>
  <c r="N622" i="13"/>
  <c r="M633" i="13"/>
  <c r="N645" i="13"/>
  <c r="M648" i="13"/>
  <c r="N663" i="13"/>
  <c r="N671" i="13"/>
  <c r="N675" i="13"/>
  <c r="N698" i="13"/>
  <c r="N706" i="13"/>
  <c r="N714" i="13"/>
  <c r="N722" i="13"/>
  <c r="M729" i="13"/>
  <c r="M749" i="13"/>
  <c r="N761" i="13"/>
  <c r="N770" i="13"/>
  <c r="N778" i="13"/>
  <c r="N786" i="13"/>
  <c r="N794" i="13"/>
  <c r="N802" i="13"/>
  <c r="N813" i="13"/>
  <c r="N821" i="13"/>
  <c r="M829" i="13"/>
  <c r="M834" i="13"/>
  <c r="M858" i="13"/>
  <c r="M868" i="13"/>
  <c r="N872" i="13"/>
  <c r="M872" i="13"/>
  <c r="N892" i="13"/>
  <c r="M892" i="13"/>
  <c r="N864" i="13"/>
  <c r="M864" i="13"/>
  <c r="N912" i="13"/>
  <c r="M912" i="13"/>
  <c r="M489" i="13"/>
  <c r="M501" i="13"/>
  <c r="M529" i="13"/>
  <c r="M545" i="13"/>
  <c r="M561" i="13"/>
  <c r="M577" i="13"/>
  <c r="N597" i="13"/>
  <c r="M600" i="13"/>
  <c r="M605" i="13"/>
  <c r="M623" i="13"/>
  <c r="M634" i="13"/>
  <c r="M646" i="13"/>
  <c r="M649" i="13"/>
  <c r="N661" i="13"/>
  <c r="M664" i="13"/>
  <c r="M672" i="13"/>
  <c r="M685" i="13"/>
  <c r="N723" i="13"/>
  <c r="M730" i="13"/>
  <c r="M742" i="13"/>
  <c r="M750" i="13"/>
  <c r="M754" i="13"/>
  <c r="M762" i="13"/>
  <c r="M771" i="13"/>
  <c r="N779" i="13"/>
  <c r="N787" i="13"/>
  <c r="N795" i="13"/>
  <c r="N803" i="13"/>
  <c r="M814" i="13"/>
  <c r="M830" i="13"/>
  <c r="N835" i="13"/>
  <c r="M851" i="13"/>
  <c r="N851" i="13"/>
  <c r="N859" i="13"/>
  <c r="N888" i="13"/>
  <c r="M888" i="13"/>
  <c r="N902" i="13"/>
  <c r="N294" i="13"/>
  <c r="N332" i="13"/>
  <c r="M343" i="13"/>
  <c r="N358" i="13"/>
  <c r="N396" i="13"/>
  <c r="M407" i="13"/>
  <c r="N422" i="13"/>
  <c r="N460" i="13"/>
  <c r="M471" i="13"/>
  <c r="N486" i="13"/>
  <c r="N514" i="13"/>
  <c r="M521" i="13"/>
  <c r="M537" i="13"/>
  <c r="M553" i="13"/>
  <c r="M569" i="13"/>
  <c r="M585" i="13"/>
  <c r="M593" i="13"/>
  <c r="M608" i="13"/>
  <c r="N627" i="13"/>
  <c r="M642" i="13"/>
  <c r="M657" i="13"/>
  <c r="N677" i="13"/>
  <c r="M680" i="13"/>
  <c r="M688" i="13"/>
  <c r="M712" i="13"/>
  <c r="N767" i="13"/>
  <c r="N784" i="13"/>
  <c r="M784" i="13"/>
  <c r="N819" i="13"/>
  <c r="N855" i="13"/>
  <c r="M874" i="13"/>
  <c r="M878" i="13"/>
  <c r="N884" i="13"/>
  <c r="M884" i="13"/>
  <c r="M894" i="13"/>
  <c r="N898" i="13"/>
  <c r="N908" i="13"/>
  <c r="M908" i="13"/>
  <c r="N776" i="13"/>
  <c r="M776" i="13"/>
  <c r="M836" i="13"/>
  <c r="N839" i="13"/>
  <c r="N843" i="13"/>
  <c r="M852" i="13"/>
  <c r="N889" i="13"/>
  <c r="N764" i="13"/>
  <c r="M764" i="13"/>
  <c r="N880" i="13"/>
  <c r="M880" i="13"/>
  <c r="N904" i="13"/>
  <c r="M904" i="13"/>
  <c r="M457" i="13"/>
  <c r="M469" i="13"/>
  <c r="M480" i="13"/>
  <c r="N484" i="13"/>
  <c r="M495" i="13"/>
  <c r="M519" i="13"/>
  <c r="M527" i="13"/>
  <c r="N531" i="13"/>
  <c r="M535" i="13"/>
  <c r="M543" i="13"/>
  <c r="N547" i="13"/>
  <c r="M551" i="13"/>
  <c r="M559" i="13"/>
  <c r="N563" i="13"/>
  <c r="M567" i="13"/>
  <c r="M575" i="13"/>
  <c r="N579" i="13"/>
  <c r="M583" i="13"/>
  <c r="M591" i="13"/>
  <c r="M602" i="13"/>
  <c r="M614" i="13"/>
  <c r="M617" i="13"/>
  <c r="N629" i="13"/>
  <c r="M632" i="13"/>
  <c r="M637" i="13"/>
  <c r="M655" i="13"/>
  <c r="M674" i="13"/>
  <c r="M682" i="13"/>
  <c r="M694" i="13"/>
  <c r="M702" i="13"/>
  <c r="M718" i="13"/>
  <c r="M728" i="13"/>
  <c r="M735" i="13"/>
  <c r="N739" i="13"/>
  <c r="M805" i="13"/>
  <c r="M808" i="13"/>
  <c r="N833" i="13"/>
  <c r="M833" i="13"/>
  <c r="N849" i="13"/>
  <c r="M849" i="13"/>
  <c r="M886" i="13"/>
  <c r="M890" i="13"/>
  <c r="M900" i="13"/>
  <c r="N300" i="13"/>
  <c r="M311" i="13"/>
  <c r="N326" i="13"/>
  <c r="N364" i="13"/>
  <c r="M375" i="13"/>
  <c r="N390" i="13"/>
  <c r="N428" i="13"/>
  <c r="M439" i="13"/>
  <c r="N454" i="13"/>
  <c r="N492" i="13"/>
  <c r="M503" i="13"/>
  <c r="N595" i="13"/>
  <c r="M610" i="13"/>
  <c r="M625" i="13"/>
  <c r="M640" i="13"/>
  <c r="N659" i="13"/>
  <c r="M690" i="13"/>
  <c r="M817" i="13"/>
  <c r="M824" i="13"/>
  <c r="M845" i="13"/>
  <c r="M862" i="13"/>
  <c r="N876" i="13"/>
  <c r="M876" i="13"/>
  <c r="N881" i="13"/>
  <c r="M896" i="13"/>
  <c r="N905" i="13"/>
  <c r="N1043" i="13"/>
  <c r="M1048" i="13"/>
  <c r="M1051" i="13"/>
  <c r="M1056" i="13"/>
  <c r="M1059" i="13"/>
  <c r="M1064" i="13"/>
  <c r="M1067" i="13"/>
  <c r="M1072" i="13"/>
  <c r="M1075" i="13"/>
  <c r="M1080" i="13"/>
  <c r="M1083" i="13"/>
  <c r="M1088" i="13"/>
  <c r="M1091" i="13"/>
  <c r="M1095" i="13"/>
  <c r="M1122" i="13"/>
  <c r="N1126" i="13"/>
  <c r="M1129" i="13"/>
  <c r="M1153" i="13"/>
  <c r="M1161" i="13"/>
  <c r="N1165" i="13"/>
  <c r="N1173" i="13"/>
  <c r="N1188" i="13"/>
  <c r="M1192" i="13"/>
  <c r="M1203" i="13"/>
  <c r="M1215" i="13"/>
  <c r="M1361" i="13"/>
  <c r="M1369" i="13"/>
  <c r="M1377" i="13"/>
  <c r="M1385" i="13"/>
  <c r="M1044" i="13"/>
  <c r="M1052" i="13"/>
  <c r="M1060" i="13"/>
  <c r="M1068" i="13"/>
  <c r="M1076" i="13"/>
  <c r="M1084" i="13"/>
  <c r="N1092" i="13"/>
  <c r="M1120" i="13"/>
  <c r="M1123" i="13"/>
  <c r="M1127" i="13"/>
  <c r="M1151" i="13"/>
  <c r="M1159" i="13"/>
  <c r="M1185" i="13"/>
  <c r="N1189" i="13"/>
  <c r="N1204" i="13"/>
  <c r="M1208" i="13"/>
  <c r="M1219" i="13"/>
  <c r="M1227" i="13"/>
  <c r="M1235" i="13"/>
  <c r="M1243" i="13"/>
  <c r="M1251" i="13"/>
  <c r="M1259" i="13"/>
  <c r="M1267" i="13"/>
  <c r="M1275" i="13"/>
  <c r="M1283" i="13"/>
  <c r="M1291" i="13"/>
  <c r="M1299" i="13"/>
  <c r="M1307" i="13"/>
  <c r="M916" i="13"/>
  <c r="M920" i="13"/>
  <c r="M924" i="13"/>
  <c r="M928" i="13"/>
  <c r="M932" i="13"/>
  <c r="M936" i="13"/>
  <c r="M940" i="13"/>
  <c r="M944" i="13"/>
  <c r="M948" i="13"/>
  <c r="M952" i="13"/>
  <c r="M956" i="13"/>
  <c r="M960" i="13"/>
  <c r="M964" i="13"/>
  <c r="M968" i="13"/>
  <c r="M972" i="13"/>
  <c r="M976" i="13"/>
  <c r="M1363" i="13"/>
  <c r="M1367" i="13"/>
  <c r="M1371" i="13"/>
  <c r="M1375" i="13"/>
  <c r="M1379" i="13"/>
  <c r="M1383" i="13"/>
  <c r="N1093" i="13"/>
  <c r="N1124" i="13"/>
  <c r="N1140" i="13"/>
  <c r="M1163" i="13"/>
  <c r="M1183" i="13"/>
  <c r="M1201" i="13"/>
  <c r="N1205" i="13"/>
  <c r="N1220" i="13"/>
  <c r="M1224" i="13"/>
  <c r="N1228" i="13"/>
  <c r="M1232" i="13"/>
  <c r="N1236" i="13"/>
  <c r="M1240" i="13"/>
  <c r="N1244" i="13"/>
  <c r="M1248" i="13"/>
  <c r="N1252" i="13"/>
  <c r="M1256" i="13"/>
  <c r="N1260" i="13"/>
  <c r="M1264" i="13"/>
  <c r="M1360" i="13"/>
  <c r="N1364" i="13"/>
  <c r="M1368" i="13"/>
  <c r="N1372" i="13"/>
  <c r="M1376" i="13"/>
  <c r="N1380" i="13"/>
  <c r="M1384" i="13"/>
  <c r="M1050" i="13"/>
  <c r="M1058" i="13"/>
  <c r="M1066" i="13"/>
  <c r="M1074" i="13"/>
  <c r="M1082" i="13"/>
  <c r="M1090" i="13"/>
  <c r="N1094" i="13"/>
  <c r="N1125" i="13"/>
  <c r="M4" i="13"/>
  <c r="N4" i="13" s="1"/>
  <c r="S13" i="12"/>
  <c r="T13" i="12" s="1"/>
  <c r="C7" i="23" s="1"/>
  <c r="N6" i="22"/>
  <c r="AB20" i="21"/>
  <c r="AB21" i="21" s="1"/>
  <c r="AB22" i="21" s="1"/>
  <c r="AB19" i="21" s="1"/>
  <c r="K7" i="21"/>
  <c r="AB5" i="21" s="1"/>
  <c r="AB7" i="21" s="1"/>
  <c r="AB6" i="21" s="1"/>
  <c r="M29" i="17"/>
  <c r="M39" i="17"/>
  <c r="N49" i="17"/>
  <c r="M55" i="17"/>
  <c r="M60" i="17"/>
  <c r="N60" i="17"/>
  <c r="M65" i="17"/>
  <c r="M87" i="17"/>
  <c r="N123" i="17"/>
  <c r="M123" i="17"/>
  <c r="N165" i="17"/>
  <c r="M165" i="17"/>
  <c r="N192" i="17"/>
  <c r="M192" i="17"/>
  <c r="N224" i="17"/>
  <c r="M224" i="17"/>
  <c r="N483" i="17"/>
  <c r="M483" i="17"/>
  <c r="N544" i="17"/>
  <c r="M544" i="17"/>
  <c r="N577" i="17"/>
  <c r="M577" i="17"/>
  <c r="M642" i="17"/>
  <c r="N642" i="17"/>
  <c r="N674" i="17"/>
  <c r="M674" i="17"/>
  <c r="M933" i="17"/>
  <c r="N933" i="17"/>
  <c r="N1269" i="17"/>
  <c r="M1269" i="17"/>
  <c r="M71" i="17"/>
  <c r="M124" i="17"/>
  <c r="N124" i="17"/>
  <c r="N140" i="17"/>
  <c r="M512" i="17"/>
  <c r="N512" i="17"/>
  <c r="N591" i="17"/>
  <c r="M591" i="17"/>
  <c r="N748" i="17"/>
  <c r="M748" i="17"/>
  <c r="N1059" i="17"/>
  <c r="M1059" i="17"/>
  <c r="N1079" i="17"/>
  <c r="M1079" i="17"/>
  <c r="M1107" i="17"/>
  <c r="N1107" i="17"/>
  <c r="N1309" i="17"/>
  <c r="M1309" i="17"/>
  <c r="M1378" i="17"/>
  <c r="N1378" i="17"/>
  <c r="M79" i="17"/>
  <c r="N79" i="17"/>
  <c r="N89" i="17"/>
  <c r="M89" i="17"/>
  <c r="M261" i="17"/>
  <c r="N261" i="17"/>
  <c r="M416" i="17"/>
  <c r="N416" i="17"/>
  <c r="N463" i="17"/>
  <c r="M463" i="17"/>
  <c r="M610" i="17"/>
  <c r="N610" i="17"/>
  <c r="N684" i="17"/>
  <c r="M684" i="17"/>
  <c r="N848" i="17"/>
  <c r="M848" i="17"/>
  <c r="N1218" i="17"/>
  <c r="M1218" i="17"/>
  <c r="M1304" i="17"/>
  <c r="N1304" i="17"/>
  <c r="N1009" i="17"/>
  <c r="M1009" i="17"/>
  <c r="M31" i="17"/>
  <c r="N36" i="17"/>
  <c r="N586" i="17"/>
  <c r="M586" i="17"/>
  <c r="N633" i="17"/>
  <c r="M633" i="17"/>
  <c r="M841" i="17"/>
  <c r="N841" i="17"/>
  <c r="N1134" i="17"/>
  <c r="M1134" i="17"/>
  <c r="M1212" i="17"/>
  <c r="N1212" i="17"/>
  <c r="N660" i="17"/>
  <c r="M660" i="17"/>
  <c r="N7" i="17"/>
  <c r="M27" i="17"/>
  <c r="M41" i="17"/>
  <c r="M68" i="17"/>
  <c r="N68" i="17"/>
  <c r="M80" i="17"/>
  <c r="N100" i="17"/>
  <c r="N104" i="17"/>
  <c r="N119" i="17"/>
  <c r="M119" i="17"/>
  <c r="M136" i="17"/>
  <c r="N605" i="17"/>
  <c r="M605" i="17"/>
  <c r="N670" i="17"/>
  <c r="M670" i="17"/>
  <c r="N918" i="17"/>
  <c r="M918" i="17"/>
  <c r="N1174" i="17"/>
  <c r="M1174" i="17"/>
  <c r="M1064" i="17"/>
  <c r="N1064" i="17"/>
  <c r="M1228" i="17"/>
  <c r="N1228" i="17"/>
  <c r="M297" i="17"/>
  <c r="N297" i="17"/>
  <c r="N473" i="17"/>
  <c r="M473" i="17"/>
  <c r="N646" i="17"/>
  <c r="M646" i="17"/>
  <c r="M679" i="17"/>
  <c r="N679" i="17"/>
  <c r="N1123" i="17"/>
  <c r="M1123" i="17"/>
  <c r="M1155" i="17"/>
  <c r="N1155" i="17"/>
  <c r="N1293" i="17"/>
  <c r="M1293" i="17"/>
  <c r="M1332" i="17"/>
  <c r="N1332" i="17"/>
  <c r="N8" i="17"/>
  <c r="N28" i="17"/>
  <c r="N33" i="17"/>
  <c r="N48" i="17"/>
  <c r="M64" i="17"/>
  <c r="N64" i="17"/>
  <c r="M69" i="17"/>
  <c r="M96" i="17"/>
  <c r="M127" i="17"/>
  <c r="N629" i="17"/>
  <c r="M629" i="17"/>
  <c r="N733" i="17"/>
  <c r="M733" i="17"/>
  <c r="N831" i="17"/>
  <c r="M831" i="17"/>
  <c r="N912" i="17"/>
  <c r="M912" i="17"/>
  <c r="N1049" i="17"/>
  <c r="M1049" i="17"/>
  <c r="N1091" i="17"/>
  <c r="M1091" i="17"/>
  <c r="M1288" i="17"/>
  <c r="N1288" i="17"/>
  <c r="N854" i="17"/>
  <c r="M976" i="17"/>
  <c r="M1075" i="17"/>
  <c r="N1096" i="17"/>
  <c r="N1140" i="17"/>
  <c r="N1180" i="17"/>
  <c r="M1202" i="17"/>
  <c r="M1206" i="17"/>
  <c r="M1235" i="17"/>
  <c r="N1328" i="17"/>
  <c r="M1343" i="17"/>
  <c r="M137" i="17"/>
  <c r="M161" i="17"/>
  <c r="M183" i="17"/>
  <c r="M215" i="17"/>
  <c r="N257" i="17"/>
  <c r="M319" i="17"/>
  <c r="M323" i="17"/>
  <c r="M353" i="17"/>
  <c r="M373" i="17"/>
  <c r="M387" i="17"/>
  <c r="N423" i="17"/>
  <c r="N428" i="17"/>
  <c r="M439" i="17"/>
  <c r="M449" i="17"/>
  <c r="N469" i="17"/>
  <c r="N474" i="17"/>
  <c r="M480" i="17"/>
  <c r="N488" i="17"/>
  <c r="N519" i="17"/>
  <c r="N528" i="17"/>
  <c r="M552" i="17"/>
  <c r="N557" i="17"/>
  <c r="M563" i="17"/>
  <c r="M583" i="17"/>
  <c r="M602" i="17"/>
  <c r="N615" i="17"/>
  <c r="M630" i="17"/>
  <c r="N639" i="17"/>
  <c r="N651" i="17"/>
  <c r="M657" i="17"/>
  <c r="M724" i="17"/>
  <c r="M786" i="17"/>
  <c r="M816" i="17"/>
  <c r="M828" i="17"/>
  <c r="N861" i="17"/>
  <c r="M878" i="17"/>
  <c r="N883" i="17"/>
  <c r="M913" i="17"/>
  <c r="N928" i="17"/>
  <c r="M952" i="17"/>
  <c r="N958" i="17"/>
  <c r="M1040" i="17"/>
  <c r="M1046" i="17"/>
  <c r="N1060" i="17"/>
  <c r="M1086" i="17"/>
  <c r="N1092" i="17"/>
  <c r="N1103" i="17"/>
  <c r="M1146" i="17"/>
  <c r="M1151" i="17"/>
  <c r="M1186" i="17"/>
  <c r="N1192" i="17"/>
  <c r="M1261" i="17"/>
  <c r="M1266" i="17"/>
  <c r="N1276" i="17"/>
  <c r="N1300" i="17"/>
  <c r="N1323" i="17"/>
  <c r="N1348" i="17"/>
  <c r="N1368" i="17"/>
  <c r="N1379" i="17"/>
  <c r="N464" i="17"/>
  <c r="N514" i="17"/>
  <c r="M579" i="17"/>
  <c r="N607" i="17"/>
  <c r="M644" i="17"/>
  <c r="N647" i="17"/>
  <c r="N666" i="17"/>
  <c r="N671" i="17"/>
  <c r="M676" i="17"/>
  <c r="M681" i="17"/>
  <c r="N686" i="17"/>
  <c r="N702" i="17"/>
  <c r="M730" i="17"/>
  <c r="M740" i="17"/>
  <c r="M746" i="17"/>
  <c r="M778" i="17"/>
  <c r="M791" i="17"/>
  <c r="M823" i="17"/>
  <c r="M942" i="17"/>
  <c r="M977" i="17"/>
  <c r="N992" i="17"/>
  <c r="M1109" i="17"/>
  <c r="M896" i="17"/>
  <c r="N909" i="17"/>
  <c r="N925" i="17"/>
  <c r="N953" i="17"/>
  <c r="N965" i="17"/>
  <c r="M984" i="17"/>
  <c r="M1006" i="17"/>
  <c r="M1041" i="17"/>
  <c r="N1051" i="17"/>
  <c r="M1067" i="17"/>
  <c r="N1076" i="17"/>
  <c r="M1115" i="17"/>
  <c r="N1147" i="17"/>
  <c r="M1199" i="17"/>
  <c r="N1220" i="17"/>
  <c r="M1231" i="17"/>
  <c r="M1267" i="17"/>
  <c r="M1301" i="17"/>
  <c r="M1335" i="17"/>
  <c r="N1375" i="17"/>
  <c r="N121" i="17"/>
  <c r="N143" i="17"/>
  <c r="N159" i="17"/>
  <c r="N168" i="17"/>
  <c r="N173" i="17"/>
  <c r="M179" i="17"/>
  <c r="N205" i="17"/>
  <c r="M211" i="17"/>
  <c r="M289" i="17"/>
  <c r="M295" i="17"/>
  <c r="N305" i="17"/>
  <c r="M365" i="17"/>
  <c r="M425" i="17"/>
  <c r="M435" i="17"/>
  <c r="N471" i="17"/>
  <c r="N481" i="17"/>
  <c r="N490" i="17"/>
  <c r="M521" i="17"/>
  <c r="N530" i="17"/>
  <c r="N559" i="17"/>
  <c r="N584" i="17"/>
  <c r="N603" i="17"/>
  <c r="M648" i="17"/>
  <c r="M672" i="17"/>
  <c r="N677" i="17"/>
  <c r="N682" i="17"/>
  <c r="N687" i="17"/>
  <c r="N698" i="17"/>
  <c r="M709" i="17"/>
  <c r="N731" i="17"/>
  <c r="M737" i="17"/>
  <c r="N779" i="17"/>
  <c r="N824" i="17"/>
  <c r="N829" i="17"/>
  <c r="M857" i="17"/>
  <c r="N973" i="17"/>
  <c r="N1017" i="17"/>
  <c r="N1029" i="17"/>
  <c r="M1057" i="17"/>
  <c r="M1083" i="17"/>
  <c r="N1099" i="17"/>
  <c r="N1340" i="17"/>
  <c r="N1370" i="17"/>
  <c r="M17" i="17"/>
  <c r="M32" i="17"/>
  <c r="M47" i="17"/>
  <c r="M72" i="17"/>
  <c r="N76" i="17"/>
  <c r="M109" i="17"/>
  <c r="M120" i="17"/>
  <c r="M149" i="17"/>
  <c r="N156" i="17"/>
  <c r="M163" i="17"/>
  <c r="M167" i="17"/>
  <c r="M177" i="17"/>
  <c r="M181" i="17"/>
  <c r="N188" i="17"/>
  <c r="M195" i="17"/>
  <c r="M199" i="17"/>
  <c r="M209" i="17"/>
  <c r="M213" i="17"/>
  <c r="N220" i="17"/>
  <c r="M227" i="17"/>
  <c r="M231" i="17"/>
  <c r="M239" i="17"/>
  <c r="M247" i="17"/>
  <c r="N265" i="17"/>
  <c r="M303" i="17"/>
  <c r="N329" i="17"/>
  <c r="M329" i="17"/>
  <c r="N335" i="17"/>
  <c r="M335" i="17"/>
  <c r="M339" i="17"/>
  <c r="N348" i="17"/>
  <c r="M367" i="17"/>
  <c r="M396" i="17"/>
  <c r="N396" i="17"/>
  <c r="N251" i="17"/>
  <c r="M251" i="17"/>
  <c r="N312" i="17"/>
  <c r="M312" i="17"/>
  <c r="N359" i="17"/>
  <c r="M359" i="17"/>
  <c r="M372" i="17"/>
  <c r="N372" i="17"/>
  <c r="N381" i="17"/>
  <c r="M381" i="17"/>
  <c r="M11" i="17"/>
  <c r="M15" i="17"/>
  <c r="M40" i="17"/>
  <c r="N44" i="17"/>
  <c r="M77" i="17"/>
  <c r="M88" i="17"/>
  <c r="M113" i="17"/>
  <c r="M128" i="17"/>
  <c r="M153" i="17"/>
  <c r="M157" i="17"/>
  <c r="N164" i="17"/>
  <c r="M171" i="17"/>
  <c r="M175" i="17"/>
  <c r="M185" i="17"/>
  <c r="M189" i="17"/>
  <c r="N196" i="17"/>
  <c r="M203" i="17"/>
  <c r="M207" i="17"/>
  <c r="M217" i="17"/>
  <c r="M221" i="17"/>
  <c r="N228" i="17"/>
  <c r="M244" i="17"/>
  <c r="N244" i="17"/>
  <c r="M259" i="17"/>
  <c r="M263" i="17"/>
  <c r="M271" i="17"/>
  <c r="M279" i="17"/>
  <c r="M291" i="17"/>
  <c r="M300" i="17"/>
  <c r="N300" i="17"/>
  <c r="N308" i="17"/>
  <c r="M317" i="17"/>
  <c r="N330" i="17"/>
  <c r="M336" i="17"/>
  <c r="N52" i="17"/>
  <c r="M59" i="17"/>
  <c r="N92" i="17"/>
  <c r="M99" i="17"/>
  <c r="N132" i="17"/>
  <c r="M139" i="17"/>
  <c r="M200" i="17"/>
  <c r="M232" i="17"/>
  <c r="N236" i="17"/>
  <c r="M240" i="17"/>
  <c r="N252" i="17"/>
  <c r="M256" i="17"/>
  <c r="M267" i="17"/>
  <c r="M275" i="17"/>
  <c r="M296" i="17"/>
  <c r="M313" i="17"/>
  <c r="M322" i="17"/>
  <c r="N322" i="17"/>
  <c r="M360" i="17"/>
  <c r="N377" i="17"/>
  <c r="M377" i="17"/>
  <c r="N383" i="17"/>
  <c r="M383" i="17"/>
  <c r="M276" i="17"/>
  <c r="N276" i="17"/>
  <c r="N355" i="17"/>
  <c r="M355" i="17"/>
  <c r="M346" i="17"/>
  <c r="N346" i="17"/>
  <c r="N389" i="17"/>
  <c r="M389" i="17"/>
  <c r="N108" i="17"/>
  <c r="N148" i="17"/>
  <c r="M155" i="17"/>
  <c r="N180" i="17"/>
  <c r="M187" i="17"/>
  <c r="N212" i="17"/>
  <c r="M219" i="17"/>
  <c r="N233" i="17"/>
  <c r="M293" i="17"/>
  <c r="M324" i="17"/>
  <c r="N324" i="17"/>
  <c r="N333" i="17"/>
  <c r="M333" i="17"/>
  <c r="M370" i="17"/>
  <c r="N370" i="17"/>
  <c r="M298" i="17"/>
  <c r="N298" i="17"/>
  <c r="N352" i="17"/>
  <c r="M352" i="17"/>
  <c r="N357" i="17"/>
  <c r="M357" i="17"/>
  <c r="N420" i="17"/>
  <c r="M437" i="17"/>
  <c r="N444" i="17"/>
  <c r="N468" i="17"/>
  <c r="M479" i="17"/>
  <c r="N492" i="17"/>
  <c r="N516" i="17"/>
  <c r="M535" i="17"/>
  <c r="N538" i="17"/>
  <c r="M543" i="17"/>
  <c r="N546" i="17"/>
  <c r="M561" i="17"/>
  <c r="M576" i="17"/>
  <c r="N804" i="17"/>
  <c r="M804" i="17"/>
  <c r="N830" i="17"/>
  <c r="M830" i="17"/>
  <c r="M845" i="17"/>
  <c r="N845" i="17"/>
  <c r="M893" i="17"/>
  <c r="N893" i="17"/>
  <c r="N905" i="17"/>
  <c r="M905" i="17"/>
  <c r="M400" i="17"/>
  <c r="M403" i="17"/>
  <c r="M407" i="17"/>
  <c r="M417" i="17"/>
  <c r="M424" i="17"/>
  <c r="M427" i="17"/>
  <c r="M431" i="17"/>
  <c r="M448" i="17"/>
  <c r="M451" i="17"/>
  <c r="M455" i="17"/>
  <c r="M465" i="17"/>
  <c r="M472" i="17"/>
  <c r="N482" i="17"/>
  <c r="M489" i="17"/>
  <c r="M496" i="17"/>
  <c r="M499" i="17"/>
  <c r="M503" i="17"/>
  <c r="M513" i="17"/>
  <c r="M520" i="17"/>
  <c r="M531" i="17"/>
  <c r="M551" i="17"/>
  <c r="N554" i="17"/>
  <c r="M569" i="17"/>
  <c r="M573" i="17"/>
  <c r="M594" i="17"/>
  <c r="M601" i="17"/>
  <c r="M604" i="17"/>
  <c r="M618" i="17"/>
  <c r="M622" i="17"/>
  <c r="M650" i="17"/>
  <c r="M654" i="17"/>
  <c r="M661" i="17"/>
  <c r="M664" i="17"/>
  <c r="N667" i="17"/>
  <c r="M678" i="17"/>
  <c r="M689" i="17"/>
  <c r="M693" i="17"/>
  <c r="N697" i="17"/>
  <c r="M714" i="17"/>
  <c r="M718" i="17"/>
  <c r="M725" i="17"/>
  <c r="M741" i="17"/>
  <c r="N749" i="17"/>
  <c r="M762" i="17"/>
  <c r="N766" i="17"/>
  <c r="N780" i="17"/>
  <c r="M784" i="17"/>
  <c r="M815" i="17"/>
  <c r="N820" i="17"/>
  <c r="M868" i="17"/>
  <c r="M283" i="17"/>
  <c r="M307" i="17"/>
  <c r="N338" i="17"/>
  <c r="N362" i="17"/>
  <c r="N386" i="17"/>
  <c r="N410" i="17"/>
  <c r="N434" i="17"/>
  <c r="N458" i="17"/>
  <c r="N476" i="17"/>
  <c r="N506" i="17"/>
  <c r="M547" i="17"/>
  <c r="N562" i="17"/>
  <c r="M587" i="17"/>
  <c r="M608" i="17"/>
  <c r="M612" i="17"/>
  <c r="M754" i="17"/>
  <c r="N798" i="17"/>
  <c r="M811" i="17"/>
  <c r="M821" i="17"/>
  <c r="N821" i="17"/>
  <c r="N846" i="17"/>
  <c r="M851" i="17"/>
  <c r="M888" i="17"/>
  <c r="M668" i="17"/>
  <c r="M734" i="17"/>
  <c r="M742" i="17"/>
  <c r="M750" i="17"/>
  <c r="M758" i="17"/>
  <c r="N763" i="17"/>
  <c r="N773" i="17"/>
  <c r="M777" i="17"/>
  <c r="N777" i="17"/>
  <c r="N837" i="17"/>
  <c r="N864" i="17"/>
  <c r="M864" i="17"/>
  <c r="M789" i="17"/>
  <c r="N789" i="17"/>
  <c r="M832" i="17"/>
  <c r="N394" i="17"/>
  <c r="M405" i="17"/>
  <c r="N412" i="17"/>
  <c r="M429" i="17"/>
  <c r="N442" i="17"/>
  <c r="M453" i="17"/>
  <c r="N460" i="17"/>
  <c r="N484" i="17"/>
  <c r="M501" i="17"/>
  <c r="N508" i="17"/>
  <c r="M529" i="17"/>
  <c r="M549" i="17"/>
  <c r="M560" i="17"/>
  <c r="M575" i="17"/>
  <c r="M578" i="17"/>
  <c r="M585" i="17"/>
  <c r="M589" i="17"/>
  <c r="N599" i="17"/>
  <c r="M606" i="17"/>
  <c r="M634" i="17"/>
  <c r="M638" i="17"/>
  <c r="N659" i="17"/>
  <c r="M669" i="17"/>
  <c r="N707" i="17"/>
  <c r="M720" i="17"/>
  <c r="N723" i="17"/>
  <c r="N859" i="17"/>
  <c r="M859" i="17"/>
  <c r="M880" i="17"/>
  <c r="N388" i="17"/>
  <c r="M419" i="17"/>
  <c r="N436" i="17"/>
  <c r="M467" i="17"/>
  <c r="M491" i="17"/>
  <c r="M515" i="17"/>
  <c r="M537" i="17"/>
  <c r="M545" i="17"/>
  <c r="M571" i="17"/>
  <c r="M592" i="17"/>
  <c r="M620" i="17"/>
  <c r="M624" i="17"/>
  <c r="M628" i="17"/>
  <c r="N631" i="17"/>
  <c r="M652" i="17"/>
  <c r="M656" i="17"/>
  <c r="M673" i="17"/>
  <c r="M680" i="17"/>
  <c r="N683" i="17"/>
  <c r="N756" i="17"/>
  <c r="M756" i="17"/>
  <c r="M795" i="17"/>
  <c r="N802" i="17"/>
  <c r="M802" i="17"/>
  <c r="M808" i="17"/>
  <c r="N910" i="17"/>
  <c r="M910" i="17"/>
  <c r="N1223" i="17"/>
  <c r="N1242" i="17"/>
  <c r="N1250" i="17"/>
  <c r="N1307" i="17"/>
  <c r="N1311" i="17"/>
  <c r="N1315" i="17"/>
  <c r="N1319" i="17"/>
  <c r="N1354" i="17"/>
  <c r="N1362" i="17"/>
  <c r="M1373" i="17"/>
  <c r="N1386" i="17"/>
  <c r="M904" i="17"/>
  <c r="N917" i="17"/>
  <c r="M929" i="17"/>
  <c r="M934" i="17"/>
  <c r="M968" i="17"/>
  <c r="N981" i="17"/>
  <c r="M993" i="17"/>
  <c r="M998" i="17"/>
  <c r="M1032" i="17"/>
  <c r="N1045" i="17"/>
  <c r="N1052" i="17"/>
  <c r="M1087" i="17"/>
  <c r="N1100" i="17"/>
  <c r="N1108" i="17"/>
  <c r="N1128" i="17"/>
  <c r="N1148" i="17"/>
  <c r="N1156" i="17"/>
  <c r="M1170" i="17"/>
  <c r="M1173" i="17"/>
  <c r="M1198" i="17"/>
  <c r="M1210" i="17"/>
  <c r="M1213" i="17"/>
  <c r="N1224" i="17"/>
  <c r="M1239" i="17"/>
  <c r="M1243" i="17"/>
  <c r="M1247" i="17"/>
  <c r="M1251" i="17"/>
  <c r="M1255" i="17"/>
  <c r="M1274" i="17"/>
  <c r="M1277" i="17"/>
  <c r="M1282" i="17"/>
  <c r="M1285" i="17"/>
  <c r="N1308" i="17"/>
  <c r="N1316" i="17"/>
  <c r="N1320" i="17"/>
  <c r="M1355" i="17"/>
  <c r="M1359" i="17"/>
  <c r="M1363" i="17"/>
  <c r="M1367" i="17"/>
  <c r="M1383" i="17"/>
  <c r="M1387" i="17"/>
  <c r="N1324" i="17"/>
  <c r="M944" i="17"/>
  <c r="N957" i="17"/>
  <c r="M969" i="17"/>
  <c r="M974" i="17"/>
  <c r="M1008" i="17"/>
  <c r="N1021" i="17"/>
  <c r="M1033" i="17"/>
  <c r="M1038" i="17"/>
  <c r="M1054" i="17"/>
  <c r="M1074" i="17"/>
  <c r="M1077" i="17"/>
  <c r="M1102" i="17"/>
  <c r="M1114" i="17"/>
  <c r="M1117" i="17"/>
  <c r="M1142" i="17"/>
  <c r="M1154" i="17"/>
  <c r="M1163" i="17"/>
  <c r="M1167" i="17"/>
  <c r="M1171" i="17"/>
  <c r="M1182" i="17"/>
  <c r="M1191" i="17"/>
  <c r="M1207" i="17"/>
  <c r="M1211" i="17"/>
  <c r="M1222" i="17"/>
  <c r="M1226" i="17"/>
  <c r="M1229" i="17"/>
  <c r="N1244" i="17"/>
  <c r="N1252" i="17"/>
  <c r="N1256" i="17"/>
  <c r="M1275" i="17"/>
  <c r="M1279" i="17"/>
  <c r="M1283" i="17"/>
  <c r="M1287" i="17"/>
  <c r="M1322" i="17"/>
  <c r="M1325" i="17"/>
  <c r="N1356" i="17"/>
  <c r="N1364" i="17"/>
  <c r="M800" i="17"/>
  <c r="N813" i="17"/>
  <c r="M817" i="17"/>
  <c r="M843" i="17"/>
  <c r="M852" i="17"/>
  <c r="M856" i="17"/>
  <c r="N869" i="17"/>
  <c r="N877" i="17"/>
  <c r="N885" i="17"/>
  <c r="M897" i="17"/>
  <c r="M902" i="17"/>
  <c r="M936" i="17"/>
  <c r="N949" i="17"/>
  <c r="M961" i="17"/>
  <c r="M966" i="17"/>
  <c r="M1000" i="17"/>
  <c r="N1013" i="17"/>
  <c r="M1025" i="17"/>
  <c r="M1030" i="17"/>
  <c r="M1058" i="17"/>
  <c r="M1061" i="17"/>
  <c r="M1070" i="17"/>
  <c r="M1082" i="17"/>
  <c r="M1085" i="17"/>
  <c r="M1110" i="17"/>
  <c r="M1122" i="17"/>
  <c r="M1131" i="17"/>
  <c r="M1135" i="17"/>
  <c r="M1139" i="17"/>
  <c r="M1150" i="17"/>
  <c r="M1159" i="17"/>
  <c r="M1175" i="17"/>
  <c r="M1179" i="17"/>
  <c r="M1187" i="17"/>
  <c r="M1215" i="17"/>
  <c r="M1219" i="17"/>
  <c r="M1234" i="17"/>
  <c r="M1237" i="17"/>
  <c r="N1260" i="17"/>
  <c r="N1264" i="17"/>
  <c r="M1291" i="17"/>
  <c r="M1295" i="17"/>
  <c r="M1299" i="17"/>
  <c r="M1303" i="17"/>
  <c r="M1330" i="17"/>
  <c r="M1333" i="17"/>
  <c r="M1338" i="17"/>
  <c r="M1341" i="17"/>
  <c r="M1346" i="17"/>
  <c r="M1349" i="17"/>
  <c r="N1372" i="17"/>
  <c r="N941" i="17"/>
  <c r="N1005" i="17"/>
  <c r="M1078" i="17"/>
  <c r="M1090" i="17"/>
  <c r="M1118" i="17"/>
  <c r="N1196" i="17"/>
  <c r="N1204" i="17"/>
  <c r="M1230" i="17"/>
  <c r="M1245" i="17"/>
  <c r="M1253" i="17"/>
  <c r="N1268" i="17"/>
  <c r="N1272" i="17"/>
  <c r="M1357" i="17"/>
  <c r="M1365" i="17"/>
  <c r="M1381" i="17"/>
  <c r="M6" i="17"/>
  <c r="M292" i="9"/>
  <c r="M307" i="9"/>
  <c r="N345" i="9"/>
  <c r="N418" i="9"/>
  <c r="M44" i="9"/>
  <c r="M389" i="9"/>
  <c r="N593" i="9"/>
  <c r="M640" i="9"/>
  <c r="M647" i="9"/>
  <c r="N125" i="9"/>
  <c r="M132" i="9"/>
  <c r="M225" i="9"/>
  <c r="M356" i="9"/>
  <c r="N377" i="9"/>
  <c r="M197" i="9"/>
  <c r="N212" i="9"/>
  <c r="N293" i="9"/>
  <c r="N300" i="9"/>
  <c r="N508" i="9"/>
  <c r="N480" i="9"/>
  <c r="M40" i="9"/>
  <c r="M45" i="9"/>
  <c r="N185" i="9"/>
  <c r="M341" i="9"/>
  <c r="N346" i="9"/>
  <c r="N648" i="9"/>
  <c r="M77" i="9"/>
  <c r="M84" i="9"/>
  <c r="M121" i="9"/>
  <c r="M148" i="9"/>
  <c r="N373" i="9"/>
  <c r="M379" i="9"/>
  <c r="M408" i="9"/>
  <c r="M489" i="9"/>
  <c r="N535" i="9"/>
  <c r="M224" i="9"/>
  <c r="M229" i="9"/>
  <c r="M244" i="9"/>
  <c r="M355" i="9"/>
  <c r="M361" i="9"/>
  <c r="M445" i="9"/>
  <c r="M403" i="9"/>
  <c r="N409" i="9"/>
  <c r="M453" i="9"/>
  <c r="N117" i="9"/>
  <c r="N144" i="9"/>
  <c r="N584" i="9"/>
  <c r="M265" i="5"/>
  <c r="N265" i="5"/>
  <c r="N309" i="5"/>
  <c r="M309" i="5"/>
  <c r="N373" i="5"/>
  <c r="M373" i="5"/>
  <c r="M408" i="5"/>
  <c r="N408" i="5"/>
  <c r="N459" i="5"/>
  <c r="M459" i="5"/>
  <c r="N586" i="5"/>
  <c r="M586" i="5"/>
  <c r="N619" i="5"/>
  <c r="M619" i="5"/>
  <c r="M7" i="5"/>
  <c r="M16" i="5"/>
  <c r="M19" i="5"/>
  <c r="J25" i="5"/>
  <c r="J26" i="5" s="1"/>
  <c r="M26" i="5"/>
  <c r="M48" i="5"/>
  <c r="M80" i="5"/>
  <c r="M112" i="5"/>
  <c r="N145" i="5"/>
  <c r="M155" i="5"/>
  <c r="N160" i="5"/>
  <c r="M160" i="5"/>
  <c r="N209" i="5"/>
  <c r="N224" i="5"/>
  <c r="M224" i="5"/>
  <c r="M317" i="5"/>
  <c r="N374" i="5"/>
  <c r="M374" i="5"/>
  <c r="M397" i="5"/>
  <c r="N538" i="5"/>
  <c r="N574" i="5"/>
  <c r="M574" i="5"/>
  <c r="N593" i="5"/>
  <c r="M593" i="5"/>
  <c r="N600" i="5"/>
  <c r="M607" i="5"/>
  <c r="N607" i="5"/>
  <c r="N240" i="5"/>
  <c r="M240" i="5"/>
  <c r="N283" i="5"/>
  <c r="M283" i="5"/>
  <c r="M289" i="5"/>
  <c r="N289" i="5"/>
  <c r="N294" i="5"/>
  <c r="M294" i="5"/>
  <c r="M330" i="5"/>
  <c r="N330" i="5"/>
  <c r="M513" i="5"/>
  <c r="N513" i="5"/>
  <c r="M520" i="5"/>
  <c r="N520" i="5"/>
  <c r="M594" i="5"/>
  <c r="N594" i="5"/>
  <c r="N627" i="5"/>
  <c r="M627" i="5"/>
  <c r="M639" i="5"/>
  <c r="N639" i="5"/>
  <c r="N658" i="5"/>
  <c r="M658" i="5"/>
  <c r="N176" i="5"/>
  <c r="M176" i="5"/>
  <c r="M241" i="5"/>
  <c r="N241" i="5"/>
  <c r="N256" i="5"/>
  <c r="M256" i="5"/>
  <c r="N319" i="5"/>
  <c r="M319" i="5"/>
  <c r="N399" i="5"/>
  <c r="M399" i="5"/>
  <c r="N447" i="5"/>
  <c r="M447" i="5"/>
  <c r="M514" i="5"/>
  <c r="N514" i="5"/>
  <c r="N521" i="5"/>
  <c r="M521" i="5"/>
  <c r="M589" i="5"/>
  <c r="N589" i="5"/>
  <c r="M615" i="5"/>
  <c r="N615" i="5"/>
  <c r="N622" i="5"/>
  <c r="M622" i="5"/>
  <c r="M55" i="5"/>
  <c r="M59" i="5"/>
  <c r="M87" i="5"/>
  <c r="M91" i="5"/>
  <c r="M119" i="5"/>
  <c r="M123" i="5"/>
  <c r="M152" i="5"/>
  <c r="M167" i="5"/>
  <c r="M216" i="5"/>
  <c r="M231" i="5"/>
  <c r="N284" i="5"/>
  <c r="M394" i="5"/>
  <c r="N394" i="5"/>
  <c r="N562" i="5"/>
  <c r="M562" i="5"/>
  <c r="M582" i="5"/>
  <c r="N610" i="5"/>
  <c r="M610" i="5"/>
  <c r="N635" i="5"/>
  <c r="M17" i="5"/>
  <c r="M28" i="5"/>
  <c r="M32" i="5"/>
  <c r="M64" i="5"/>
  <c r="M96" i="5"/>
  <c r="M128" i="5"/>
  <c r="N177" i="5"/>
  <c r="M187" i="5"/>
  <c r="N192" i="5"/>
  <c r="M192" i="5"/>
  <c r="N257" i="5"/>
  <c r="N296" i="5"/>
  <c r="M314" i="5"/>
  <c r="N314" i="5"/>
  <c r="M348" i="5"/>
  <c r="N383" i="5"/>
  <c r="M383" i="5"/>
  <c r="M411" i="5"/>
  <c r="M417" i="5"/>
  <c r="N417" i="5"/>
  <c r="N422" i="5"/>
  <c r="M422" i="5"/>
  <c r="M464" i="5"/>
  <c r="N464" i="5"/>
  <c r="M522" i="5"/>
  <c r="N548" i="5"/>
  <c r="M548" i="5"/>
  <c r="N590" i="5"/>
  <c r="M630" i="5"/>
  <c r="N630" i="5"/>
  <c r="M654" i="5"/>
  <c r="N654" i="5"/>
  <c r="M25" i="5"/>
  <c r="M46" i="5"/>
  <c r="M51" i="5"/>
  <c r="M60" i="5"/>
  <c r="M78" i="5"/>
  <c r="M83" i="5"/>
  <c r="M92" i="5"/>
  <c r="M110" i="5"/>
  <c r="M115" i="5"/>
  <c r="M124" i="5"/>
  <c r="M168" i="5"/>
  <c r="M183" i="5"/>
  <c r="N232" i="5"/>
  <c r="M248" i="5"/>
  <c r="M263" i="5"/>
  <c r="M315" i="5"/>
  <c r="N315" i="5"/>
  <c r="M344" i="5"/>
  <c r="N344" i="5"/>
  <c r="N349" i="5"/>
  <c r="M349" i="5"/>
  <c r="N355" i="5"/>
  <c r="M360" i="5"/>
  <c r="N360" i="5"/>
  <c r="M406" i="5"/>
  <c r="N449" i="5"/>
  <c r="M473" i="5"/>
  <c r="N473" i="5"/>
  <c r="N523" i="5"/>
  <c r="M523" i="5"/>
  <c r="N529" i="5"/>
  <c r="M529" i="5"/>
  <c r="M571" i="5"/>
  <c r="N571" i="5"/>
  <c r="N611" i="5"/>
  <c r="M631" i="5"/>
  <c r="N631" i="5"/>
  <c r="M15" i="5"/>
  <c r="N33" i="5"/>
  <c r="N65" i="5"/>
  <c r="N97" i="5"/>
  <c r="N129" i="5"/>
  <c r="M139" i="5"/>
  <c r="N144" i="5"/>
  <c r="M144" i="5"/>
  <c r="N193" i="5"/>
  <c r="M203" i="5"/>
  <c r="N208" i="5"/>
  <c r="M208" i="5"/>
  <c r="M264" i="5"/>
  <c r="N264" i="5"/>
  <c r="M280" i="5"/>
  <c r="N280" i="5"/>
  <c r="M333" i="5"/>
  <c r="N367" i="5"/>
  <c r="M367" i="5"/>
  <c r="N412" i="5"/>
  <c r="N444" i="5"/>
  <c r="N524" i="5"/>
  <c r="M524" i="5"/>
  <c r="M599" i="5"/>
  <c r="N599" i="5"/>
  <c r="L4" i="22"/>
  <c r="N47" i="22"/>
  <c r="N79" i="22"/>
  <c r="N111" i="22"/>
  <c r="M142" i="22"/>
  <c r="M186" i="22"/>
  <c r="M214" i="22"/>
  <c r="N231" i="22"/>
  <c r="M238" i="22"/>
  <c r="N259" i="22"/>
  <c r="N265" i="22"/>
  <c r="N271" i="22"/>
  <c r="M278" i="22"/>
  <c r="N287" i="22"/>
  <c r="M294" i="22"/>
  <c r="N303" i="22"/>
  <c r="M310" i="22"/>
  <c r="N347" i="22"/>
  <c r="N380" i="22"/>
  <c r="M402" i="22"/>
  <c r="M410" i="22"/>
  <c r="N419" i="22"/>
  <c r="N428" i="22"/>
  <c r="N450" i="22"/>
  <c r="N472" i="22"/>
  <c r="N515" i="22"/>
  <c r="N529" i="22"/>
  <c r="N565" i="22"/>
  <c r="N605" i="22"/>
  <c r="N651" i="22"/>
  <c r="N23" i="22"/>
  <c r="N55" i="22"/>
  <c r="N87" i="22"/>
  <c r="N119" i="22"/>
  <c r="M150" i="22"/>
  <c r="N176" i="22"/>
  <c r="M218" i="22"/>
  <c r="M246" i="22"/>
  <c r="N323" i="22"/>
  <c r="N329" i="22"/>
  <c r="N335" i="22"/>
  <c r="N351" i="22"/>
  <c r="N360" i="22"/>
  <c r="N363" i="22"/>
  <c r="N372" i="22"/>
  <c r="M378" i="22"/>
  <c r="H2" i="22"/>
  <c r="N31" i="22"/>
  <c r="N63" i="22"/>
  <c r="N95" i="22"/>
  <c r="M174" i="22"/>
  <c r="M230" i="22"/>
  <c r="M250" i="22"/>
  <c r="M270" i="22"/>
  <c r="N279" i="22"/>
  <c r="M286" i="22"/>
  <c r="N295" i="22"/>
  <c r="M302" i="22"/>
  <c r="N311" i="22"/>
  <c r="M314" i="22"/>
  <c r="M358" i="22"/>
  <c r="N367" i="22"/>
  <c r="M394" i="22"/>
  <c r="N403" i="22"/>
  <c r="M406" i="22"/>
  <c r="M418" i="22"/>
  <c r="N496" i="22"/>
  <c r="N524" i="22"/>
  <c r="N545" i="22"/>
  <c r="N581" i="22"/>
  <c r="N621" i="22"/>
  <c r="N639" i="22"/>
  <c r="H3" i="22"/>
  <c r="N412" i="22"/>
  <c r="N464" i="22"/>
  <c r="N482" i="22"/>
  <c r="N504" i="22"/>
  <c r="N511" i="22"/>
  <c r="N557" i="22"/>
  <c r="N575" i="22"/>
  <c r="N593" i="22"/>
  <c r="N629" i="22"/>
  <c r="N657" i="22"/>
  <c r="M109" i="9"/>
  <c r="N272" i="9"/>
  <c r="M320" i="9"/>
  <c r="M352" i="9"/>
  <c r="M436" i="9"/>
  <c r="N450" i="9"/>
  <c r="N472" i="9"/>
  <c r="N485" i="9"/>
  <c r="M20" i="9"/>
  <c r="N98" i="9"/>
  <c r="M105" i="9"/>
  <c r="M253" i="9"/>
  <c r="N282" i="9"/>
  <c r="M372" i="9"/>
  <c r="N384" i="9"/>
  <c r="N424" i="9"/>
  <c r="M509" i="9"/>
  <c r="N516" i="9"/>
  <c r="N592" i="9"/>
  <c r="N615" i="9"/>
  <c r="N8" i="9"/>
  <c r="M284" i="9"/>
  <c r="M297" i="9"/>
  <c r="N332" i="9"/>
  <c r="M339" i="9"/>
  <c r="N386" i="9"/>
  <c r="N484" i="9"/>
  <c r="N616" i="9"/>
  <c r="M27" i="9"/>
  <c r="M69" i="9"/>
  <c r="N74" i="9"/>
  <c r="N97" i="9"/>
  <c r="M133" i="9"/>
  <c r="M161" i="9"/>
  <c r="M181" i="9"/>
  <c r="N202" i="9"/>
  <c r="M220" i="9"/>
  <c r="M257" i="9"/>
  <c r="M309" i="9"/>
  <c r="M388" i="9"/>
  <c r="N394" i="9"/>
  <c r="M405" i="9"/>
  <c r="N420" i="9"/>
  <c r="M440" i="9"/>
  <c r="N452" i="9"/>
  <c r="M457" i="9"/>
  <c r="M501" i="9"/>
  <c r="N532" i="9"/>
  <c r="N573" i="9"/>
  <c r="M601" i="9"/>
  <c r="N625" i="9"/>
  <c r="N169" i="9"/>
  <c r="N208" i="9"/>
  <c r="N298" i="9"/>
  <c r="M315" i="9"/>
  <c r="M347" i="9"/>
  <c r="M363" i="9"/>
  <c r="M368" i="9"/>
  <c r="N410" i="9"/>
  <c r="M465" i="9"/>
  <c r="M477" i="9"/>
  <c r="M513" i="9"/>
  <c r="M553" i="9"/>
  <c r="N607" i="9"/>
  <c r="M633" i="9"/>
  <c r="M29" i="9"/>
  <c r="N76" i="9"/>
  <c r="N88" i="9"/>
  <c r="M204" i="9"/>
  <c r="M221" i="9"/>
  <c r="M265" i="9"/>
  <c r="M277" i="9"/>
  <c r="N322" i="9"/>
  <c r="M328" i="9"/>
  <c r="N354" i="9"/>
  <c r="M364" i="9"/>
  <c r="M396" i="9"/>
  <c r="N402" i="9"/>
  <c r="M411" i="9"/>
  <c r="M521" i="9"/>
  <c r="N561" i="9"/>
  <c r="M71" i="9"/>
  <c r="N210" i="9"/>
  <c r="N248" i="9"/>
  <c r="M380" i="9"/>
  <c r="N437" i="9"/>
  <c r="M443" i="9"/>
  <c r="M473" i="9"/>
  <c r="N90" i="9"/>
  <c r="M261" i="9"/>
  <c r="N313" i="9"/>
  <c r="M324" i="9"/>
  <c r="N330" i="9"/>
  <c r="N456" i="9"/>
  <c r="N469" i="9"/>
  <c r="N500" i="9"/>
  <c r="N505" i="9"/>
  <c r="N551" i="9"/>
  <c r="N557" i="9"/>
  <c r="N605" i="9"/>
  <c r="M617" i="9"/>
  <c r="M624" i="9"/>
  <c r="N637" i="9"/>
  <c r="M649" i="9"/>
  <c r="N656" i="9"/>
  <c r="N16" i="9"/>
  <c r="M57" i="9"/>
  <c r="N138" i="9"/>
  <c r="N154" i="9"/>
  <c r="M233" i="9"/>
  <c r="M268" i="9"/>
  <c r="M288" i="9"/>
  <c r="N306" i="9"/>
  <c r="N314" i="9"/>
  <c r="M323" i="9"/>
  <c r="M331" i="9"/>
  <c r="M336" i="9"/>
  <c r="M340" i="9"/>
  <c r="M348" i="9"/>
  <c r="M357" i="9"/>
  <c r="N370" i="9"/>
  <c r="N378" i="9"/>
  <c r="M387" i="9"/>
  <c r="M395" i="9"/>
  <c r="M400" i="9"/>
  <c r="M404" i="9"/>
  <c r="M412" i="9"/>
  <c r="M421" i="9"/>
  <c r="M425" i="9"/>
  <c r="M441" i="9"/>
  <c r="M481" i="9"/>
  <c r="M497" i="9"/>
  <c r="N512" i="9"/>
  <c r="M517" i="9"/>
  <c r="N542" i="9"/>
  <c r="N552" i="9"/>
  <c r="M569" i="9"/>
  <c r="M585" i="9"/>
  <c r="N657" i="9"/>
  <c r="M392" i="9"/>
  <c r="N460" i="9"/>
  <c r="N492" i="9"/>
  <c r="N528" i="9"/>
  <c r="N533" i="9"/>
  <c r="M548" i="9"/>
  <c r="N575" i="9"/>
  <c r="M608" i="9"/>
  <c r="M631" i="9"/>
  <c r="N653" i="9"/>
  <c r="M24" i="9"/>
  <c r="M36" i="9"/>
  <c r="N58" i="9"/>
  <c r="M65" i="9"/>
  <c r="M113" i="9"/>
  <c r="M140" i="9"/>
  <c r="M156" i="9"/>
  <c r="M173" i="9"/>
  <c r="M189" i="9"/>
  <c r="M216" i="9"/>
  <c r="N234" i="9"/>
  <c r="M252" i="9"/>
  <c r="M256" i="9"/>
  <c r="M275" i="9"/>
  <c r="M312" i="9"/>
  <c r="M329" i="9"/>
  <c r="M376" i="9"/>
  <c r="M393" i="9"/>
  <c r="M433" i="9"/>
  <c r="N448" i="9"/>
  <c r="N468" i="9"/>
  <c r="M493" i="9"/>
  <c r="N504" i="9"/>
  <c r="N524" i="9"/>
  <c r="M529" i="9"/>
  <c r="M534" i="9"/>
  <c r="M539" i="9"/>
  <c r="M560" i="9"/>
  <c r="M576" i="9"/>
  <c r="M583" i="9"/>
  <c r="M599" i="9"/>
  <c r="N621" i="9"/>
  <c r="N80" i="9"/>
  <c r="N146" i="9"/>
  <c r="M196" i="9"/>
  <c r="N242" i="9"/>
  <c r="M281" i="9"/>
  <c r="M299" i="9"/>
  <c r="M304" i="9"/>
  <c r="M308" i="9"/>
  <c r="M316" i="9"/>
  <c r="M325" i="9"/>
  <c r="N338" i="9"/>
  <c r="N152" i="9"/>
  <c r="N162" i="9"/>
  <c r="N266" i="9"/>
  <c r="M291" i="9"/>
  <c r="M360" i="9"/>
  <c r="N428" i="9"/>
  <c r="M525" i="9"/>
  <c r="M567" i="9"/>
  <c r="N589" i="9"/>
  <c r="N639" i="9"/>
  <c r="M23" i="9"/>
  <c r="M43" i="9"/>
  <c r="M52" i="9"/>
  <c r="M60" i="9"/>
  <c r="N64" i="9"/>
  <c r="N68" i="9"/>
  <c r="M72" i="9"/>
  <c r="M75" i="9"/>
  <c r="M100" i="9"/>
  <c r="N108" i="9"/>
  <c r="N116" i="9"/>
  <c r="N124" i="9"/>
  <c r="M129" i="9"/>
  <c r="N137" i="9"/>
  <c r="M141" i="9"/>
  <c r="N145" i="9"/>
  <c r="M149" i="9"/>
  <c r="N153" i="9"/>
  <c r="M157" i="9"/>
  <c r="N165" i="9"/>
  <c r="N170" i="9"/>
  <c r="N178" i="9"/>
  <c r="N186" i="9"/>
  <c r="N226" i="9"/>
  <c r="N237" i="9"/>
  <c r="N241" i="9"/>
  <c r="M245" i="9"/>
  <c r="M249" i="9"/>
  <c r="N260" i="9"/>
  <c r="N264" i="9"/>
  <c r="M285" i="9"/>
  <c r="M289" i="9"/>
  <c r="N296" i="9"/>
  <c r="M317" i="9"/>
  <c r="M321" i="9"/>
  <c r="M349" i="9"/>
  <c r="M353" i="9"/>
  <c r="M381" i="9"/>
  <c r="M385" i="9"/>
  <c r="M413" i="9"/>
  <c r="M417" i="9"/>
  <c r="M429" i="9"/>
  <c r="N434" i="9"/>
  <c r="M442" i="9"/>
  <c r="N442" i="9"/>
  <c r="M459" i="9"/>
  <c r="N464" i="9"/>
  <c r="N488" i="9"/>
  <c r="M498" i="9"/>
  <c r="N498" i="9"/>
  <c r="M522" i="9"/>
  <c r="N522" i="9"/>
  <c r="N536" i="9"/>
  <c r="N435" i="9"/>
  <c r="M435" i="9"/>
  <c r="N499" i="9"/>
  <c r="M499" i="9"/>
  <c r="N523" i="9"/>
  <c r="M523" i="9"/>
  <c r="M426" i="9"/>
  <c r="N426" i="9"/>
  <c r="M474" i="9"/>
  <c r="N474" i="9"/>
  <c r="M514" i="9"/>
  <c r="N514" i="9"/>
  <c r="N559" i="9"/>
  <c r="M559" i="9"/>
  <c r="N564" i="9"/>
  <c r="M564" i="9"/>
  <c r="M7" i="9"/>
  <c r="M28" i="9"/>
  <c r="M49" i="9"/>
  <c r="M53" i="9"/>
  <c r="M61" i="9"/>
  <c r="M73" i="9"/>
  <c r="M89" i="9"/>
  <c r="M101" i="9"/>
  <c r="N130" i="9"/>
  <c r="M172" i="9"/>
  <c r="N176" i="9"/>
  <c r="M180" i="9"/>
  <c r="N184" i="9"/>
  <c r="M188" i="9"/>
  <c r="M201" i="9"/>
  <c r="M209" i="9"/>
  <c r="M228" i="9"/>
  <c r="M232" i="9"/>
  <c r="N250" i="9"/>
  <c r="M276" i="9"/>
  <c r="M280" i="9"/>
  <c r="M283" i="9"/>
  <c r="N290" i="9"/>
  <c r="N419" i="9"/>
  <c r="M419" i="9"/>
  <c r="N475" i="9"/>
  <c r="M475" i="9"/>
  <c r="N515" i="9"/>
  <c r="M515" i="9"/>
  <c r="N544" i="9"/>
  <c r="M544" i="9"/>
  <c r="M549" i="9"/>
  <c r="N549" i="9"/>
  <c r="M12" i="9"/>
  <c r="M17" i="9"/>
  <c r="M21" i="9"/>
  <c r="M25" i="9"/>
  <c r="M33" i="9"/>
  <c r="M37" i="9"/>
  <c r="M41" i="9"/>
  <c r="M81" i="9"/>
  <c r="M85" i="9"/>
  <c r="M93" i="9"/>
  <c r="N106" i="9"/>
  <c r="N114" i="9"/>
  <c r="N122" i="9"/>
  <c r="M164" i="9"/>
  <c r="M193" i="9"/>
  <c r="M205" i="9"/>
  <c r="M213" i="9"/>
  <c r="M217" i="9"/>
  <c r="M236" i="9"/>
  <c r="M240" i="9"/>
  <c r="N258" i="9"/>
  <c r="M269" i="9"/>
  <c r="M273" i="9"/>
  <c r="M301" i="9"/>
  <c r="M305" i="9"/>
  <c r="M333" i="9"/>
  <c r="M337" i="9"/>
  <c r="M365" i="9"/>
  <c r="M369" i="9"/>
  <c r="M397" i="9"/>
  <c r="M401" i="9"/>
  <c r="M427" i="9"/>
  <c r="N432" i="9"/>
  <c r="N444" i="9"/>
  <c r="M449" i="9"/>
  <c r="M461" i="9"/>
  <c r="N466" i="9"/>
  <c r="M490" i="9"/>
  <c r="N490" i="9"/>
  <c r="N520" i="9"/>
  <c r="M530" i="9"/>
  <c r="N530" i="9"/>
  <c r="N554" i="9"/>
  <c r="M554" i="9"/>
  <c r="N467" i="9"/>
  <c r="M467" i="9"/>
  <c r="N476" i="9"/>
  <c r="N491" i="9"/>
  <c r="M491" i="9"/>
  <c r="N496" i="9"/>
  <c r="N531" i="9"/>
  <c r="M531" i="9"/>
  <c r="M458" i="9"/>
  <c r="N458" i="9"/>
  <c r="M482" i="9"/>
  <c r="N482" i="9"/>
  <c r="M506" i="9"/>
  <c r="N506" i="9"/>
  <c r="N26" i="9"/>
  <c r="M55" i="9"/>
  <c r="N112" i="9"/>
  <c r="N120" i="9"/>
  <c r="N194" i="9"/>
  <c r="N218" i="9"/>
  <c r="M267" i="9"/>
  <c r="N274" i="9"/>
  <c r="N451" i="9"/>
  <c r="M451" i="9"/>
  <c r="N483" i="9"/>
  <c r="M483" i="9"/>
  <c r="N507" i="9"/>
  <c r="M507" i="9"/>
  <c r="N546" i="9"/>
  <c r="M546" i="9"/>
  <c r="N568" i="9"/>
  <c r="M568" i="9"/>
  <c r="M577" i="9"/>
  <c r="N581" i="9"/>
  <c r="M596" i="9"/>
  <c r="M600" i="9"/>
  <c r="M603" i="9"/>
  <c r="M611" i="9"/>
  <c r="M618" i="9"/>
  <c r="M623" i="9"/>
  <c r="M641" i="9"/>
  <c r="N645" i="9"/>
  <c r="M555" i="9"/>
  <c r="M563" i="9"/>
  <c r="M570" i="9"/>
  <c r="N597" i="9"/>
  <c r="M612" i="9"/>
  <c r="M619" i="9"/>
  <c r="M627" i="9"/>
  <c r="M634" i="9"/>
  <c r="M571" i="9"/>
  <c r="M579" i="9"/>
  <c r="M586" i="9"/>
  <c r="M591" i="9"/>
  <c r="M609" i="9"/>
  <c r="N613" i="9"/>
  <c r="M628" i="9"/>
  <c r="M632" i="9"/>
  <c r="M635" i="9"/>
  <c r="M643" i="9"/>
  <c r="M650" i="9"/>
  <c r="M655" i="9"/>
  <c r="N565" i="9"/>
  <c r="M580" i="9"/>
  <c r="M587" i="9"/>
  <c r="M595" i="9"/>
  <c r="M602" i="9"/>
  <c r="N629" i="9"/>
  <c r="M644" i="9"/>
  <c r="M651" i="9"/>
  <c r="M6" i="9"/>
  <c r="M5" i="9"/>
  <c r="N5" i="9" s="1"/>
  <c r="N2" i="9"/>
  <c r="M3" i="9"/>
  <c r="S13" i="8"/>
  <c r="U13" i="8" s="1"/>
  <c r="E3" i="23" s="1"/>
  <c r="M8" i="5"/>
  <c r="M18" i="5"/>
  <c r="J19" i="5"/>
  <c r="M31" i="5"/>
  <c r="M38" i="5"/>
  <c r="N41" i="5"/>
  <c r="M52" i="5"/>
  <c r="M63" i="5"/>
  <c r="M70" i="5"/>
  <c r="N73" i="5"/>
  <c r="M84" i="5"/>
  <c r="M95" i="5"/>
  <c r="M102" i="5"/>
  <c r="N105" i="5"/>
  <c r="M116" i="5"/>
  <c r="M127" i="5"/>
  <c r="M134" i="5"/>
  <c r="N137" i="5"/>
  <c r="M148" i="5"/>
  <c r="M159" i="5"/>
  <c r="M166" i="5"/>
  <c r="N169" i="5"/>
  <c r="M180" i="5"/>
  <c r="M191" i="5"/>
  <c r="M198" i="5"/>
  <c r="N201" i="5"/>
  <c r="M212" i="5"/>
  <c r="M223" i="5"/>
  <c r="M230" i="5"/>
  <c r="N233" i="5"/>
  <c r="M244" i="5"/>
  <c r="M255" i="5"/>
  <c r="M262" i="5"/>
  <c r="N273" i="5"/>
  <c r="M293" i="5"/>
  <c r="N298" i="5"/>
  <c r="M301" i="5"/>
  <c r="M323" i="5"/>
  <c r="M326" i="5"/>
  <c r="M331" i="5"/>
  <c r="M351" i="5"/>
  <c r="M372" i="5"/>
  <c r="N376" i="5"/>
  <c r="M380" i="5"/>
  <c r="N401" i="5"/>
  <c r="M421" i="5"/>
  <c r="N426" i="5"/>
  <c r="M429" i="5"/>
  <c r="M438" i="5"/>
  <c r="M454" i="5"/>
  <c r="N461" i="5"/>
  <c r="M461" i="5"/>
  <c r="M467" i="5"/>
  <c r="M507" i="5"/>
  <c r="M539" i="5"/>
  <c r="N539" i="5"/>
  <c r="M576" i="5"/>
  <c r="N608" i="5"/>
  <c r="M608" i="5"/>
  <c r="N648" i="5"/>
  <c r="M648" i="5"/>
  <c r="M277" i="5"/>
  <c r="N282" i="5"/>
  <c r="M310" i="5"/>
  <c r="M335" i="5"/>
  <c r="M474" i="5"/>
  <c r="N474" i="5"/>
  <c r="N493" i="5"/>
  <c r="M493" i="5"/>
  <c r="N592" i="5"/>
  <c r="M592" i="5"/>
  <c r="M598" i="5"/>
  <c r="N598" i="5"/>
  <c r="N618" i="5"/>
  <c r="M618" i="5"/>
  <c r="M643" i="5"/>
  <c r="M456" i="5"/>
  <c r="N456" i="5"/>
  <c r="N469" i="5"/>
  <c r="M469" i="5"/>
  <c r="N509" i="5"/>
  <c r="M509" i="5"/>
  <c r="N547" i="5"/>
  <c r="M547" i="5"/>
  <c r="M553" i="5"/>
  <c r="N553" i="5"/>
  <c r="N566" i="5"/>
  <c r="M566" i="5"/>
  <c r="M583" i="5"/>
  <c r="N583" i="5"/>
  <c r="N603" i="5"/>
  <c r="M603" i="5"/>
  <c r="N624" i="5"/>
  <c r="M624" i="5"/>
  <c r="M482" i="5"/>
  <c r="N482" i="5"/>
  <c r="N515" i="5"/>
  <c r="M515" i="5"/>
  <c r="N650" i="5"/>
  <c r="M650" i="5"/>
  <c r="M10" i="5"/>
  <c r="N13" i="5"/>
  <c r="M36" i="5"/>
  <c r="M47" i="5"/>
  <c r="M54" i="5"/>
  <c r="N57" i="5"/>
  <c r="M68" i="5"/>
  <c r="M79" i="5"/>
  <c r="M86" i="5"/>
  <c r="N89" i="5"/>
  <c r="M100" i="5"/>
  <c r="M111" i="5"/>
  <c r="M118" i="5"/>
  <c r="N121" i="5"/>
  <c r="M132" i="5"/>
  <c r="M143" i="5"/>
  <c r="M150" i="5"/>
  <c r="N153" i="5"/>
  <c r="M164" i="5"/>
  <c r="M175" i="5"/>
  <c r="M182" i="5"/>
  <c r="N185" i="5"/>
  <c r="M196" i="5"/>
  <c r="M207" i="5"/>
  <c r="M214" i="5"/>
  <c r="N217" i="5"/>
  <c r="M228" i="5"/>
  <c r="M239" i="5"/>
  <c r="M246" i="5"/>
  <c r="N249" i="5"/>
  <c r="M260" i="5"/>
  <c r="M267" i="5"/>
  <c r="M287" i="5"/>
  <c r="M308" i="5"/>
  <c r="N312" i="5"/>
  <c r="M316" i="5"/>
  <c r="N337" i="5"/>
  <c r="M357" i="5"/>
  <c r="N362" i="5"/>
  <c r="M365" i="5"/>
  <c r="M387" i="5"/>
  <c r="M390" i="5"/>
  <c r="M395" i="5"/>
  <c r="M415" i="5"/>
  <c r="N436" i="5"/>
  <c r="M451" i="5"/>
  <c r="M458" i="5"/>
  <c r="N458" i="5"/>
  <c r="M470" i="5"/>
  <c r="M510" i="5"/>
  <c r="M554" i="5"/>
  <c r="N568" i="5"/>
  <c r="M568" i="5"/>
  <c r="M584" i="5"/>
  <c r="N640" i="5"/>
  <c r="M640" i="5"/>
  <c r="N656" i="5"/>
  <c r="M656" i="5"/>
  <c r="N452" i="5"/>
  <c r="M452" i="5"/>
  <c r="N477" i="5"/>
  <c r="M477" i="5"/>
  <c r="M490" i="5"/>
  <c r="N490" i="5"/>
  <c r="M517" i="5"/>
  <c r="N517" i="5"/>
  <c r="N525" i="5"/>
  <c r="M525" i="5"/>
  <c r="M549" i="5"/>
  <c r="N549" i="5"/>
  <c r="N626" i="5"/>
  <c r="M626" i="5"/>
  <c r="M651" i="5"/>
  <c r="N453" i="5"/>
  <c r="M453" i="5"/>
  <c r="M466" i="5"/>
  <c r="N466" i="5"/>
  <c r="M506" i="5"/>
  <c r="N506" i="5"/>
  <c r="N544" i="5"/>
  <c r="M544" i="5"/>
  <c r="N556" i="5"/>
  <c r="M556" i="5"/>
  <c r="M575" i="5"/>
  <c r="N575" i="5"/>
  <c r="N595" i="5"/>
  <c r="M595" i="5"/>
  <c r="N616" i="5"/>
  <c r="M616" i="5"/>
  <c r="N632" i="5"/>
  <c r="M632" i="5"/>
  <c r="N485" i="5"/>
  <c r="M485" i="5"/>
  <c r="N642" i="5"/>
  <c r="M642" i="5"/>
  <c r="M156" i="22"/>
  <c r="N156" i="22"/>
  <c r="M375" i="22"/>
  <c r="N375" i="22"/>
  <c r="N398" i="22"/>
  <c r="M398" i="22"/>
  <c r="M429" i="22"/>
  <c r="N429" i="22"/>
  <c r="M473" i="22"/>
  <c r="N473" i="22"/>
  <c r="M506" i="22"/>
  <c r="N506" i="22"/>
  <c r="N131" i="22"/>
  <c r="N137" i="22"/>
  <c r="N140" i="22"/>
  <c r="M153" i="22"/>
  <c r="N153" i="22"/>
  <c r="M268" i="22"/>
  <c r="N268" i="22"/>
  <c r="M283" i="22"/>
  <c r="N283" i="22"/>
  <c r="N304" i="22"/>
  <c r="M332" i="22"/>
  <c r="N332" i="22"/>
  <c r="N350" i="22"/>
  <c r="M350" i="22"/>
  <c r="N361" i="22"/>
  <c r="M381" i="22"/>
  <c r="N381" i="22"/>
  <c r="M384" i="22"/>
  <c r="M444" i="22"/>
  <c r="N444" i="22"/>
  <c r="M492" i="22"/>
  <c r="N492" i="22"/>
  <c r="M516" i="22"/>
  <c r="N516" i="22"/>
  <c r="M520" i="22"/>
  <c r="N520" i="22"/>
  <c r="M220" i="22"/>
  <c r="N220" i="22"/>
  <c r="M407" i="22"/>
  <c r="N407" i="22"/>
  <c r="N430" i="22"/>
  <c r="M430" i="22"/>
  <c r="M474" i="22"/>
  <c r="N474" i="22"/>
  <c r="M537" i="22"/>
  <c r="N537" i="22"/>
  <c r="M555" i="22"/>
  <c r="N555" i="22"/>
  <c r="M569" i="22"/>
  <c r="N569" i="22"/>
  <c r="M587" i="22"/>
  <c r="N587" i="22"/>
  <c r="M601" i="22"/>
  <c r="N601" i="22"/>
  <c r="M619" i="22"/>
  <c r="N619" i="22"/>
  <c r="M633" i="22"/>
  <c r="N633" i="22"/>
  <c r="M12" i="22"/>
  <c r="M15" i="22"/>
  <c r="M27" i="22"/>
  <c r="M35" i="22"/>
  <c r="M43" i="22"/>
  <c r="M51" i="22"/>
  <c r="M59" i="22"/>
  <c r="M67" i="22"/>
  <c r="M75" i="22"/>
  <c r="M83" i="22"/>
  <c r="M91" i="22"/>
  <c r="M99" i="22"/>
  <c r="M107" i="22"/>
  <c r="M115" i="22"/>
  <c r="M147" i="22"/>
  <c r="N147" i="22"/>
  <c r="M166" i="22"/>
  <c r="M188" i="22"/>
  <c r="N188" i="22"/>
  <c r="M217" i="22"/>
  <c r="N217" i="22"/>
  <c r="N227" i="22"/>
  <c r="N233" i="22"/>
  <c r="N236" i="22"/>
  <c r="M239" i="22"/>
  <c r="N239" i="22"/>
  <c r="M256" i="22"/>
  <c r="M284" i="22"/>
  <c r="N284" i="22"/>
  <c r="M299" i="22"/>
  <c r="N299" i="22"/>
  <c r="N320" i="22"/>
  <c r="N356" i="22"/>
  <c r="M359" i="22"/>
  <c r="N359" i="22"/>
  <c r="N382" i="22"/>
  <c r="M382" i="22"/>
  <c r="N393" i="22"/>
  <c r="M413" i="22"/>
  <c r="N413" i="22"/>
  <c r="M416" i="22"/>
  <c r="M441" i="22"/>
  <c r="N441" i="22"/>
  <c r="M445" i="22"/>
  <c r="N445" i="22"/>
  <c r="M460" i="22"/>
  <c r="N460" i="22"/>
  <c r="M489" i="22"/>
  <c r="N489" i="22"/>
  <c r="M517" i="22"/>
  <c r="N517" i="22"/>
  <c r="M530" i="22"/>
  <c r="N530" i="22"/>
  <c r="M18" i="22"/>
  <c r="N135" i="22"/>
  <c r="M138" i="22"/>
  <c r="M154" i="22"/>
  <c r="M160" i="22"/>
  <c r="N163" i="22"/>
  <c r="N169" i="22"/>
  <c r="N172" i="22"/>
  <c r="M185" i="22"/>
  <c r="N185" i="22"/>
  <c r="N195" i="22"/>
  <c r="N201" i="22"/>
  <c r="N204" i="22"/>
  <c r="M207" i="22"/>
  <c r="N207" i="22"/>
  <c r="M224" i="22"/>
  <c r="N281" i="22"/>
  <c r="N345" i="22"/>
  <c r="M365" i="22"/>
  <c r="N365" i="22"/>
  <c r="M368" i="22"/>
  <c r="N514" i="22"/>
  <c r="N559" i="22"/>
  <c r="N591" i="22"/>
  <c r="N623" i="22"/>
  <c r="M25" i="22"/>
  <c r="M33" i="22"/>
  <c r="M41" i="22"/>
  <c r="M49" i="22"/>
  <c r="M57" i="22"/>
  <c r="M65" i="22"/>
  <c r="M73" i="22"/>
  <c r="M81" i="22"/>
  <c r="M89" i="22"/>
  <c r="M97" i="22"/>
  <c r="M105" i="22"/>
  <c r="M113" i="22"/>
  <c r="N121" i="22"/>
  <c r="N124" i="22"/>
  <c r="N144" i="22"/>
  <c r="N151" i="22"/>
  <c r="M158" i="22"/>
  <c r="N175" i="22"/>
  <c r="M182" i="22"/>
  <c r="M192" i="22"/>
  <c r="M211" i="22"/>
  <c r="N211" i="22"/>
  <c r="N254" i="22"/>
  <c r="M254" i="22"/>
  <c r="N272" i="22"/>
  <c r="M300" i="22"/>
  <c r="N300" i="22"/>
  <c r="M315" i="22"/>
  <c r="N315" i="22"/>
  <c r="N336" i="22"/>
  <c r="N388" i="22"/>
  <c r="M391" i="22"/>
  <c r="N391" i="22"/>
  <c r="N414" i="22"/>
  <c r="M414" i="22"/>
  <c r="N425" i="22"/>
  <c r="M442" i="22"/>
  <c r="N442" i="22"/>
  <c r="M457" i="22"/>
  <c r="N457" i="22"/>
  <c r="M490" i="22"/>
  <c r="N490" i="22"/>
  <c r="M531" i="22"/>
  <c r="N531" i="22"/>
  <c r="M460" i="5"/>
  <c r="M468" i="5"/>
  <c r="M476" i="5"/>
  <c r="N480" i="5"/>
  <c r="M484" i="5"/>
  <c r="N488" i="5"/>
  <c r="M492" i="5"/>
  <c r="N497" i="5"/>
  <c r="M508" i="5"/>
  <c r="N512" i="5"/>
  <c r="N519" i="5"/>
  <c r="M552" i="5"/>
  <c r="M555" i="5"/>
  <c r="M560" i="5"/>
  <c r="M564" i="5"/>
  <c r="M577" i="5"/>
  <c r="M585" i="5"/>
  <c r="M179" i="22"/>
  <c r="N179" i="22"/>
  <c r="N222" i="22"/>
  <c r="M222" i="22"/>
  <c r="N240" i="22"/>
  <c r="N297" i="22"/>
  <c r="N366" i="22"/>
  <c r="M366" i="22"/>
  <c r="N377" i="22"/>
  <c r="M397" i="22"/>
  <c r="N397" i="22"/>
  <c r="M400" i="22"/>
  <c r="M476" i="22"/>
  <c r="N476" i="22"/>
  <c r="M505" i="22"/>
  <c r="N505" i="22"/>
  <c r="N525" i="22"/>
  <c r="N528" i="22"/>
  <c r="M539" i="22"/>
  <c r="N539" i="22"/>
  <c r="M553" i="22"/>
  <c r="N553" i="22"/>
  <c r="M571" i="22"/>
  <c r="N571" i="22"/>
  <c r="M585" i="22"/>
  <c r="N585" i="22"/>
  <c r="M603" i="22"/>
  <c r="N603" i="22"/>
  <c r="M617" i="22"/>
  <c r="N617" i="22"/>
  <c r="M635" i="22"/>
  <c r="N635" i="22"/>
  <c r="N440" i="5"/>
  <c r="N465" i="5"/>
  <c r="N505" i="5"/>
  <c r="M516" i="5"/>
  <c r="M526" i="5"/>
  <c r="N541" i="5"/>
  <c r="N545" i="5"/>
  <c r="L2" i="22"/>
  <c r="M2" i="22" s="1"/>
  <c r="N2" i="22" s="1"/>
  <c r="N167" i="22"/>
  <c r="M170" i="22"/>
  <c r="N190" i="22"/>
  <c r="M190" i="22"/>
  <c r="N208" i="22"/>
  <c r="M267" i="22"/>
  <c r="N267" i="22"/>
  <c r="N288" i="22"/>
  <c r="M316" i="22"/>
  <c r="N316" i="22"/>
  <c r="M331" i="22"/>
  <c r="N331" i="22"/>
  <c r="M349" i="22"/>
  <c r="N349" i="22"/>
  <c r="M352" i="22"/>
  <c r="N420" i="22"/>
  <c r="M423" i="22"/>
  <c r="N423" i="22"/>
  <c r="M458" i="22"/>
  <c r="N458" i="22"/>
  <c r="M519" i="22"/>
  <c r="N519" i="22"/>
  <c r="N273" i="22"/>
  <c r="N289" i="22"/>
  <c r="N305" i="22"/>
  <c r="N321" i="22"/>
  <c r="N337" i="22"/>
  <c r="N357" i="22"/>
  <c r="N373" i="22"/>
  <c r="N389" i="22"/>
  <c r="N405" i="22"/>
  <c r="N421" i="22"/>
  <c r="N436" i="22"/>
  <c r="N449" i="22"/>
  <c r="N452" i="22"/>
  <c r="N465" i="22"/>
  <c r="N468" i="22"/>
  <c r="N481" i="22"/>
  <c r="N484" i="22"/>
  <c r="N497" i="22"/>
  <c r="N500" i="22"/>
  <c r="N509" i="22"/>
  <c r="N512" i="22"/>
  <c r="N523" i="22"/>
  <c r="N547" i="22"/>
  <c r="N563" i="22"/>
  <c r="N579" i="22"/>
  <c r="N595" i="22"/>
  <c r="N611" i="22"/>
  <c r="N627" i="22"/>
  <c r="N643" i="22"/>
  <c r="N646" i="22"/>
  <c r="N649" i="22"/>
  <c r="N655" i="22"/>
  <c r="N243" i="22"/>
  <c r="N249" i="22"/>
  <c r="N252" i="22"/>
  <c r="N269" i="22"/>
  <c r="N277" i="22"/>
  <c r="N285" i="22"/>
  <c r="N293" i="22"/>
  <c r="N301" i="22"/>
  <c r="N309" i="22"/>
  <c r="N317" i="22"/>
  <c r="N325" i="22"/>
  <c r="N333" i="22"/>
  <c r="N341" i="22"/>
  <c r="N353" i="22"/>
  <c r="N369" i="22"/>
  <c r="N385" i="22"/>
  <c r="N401" i="22"/>
  <c r="N417" i="22"/>
  <c r="N507" i="22"/>
  <c r="N521" i="22"/>
  <c r="N532" i="22"/>
  <c r="N535" i="22"/>
  <c r="N551" i="22"/>
  <c r="N567" i="22"/>
  <c r="N583" i="22"/>
  <c r="N599" i="22"/>
  <c r="N615" i="22"/>
  <c r="N631" i="22"/>
  <c r="N653" i="22"/>
  <c r="M455" i="22"/>
  <c r="N455" i="22"/>
  <c r="M461" i="22"/>
  <c r="N461" i="22"/>
  <c r="M471" i="22"/>
  <c r="N471" i="22"/>
  <c r="M477" i="22"/>
  <c r="N477" i="22"/>
  <c r="M487" i="22"/>
  <c r="N487" i="22"/>
  <c r="N540" i="22"/>
  <c r="M540" i="22"/>
  <c r="N556" i="22"/>
  <c r="M556" i="22"/>
  <c r="N572" i="22"/>
  <c r="M572" i="22"/>
  <c r="M22" i="22"/>
  <c r="M24" i="22"/>
  <c r="M26" i="22"/>
  <c r="M28" i="22"/>
  <c r="M30" i="22"/>
  <c r="M32" i="22"/>
  <c r="M34" i="22"/>
  <c r="M36" i="22"/>
  <c r="M38" i="22"/>
  <c r="M40" i="22"/>
  <c r="M42" i="22"/>
  <c r="M44" i="22"/>
  <c r="M46" i="22"/>
  <c r="M48" i="22"/>
  <c r="M50" i="22"/>
  <c r="M52" i="22"/>
  <c r="M54" i="22"/>
  <c r="M56" i="22"/>
  <c r="M58" i="22"/>
  <c r="M60" i="22"/>
  <c r="M62" i="22"/>
  <c r="M64" i="22"/>
  <c r="M66" i="22"/>
  <c r="M68" i="22"/>
  <c r="M70" i="22"/>
  <c r="M72" i="22"/>
  <c r="M74" i="22"/>
  <c r="M76" i="22"/>
  <c r="M78" i="22"/>
  <c r="M80" i="22"/>
  <c r="M82" i="22"/>
  <c r="M84" i="22"/>
  <c r="M86" i="22"/>
  <c r="M88" i="22"/>
  <c r="M90" i="22"/>
  <c r="M92" i="22"/>
  <c r="M94" i="22"/>
  <c r="M96" i="22"/>
  <c r="M98" i="22"/>
  <c r="M100" i="22"/>
  <c r="M102" i="22"/>
  <c r="M104" i="22"/>
  <c r="M106" i="22"/>
  <c r="M108" i="22"/>
  <c r="M110" i="22"/>
  <c r="M112" i="22"/>
  <c r="M114" i="22"/>
  <c r="M116" i="22"/>
  <c r="M118" i="22"/>
  <c r="M120" i="22"/>
  <c r="N129" i="22"/>
  <c r="M136" i="22"/>
  <c r="N145" i="22"/>
  <c r="M152" i="22"/>
  <c r="N161" i="22"/>
  <c r="M168" i="22"/>
  <c r="N177" i="22"/>
  <c r="M184" i="22"/>
  <c r="N193" i="22"/>
  <c r="M200" i="22"/>
  <c r="N209" i="22"/>
  <c r="M216" i="22"/>
  <c r="N225" i="22"/>
  <c r="M232" i="22"/>
  <c r="N241" i="22"/>
  <c r="M248" i="22"/>
  <c r="N257" i="22"/>
  <c r="M264" i="22"/>
  <c r="M280" i="22"/>
  <c r="M296" i="22"/>
  <c r="M312" i="22"/>
  <c r="M328" i="22"/>
  <c r="M344" i="22"/>
  <c r="M443" i="22"/>
  <c r="N443" i="22"/>
  <c r="L3" i="22"/>
  <c r="N125" i="22"/>
  <c r="M132" i="22"/>
  <c r="N141" i="22"/>
  <c r="M148" i="22"/>
  <c r="N157" i="22"/>
  <c r="M164" i="22"/>
  <c r="N173" i="22"/>
  <c r="M180" i="22"/>
  <c r="N189" i="22"/>
  <c r="M196" i="22"/>
  <c r="N205" i="22"/>
  <c r="M212" i="22"/>
  <c r="N221" i="22"/>
  <c r="M228" i="22"/>
  <c r="N237" i="22"/>
  <c r="M244" i="22"/>
  <c r="N253" i="22"/>
  <c r="M260" i="22"/>
  <c r="M276" i="22"/>
  <c r="M292" i="22"/>
  <c r="M308" i="22"/>
  <c r="M324" i="22"/>
  <c r="M340" i="22"/>
  <c r="N434" i="22"/>
  <c r="N437" i="22"/>
  <c r="M459" i="22"/>
  <c r="N459" i="22"/>
  <c r="M475" i="22"/>
  <c r="N475" i="22"/>
  <c r="M491" i="22"/>
  <c r="N491" i="22"/>
  <c r="M14" i="22"/>
  <c r="M16" i="22"/>
  <c r="M21" i="22"/>
  <c r="N123" i="22"/>
  <c r="M130" i="22"/>
  <c r="N139" i="22"/>
  <c r="M146" i="22"/>
  <c r="N155" i="22"/>
  <c r="M162" i="22"/>
  <c r="N171" i="22"/>
  <c r="M178" i="22"/>
  <c r="N187" i="22"/>
  <c r="M194" i="22"/>
  <c r="N203" i="22"/>
  <c r="M210" i="22"/>
  <c r="N219" i="22"/>
  <c r="M226" i="22"/>
  <c r="N235" i="22"/>
  <c r="M242" i="22"/>
  <c r="N251" i="22"/>
  <c r="M258" i="22"/>
  <c r="M274" i="22"/>
  <c r="M290" i="22"/>
  <c r="M306" i="22"/>
  <c r="M322" i="22"/>
  <c r="M338" i="22"/>
  <c r="M447" i="22"/>
  <c r="N447" i="22"/>
  <c r="M453" i="22"/>
  <c r="N453" i="22"/>
  <c r="M463" i="22"/>
  <c r="N463" i="22"/>
  <c r="M469" i="22"/>
  <c r="N469" i="22"/>
  <c r="M479" i="22"/>
  <c r="N479" i="22"/>
  <c r="L5" i="22"/>
  <c r="M435" i="22"/>
  <c r="N435" i="22"/>
  <c r="N133" i="22"/>
  <c r="N149" i="22"/>
  <c r="N165" i="22"/>
  <c r="N181" i="22"/>
  <c r="N197" i="22"/>
  <c r="N213" i="22"/>
  <c r="N229" i="22"/>
  <c r="N245" i="22"/>
  <c r="N261" i="22"/>
  <c r="M439" i="22"/>
  <c r="N439" i="22"/>
  <c r="N448" i="22"/>
  <c r="M451" i="22"/>
  <c r="N451" i="22"/>
  <c r="M467" i="22"/>
  <c r="N467" i="22"/>
  <c r="M483" i="22"/>
  <c r="N483" i="22"/>
  <c r="M499" i="22"/>
  <c r="N499" i="22"/>
  <c r="N534" i="22"/>
  <c r="M534" i="22"/>
  <c r="N550" i="22"/>
  <c r="M550" i="22"/>
  <c r="N566" i="22"/>
  <c r="M566" i="22"/>
  <c r="N582" i="22"/>
  <c r="M582" i="22"/>
  <c r="M658" i="22"/>
  <c r="N658" i="22"/>
  <c r="N433" i="22"/>
  <c r="N438" i="22"/>
  <c r="N446" i="22"/>
  <c r="N454" i="22"/>
  <c r="N462" i="22"/>
  <c r="N470" i="22"/>
  <c r="N478" i="22"/>
  <c r="N486" i="22"/>
  <c r="N494" i="22"/>
  <c r="N502" i="22"/>
  <c r="N510" i="22"/>
  <c r="N518" i="22"/>
  <c r="N526" i="22"/>
  <c r="N544" i="22"/>
  <c r="M544" i="22"/>
  <c r="N560" i="22"/>
  <c r="M560" i="22"/>
  <c r="N576" i="22"/>
  <c r="M576" i="22"/>
  <c r="N538" i="22"/>
  <c r="M538" i="22"/>
  <c r="N554" i="22"/>
  <c r="M554" i="22"/>
  <c r="N570" i="22"/>
  <c r="M570" i="22"/>
  <c r="M586" i="22"/>
  <c r="N586" i="22"/>
  <c r="M602" i="22"/>
  <c r="N602" i="22"/>
  <c r="M618" i="22"/>
  <c r="N618" i="22"/>
  <c r="M634" i="22"/>
  <c r="N634" i="22"/>
  <c r="N548" i="22"/>
  <c r="M548" i="22"/>
  <c r="N564" i="22"/>
  <c r="M564" i="22"/>
  <c r="N580" i="22"/>
  <c r="M580" i="22"/>
  <c r="M650" i="22"/>
  <c r="N650" i="22"/>
  <c r="N495" i="22"/>
  <c r="N503" i="22"/>
  <c r="N542" i="22"/>
  <c r="M542" i="22"/>
  <c r="N558" i="22"/>
  <c r="M558" i="22"/>
  <c r="N574" i="22"/>
  <c r="M574" i="22"/>
  <c r="N536" i="22"/>
  <c r="M536" i="22"/>
  <c r="N552" i="22"/>
  <c r="M552" i="22"/>
  <c r="N568" i="22"/>
  <c r="M568" i="22"/>
  <c r="N584" i="22"/>
  <c r="M584" i="22"/>
  <c r="N485" i="22"/>
  <c r="N493" i="22"/>
  <c r="N501" i="22"/>
  <c r="N546" i="22"/>
  <c r="M546" i="22"/>
  <c r="N562" i="22"/>
  <c r="M562" i="22"/>
  <c r="N578" i="22"/>
  <c r="M578" i="22"/>
  <c r="M594" i="22"/>
  <c r="N594" i="22"/>
  <c r="M610" i="22"/>
  <c r="N610" i="22"/>
  <c r="M626" i="22"/>
  <c r="N626" i="22"/>
  <c r="M642" i="22"/>
  <c r="N642" i="22"/>
  <c r="N592" i="22"/>
  <c r="N600" i="22"/>
  <c r="N608" i="22"/>
  <c r="N616" i="22"/>
  <c r="N624" i="22"/>
  <c r="N632" i="22"/>
  <c r="N640" i="22"/>
  <c r="N648" i="22"/>
  <c r="N656" i="22"/>
  <c r="N590" i="22"/>
  <c r="N598" i="22"/>
  <c r="N606" i="22"/>
  <c r="N614" i="22"/>
  <c r="N622" i="22"/>
  <c r="N630" i="22"/>
  <c r="N638" i="22"/>
  <c r="N588" i="22"/>
  <c r="N596" i="22"/>
  <c r="N604" i="22"/>
  <c r="N612" i="22"/>
  <c r="N620" i="22"/>
  <c r="N628" i="22"/>
  <c r="N636" i="22"/>
  <c r="N644" i="22"/>
  <c r="N652" i="22"/>
  <c r="N14" i="17"/>
  <c r="M14" i="17"/>
  <c r="N46" i="17"/>
  <c r="M46" i="17"/>
  <c r="N78" i="17"/>
  <c r="M78" i="17"/>
  <c r="N110" i="17"/>
  <c r="M110" i="17"/>
  <c r="N142" i="17"/>
  <c r="M142" i="17"/>
  <c r="N174" i="17"/>
  <c r="M174" i="17"/>
  <c r="N206" i="17"/>
  <c r="M206" i="17"/>
  <c r="N238" i="17"/>
  <c r="M238" i="17"/>
  <c r="N270" i="17"/>
  <c r="M270" i="17"/>
  <c r="N342" i="17"/>
  <c r="M342" i="17"/>
  <c r="N406" i="17"/>
  <c r="M406" i="17"/>
  <c r="N470" i="17"/>
  <c r="M470" i="17"/>
  <c r="N558" i="17"/>
  <c r="M558" i="17"/>
  <c r="M675" i="17"/>
  <c r="N675" i="17"/>
  <c r="N302" i="17"/>
  <c r="M302" i="17"/>
  <c r="M315" i="17"/>
  <c r="N366" i="17"/>
  <c r="M366" i="17"/>
  <c r="M379" i="17"/>
  <c r="N430" i="17"/>
  <c r="M430" i="17"/>
  <c r="M443" i="17"/>
  <c r="N494" i="17"/>
  <c r="M494" i="17"/>
  <c r="M507" i="17"/>
  <c r="M539" i="17"/>
  <c r="N566" i="17"/>
  <c r="M566" i="17"/>
  <c r="N611" i="17"/>
  <c r="M621" i="17"/>
  <c r="M761" i="17"/>
  <c r="N761" i="17"/>
  <c r="N796" i="17"/>
  <c r="M796" i="17"/>
  <c r="N22" i="17"/>
  <c r="M22" i="17"/>
  <c r="M43" i="17"/>
  <c r="N54" i="17"/>
  <c r="M54" i="17"/>
  <c r="M75" i="17"/>
  <c r="N86" i="17"/>
  <c r="M86" i="17"/>
  <c r="M107" i="17"/>
  <c r="N118" i="17"/>
  <c r="M118" i="17"/>
  <c r="N150" i="17"/>
  <c r="M150" i="17"/>
  <c r="N182" i="17"/>
  <c r="M182" i="17"/>
  <c r="N214" i="17"/>
  <c r="M214" i="17"/>
  <c r="N246" i="17"/>
  <c r="M246" i="17"/>
  <c r="N278" i="17"/>
  <c r="M278" i="17"/>
  <c r="N326" i="17"/>
  <c r="M326" i="17"/>
  <c r="N390" i="17"/>
  <c r="M390" i="17"/>
  <c r="N454" i="17"/>
  <c r="M454" i="17"/>
  <c r="N518" i="17"/>
  <c r="M518" i="17"/>
  <c r="N903" i="17"/>
  <c r="M903" i="17"/>
  <c r="N907" i="17"/>
  <c r="M907" i="17"/>
  <c r="N916" i="17"/>
  <c r="M916" i="17"/>
  <c r="N967" i="17"/>
  <c r="M967" i="17"/>
  <c r="N971" i="17"/>
  <c r="M971" i="17"/>
  <c r="N980" i="17"/>
  <c r="M980" i="17"/>
  <c r="N1031" i="17"/>
  <c r="M1031" i="17"/>
  <c r="N1044" i="17"/>
  <c r="M1044" i="17"/>
  <c r="M4" i="17"/>
  <c r="N4" i="17" s="1"/>
  <c r="N350" i="17"/>
  <c r="M350" i="17"/>
  <c r="N414" i="17"/>
  <c r="M414" i="17"/>
  <c r="N478" i="17"/>
  <c r="M478" i="17"/>
  <c r="N574" i="17"/>
  <c r="M574" i="17"/>
  <c r="M691" i="17"/>
  <c r="N691" i="17"/>
  <c r="N711" i="17"/>
  <c r="M711" i="17"/>
  <c r="N735" i="17"/>
  <c r="M735" i="17"/>
  <c r="N9" i="17"/>
  <c r="M9" i="17"/>
  <c r="M19" i="17"/>
  <c r="N30" i="17"/>
  <c r="M30" i="17"/>
  <c r="M51" i="17"/>
  <c r="N62" i="17"/>
  <c r="M62" i="17"/>
  <c r="M83" i="17"/>
  <c r="N94" i="17"/>
  <c r="M94" i="17"/>
  <c r="M115" i="17"/>
  <c r="N126" i="17"/>
  <c r="M126" i="17"/>
  <c r="M147" i="17"/>
  <c r="N158" i="17"/>
  <c r="M158" i="17"/>
  <c r="N190" i="17"/>
  <c r="M190" i="17"/>
  <c r="N222" i="17"/>
  <c r="M222" i="17"/>
  <c r="N254" i="17"/>
  <c r="M254" i="17"/>
  <c r="N286" i="17"/>
  <c r="M286" i="17"/>
  <c r="N310" i="17"/>
  <c r="M310" i="17"/>
  <c r="N374" i="17"/>
  <c r="M374" i="17"/>
  <c r="N438" i="17"/>
  <c r="M438" i="17"/>
  <c r="N502" i="17"/>
  <c r="M502" i="17"/>
  <c r="N526" i="17"/>
  <c r="M526" i="17"/>
  <c r="N708" i="17"/>
  <c r="M708" i="17"/>
  <c r="N732" i="17"/>
  <c r="M732" i="17"/>
  <c r="N334" i="17"/>
  <c r="M334" i="17"/>
  <c r="M347" i="17"/>
  <c r="N398" i="17"/>
  <c r="M398" i="17"/>
  <c r="M411" i="17"/>
  <c r="N462" i="17"/>
  <c r="M462" i="17"/>
  <c r="M475" i="17"/>
  <c r="N534" i="17"/>
  <c r="M534" i="17"/>
  <c r="N582" i="17"/>
  <c r="M582" i="17"/>
  <c r="N596" i="17"/>
  <c r="M596" i="17"/>
  <c r="N643" i="17"/>
  <c r="M653" i="17"/>
  <c r="N688" i="17"/>
  <c r="M688" i="17"/>
  <c r="M772" i="17"/>
  <c r="N772" i="17"/>
  <c r="N38" i="17"/>
  <c r="M38" i="17"/>
  <c r="N70" i="17"/>
  <c r="M70" i="17"/>
  <c r="N102" i="17"/>
  <c r="M102" i="17"/>
  <c r="N134" i="17"/>
  <c r="M134" i="17"/>
  <c r="N166" i="17"/>
  <c r="M166" i="17"/>
  <c r="N198" i="17"/>
  <c r="M198" i="17"/>
  <c r="N230" i="17"/>
  <c r="M230" i="17"/>
  <c r="N262" i="17"/>
  <c r="M262" i="17"/>
  <c r="N294" i="17"/>
  <c r="M294" i="17"/>
  <c r="N358" i="17"/>
  <c r="M358" i="17"/>
  <c r="N422" i="17"/>
  <c r="M422" i="17"/>
  <c r="N486" i="17"/>
  <c r="M486" i="17"/>
  <c r="N542" i="17"/>
  <c r="M542" i="17"/>
  <c r="M705" i="17"/>
  <c r="N705" i="17"/>
  <c r="M729" i="17"/>
  <c r="N729" i="17"/>
  <c r="N767" i="17"/>
  <c r="M767" i="17"/>
  <c r="N318" i="17"/>
  <c r="M318" i="17"/>
  <c r="M331" i="17"/>
  <c r="N382" i="17"/>
  <c r="M382" i="17"/>
  <c r="M395" i="17"/>
  <c r="N446" i="17"/>
  <c r="M446" i="17"/>
  <c r="M459" i="17"/>
  <c r="N510" i="17"/>
  <c r="M510" i="17"/>
  <c r="M523" i="17"/>
  <c r="N550" i="17"/>
  <c r="M550" i="17"/>
  <c r="N593" i="17"/>
  <c r="M593" i="17"/>
  <c r="N627" i="17"/>
  <c r="M637" i="17"/>
  <c r="N685" i="17"/>
  <c r="M685" i="17"/>
  <c r="N764" i="17"/>
  <c r="M764" i="17"/>
  <c r="N1023" i="17"/>
  <c r="M1023" i="17"/>
  <c r="M1280" i="17"/>
  <c r="N1280" i="17"/>
  <c r="N768" i="17"/>
  <c r="M768" i="17"/>
  <c r="N895" i="17"/>
  <c r="M895" i="17"/>
  <c r="N908" i="17"/>
  <c r="M908" i="17"/>
  <c r="N959" i="17"/>
  <c r="M959" i="17"/>
  <c r="N695" i="17"/>
  <c r="M695" i="17"/>
  <c r="M712" i="17"/>
  <c r="N715" i="17"/>
  <c r="N743" i="17"/>
  <c r="M743" i="17"/>
  <c r="M801" i="17"/>
  <c r="N826" i="17"/>
  <c r="M826" i="17"/>
  <c r="M833" i="17"/>
  <c r="N887" i="17"/>
  <c r="M887" i="17"/>
  <c r="N891" i="17"/>
  <c r="M891" i="17"/>
  <c r="N900" i="17"/>
  <c r="M900" i="17"/>
  <c r="N951" i="17"/>
  <c r="M951" i="17"/>
  <c r="N955" i="17"/>
  <c r="M955" i="17"/>
  <c r="N964" i="17"/>
  <c r="M964" i="17"/>
  <c r="N1015" i="17"/>
  <c r="M1015" i="17"/>
  <c r="N1028" i="17"/>
  <c r="M1028" i="17"/>
  <c r="N1193" i="17"/>
  <c r="M1193" i="17"/>
  <c r="M1246" i="17"/>
  <c r="N719" i="17"/>
  <c r="M719" i="17"/>
  <c r="N744" i="17"/>
  <c r="M744" i="17"/>
  <c r="N793" i="17"/>
  <c r="M793" i="17"/>
  <c r="N810" i="17"/>
  <c r="M810" i="17"/>
  <c r="N892" i="17"/>
  <c r="M892" i="17"/>
  <c r="N943" i="17"/>
  <c r="M943" i="17"/>
  <c r="N947" i="17"/>
  <c r="M947" i="17"/>
  <c r="N956" i="17"/>
  <c r="M956" i="17"/>
  <c r="N1007" i="17"/>
  <c r="M1007" i="17"/>
  <c r="N1020" i="17"/>
  <c r="M1020" i="17"/>
  <c r="N1161" i="17"/>
  <c r="M1161" i="17"/>
  <c r="N1189" i="17"/>
  <c r="M1189" i="17"/>
  <c r="N862" i="17"/>
  <c r="M862" i="17"/>
  <c r="N899" i="17"/>
  <c r="M899" i="17"/>
  <c r="N963" i="17"/>
  <c r="M963" i="17"/>
  <c r="N1036" i="17"/>
  <c r="M1036" i="17"/>
  <c r="M524" i="17"/>
  <c r="M532" i="17"/>
  <c r="M540" i="17"/>
  <c r="M548" i="17"/>
  <c r="M556" i="17"/>
  <c r="M564" i="17"/>
  <c r="M572" i="17"/>
  <c r="M580" i="17"/>
  <c r="M588" i="17"/>
  <c r="M696" i="17"/>
  <c r="N699" i="17"/>
  <c r="M713" i="17"/>
  <c r="M716" i="17"/>
  <c r="N751" i="17"/>
  <c r="M751" i="17"/>
  <c r="M790" i="17"/>
  <c r="M814" i="17"/>
  <c r="M827" i="17"/>
  <c r="N847" i="17"/>
  <c r="M847" i="17"/>
  <c r="M876" i="17"/>
  <c r="N884" i="17"/>
  <c r="M884" i="17"/>
  <c r="N935" i="17"/>
  <c r="M935" i="17"/>
  <c r="N939" i="17"/>
  <c r="M939" i="17"/>
  <c r="N948" i="17"/>
  <c r="M948" i="17"/>
  <c r="N999" i="17"/>
  <c r="M999" i="17"/>
  <c r="N1012" i="17"/>
  <c r="M1012" i="17"/>
  <c r="N1129" i="17"/>
  <c r="M1129" i="17"/>
  <c r="N1157" i="17"/>
  <c r="M1157" i="17"/>
  <c r="N736" i="17"/>
  <c r="M736" i="17"/>
  <c r="N972" i="17"/>
  <c r="M972" i="17"/>
  <c r="N703" i="17"/>
  <c r="M703" i="17"/>
  <c r="N752" i="17"/>
  <c r="M752" i="17"/>
  <c r="N799" i="17"/>
  <c r="M799" i="17"/>
  <c r="N927" i="17"/>
  <c r="M927" i="17"/>
  <c r="N931" i="17"/>
  <c r="M931" i="17"/>
  <c r="N940" i="17"/>
  <c r="M940" i="17"/>
  <c r="N991" i="17"/>
  <c r="M991" i="17"/>
  <c r="N1004" i="17"/>
  <c r="M1004" i="17"/>
  <c r="N1097" i="17"/>
  <c r="M1097" i="17"/>
  <c r="N1125" i="17"/>
  <c r="M1125" i="17"/>
  <c r="M3" i="17"/>
  <c r="N3" i="17" s="1"/>
  <c r="M5" i="17"/>
  <c r="N5" i="17" s="1"/>
  <c r="M13" i="17"/>
  <c r="M18" i="17"/>
  <c r="M26" i="17"/>
  <c r="M34" i="17"/>
  <c r="M42" i="17"/>
  <c r="M50" i="17"/>
  <c r="M58" i="17"/>
  <c r="M66" i="17"/>
  <c r="M74" i="17"/>
  <c r="M82" i="17"/>
  <c r="M90" i="17"/>
  <c r="M98" i="17"/>
  <c r="M106" i="17"/>
  <c r="M114" i="17"/>
  <c r="M122" i="17"/>
  <c r="M130" i="17"/>
  <c r="M138" i="17"/>
  <c r="M146" i="17"/>
  <c r="M154" i="17"/>
  <c r="M162" i="17"/>
  <c r="M170" i="17"/>
  <c r="M178" i="17"/>
  <c r="M186" i="17"/>
  <c r="M194" i="17"/>
  <c r="M202" i="17"/>
  <c r="M210" i="17"/>
  <c r="M218" i="17"/>
  <c r="M226" i="17"/>
  <c r="M234" i="17"/>
  <c r="M242" i="17"/>
  <c r="M250" i="17"/>
  <c r="M258" i="17"/>
  <c r="M266" i="17"/>
  <c r="M274" i="17"/>
  <c r="M282" i="17"/>
  <c r="M290" i="17"/>
  <c r="M700" i="17"/>
  <c r="N727" i="17"/>
  <c r="M727" i="17"/>
  <c r="N759" i="17"/>
  <c r="M759" i="17"/>
  <c r="N781" i="17"/>
  <c r="M807" i="17"/>
  <c r="N919" i="17"/>
  <c r="M919" i="17"/>
  <c r="N923" i="17"/>
  <c r="M923" i="17"/>
  <c r="N932" i="17"/>
  <c r="M932" i="17"/>
  <c r="N983" i="17"/>
  <c r="M983" i="17"/>
  <c r="N996" i="17"/>
  <c r="M996" i="17"/>
  <c r="N1047" i="17"/>
  <c r="M1047" i="17"/>
  <c r="M1065" i="17"/>
  <c r="N1093" i="17"/>
  <c r="M1093" i="17"/>
  <c r="N728" i="17"/>
  <c r="M728" i="17"/>
  <c r="N760" i="17"/>
  <c r="M760" i="17"/>
  <c r="N844" i="17"/>
  <c r="M844" i="17"/>
  <c r="N911" i="17"/>
  <c r="M911" i="17"/>
  <c r="N915" i="17"/>
  <c r="M915" i="17"/>
  <c r="N924" i="17"/>
  <c r="M924" i="17"/>
  <c r="N975" i="17"/>
  <c r="M975" i="17"/>
  <c r="N979" i="17"/>
  <c r="M979" i="17"/>
  <c r="N988" i="17"/>
  <c r="M988" i="17"/>
  <c r="N1039" i="17"/>
  <c r="M1039" i="17"/>
  <c r="N1062" i="17"/>
  <c r="M1062" i="17"/>
  <c r="N855" i="17"/>
  <c r="M855" i="17"/>
  <c r="N1366" i="17"/>
  <c r="M1366" i="17"/>
  <c r="N1382" i="17"/>
  <c r="M1382" i="17"/>
  <c r="N818" i="17"/>
  <c r="M818" i="17"/>
  <c r="N834" i="17"/>
  <c r="M834" i="17"/>
  <c r="N1225" i="17"/>
  <c r="M1225" i="17"/>
  <c r="M1232" i="17"/>
  <c r="N1232" i="17"/>
  <c r="N1374" i="17"/>
  <c r="M1374" i="17"/>
  <c r="N863" i="17"/>
  <c r="M863" i="17"/>
  <c r="M771" i="17"/>
  <c r="M774" i="17"/>
  <c r="M794" i="17"/>
  <c r="N797" i="17"/>
  <c r="M803" i="17"/>
  <c r="M806" i="17"/>
  <c r="M809" i="17"/>
  <c r="M819" i="17"/>
  <c r="M822" i="17"/>
  <c r="M825" i="17"/>
  <c r="M835" i="17"/>
  <c r="M849" i="17"/>
  <c r="M867" i="17"/>
  <c r="N1302" i="17"/>
  <c r="M1302" i="17"/>
  <c r="N1336" i="17"/>
  <c r="M1344" i="17"/>
  <c r="N1344" i="17"/>
  <c r="N839" i="17"/>
  <c r="M839" i="17"/>
  <c r="M860" i="17"/>
  <c r="N871" i="17"/>
  <c r="M871" i="17"/>
  <c r="M1072" i="17"/>
  <c r="N1072" i="17"/>
  <c r="M1104" i="17"/>
  <c r="N1104" i="17"/>
  <c r="M1136" i="17"/>
  <c r="N1136" i="17"/>
  <c r="M1168" i="17"/>
  <c r="N1168" i="17"/>
  <c r="M1200" i="17"/>
  <c r="N1200" i="17"/>
  <c r="N1310" i="17"/>
  <c r="M1310" i="17"/>
  <c r="N879" i="17"/>
  <c r="M879" i="17"/>
  <c r="N1254" i="17"/>
  <c r="M1254" i="17"/>
  <c r="N1318" i="17"/>
  <c r="M1318" i="17"/>
  <c r="M842" i="17"/>
  <c r="M850" i="17"/>
  <c r="M858" i="17"/>
  <c r="M866" i="17"/>
  <c r="M874" i="17"/>
  <c r="M882" i="17"/>
  <c r="M890" i="17"/>
  <c r="M898" i="17"/>
  <c r="M906" i="17"/>
  <c r="M914" i="17"/>
  <c r="M922" i="17"/>
  <c r="M930" i="17"/>
  <c r="M938" i="17"/>
  <c r="M946" i="17"/>
  <c r="M954" i="17"/>
  <c r="M962" i="17"/>
  <c r="M970" i="17"/>
  <c r="M978" i="17"/>
  <c r="M986" i="17"/>
  <c r="M994" i="17"/>
  <c r="M1002" i="17"/>
  <c r="M1010" i="17"/>
  <c r="M1018" i="17"/>
  <c r="M1026" i="17"/>
  <c r="M1034" i="17"/>
  <c r="M1042" i="17"/>
  <c r="M1050" i="17"/>
  <c r="M1053" i="17"/>
  <c r="N1056" i="17"/>
  <c r="M1066" i="17"/>
  <c r="M1069" i="17"/>
  <c r="N1073" i="17"/>
  <c r="M1073" i="17"/>
  <c r="M1094" i="17"/>
  <c r="M1098" i="17"/>
  <c r="M1101" i="17"/>
  <c r="N1105" i="17"/>
  <c r="M1105" i="17"/>
  <c r="M1126" i="17"/>
  <c r="M1130" i="17"/>
  <c r="M1133" i="17"/>
  <c r="N1137" i="17"/>
  <c r="M1137" i="17"/>
  <c r="M1158" i="17"/>
  <c r="M1162" i="17"/>
  <c r="M1165" i="17"/>
  <c r="N1169" i="17"/>
  <c r="M1169" i="17"/>
  <c r="M1190" i="17"/>
  <c r="M1194" i="17"/>
  <c r="M1197" i="17"/>
  <c r="N1201" i="17"/>
  <c r="M1201" i="17"/>
  <c r="N1233" i="17"/>
  <c r="M1233" i="17"/>
  <c r="N1262" i="17"/>
  <c r="M1262" i="17"/>
  <c r="N1326" i="17"/>
  <c r="M1326" i="17"/>
  <c r="N1080" i="17"/>
  <c r="N1112" i="17"/>
  <c r="N1144" i="17"/>
  <c r="N1176" i="17"/>
  <c r="N1208" i="17"/>
  <c r="N1240" i="17"/>
  <c r="N1270" i="17"/>
  <c r="M1270" i="17"/>
  <c r="N1296" i="17"/>
  <c r="N1334" i="17"/>
  <c r="M1334" i="17"/>
  <c r="N1360" i="17"/>
  <c r="N1081" i="17"/>
  <c r="M1081" i="17"/>
  <c r="N1113" i="17"/>
  <c r="M1113" i="17"/>
  <c r="N1145" i="17"/>
  <c r="M1145" i="17"/>
  <c r="N1177" i="17"/>
  <c r="M1177" i="17"/>
  <c r="N1209" i="17"/>
  <c r="M1209" i="17"/>
  <c r="N1241" i="17"/>
  <c r="M1241" i="17"/>
  <c r="N1278" i="17"/>
  <c r="M1278" i="17"/>
  <c r="N1342" i="17"/>
  <c r="M1342" i="17"/>
  <c r="M987" i="17"/>
  <c r="M995" i="17"/>
  <c r="M1003" i="17"/>
  <c r="M1011" i="17"/>
  <c r="M1019" i="17"/>
  <c r="M1027" i="17"/>
  <c r="M1035" i="17"/>
  <c r="M1043" i="17"/>
  <c r="N1088" i="17"/>
  <c r="N1120" i="17"/>
  <c r="N1152" i="17"/>
  <c r="N1184" i="17"/>
  <c r="N1216" i="17"/>
  <c r="N1248" i="17"/>
  <c r="N1286" i="17"/>
  <c r="M1286" i="17"/>
  <c r="N1312" i="17"/>
  <c r="N1350" i="17"/>
  <c r="M1350" i="17"/>
  <c r="N1376" i="17"/>
  <c r="N1384" i="17"/>
  <c r="N1089" i="17"/>
  <c r="M1089" i="17"/>
  <c r="N1121" i="17"/>
  <c r="M1121" i="17"/>
  <c r="N1153" i="17"/>
  <c r="M1153" i="17"/>
  <c r="N1185" i="17"/>
  <c r="M1185" i="17"/>
  <c r="N1217" i="17"/>
  <c r="M1217" i="17"/>
  <c r="N1249" i="17"/>
  <c r="M1249" i="17"/>
  <c r="N1294" i="17"/>
  <c r="M1294" i="17"/>
  <c r="N1358" i="17"/>
  <c r="M1358" i="17"/>
  <c r="M1257" i="17"/>
  <c r="M1265" i="17"/>
  <c r="M1273" i="17"/>
  <c r="M1281" i="17"/>
  <c r="M1289" i="17"/>
  <c r="M1297" i="17"/>
  <c r="M1305" i="17"/>
  <c r="M1313" i="17"/>
  <c r="M1321" i="17"/>
  <c r="M1329" i="17"/>
  <c r="M1337" i="17"/>
  <c r="M1345" i="17"/>
  <c r="M1353" i="17"/>
  <c r="M1361" i="17"/>
  <c r="M1369" i="17"/>
  <c r="M1377" i="17"/>
  <c r="M1385" i="17"/>
  <c r="M1380" i="17"/>
  <c r="M1388" i="17"/>
  <c r="N178" i="13"/>
  <c r="M178" i="13"/>
  <c r="N306" i="13"/>
  <c r="M306" i="13"/>
  <c r="N370" i="13"/>
  <c r="M370" i="13"/>
  <c r="M5" i="13"/>
  <c r="N5" i="13" s="1"/>
  <c r="M15" i="13"/>
  <c r="N42" i="13"/>
  <c r="M42" i="13"/>
  <c r="M59" i="13"/>
  <c r="N66" i="13"/>
  <c r="M66" i="13"/>
  <c r="N100" i="13"/>
  <c r="N115" i="13"/>
  <c r="M115" i="13"/>
  <c r="N122" i="13"/>
  <c r="M122" i="13"/>
  <c r="N164" i="13"/>
  <c r="N186" i="13"/>
  <c r="M186" i="13"/>
  <c r="N250" i="13"/>
  <c r="M250" i="13"/>
  <c r="N314" i="13"/>
  <c r="M314" i="13"/>
  <c r="N378" i="13"/>
  <c r="M378" i="13"/>
  <c r="N442" i="13"/>
  <c r="M442" i="13"/>
  <c r="N506" i="13"/>
  <c r="M506" i="13"/>
  <c r="M524" i="13"/>
  <c r="N524" i="13"/>
  <c r="M540" i="13"/>
  <c r="N540" i="13"/>
  <c r="M556" i="13"/>
  <c r="N556" i="13"/>
  <c r="M572" i="13"/>
  <c r="N572" i="13"/>
  <c r="M588" i="13"/>
  <c r="N588" i="13"/>
  <c r="M652" i="13"/>
  <c r="N652" i="13"/>
  <c r="N769" i="13"/>
  <c r="M769" i="13"/>
  <c r="M867" i="13"/>
  <c r="N867" i="13"/>
  <c r="N18" i="13"/>
  <c r="M18" i="13"/>
  <c r="N434" i="13"/>
  <c r="M434" i="13"/>
  <c r="M747" i="13"/>
  <c r="N747" i="13"/>
  <c r="N123" i="13"/>
  <c r="M123" i="13"/>
  <c r="N130" i="13"/>
  <c r="M130" i="13"/>
  <c r="N194" i="13"/>
  <c r="M194" i="13"/>
  <c r="N258" i="13"/>
  <c r="M258" i="13"/>
  <c r="N322" i="13"/>
  <c r="M322" i="13"/>
  <c r="N386" i="13"/>
  <c r="M386" i="13"/>
  <c r="N450" i="13"/>
  <c r="M450" i="13"/>
  <c r="M668" i="13"/>
  <c r="N668" i="13"/>
  <c r="M815" i="13"/>
  <c r="N815" i="13"/>
  <c r="M863" i="13"/>
  <c r="N863" i="13"/>
  <c r="N114" i="13"/>
  <c r="M114" i="13"/>
  <c r="N1210" i="13"/>
  <c r="M1210" i="13"/>
  <c r="M6" i="13"/>
  <c r="N9" i="13"/>
  <c r="N26" i="13"/>
  <c r="M26" i="13"/>
  <c r="M43" i="13"/>
  <c r="N46" i="13"/>
  <c r="N60" i="13"/>
  <c r="M67" i="13"/>
  <c r="N74" i="13"/>
  <c r="M74" i="13"/>
  <c r="N116" i="13"/>
  <c r="N131" i="13"/>
  <c r="M131" i="13"/>
  <c r="N138" i="13"/>
  <c r="M138" i="13"/>
  <c r="N180" i="13"/>
  <c r="N202" i="13"/>
  <c r="M202" i="13"/>
  <c r="N266" i="13"/>
  <c r="M266" i="13"/>
  <c r="N330" i="13"/>
  <c r="M330" i="13"/>
  <c r="N394" i="13"/>
  <c r="M394" i="13"/>
  <c r="N458" i="13"/>
  <c r="M458" i="13"/>
  <c r="M604" i="13"/>
  <c r="N604" i="13"/>
  <c r="M684" i="13"/>
  <c r="N684" i="13"/>
  <c r="N741" i="13"/>
  <c r="M741" i="13"/>
  <c r="N793" i="13"/>
  <c r="M793" i="13"/>
  <c r="N801" i="13"/>
  <c r="M801" i="13"/>
  <c r="N107" i="13"/>
  <c r="M107" i="13"/>
  <c r="N242" i="13"/>
  <c r="M242" i="13"/>
  <c r="N498" i="13"/>
  <c r="M498" i="13"/>
  <c r="M3" i="13"/>
  <c r="N3" i="13" s="1"/>
  <c r="N13" i="13"/>
  <c r="M13" i="13"/>
  <c r="M20" i="13"/>
  <c r="M23" i="13"/>
  <c r="N50" i="13"/>
  <c r="M50" i="13"/>
  <c r="N75" i="13"/>
  <c r="M75" i="13"/>
  <c r="N82" i="13"/>
  <c r="M82" i="13"/>
  <c r="N124" i="13"/>
  <c r="N139" i="13"/>
  <c r="M139" i="13"/>
  <c r="N146" i="13"/>
  <c r="M146" i="13"/>
  <c r="N210" i="13"/>
  <c r="M210" i="13"/>
  <c r="N274" i="13"/>
  <c r="M274" i="13"/>
  <c r="N338" i="13"/>
  <c r="M338" i="13"/>
  <c r="N402" i="13"/>
  <c r="M402" i="13"/>
  <c r="N466" i="13"/>
  <c r="M466" i="13"/>
  <c r="N509" i="13"/>
  <c r="M509" i="13"/>
  <c r="N737" i="13"/>
  <c r="M737" i="13"/>
  <c r="N83" i="13"/>
  <c r="M83" i="13"/>
  <c r="N90" i="13"/>
  <c r="M90" i="13"/>
  <c r="N147" i="13"/>
  <c r="M147" i="13"/>
  <c r="N154" i="13"/>
  <c r="M154" i="13"/>
  <c r="N218" i="13"/>
  <c r="M218" i="13"/>
  <c r="N282" i="13"/>
  <c r="M282" i="13"/>
  <c r="N346" i="13"/>
  <c r="M346" i="13"/>
  <c r="N410" i="13"/>
  <c r="M410" i="13"/>
  <c r="N474" i="13"/>
  <c r="M474" i="13"/>
  <c r="M620" i="13"/>
  <c r="N620" i="13"/>
  <c r="N700" i="13"/>
  <c r="M700" i="13"/>
  <c r="N34" i="13"/>
  <c r="M34" i="13"/>
  <c r="N91" i="13"/>
  <c r="M91" i="13"/>
  <c r="N98" i="13"/>
  <c r="M98" i="13"/>
  <c r="N155" i="13"/>
  <c r="M155" i="13"/>
  <c r="N162" i="13"/>
  <c r="M162" i="13"/>
  <c r="N226" i="13"/>
  <c r="M226" i="13"/>
  <c r="N290" i="13"/>
  <c r="M290" i="13"/>
  <c r="N354" i="13"/>
  <c r="M354" i="13"/>
  <c r="N418" i="13"/>
  <c r="M418" i="13"/>
  <c r="N482" i="13"/>
  <c r="M482" i="13"/>
  <c r="N720" i="13"/>
  <c r="M720" i="13"/>
  <c r="N14" i="13"/>
  <c r="M31" i="13"/>
  <c r="N58" i="13"/>
  <c r="M58" i="13"/>
  <c r="N84" i="13"/>
  <c r="N99" i="13"/>
  <c r="M99" i="13"/>
  <c r="N106" i="13"/>
  <c r="M106" i="13"/>
  <c r="N148" i="13"/>
  <c r="N170" i="13"/>
  <c r="M170" i="13"/>
  <c r="N234" i="13"/>
  <c r="M234" i="13"/>
  <c r="N298" i="13"/>
  <c r="M298" i="13"/>
  <c r="N362" i="13"/>
  <c r="M362" i="13"/>
  <c r="N426" i="13"/>
  <c r="M426" i="13"/>
  <c r="N490" i="13"/>
  <c r="M490" i="13"/>
  <c r="M636" i="13"/>
  <c r="N636" i="13"/>
  <c r="N724" i="13"/>
  <c r="M724" i="13"/>
  <c r="N765" i="13"/>
  <c r="M765" i="13"/>
  <c r="N812" i="13"/>
  <c r="M812" i="13"/>
  <c r="N841" i="13"/>
  <c r="M841" i="13"/>
  <c r="M879" i="13"/>
  <c r="N879" i="13"/>
  <c r="M895" i="13"/>
  <c r="N895" i="13"/>
  <c r="M665" i="13"/>
  <c r="M681" i="13"/>
  <c r="M697" i="13"/>
  <c r="N707" i="13"/>
  <c r="M744" i="13"/>
  <c r="N748" i="13"/>
  <c r="M748" i="13"/>
  <c r="N758" i="13"/>
  <c r="M772" i="13"/>
  <c r="N775" i="13"/>
  <c r="M783" i="13"/>
  <c r="N783" i="13"/>
  <c r="N860" i="13"/>
  <c r="M860" i="13"/>
  <c r="N891" i="13"/>
  <c r="M891" i="13"/>
  <c r="N907" i="13"/>
  <c r="M907" i="13"/>
  <c r="N911" i="13"/>
  <c r="M911" i="13"/>
  <c r="N915" i="13"/>
  <c r="M915" i="13"/>
  <c r="N919" i="13"/>
  <c r="M919" i="13"/>
  <c r="N923" i="13"/>
  <c r="M923" i="13"/>
  <c r="N927" i="13"/>
  <c r="M927" i="13"/>
  <c r="N931" i="13"/>
  <c r="M931" i="13"/>
  <c r="N935" i="13"/>
  <c r="M935" i="13"/>
  <c r="N708" i="13"/>
  <c r="M708" i="13"/>
  <c r="M759" i="13"/>
  <c r="N759" i="13"/>
  <c r="N780" i="13"/>
  <c r="M780" i="13"/>
  <c r="N809" i="13"/>
  <c r="M809" i="13"/>
  <c r="M831" i="13"/>
  <c r="N831" i="13"/>
  <c r="M163" i="13"/>
  <c r="M171" i="13"/>
  <c r="M179" i="13"/>
  <c r="M187" i="13"/>
  <c r="M195" i="13"/>
  <c r="M203" i="13"/>
  <c r="M211" i="13"/>
  <c r="M219" i="13"/>
  <c r="M227" i="13"/>
  <c r="M235" i="13"/>
  <c r="M243" i="13"/>
  <c r="M251" i="13"/>
  <c r="M259" i="13"/>
  <c r="M267" i="13"/>
  <c r="M275" i="13"/>
  <c r="M283" i="13"/>
  <c r="M291" i="13"/>
  <c r="M299" i="13"/>
  <c r="M307" i="13"/>
  <c r="M315" i="13"/>
  <c r="M323" i="13"/>
  <c r="M331" i="13"/>
  <c r="M339" i="13"/>
  <c r="M347" i="13"/>
  <c r="M355" i="13"/>
  <c r="M363" i="13"/>
  <c r="M371" i="13"/>
  <c r="M379" i="13"/>
  <c r="M387" i="13"/>
  <c r="M395" i="13"/>
  <c r="M403" i="13"/>
  <c r="M411" i="13"/>
  <c r="M419" i="13"/>
  <c r="M427" i="13"/>
  <c r="M435" i="13"/>
  <c r="M443" i="13"/>
  <c r="M451" i="13"/>
  <c r="M459" i="13"/>
  <c r="M467" i="13"/>
  <c r="M475" i="13"/>
  <c r="M483" i="13"/>
  <c r="M491" i="13"/>
  <c r="M499" i="13"/>
  <c r="M507" i="13"/>
  <c r="M510" i="13"/>
  <c r="M522" i="13"/>
  <c r="M528" i="13"/>
  <c r="M538" i="13"/>
  <c r="M544" i="13"/>
  <c r="M554" i="13"/>
  <c r="M560" i="13"/>
  <c r="M570" i="13"/>
  <c r="M576" i="13"/>
  <c r="M586" i="13"/>
  <c r="N732" i="13"/>
  <c r="M732" i="13"/>
  <c r="N828" i="13"/>
  <c r="M828" i="13"/>
  <c r="N857" i="13"/>
  <c r="M857" i="13"/>
  <c r="M865" i="13"/>
  <c r="N865" i="13"/>
  <c r="M873" i="13"/>
  <c r="N873" i="13"/>
  <c r="M513" i="13"/>
  <c r="N516" i="13"/>
  <c r="N532" i="13"/>
  <c r="N548" i="13"/>
  <c r="N564" i="13"/>
  <c r="N580" i="13"/>
  <c r="N596" i="13"/>
  <c r="N612" i="13"/>
  <c r="N628" i="13"/>
  <c r="N644" i="13"/>
  <c r="N660" i="13"/>
  <c r="N676" i="13"/>
  <c r="N692" i="13"/>
  <c r="M705" i="13"/>
  <c r="M709" i="13"/>
  <c r="N715" i="13"/>
  <c r="M752" i="13"/>
  <c r="N756" i="13"/>
  <c r="M756" i="13"/>
  <c r="M763" i="13"/>
  <c r="N777" i="13"/>
  <c r="M777" i="13"/>
  <c r="M788" i="13"/>
  <c r="N791" i="13"/>
  <c r="M799" i="13"/>
  <c r="N799" i="13"/>
  <c r="N885" i="13"/>
  <c r="N716" i="13"/>
  <c r="M716" i="13"/>
  <c r="N796" i="13"/>
  <c r="M796" i="13"/>
  <c r="N825" i="13"/>
  <c r="M825" i="13"/>
  <c r="M847" i="13"/>
  <c r="N847" i="13"/>
  <c r="N508" i="13"/>
  <c r="N523" i="13"/>
  <c r="N539" i="13"/>
  <c r="N555" i="13"/>
  <c r="N571" i="13"/>
  <c r="N587" i="13"/>
  <c r="N603" i="13"/>
  <c r="N619" i="13"/>
  <c r="N635" i="13"/>
  <c r="N651" i="13"/>
  <c r="N667" i="13"/>
  <c r="N683" i="13"/>
  <c r="N699" i="13"/>
  <c r="M736" i="13"/>
  <c r="N740" i="13"/>
  <c r="M740" i="13"/>
  <c r="M753" i="13"/>
  <c r="N768" i="13"/>
  <c r="M768" i="13"/>
  <c r="N844" i="13"/>
  <c r="M844" i="13"/>
  <c r="N899" i="13"/>
  <c r="M899" i="13"/>
  <c r="N1098" i="13"/>
  <c r="M1098" i="13"/>
  <c r="N1158" i="13"/>
  <c r="M1158" i="13"/>
  <c r="N939" i="13"/>
  <c r="M939" i="13"/>
  <c r="N947" i="13"/>
  <c r="M947" i="13"/>
  <c r="N955" i="13"/>
  <c r="M955" i="13"/>
  <c r="N963" i="13"/>
  <c r="M963" i="13"/>
  <c r="N971" i="13"/>
  <c r="M971" i="13"/>
  <c r="N979" i="13"/>
  <c r="M979" i="13"/>
  <c r="N987" i="13"/>
  <c r="M987" i="13"/>
  <c r="N995" i="13"/>
  <c r="M995" i="13"/>
  <c r="N1003" i="13"/>
  <c r="M1003" i="13"/>
  <c r="N1011" i="13"/>
  <c r="M1011" i="13"/>
  <c r="N1019" i="13"/>
  <c r="M1019" i="13"/>
  <c r="N1027" i="13"/>
  <c r="M1027" i="13"/>
  <c r="N1035" i="13"/>
  <c r="M1035" i="13"/>
  <c r="N1146" i="13"/>
  <c r="M1146" i="13"/>
  <c r="N1115" i="13"/>
  <c r="M1115" i="13"/>
  <c r="N1139" i="13"/>
  <c r="M1139" i="13"/>
  <c r="N893" i="13"/>
  <c r="M1053" i="13"/>
  <c r="N1053" i="13"/>
  <c r="M1069" i="13"/>
  <c r="N1069" i="13"/>
  <c r="M1085" i="13"/>
  <c r="N1085" i="13"/>
  <c r="M1102" i="13"/>
  <c r="N1102" i="13"/>
  <c r="M1132" i="13"/>
  <c r="N1132" i="13"/>
  <c r="N1038" i="13"/>
  <c r="M1038" i="13"/>
  <c r="N883" i="13"/>
  <c r="M883" i="13"/>
  <c r="N1047" i="13"/>
  <c r="M1047" i="13"/>
  <c r="N1063" i="13"/>
  <c r="M1063" i="13"/>
  <c r="N1079" i="13"/>
  <c r="M1079" i="13"/>
  <c r="N1154" i="13"/>
  <c r="M1154" i="13"/>
  <c r="N1166" i="13"/>
  <c r="M1166" i="13"/>
  <c r="N1218" i="13"/>
  <c r="M1218" i="13"/>
  <c r="N1226" i="13"/>
  <c r="M1226" i="13"/>
  <c r="N1234" i="13"/>
  <c r="M1234" i="13"/>
  <c r="N1242" i="13"/>
  <c r="M1242" i="13"/>
  <c r="N1250" i="13"/>
  <c r="M1250" i="13"/>
  <c r="N1258" i="13"/>
  <c r="M1258" i="13"/>
  <c r="N1266" i="13"/>
  <c r="M1266" i="13"/>
  <c r="N1274" i="13"/>
  <c r="M1274" i="13"/>
  <c r="N1282" i="13"/>
  <c r="M1282" i="13"/>
  <c r="N1290" i="13"/>
  <c r="M1290" i="13"/>
  <c r="N1298" i="13"/>
  <c r="M1298" i="13"/>
  <c r="N1306" i="13"/>
  <c r="M1306" i="13"/>
  <c r="N1314" i="13"/>
  <c r="M1314" i="13"/>
  <c r="N1322" i="13"/>
  <c r="M1322" i="13"/>
  <c r="N1330" i="13"/>
  <c r="M1330" i="13"/>
  <c r="N1338" i="13"/>
  <c r="M1338" i="13"/>
  <c r="N1346" i="13"/>
  <c r="M1346" i="13"/>
  <c r="N1354" i="13"/>
  <c r="M1354" i="13"/>
  <c r="N1162" i="13"/>
  <c r="M1162" i="13"/>
  <c r="N1174" i="13"/>
  <c r="M1174" i="13"/>
  <c r="N1362" i="13"/>
  <c r="M1362" i="13"/>
  <c r="N1370" i="13"/>
  <c r="M1370" i="13"/>
  <c r="N1378" i="13"/>
  <c r="M1378" i="13"/>
  <c r="N1386" i="13"/>
  <c r="M1386" i="13"/>
  <c r="N1054" i="13"/>
  <c r="N1070" i="13"/>
  <c r="N1086" i="13"/>
  <c r="M1099" i="13"/>
  <c r="N1116" i="13"/>
  <c r="M1155" i="13"/>
  <c r="N1170" i="13"/>
  <c r="M1170" i="13"/>
  <c r="N1182" i="13"/>
  <c r="M1182" i="13"/>
  <c r="N1178" i="13"/>
  <c r="M1178" i="13"/>
  <c r="N1190" i="13"/>
  <c r="M1190" i="13"/>
  <c r="M943" i="13"/>
  <c r="M951" i="13"/>
  <c r="M959" i="13"/>
  <c r="M967" i="13"/>
  <c r="M975" i="13"/>
  <c r="M983" i="13"/>
  <c r="M991" i="13"/>
  <c r="M999" i="13"/>
  <c r="M1007" i="13"/>
  <c r="M1015" i="13"/>
  <c r="M1023" i="13"/>
  <c r="M1031" i="13"/>
  <c r="M1042" i="13"/>
  <c r="N1045" i="13"/>
  <c r="M1055" i="13"/>
  <c r="N1061" i="13"/>
  <c r="M1071" i="13"/>
  <c r="N1077" i="13"/>
  <c r="M1087" i="13"/>
  <c r="N1100" i="13"/>
  <c r="N1117" i="13"/>
  <c r="M1130" i="13"/>
  <c r="N1134" i="13"/>
  <c r="M1171" i="13"/>
  <c r="N1186" i="13"/>
  <c r="M1186" i="13"/>
  <c r="N1198" i="13"/>
  <c r="M1198" i="13"/>
  <c r="N1142" i="13"/>
  <c r="M1142" i="13"/>
  <c r="N1194" i="13"/>
  <c r="M1194" i="13"/>
  <c r="N1037" i="13"/>
  <c r="N1046" i="13"/>
  <c r="N1062" i="13"/>
  <c r="N1078" i="13"/>
  <c r="N1101" i="13"/>
  <c r="M1114" i="13"/>
  <c r="N1118" i="13"/>
  <c r="M1131" i="13"/>
  <c r="N1138" i="13"/>
  <c r="M1138" i="13"/>
  <c r="N1150" i="13"/>
  <c r="M1150" i="13"/>
  <c r="N1202" i="13"/>
  <c r="M1202" i="13"/>
  <c r="M1206" i="13"/>
  <c r="M1214" i="13"/>
  <c r="M1222" i="13"/>
  <c r="M1230" i="13"/>
  <c r="M1238" i="13"/>
  <c r="M1246" i="13"/>
  <c r="M1254" i="13"/>
  <c r="M1262" i="13"/>
  <c r="M1270" i="13"/>
  <c r="M1278" i="13"/>
  <c r="M1286" i="13"/>
  <c r="M1294" i="13"/>
  <c r="M1302" i="13"/>
  <c r="M1310" i="13"/>
  <c r="M1318" i="13"/>
  <c r="M1326" i="13"/>
  <c r="M1334" i="13"/>
  <c r="M1342" i="13"/>
  <c r="M1350" i="13"/>
  <c r="M1358" i="13"/>
  <c r="M1366" i="13"/>
  <c r="M1374" i="13"/>
  <c r="M1382" i="13"/>
  <c r="E103" i="10"/>
  <c r="G113" i="10"/>
  <c r="B102" i="10"/>
  <c r="B96" i="10"/>
  <c r="B104" i="10"/>
  <c r="B88" i="10"/>
  <c r="B92" i="10"/>
  <c r="B97" i="10"/>
  <c r="D98" i="10"/>
  <c r="D106" i="10" s="1"/>
  <c r="B101" i="10"/>
  <c r="D102" i="10"/>
  <c r="C97" i="10"/>
  <c r="C101" i="10"/>
  <c r="C110" i="10"/>
  <c r="B87" i="10"/>
  <c r="D97" i="10"/>
  <c r="C87" i="10"/>
  <c r="E88" i="10"/>
  <c r="C91" i="10"/>
  <c r="E92" i="10"/>
  <c r="C96" i="10"/>
  <c r="E97" i="10"/>
  <c r="G98" i="10"/>
  <c r="C100" i="10"/>
  <c r="E101" i="10"/>
  <c r="G102" i="10"/>
  <c r="C104" i="10"/>
  <c r="C109" i="10"/>
  <c r="G111" i="10"/>
  <c r="D101" i="10"/>
  <c r="B86" i="10"/>
  <c r="D87" i="10"/>
  <c r="F88" i="10"/>
  <c r="B90" i="10"/>
  <c r="D91" i="10"/>
  <c r="F92" i="10"/>
  <c r="B94" i="10"/>
  <c r="D96" i="10"/>
  <c r="F97" i="10"/>
  <c r="B99" i="10"/>
  <c r="D100" i="10"/>
  <c r="F101" i="10"/>
  <c r="B103" i="10"/>
  <c r="D104" i="10"/>
  <c r="C86" i="10"/>
  <c r="E87" i="10"/>
  <c r="C90" i="10"/>
  <c r="E91" i="10"/>
  <c r="C94" i="10"/>
  <c r="E96" i="10"/>
  <c r="G97" i="10"/>
  <c r="C99" i="10"/>
  <c r="E100" i="10"/>
  <c r="G101" i="10"/>
  <c r="C103" i="10"/>
  <c r="E104" i="10"/>
  <c r="G106" i="10"/>
  <c r="G110" i="10"/>
  <c r="G114" i="10"/>
  <c r="B91" i="10"/>
  <c r="B100" i="10"/>
  <c r="F87" i="10"/>
  <c r="B89" i="10"/>
  <c r="F91" i="10"/>
  <c r="B93" i="10"/>
  <c r="F96" i="10"/>
  <c r="B98" i="10"/>
  <c r="D99" i="10"/>
  <c r="F100" i="10"/>
  <c r="D112" i="10"/>
  <c r="E86" i="10"/>
  <c r="G87" i="10"/>
  <c r="C89" i="10"/>
  <c r="E90" i="10"/>
  <c r="G91" i="10"/>
  <c r="C93" i="10"/>
  <c r="E94" i="10"/>
  <c r="G96" i="10"/>
  <c r="C98" i="10"/>
  <c r="C112" i="10" s="1"/>
  <c r="E99" i="10"/>
  <c r="G100" i="10"/>
  <c r="G109" i="10"/>
  <c r="N294" i="9"/>
  <c r="M294" i="9"/>
  <c r="M4" i="9"/>
  <c r="N4" i="9" s="1"/>
  <c r="M11" i="9"/>
  <c r="N14" i="9"/>
  <c r="M14" i="9"/>
  <c r="M31" i="9"/>
  <c r="N34" i="9"/>
  <c r="M48" i="9"/>
  <c r="M51" i="9"/>
  <c r="N78" i="9"/>
  <c r="M78" i="9"/>
  <c r="M96" i="9"/>
  <c r="M99" i="9"/>
  <c r="N103" i="9"/>
  <c r="M103" i="9"/>
  <c r="M128" i="9"/>
  <c r="M131" i="9"/>
  <c r="N135" i="9"/>
  <c r="M135" i="9"/>
  <c r="M160" i="9"/>
  <c r="M163" i="9"/>
  <c r="N167" i="9"/>
  <c r="M167" i="9"/>
  <c r="M192" i="9"/>
  <c r="M195" i="9"/>
  <c r="N199" i="9"/>
  <c r="M199" i="9"/>
  <c r="M227" i="9"/>
  <c r="N231" i="9"/>
  <c r="M231" i="9"/>
  <c r="M259" i="9"/>
  <c r="N263" i="9"/>
  <c r="M263" i="9"/>
  <c r="M590" i="9"/>
  <c r="N590" i="9"/>
  <c r="M654" i="9"/>
  <c r="N654" i="9"/>
  <c r="N102" i="9"/>
  <c r="M102" i="9"/>
  <c r="N38" i="9"/>
  <c r="M38" i="9"/>
  <c r="N110" i="9"/>
  <c r="M110" i="9"/>
  <c r="N142" i="9"/>
  <c r="M142" i="9"/>
  <c r="N174" i="9"/>
  <c r="M174" i="9"/>
  <c r="N206" i="9"/>
  <c r="M206" i="9"/>
  <c r="N238" i="9"/>
  <c r="M238" i="9"/>
  <c r="N270" i="9"/>
  <c r="M270" i="9"/>
  <c r="N302" i="9"/>
  <c r="M302" i="9"/>
  <c r="N334" i="9"/>
  <c r="M334" i="9"/>
  <c r="N366" i="9"/>
  <c r="M366" i="9"/>
  <c r="N398" i="9"/>
  <c r="M398" i="9"/>
  <c r="N430" i="9"/>
  <c r="M430" i="9"/>
  <c r="N462" i="9"/>
  <c r="M462" i="9"/>
  <c r="N494" i="9"/>
  <c r="M494" i="9"/>
  <c r="N526" i="9"/>
  <c r="M526" i="9"/>
  <c r="N134" i="9"/>
  <c r="M134" i="9"/>
  <c r="N262" i="9"/>
  <c r="M262" i="9"/>
  <c r="N326" i="9"/>
  <c r="M326" i="9"/>
  <c r="M15" i="9"/>
  <c r="N18" i="9"/>
  <c r="M32" i="9"/>
  <c r="M35" i="9"/>
  <c r="N62" i="9"/>
  <c r="M62" i="9"/>
  <c r="M79" i="9"/>
  <c r="N82" i="9"/>
  <c r="M104" i="9"/>
  <c r="M107" i="9"/>
  <c r="N111" i="9"/>
  <c r="M111" i="9"/>
  <c r="M136" i="9"/>
  <c r="M139" i="9"/>
  <c r="N143" i="9"/>
  <c r="M143" i="9"/>
  <c r="M168" i="9"/>
  <c r="M171" i="9"/>
  <c r="N175" i="9"/>
  <c r="M175" i="9"/>
  <c r="M200" i="9"/>
  <c r="M203" i="9"/>
  <c r="N207" i="9"/>
  <c r="M207" i="9"/>
  <c r="M235" i="9"/>
  <c r="N239" i="9"/>
  <c r="M239" i="9"/>
  <c r="N537" i="9"/>
  <c r="M537" i="9"/>
  <c r="M606" i="9"/>
  <c r="N606" i="9"/>
  <c r="N22" i="9"/>
  <c r="M22" i="9"/>
  <c r="M39" i="9"/>
  <c r="N42" i="9"/>
  <c r="M56" i="9"/>
  <c r="M59" i="9"/>
  <c r="N86" i="9"/>
  <c r="M86" i="9"/>
  <c r="N118" i="9"/>
  <c r="M118" i="9"/>
  <c r="N150" i="9"/>
  <c r="M150" i="9"/>
  <c r="N182" i="9"/>
  <c r="M182" i="9"/>
  <c r="N214" i="9"/>
  <c r="M214" i="9"/>
  <c r="N246" i="9"/>
  <c r="M246" i="9"/>
  <c r="N278" i="9"/>
  <c r="M278" i="9"/>
  <c r="N310" i="9"/>
  <c r="M310" i="9"/>
  <c r="N342" i="9"/>
  <c r="M342" i="9"/>
  <c r="N374" i="9"/>
  <c r="M374" i="9"/>
  <c r="N406" i="9"/>
  <c r="M406" i="9"/>
  <c r="N438" i="9"/>
  <c r="M438" i="9"/>
  <c r="N470" i="9"/>
  <c r="M470" i="9"/>
  <c r="N502" i="9"/>
  <c r="M502" i="9"/>
  <c r="N9" i="9"/>
  <c r="M9" i="9"/>
  <c r="M19" i="9"/>
  <c r="N46" i="9"/>
  <c r="M46" i="9"/>
  <c r="M63" i="9"/>
  <c r="N66" i="9"/>
  <c r="M83" i="9"/>
  <c r="N87" i="9"/>
  <c r="M87" i="9"/>
  <c r="M115" i="9"/>
  <c r="N119" i="9"/>
  <c r="M119" i="9"/>
  <c r="M147" i="9"/>
  <c r="N151" i="9"/>
  <c r="M151" i="9"/>
  <c r="M179" i="9"/>
  <c r="N183" i="9"/>
  <c r="M183" i="9"/>
  <c r="M211" i="9"/>
  <c r="N215" i="9"/>
  <c r="M215" i="9"/>
  <c r="M243" i="9"/>
  <c r="N247" i="9"/>
  <c r="M247" i="9"/>
  <c r="N543" i="9"/>
  <c r="M543" i="9"/>
  <c r="M558" i="9"/>
  <c r="N558" i="9"/>
  <c r="M622" i="9"/>
  <c r="N622" i="9"/>
  <c r="N166" i="9"/>
  <c r="M166" i="9"/>
  <c r="N198" i="9"/>
  <c r="M198" i="9"/>
  <c r="N358" i="9"/>
  <c r="M358" i="9"/>
  <c r="N390" i="9"/>
  <c r="M390" i="9"/>
  <c r="N422" i="9"/>
  <c r="M422" i="9"/>
  <c r="N454" i="9"/>
  <c r="M454" i="9"/>
  <c r="N486" i="9"/>
  <c r="M486" i="9"/>
  <c r="N518" i="9"/>
  <c r="M518" i="9"/>
  <c r="N540" i="9"/>
  <c r="M540" i="9"/>
  <c r="N70" i="9"/>
  <c r="M70" i="9"/>
  <c r="N94" i="9"/>
  <c r="M94" i="9"/>
  <c r="N126" i="9"/>
  <c r="M126" i="9"/>
  <c r="N158" i="9"/>
  <c r="M158" i="9"/>
  <c r="N190" i="9"/>
  <c r="M190" i="9"/>
  <c r="N222" i="9"/>
  <c r="M222" i="9"/>
  <c r="N254" i="9"/>
  <c r="M254" i="9"/>
  <c r="N286" i="9"/>
  <c r="M286" i="9"/>
  <c r="N318" i="9"/>
  <c r="M318" i="9"/>
  <c r="N350" i="9"/>
  <c r="M350" i="9"/>
  <c r="N382" i="9"/>
  <c r="M382" i="9"/>
  <c r="N414" i="9"/>
  <c r="M414" i="9"/>
  <c r="N446" i="9"/>
  <c r="M446" i="9"/>
  <c r="N478" i="9"/>
  <c r="M478" i="9"/>
  <c r="N510" i="9"/>
  <c r="M510" i="9"/>
  <c r="N54" i="9"/>
  <c r="M54" i="9"/>
  <c r="N230" i="9"/>
  <c r="M230" i="9"/>
  <c r="N3" i="9"/>
  <c r="M10" i="9"/>
  <c r="N13" i="9"/>
  <c r="N30" i="9"/>
  <c r="M30" i="9"/>
  <c r="M47" i="9"/>
  <c r="N50" i="9"/>
  <c r="M67" i="9"/>
  <c r="M91" i="9"/>
  <c r="N95" i="9"/>
  <c r="M95" i="9"/>
  <c r="M123" i="9"/>
  <c r="N127" i="9"/>
  <c r="M127" i="9"/>
  <c r="M155" i="9"/>
  <c r="N159" i="9"/>
  <c r="M159" i="9"/>
  <c r="M187" i="9"/>
  <c r="N191" i="9"/>
  <c r="M191" i="9"/>
  <c r="M219" i="9"/>
  <c r="N223" i="9"/>
  <c r="M223" i="9"/>
  <c r="M251" i="9"/>
  <c r="N255" i="9"/>
  <c r="M255" i="9"/>
  <c r="M574" i="9"/>
  <c r="N574" i="9"/>
  <c r="M638" i="9"/>
  <c r="N638" i="9"/>
  <c r="M271" i="9"/>
  <c r="M279" i="9"/>
  <c r="M287" i="9"/>
  <c r="M295" i="9"/>
  <c r="M303" i="9"/>
  <c r="M311" i="9"/>
  <c r="M319" i="9"/>
  <c r="M327" i="9"/>
  <c r="M335" i="9"/>
  <c r="M343" i="9"/>
  <c r="M351" i="9"/>
  <c r="M359" i="9"/>
  <c r="M367" i="9"/>
  <c r="M375" i="9"/>
  <c r="M383" i="9"/>
  <c r="M391" i="9"/>
  <c r="M399" i="9"/>
  <c r="M407" i="9"/>
  <c r="M415" i="9"/>
  <c r="M423" i="9"/>
  <c r="M431" i="9"/>
  <c r="M439" i="9"/>
  <c r="M447" i="9"/>
  <c r="M455" i="9"/>
  <c r="M463" i="9"/>
  <c r="M471" i="9"/>
  <c r="M479" i="9"/>
  <c r="M487" i="9"/>
  <c r="M495" i="9"/>
  <c r="M503" i="9"/>
  <c r="M511" i="9"/>
  <c r="M519" i="9"/>
  <c r="M527" i="9"/>
  <c r="M538" i="9"/>
  <c r="N541" i="9"/>
  <c r="M547" i="9"/>
  <c r="M550" i="9"/>
  <c r="M556" i="9"/>
  <c r="M562" i="9"/>
  <c r="M572" i="9"/>
  <c r="M578" i="9"/>
  <c r="M588" i="9"/>
  <c r="M594" i="9"/>
  <c r="M604" i="9"/>
  <c r="M610" i="9"/>
  <c r="M620" i="9"/>
  <c r="M626" i="9"/>
  <c r="M636" i="9"/>
  <c r="M642" i="9"/>
  <c r="M652" i="9"/>
  <c r="M658" i="9"/>
  <c r="N566" i="9"/>
  <c r="N582" i="9"/>
  <c r="N598" i="9"/>
  <c r="N614" i="9"/>
  <c r="N630" i="9"/>
  <c r="N646" i="9"/>
  <c r="F104" i="6"/>
  <c r="B110" i="6"/>
  <c r="C110" i="6"/>
  <c r="B87" i="6"/>
  <c r="D88" i="6"/>
  <c r="D101" i="6" s="1"/>
  <c r="F89" i="6"/>
  <c r="B91" i="6"/>
  <c r="D92" i="6"/>
  <c r="F93" i="6"/>
  <c r="B96" i="6"/>
  <c r="D97" i="6"/>
  <c r="B100" i="6"/>
  <c r="B104" i="6"/>
  <c r="B109" i="6"/>
  <c r="B113" i="6"/>
  <c r="C87" i="6"/>
  <c r="E88" i="6"/>
  <c r="E103" i="6" s="1"/>
  <c r="G89" i="6"/>
  <c r="C91" i="6"/>
  <c r="E92" i="6"/>
  <c r="G93" i="6"/>
  <c r="C96" i="6"/>
  <c r="E97" i="6"/>
  <c r="G98" i="6"/>
  <c r="C100" i="6"/>
  <c r="E101" i="6"/>
  <c r="B101" i="6"/>
  <c r="B106" i="6"/>
  <c r="C101" i="6"/>
  <c r="B86" i="6"/>
  <c r="D87" i="6"/>
  <c r="F88" i="6"/>
  <c r="B90" i="6"/>
  <c r="D91" i="6"/>
  <c r="F92" i="6"/>
  <c r="B94" i="6"/>
  <c r="F97" i="6"/>
  <c r="B99" i="6"/>
  <c r="D100" i="6"/>
  <c r="F101" i="6"/>
  <c r="B108" i="6"/>
  <c r="B112" i="6"/>
  <c r="B97" i="6"/>
  <c r="C97" i="6"/>
  <c r="E87" i="6"/>
  <c r="G88" i="6"/>
  <c r="E91" i="6"/>
  <c r="G92" i="6"/>
  <c r="E96" i="6"/>
  <c r="G97" i="6"/>
  <c r="C99" i="6"/>
  <c r="E100" i="6"/>
  <c r="G101" i="6"/>
  <c r="C103" i="6"/>
  <c r="E104" i="6"/>
  <c r="F87" i="6"/>
  <c r="F91" i="6"/>
  <c r="B98" i="6"/>
  <c r="B114" i="6" s="1"/>
  <c r="B102" i="6"/>
  <c r="B107" i="6"/>
  <c r="B111" i="6"/>
  <c r="C106" i="6"/>
  <c r="E86" i="6"/>
  <c r="G87" i="6"/>
  <c r="E90" i="6"/>
  <c r="G91" i="6"/>
  <c r="E94" i="6"/>
  <c r="G96" i="6"/>
  <c r="C98" i="6"/>
  <c r="C109" i="6" s="1"/>
  <c r="E99" i="6"/>
  <c r="G100" i="6"/>
  <c r="C102" i="6"/>
  <c r="J20" i="5"/>
  <c r="L5" i="5" s="1"/>
  <c r="N503" i="5"/>
  <c r="M503" i="5"/>
  <c r="M98" i="5"/>
  <c r="M114" i="5"/>
  <c r="M130" i="5"/>
  <c r="M242" i="5"/>
  <c r="M250" i="5"/>
  <c r="M258" i="5"/>
  <c r="N620" i="5"/>
  <c r="M620" i="5"/>
  <c r="N6" i="5"/>
  <c r="M9" i="5"/>
  <c r="M14" i="5"/>
  <c r="M27" i="5"/>
  <c r="N29" i="5"/>
  <c r="N34" i="5"/>
  <c r="M37" i="5"/>
  <c r="N42" i="5"/>
  <c r="M45" i="5"/>
  <c r="N50" i="5"/>
  <c r="M53" i="5"/>
  <c r="N58" i="5"/>
  <c r="M61" i="5"/>
  <c r="N66" i="5"/>
  <c r="M69" i="5"/>
  <c r="N74" i="5"/>
  <c r="M77" i="5"/>
  <c r="N82" i="5"/>
  <c r="M85" i="5"/>
  <c r="N90" i="5"/>
  <c r="M93" i="5"/>
  <c r="M101" i="5"/>
  <c r="N106" i="5"/>
  <c r="M109" i="5"/>
  <c r="M117" i="5"/>
  <c r="N122" i="5"/>
  <c r="M125" i="5"/>
  <c r="M133" i="5"/>
  <c r="N138" i="5"/>
  <c r="M141" i="5"/>
  <c r="N146" i="5"/>
  <c r="M149" i="5"/>
  <c r="N154" i="5"/>
  <c r="M157" i="5"/>
  <c r="N162" i="5"/>
  <c r="M165" i="5"/>
  <c r="N170" i="5"/>
  <c r="M173" i="5"/>
  <c r="N178" i="5"/>
  <c r="M181" i="5"/>
  <c r="N186" i="5"/>
  <c r="M189" i="5"/>
  <c r="N194" i="5"/>
  <c r="M197" i="5"/>
  <c r="N202" i="5"/>
  <c r="M205" i="5"/>
  <c r="N210" i="5"/>
  <c r="M213" i="5"/>
  <c r="N218" i="5"/>
  <c r="M221" i="5"/>
  <c r="N226" i="5"/>
  <c r="M229" i="5"/>
  <c r="N234" i="5"/>
  <c r="M237" i="5"/>
  <c r="M245" i="5"/>
  <c r="M253" i="5"/>
  <c r="M261" i="5"/>
  <c r="M270" i="5"/>
  <c r="N274" i="5"/>
  <c r="N281" i="5"/>
  <c r="N288" i="5"/>
  <c r="M295" i="5"/>
  <c r="M302" i="5"/>
  <c r="N306" i="5"/>
  <c r="N313" i="5"/>
  <c r="N320" i="5"/>
  <c r="M327" i="5"/>
  <c r="M334" i="5"/>
  <c r="N338" i="5"/>
  <c r="N345" i="5"/>
  <c r="N352" i="5"/>
  <c r="M359" i="5"/>
  <c r="M366" i="5"/>
  <c r="N370" i="5"/>
  <c r="N377" i="5"/>
  <c r="N384" i="5"/>
  <c r="M391" i="5"/>
  <c r="M398" i="5"/>
  <c r="N402" i="5"/>
  <c r="N409" i="5"/>
  <c r="N416" i="5"/>
  <c r="M423" i="5"/>
  <c r="M430" i="5"/>
  <c r="N434" i="5"/>
  <c r="N441" i="5"/>
  <c r="N448" i="5"/>
  <c r="M455" i="5"/>
  <c r="M462" i="5"/>
  <c r="N489" i="5"/>
  <c r="M533" i="5"/>
  <c r="N604" i="5"/>
  <c r="M604" i="5"/>
  <c r="N609" i="5"/>
  <c r="M609" i="5"/>
  <c r="N653" i="5"/>
  <c r="M653" i="5"/>
  <c r="N657" i="5"/>
  <c r="M657" i="5"/>
  <c r="N481" i="5"/>
  <c r="N511" i="5"/>
  <c r="M511" i="5"/>
  <c r="M569" i="5"/>
  <c r="N463" i="5"/>
  <c r="M463" i="5"/>
  <c r="N534" i="5"/>
  <c r="M534" i="5"/>
  <c r="M557" i="5"/>
  <c r="N557" i="5"/>
  <c r="N597" i="5"/>
  <c r="M597" i="5"/>
  <c r="N601" i="5"/>
  <c r="M601" i="5"/>
  <c r="M573" i="5"/>
  <c r="N573" i="5"/>
  <c r="N471" i="5"/>
  <c r="M471" i="5"/>
  <c r="N558" i="5"/>
  <c r="M558" i="5"/>
  <c r="M567" i="5"/>
  <c r="N567" i="5"/>
  <c r="N606" i="5"/>
  <c r="M606" i="5"/>
  <c r="N542" i="5"/>
  <c r="N479" i="5"/>
  <c r="M479" i="5"/>
  <c r="M551" i="5"/>
  <c r="N551" i="5"/>
  <c r="N579" i="5"/>
  <c r="M579" i="5"/>
  <c r="N496" i="5"/>
  <c r="N613" i="5"/>
  <c r="M613" i="5"/>
  <c r="N272" i="5"/>
  <c r="M279" i="5"/>
  <c r="M286" i="5"/>
  <c r="N290" i="5"/>
  <c r="N297" i="5"/>
  <c r="N304" i="5"/>
  <c r="M311" i="5"/>
  <c r="M318" i="5"/>
  <c r="N322" i="5"/>
  <c r="N329" i="5"/>
  <c r="N336" i="5"/>
  <c r="M343" i="5"/>
  <c r="M350" i="5"/>
  <c r="N354" i="5"/>
  <c r="N361" i="5"/>
  <c r="N368" i="5"/>
  <c r="M375" i="5"/>
  <c r="M382" i="5"/>
  <c r="N386" i="5"/>
  <c r="N393" i="5"/>
  <c r="N400" i="5"/>
  <c r="M407" i="5"/>
  <c r="M414" i="5"/>
  <c r="N418" i="5"/>
  <c r="N425" i="5"/>
  <c r="N432" i="5"/>
  <c r="M439" i="5"/>
  <c r="M446" i="5"/>
  <c r="N450" i="5"/>
  <c r="N457" i="5"/>
  <c r="N472" i="5"/>
  <c r="N487" i="5"/>
  <c r="M487" i="5"/>
  <c r="M494" i="5"/>
  <c r="N527" i="5"/>
  <c r="M536" i="5"/>
  <c r="N563" i="5"/>
  <c r="M587" i="5"/>
  <c r="N561" i="5"/>
  <c r="M561" i="5"/>
  <c r="N495" i="5"/>
  <c r="M495" i="5"/>
  <c r="N531" i="5"/>
  <c r="M531" i="5"/>
  <c r="N537" i="5"/>
  <c r="M537" i="5"/>
  <c r="N572" i="5"/>
  <c r="M572" i="5"/>
  <c r="N588" i="5"/>
  <c r="M588" i="5"/>
  <c r="N605" i="5"/>
  <c r="M605" i="5"/>
  <c r="N612" i="5"/>
  <c r="M612" i="5"/>
  <c r="N621" i="5"/>
  <c r="M621" i="5"/>
  <c r="N628" i="5"/>
  <c r="M628" i="5"/>
  <c r="M540" i="5"/>
  <c r="N629" i="5"/>
  <c r="M629" i="5"/>
  <c r="N636" i="5"/>
  <c r="M636" i="5"/>
  <c r="N637" i="5"/>
  <c r="M637" i="5"/>
  <c r="N644" i="5"/>
  <c r="M644" i="5"/>
  <c r="M532" i="5"/>
  <c r="N535" i="5"/>
  <c r="N559" i="5"/>
  <c r="N565" i="5"/>
  <c r="M580" i="5"/>
  <c r="N596" i="5"/>
  <c r="M596" i="5"/>
  <c r="M633" i="5"/>
  <c r="N645" i="5"/>
  <c r="M645" i="5"/>
  <c r="N652" i="5"/>
  <c r="M652" i="5"/>
  <c r="K26" i="4"/>
  <c r="K27" i="4"/>
  <c r="U17" i="4"/>
  <c r="U22" i="4"/>
  <c r="U24" i="4"/>
  <c r="U25" i="4"/>
  <c r="U19" i="4"/>
  <c r="U26" i="4"/>
  <c r="AB8" i="21" l="1"/>
  <c r="U30" i="21" s="1"/>
  <c r="AB18" i="21"/>
  <c r="L35" i="21" s="1"/>
  <c r="U13" i="12"/>
  <c r="E7" i="23" s="1"/>
  <c r="K19" i="4"/>
  <c r="K18" i="4"/>
  <c r="K20" i="4" s="1"/>
  <c r="J14" i="13"/>
  <c r="J14" i="17"/>
  <c r="T13" i="8"/>
  <c r="C3" i="23" s="1"/>
  <c r="M3" i="22"/>
  <c r="N3" i="22" s="1"/>
  <c r="M5" i="22"/>
  <c r="N5" i="22" s="1"/>
  <c r="M4" i="22"/>
  <c r="N4" i="22" s="1"/>
  <c r="D113" i="10"/>
  <c r="D107" i="10"/>
  <c r="D109" i="10"/>
  <c r="C113" i="10"/>
  <c r="G119" i="10"/>
  <c r="G121" i="10"/>
  <c r="G112" i="10"/>
  <c r="G108" i="10"/>
  <c r="C108" i="10"/>
  <c r="C123" i="10" s="1"/>
  <c r="C114" i="10"/>
  <c r="D119" i="10"/>
  <c r="D122" i="10"/>
  <c r="D118" i="10"/>
  <c r="D124" i="10"/>
  <c r="D120" i="10"/>
  <c r="D108" i="10"/>
  <c r="G107" i="10"/>
  <c r="C106" i="10"/>
  <c r="D114" i="10"/>
  <c r="F98" i="10"/>
  <c r="F113" i="10"/>
  <c r="F106" i="10"/>
  <c r="F102" i="10"/>
  <c r="F112" i="10"/>
  <c r="F103" i="10"/>
  <c r="F99" i="10"/>
  <c r="C111" i="10"/>
  <c r="C107" i="10"/>
  <c r="E102" i="10"/>
  <c r="E98" i="10"/>
  <c r="E109" i="10" s="1"/>
  <c r="B111" i="10"/>
  <c r="B107" i="10"/>
  <c r="B109" i="10"/>
  <c r="B112" i="10"/>
  <c r="B108" i="10"/>
  <c r="B121" i="10" s="1"/>
  <c r="B113" i="10"/>
  <c r="B114" i="10"/>
  <c r="B110" i="10"/>
  <c r="B106" i="10"/>
  <c r="F104" i="10"/>
  <c r="B120" i="10"/>
  <c r="B116" i="10"/>
  <c r="B117" i="10"/>
  <c r="B122" i="10"/>
  <c r="D111" i="10"/>
  <c r="D110" i="10"/>
  <c r="J14" i="9"/>
  <c r="G122" i="6"/>
  <c r="G119" i="6"/>
  <c r="G124" i="6"/>
  <c r="G120" i="6"/>
  <c r="G116" i="6"/>
  <c r="G121" i="6"/>
  <c r="F99" i="6"/>
  <c r="F110" i="6"/>
  <c r="F103" i="6"/>
  <c r="F102" i="6"/>
  <c r="B133" i="6"/>
  <c r="B129" i="6"/>
  <c r="B127" i="6"/>
  <c r="C108" i="6"/>
  <c r="C113" i="6"/>
  <c r="F100" i="6"/>
  <c r="G113" i="6"/>
  <c r="G109" i="6"/>
  <c r="G99" i="6"/>
  <c r="G114" i="6"/>
  <c r="G110" i="6"/>
  <c r="G106" i="6"/>
  <c r="G112" i="6"/>
  <c r="G103" i="6"/>
  <c r="G108" i="6"/>
  <c r="G117" i="6" s="1"/>
  <c r="G111" i="6"/>
  <c r="G107" i="6"/>
  <c r="G102" i="6"/>
  <c r="G104" i="6"/>
  <c r="C111" i="6"/>
  <c r="B124" i="6"/>
  <c r="B120" i="6"/>
  <c r="B116" i="6"/>
  <c r="B119" i="6"/>
  <c r="B121" i="6"/>
  <c r="B117" i="6"/>
  <c r="B123" i="6"/>
  <c r="B122" i="6"/>
  <c r="B118" i="6"/>
  <c r="B134" i="6" s="1"/>
  <c r="D108" i="6"/>
  <c r="D103" i="6"/>
  <c r="D99" i="6"/>
  <c r="D102" i="6"/>
  <c r="D113" i="6"/>
  <c r="D109" i="6"/>
  <c r="D110" i="6"/>
  <c r="D106" i="6"/>
  <c r="D98" i="6"/>
  <c r="C112" i="6"/>
  <c r="C107" i="6"/>
  <c r="F96" i="6"/>
  <c r="D96" i="6"/>
  <c r="C114" i="6"/>
  <c r="E112" i="6"/>
  <c r="E107" i="6"/>
  <c r="E113" i="6"/>
  <c r="E109" i="6"/>
  <c r="E106" i="6"/>
  <c r="E98" i="6"/>
  <c r="E111" i="6" s="1"/>
  <c r="E102" i="6"/>
  <c r="F98" i="6"/>
  <c r="D104" i="6"/>
  <c r="L2" i="5"/>
  <c r="L4" i="5"/>
  <c r="L3" i="5"/>
  <c r="L2" i="21" l="1"/>
  <c r="L38" i="21"/>
  <c r="L17" i="21"/>
  <c r="L37" i="21"/>
  <c r="L23" i="21"/>
  <c r="L15" i="21"/>
  <c r="L7" i="21"/>
  <c r="L28" i="21"/>
  <c r="U17" i="21"/>
  <c r="U37" i="21"/>
  <c r="U22" i="21"/>
  <c r="U44" i="21"/>
  <c r="U13" i="21"/>
  <c r="U3" i="21"/>
  <c r="U19" i="21"/>
  <c r="U39" i="21"/>
  <c r="U6" i="21"/>
  <c r="U14" i="21"/>
  <c r="U5" i="21"/>
  <c r="U12" i="21"/>
  <c r="U36" i="21"/>
  <c r="U29" i="21"/>
  <c r="U24" i="21"/>
  <c r="U23" i="21"/>
  <c r="U34" i="21"/>
  <c r="U33" i="21"/>
  <c r="U32" i="21"/>
  <c r="U27" i="21"/>
  <c r="U38" i="21"/>
  <c r="U4" i="21"/>
  <c r="U20" i="21"/>
  <c r="U40" i="21"/>
  <c r="U42" i="21"/>
  <c r="U15" i="21"/>
  <c r="U7" i="21"/>
  <c r="U10" i="21"/>
  <c r="U8" i="21"/>
  <c r="U18" i="21"/>
  <c r="U11" i="21"/>
  <c r="U16" i="21"/>
  <c r="U21" i="21"/>
  <c r="U35" i="21"/>
  <c r="U26" i="21"/>
  <c r="U49" i="21"/>
  <c r="U25" i="21"/>
  <c r="U43" i="21"/>
  <c r="U48" i="21"/>
  <c r="U31" i="21"/>
  <c r="U47" i="21"/>
  <c r="U9" i="21"/>
  <c r="U41" i="21"/>
  <c r="U46" i="21"/>
  <c r="U28" i="21"/>
  <c r="U45" i="21"/>
  <c r="U2" i="21"/>
  <c r="L22" i="21"/>
  <c r="L33" i="21"/>
  <c r="L36" i="21"/>
  <c r="L45" i="21"/>
  <c r="L25" i="21"/>
  <c r="L9" i="21"/>
  <c r="L39" i="21"/>
  <c r="L40" i="21"/>
  <c r="L32" i="21"/>
  <c r="L18" i="21"/>
  <c r="L34" i="21"/>
  <c r="L8" i="21"/>
  <c r="L46" i="21"/>
  <c r="L16" i="21"/>
  <c r="L14" i="21"/>
  <c r="L10" i="21"/>
  <c r="L26" i="21"/>
  <c r="L13" i="21"/>
  <c r="L11" i="21"/>
  <c r="L4" i="21"/>
  <c r="L19" i="21"/>
  <c r="L24" i="21"/>
  <c r="L42" i="21"/>
  <c r="L47" i="21"/>
  <c r="L31" i="21"/>
  <c r="L49" i="21"/>
  <c r="L20" i="21"/>
  <c r="L44" i="21"/>
  <c r="L6" i="21"/>
  <c r="L41" i="21"/>
  <c r="L27" i="21"/>
  <c r="L21" i="21"/>
  <c r="L43" i="21"/>
  <c r="L5" i="21"/>
  <c r="L30" i="21"/>
  <c r="L12" i="21"/>
  <c r="L3" i="21"/>
  <c r="L29" i="21"/>
  <c r="L48" i="21"/>
  <c r="K21" i="4"/>
  <c r="K22" i="4" s="1"/>
  <c r="K23" i="4" s="1"/>
  <c r="J14" i="22"/>
  <c r="E108" i="10"/>
  <c r="E117" i="10" s="1"/>
  <c r="F120" i="10"/>
  <c r="G131" i="10"/>
  <c r="G127" i="10"/>
  <c r="G132" i="10"/>
  <c r="G128" i="10"/>
  <c r="G133" i="10"/>
  <c r="G129" i="10"/>
  <c r="G134" i="10"/>
  <c r="G126" i="10"/>
  <c r="G123" i="10"/>
  <c r="C122" i="10"/>
  <c r="E107" i="10"/>
  <c r="E112" i="10"/>
  <c r="F111" i="10"/>
  <c r="D137" i="10"/>
  <c r="D142" i="10"/>
  <c r="D138" i="10"/>
  <c r="G118" i="10"/>
  <c r="C117" i="10"/>
  <c r="B129" i="10"/>
  <c r="B134" i="10"/>
  <c r="B130" i="10"/>
  <c r="B126" i="10"/>
  <c r="B131" i="10"/>
  <c r="B132" i="10"/>
  <c r="E111" i="10"/>
  <c r="F107" i="10"/>
  <c r="G117" i="10"/>
  <c r="G122" i="10"/>
  <c r="C121" i="10"/>
  <c r="E106" i="10"/>
  <c r="C116" i="10"/>
  <c r="B118" i="10"/>
  <c r="B124" i="10"/>
  <c r="E110" i="10"/>
  <c r="F110" i="10"/>
  <c r="D134" i="10"/>
  <c r="D130" i="10"/>
  <c r="D126" i="10"/>
  <c r="D131" i="10"/>
  <c r="D127" i="10"/>
  <c r="D128" i="10"/>
  <c r="D143" i="10" s="1"/>
  <c r="D133" i="10"/>
  <c r="D129" i="10"/>
  <c r="D132" i="10"/>
  <c r="D117" i="10"/>
  <c r="G116" i="10"/>
  <c r="C120" i="10"/>
  <c r="B119" i="10"/>
  <c r="E114" i="10"/>
  <c r="F114" i="10"/>
  <c r="D123" i="10"/>
  <c r="D121" i="10"/>
  <c r="G120" i="10"/>
  <c r="C119" i="10"/>
  <c r="C124" i="10"/>
  <c r="B123" i="10"/>
  <c r="F108" i="10"/>
  <c r="F118" i="10" s="1"/>
  <c r="F109" i="10"/>
  <c r="D116" i="10"/>
  <c r="G124" i="10"/>
  <c r="E121" i="10"/>
  <c r="E123" i="10"/>
  <c r="E119" i="10"/>
  <c r="E124" i="10"/>
  <c r="E120" i="10"/>
  <c r="E116" i="10"/>
  <c r="E113" i="10"/>
  <c r="C133" i="10"/>
  <c r="C134" i="10"/>
  <c r="C130" i="10"/>
  <c r="C126" i="10"/>
  <c r="C131" i="10"/>
  <c r="C127" i="10"/>
  <c r="C128" i="10"/>
  <c r="C118" i="10"/>
  <c r="C133" i="6"/>
  <c r="C129" i="6"/>
  <c r="C134" i="6"/>
  <c r="C126" i="6"/>
  <c r="C132" i="6"/>
  <c r="C131" i="6"/>
  <c r="C128" i="6"/>
  <c r="C116" i="6"/>
  <c r="F122" i="6"/>
  <c r="F117" i="6"/>
  <c r="F121" i="6"/>
  <c r="C120" i="6"/>
  <c r="F114" i="6"/>
  <c r="D124" i="6"/>
  <c r="D120" i="6"/>
  <c r="D121" i="6"/>
  <c r="D117" i="6"/>
  <c r="D122" i="6"/>
  <c r="D118" i="6"/>
  <c r="D123" i="6"/>
  <c r="D119" i="6"/>
  <c r="D116" i="6"/>
  <c r="B131" i="6"/>
  <c r="C118" i="6"/>
  <c r="C124" i="6"/>
  <c r="F108" i="6"/>
  <c r="E121" i="6"/>
  <c r="E124" i="6"/>
  <c r="E122" i="6"/>
  <c r="E118" i="6"/>
  <c r="E120" i="6"/>
  <c r="E123" i="6"/>
  <c r="E119" i="6"/>
  <c r="E116" i="6"/>
  <c r="E108" i="6"/>
  <c r="B128" i="6"/>
  <c r="B138" i="6" s="1"/>
  <c r="C122" i="6"/>
  <c r="F112" i="6"/>
  <c r="D131" i="6"/>
  <c r="D128" i="6"/>
  <c r="B126" i="6"/>
  <c r="C123" i="6"/>
  <c r="F109" i="6"/>
  <c r="E110" i="6"/>
  <c r="D114" i="6"/>
  <c r="D112" i="6"/>
  <c r="G131" i="6"/>
  <c r="G132" i="6"/>
  <c r="G129" i="6"/>
  <c r="B130" i="6"/>
  <c r="C117" i="6"/>
  <c r="F107" i="6"/>
  <c r="F113" i="6"/>
  <c r="G123" i="6"/>
  <c r="E114" i="6"/>
  <c r="D111" i="6"/>
  <c r="D107" i="6"/>
  <c r="C121" i="6"/>
  <c r="F111" i="6"/>
  <c r="G118" i="6"/>
  <c r="B142" i="6"/>
  <c r="B141" i="6"/>
  <c r="B143" i="6"/>
  <c r="B139" i="6"/>
  <c r="B144" i="6"/>
  <c r="B140" i="6"/>
  <c r="B136" i="6"/>
  <c r="B132" i="6"/>
  <c r="C119" i="6"/>
  <c r="F106" i="6"/>
  <c r="M3" i="5"/>
  <c r="N3" i="5" s="1"/>
  <c r="M4" i="5"/>
  <c r="N4" i="5" s="1"/>
  <c r="M2" i="5"/>
  <c r="N2" i="5" s="1"/>
  <c r="M5" i="5"/>
  <c r="N5" i="5" s="1"/>
  <c r="Z14" i="21" l="1"/>
  <c r="AB14" i="21" s="1"/>
  <c r="E11" i="23" s="1"/>
  <c r="K16" i="4"/>
  <c r="K17" i="4" s="1"/>
  <c r="S49" i="4" s="1"/>
  <c r="J14" i="5"/>
  <c r="F144" i="10"/>
  <c r="F141" i="10"/>
  <c r="F139" i="10"/>
  <c r="F138" i="10"/>
  <c r="D136" i="10"/>
  <c r="F116" i="10"/>
  <c r="D140" i="10"/>
  <c r="F119" i="10"/>
  <c r="D144" i="10"/>
  <c r="F123" i="10"/>
  <c r="C142" i="10"/>
  <c r="C138" i="10"/>
  <c r="C143" i="10"/>
  <c r="C139" i="10"/>
  <c r="C144" i="10"/>
  <c r="C140" i="10"/>
  <c r="C136" i="10"/>
  <c r="C141" i="10"/>
  <c r="C137" i="10"/>
  <c r="C129" i="10"/>
  <c r="E118" i="10"/>
  <c r="B142" i="10"/>
  <c r="B143" i="10"/>
  <c r="B139" i="10"/>
  <c r="B140" i="10"/>
  <c r="B144" i="10"/>
  <c r="B136" i="10"/>
  <c r="B137" i="10"/>
  <c r="B128" i="10"/>
  <c r="B141" i="10" s="1"/>
  <c r="B133" i="10"/>
  <c r="D141" i="10"/>
  <c r="F131" i="10"/>
  <c r="F127" i="10"/>
  <c r="F129" i="10"/>
  <c r="F132" i="10"/>
  <c r="F128" i="10"/>
  <c r="F140" i="10" s="1"/>
  <c r="F133" i="10"/>
  <c r="F134" i="10"/>
  <c r="F130" i="10"/>
  <c r="F126" i="10"/>
  <c r="E122" i="10"/>
  <c r="D139" i="10"/>
  <c r="F122" i="10"/>
  <c r="C132" i="10"/>
  <c r="B127" i="10"/>
  <c r="G144" i="10"/>
  <c r="G140" i="10"/>
  <c r="G136" i="10"/>
  <c r="G141" i="10"/>
  <c r="G137" i="10"/>
  <c r="G142" i="10"/>
  <c r="G138" i="10"/>
  <c r="G143" i="10"/>
  <c r="G139" i="10"/>
  <c r="G130" i="10"/>
  <c r="F117" i="10"/>
  <c r="F124" i="10"/>
  <c r="F121" i="10"/>
  <c r="E134" i="10"/>
  <c r="E130" i="10"/>
  <c r="E126" i="10"/>
  <c r="E131" i="10"/>
  <c r="E127" i="10"/>
  <c r="E132" i="10"/>
  <c r="E128" i="10"/>
  <c r="E133" i="10"/>
  <c r="E129" i="10"/>
  <c r="D143" i="6"/>
  <c r="D139" i="6"/>
  <c r="D138" i="6"/>
  <c r="D144" i="6"/>
  <c r="D140" i="6"/>
  <c r="D136" i="6"/>
  <c r="D141" i="6"/>
  <c r="D137" i="6"/>
  <c r="D142" i="6"/>
  <c r="G144" i="6"/>
  <c r="G140" i="6"/>
  <c r="G139" i="6"/>
  <c r="G141" i="6"/>
  <c r="G137" i="6"/>
  <c r="G138" i="6"/>
  <c r="G143" i="6"/>
  <c r="G130" i="6"/>
  <c r="D126" i="6"/>
  <c r="F130" i="6"/>
  <c r="F131" i="6"/>
  <c r="F127" i="6"/>
  <c r="F132" i="6"/>
  <c r="F128" i="6"/>
  <c r="F133" i="6"/>
  <c r="F134" i="6"/>
  <c r="F116" i="6"/>
  <c r="G134" i="6"/>
  <c r="D130" i="6"/>
  <c r="F120" i="6"/>
  <c r="B137" i="6"/>
  <c r="G127" i="6"/>
  <c r="D129" i="6"/>
  <c r="D134" i="6"/>
  <c r="C142" i="6"/>
  <c r="C138" i="6"/>
  <c r="C137" i="6"/>
  <c r="C143" i="6"/>
  <c r="C139" i="6"/>
  <c r="C141" i="6"/>
  <c r="C144" i="6"/>
  <c r="C140" i="6"/>
  <c r="C136" i="6"/>
  <c r="F124" i="6"/>
  <c r="C127" i="6"/>
  <c r="E144" i="6"/>
  <c r="E141" i="6"/>
  <c r="G133" i="6"/>
  <c r="D132" i="6"/>
  <c r="F119" i="6"/>
  <c r="G126" i="6"/>
  <c r="D133" i="6"/>
  <c r="F123" i="6"/>
  <c r="G128" i="6"/>
  <c r="G136" i="6" s="1"/>
  <c r="D127" i="6"/>
  <c r="E134" i="6"/>
  <c r="E130" i="6"/>
  <c r="E126" i="6"/>
  <c r="E131" i="6"/>
  <c r="E127" i="6"/>
  <c r="E133" i="6"/>
  <c r="E129" i="6"/>
  <c r="E132" i="6"/>
  <c r="E128" i="6"/>
  <c r="E140" i="6" s="1"/>
  <c r="E117" i="6"/>
  <c r="F118" i="6"/>
  <c r="F126" i="6" s="1"/>
  <c r="C130" i="6"/>
  <c r="AA14" i="21" l="1"/>
  <c r="C11" i="23" s="1"/>
  <c r="R49" i="4"/>
  <c r="T49" i="4"/>
  <c r="F143" i="10"/>
  <c r="F137" i="10"/>
  <c r="B138" i="10"/>
  <c r="F142" i="10"/>
  <c r="F136" i="10"/>
  <c r="E143" i="10"/>
  <c r="E139" i="10"/>
  <c r="E144" i="10"/>
  <c r="E140" i="10"/>
  <c r="E136" i="10"/>
  <c r="E141" i="10"/>
  <c r="E137" i="10"/>
  <c r="E142" i="10"/>
  <c r="E138" i="10"/>
  <c r="E139" i="6"/>
  <c r="E142" i="6"/>
  <c r="E143" i="6"/>
  <c r="E137" i="6"/>
  <c r="G142" i="6"/>
  <c r="E138" i="6"/>
  <c r="E136" i="6"/>
  <c r="F139" i="6"/>
  <c r="F144" i="6"/>
  <c r="F140" i="6"/>
  <c r="F136" i="6"/>
  <c r="F141" i="6"/>
  <c r="F137" i="6"/>
  <c r="F143" i="6"/>
  <c r="F142" i="6"/>
  <c r="F138" i="6"/>
  <c r="F129" i="6"/>
  <c r="R24" i="4"/>
  <c r="R13" i="4"/>
  <c r="S5" i="4"/>
  <c r="T5" i="4" s="1"/>
  <c r="S48" i="4"/>
  <c r="T48" i="4" s="1"/>
  <c r="S40" i="4"/>
  <c r="T40" i="4" s="1"/>
  <c r="S32" i="4"/>
  <c r="T32" i="4" s="1"/>
  <c r="S3" i="4"/>
  <c r="T3" i="4" s="1"/>
  <c r="R44" i="4"/>
  <c r="R36" i="4"/>
  <c r="R28" i="4"/>
  <c r="S25" i="4"/>
  <c r="T25" i="4" s="1"/>
  <c r="R23" i="4"/>
  <c r="S16" i="4"/>
  <c r="T16" i="4" s="1"/>
  <c r="R7" i="4"/>
  <c r="R48" i="4"/>
  <c r="S19" i="4"/>
  <c r="T19" i="4" s="1"/>
  <c r="R12" i="4"/>
  <c r="R5" i="4"/>
  <c r="S47" i="4"/>
  <c r="T47" i="4" s="1"/>
  <c r="S39" i="4"/>
  <c r="T39" i="4" s="1"/>
  <c r="S31" i="4"/>
  <c r="T31" i="4" s="1"/>
  <c r="S2" i="4"/>
  <c r="T2" i="4" s="1"/>
  <c r="R43" i="4"/>
  <c r="R35" i="4"/>
  <c r="R27" i="4"/>
  <c r="S24" i="4"/>
  <c r="T24" i="4" s="1"/>
  <c r="S22" i="4"/>
  <c r="T22" i="4" s="1"/>
  <c r="S14" i="4"/>
  <c r="T14" i="4" s="1"/>
  <c r="R11" i="4"/>
  <c r="S11" i="4"/>
  <c r="T11" i="4" s="1"/>
  <c r="S46" i="4"/>
  <c r="T46" i="4" s="1"/>
  <c r="S38" i="4"/>
  <c r="T38" i="4" s="1"/>
  <c r="S30" i="4"/>
  <c r="T30" i="4" s="1"/>
  <c r="S15" i="4"/>
  <c r="T15" i="4" s="1"/>
  <c r="R42" i="4"/>
  <c r="R34" i="4"/>
  <c r="S26" i="4"/>
  <c r="T26" i="4" s="1"/>
  <c r="S23" i="4"/>
  <c r="T23" i="4" s="1"/>
  <c r="R18" i="4"/>
  <c r="R21" i="4"/>
  <c r="S44" i="4"/>
  <c r="T44" i="4" s="1"/>
  <c r="S28" i="4"/>
  <c r="T28" i="4" s="1"/>
  <c r="R32" i="4"/>
  <c r="R16" i="4"/>
  <c r="R4" i="4"/>
  <c r="R37" i="4"/>
  <c r="R17" i="4"/>
  <c r="R10" i="4"/>
  <c r="R8" i="4"/>
  <c r="S45" i="4"/>
  <c r="T45" i="4" s="1"/>
  <c r="S37" i="4"/>
  <c r="T37" i="4" s="1"/>
  <c r="S29" i="4"/>
  <c r="T29" i="4" s="1"/>
  <c r="S9" i="4"/>
  <c r="T9" i="4" s="1"/>
  <c r="R41" i="4"/>
  <c r="R33" i="4"/>
  <c r="R20" i="4"/>
  <c r="R19" i="4"/>
  <c r="S17" i="4"/>
  <c r="T17" i="4" s="1"/>
  <c r="S12" i="4"/>
  <c r="T12" i="4" s="1"/>
  <c r="R9" i="4"/>
  <c r="S36" i="4"/>
  <c r="T36" i="4" s="1"/>
  <c r="R40" i="4"/>
  <c r="S18" i="4"/>
  <c r="T18" i="4" s="1"/>
  <c r="S41" i="4"/>
  <c r="T41" i="4" s="1"/>
  <c r="R45" i="4"/>
  <c r="R26" i="4"/>
  <c r="S8" i="4"/>
  <c r="T8" i="4" s="1"/>
  <c r="R6" i="4"/>
  <c r="S43" i="4"/>
  <c r="T43" i="4" s="1"/>
  <c r="S35" i="4"/>
  <c r="T35" i="4" s="1"/>
  <c r="S27" i="4"/>
  <c r="T27" i="4" s="1"/>
  <c r="R47" i="4"/>
  <c r="R39" i="4"/>
  <c r="R31" i="4"/>
  <c r="R3" i="4"/>
  <c r="S10" i="4"/>
  <c r="T10" i="4" s="1"/>
  <c r="R22" i="4"/>
  <c r="R15" i="4"/>
  <c r="S7" i="4"/>
  <c r="T7" i="4" s="1"/>
  <c r="S4" i="4"/>
  <c r="T4" i="4" s="1"/>
  <c r="S42" i="4"/>
  <c r="T42" i="4" s="1"/>
  <c r="S34" i="4"/>
  <c r="T34" i="4" s="1"/>
  <c r="S20" i="4"/>
  <c r="T20" i="4" s="1"/>
  <c r="R46" i="4"/>
  <c r="R38" i="4"/>
  <c r="R30" i="4"/>
  <c r="R2" i="4"/>
  <c r="R25" i="4"/>
  <c r="S21" i="4"/>
  <c r="T21" i="4" s="1"/>
  <c r="R14" i="4"/>
  <c r="S6" i="4"/>
  <c r="T6" i="4" s="1"/>
  <c r="S13" i="4"/>
  <c r="T13" i="4" s="1"/>
  <c r="S33" i="4"/>
  <c r="T33" i="4" s="1"/>
  <c r="R29" i="4"/>
  <c r="W20" i="4" l="1"/>
  <c r="Y20" i="4" l="1"/>
  <c r="E9" i="23" s="1"/>
  <c r="X20" i="4"/>
  <c r="C9" i="23" s="1"/>
  <c r="G5" i="23" l="1"/>
  <c r="G3" i="23"/>
  <c r="G11" i="23"/>
  <c r="G7" i="23"/>
  <c r="G9" i="23"/>
</calcChain>
</file>

<file path=xl/sharedStrings.xml><?xml version="1.0" encoding="utf-8"?>
<sst xmlns="http://schemas.openxmlformats.org/spreadsheetml/2006/main" count="479" uniqueCount="190">
  <si>
    <t>Moyenne réduite Yn</t>
  </si>
  <si>
    <t xml:space="preserve">Distribution normale réduite </t>
  </si>
  <si>
    <t>N</t>
  </si>
  <si>
    <t>U</t>
  </si>
  <si>
    <t>Ecart-type réduit Sn</t>
  </si>
  <si>
    <t>Distribution de Student</t>
  </si>
  <si>
    <t>Kolmoqorov-Smirnov</t>
  </si>
  <si>
    <r>
      <t>a</t>
    </r>
    <r>
      <rPr>
        <b/>
        <sz val="10"/>
        <rFont val="Arial"/>
        <family val="2"/>
      </rPr>
      <t>=5%</t>
    </r>
  </si>
  <si>
    <r>
      <t>a</t>
    </r>
    <r>
      <rPr>
        <b/>
        <sz val="10"/>
        <rFont val="Arial"/>
        <family val="2"/>
      </rPr>
      <t>=1%</t>
    </r>
  </si>
  <si>
    <t>Période de retour</t>
  </si>
  <si>
    <t>Pluie (mm)</t>
  </si>
  <si>
    <t>Intervalle de confiance à 95%</t>
  </si>
  <si>
    <t>F</t>
  </si>
  <si>
    <t>Y</t>
  </si>
  <si>
    <t>Tf</t>
  </si>
  <si>
    <t>R</t>
  </si>
  <si>
    <t>Indice</t>
  </si>
  <si>
    <t>Année</t>
  </si>
  <si>
    <t>X observée</t>
  </si>
  <si>
    <t>Fréq. ND</t>
  </si>
  <si>
    <t>Var. réduite</t>
  </si>
  <si>
    <t>X théorique</t>
  </si>
  <si>
    <t>Xoriginal</t>
  </si>
  <si>
    <t>√</t>
  </si>
  <si>
    <t>Fréquence théorique</t>
  </si>
  <si>
    <t>y</t>
  </si>
  <si>
    <t>Densité de proba.</t>
  </si>
  <si>
    <t>M110</t>
  </si>
  <si>
    <t>M120</t>
  </si>
  <si>
    <t>Observation</t>
  </si>
  <si>
    <t>Effectif de l'échantillon</t>
  </si>
  <si>
    <t>Moyenne</t>
  </si>
  <si>
    <t>Ecart-type</t>
  </si>
  <si>
    <t>Ligne</t>
  </si>
  <si>
    <t>Colonne</t>
  </si>
  <si>
    <t>Variables Gumbel</t>
  </si>
  <si>
    <t>Intervalle de confiance</t>
  </si>
  <si>
    <t>√N</t>
  </si>
  <si>
    <t xml:space="preserve">Droite Gumbel </t>
  </si>
  <si>
    <t>1/a</t>
  </si>
  <si>
    <t>Xo</t>
  </si>
  <si>
    <t>Effectif</t>
  </si>
  <si>
    <t>alpha</t>
  </si>
  <si>
    <t>ksi</t>
  </si>
  <si>
    <t>Maximum de vraisemblance (L)</t>
  </si>
  <si>
    <t>AIC</t>
  </si>
  <si>
    <t>BIC</t>
  </si>
  <si>
    <t>lambda 2</t>
  </si>
  <si>
    <t>lambda 3</t>
  </si>
  <si>
    <t>c</t>
  </si>
  <si>
    <t>k</t>
  </si>
  <si>
    <t>Observation réél</t>
  </si>
  <si>
    <t>i</t>
  </si>
  <si>
    <t>Vi</t>
  </si>
  <si>
    <t>Pthi</t>
  </si>
  <si>
    <t>Ui</t>
  </si>
  <si>
    <t>Li</t>
  </si>
  <si>
    <t>Ni</t>
  </si>
  <si>
    <t>(Ni-Vi)²/Vi</t>
  </si>
  <si>
    <t>pi</t>
  </si>
  <si>
    <t>N*pi</t>
  </si>
  <si>
    <t>(ni - N*pi)^2 / N*pi</t>
  </si>
  <si>
    <t>Paramètres</t>
  </si>
  <si>
    <t>K</t>
  </si>
  <si>
    <r>
      <t>χ²</t>
    </r>
    <r>
      <rPr>
        <sz val="8"/>
        <rFont val="Arial"/>
        <family val="2"/>
      </rPr>
      <t>calculée</t>
    </r>
  </si>
  <si>
    <r>
      <t>χ²</t>
    </r>
    <r>
      <rPr>
        <sz val="8"/>
        <rFont val="Arial"/>
        <family val="2"/>
      </rPr>
      <t>tabulée</t>
    </r>
  </si>
  <si>
    <t>Ecart-Type</t>
  </si>
  <si>
    <t>K= N//10 + 1</t>
  </si>
  <si>
    <t>u</t>
  </si>
  <si>
    <t>fréq</t>
  </si>
  <si>
    <t>Variable Gauss</t>
  </si>
  <si>
    <t>Sigma Z</t>
  </si>
  <si>
    <t>Erreur</t>
  </si>
  <si>
    <t>Fréq. D</t>
  </si>
  <si>
    <t>Var. Gauss</t>
  </si>
  <si>
    <t>Fréquence théoriques</t>
  </si>
  <si>
    <t>densité de probabilité</t>
  </si>
  <si>
    <t>Coef de variation</t>
  </si>
  <si>
    <t>Fréq. Théor.</t>
  </si>
  <si>
    <t>fréq théo</t>
  </si>
  <si>
    <t>Variables Gumbel (pour N&lt;100)</t>
  </si>
  <si>
    <t>X0</t>
  </si>
  <si>
    <t>χ²</t>
  </si>
  <si>
    <t>Distribution normale</t>
  </si>
  <si>
    <t>variable Gauss</t>
  </si>
  <si>
    <t>Variable Pearson</t>
  </si>
  <si>
    <t>coef Asymétrie</t>
  </si>
  <si>
    <t>Var. Pearson Ki</t>
  </si>
  <si>
    <t>Fréq théo</t>
  </si>
  <si>
    <t>Sigma</t>
  </si>
  <si>
    <t>erreur</t>
  </si>
  <si>
    <t>(Xi - m) ^ 3 / S^3</t>
  </si>
  <si>
    <t>m</t>
  </si>
  <si>
    <t>S ^ 3</t>
  </si>
  <si>
    <t>Cs</t>
  </si>
  <si>
    <t>LnG</t>
  </si>
  <si>
    <t>Coef asymétrie Cs</t>
  </si>
  <si>
    <t>lambda</t>
  </si>
  <si>
    <t>n/(n-1)*(n-2)</t>
  </si>
  <si>
    <t>Loi GAMMA</t>
  </si>
  <si>
    <t>lambdaA</t>
  </si>
  <si>
    <t>Ki</t>
  </si>
  <si>
    <t>Années</t>
  </si>
  <si>
    <t>Loi de probabilité</t>
  </si>
  <si>
    <t>Critère AIC</t>
  </si>
  <si>
    <t>Critère BIC</t>
  </si>
  <si>
    <t>Classement</t>
  </si>
  <si>
    <t>Loi Normale</t>
  </si>
  <si>
    <t>Loi Gumbel</t>
  </si>
  <si>
    <t>La loi la plus adaptée est</t>
  </si>
  <si>
    <t xml:space="preserve"> </t>
  </si>
  <si>
    <t xml:space="preserve">Loi Galton </t>
  </si>
  <si>
    <t xml:space="preserve">Loi Frechet </t>
  </si>
  <si>
    <t xml:space="preserve">Loi Pearson </t>
  </si>
  <si>
    <t>On accepte l'hypothèse de validité au seuil de 5%</t>
  </si>
  <si>
    <r>
      <t>Qjmax en m</t>
    </r>
    <r>
      <rPr>
        <b/>
        <vertAlign val="superscript"/>
        <sz val="12"/>
        <color theme="1"/>
        <rFont val="Calibri"/>
        <family val="2"/>
        <scheme val="minor"/>
      </rPr>
      <t>3</t>
    </r>
    <r>
      <rPr>
        <b/>
        <sz val="12"/>
        <color theme="1"/>
        <rFont val="Calibri"/>
        <family val="2"/>
        <scheme val="minor"/>
      </rPr>
      <t>/s</t>
    </r>
  </si>
  <si>
    <t>Test khi-deux</t>
  </si>
  <si>
    <t>Haut Atlas (Pluviométrie entre 200 et 400 mm)</t>
  </si>
  <si>
    <t>Nord Rif central (Pluviométrie entre 1000 et 1300 mm)</t>
  </si>
  <si>
    <t>Moyen Atlas (Pluviométrie entre 400 et 500 mm)</t>
  </si>
  <si>
    <t>Moyen Atlas (Pluviométrie entre 500 et 700 mm)</t>
  </si>
  <si>
    <t>Moyen Atlas (Pluviométrie entre 700 et 900 mm)</t>
  </si>
  <si>
    <t>Nord Rif oriental (Pluviométrie entre 600 et 800 mm)</t>
  </si>
  <si>
    <t>Nord Rif occidental (Pluviométrie entre 800 et 1000 mm)</t>
  </si>
  <si>
    <t>Bassin versant de grande dimension</t>
  </si>
  <si>
    <t>Terre cultivée et terrain vague des zones suburbaines</t>
  </si>
  <si>
    <t>Terrain non aménagé, non rocheux à pente faible</t>
  </si>
  <si>
    <t>Terrain non aménagé, non rocheux à pente forte</t>
  </si>
  <si>
    <t>Oueds Rifains</t>
  </si>
  <si>
    <t>Pjmax en mm</t>
  </si>
  <si>
    <t>Qmax(T)</t>
  </si>
  <si>
    <t>Période de retour T</t>
  </si>
  <si>
    <t>Pmoy(24h,T)</t>
  </si>
  <si>
    <t>La meilleur loi pour l'ajustement est :</t>
  </si>
  <si>
    <t>Gp(mm/24h)</t>
  </si>
  <si>
    <t>(pour la formule de Fuller)</t>
  </si>
  <si>
    <t>Région</t>
  </si>
  <si>
    <t>Surface du bassin</t>
  </si>
  <si>
    <t>T(ans)</t>
  </si>
  <si>
    <t>Qmax(m3/s)</t>
  </si>
  <si>
    <t>Zone Géographique</t>
  </si>
  <si>
    <t>Talweg</t>
  </si>
  <si>
    <t>denivelée totale (m)</t>
  </si>
  <si>
    <t>Surface (Km2)</t>
  </si>
  <si>
    <t>Espagnole</t>
  </si>
  <si>
    <t>Van Te Chow</t>
  </si>
  <si>
    <t>Californienne</t>
  </si>
  <si>
    <t>US Corps</t>
  </si>
  <si>
    <t>Turazza</t>
  </si>
  <si>
    <t>Kirpich</t>
  </si>
  <si>
    <t>Giandotti</t>
  </si>
  <si>
    <t>Ventura</t>
  </si>
  <si>
    <t>Talweg (Km)</t>
  </si>
  <si>
    <t>Pente (m/m)</t>
  </si>
  <si>
    <t>La surface est supérieure à 150 Km2</t>
  </si>
  <si>
    <t>Les méthodes les plus adaptées sont 'Espagnole', 'US Corps of Engineers' et 'Giandotti'</t>
  </si>
  <si>
    <t>Qmax(10)</t>
  </si>
  <si>
    <t>C</t>
  </si>
  <si>
    <t>Qp(m3/s)</t>
  </si>
  <si>
    <t>Moyenne des débits:</t>
  </si>
  <si>
    <t>Tc(h)</t>
  </si>
  <si>
    <t>Positif au seuil de 5%</t>
  </si>
  <si>
    <t>Bassin 1</t>
  </si>
  <si>
    <t>Bassin 2</t>
  </si>
  <si>
    <t>Débits spécifiques</t>
  </si>
  <si>
    <t>Francou Rodier</t>
  </si>
  <si>
    <t>Surface B1:</t>
  </si>
  <si>
    <t>Surface B2:</t>
  </si>
  <si>
    <t>Pente</t>
  </si>
  <si>
    <t xml:space="preserve">  </t>
  </si>
  <si>
    <t>Couvert végetql et topographie</t>
  </si>
  <si>
    <t>La pente est entre 0 et 0 m/m</t>
  </si>
  <si>
    <t>Module pluvio (m)</t>
  </si>
  <si>
    <t>Buses</t>
  </si>
  <si>
    <t>Dalots</t>
  </si>
  <si>
    <t>Buse en acier</t>
  </si>
  <si>
    <t>Buse en béton</t>
  </si>
  <si>
    <t>Nombre de buses</t>
  </si>
  <si>
    <t>Nombre de dalots</t>
  </si>
  <si>
    <t>Débit à transiter (m3/s)</t>
  </si>
  <si>
    <t>Longueur de la buse (m)</t>
  </si>
  <si>
    <t>Largeur du dalot (m)</t>
  </si>
  <si>
    <t>Type de buse</t>
  </si>
  <si>
    <t>Longueur du dalot (m)</t>
  </si>
  <si>
    <t>Diamètre de la buse (mm)</t>
  </si>
  <si>
    <t>Hauteur du dalot (m)</t>
  </si>
  <si>
    <t>Hauteur amont (m)</t>
  </si>
  <si>
    <t>Vitesse (m/s)</t>
  </si>
  <si>
    <t>Hauteur recommandée : 2.23144316694056 m</t>
  </si>
  <si>
    <t xml:space="preserve">Diamètre recommandé 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</si>
</sst>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"/>
    <numFmt numFmtId="165" formatCode="0.00000"/>
    <numFmt numFmtId="166" formatCode="0.000"/>
    <numFmt numFmtId="167" formatCode="0.0000"/>
    <numFmt numFmtId="168" formatCode="0.0000000000000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name val="GreekS"/>
    </font>
    <font>
      <sz val="12"/>
      <name val="Trebuchet MS"/>
      <family val="2"/>
    </font>
    <font>
      <sz val="12"/>
      <name val="Times New Roman"/>
      <family val="1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Arial"/>
      <family val="2"/>
    </font>
    <font>
      <b/>
      <sz val="16"/>
      <name val="Batang"/>
      <family val="1"/>
    </font>
    <font>
      <sz val="8"/>
      <name val="Arial"/>
      <family val="2"/>
    </font>
    <font>
      <sz val="10"/>
      <color rgb="FF000000"/>
      <name val="Arial"/>
      <family val="2"/>
    </font>
    <font>
      <sz val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indexed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vertAlign val="superscript"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Adobe Devanagari"/>
      <family val="1"/>
    </font>
    <font>
      <b/>
      <sz val="16"/>
      <color rgb="FFC00000"/>
      <name val="Bahnschrift Condensed"/>
      <family val="2"/>
    </font>
    <font>
      <b/>
      <sz val="12"/>
      <color theme="1"/>
      <name val="Bahnschrift SemiBold"/>
      <family val="2"/>
    </font>
    <font>
      <b/>
      <sz val="16"/>
      <color rgb="FFFF0000"/>
      <name val="Bahnschrift SemiBold SemiConden"/>
      <family val="2"/>
    </font>
    <font>
      <b/>
      <sz val="16"/>
      <color rgb="FF993300"/>
      <name val="Arial Rounded MT Bold"/>
      <family val="2"/>
    </font>
    <font>
      <b/>
      <sz val="14"/>
      <color rgb="FFFF0000"/>
      <name val="Adobe Devanagari"/>
      <family val="1"/>
    </font>
    <font>
      <b/>
      <sz val="11"/>
      <color theme="0"/>
      <name val="Calibri"/>
      <family val="2"/>
      <scheme val="minor"/>
    </font>
    <font>
      <b/>
      <sz val="16"/>
      <color theme="0" tint="-4.9989318521683403E-2"/>
      <name val="Adobe Devanagari"/>
      <family val="1"/>
    </font>
    <font>
      <b/>
      <sz val="16"/>
      <color rgb="FFC00000"/>
      <name val="Adobe Devanagari"/>
      <family val="1"/>
    </font>
    <font>
      <b/>
      <sz val="16"/>
      <color theme="0"/>
      <name val="Adobe Devanagari"/>
      <family val="1"/>
    </font>
    <font>
      <b/>
      <i/>
      <sz val="16"/>
      <color rgb="FF000000"/>
      <name val="Adobe Devanagari"/>
      <family val="1"/>
    </font>
    <font>
      <sz val="11"/>
      <color theme="4" tint="0.39997558519241921"/>
      <name val="Calibri"/>
      <family val="2"/>
      <scheme val="minor"/>
    </font>
    <font>
      <b/>
      <sz val="14"/>
      <color theme="0" tint="-4.9989318521683403E-2"/>
      <name val="Adobe Devanagari"/>
      <family val="1"/>
    </font>
    <font>
      <b/>
      <sz val="14"/>
      <color theme="1"/>
      <name val="Adobe Devanagari"/>
      <family val="1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2"/>
      <color theme="0" tint="-4.9989318521683403E-2"/>
      <name val="Adobe Devanagari"/>
      <family val="1"/>
    </font>
    <font>
      <b/>
      <i/>
      <sz val="18"/>
      <color rgb="FFFF0000"/>
      <name val="Adobe Devanagari"/>
      <family val="1"/>
    </font>
    <font>
      <b/>
      <i/>
      <sz val="16"/>
      <color rgb="FFFF0000"/>
      <name val="Adobe Devanagari"/>
      <family val="1"/>
    </font>
    <font>
      <b/>
      <sz val="18"/>
      <color theme="1"/>
      <name val="Adobe Devanagari"/>
      <family val="1"/>
    </font>
    <font>
      <sz val="18"/>
      <color theme="1"/>
      <name val="Adobe Devanagari"/>
      <family val="1"/>
    </font>
    <font>
      <b/>
      <sz val="18"/>
      <color theme="0"/>
      <name val="Adobe Devanagari"/>
      <family val="1"/>
    </font>
    <font>
      <b/>
      <sz val="8"/>
      <color rgb="FF000000"/>
      <name val="Arial"/>
      <family val="2"/>
    </font>
    <font>
      <sz val="8"/>
      <color rgb="FF000000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9"/>
        <bgColor auto="1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8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theme="4" tint="-0.249977111117893"/>
      </left>
      <right style="medium">
        <color theme="4" tint="-0.249977111117893"/>
      </right>
      <top style="medium">
        <color theme="4" tint="-0.249977111117893"/>
      </top>
      <bottom style="medium">
        <color theme="4" tint="-0.249977111117893"/>
      </bottom>
      <diagonal/>
    </border>
    <border>
      <left style="medium">
        <color theme="4" tint="-0.249977111117893"/>
      </left>
      <right/>
      <top style="medium">
        <color theme="4" tint="-0.249977111117893"/>
      </top>
      <bottom style="medium">
        <color theme="4" tint="-0.249977111117893"/>
      </bottom>
      <diagonal/>
    </border>
    <border>
      <left/>
      <right style="medium">
        <color theme="4" tint="-0.249977111117893"/>
      </right>
      <top style="medium">
        <color theme="4" tint="-0.249977111117893"/>
      </top>
      <bottom style="medium">
        <color theme="4" tint="-0.249977111117893"/>
      </bottom>
      <diagonal/>
    </border>
    <border>
      <left style="medium">
        <color theme="4" tint="-0.249977111117893"/>
      </left>
      <right style="medium">
        <color theme="9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 style="medium">
        <color theme="9" tint="-0.249977111117893"/>
      </left>
      <right style="medium">
        <color theme="4" tint="-0.249977111117893"/>
      </right>
      <top/>
      <bottom/>
      <diagonal/>
    </border>
    <border>
      <left style="medium">
        <color theme="4" tint="-0.249977111117893"/>
      </left>
      <right style="medium">
        <color theme="9" tint="-0.249977111117893"/>
      </right>
      <top/>
      <bottom style="medium">
        <color theme="4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/>
      <bottom style="medium">
        <color theme="4" tint="-0.249977111117893"/>
      </bottom>
      <diagonal/>
    </border>
    <border>
      <left style="medium">
        <color theme="9" tint="-0.249977111117893"/>
      </left>
      <right style="medium">
        <color theme="4" tint="-0.249977111117893"/>
      </right>
      <top/>
      <bottom style="medium">
        <color theme="4" tint="-0.249977111117893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2">
    <xf numFmtId="0" fontId="0" fillId="0" borderId="0"/>
    <xf numFmtId="0" fontId="5" fillId="0" borderId="0"/>
  </cellStyleXfs>
  <cellXfs count="439">
    <xf numFmtId="0" fontId="0" fillId="0" borderId="0" xfId="0"/>
    <xf numFmtId="0" fontId="4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 vertical="top" wrapText="1"/>
    </xf>
    <xf numFmtId="2" fontId="4" fillId="0" borderId="8" xfId="0" applyNumberFormat="1" applyFont="1" applyBorder="1" applyAlignment="1">
      <alignment horizontal="center" vertical="top" wrapText="1"/>
    </xf>
    <xf numFmtId="2" fontId="4" fillId="0" borderId="9" xfId="0" applyNumberFormat="1" applyFont="1" applyBorder="1" applyAlignment="1">
      <alignment horizontal="center" vertical="top" wrapText="1"/>
    </xf>
    <xf numFmtId="2" fontId="4" fillId="0" borderId="10" xfId="0" applyNumberFormat="1" applyFont="1" applyBorder="1" applyAlignment="1">
      <alignment horizontal="center" vertical="top" wrapText="1"/>
    </xf>
    <xf numFmtId="0" fontId="4" fillId="0" borderId="11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4" fontId="4" fillId="0" borderId="14" xfId="0" applyNumberFormat="1" applyFont="1" applyBorder="1" applyAlignment="1">
      <alignment horizontal="center" vertical="top" wrapText="1"/>
    </xf>
    <xf numFmtId="165" fontId="5" fillId="0" borderId="15" xfId="0" applyNumberFormat="1" applyFont="1" applyBorder="1" applyAlignment="1">
      <alignment horizontal="center" vertical="top" wrapText="1"/>
    </xf>
    <xf numFmtId="165" fontId="5" fillId="0" borderId="16" xfId="0" applyNumberFormat="1" applyFont="1" applyBorder="1" applyAlignment="1">
      <alignment horizontal="center" vertical="top" wrapText="1"/>
    </xf>
    <xf numFmtId="165" fontId="5" fillId="0" borderId="17" xfId="0" applyNumberFormat="1" applyFont="1" applyBorder="1" applyAlignment="1">
      <alignment horizontal="center" vertical="top" wrapText="1"/>
    </xf>
    <xf numFmtId="164" fontId="4" fillId="0" borderId="18" xfId="0" applyNumberFormat="1" applyFont="1" applyBorder="1" applyAlignment="1">
      <alignment horizontal="center" vertical="top" wrapText="1"/>
    </xf>
    <xf numFmtId="165" fontId="5" fillId="0" borderId="19" xfId="0" applyNumberFormat="1" applyFont="1" applyBorder="1" applyAlignment="1">
      <alignment horizontal="center" vertical="top" wrapText="1"/>
    </xf>
    <xf numFmtId="165" fontId="5" fillId="0" borderId="20" xfId="0" applyNumberFormat="1" applyFont="1" applyBorder="1" applyAlignment="1">
      <alignment horizontal="center" vertical="top" wrapText="1"/>
    </xf>
    <xf numFmtId="165" fontId="5" fillId="0" borderId="21" xfId="0" applyNumberFormat="1" applyFont="1" applyBorder="1" applyAlignment="1">
      <alignment horizontal="center" vertical="top" wrapText="1"/>
    </xf>
    <xf numFmtId="0" fontId="4" fillId="0" borderId="22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165" fontId="5" fillId="0" borderId="20" xfId="0" quotePrefix="1" applyNumberFormat="1" applyFont="1" applyBorder="1" applyAlignment="1">
      <alignment horizontal="center" vertical="top" wrapText="1"/>
    </xf>
    <xf numFmtId="0" fontId="3" fillId="0" borderId="0" xfId="0" applyFont="1" applyAlignment="1">
      <alignment vertical="center"/>
    </xf>
    <xf numFmtId="0" fontId="4" fillId="0" borderId="28" xfId="0" applyFont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4" fillId="0" borderId="30" xfId="0" applyFont="1" applyBorder="1" applyAlignment="1">
      <alignment horizontal="center"/>
    </xf>
    <xf numFmtId="0" fontId="6" fillId="0" borderId="29" xfId="0" applyFont="1" applyBorder="1"/>
    <xf numFmtId="0" fontId="6" fillId="0" borderId="30" xfId="0" applyFont="1" applyBorder="1"/>
    <xf numFmtId="166" fontId="0" fillId="0" borderId="12" xfId="0" applyNumberFormat="1" applyBorder="1" applyAlignment="1">
      <alignment horizontal="center"/>
    </xf>
    <xf numFmtId="166" fontId="0" fillId="0" borderId="13" xfId="0" applyNumberFormat="1" applyBorder="1" applyAlignment="1">
      <alignment horizontal="center"/>
    </xf>
    <xf numFmtId="1" fontId="4" fillId="0" borderId="11" xfId="0" applyNumberFormat="1" applyFont="1" applyBorder="1" applyAlignment="1">
      <alignment horizontal="center"/>
    </xf>
    <xf numFmtId="0" fontId="0" fillId="0" borderId="13" xfId="0" applyBorder="1"/>
    <xf numFmtId="164" fontId="4" fillId="0" borderId="31" xfId="0" applyNumberFormat="1" applyFont="1" applyBorder="1" applyAlignment="1">
      <alignment horizontal="center" vertical="top" wrapText="1"/>
    </xf>
    <xf numFmtId="165" fontId="5" fillId="0" borderId="32" xfId="0" applyNumberFormat="1" applyFont="1" applyBorder="1" applyAlignment="1">
      <alignment horizontal="center" vertical="top" wrapText="1"/>
    </xf>
    <xf numFmtId="165" fontId="5" fillId="0" borderId="33" xfId="0" applyNumberFormat="1" applyFont="1" applyBorder="1" applyAlignment="1">
      <alignment horizontal="center" vertical="top" wrapText="1"/>
    </xf>
    <xf numFmtId="165" fontId="5" fillId="0" borderId="34" xfId="0" applyNumberFormat="1" applyFont="1" applyBorder="1" applyAlignment="1">
      <alignment horizontal="center" vertical="top" wrapText="1"/>
    </xf>
    <xf numFmtId="1" fontId="4" fillId="0" borderId="22" xfId="0" applyNumberFormat="1" applyFont="1" applyBorder="1" applyAlignment="1">
      <alignment horizontal="center"/>
    </xf>
    <xf numFmtId="166" fontId="0" fillId="0" borderId="23" xfId="0" applyNumberFormat="1" applyBorder="1" applyAlignment="1">
      <alignment horizontal="center"/>
    </xf>
    <xf numFmtId="0" fontId="0" fillId="0" borderId="24" xfId="0" applyBorder="1"/>
    <xf numFmtId="166" fontId="0" fillId="0" borderId="0" xfId="0" applyNumberFormat="1"/>
    <xf numFmtId="0" fontId="4" fillId="2" borderId="11" xfId="0" applyFont="1" applyFill="1" applyBorder="1" applyAlignment="1">
      <alignment horizontal="center"/>
    </xf>
    <xf numFmtId="166" fontId="0" fillId="2" borderId="12" xfId="0" applyNumberFormat="1" applyFill="1" applyBorder="1" applyAlignment="1">
      <alignment horizontal="center"/>
    </xf>
    <xf numFmtId="166" fontId="0" fillId="0" borderId="35" xfId="0" applyNumberFormat="1" applyBorder="1" applyAlignment="1">
      <alignment horizontal="center"/>
    </xf>
    <xf numFmtId="0" fontId="4" fillId="0" borderId="36" xfId="0" applyFont="1" applyBorder="1" applyAlignment="1">
      <alignment horizontal="center"/>
    </xf>
    <xf numFmtId="166" fontId="0" fillId="0" borderId="37" xfId="0" applyNumberFormat="1" applyBorder="1" applyAlignment="1">
      <alignment horizontal="center"/>
    </xf>
    <xf numFmtId="166" fontId="0" fillId="0" borderId="38" xfId="0" applyNumberFormat="1" applyBorder="1" applyAlignment="1">
      <alignment horizontal="center"/>
    </xf>
    <xf numFmtId="166" fontId="0" fillId="0" borderId="24" xfId="0" applyNumberFormat="1" applyBorder="1" applyAlignment="1">
      <alignment horizontal="center"/>
    </xf>
    <xf numFmtId="0" fontId="7" fillId="0" borderId="39" xfId="1" applyFont="1" applyBorder="1" applyAlignment="1">
      <alignment horizontal="center" vertical="top" wrapText="1"/>
    </xf>
    <xf numFmtId="0" fontId="0" fillId="0" borderId="39" xfId="0" applyBorder="1" applyAlignment="1">
      <alignment horizontal="center"/>
    </xf>
    <xf numFmtId="0" fontId="0" fillId="0" borderId="39" xfId="0" applyBorder="1"/>
    <xf numFmtId="0" fontId="8" fillId="0" borderId="42" xfId="1" applyFont="1" applyBorder="1" applyAlignment="1">
      <alignment horizontal="center" vertical="top" wrapText="1"/>
    </xf>
    <xf numFmtId="0" fontId="8" fillId="0" borderId="43" xfId="1" applyFont="1" applyBorder="1" applyAlignment="1">
      <alignment horizontal="center" vertical="top" wrapText="1"/>
    </xf>
    <xf numFmtId="0" fontId="8" fillId="0" borderId="44" xfId="1" applyFont="1" applyBorder="1" applyAlignment="1">
      <alignment horizontal="center" vertical="top" wrapText="1"/>
    </xf>
    <xf numFmtId="0" fontId="8" fillId="0" borderId="45" xfId="1" applyFont="1" applyBorder="1" applyAlignment="1">
      <alignment horizontal="center" vertical="top" wrapText="1"/>
    </xf>
    <xf numFmtId="0" fontId="8" fillId="0" borderId="46" xfId="1" applyFont="1" applyBorder="1" applyAlignment="1">
      <alignment horizontal="center" vertical="top" wrapText="1"/>
    </xf>
    <xf numFmtId="0" fontId="8" fillId="0" borderId="47" xfId="1" applyFont="1" applyBorder="1" applyAlignment="1">
      <alignment horizontal="center" vertical="top" wrapText="1"/>
    </xf>
    <xf numFmtId="0" fontId="9" fillId="0" borderId="12" xfId="1" applyFont="1" applyBorder="1" applyAlignment="1">
      <alignment horizontal="center"/>
    </xf>
    <xf numFmtId="0" fontId="9" fillId="0" borderId="48" xfId="0" applyFont="1" applyBorder="1" applyAlignment="1">
      <alignment horizontal="center"/>
    </xf>
    <xf numFmtId="0" fontId="9" fillId="3" borderId="48" xfId="0" applyFont="1" applyFill="1" applyBorder="1" applyAlignment="1">
      <alignment horizontal="center"/>
    </xf>
    <xf numFmtId="0" fontId="9" fillId="0" borderId="48" xfId="0" applyFont="1" applyBorder="1"/>
    <xf numFmtId="0" fontId="9" fillId="4" borderId="48" xfId="0" applyFont="1" applyFill="1" applyBorder="1"/>
    <xf numFmtId="0" fontId="9" fillId="4" borderId="48" xfId="0" applyFont="1" applyFill="1" applyBorder="1" applyAlignment="1">
      <alignment horizontal="center"/>
    </xf>
    <xf numFmtId="0" fontId="1" fillId="0" borderId="0" xfId="0" applyFont="1"/>
    <xf numFmtId="0" fontId="5" fillId="0" borderId="28" xfId="0" applyFont="1" applyBorder="1"/>
    <xf numFmtId="0" fontId="2" fillId="0" borderId="50" xfId="0" applyFont="1" applyBorder="1" applyAlignment="1">
      <alignment horizontal="center"/>
    </xf>
    <xf numFmtId="0" fontId="2" fillId="6" borderId="12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0" borderId="4" xfId="0" applyFont="1" applyBorder="1" applyAlignment="1">
      <alignment horizontal="center"/>
    </xf>
    <xf numFmtId="0" fontId="10" fillId="0" borderId="12" xfId="1" applyFont="1" applyBorder="1" applyAlignment="1">
      <alignment horizontal="center"/>
    </xf>
    <xf numFmtId="0" fontId="11" fillId="0" borderId="12" xfId="0" applyFont="1" applyBorder="1" applyAlignment="1">
      <alignment horizontal="center" vertical="center"/>
    </xf>
    <xf numFmtId="165" fontId="1" fillId="0" borderId="5" xfId="0" applyNumberFormat="1" applyFont="1" applyBorder="1" applyAlignment="1">
      <alignment horizontal="center"/>
    </xf>
    <xf numFmtId="165" fontId="12" fillId="4" borderId="5" xfId="0" applyNumberFormat="1" applyFont="1" applyFill="1" applyBorder="1" applyAlignment="1">
      <alignment horizontal="center"/>
    </xf>
    <xf numFmtId="165" fontId="1" fillId="5" borderId="5" xfId="0" applyNumberFormat="1" applyFont="1" applyFill="1" applyBorder="1" applyAlignment="1">
      <alignment horizontal="center"/>
    </xf>
    <xf numFmtId="165" fontId="1" fillId="5" borderId="6" xfId="0" applyNumberFormat="1" applyFont="1" applyFill="1" applyBorder="1" applyAlignment="1">
      <alignment horizontal="center"/>
    </xf>
    <xf numFmtId="165" fontId="0" fillId="0" borderId="0" xfId="0" applyNumberFormat="1"/>
    <xf numFmtId="2" fontId="0" fillId="0" borderId="50" xfId="0" applyNumberFormat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1" fillId="0" borderId="11" xfId="0" applyFont="1" applyBorder="1" applyAlignment="1">
      <alignment horizontal="center"/>
    </xf>
    <xf numFmtId="165" fontId="1" fillId="0" borderId="12" xfId="0" applyNumberFormat="1" applyFont="1" applyBorder="1" applyAlignment="1">
      <alignment horizontal="center"/>
    </xf>
    <xf numFmtId="165" fontId="12" fillId="4" borderId="12" xfId="0" applyNumberFormat="1" applyFont="1" applyFill="1" applyBorder="1" applyAlignment="1">
      <alignment horizontal="center"/>
    </xf>
    <xf numFmtId="165" fontId="1" fillId="5" borderId="12" xfId="0" applyNumberFormat="1" applyFont="1" applyFill="1" applyBorder="1" applyAlignment="1">
      <alignment horizontal="center"/>
    </xf>
    <xf numFmtId="165" fontId="1" fillId="5" borderId="13" xfId="0" applyNumberFormat="1" applyFont="1" applyFill="1" applyBorder="1" applyAlignment="1">
      <alignment horizontal="center"/>
    </xf>
    <xf numFmtId="0" fontId="13" fillId="0" borderId="28" xfId="0" applyFont="1" applyBorder="1" applyAlignment="1">
      <alignment horizontal="center"/>
    </xf>
    <xf numFmtId="2" fontId="0" fillId="0" borderId="30" xfId="0" applyNumberFormat="1" applyFont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30" xfId="0" applyBorder="1" applyAlignment="1">
      <alignment horizontal="center"/>
    </xf>
    <xf numFmtId="0" fontId="13" fillId="0" borderId="22" xfId="0" applyFont="1" applyBorder="1" applyAlignment="1">
      <alignment horizontal="center"/>
    </xf>
    <xf numFmtId="2" fontId="0" fillId="0" borderId="24" xfId="0" applyNumberFormat="1" applyFont="1" applyBorder="1" applyAlignment="1">
      <alignment horizontal="center"/>
    </xf>
    <xf numFmtId="0" fontId="0" fillId="0" borderId="11" xfId="0" applyBorder="1"/>
    <xf numFmtId="0" fontId="0" fillId="0" borderId="0" xfId="0" applyFont="1" applyAlignment="1">
      <alignment horizontal="center"/>
    </xf>
    <xf numFmtId="0" fontId="0" fillId="0" borderId="22" xfId="0" applyBorder="1"/>
    <xf numFmtId="0" fontId="0" fillId="0" borderId="30" xfId="0" applyFont="1" applyBorder="1" applyAlignment="1">
      <alignment horizontal="center"/>
    </xf>
    <xf numFmtId="0" fontId="0" fillId="0" borderId="24" xfId="0" applyFont="1" applyBorder="1" applyAlignment="1">
      <alignment horizontal="center"/>
    </xf>
    <xf numFmtId="0" fontId="0" fillId="0" borderId="51" xfId="0" applyBorder="1"/>
    <xf numFmtId="0" fontId="0" fillId="0" borderId="49" xfId="0" applyBorder="1"/>
    <xf numFmtId="166" fontId="0" fillId="0" borderId="30" xfId="0" applyNumberFormat="1" applyFont="1" applyBorder="1" applyAlignment="1">
      <alignment horizontal="center"/>
    </xf>
    <xf numFmtId="166" fontId="0" fillId="0" borderId="24" xfId="0" applyNumberFormat="1" applyFont="1" applyBorder="1" applyAlignment="1">
      <alignment horizontal="center"/>
    </xf>
    <xf numFmtId="165" fontId="2" fillId="0" borderId="7" xfId="0" applyNumberFormat="1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65" fontId="0" fillId="0" borderId="0" xfId="0" applyNumberFormat="1" applyFont="1" applyAlignment="1">
      <alignment horizontal="center"/>
    </xf>
    <xf numFmtId="166" fontId="0" fillId="0" borderId="0" xfId="0" applyNumberFormat="1" applyFont="1" applyAlignment="1">
      <alignment horizontal="center"/>
    </xf>
    <xf numFmtId="0" fontId="13" fillId="0" borderId="7" xfId="1" applyFont="1" applyBorder="1" applyAlignment="1">
      <alignment horizontal="center"/>
    </xf>
    <xf numFmtId="2" fontId="14" fillId="0" borderId="7" xfId="1" applyNumberFormat="1" applyFont="1" applyBorder="1" applyAlignment="1">
      <alignment horizontal="center"/>
    </xf>
    <xf numFmtId="0" fontId="14" fillId="0" borderId="7" xfId="1" applyFont="1" applyBorder="1" applyAlignment="1">
      <alignment horizontal="center"/>
    </xf>
    <xf numFmtId="0" fontId="12" fillId="0" borderId="12" xfId="0" applyFont="1" applyBorder="1" applyAlignment="1">
      <alignment horizontal="center" vertical="center"/>
    </xf>
    <xf numFmtId="0" fontId="2" fillId="0" borderId="52" xfId="0" applyFont="1" applyBorder="1" applyAlignment="1">
      <alignment horizontal="center"/>
    </xf>
    <xf numFmtId="0" fontId="2" fillId="0" borderId="53" xfId="0" applyFont="1" applyBorder="1" applyAlignment="1">
      <alignment horizontal="center"/>
    </xf>
    <xf numFmtId="0" fontId="2" fillId="0" borderId="54" xfId="0" applyFont="1" applyBorder="1" applyAlignment="1">
      <alignment horizontal="center"/>
    </xf>
    <xf numFmtId="0" fontId="2" fillId="0" borderId="55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2" fillId="4" borderId="12" xfId="0" applyFont="1" applyFill="1" applyBorder="1" applyAlignment="1">
      <alignment horizontal="center"/>
    </xf>
    <xf numFmtId="0" fontId="1" fillId="5" borderId="12" xfId="0" applyFont="1" applyFill="1" applyBorder="1" applyAlignment="1">
      <alignment horizontal="center"/>
    </xf>
    <xf numFmtId="0" fontId="1" fillId="5" borderId="13" xfId="0" applyFont="1" applyFill="1" applyBorder="1" applyAlignment="1">
      <alignment horizontal="center"/>
    </xf>
    <xf numFmtId="0" fontId="1" fillId="0" borderId="12" xfId="0" applyFont="1" applyBorder="1"/>
    <xf numFmtId="0" fontId="12" fillId="4" borderId="12" xfId="0" applyFont="1" applyFill="1" applyBorder="1"/>
    <xf numFmtId="0" fontId="1" fillId="5" borderId="12" xfId="0" applyFont="1" applyFill="1" applyBorder="1"/>
    <xf numFmtId="0" fontId="1" fillId="5" borderId="13" xfId="0" applyFont="1" applyFill="1" applyBorder="1"/>
    <xf numFmtId="2" fontId="10" fillId="7" borderId="12" xfId="1" applyNumberFormat="1" applyFont="1" applyFill="1" applyBorder="1" applyAlignment="1">
      <alignment horizontal="center"/>
    </xf>
    <xf numFmtId="2" fontId="12" fillId="7" borderId="12" xfId="0" applyNumberFormat="1" applyFont="1" applyFill="1" applyBorder="1" applyAlignment="1">
      <alignment horizontal="center" vertical="center"/>
    </xf>
    <xf numFmtId="164" fontId="10" fillId="7" borderId="12" xfId="1" applyNumberFormat="1" applyFont="1" applyFill="1" applyBorder="1" applyAlignment="1">
      <alignment horizontal="center"/>
    </xf>
    <xf numFmtId="0" fontId="12" fillId="7" borderId="12" xfId="0" applyFont="1" applyFill="1" applyBorder="1" applyAlignment="1">
      <alignment horizontal="center" vertical="center"/>
    </xf>
    <xf numFmtId="0" fontId="1" fillId="3" borderId="12" xfId="0" applyFont="1" applyFill="1" applyBorder="1"/>
    <xf numFmtId="165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3" borderId="0" xfId="0" applyFont="1" applyFill="1"/>
    <xf numFmtId="0" fontId="12" fillId="4" borderId="0" xfId="0" applyFont="1" applyFill="1"/>
    <xf numFmtId="0" fontId="1" fillId="5" borderId="0" xfId="0" applyFont="1" applyFill="1"/>
    <xf numFmtId="0" fontId="15" fillId="0" borderId="28" xfId="0" applyFont="1" applyBorder="1" applyAlignment="1">
      <alignment horizontal="center"/>
    </xf>
    <xf numFmtId="0" fontId="15" fillId="0" borderId="29" xfId="0" applyFont="1" applyBorder="1" applyAlignment="1">
      <alignment horizontal="center"/>
    </xf>
    <xf numFmtId="0" fontId="15" fillId="0" borderId="30" xfId="0" applyFont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1" fontId="0" fillId="0" borderId="11" xfId="0" applyNumberFormat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5" fontId="0" fillId="0" borderId="24" xfId="0" applyNumberFormat="1" applyBorder="1" applyAlignment="1">
      <alignment horizontal="center"/>
    </xf>
    <xf numFmtId="0" fontId="16" fillId="0" borderId="28" xfId="0" applyFont="1" applyBorder="1"/>
    <xf numFmtId="165" fontId="0" fillId="0" borderId="30" xfId="0" applyNumberFormat="1" applyBorder="1" applyAlignment="1">
      <alignment horizontal="center"/>
    </xf>
    <xf numFmtId="1" fontId="0" fillId="0" borderId="0" xfId="0" applyNumberFormat="1"/>
    <xf numFmtId="0" fontId="16" fillId="0" borderId="22" xfId="0" applyFont="1" applyBorder="1"/>
    <xf numFmtId="0" fontId="0" fillId="0" borderId="11" xfId="0" applyBorder="1" applyAlignment="1">
      <alignment horizontal="center"/>
    </xf>
    <xf numFmtId="167" fontId="0" fillId="0" borderId="13" xfId="0" applyNumberFormat="1" applyBorder="1"/>
    <xf numFmtId="0" fontId="0" fillId="0" borderId="12" xfId="0" applyBorder="1"/>
    <xf numFmtId="0" fontId="18" fillId="8" borderId="56" xfId="0" applyFont="1" applyFill="1" applyBorder="1" applyAlignment="1">
      <alignment horizontal="center" vertical="center" wrapText="1"/>
    </xf>
    <xf numFmtId="0" fontId="18" fillId="9" borderId="57" xfId="0" applyFont="1" applyFill="1" applyBorder="1" applyAlignment="1">
      <alignment horizontal="center" vertical="center" wrapText="1"/>
    </xf>
    <xf numFmtId="0" fontId="18" fillId="9" borderId="56" xfId="0" applyFont="1" applyFill="1" applyBorder="1" applyAlignment="1">
      <alignment horizontal="center" vertical="center" wrapText="1"/>
    </xf>
    <xf numFmtId="0" fontId="18" fillId="10" borderId="57" xfId="0" applyFont="1" applyFill="1" applyBorder="1" applyAlignment="1">
      <alignment horizontal="center" vertical="center" wrapText="1"/>
    </xf>
    <xf numFmtId="0" fontId="18" fillId="10" borderId="56" xfId="0" applyFont="1" applyFill="1" applyBorder="1" applyAlignment="1">
      <alignment horizontal="center" vertical="center" wrapText="1"/>
    </xf>
    <xf numFmtId="0" fontId="18" fillId="8" borderId="56" xfId="0" applyFont="1" applyFill="1" applyBorder="1" applyAlignment="1">
      <alignment vertical="center" wrapText="1"/>
    </xf>
    <xf numFmtId="0" fontId="18" fillId="10" borderId="56" xfId="0" applyFont="1" applyFill="1" applyBorder="1" applyAlignment="1">
      <alignment vertical="center" wrapText="1"/>
    </xf>
    <xf numFmtId="166" fontId="0" fillId="2" borderId="13" xfId="0" applyNumberFormat="1" applyFill="1" applyBorder="1" applyAlignment="1">
      <alignment horizontal="center"/>
    </xf>
    <xf numFmtId="166" fontId="0" fillId="0" borderId="12" xfId="0" applyNumberFormat="1" applyFill="1" applyBorder="1" applyAlignment="1">
      <alignment horizontal="center"/>
    </xf>
    <xf numFmtId="0" fontId="5" fillId="0" borderId="0" xfId="1"/>
    <xf numFmtId="0" fontId="4" fillId="0" borderId="39" xfId="1" applyFont="1" applyBorder="1" applyAlignment="1">
      <alignment horizontal="center"/>
    </xf>
    <xf numFmtId="0" fontId="5" fillId="0" borderId="39" xfId="1" applyBorder="1" applyAlignment="1">
      <alignment horizontal="center"/>
    </xf>
    <xf numFmtId="0" fontId="0" fillId="0" borderId="0" xfId="0" applyBorder="1"/>
    <xf numFmtId="0" fontId="9" fillId="0" borderId="12" xfId="1" applyFont="1" applyBorder="1" applyAlignment="1">
      <alignment horizontal="center" vertical="center"/>
    </xf>
    <xf numFmtId="0" fontId="9" fillId="0" borderId="50" xfId="1" applyFont="1" applyBorder="1" applyAlignment="1">
      <alignment horizontal="center"/>
    </xf>
    <xf numFmtId="0" fontId="9" fillId="7" borderId="12" xfId="1" applyFont="1" applyFill="1" applyBorder="1" applyAlignment="1">
      <alignment horizontal="center"/>
    </xf>
    <xf numFmtId="0" fontId="9" fillId="0" borderId="58" xfId="1" applyFont="1" applyBorder="1" applyAlignment="1">
      <alignment horizontal="center"/>
    </xf>
    <xf numFmtId="2" fontId="9" fillId="0" borderId="12" xfId="1" applyNumberFormat="1" applyFont="1" applyBorder="1"/>
    <xf numFmtId="0" fontId="9" fillId="4" borderId="12" xfId="1" applyFont="1" applyFill="1" applyBorder="1" applyAlignment="1">
      <alignment horizontal="center"/>
    </xf>
    <xf numFmtId="0" fontId="19" fillId="0" borderId="0" xfId="1" applyFont="1"/>
    <xf numFmtId="0" fontId="4" fillId="0" borderId="7" xfId="1" applyFont="1" applyBorder="1" applyAlignment="1">
      <alignment horizontal="center"/>
    </xf>
    <xf numFmtId="0" fontId="19" fillId="0" borderId="12" xfId="1" applyFont="1" applyBorder="1" applyAlignment="1">
      <alignment horizontal="center" vertical="center"/>
    </xf>
    <xf numFmtId="0" fontId="10" fillId="0" borderId="50" xfId="1" applyFont="1" applyBorder="1" applyAlignment="1">
      <alignment horizontal="center"/>
    </xf>
    <xf numFmtId="165" fontId="19" fillId="0" borderId="58" xfId="1" applyNumberFormat="1" applyFont="1" applyBorder="1" applyAlignment="1">
      <alignment horizontal="center"/>
    </xf>
    <xf numFmtId="2" fontId="19" fillId="0" borderId="12" xfId="1" applyNumberFormat="1" applyFont="1" applyBorder="1" applyAlignment="1">
      <alignment horizontal="center"/>
    </xf>
    <xf numFmtId="165" fontId="10" fillId="4" borderId="12" xfId="1" applyNumberFormat="1" applyFont="1" applyFill="1" applyBorder="1" applyAlignment="1">
      <alignment horizontal="center"/>
    </xf>
    <xf numFmtId="165" fontId="19" fillId="5" borderId="12" xfId="1" applyNumberFormat="1" applyFont="1" applyFill="1" applyBorder="1" applyAlignment="1">
      <alignment horizontal="center"/>
    </xf>
    <xf numFmtId="0" fontId="5" fillId="0" borderId="7" xfId="1" applyBorder="1"/>
    <xf numFmtId="0" fontId="9" fillId="0" borderId="7" xfId="1" applyFont="1" applyBorder="1"/>
    <xf numFmtId="2" fontId="19" fillId="0" borderId="7" xfId="1" applyNumberFormat="1" applyFont="1" applyBorder="1" applyAlignment="1">
      <alignment horizontal="center"/>
    </xf>
    <xf numFmtId="2" fontId="19" fillId="0" borderId="7" xfId="1" applyNumberFormat="1" applyFont="1" applyBorder="1" applyAlignment="1" applyProtection="1">
      <alignment horizontal="center"/>
      <protection hidden="1"/>
    </xf>
    <xf numFmtId="0" fontId="9" fillId="0" borderId="7" xfId="1" applyFont="1" applyFill="1" applyBorder="1"/>
    <xf numFmtId="0" fontId="19" fillId="0" borderId="7" xfId="1" applyFont="1" applyBorder="1" applyAlignment="1">
      <alignment horizontal="center"/>
    </xf>
    <xf numFmtId="0" fontId="9" fillId="0" borderId="0" xfId="1" applyFont="1" applyBorder="1" applyAlignment="1">
      <alignment horizontal="center"/>
    </xf>
    <xf numFmtId="166" fontId="19" fillId="0" borderId="0" xfId="1" applyNumberFormat="1" applyFont="1" applyBorder="1" applyAlignment="1">
      <alignment horizontal="center"/>
    </xf>
    <xf numFmtId="165" fontId="19" fillId="0" borderId="0" xfId="1" applyNumberFormat="1" applyFont="1"/>
    <xf numFmtId="166" fontId="19" fillId="0" borderId="0" xfId="1" applyNumberFormat="1" applyFont="1"/>
    <xf numFmtId="0" fontId="19" fillId="0" borderId="50" xfId="1" applyFont="1" applyBorder="1" applyAlignment="1">
      <alignment horizontal="center"/>
    </xf>
    <xf numFmtId="2" fontId="19" fillId="7" borderId="12" xfId="1" applyNumberFormat="1" applyFont="1" applyFill="1" applyBorder="1" applyAlignment="1">
      <alignment horizontal="center"/>
    </xf>
    <xf numFmtId="0" fontId="1" fillId="0" borderId="12" xfId="0" applyFont="1" applyBorder="1" applyAlignment="1">
      <alignment horizontal="center" vertical="center"/>
    </xf>
    <xf numFmtId="0" fontId="19" fillId="0" borderId="50" xfId="1" applyFont="1" applyBorder="1"/>
    <xf numFmtId="0" fontId="19" fillId="7" borderId="12" xfId="1" applyFont="1" applyFill="1" applyBorder="1"/>
    <xf numFmtId="0" fontId="1" fillId="0" borderId="50" xfId="0" applyFont="1" applyBorder="1"/>
    <xf numFmtId="0" fontId="1" fillId="7" borderId="12" xfId="0" applyFont="1" applyFill="1" applyBorder="1"/>
    <xf numFmtId="0" fontId="0" fillId="0" borderId="7" xfId="0" applyBorder="1"/>
    <xf numFmtId="0" fontId="1" fillId="0" borderId="0" xfId="0" applyFont="1" applyAlignment="1">
      <alignment horizontal="center" vertical="center"/>
    </xf>
    <xf numFmtId="165" fontId="19" fillId="0" borderId="59" xfId="1" applyNumberFormat="1" applyFont="1" applyBorder="1" applyAlignment="1">
      <alignment horizontal="center"/>
    </xf>
    <xf numFmtId="2" fontId="19" fillId="0" borderId="5" xfId="1" applyNumberFormat="1" applyFont="1" applyBorder="1" applyAlignment="1">
      <alignment horizontal="center"/>
    </xf>
    <xf numFmtId="165" fontId="10" fillId="4" borderId="5" xfId="1" applyNumberFormat="1" applyFont="1" applyFill="1" applyBorder="1" applyAlignment="1">
      <alignment horizontal="center"/>
    </xf>
    <xf numFmtId="165" fontId="19" fillId="5" borderId="5" xfId="1" applyNumberFormat="1" applyFont="1" applyFill="1" applyBorder="1" applyAlignment="1">
      <alignment horizontal="center"/>
    </xf>
    <xf numFmtId="0" fontId="10" fillId="4" borderId="0" xfId="1" applyFont="1" applyFill="1" applyAlignment="1">
      <alignment horizontal="center"/>
    </xf>
    <xf numFmtId="0" fontId="19" fillId="5" borderId="0" xfId="1" applyFont="1" applyFill="1"/>
    <xf numFmtId="0" fontId="12" fillId="4" borderId="0" xfId="0" applyFont="1" applyFill="1" applyAlignment="1">
      <alignment horizontal="center"/>
    </xf>
    <xf numFmtId="2" fontId="1" fillId="0" borderId="0" xfId="0" applyNumberFormat="1" applyFont="1"/>
    <xf numFmtId="0" fontId="9" fillId="0" borderId="12" xfId="1" applyFont="1" applyBorder="1"/>
    <xf numFmtId="165" fontId="19" fillId="0" borderId="12" xfId="1" applyNumberFormat="1" applyFont="1" applyBorder="1" applyAlignment="1">
      <alignment horizontal="center"/>
    </xf>
    <xf numFmtId="166" fontId="19" fillId="0" borderId="12" xfId="1" applyNumberFormat="1" applyFont="1" applyBorder="1" applyAlignment="1">
      <alignment horizontal="center"/>
    </xf>
    <xf numFmtId="166" fontId="19" fillId="0" borderId="5" xfId="1" applyNumberFormat="1" applyFont="1" applyBorder="1" applyAlignment="1">
      <alignment horizontal="center"/>
    </xf>
    <xf numFmtId="0" fontId="9" fillId="7" borderId="48" xfId="0" applyFont="1" applyFill="1" applyBorder="1" applyAlignment="1">
      <alignment horizontal="center"/>
    </xf>
    <xf numFmtId="0" fontId="9" fillId="0" borderId="28" xfId="0" applyFont="1" applyBorder="1"/>
    <xf numFmtId="2" fontId="1" fillId="0" borderId="30" xfId="0" applyNumberFormat="1" applyFont="1" applyBorder="1" applyAlignment="1">
      <alignment horizontal="center"/>
    </xf>
    <xf numFmtId="0" fontId="9" fillId="0" borderId="22" xfId="0" applyFont="1" applyBorder="1"/>
    <xf numFmtId="2" fontId="1" fillId="0" borderId="24" xfId="0" applyNumberFormat="1" applyFont="1" applyBorder="1" applyAlignment="1">
      <alignment horizontal="center"/>
    </xf>
    <xf numFmtId="0" fontId="1" fillId="0" borderId="30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9" fillId="0" borderId="28" xfId="0" applyFont="1" applyBorder="1" applyAlignment="1">
      <alignment horizontal="center"/>
    </xf>
    <xf numFmtId="0" fontId="9" fillId="0" borderId="22" xfId="0" applyFont="1" applyBorder="1" applyAlignment="1">
      <alignment horizontal="center"/>
    </xf>
    <xf numFmtId="0" fontId="1" fillId="0" borderId="7" xfId="0" applyFont="1" applyBorder="1"/>
    <xf numFmtId="165" fontId="1" fillId="0" borderId="0" xfId="0" applyNumberFormat="1" applyFont="1"/>
    <xf numFmtId="166" fontId="1" fillId="0" borderId="0" xfId="0" applyNumberFormat="1" applyFont="1"/>
    <xf numFmtId="0" fontId="20" fillId="7" borderId="12" xfId="0" applyFont="1" applyFill="1" applyBorder="1"/>
    <xf numFmtId="0" fontId="20" fillId="7" borderId="0" xfId="0" applyFont="1" applyFill="1"/>
    <xf numFmtId="0" fontId="4" fillId="0" borderId="0" xfId="0" applyFont="1" applyAlignment="1">
      <alignment horizontal="center"/>
    </xf>
    <xf numFmtId="166" fontId="0" fillId="0" borderId="0" xfId="0" applyNumberFormat="1" applyAlignment="1">
      <alignment horizontal="center"/>
    </xf>
    <xf numFmtId="1" fontId="4" fillId="2" borderId="11" xfId="0" applyNumberFormat="1" applyFont="1" applyFill="1" applyBorder="1" applyAlignment="1">
      <alignment horizontal="center"/>
    </xf>
    <xf numFmtId="165" fontId="0" fillId="2" borderId="12" xfId="0" applyNumberFormat="1" applyFill="1" applyBorder="1" applyAlignment="1">
      <alignment horizontal="center"/>
    </xf>
    <xf numFmtId="1" fontId="4" fillId="0" borderId="36" xfId="0" applyNumberFormat="1" applyFont="1" applyBorder="1" applyAlignment="1">
      <alignment horizontal="center"/>
    </xf>
    <xf numFmtId="165" fontId="0" fillId="0" borderId="38" xfId="0" applyNumberFormat="1" applyBorder="1" applyAlignment="1">
      <alignment horizontal="center"/>
    </xf>
    <xf numFmtId="0" fontId="18" fillId="8" borderId="60" xfId="0" applyFont="1" applyFill="1" applyBorder="1" applyAlignment="1">
      <alignment horizontal="center" vertical="center" wrapText="1"/>
    </xf>
    <xf numFmtId="0" fontId="18" fillId="9" borderId="61" xfId="0" applyFont="1" applyFill="1" applyBorder="1" applyAlignment="1">
      <alignment horizontal="center" vertical="center" wrapText="1"/>
    </xf>
    <xf numFmtId="0" fontId="18" fillId="9" borderId="60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9" fillId="0" borderId="37" xfId="1" applyFont="1" applyBorder="1" applyAlignment="1">
      <alignment horizontal="center"/>
    </xf>
    <xf numFmtId="0" fontId="9" fillId="7" borderId="37" xfId="1" applyFont="1" applyFill="1" applyBorder="1" applyAlignment="1">
      <alignment horizontal="center"/>
    </xf>
    <xf numFmtId="0" fontId="9" fillId="0" borderId="62" xfId="1" applyFont="1" applyBorder="1"/>
    <xf numFmtId="0" fontId="9" fillId="4" borderId="63" xfId="1" applyFont="1" applyFill="1" applyBorder="1" applyAlignment="1">
      <alignment horizontal="center"/>
    </xf>
    <xf numFmtId="0" fontId="9" fillId="11" borderId="0" xfId="1" applyFont="1" applyFill="1"/>
    <xf numFmtId="2" fontId="5" fillId="0" borderId="0" xfId="1" applyNumberFormat="1" applyAlignment="1">
      <alignment horizontal="center"/>
    </xf>
    <xf numFmtId="0" fontId="5" fillId="0" borderId="0" xfId="1" applyAlignment="1">
      <alignment horizontal="center"/>
    </xf>
    <xf numFmtId="0" fontId="4" fillId="0" borderId="0" xfId="1" applyFont="1" applyBorder="1" applyAlignment="1">
      <alignment horizontal="center"/>
    </xf>
    <xf numFmtId="0" fontId="2" fillId="0" borderId="58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/>
    </xf>
    <xf numFmtId="0" fontId="2" fillId="0" borderId="12" xfId="0" applyFont="1" applyBorder="1" applyAlignment="1">
      <alignment horizontal="center" vertical="center"/>
    </xf>
    <xf numFmtId="0" fontId="2" fillId="4" borderId="12" xfId="0" applyFont="1" applyFill="1" applyBorder="1" applyAlignment="1">
      <alignment horizontal="center"/>
    </xf>
    <xf numFmtId="49" fontId="21" fillId="12" borderId="12" xfId="0" applyNumberFormat="1" applyFont="1" applyFill="1" applyBorder="1" applyAlignment="1">
      <alignment horizontal="center"/>
    </xf>
    <xf numFmtId="0" fontId="19" fillId="0" borderId="12" xfId="1" applyFont="1" applyBorder="1" applyAlignment="1">
      <alignment horizontal="center"/>
    </xf>
    <xf numFmtId="165" fontId="19" fillId="0" borderId="50" xfId="1" applyNumberFormat="1" applyFont="1" applyBorder="1" applyAlignment="1">
      <alignment horizontal="center"/>
    </xf>
    <xf numFmtId="165" fontId="10" fillId="4" borderId="65" xfId="1" applyNumberFormat="1" applyFont="1" applyFill="1" applyBorder="1" applyAlignment="1">
      <alignment horizontal="center"/>
    </xf>
    <xf numFmtId="165" fontId="19" fillId="5" borderId="58" xfId="1" applyNumberFormat="1" applyFont="1" applyFill="1" applyBorder="1" applyAlignment="1">
      <alignment horizontal="center"/>
    </xf>
    <xf numFmtId="11" fontId="19" fillId="11" borderId="12" xfId="1" applyNumberFormat="1" applyFont="1" applyFill="1" applyBorder="1"/>
    <xf numFmtId="0" fontId="5" fillId="0" borderId="0" xfId="1" applyBorder="1"/>
    <xf numFmtId="168" fontId="0" fillId="0" borderId="58" xfId="0" applyNumberFormat="1" applyBorder="1"/>
    <xf numFmtId="2" fontId="0" fillId="0" borderId="12" xfId="0" applyNumberFormat="1" applyBorder="1"/>
    <xf numFmtId="166" fontId="5" fillId="0" borderId="7" xfId="1" applyNumberFormat="1" applyFont="1" applyBorder="1" applyAlignment="1" applyProtection="1">
      <alignment horizontal="center" vertical="center"/>
      <protection hidden="1"/>
    </xf>
    <xf numFmtId="0" fontId="0" fillId="4" borderId="12" xfId="0" applyFill="1" applyBorder="1" applyAlignment="1">
      <alignment horizontal="center"/>
    </xf>
    <xf numFmtId="0" fontId="9" fillId="0" borderId="3" xfId="1" applyFont="1" applyBorder="1"/>
    <xf numFmtId="0" fontId="9" fillId="0" borderId="3" xfId="1" applyFont="1" applyFill="1" applyBorder="1"/>
    <xf numFmtId="11" fontId="19" fillId="0" borderId="0" xfId="1" applyNumberFormat="1" applyFont="1"/>
    <xf numFmtId="165" fontId="10" fillId="4" borderId="68" xfId="1" applyNumberFormat="1" applyFont="1" applyFill="1" applyBorder="1" applyAlignment="1">
      <alignment horizontal="center"/>
    </xf>
    <xf numFmtId="165" fontId="10" fillId="4" borderId="69" xfId="1" applyNumberFormat="1" applyFont="1" applyFill="1" applyBorder="1" applyAlignment="1">
      <alignment horizontal="center"/>
    </xf>
    <xf numFmtId="166" fontId="19" fillId="0" borderId="50" xfId="1" applyNumberFormat="1" applyFont="1" applyBorder="1" applyAlignment="1">
      <alignment horizontal="center"/>
    </xf>
    <xf numFmtId="2" fontId="0" fillId="0" borderId="0" xfId="0" applyNumberFormat="1" applyAlignment="1">
      <alignment horizontal="center"/>
    </xf>
    <xf numFmtId="0" fontId="1" fillId="7" borderId="0" xfId="0" applyFont="1" applyFill="1"/>
    <xf numFmtId="0" fontId="12" fillId="4" borderId="70" xfId="0" applyFont="1" applyFill="1" applyBorder="1"/>
    <xf numFmtId="0" fontId="1" fillId="11" borderId="0" xfId="0" applyFont="1" applyFill="1"/>
    <xf numFmtId="0" fontId="2" fillId="0" borderId="7" xfId="0" applyFont="1" applyBorder="1" applyAlignment="1">
      <alignment horizontal="center"/>
    </xf>
    <xf numFmtId="0" fontId="0" fillId="0" borderId="70" xfId="0" applyBorder="1" applyAlignment="1">
      <alignment horizontal="center"/>
    </xf>
    <xf numFmtId="0" fontId="4" fillId="0" borderId="71" xfId="0" applyFont="1" applyBorder="1" applyAlignment="1">
      <alignment horizontal="center"/>
    </xf>
    <xf numFmtId="0" fontId="4" fillId="0" borderId="58" xfId="0" applyFont="1" applyBorder="1" applyAlignment="1">
      <alignment horizontal="center"/>
    </xf>
    <xf numFmtId="0" fontId="4" fillId="0" borderId="72" xfId="0" applyFont="1" applyBorder="1" applyAlignment="1">
      <alignment horizontal="center"/>
    </xf>
    <xf numFmtId="0" fontId="16" fillId="0" borderId="71" xfId="0" applyFont="1" applyBorder="1"/>
    <xf numFmtId="0" fontId="16" fillId="0" borderId="72" xfId="0" applyFont="1" applyBorder="1"/>
    <xf numFmtId="0" fontId="0" fillId="13" borderId="0" xfId="0" applyFill="1" applyBorder="1"/>
    <xf numFmtId="0" fontId="2" fillId="13" borderId="0" xfId="0" applyFont="1" applyFill="1" applyBorder="1" applyAlignment="1">
      <alignment horizontal="center" vertical="center"/>
    </xf>
    <xf numFmtId="0" fontId="25" fillId="13" borderId="0" xfId="0" applyFont="1" applyFill="1"/>
    <xf numFmtId="0" fontId="0" fillId="13" borderId="0" xfId="0" applyFill="1"/>
    <xf numFmtId="0" fontId="22" fillId="13" borderId="0" xfId="0" applyFont="1" applyFill="1" applyBorder="1" applyAlignment="1">
      <alignment horizontal="center" vertical="center"/>
    </xf>
    <xf numFmtId="0" fontId="12" fillId="13" borderId="0" xfId="0" applyFont="1" applyFill="1" applyBorder="1" applyAlignment="1">
      <alignment vertical="center"/>
    </xf>
    <xf numFmtId="0" fontId="10" fillId="13" borderId="12" xfId="1" applyFont="1" applyFill="1" applyBorder="1" applyAlignment="1">
      <alignment horizontal="center"/>
    </xf>
    <xf numFmtId="0" fontId="25" fillId="13" borderId="0" xfId="0" applyFont="1" applyFill="1" applyBorder="1" applyAlignment="1"/>
    <xf numFmtId="0" fontId="29" fillId="17" borderId="0" xfId="0" applyFont="1" applyFill="1" applyAlignment="1"/>
    <xf numFmtId="164" fontId="22" fillId="19" borderId="0" xfId="0" applyNumberFormat="1" applyFont="1" applyFill="1"/>
    <xf numFmtId="0" fontId="22" fillId="13" borderId="0" xfId="0" applyFont="1" applyFill="1" applyBorder="1" applyAlignment="1">
      <alignment vertical="center"/>
    </xf>
    <xf numFmtId="0" fontId="26" fillId="15" borderId="12" xfId="0" applyFont="1" applyFill="1" applyBorder="1" applyAlignment="1">
      <alignment horizontal="center"/>
    </xf>
    <xf numFmtId="0" fontId="26" fillId="19" borderId="12" xfId="0" applyFont="1" applyFill="1" applyBorder="1" applyAlignment="1">
      <alignment horizontal="center"/>
    </xf>
    <xf numFmtId="0" fontId="0" fillId="13" borderId="0" xfId="0" applyFill="1" applyBorder="1" applyAlignment="1"/>
    <xf numFmtId="0" fontId="33" fillId="22" borderId="12" xfId="0" applyFont="1" applyFill="1" applyBorder="1" applyAlignment="1">
      <alignment horizontal="center" vertical="center"/>
    </xf>
    <xf numFmtId="0" fontId="26" fillId="14" borderId="12" xfId="0" applyFont="1" applyFill="1" applyBorder="1" applyAlignment="1">
      <alignment horizontal="center" vertical="center"/>
    </xf>
    <xf numFmtId="0" fontId="26" fillId="15" borderId="5" xfId="0" applyFont="1" applyFill="1" applyBorder="1" applyAlignment="1">
      <alignment horizontal="center"/>
    </xf>
    <xf numFmtId="0" fontId="26" fillId="15" borderId="5" xfId="0" applyFont="1" applyFill="1" applyBorder="1" applyAlignment="1">
      <alignment horizontal="center" vertical="center"/>
    </xf>
    <xf numFmtId="0" fontId="26" fillId="19" borderId="12" xfId="0" applyFont="1" applyFill="1" applyBorder="1" applyAlignment="1">
      <alignment horizontal="center" vertical="center"/>
    </xf>
    <xf numFmtId="0" fontId="26" fillId="15" borderId="12" xfId="0" applyFont="1" applyFill="1" applyBorder="1" applyAlignment="1">
      <alignment horizontal="center"/>
    </xf>
    <xf numFmtId="0" fontId="26" fillId="19" borderId="12" xfId="0" applyFont="1" applyFill="1" applyBorder="1" applyAlignment="1">
      <alignment horizontal="center"/>
    </xf>
    <xf numFmtId="0" fontId="37" fillId="13" borderId="0" xfId="0" applyFont="1" applyFill="1"/>
    <xf numFmtId="0" fontId="38" fillId="22" borderId="12" xfId="0" applyFont="1" applyFill="1" applyBorder="1" applyAlignment="1">
      <alignment vertical="center"/>
    </xf>
    <xf numFmtId="0" fontId="39" fillId="14" borderId="12" xfId="0" applyFont="1" applyFill="1" applyBorder="1" applyAlignment="1"/>
    <xf numFmtId="0" fontId="39" fillId="14" borderId="12" xfId="0" applyFont="1" applyFill="1" applyBorder="1" applyAlignment="1">
      <alignment horizontal="left"/>
    </xf>
    <xf numFmtId="0" fontId="40" fillId="13" borderId="0" xfId="0" applyFont="1" applyFill="1"/>
    <xf numFmtId="0" fontId="41" fillId="13" borderId="0" xfId="0" applyFont="1" applyFill="1"/>
    <xf numFmtId="0" fontId="39" fillId="15" borderId="37" xfId="0" applyFont="1" applyFill="1" applyBorder="1" applyAlignment="1">
      <alignment horizontal="center"/>
    </xf>
    <xf numFmtId="0" fontId="39" fillId="15" borderId="5" xfId="0" applyFont="1" applyFill="1" applyBorder="1" applyAlignment="1">
      <alignment horizontal="center"/>
    </xf>
    <xf numFmtId="0" fontId="34" fillId="19" borderId="37" xfId="0" applyFont="1" applyFill="1" applyBorder="1" applyAlignment="1">
      <alignment horizontal="center" vertical="center"/>
    </xf>
    <xf numFmtId="0" fontId="34" fillId="19" borderId="5" xfId="0" applyFont="1" applyFill="1" applyBorder="1" applyAlignment="1">
      <alignment horizontal="center" vertical="center"/>
    </xf>
    <xf numFmtId="0" fontId="20" fillId="13" borderId="0" xfId="0" applyFont="1" applyFill="1"/>
    <xf numFmtId="0" fontId="19" fillId="0" borderId="7" xfId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12" fillId="13" borderId="0" xfId="0" applyFont="1" applyFill="1"/>
    <xf numFmtId="0" fontId="0" fillId="13" borderId="0" xfId="0" applyFill="1" applyAlignment="1"/>
    <xf numFmtId="0" fontId="45" fillId="0" borderId="82" xfId="0" applyFont="1" applyBorder="1"/>
    <xf numFmtId="0" fontId="45" fillId="0" borderId="0" xfId="0" applyFont="1"/>
    <xf numFmtId="0" fontId="45" fillId="0" borderId="83" xfId="0" applyFont="1" applyBorder="1"/>
    <xf numFmtId="0" fontId="45" fillId="0" borderId="8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23" borderId="0" xfId="0" applyFont="1" applyFill="1"/>
    <xf numFmtId="0" fontId="45" fillId="0" borderId="83" xfId="0" applyFont="1" applyBorder="1" applyAlignment="1">
      <alignment vertical="top"/>
    </xf>
    <xf numFmtId="0" fontId="22" fillId="15" borderId="0" xfId="0" applyFont="1" applyFill="1" applyAlignment="1">
      <alignment horizontal="center"/>
    </xf>
    <xf numFmtId="0" fontId="31" fillId="13" borderId="0" xfId="0" applyFont="1" applyFill="1" applyAlignment="1">
      <alignment horizontal="center"/>
    </xf>
    <xf numFmtId="0" fontId="12" fillId="14" borderId="12" xfId="0" applyFont="1" applyFill="1" applyBorder="1" applyAlignment="1">
      <alignment horizontal="center" vertical="center"/>
    </xf>
    <xf numFmtId="0" fontId="28" fillId="13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0" fontId="29" fillId="17" borderId="0" xfId="0" applyFont="1" applyFill="1" applyAlignment="1">
      <alignment horizontal="center"/>
    </xf>
    <xf numFmtId="0" fontId="26" fillId="15" borderId="12" xfId="0" applyFont="1" applyFill="1" applyBorder="1" applyAlignment="1">
      <alignment horizontal="center"/>
    </xf>
    <xf numFmtId="0" fontId="26" fillId="19" borderId="12" xfId="0" applyFont="1" applyFill="1" applyBorder="1" applyAlignment="1">
      <alignment horizontal="center"/>
    </xf>
    <xf numFmtId="0" fontId="27" fillId="19" borderId="12" xfId="0" applyFont="1" applyFill="1" applyBorder="1" applyAlignment="1">
      <alignment horizontal="center"/>
    </xf>
    <xf numFmtId="0" fontId="12" fillId="18" borderId="12" xfId="0" applyFont="1" applyFill="1" applyBorder="1" applyAlignment="1">
      <alignment horizontal="center" vertical="center"/>
    </xf>
    <xf numFmtId="2" fontId="12" fillId="13" borderId="12" xfId="0" applyNumberFormat="1" applyFont="1" applyFill="1" applyBorder="1" applyAlignment="1">
      <alignment horizontal="center" vertical="center"/>
    </xf>
    <xf numFmtId="0" fontId="12" fillId="13" borderId="12" xfId="0" applyNumberFormat="1" applyFont="1" applyFill="1" applyBorder="1" applyAlignment="1">
      <alignment horizontal="center" vertical="center"/>
    </xf>
    <xf numFmtId="0" fontId="12" fillId="16" borderId="12" xfId="0" applyFont="1" applyFill="1" applyBorder="1" applyAlignment="1">
      <alignment horizontal="center" vertical="center"/>
    </xf>
    <xf numFmtId="1" fontId="12" fillId="13" borderId="12" xfId="0" applyNumberFormat="1" applyFont="1" applyFill="1" applyBorder="1" applyAlignment="1">
      <alignment horizontal="center" vertical="center"/>
    </xf>
    <xf numFmtId="0" fontId="22" fillId="13" borderId="12" xfId="0" applyFont="1" applyFill="1" applyBorder="1" applyAlignment="1">
      <alignment horizontal="center" vertical="center"/>
    </xf>
    <xf numFmtId="0" fontId="23" fillId="13" borderId="12" xfId="0" applyFont="1" applyFill="1" applyBorder="1" applyAlignment="1">
      <alignment horizontal="center" vertical="center"/>
    </xf>
    <xf numFmtId="0" fontId="12" fillId="13" borderId="0" xfId="0" applyFont="1" applyFill="1" applyBorder="1" applyAlignment="1">
      <alignment horizontal="center" vertical="center"/>
    </xf>
    <xf numFmtId="2" fontId="12" fillId="13" borderId="0" xfId="0" applyNumberFormat="1" applyFont="1" applyFill="1" applyBorder="1" applyAlignment="1">
      <alignment horizontal="center" vertical="center"/>
    </xf>
    <xf numFmtId="0" fontId="12" fillId="13" borderId="0" xfId="0" applyNumberFormat="1" applyFont="1" applyFill="1" applyBorder="1" applyAlignment="1">
      <alignment horizontal="center" vertical="center"/>
    </xf>
    <xf numFmtId="0" fontId="12" fillId="15" borderId="12" xfId="0" applyFont="1" applyFill="1" applyBorder="1" applyAlignment="1">
      <alignment horizontal="center" vertical="center"/>
    </xf>
    <xf numFmtId="0" fontId="28" fillId="20" borderId="0" xfId="0" applyFont="1" applyFill="1" applyAlignment="1">
      <alignment horizontal="center"/>
    </xf>
    <xf numFmtId="0" fontId="34" fillId="19" borderId="50" xfId="0" applyFont="1" applyFill="1" applyBorder="1" applyAlignment="1">
      <alignment horizontal="center"/>
    </xf>
    <xf numFmtId="0" fontId="34" fillId="19" borderId="58" xfId="0" applyFont="1" applyFill="1" applyBorder="1" applyAlignment="1">
      <alignment horizontal="center"/>
    </xf>
    <xf numFmtId="0" fontId="26" fillId="15" borderId="50" xfId="0" applyFont="1" applyFill="1" applyBorder="1" applyAlignment="1">
      <alignment horizontal="center"/>
    </xf>
    <xf numFmtId="0" fontId="26" fillId="15" borderId="58" xfId="0" applyFont="1" applyFill="1" applyBorder="1" applyAlignment="1">
      <alignment horizontal="center"/>
    </xf>
    <xf numFmtId="0" fontId="42" fillId="22" borderId="12" xfId="0" applyFont="1" applyFill="1" applyBorder="1" applyAlignment="1">
      <alignment horizontal="center" vertical="center"/>
    </xf>
    <xf numFmtId="0" fontId="26" fillId="14" borderId="12" xfId="0" applyFont="1" applyFill="1" applyBorder="1" applyAlignment="1">
      <alignment horizontal="center" vertical="center"/>
    </xf>
    <xf numFmtId="0" fontId="33" fillId="22" borderId="12" xfId="0" applyFont="1" applyFill="1" applyBorder="1" applyAlignment="1">
      <alignment horizontal="center" vertical="center"/>
    </xf>
    <xf numFmtId="0" fontId="26" fillId="15" borderId="73" xfId="0" applyFont="1" applyFill="1" applyBorder="1" applyAlignment="1">
      <alignment horizontal="center"/>
    </xf>
    <xf numFmtId="0" fontId="26" fillId="15" borderId="59" xfId="0" applyFont="1" applyFill="1" applyBorder="1" applyAlignment="1">
      <alignment horizontal="center"/>
    </xf>
    <xf numFmtId="0" fontId="34" fillId="19" borderId="50" xfId="0" applyFont="1" applyFill="1" applyBorder="1" applyAlignment="1">
      <alignment horizontal="center" vertical="center"/>
    </xf>
    <xf numFmtId="0" fontId="34" fillId="19" borderId="58" xfId="0" applyFont="1" applyFill="1" applyBorder="1" applyAlignment="1">
      <alignment horizontal="center" vertical="center"/>
    </xf>
    <xf numFmtId="0" fontId="35" fillId="21" borderId="25" xfId="0" applyFont="1" applyFill="1" applyBorder="1" applyAlignment="1">
      <alignment horizontal="center" vertical="center"/>
    </xf>
    <xf numFmtId="0" fontId="32" fillId="21" borderId="26" xfId="0" applyFont="1" applyFill="1" applyBorder="1" applyAlignment="1">
      <alignment horizontal="center" vertical="center"/>
    </xf>
    <xf numFmtId="0" fontId="32" fillId="21" borderId="27" xfId="0" applyFont="1" applyFill="1" applyBorder="1" applyAlignment="1">
      <alignment horizontal="center" vertical="center"/>
    </xf>
    <xf numFmtId="0" fontId="32" fillId="21" borderId="74" xfId="0" applyFont="1" applyFill="1" applyBorder="1" applyAlignment="1">
      <alignment horizontal="center" vertical="center"/>
    </xf>
    <xf numFmtId="0" fontId="32" fillId="21" borderId="75" xfId="0" applyFont="1" applyFill="1" applyBorder="1" applyAlignment="1">
      <alignment horizontal="center" vertical="center"/>
    </xf>
    <xf numFmtId="0" fontId="32" fillId="21" borderId="66" xfId="0" applyFont="1" applyFill="1" applyBorder="1" applyAlignment="1">
      <alignment horizontal="center" vertical="center"/>
    </xf>
    <xf numFmtId="0" fontId="26" fillId="15" borderId="73" xfId="0" applyFont="1" applyFill="1" applyBorder="1" applyAlignment="1">
      <alignment horizontal="center" vertical="center"/>
    </xf>
    <xf numFmtId="0" fontId="26" fillId="15" borderId="59" xfId="0" applyFont="1" applyFill="1" applyBorder="1" applyAlignment="1">
      <alignment horizontal="center" vertical="center"/>
    </xf>
    <xf numFmtId="0" fontId="47" fillId="21" borderId="76" xfId="0" applyFont="1" applyFill="1" applyBorder="1" applyAlignment="1">
      <alignment horizontal="center" vertical="center"/>
    </xf>
    <xf numFmtId="0" fontId="47" fillId="21" borderId="77" xfId="0" applyFont="1" applyFill="1" applyBorder="1" applyAlignment="1">
      <alignment horizontal="center" vertical="center"/>
    </xf>
    <xf numFmtId="0" fontId="47" fillId="21" borderId="78" xfId="0" applyFont="1" applyFill="1" applyBorder="1" applyAlignment="1">
      <alignment horizontal="center" vertical="center"/>
    </xf>
    <xf numFmtId="0" fontId="47" fillId="21" borderId="79" xfId="0" applyFont="1" applyFill="1" applyBorder="1" applyAlignment="1">
      <alignment horizontal="center" vertical="center"/>
    </xf>
    <xf numFmtId="0" fontId="47" fillId="21" borderId="80" xfId="0" applyFont="1" applyFill="1" applyBorder="1" applyAlignment="1">
      <alignment horizontal="center" vertical="center"/>
    </xf>
    <xf numFmtId="0" fontId="47" fillId="21" borderId="81" xfId="0" applyFont="1" applyFill="1" applyBorder="1" applyAlignment="1">
      <alignment horizontal="center" vertical="center"/>
    </xf>
    <xf numFmtId="0" fontId="45" fillId="15" borderId="76" xfId="0" applyFont="1" applyFill="1" applyBorder="1" applyAlignment="1">
      <alignment horizontal="center" vertical="center"/>
    </xf>
    <xf numFmtId="0" fontId="45" fillId="15" borderId="77" xfId="0" applyFont="1" applyFill="1" applyBorder="1" applyAlignment="1">
      <alignment horizontal="center" vertical="center"/>
    </xf>
    <xf numFmtId="0" fontId="45" fillId="15" borderId="78" xfId="0" applyFont="1" applyFill="1" applyBorder="1" applyAlignment="1">
      <alignment horizontal="center" vertical="center"/>
    </xf>
    <xf numFmtId="0" fontId="45" fillId="15" borderId="79" xfId="0" applyFont="1" applyFill="1" applyBorder="1" applyAlignment="1">
      <alignment horizontal="center" vertical="center"/>
    </xf>
    <xf numFmtId="0" fontId="45" fillId="15" borderId="80" xfId="0" applyFont="1" applyFill="1" applyBorder="1" applyAlignment="1">
      <alignment horizontal="center" vertical="center"/>
    </xf>
    <xf numFmtId="0" fontId="45" fillId="15" borderId="81" xfId="0" applyFont="1" applyFill="1" applyBorder="1" applyAlignment="1">
      <alignment horizontal="center" vertical="center"/>
    </xf>
    <xf numFmtId="0" fontId="45" fillId="0" borderId="84" xfId="0" applyFont="1" applyBorder="1" applyAlignment="1">
      <alignment horizontal="center" vertical="center"/>
    </xf>
    <xf numFmtId="0" fontId="45" fillId="0" borderId="85" xfId="0" applyFont="1" applyBorder="1" applyAlignment="1">
      <alignment horizontal="center" vertical="center"/>
    </xf>
    <xf numFmtId="0" fontId="45" fillId="0" borderId="76" xfId="0" applyFont="1" applyBorder="1" applyAlignment="1">
      <alignment horizontal="center" vertical="center"/>
    </xf>
    <xf numFmtId="0" fontId="45" fillId="0" borderId="78" xfId="0" applyFont="1" applyBorder="1" applyAlignment="1">
      <alignment horizontal="center" vertical="center"/>
    </xf>
    <xf numFmtId="0" fontId="45" fillId="0" borderId="79" xfId="0" applyFont="1" applyBorder="1" applyAlignment="1">
      <alignment horizontal="center" vertical="center"/>
    </xf>
    <xf numFmtId="0" fontId="45" fillId="0" borderId="81" xfId="0" applyFont="1" applyBorder="1" applyAlignment="1">
      <alignment horizontal="center" vertical="center"/>
    </xf>
    <xf numFmtId="167" fontId="45" fillId="24" borderId="76" xfId="0" applyNumberFormat="1" applyFont="1" applyFill="1" applyBorder="1" applyAlignment="1">
      <alignment horizontal="center" vertical="center"/>
    </xf>
    <xf numFmtId="167" fontId="45" fillId="24" borderId="77" xfId="0" applyNumberFormat="1" applyFont="1" applyFill="1" applyBorder="1" applyAlignment="1">
      <alignment horizontal="center" vertical="center"/>
    </xf>
    <xf numFmtId="167" fontId="45" fillId="24" borderId="78" xfId="0" applyNumberFormat="1" applyFont="1" applyFill="1" applyBorder="1" applyAlignment="1">
      <alignment horizontal="center" vertical="center"/>
    </xf>
    <xf numFmtId="167" fontId="45" fillId="24" borderId="79" xfId="0" applyNumberFormat="1" applyFont="1" applyFill="1" applyBorder="1" applyAlignment="1">
      <alignment horizontal="center" vertical="center"/>
    </xf>
    <xf numFmtId="167" fontId="45" fillId="24" borderId="80" xfId="0" applyNumberFormat="1" applyFont="1" applyFill="1" applyBorder="1" applyAlignment="1">
      <alignment horizontal="center" vertical="center"/>
    </xf>
    <xf numFmtId="167" fontId="45" fillId="24" borderId="81" xfId="0" applyNumberFormat="1" applyFont="1" applyFill="1" applyBorder="1" applyAlignment="1">
      <alignment horizontal="center" vertical="center"/>
    </xf>
    <xf numFmtId="0" fontId="45" fillId="18" borderId="76" xfId="0" applyFont="1" applyFill="1" applyBorder="1" applyAlignment="1">
      <alignment horizontal="center" vertical="center"/>
    </xf>
    <xf numFmtId="0" fontId="45" fillId="18" borderId="77" xfId="0" applyFont="1" applyFill="1" applyBorder="1" applyAlignment="1">
      <alignment horizontal="center" vertical="center"/>
    </xf>
    <xf numFmtId="0" fontId="45" fillId="18" borderId="78" xfId="0" applyFont="1" applyFill="1" applyBorder="1" applyAlignment="1">
      <alignment horizontal="center" vertical="center"/>
    </xf>
    <xf numFmtId="0" fontId="45" fillId="18" borderId="79" xfId="0" applyFont="1" applyFill="1" applyBorder="1" applyAlignment="1">
      <alignment horizontal="center" vertical="center"/>
    </xf>
    <xf numFmtId="0" fontId="45" fillId="18" borderId="80" xfId="0" applyFont="1" applyFill="1" applyBorder="1" applyAlignment="1">
      <alignment horizontal="center" vertical="center"/>
    </xf>
    <xf numFmtId="0" fontId="45" fillId="18" borderId="81" xfId="0" applyFont="1" applyFill="1" applyBorder="1" applyAlignment="1">
      <alignment horizontal="center" vertical="center"/>
    </xf>
    <xf numFmtId="2" fontId="45" fillId="0" borderId="82" xfId="0" applyNumberFormat="1" applyFont="1" applyBorder="1" applyAlignment="1">
      <alignment horizontal="center" vertical="center"/>
    </xf>
    <xf numFmtId="2" fontId="45" fillId="0" borderId="0" xfId="0" applyNumberFormat="1" applyFont="1" applyBorder="1" applyAlignment="1">
      <alignment horizontal="center" vertical="center"/>
    </xf>
    <xf numFmtId="2" fontId="45" fillId="0" borderId="83" xfId="0" applyNumberFormat="1" applyFont="1" applyBorder="1" applyAlignment="1">
      <alignment horizontal="center" vertical="center"/>
    </xf>
    <xf numFmtId="2" fontId="45" fillId="0" borderId="79" xfId="0" applyNumberFormat="1" applyFont="1" applyBorder="1" applyAlignment="1">
      <alignment horizontal="center" vertical="center"/>
    </xf>
    <xf numFmtId="2" fontId="45" fillId="0" borderId="80" xfId="0" applyNumberFormat="1" applyFont="1" applyBorder="1" applyAlignment="1">
      <alignment horizontal="center" vertical="center"/>
    </xf>
    <xf numFmtId="2" fontId="45" fillId="0" borderId="81" xfId="0" applyNumberFormat="1" applyFont="1" applyBorder="1" applyAlignment="1">
      <alignment horizontal="center" vertical="center"/>
    </xf>
    <xf numFmtId="2" fontId="45" fillId="0" borderId="76" xfId="0" applyNumberFormat="1" applyFont="1" applyBorder="1" applyAlignment="1">
      <alignment horizontal="center" vertical="center"/>
    </xf>
    <xf numFmtId="2" fontId="45" fillId="0" borderId="77" xfId="0" applyNumberFormat="1" applyFont="1" applyBorder="1" applyAlignment="1">
      <alignment horizontal="center" vertical="center"/>
    </xf>
    <xf numFmtId="2" fontId="45" fillId="0" borderId="78" xfId="0" applyNumberFormat="1" applyFont="1" applyBorder="1" applyAlignment="1">
      <alignment horizontal="center" vertical="center"/>
    </xf>
    <xf numFmtId="0" fontId="45" fillId="25" borderId="76" xfId="0" applyFont="1" applyFill="1" applyBorder="1" applyAlignment="1">
      <alignment horizontal="center" vertical="center"/>
    </xf>
    <xf numFmtId="0" fontId="45" fillId="25" borderId="77" xfId="0" applyFont="1" applyFill="1" applyBorder="1" applyAlignment="1">
      <alignment horizontal="center" vertical="center"/>
    </xf>
    <xf numFmtId="0" fontId="45" fillId="25" borderId="78" xfId="0" applyFont="1" applyFill="1" applyBorder="1" applyAlignment="1">
      <alignment horizontal="center" vertical="center"/>
    </xf>
    <xf numFmtId="0" fontId="45" fillId="25" borderId="79" xfId="0" applyFont="1" applyFill="1" applyBorder="1" applyAlignment="1">
      <alignment horizontal="center" vertical="center"/>
    </xf>
    <xf numFmtId="0" fontId="45" fillId="25" borderId="80" xfId="0" applyFont="1" applyFill="1" applyBorder="1" applyAlignment="1">
      <alignment horizontal="center" vertical="center"/>
    </xf>
    <xf numFmtId="0" fontId="45" fillId="25" borderId="8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5" borderId="48" xfId="0" applyFont="1" applyFill="1" applyBorder="1" applyAlignment="1">
      <alignment horizontal="center"/>
    </xf>
    <xf numFmtId="0" fontId="9" fillId="5" borderId="49" xfId="0" applyFont="1" applyFill="1" applyBorder="1" applyAlignment="1">
      <alignment horizontal="center"/>
    </xf>
    <xf numFmtId="0" fontId="9" fillId="0" borderId="7" xfId="1" applyFont="1" applyBorder="1" applyAlignment="1">
      <alignment horizontal="center"/>
    </xf>
    <xf numFmtId="0" fontId="4" fillId="0" borderId="25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16" fillId="0" borderId="3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0" fontId="7" fillId="0" borderId="40" xfId="1" applyFont="1" applyBorder="1" applyAlignment="1">
      <alignment horizontal="center" vertical="top" wrapText="1"/>
    </xf>
    <xf numFmtId="0" fontId="7" fillId="0" borderId="41" xfId="1" applyFont="1" applyBorder="1" applyAlignment="1">
      <alignment horizontal="center" vertical="top" wrapText="1"/>
    </xf>
    <xf numFmtId="0" fontId="9" fillId="5" borderId="12" xfId="1" applyFont="1" applyFill="1" applyBorder="1" applyAlignment="1">
      <alignment horizontal="center"/>
    </xf>
    <xf numFmtId="166" fontId="19" fillId="0" borderId="7" xfId="1" applyNumberFormat="1" applyFont="1" applyBorder="1" applyAlignment="1" applyProtection="1">
      <alignment horizontal="center" vertical="center"/>
      <protection hidden="1"/>
    </xf>
    <xf numFmtId="0" fontId="19" fillId="0" borderId="7" xfId="1" applyFont="1" applyBorder="1" applyAlignment="1">
      <alignment horizontal="center"/>
    </xf>
    <xf numFmtId="166" fontId="19" fillId="0" borderId="7" xfId="1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0" fillId="0" borderId="25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2" fillId="0" borderId="0" xfId="0" applyFont="1" applyAlignment="1">
      <alignment horizontal="center"/>
    </xf>
    <xf numFmtId="0" fontId="9" fillId="0" borderId="27" xfId="1" applyFont="1" applyBorder="1" applyAlignment="1">
      <alignment horizontal="center" vertical="center"/>
    </xf>
    <xf numFmtId="0" fontId="9" fillId="0" borderId="66" xfId="1" applyFont="1" applyBorder="1" applyAlignment="1">
      <alignment horizontal="center" vertical="center"/>
    </xf>
    <xf numFmtId="166" fontId="19" fillId="0" borderId="63" xfId="1" applyNumberFormat="1" applyFont="1" applyBorder="1" applyAlignment="1">
      <alignment horizontal="center" vertical="center"/>
    </xf>
    <xf numFmtId="166" fontId="19" fillId="0" borderId="67" xfId="1" applyNumberFormat="1" applyFont="1" applyBorder="1" applyAlignment="1">
      <alignment horizontal="center" vertical="center"/>
    </xf>
    <xf numFmtId="0" fontId="9" fillId="5" borderId="64" xfId="1" applyFont="1" applyFill="1" applyBorder="1" applyAlignment="1">
      <alignment horizontal="center"/>
    </xf>
    <xf numFmtId="0" fontId="9" fillId="5" borderId="37" xfId="1" applyFont="1" applyFill="1" applyBorder="1" applyAlignment="1">
      <alignment horizontal="center"/>
    </xf>
    <xf numFmtId="0" fontId="9" fillId="0" borderId="3" xfId="1" applyFont="1" applyBorder="1" applyAlignment="1">
      <alignment horizontal="center"/>
    </xf>
    <xf numFmtId="0" fontId="9" fillId="0" borderId="3" xfId="1" applyFont="1" applyBorder="1" applyAlignment="1">
      <alignment horizontal="center" vertical="center"/>
    </xf>
    <xf numFmtId="0" fontId="19" fillId="0" borderId="3" xfId="1" applyFont="1" applyBorder="1" applyAlignment="1">
      <alignment horizontal="center" vertical="center"/>
    </xf>
    <xf numFmtId="0" fontId="48" fillId="0" borderId="0" xfId="0" applyFont="1" applyAlignment="1">
      <alignment vertical="center" wrapText="1"/>
    </xf>
    <xf numFmtId="0" fontId="49" fillId="0" borderId="0" xfId="0" applyFont="1" applyAlignment="1">
      <alignment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2.xml"/><Relationship Id="rId18" Type="http://schemas.openxmlformats.org/officeDocument/2006/relationships/worksheet" Target="worksheets/sheet17.xml"/><Relationship Id="rId26" Type="http://schemas.openxmlformats.org/officeDocument/2006/relationships/worksheet" Target="worksheets/sheet25.xml"/><Relationship Id="rId3" Type="http://schemas.openxmlformats.org/officeDocument/2006/relationships/worksheet" Target="worksheets/sheet2.xml"/><Relationship Id="rId21" Type="http://schemas.openxmlformats.org/officeDocument/2006/relationships/worksheet" Target="worksheets/sheet20.xml"/><Relationship Id="rId34" Type="http://schemas.openxmlformats.org/officeDocument/2006/relationships/calcChain" Target="calcChain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5" Type="http://schemas.openxmlformats.org/officeDocument/2006/relationships/worksheet" Target="worksheets/sheet24.xml"/><Relationship Id="rId33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6" Type="http://schemas.openxmlformats.org/officeDocument/2006/relationships/worksheet" Target="worksheets/sheet15.xml"/><Relationship Id="rId20" Type="http://schemas.openxmlformats.org/officeDocument/2006/relationships/worksheet" Target="worksheets/sheet19.xml"/><Relationship Id="rId29" Type="http://schemas.openxmlformats.org/officeDocument/2006/relationships/worksheet" Target="worksheets/sheet2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24" Type="http://schemas.openxmlformats.org/officeDocument/2006/relationships/worksheet" Target="worksheets/sheet23.xml"/><Relationship Id="rId32" Type="http://schemas.openxmlformats.org/officeDocument/2006/relationships/styles" Target="styles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23" Type="http://schemas.openxmlformats.org/officeDocument/2006/relationships/worksheet" Target="worksheets/sheet22.xml"/><Relationship Id="rId28" Type="http://schemas.openxmlformats.org/officeDocument/2006/relationships/worksheet" Target="worksheets/sheet27.xml"/><Relationship Id="rId10" Type="http://schemas.openxmlformats.org/officeDocument/2006/relationships/worksheet" Target="worksheets/sheet9.xml"/><Relationship Id="rId19" Type="http://schemas.openxmlformats.org/officeDocument/2006/relationships/worksheet" Target="worksheets/sheet18.xml"/><Relationship Id="rId31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openxmlformats.org/officeDocument/2006/relationships/worksheet" Target="worksheets/sheet21.xml"/><Relationship Id="rId27" Type="http://schemas.openxmlformats.org/officeDocument/2006/relationships/worksheet" Target="worksheets/sheet26.xml"/><Relationship Id="rId30" Type="http://schemas.openxmlformats.org/officeDocument/2006/relationships/worksheet" Target="worksheets/sheet29.xml"/><Relationship Id="rId35" Type="http://schemas.microsoft.com/office/2006/relationships/vbaProject" Target="vbaProject.bin"/><Relationship Id="rId8" Type="http://schemas.openxmlformats.org/officeDocument/2006/relationships/worksheet" Target="worksheets/sheet7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602853702313238E-2"/>
          <c:y val="5.3124955664325735E-2"/>
          <c:w val="0.92987433473601377"/>
          <c:h val="0.90863180109243102"/>
        </c:manualLayout>
      </c:layout>
      <c:scatterChart>
        <c:scatterStyle val="smoothMarker"/>
        <c:varyColors val="0"/>
        <c:ser>
          <c:idx val="0"/>
          <c:order val="0"/>
          <c:tx>
            <c:v> Valeurs observées </c:v>
          </c:tx>
          <c:spPr>
            <a:ln w="12700" cap="rnd" cmpd="sng" algn="ctr">
              <a:solidFill>
                <a:srgbClr val="FFFFFF"/>
              </a:solidFill>
              <a:prstDash val="solid"/>
              <a:round/>
            </a:ln>
            <a:effectLst/>
          </c:spPr>
          <c:marker>
            <c:symbol val="x"/>
            <c:size val="4"/>
            <c:spPr>
              <a:noFill/>
              <a:ln w="3175" cap="flat" cmpd="sng" algn="ctr">
                <a:solidFill>
                  <a:srgbClr val="000000"/>
                </a:solidFill>
                <a:prstDash val="solid"/>
                <a:round/>
              </a:ln>
              <a:effectLst/>
            </c:spPr>
          </c:marker>
          <c:xVal>
            <c:numRef>
              <c:f>RésultatsGumbel!$D$2:$D$39</c:f>
              <c:numCache>
                <c:formatCode>0.00000</c:formatCode>
                <c:ptCount val="38"/>
                <c:pt idx="0">
                  <c:v>2.3809523809523808E-2</c:v>
                </c:pt>
                <c:pt idx="1">
                  <c:v>4.7619047619047616E-2</c:v>
                </c:pt>
                <c:pt idx="2">
                  <c:v>7.1428571428571425E-2</c:v>
                </c:pt>
                <c:pt idx="3">
                  <c:v>9.5238095238095233E-2</c:v>
                </c:pt>
                <c:pt idx="4">
                  <c:v>0.11904761904761904</c:v>
                </c:pt>
                <c:pt idx="5">
                  <c:v>0.14285714285714285</c:v>
                </c:pt>
                <c:pt idx="6">
                  <c:v>0.16666666666666666</c:v>
                </c:pt>
                <c:pt idx="7">
                  <c:v>0.19047619047619047</c:v>
                </c:pt>
                <c:pt idx="8">
                  <c:v>0.21428571428571427</c:v>
                </c:pt>
                <c:pt idx="9">
                  <c:v>0.23809523809523808</c:v>
                </c:pt>
                <c:pt idx="10">
                  <c:v>0.26190476190476192</c:v>
                </c:pt>
                <c:pt idx="11">
                  <c:v>0.2857142857142857</c:v>
                </c:pt>
                <c:pt idx="12">
                  <c:v>0.30952380952380953</c:v>
                </c:pt>
                <c:pt idx="13">
                  <c:v>0.33333333333333331</c:v>
                </c:pt>
                <c:pt idx="14">
                  <c:v>0.35714285714285715</c:v>
                </c:pt>
                <c:pt idx="15">
                  <c:v>0.38095238095238093</c:v>
                </c:pt>
                <c:pt idx="16">
                  <c:v>0.40476190476190477</c:v>
                </c:pt>
                <c:pt idx="17">
                  <c:v>0.42857142857142855</c:v>
                </c:pt>
                <c:pt idx="18">
                  <c:v>0.45238095238095238</c:v>
                </c:pt>
                <c:pt idx="19">
                  <c:v>0.47619047619047616</c:v>
                </c:pt>
                <c:pt idx="20">
                  <c:v>0.5</c:v>
                </c:pt>
                <c:pt idx="21">
                  <c:v>0.52380952380952384</c:v>
                </c:pt>
                <c:pt idx="22">
                  <c:v>0.54761904761904767</c:v>
                </c:pt>
                <c:pt idx="23">
                  <c:v>0.5714285714285714</c:v>
                </c:pt>
                <c:pt idx="24">
                  <c:v>0.59523809523809523</c:v>
                </c:pt>
                <c:pt idx="25">
                  <c:v>0.61904761904761907</c:v>
                </c:pt>
                <c:pt idx="26">
                  <c:v>0.6428571428571429</c:v>
                </c:pt>
                <c:pt idx="27">
                  <c:v>0.66666666666666663</c:v>
                </c:pt>
                <c:pt idx="28">
                  <c:v>0.69047619047619047</c:v>
                </c:pt>
                <c:pt idx="29">
                  <c:v>0.7142857142857143</c:v>
                </c:pt>
                <c:pt idx="30">
                  <c:v>0.73809523809523814</c:v>
                </c:pt>
                <c:pt idx="31">
                  <c:v>0.76190476190476186</c:v>
                </c:pt>
                <c:pt idx="32">
                  <c:v>0.7857142857142857</c:v>
                </c:pt>
                <c:pt idx="33">
                  <c:v>0.80952380952380953</c:v>
                </c:pt>
                <c:pt idx="34">
                  <c:v>0.83333333333333337</c:v>
                </c:pt>
                <c:pt idx="35">
                  <c:v>0.8571428571428571</c:v>
                </c:pt>
                <c:pt idx="36" formatCode="General">
                  <c:v>0.88095238095238093</c:v>
                </c:pt>
                <c:pt idx="37" formatCode="General">
                  <c:v>0.90476190476190477</c:v>
                </c:pt>
              </c:numCache>
            </c:numRef>
          </c:xVal>
          <c:yVal>
            <c:numRef>
              <c:f>RésultatsGumbel!$C$2:$C$39</c:f>
              <c:numCache>
                <c:formatCode>General</c:formatCode>
                <c:ptCount val="38"/>
                <c:pt idx="0">
                  <c:v>22.5</c:v>
                </c:pt>
                <c:pt idx="1">
                  <c:v>23.3</c:v>
                </c:pt>
                <c:pt idx="2">
                  <c:v>23.7</c:v>
                </c:pt>
                <c:pt idx="3">
                  <c:v>25</c:v>
                </c:pt>
                <c:pt idx="4">
                  <c:v>27.2</c:v>
                </c:pt>
                <c:pt idx="5">
                  <c:v>27.5</c:v>
                </c:pt>
                <c:pt idx="6">
                  <c:v>28.6</c:v>
                </c:pt>
                <c:pt idx="7">
                  <c:v>28.6</c:v>
                </c:pt>
                <c:pt idx="8">
                  <c:v>29.6</c:v>
                </c:pt>
                <c:pt idx="9">
                  <c:v>31.3</c:v>
                </c:pt>
                <c:pt idx="10">
                  <c:v>31.3</c:v>
                </c:pt>
                <c:pt idx="11">
                  <c:v>31.5</c:v>
                </c:pt>
                <c:pt idx="12">
                  <c:v>32.1</c:v>
                </c:pt>
                <c:pt idx="13">
                  <c:v>33.1</c:v>
                </c:pt>
                <c:pt idx="14">
                  <c:v>35</c:v>
                </c:pt>
                <c:pt idx="15">
                  <c:v>36.1</c:v>
                </c:pt>
                <c:pt idx="16">
                  <c:v>36.200000000000003</c:v>
                </c:pt>
                <c:pt idx="17">
                  <c:v>36.4</c:v>
                </c:pt>
                <c:pt idx="18">
                  <c:v>36.799999999999997</c:v>
                </c:pt>
                <c:pt idx="19">
                  <c:v>37.299999999999997</c:v>
                </c:pt>
                <c:pt idx="20">
                  <c:v>37.299999999999997</c:v>
                </c:pt>
                <c:pt idx="21">
                  <c:v>37.700000000000003</c:v>
                </c:pt>
                <c:pt idx="22">
                  <c:v>38.6</c:v>
                </c:pt>
                <c:pt idx="23">
                  <c:v>39.1</c:v>
                </c:pt>
                <c:pt idx="24">
                  <c:v>39.4</c:v>
                </c:pt>
                <c:pt idx="25">
                  <c:v>39.6</c:v>
                </c:pt>
                <c:pt idx="26">
                  <c:v>39.799999999999997</c:v>
                </c:pt>
                <c:pt idx="27">
                  <c:v>39.9</c:v>
                </c:pt>
                <c:pt idx="28">
                  <c:v>40.299999999999997</c:v>
                </c:pt>
                <c:pt idx="29">
                  <c:v>42.4</c:v>
                </c:pt>
                <c:pt idx="30">
                  <c:v>44.1</c:v>
                </c:pt>
                <c:pt idx="31">
                  <c:v>44.1</c:v>
                </c:pt>
                <c:pt idx="32">
                  <c:v>45.5</c:v>
                </c:pt>
                <c:pt idx="33">
                  <c:v>46.6</c:v>
                </c:pt>
                <c:pt idx="34">
                  <c:v>49.4</c:v>
                </c:pt>
                <c:pt idx="35">
                  <c:v>49.4</c:v>
                </c:pt>
                <c:pt idx="36">
                  <c:v>51.8</c:v>
                </c:pt>
                <c:pt idx="37">
                  <c:v>56.7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AF-451E-A996-7ED419D7BB92}"/>
            </c:ext>
          </c:extLst>
        </c:ser>
        <c:ser>
          <c:idx val="1"/>
          <c:order val="1"/>
          <c:tx>
            <c:v> Valeurs théoriques Gumbel</c:v>
          </c:tx>
          <c:spPr>
            <a:ln w="12700" cap="rnd" cmpd="sng" algn="ctr">
              <a:solidFill>
                <a:srgbClr val="80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RésultatsGumbel!$I$2:$I$39</c:f>
              <c:numCache>
                <c:formatCode>0.00000</c:formatCode>
                <c:ptCount val="38"/>
                <c:pt idx="0">
                  <c:v>1.8210441529929372E-2</c:v>
                </c:pt>
                <c:pt idx="1">
                  <c:v>2.6429295571137757E-2</c:v>
                </c:pt>
                <c:pt idx="2">
                  <c:v>3.1422218566981852E-2</c:v>
                </c:pt>
                <c:pt idx="3">
                  <c:v>5.2195043534544669E-2</c:v>
                </c:pt>
                <c:pt idx="4">
                  <c:v>0.10458963636885156</c:v>
                </c:pt>
                <c:pt idx="5">
                  <c:v>0.11342936301851636</c:v>
                </c:pt>
                <c:pt idx="6">
                  <c:v>0.14908506884954612</c:v>
                </c:pt>
                <c:pt idx="7">
                  <c:v>0.14908506884954612</c:v>
                </c:pt>
                <c:pt idx="8">
                  <c:v>0.18550848591211111</c:v>
                </c:pt>
                <c:pt idx="9">
                  <c:v>0.25433105158319402</c:v>
                </c:pt>
                <c:pt idx="10">
                  <c:v>0.25433105158319402</c:v>
                </c:pt>
                <c:pt idx="11">
                  <c:v>0.26286431154878409</c:v>
                </c:pt>
                <c:pt idx="12">
                  <c:v>0.28886084056196509</c:v>
                </c:pt>
                <c:pt idx="13">
                  <c:v>0.33314064789266956</c:v>
                </c:pt>
                <c:pt idx="14">
                  <c:v>0.41820666919050975</c:v>
                </c:pt>
                <c:pt idx="15">
                  <c:v>0.46659181123768972</c:v>
                </c:pt>
                <c:pt idx="16">
                  <c:v>0.47092464230503073</c:v>
                </c:pt>
                <c:pt idx="17">
                  <c:v>0.47955076530912133</c:v>
                </c:pt>
                <c:pt idx="18">
                  <c:v>0.49663287521582211</c:v>
                </c:pt>
                <c:pt idx="19">
                  <c:v>0.51763371192829577</c:v>
                </c:pt>
                <c:pt idx="20">
                  <c:v>0.51763371192829577</c:v>
                </c:pt>
                <c:pt idx="21">
                  <c:v>0.53412485462747217</c:v>
                </c:pt>
                <c:pt idx="22">
                  <c:v>0.5701163126912574</c:v>
                </c:pt>
                <c:pt idx="23">
                  <c:v>0.58939211126965174</c:v>
                </c:pt>
                <c:pt idx="24">
                  <c:v>0.60069683882159353</c:v>
                </c:pt>
                <c:pt idx="25">
                  <c:v>0.60812188513130117</c:v>
                </c:pt>
                <c:pt idx="26">
                  <c:v>0.61545643676353534</c:v>
                </c:pt>
                <c:pt idx="27">
                  <c:v>0.61908945492176004</c:v>
                </c:pt>
                <c:pt idx="28">
                  <c:v>0.63339051799069113</c:v>
                </c:pt>
                <c:pt idx="29">
                  <c:v>0.70225541502195366</c:v>
                </c:pt>
                <c:pt idx="30">
                  <c:v>0.75032012453296348</c:v>
                </c:pt>
                <c:pt idx="31">
                  <c:v>0.75032012453296348</c:v>
                </c:pt>
                <c:pt idx="32">
                  <c:v>0.78493472630561067</c:v>
                </c:pt>
                <c:pt idx="33">
                  <c:v>0.80917129401593324</c:v>
                </c:pt>
                <c:pt idx="34">
                  <c:v>0.8602999048596417</c:v>
                </c:pt>
                <c:pt idx="35">
                  <c:v>0.8602999048596417</c:v>
                </c:pt>
                <c:pt idx="36">
                  <c:v>0.8937934330330215</c:v>
                </c:pt>
                <c:pt idx="37">
                  <c:v>0.94011058232215261</c:v>
                </c:pt>
              </c:numCache>
            </c:numRef>
          </c:xVal>
          <c:yVal>
            <c:numRef>
              <c:f>RésultatsGumbel!$C$2:$C$39</c:f>
              <c:numCache>
                <c:formatCode>General</c:formatCode>
                <c:ptCount val="38"/>
                <c:pt idx="0">
                  <c:v>22.5</c:v>
                </c:pt>
                <c:pt idx="1">
                  <c:v>23.3</c:v>
                </c:pt>
                <c:pt idx="2">
                  <c:v>23.7</c:v>
                </c:pt>
                <c:pt idx="3">
                  <c:v>25</c:v>
                </c:pt>
                <c:pt idx="4">
                  <c:v>27.2</c:v>
                </c:pt>
                <c:pt idx="5">
                  <c:v>27.5</c:v>
                </c:pt>
                <c:pt idx="6">
                  <c:v>28.6</c:v>
                </c:pt>
                <c:pt idx="7">
                  <c:v>28.6</c:v>
                </c:pt>
                <c:pt idx="8">
                  <c:v>29.6</c:v>
                </c:pt>
                <c:pt idx="9">
                  <c:v>31.3</c:v>
                </c:pt>
                <c:pt idx="10">
                  <c:v>31.3</c:v>
                </c:pt>
                <c:pt idx="11">
                  <c:v>31.5</c:v>
                </c:pt>
                <c:pt idx="12">
                  <c:v>32.1</c:v>
                </c:pt>
                <c:pt idx="13">
                  <c:v>33.1</c:v>
                </c:pt>
                <c:pt idx="14">
                  <c:v>35</c:v>
                </c:pt>
                <c:pt idx="15">
                  <c:v>36.1</c:v>
                </c:pt>
                <c:pt idx="16">
                  <c:v>36.200000000000003</c:v>
                </c:pt>
                <c:pt idx="17">
                  <c:v>36.4</c:v>
                </c:pt>
                <c:pt idx="18">
                  <c:v>36.799999999999997</c:v>
                </c:pt>
                <c:pt idx="19">
                  <c:v>37.299999999999997</c:v>
                </c:pt>
                <c:pt idx="20">
                  <c:v>37.299999999999997</c:v>
                </c:pt>
                <c:pt idx="21">
                  <c:v>37.700000000000003</c:v>
                </c:pt>
                <c:pt idx="22">
                  <c:v>38.6</c:v>
                </c:pt>
                <c:pt idx="23">
                  <c:v>39.1</c:v>
                </c:pt>
                <c:pt idx="24">
                  <c:v>39.4</c:v>
                </c:pt>
                <c:pt idx="25">
                  <c:v>39.6</c:v>
                </c:pt>
                <c:pt idx="26">
                  <c:v>39.799999999999997</c:v>
                </c:pt>
                <c:pt idx="27">
                  <c:v>39.9</c:v>
                </c:pt>
                <c:pt idx="28">
                  <c:v>40.299999999999997</c:v>
                </c:pt>
                <c:pt idx="29">
                  <c:v>42.4</c:v>
                </c:pt>
                <c:pt idx="30">
                  <c:v>44.1</c:v>
                </c:pt>
                <c:pt idx="31">
                  <c:v>44.1</c:v>
                </c:pt>
                <c:pt idx="32">
                  <c:v>45.5</c:v>
                </c:pt>
                <c:pt idx="33">
                  <c:v>46.6</c:v>
                </c:pt>
                <c:pt idx="34">
                  <c:v>49.4</c:v>
                </c:pt>
                <c:pt idx="35">
                  <c:v>49.4</c:v>
                </c:pt>
                <c:pt idx="36">
                  <c:v>51.8</c:v>
                </c:pt>
                <c:pt idx="37">
                  <c:v>56.7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3C-4850-8DDD-0417BF9BE7C2}"/>
            </c:ext>
          </c:extLst>
        </c:ser>
        <c:ser>
          <c:idx val="2"/>
          <c:order val="2"/>
          <c:tx>
            <c:v> Valeurs théoriques Normale</c:v>
          </c:tx>
          <c:spPr>
            <a:ln w="12700" cap="rnd" cmpd="sng" algn="ctr">
              <a:solidFill>
                <a:srgbClr val="9999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RésultatsNormale!$I$2:$I$39</c:f>
              <c:numCache>
                <c:formatCode>General</c:formatCode>
                <c:ptCount val="38"/>
                <c:pt idx="0">
                  <c:v>6.2700532558843516E-2</c:v>
                </c:pt>
                <c:pt idx="1">
                  <c:v>7.264567748540339E-2</c:v>
                </c:pt>
                <c:pt idx="2">
                  <c:v>7.8051071546137565E-2</c:v>
                </c:pt>
                <c:pt idx="3">
                  <c:v>9.7729212650945585E-2</c:v>
                </c:pt>
                <c:pt idx="4">
                  <c:v>0.13890456898817535</c:v>
                </c:pt>
                <c:pt idx="5">
                  <c:v>0.14532266984610676</c:v>
                </c:pt>
                <c:pt idx="6">
                  <c:v>0.17053980161643745</c:v>
                </c:pt>
                <c:pt idx="7">
                  <c:v>0.17053980161643745</c:v>
                </c:pt>
                <c:pt idx="8">
                  <c:v>0.19575636100994639</c:v>
                </c:pt>
                <c:pt idx="9">
                  <c:v>0.24349307634302803</c:v>
                </c:pt>
                <c:pt idx="10">
                  <c:v>0.24349307634302803</c:v>
                </c:pt>
                <c:pt idx="11">
                  <c:v>0.24949526272422468</c:v>
                </c:pt>
                <c:pt idx="12">
                  <c:v>0.2679632068612976</c:v>
                </c:pt>
                <c:pt idx="13">
                  <c:v>0.30019918275759472</c:v>
                </c:pt>
                <c:pt idx="14">
                  <c:v>0.36578816680168857</c:v>
                </c:pt>
                <c:pt idx="15">
                  <c:v>0.40580222312699732</c:v>
                </c:pt>
                <c:pt idx="16">
                  <c:v>0.40949624885173674</c:v>
                </c:pt>
                <c:pt idx="17">
                  <c:v>0.41690814017377581</c:v>
                </c:pt>
                <c:pt idx="18">
                  <c:v>0.43181829716373582</c:v>
                </c:pt>
                <c:pt idx="19">
                  <c:v>0.45059101367361115</c:v>
                </c:pt>
                <c:pt idx="20">
                  <c:v>0.45059101367361115</c:v>
                </c:pt>
                <c:pt idx="21">
                  <c:v>0.46569128037069185</c:v>
                </c:pt>
                <c:pt idx="22">
                  <c:v>0.4998148187673721</c:v>
                </c:pt>
                <c:pt idx="23">
                  <c:v>0.51878894437340561</c:v>
                </c:pt>
                <c:pt idx="24">
                  <c:v>0.5301557673850732</c:v>
                </c:pt>
                <c:pt idx="25">
                  <c:v>0.53772059266898298</c:v>
                </c:pt>
                <c:pt idx="26">
                  <c:v>0.54527179778691193</c:v>
                </c:pt>
                <c:pt idx="27">
                  <c:v>0.54904144682159794</c:v>
                </c:pt>
                <c:pt idx="28">
                  <c:v>0.56407251509176271</c:v>
                </c:pt>
                <c:pt idx="29">
                  <c:v>0.64099978285448467</c:v>
                </c:pt>
                <c:pt idx="30">
                  <c:v>0.69947785756743841</c:v>
                </c:pt>
                <c:pt idx="31">
                  <c:v>0.69947785756743841</c:v>
                </c:pt>
                <c:pt idx="32">
                  <c:v>0.74412627758852457</c:v>
                </c:pt>
                <c:pt idx="33">
                  <c:v>0.77660931015444934</c:v>
                </c:pt>
                <c:pt idx="34">
                  <c:v>0.84784426882303499</c:v>
                </c:pt>
                <c:pt idx="35">
                  <c:v>0.84784426882303499</c:v>
                </c:pt>
                <c:pt idx="36">
                  <c:v>0.89537099594420788</c:v>
                </c:pt>
                <c:pt idx="37">
                  <c:v>0.9574541602343013</c:v>
                </c:pt>
              </c:numCache>
            </c:numRef>
          </c:xVal>
          <c:yVal>
            <c:numRef>
              <c:f>RésultatsNormale!$C$2:$C$39</c:f>
              <c:numCache>
                <c:formatCode>0.0</c:formatCode>
                <c:ptCount val="38"/>
                <c:pt idx="0">
                  <c:v>22.5</c:v>
                </c:pt>
                <c:pt idx="1">
                  <c:v>23.3</c:v>
                </c:pt>
                <c:pt idx="2">
                  <c:v>23.7</c:v>
                </c:pt>
                <c:pt idx="3">
                  <c:v>25</c:v>
                </c:pt>
                <c:pt idx="4">
                  <c:v>27.2</c:v>
                </c:pt>
                <c:pt idx="5">
                  <c:v>27.5</c:v>
                </c:pt>
                <c:pt idx="6">
                  <c:v>28.6</c:v>
                </c:pt>
                <c:pt idx="7">
                  <c:v>28.6</c:v>
                </c:pt>
                <c:pt idx="8">
                  <c:v>29.6</c:v>
                </c:pt>
                <c:pt idx="9">
                  <c:v>31.3</c:v>
                </c:pt>
                <c:pt idx="10">
                  <c:v>31.3</c:v>
                </c:pt>
                <c:pt idx="11">
                  <c:v>31.5</c:v>
                </c:pt>
                <c:pt idx="12">
                  <c:v>32.1</c:v>
                </c:pt>
                <c:pt idx="13">
                  <c:v>33.1</c:v>
                </c:pt>
                <c:pt idx="14">
                  <c:v>35</c:v>
                </c:pt>
                <c:pt idx="15">
                  <c:v>36.1</c:v>
                </c:pt>
                <c:pt idx="16">
                  <c:v>36.200000000000003</c:v>
                </c:pt>
                <c:pt idx="17">
                  <c:v>36.4</c:v>
                </c:pt>
                <c:pt idx="18">
                  <c:v>36.799999999999997</c:v>
                </c:pt>
                <c:pt idx="19">
                  <c:v>37.299999999999997</c:v>
                </c:pt>
                <c:pt idx="20">
                  <c:v>37.299999999999997</c:v>
                </c:pt>
                <c:pt idx="21">
                  <c:v>37.700000000000003</c:v>
                </c:pt>
                <c:pt idx="22">
                  <c:v>38.6</c:v>
                </c:pt>
                <c:pt idx="23">
                  <c:v>39.1</c:v>
                </c:pt>
                <c:pt idx="24">
                  <c:v>39.4</c:v>
                </c:pt>
                <c:pt idx="25">
                  <c:v>39.6</c:v>
                </c:pt>
                <c:pt idx="26">
                  <c:v>39.799999999999997</c:v>
                </c:pt>
                <c:pt idx="27">
                  <c:v>39.9</c:v>
                </c:pt>
                <c:pt idx="28">
                  <c:v>40.299999999999997</c:v>
                </c:pt>
                <c:pt idx="29">
                  <c:v>42.4</c:v>
                </c:pt>
                <c:pt idx="30">
                  <c:v>44.1</c:v>
                </c:pt>
                <c:pt idx="31">
                  <c:v>44.1</c:v>
                </c:pt>
                <c:pt idx="32">
                  <c:v>45.5</c:v>
                </c:pt>
                <c:pt idx="33">
                  <c:v>46.6</c:v>
                </c:pt>
                <c:pt idx="34">
                  <c:v>49.4</c:v>
                </c:pt>
                <c:pt idx="35">
                  <c:v>49.4</c:v>
                </c:pt>
                <c:pt idx="36">
                  <c:v>51.8</c:v>
                </c:pt>
                <c:pt idx="37">
                  <c:v>56.7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43C-4850-8DDD-0417BF9BE7C2}"/>
            </c:ext>
          </c:extLst>
        </c:ser>
        <c:ser>
          <c:idx val="3"/>
          <c:order val="3"/>
          <c:tx>
            <c:v> Valeurs théoriques Pearson</c:v>
          </c:tx>
          <c:spPr>
            <a:ln w="12700" cap="rnd" cmpd="sng" algn="ctr">
              <a:solidFill>
                <a:srgbClr val="FF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RésultatsPearson!$L$2:$L$39</c:f>
              <c:numCache>
                <c:formatCode>0.00</c:formatCode>
                <c:ptCount val="38"/>
                <c:pt idx="0">
                  <c:v>3.5562793510013013E-2</c:v>
                </c:pt>
                <c:pt idx="1">
                  <c:v>4.5352259596320291E-2</c:v>
                </c:pt>
                <c:pt idx="2">
                  <c:v>5.0897612103860561E-2</c:v>
                </c:pt>
                <c:pt idx="3">
                  <c:v>7.2108414012509003E-2</c:v>
                </c:pt>
                <c:pt idx="4">
                  <c:v>0.11971926062393473</c:v>
                </c:pt>
                <c:pt idx="5">
                  <c:v>0.12736831979679444</c:v>
                </c:pt>
                <c:pt idx="6">
                  <c:v>0.1577197184680609</c:v>
                </c:pt>
                <c:pt idx="7">
                  <c:v>0.1577197184680609</c:v>
                </c:pt>
                <c:pt idx="8">
                  <c:v>0.18830669505348849</c:v>
                </c:pt>
                <c:pt idx="9">
                  <c:v>0.24610354629766329</c:v>
                </c:pt>
                <c:pt idx="10">
                  <c:v>0.24610354629766329</c:v>
                </c:pt>
                <c:pt idx="11">
                  <c:v>0.25332342251368611</c:v>
                </c:pt>
                <c:pt idx="12">
                  <c:v>0.27543882771350808</c:v>
                </c:pt>
                <c:pt idx="13">
                  <c:v>0.31361898002095995</c:v>
                </c:pt>
                <c:pt idx="14">
                  <c:v>0.38930915618882073</c:v>
                </c:pt>
                <c:pt idx="15">
                  <c:v>0.43403031783688872</c:v>
                </c:pt>
                <c:pt idx="16">
                  <c:v>0.43810114009806106</c:v>
                </c:pt>
                <c:pt idx="17">
                  <c:v>0.44623939610500668</c:v>
                </c:pt>
                <c:pt idx="18">
                  <c:v>0.46249063382959277</c:v>
                </c:pt>
                <c:pt idx="19">
                  <c:v>0.48272350831478888</c:v>
                </c:pt>
                <c:pt idx="20">
                  <c:v>0.48272350831478888</c:v>
                </c:pt>
                <c:pt idx="21">
                  <c:v>0.49881390575785128</c:v>
                </c:pt>
                <c:pt idx="22">
                  <c:v>0.53457352997841379</c:v>
                </c:pt>
                <c:pt idx="23">
                  <c:v>0.55410047874124091</c:v>
                </c:pt>
                <c:pt idx="24">
                  <c:v>0.56567788088840576</c:v>
                </c:pt>
                <c:pt idx="25">
                  <c:v>0.5733332211296045</c:v>
                </c:pt>
                <c:pt idx="26">
                  <c:v>0.5809354951968515</c:v>
                </c:pt>
                <c:pt idx="27">
                  <c:v>0.58471602762814723</c:v>
                </c:pt>
                <c:pt idx="28">
                  <c:v>0.59969447917028429</c:v>
                </c:pt>
                <c:pt idx="29">
                  <c:v>0.67402547645037836</c:v>
                </c:pt>
                <c:pt idx="30">
                  <c:v>0.72808526841121401</c:v>
                </c:pt>
                <c:pt idx="31">
                  <c:v>0.72808526841121401</c:v>
                </c:pt>
                <c:pt idx="32">
                  <c:v>0.76807789638172852</c:v>
                </c:pt>
                <c:pt idx="33">
                  <c:v>0.79655173362303489</c:v>
                </c:pt>
                <c:pt idx="34">
                  <c:v>0.8575275785023857</c:v>
                </c:pt>
                <c:pt idx="35">
                  <c:v>0.8575275785023857</c:v>
                </c:pt>
                <c:pt idx="36">
                  <c:v>0.89758990845144682</c:v>
                </c:pt>
                <c:pt idx="37">
                  <c:v>0.9511080337923471</c:v>
                </c:pt>
              </c:numCache>
            </c:numRef>
          </c:xVal>
          <c:yVal>
            <c:numRef>
              <c:f>RésultatsPearson!$C$2:$C$39</c:f>
              <c:numCache>
                <c:formatCode>General</c:formatCode>
                <c:ptCount val="38"/>
                <c:pt idx="0">
                  <c:v>22.5</c:v>
                </c:pt>
                <c:pt idx="1">
                  <c:v>23.3</c:v>
                </c:pt>
                <c:pt idx="2">
                  <c:v>23.7</c:v>
                </c:pt>
                <c:pt idx="3">
                  <c:v>25</c:v>
                </c:pt>
                <c:pt idx="4">
                  <c:v>27.2</c:v>
                </c:pt>
                <c:pt idx="5">
                  <c:v>27.5</c:v>
                </c:pt>
                <c:pt idx="6">
                  <c:v>28.6</c:v>
                </c:pt>
                <c:pt idx="7">
                  <c:v>28.6</c:v>
                </c:pt>
                <c:pt idx="8">
                  <c:v>29.6</c:v>
                </c:pt>
                <c:pt idx="9">
                  <c:v>31.3</c:v>
                </c:pt>
                <c:pt idx="10">
                  <c:v>31.3</c:v>
                </c:pt>
                <c:pt idx="11">
                  <c:v>31.5</c:v>
                </c:pt>
                <c:pt idx="12">
                  <c:v>32.1</c:v>
                </c:pt>
                <c:pt idx="13">
                  <c:v>33.1</c:v>
                </c:pt>
                <c:pt idx="14">
                  <c:v>35</c:v>
                </c:pt>
                <c:pt idx="15">
                  <c:v>36.1</c:v>
                </c:pt>
                <c:pt idx="16">
                  <c:v>36.200000000000003</c:v>
                </c:pt>
                <c:pt idx="17">
                  <c:v>36.4</c:v>
                </c:pt>
                <c:pt idx="18">
                  <c:v>36.799999999999997</c:v>
                </c:pt>
                <c:pt idx="19">
                  <c:v>37.299999999999997</c:v>
                </c:pt>
                <c:pt idx="20">
                  <c:v>37.299999999999997</c:v>
                </c:pt>
                <c:pt idx="21">
                  <c:v>37.700000000000003</c:v>
                </c:pt>
                <c:pt idx="22">
                  <c:v>38.6</c:v>
                </c:pt>
                <c:pt idx="23">
                  <c:v>39.1</c:v>
                </c:pt>
                <c:pt idx="24">
                  <c:v>39.4</c:v>
                </c:pt>
                <c:pt idx="25">
                  <c:v>39.6</c:v>
                </c:pt>
                <c:pt idx="26">
                  <c:v>39.799999999999997</c:v>
                </c:pt>
                <c:pt idx="27">
                  <c:v>39.9</c:v>
                </c:pt>
                <c:pt idx="28">
                  <c:v>40.299999999999997</c:v>
                </c:pt>
                <c:pt idx="29">
                  <c:v>42.4</c:v>
                </c:pt>
                <c:pt idx="30">
                  <c:v>44.1</c:v>
                </c:pt>
                <c:pt idx="31">
                  <c:v>44.1</c:v>
                </c:pt>
                <c:pt idx="32">
                  <c:v>45.5</c:v>
                </c:pt>
                <c:pt idx="33">
                  <c:v>46.6</c:v>
                </c:pt>
                <c:pt idx="34">
                  <c:v>49.4</c:v>
                </c:pt>
                <c:pt idx="35">
                  <c:v>49.4</c:v>
                </c:pt>
                <c:pt idx="36">
                  <c:v>51.8</c:v>
                </c:pt>
                <c:pt idx="37">
                  <c:v>56.7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43C-4850-8DDD-0417BF9BE7C2}"/>
            </c:ext>
          </c:extLst>
        </c:ser>
        <c:ser>
          <c:idx val="4"/>
          <c:order val="4"/>
          <c:tx>
            <c:v> Valeurs théoriques Galton</c:v>
          </c:tx>
          <c:spPr>
            <a:ln w="12700" cap="rnd" cmpd="sng" algn="ctr">
              <a:solidFill>
                <a:srgbClr val="99CC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RésultatsGalton!$I$2:$I$39</c:f>
              <c:numCache>
                <c:formatCode>General</c:formatCode>
                <c:ptCount val="38"/>
                <c:pt idx="0">
                  <c:v>2.8179972057657085E-2</c:v>
                </c:pt>
                <c:pt idx="1">
                  <c:v>3.7841233080604116E-2</c:v>
                </c:pt>
                <c:pt idx="2">
                  <c:v>4.34457976633357E-2</c:v>
                </c:pt>
                <c:pt idx="3">
                  <c:v>6.5474355551400271E-2</c:v>
                </c:pt>
                <c:pt idx="4">
                  <c:v>0.11665502100960767</c:v>
                </c:pt>
                <c:pt idx="5">
                  <c:v>0.12497858101004722</c:v>
                </c:pt>
                <c:pt idx="6">
                  <c:v>0.15808848032631462</c:v>
                </c:pt>
                <c:pt idx="7">
                  <c:v>0.15808848032631462</c:v>
                </c:pt>
                <c:pt idx="8">
                  <c:v>0.19145058803375392</c:v>
                </c:pt>
                <c:pt idx="9">
                  <c:v>0.25408761269954355</c:v>
                </c:pt>
                <c:pt idx="10">
                  <c:v>0.25408761269954355</c:v>
                </c:pt>
                <c:pt idx="11">
                  <c:v>0.26185763914432925</c:v>
                </c:pt>
                <c:pt idx="12">
                  <c:v>0.28556902313168631</c:v>
                </c:pt>
                <c:pt idx="13">
                  <c:v>0.32616403204618472</c:v>
                </c:pt>
                <c:pt idx="14">
                  <c:v>0.40525886611111706</c:v>
                </c:pt>
                <c:pt idx="15">
                  <c:v>0.45109236817499687</c:v>
                </c:pt>
                <c:pt idx="16">
                  <c:v>0.45523100260721228</c:v>
                </c:pt>
                <c:pt idx="17">
                  <c:v>0.46348813675934764</c:v>
                </c:pt>
                <c:pt idx="18">
                  <c:v>0.47991034853621978</c:v>
                </c:pt>
                <c:pt idx="19">
                  <c:v>0.50023302840900796</c:v>
                </c:pt>
                <c:pt idx="20">
                  <c:v>0.50023302840900796</c:v>
                </c:pt>
                <c:pt idx="21">
                  <c:v>0.51629816386066452</c:v>
                </c:pt>
                <c:pt idx="22">
                  <c:v>0.55169917334833785</c:v>
                </c:pt>
                <c:pt idx="23">
                  <c:v>0.57085718360007576</c:v>
                </c:pt>
                <c:pt idx="24">
                  <c:v>0.58215919636789826</c:v>
                </c:pt>
                <c:pt idx="25">
                  <c:v>0.58960957377972489</c:v>
                </c:pt>
                <c:pt idx="26">
                  <c:v>0.59699046386973853</c:v>
                </c:pt>
                <c:pt idx="27">
                  <c:v>0.60065433273159086</c:v>
                </c:pt>
                <c:pt idx="28">
                  <c:v>0.61512811005972434</c:v>
                </c:pt>
                <c:pt idx="29">
                  <c:v>0.68599628545032465</c:v>
                </c:pt>
                <c:pt idx="30">
                  <c:v>0.73662802296761298</c:v>
                </c:pt>
                <c:pt idx="31">
                  <c:v>0.73662802296761298</c:v>
                </c:pt>
                <c:pt idx="32">
                  <c:v>0.77367443660277813</c:v>
                </c:pt>
                <c:pt idx="33">
                  <c:v>0.79988516143762745</c:v>
                </c:pt>
                <c:pt idx="34">
                  <c:v>0.85578147859813303</c:v>
                </c:pt>
                <c:pt idx="35">
                  <c:v>0.85578147859813303</c:v>
                </c:pt>
                <c:pt idx="36">
                  <c:v>0.89264211088124623</c:v>
                </c:pt>
                <c:pt idx="37">
                  <c:v>0.9431772305186944</c:v>
                </c:pt>
              </c:numCache>
            </c:numRef>
          </c:xVal>
          <c:yVal>
            <c:numRef>
              <c:f>RésultatsGumbel!$C$2:$C$39</c:f>
              <c:numCache>
                <c:formatCode>General</c:formatCode>
                <c:ptCount val="38"/>
                <c:pt idx="0">
                  <c:v>22.5</c:v>
                </c:pt>
                <c:pt idx="1">
                  <c:v>23.3</c:v>
                </c:pt>
                <c:pt idx="2">
                  <c:v>23.7</c:v>
                </c:pt>
                <c:pt idx="3">
                  <c:v>25</c:v>
                </c:pt>
                <c:pt idx="4">
                  <c:v>27.2</c:v>
                </c:pt>
                <c:pt idx="5">
                  <c:v>27.5</c:v>
                </c:pt>
                <c:pt idx="6">
                  <c:v>28.6</c:v>
                </c:pt>
                <c:pt idx="7">
                  <c:v>28.6</c:v>
                </c:pt>
                <c:pt idx="8">
                  <c:v>29.6</c:v>
                </c:pt>
                <c:pt idx="9">
                  <c:v>31.3</c:v>
                </c:pt>
                <c:pt idx="10">
                  <c:v>31.3</c:v>
                </c:pt>
                <c:pt idx="11">
                  <c:v>31.5</c:v>
                </c:pt>
                <c:pt idx="12">
                  <c:v>32.1</c:v>
                </c:pt>
                <c:pt idx="13">
                  <c:v>33.1</c:v>
                </c:pt>
                <c:pt idx="14">
                  <c:v>35</c:v>
                </c:pt>
                <c:pt idx="15">
                  <c:v>36.1</c:v>
                </c:pt>
                <c:pt idx="16">
                  <c:v>36.200000000000003</c:v>
                </c:pt>
                <c:pt idx="17">
                  <c:v>36.4</c:v>
                </c:pt>
                <c:pt idx="18">
                  <c:v>36.799999999999997</c:v>
                </c:pt>
                <c:pt idx="19">
                  <c:v>37.299999999999997</c:v>
                </c:pt>
                <c:pt idx="20">
                  <c:v>37.299999999999997</c:v>
                </c:pt>
                <c:pt idx="21">
                  <c:v>37.700000000000003</c:v>
                </c:pt>
                <c:pt idx="22">
                  <c:v>38.6</c:v>
                </c:pt>
                <c:pt idx="23">
                  <c:v>39.1</c:v>
                </c:pt>
                <c:pt idx="24">
                  <c:v>39.4</c:v>
                </c:pt>
                <c:pt idx="25">
                  <c:v>39.6</c:v>
                </c:pt>
                <c:pt idx="26">
                  <c:v>39.799999999999997</c:v>
                </c:pt>
                <c:pt idx="27">
                  <c:v>39.9</c:v>
                </c:pt>
                <c:pt idx="28">
                  <c:v>40.299999999999997</c:v>
                </c:pt>
                <c:pt idx="29">
                  <c:v>42.4</c:v>
                </c:pt>
                <c:pt idx="30">
                  <c:v>44.1</c:v>
                </c:pt>
                <c:pt idx="31">
                  <c:v>44.1</c:v>
                </c:pt>
                <c:pt idx="32">
                  <c:v>45.5</c:v>
                </c:pt>
                <c:pt idx="33">
                  <c:v>46.6</c:v>
                </c:pt>
                <c:pt idx="34">
                  <c:v>49.4</c:v>
                </c:pt>
                <c:pt idx="35">
                  <c:v>49.4</c:v>
                </c:pt>
                <c:pt idx="36">
                  <c:v>51.8</c:v>
                </c:pt>
                <c:pt idx="37">
                  <c:v>56.7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43C-4850-8DDD-0417BF9BE7C2}"/>
            </c:ext>
          </c:extLst>
        </c:ser>
        <c:ser>
          <c:idx val="5"/>
          <c:order val="5"/>
          <c:spPr>
            <a:ln w="12700" cap="rnd" cmpd="sng" algn="ctr">
              <a:solidFill>
                <a:srgbClr val="FFCC99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RésultatsFrechet!$R$2:$R$39</c:f>
              <c:numCache>
                <c:formatCode>General</c:formatCode>
                <c:ptCount val="38"/>
                <c:pt idx="0">
                  <c:v>2.6396152919348184E-2</c:v>
                </c:pt>
                <c:pt idx="1">
                  <c:v>3.6031397828057275E-2</c:v>
                </c:pt>
                <c:pt idx="2">
                  <c:v>4.1683319560720751E-2</c:v>
                </c:pt>
                <c:pt idx="3">
                  <c:v>6.4200881232316473E-2</c:v>
                </c:pt>
                <c:pt idx="4">
                  <c:v>0.11748620614239175</c:v>
                </c:pt>
                <c:pt idx="5">
                  <c:v>0.12621208959584004</c:v>
                </c:pt>
                <c:pt idx="6">
                  <c:v>0.16097449510294207</c:v>
                </c:pt>
                <c:pt idx="7">
                  <c:v>0.16097449510294207</c:v>
                </c:pt>
                <c:pt idx="8">
                  <c:v>0.19599981938295905</c:v>
                </c:pt>
                <c:pt idx="9">
                  <c:v>0.26149836994599496</c:v>
                </c:pt>
                <c:pt idx="10">
                  <c:v>0.26149836994599496</c:v>
                </c:pt>
                <c:pt idx="11">
                  <c:v>0.26958746077051882</c:v>
                </c:pt>
                <c:pt idx="12">
                  <c:v>0.29421315267116488</c:v>
                </c:pt>
                <c:pt idx="13">
                  <c:v>0.3361466584314276</c:v>
                </c:pt>
                <c:pt idx="14">
                  <c:v>0.41693209081870164</c:v>
                </c:pt>
                <c:pt idx="15">
                  <c:v>0.46315184329223524</c:v>
                </c:pt>
                <c:pt idx="16">
                  <c:v>0.4673033551744728</c:v>
                </c:pt>
                <c:pt idx="17">
                  <c:v>0.47557524351680597</c:v>
                </c:pt>
                <c:pt idx="18">
                  <c:v>0.49198346053864461</c:v>
                </c:pt>
                <c:pt idx="19">
                  <c:v>0.51220902058628526</c:v>
                </c:pt>
                <c:pt idx="20">
                  <c:v>0.51220902058628526</c:v>
                </c:pt>
                <c:pt idx="21">
                  <c:v>0.52813510522670759</c:v>
                </c:pt>
                <c:pt idx="22">
                  <c:v>0.56303730912143801</c:v>
                </c:pt>
                <c:pt idx="23">
                  <c:v>0.58181649881142916</c:v>
                </c:pt>
                <c:pt idx="24">
                  <c:v>0.59285978371548009</c:v>
                </c:pt>
                <c:pt idx="25">
                  <c:v>0.6001254785504172</c:v>
                </c:pt>
                <c:pt idx="26">
                  <c:v>0.6073124479038392</c:v>
                </c:pt>
                <c:pt idx="27">
                  <c:v>0.61087603343329466</c:v>
                </c:pt>
                <c:pt idx="28">
                  <c:v>0.62492786057267469</c:v>
                </c:pt>
                <c:pt idx="29">
                  <c:v>0.69316607128647834</c:v>
                </c:pt>
                <c:pt idx="30">
                  <c:v>0.74141047740821353</c:v>
                </c:pt>
                <c:pt idx="31">
                  <c:v>0.74141047740821353</c:v>
                </c:pt>
                <c:pt idx="32">
                  <c:v>0.7765018461749309</c:v>
                </c:pt>
                <c:pt idx="33">
                  <c:v>0.80125734531435067</c:v>
                </c:pt>
                <c:pt idx="34">
                  <c:v>0.85401267914520684</c:v>
                </c:pt>
                <c:pt idx="35">
                  <c:v>0.85401267914520684</c:v>
                </c:pt>
                <c:pt idx="36">
                  <c:v>0.88898033747755267</c:v>
                </c:pt>
                <c:pt idx="37">
                  <c:v>0.9378483387111074</c:v>
                </c:pt>
              </c:numCache>
            </c:numRef>
          </c:xVal>
          <c:yVal>
            <c:numRef>
              <c:f>RésultatsFrechet!$I$2:$I$39</c:f>
              <c:numCache>
                <c:formatCode>General</c:formatCode>
                <c:ptCount val="38"/>
                <c:pt idx="0">
                  <c:v>22.499999999999996</c:v>
                </c:pt>
                <c:pt idx="1">
                  <c:v>23.299999999999997</c:v>
                </c:pt>
                <c:pt idx="2">
                  <c:v>23.700000000000003</c:v>
                </c:pt>
                <c:pt idx="3">
                  <c:v>24.999999999999996</c:v>
                </c:pt>
                <c:pt idx="4">
                  <c:v>27.199999999999992</c:v>
                </c:pt>
                <c:pt idx="5">
                  <c:v>27.500000000000004</c:v>
                </c:pt>
                <c:pt idx="6">
                  <c:v>28.6</c:v>
                </c:pt>
                <c:pt idx="7">
                  <c:v>28.6</c:v>
                </c:pt>
                <c:pt idx="8">
                  <c:v>29.599999999999998</c:v>
                </c:pt>
                <c:pt idx="9">
                  <c:v>31.299999999999997</c:v>
                </c:pt>
                <c:pt idx="10">
                  <c:v>31.299999999999997</c:v>
                </c:pt>
                <c:pt idx="11">
                  <c:v>31.499999999999993</c:v>
                </c:pt>
                <c:pt idx="12">
                  <c:v>32.1</c:v>
                </c:pt>
                <c:pt idx="13">
                  <c:v>33.100000000000009</c:v>
                </c:pt>
                <c:pt idx="14">
                  <c:v>34.999999999999993</c:v>
                </c:pt>
                <c:pt idx="15">
                  <c:v>36.099999999999994</c:v>
                </c:pt>
                <c:pt idx="16">
                  <c:v>36.20000000000001</c:v>
                </c:pt>
                <c:pt idx="17">
                  <c:v>36.400000000000006</c:v>
                </c:pt>
                <c:pt idx="18">
                  <c:v>36.800000000000004</c:v>
                </c:pt>
                <c:pt idx="19">
                  <c:v>37.29999999999999</c:v>
                </c:pt>
                <c:pt idx="20">
                  <c:v>37.29999999999999</c:v>
                </c:pt>
                <c:pt idx="21">
                  <c:v>37.699999999999996</c:v>
                </c:pt>
                <c:pt idx="22">
                  <c:v>38.599999999999994</c:v>
                </c:pt>
                <c:pt idx="23">
                  <c:v>39.099999999999994</c:v>
                </c:pt>
                <c:pt idx="24">
                  <c:v>39.399999999999991</c:v>
                </c:pt>
                <c:pt idx="25">
                  <c:v>39.599999999999994</c:v>
                </c:pt>
                <c:pt idx="26">
                  <c:v>39.79999999999999</c:v>
                </c:pt>
                <c:pt idx="27">
                  <c:v>39.9</c:v>
                </c:pt>
                <c:pt idx="28">
                  <c:v>40.29999999999999</c:v>
                </c:pt>
                <c:pt idx="29">
                  <c:v>42.400000000000006</c:v>
                </c:pt>
                <c:pt idx="30">
                  <c:v>44.099999999999994</c:v>
                </c:pt>
                <c:pt idx="31">
                  <c:v>44.099999999999994</c:v>
                </c:pt>
                <c:pt idx="32">
                  <c:v>45.5</c:v>
                </c:pt>
                <c:pt idx="33">
                  <c:v>46.599999999999994</c:v>
                </c:pt>
                <c:pt idx="34">
                  <c:v>49.400000000000006</c:v>
                </c:pt>
                <c:pt idx="35">
                  <c:v>49.400000000000006</c:v>
                </c:pt>
                <c:pt idx="36">
                  <c:v>51.8</c:v>
                </c:pt>
                <c:pt idx="37">
                  <c:v>56.700000000000017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43C-4850-8DDD-0417BF9BE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148528"/>
        <c:axId val="1"/>
      </c:scatterChart>
      <c:valAx>
        <c:axId val="402148528"/>
        <c:scaling>
          <c:orientation val="minMax"/>
          <c:max val="1"/>
          <c:min val="0"/>
        </c:scaling>
        <c:delete val="0"/>
        <c:axPos val="b"/>
        <c:majorGridlines>
          <c:spPr>
            <a:ln w="3175" cap="flat" cmpd="sng" algn="ctr">
              <a:solidFill>
                <a:srgbClr val="C0C0C0"/>
              </a:solidFill>
              <a:prstDash val="sysDash"/>
              <a:round/>
            </a:ln>
            <a:effectLst/>
          </c:spPr>
        </c:majorGridlines>
        <c:numFmt formatCode="0.00" sourceLinked="0"/>
        <c:majorTickMark val="out"/>
        <c:minorTickMark val="none"/>
        <c:tickLblPos val="nextTo"/>
        <c:spPr>
          <a:noFill/>
          <a:ln w="3175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At val="-20"/>
        <c:crossBetween val="midCat"/>
        <c:majorUnit val="5"/>
        <c:minorUnit val="1"/>
      </c:valAx>
      <c:valAx>
        <c:axId val="1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rgbClr val="C0C0C0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3175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2148528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1"/>
  <sheetViews>
    <sheetView zoomScale="85" workbookViewId="0"/>
  </sheetViews>
  <pageMargins left="0.78740157499999996" right="0.78740157499999996" top="0.984251969" bottom="0.984251969" header="0.4921259845" footer="0.4921259845"/>
  <pageSetup paperSize="9" orientation="landscape" horizontalDpi="300" verticalDpi="300" r:id="rId1"/>
  <headerFooter alignWithMargins="0"/>
  <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670560</xdr:colOff>
          <xdr:row>6</xdr:row>
          <xdr:rowOff>38100</xdr:rowOff>
        </xdr:from>
        <xdr:to>
          <xdr:col>5</xdr:col>
          <xdr:colOff>525780</xdr:colOff>
          <xdr:row>9</xdr:row>
          <xdr:rowOff>152400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993300"/>
                  </a:solidFill>
                  <a:latin typeface="Arial Rounded MT Bold"/>
                </a:rPr>
                <a:t>Ajustement Débits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135035" cy="564776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0.38817</cdr:x>
      <cdr:y>0.95706</cdr:y>
    </cdr:from>
    <cdr:to>
      <cdr:x>0.61183</cdr:x>
      <cdr:y>1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1B276B8B-C208-4D5A-B9F8-B6D2E1F3AAB5}"/>
            </a:ext>
          </a:extLst>
        </cdr:cNvPr>
        <cdr:cNvSpPr txBox="1"/>
      </cdr:nvSpPr>
      <cdr:spPr>
        <a:xfrm xmlns:a="http://schemas.openxmlformats.org/drawingml/2006/main">
          <a:off x="3546763" y="5403273"/>
          <a:ext cx="2043546" cy="24245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fr-FR" sz="1100"/>
            <a:t>Probabilité au</a:t>
          </a:r>
          <a:r>
            <a:rPr lang="fr-FR" sz="1100" baseline="0"/>
            <a:t> non dépassement</a:t>
          </a:r>
          <a:endParaRPr lang="fr-FR" sz="1100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1059180</xdr:colOff>
          <xdr:row>7</xdr:row>
          <xdr:rowOff>160020</xdr:rowOff>
        </xdr:from>
        <xdr:to>
          <xdr:col>5</xdr:col>
          <xdr:colOff>228600</xdr:colOff>
          <xdr:row>11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993300"/>
                  </a:solidFill>
                  <a:latin typeface="Arial Rounded MT Bold"/>
                </a:rPr>
                <a:t>Ajustement Pluies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167640</xdr:colOff>
          <xdr:row>2</xdr:row>
          <xdr:rowOff>68580</xdr:rowOff>
        </xdr:from>
        <xdr:to>
          <xdr:col>4</xdr:col>
          <xdr:colOff>1577340</xdr:colOff>
          <xdr:row>3</xdr:row>
          <xdr:rowOff>304800</xdr:rowOff>
        </xdr:to>
        <xdr:sp macro="" textlink="">
          <xdr:nvSpPr>
            <xdr:cNvPr id="22532" name="Butto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77724" rIns="45720" bIns="77724" anchor="ctr" upright="1"/>
            <a:lstStyle/>
            <a:p>
              <a:pPr algn="ctr" rtl="0">
                <a:defRPr sz="1000"/>
              </a:pPr>
              <a:r>
                <a:rPr lang="en-US" sz="1800" b="1" i="1" u="none" strike="noStrike" baseline="0">
                  <a:solidFill>
                    <a:srgbClr val="FF0000"/>
                  </a:solidFill>
                  <a:latin typeface="Adobe Devanagari"/>
                  <a:cs typeface="Adobe Devanagari"/>
                </a:rPr>
                <a:t>Fuller</a:t>
              </a:r>
            </a:p>
            <a:p>
              <a:pPr algn="ctr" rtl="0">
                <a:defRPr sz="1000"/>
              </a:pPr>
              <a:endParaRPr lang="en-US" sz="1800" b="1" i="1" u="none" strike="noStrike" baseline="0">
                <a:solidFill>
                  <a:srgbClr val="FF0000"/>
                </a:solidFill>
                <a:latin typeface="Adobe Devanagari"/>
                <a:cs typeface="Adobe Devanaga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129540</xdr:colOff>
          <xdr:row>9</xdr:row>
          <xdr:rowOff>76200</xdr:rowOff>
        </xdr:from>
        <xdr:to>
          <xdr:col>4</xdr:col>
          <xdr:colOff>1562100</xdr:colOff>
          <xdr:row>11</xdr:row>
          <xdr:rowOff>0</xdr:rowOff>
        </xdr:to>
        <xdr:sp macro="" textlink="">
          <xdr:nvSpPr>
            <xdr:cNvPr id="22533" name="Butto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68580" rIns="36576" bIns="68580" anchor="ctr" upright="1"/>
            <a:lstStyle/>
            <a:p>
              <a:pPr algn="ctr" rtl="0">
                <a:defRPr sz="1000"/>
              </a:pPr>
              <a:r>
                <a:rPr lang="en-US" sz="1600" b="1" i="1" u="none" strike="noStrike" baseline="0">
                  <a:solidFill>
                    <a:srgbClr val="FF0000"/>
                  </a:solidFill>
                  <a:latin typeface="Adobe Devanagari"/>
                  <a:cs typeface="Adobe Devanagari"/>
                </a:rPr>
                <a:t>Hazan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160020</xdr:colOff>
          <xdr:row>15</xdr:row>
          <xdr:rowOff>205740</xdr:rowOff>
        </xdr:from>
        <xdr:to>
          <xdr:col>4</xdr:col>
          <xdr:colOff>1546860</xdr:colOff>
          <xdr:row>17</xdr:row>
          <xdr:rowOff>205740</xdr:rowOff>
        </xdr:to>
        <xdr:sp macro="" textlink="">
          <xdr:nvSpPr>
            <xdr:cNvPr id="22534" name="Butto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68580" rIns="36576" bIns="68580" anchor="ctr" upright="1"/>
            <a:lstStyle/>
            <a:p>
              <a:pPr algn="ctr" rtl="0">
                <a:defRPr sz="1000"/>
              </a:pPr>
              <a:r>
                <a:rPr lang="en-US" sz="1600" b="1" i="1" u="none" strike="noStrike" baseline="0">
                  <a:solidFill>
                    <a:srgbClr val="FF0000"/>
                  </a:solidFill>
                  <a:latin typeface="Adobe Devanagari"/>
                  <a:cs typeface="Adobe Devanagari"/>
                </a:rPr>
                <a:t>MacMath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</xdr:colOff>
          <xdr:row>23</xdr:row>
          <xdr:rowOff>106680</xdr:rowOff>
        </xdr:from>
        <xdr:to>
          <xdr:col>4</xdr:col>
          <xdr:colOff>1569720</xdr:colOff>
          <xdr:row>24</xdr:row>
          <xdr:rowOff>304800</xdr:rowOff>
        </xdr:to>
        <xdr:sp macro="" textlink="">
          <xdr:nvSpPr>
            <xdr:cNvPr id="22535" name="Butto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68580" rIns="36576" bIns="68580" anchor="ctr" upright="1"/>
            <a:lstStyle/>
            <a:p>
              <a:pPr algn="ctr" rtl="0">
                <a:defRPr sz="1000"/>
              </a:pPr>
              <a:r>
                <a:rPr lang="en-US" sz="1600" b="1" i="1" u="none" strike="noStrike" baseline="0">
                  <a:solidFill>
                    <a:srgbClr val="FF0000"/>
                  </a:solidFill>
                  <a:latin typeface="Adobe Devanagari"/>
                  <a:cs typeface="Adobe Devanagari"/>
                </a:rPr>
                <a:t>MalletGauthier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967740</xdr:colOff>
          <xdr:row>10</xdr:row>
          <xdr:rowOff>60960</xdr:rowOff>
        </xdr:from>
        <xdr:to>
          <xdr:col>8</xdr:col>
          <xdr:colOff>731520</xdr:colOff>
          <xdr:row>13</xdr:row>
          <xdr:rowOff>121920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68580" rIns="36576" bIns="68580" anchor="ctr" upright="1"/>
            <a:lstStyle/>
            <a:p>
              <a:pPr algn="ctr" rtl="0">
                <a:defRPr sz="1000"/>
              </a:pPr>
              <a:r>
                <a:rPr lang="en-US" sz="1600" b="1" i="1" u="none" strike="noStrike" baseline="0">
                  <a:solidFill>
                    <a:srgbClr val="FF0000"/>
                  </a:solidFill>
                  <a:latin typeface="Adobe Devanagari"/>
                  <a:cs typeface="Adobe Devanagari"/>
                </a:rPr>
                <a:t>Calculer Tc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</xdr:colOff>
          <xdr:row>8</xdr:row>
          <xdr:rowOff>144780</xdr:rowOff>
        </xdr:from>
        <xdr:to>
          <xdr:col>3</xdr:col>
          <xdr:colOff>381000</xdr:colOff>
          <xdr:row>9</xdr:row>
          <xdr:rowOff>320040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68580" rIns="36576" bIns="68580" anchor="ctr" upright="1"/>
            <a:lstStyle/>
            <a:p>
              <a:pPr algn="ctr" rtl="0">
                <a:defRPr sz="1000"/>
              </a:pPr>
              <a:r>
                <a:rPr lang="en-US" sz="1600" b="1" i="1" u="none" strike="noStrike" baseline="0">
                  <a:solidFill>
                    <a:srgbClr val="000000"/>
                  </a:solidFill>
                  <a:latin typeface="Adobe Devanagari"/>
                  <a:cs typeface="Adobe Devanagari"/>
                </a:rPr>
                <a:t>GRADEX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121920</xdr:colOff>
          <xdr:row>14</xdr:row>
          <xdr:rowOff>152400</xdr:rowOff>
        </xdr:from>
        <xdr:to>
          <xdr:col>3</xdr:col>
          <xdr:colOff>411480</xdr:colOff>
          <xdr:row>15</xdr:row>
          <xdr:rowOff>327660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68580" rIns="36576" bIns="68580" anchor="ctr" upright="1"/>
            <a:lstStyle/>
            <a:p>
              <a:pPr algn="ctr" rtl="0">
                <a:defRPr sz="1000"/>
              </a:pPr>
              <a:r>
                <a:rPr lang="en-US" sz="1600" b="1" i="1" u="none" strike="noStrike" baseline="0">
                  <a:solidFill>
                    <a:srgbClr val="000000"/>
                  </a:solidFill>
                  <a:latin typeface="Adobe Devanagari"/>
                  <a:cs typeface="Adobe Devanagari"/>
                </a:rPr>
                <a:t>RATIONNELLE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586740</xdr:colOff>
          <xdr:row>13</xdr:row>
          <xdr:rowOff>91440</xdr:rowOff>
        </xdr:from>
        <xdr:to>
          <xdr:col>8</xdr:col>
          <xdr:colOff>251460</xdr:colOff>
          <xdr:row>17</xdr:row>
          <xdr:rowOff>22860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68580" rIns="36576" bIns="68580" anchor="ctr" upright="1"/>
            <a:lstStyle/>
            <a:p>
              <a:pPr algn="ctr" rtl="0">
                <a:defRPr sz="1000"/>
              </a:pPr>
              <a:r>
                <a:rPr lang="en-US" sz="1600" b="1" i="1" u="none" strike="noStrike" baseline="0">
                  <a:solidFill>
                    <a:srgbClr val="FF0000"/>
                  </a:solidFill>
                  <a:latin typeface="Adobe Devanagari"/>
                  <a:cs typeface="Adobe Devanagari"/>
                </a:rPr>
                <a:t>Transposer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502920</xdr:colOff>
          <xdr:row>12</xdr:row>
          <xdr:rowOff>0</xdr:rowOff>
        </xdr:from>
        <xdr:to>
          <xdr:col>7</xdr:col>
          <xdr:colOff>403860</xdr:colOff>
          <xdr:row>16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68580" rIns="36576" bIns="68580" anchor="ctr" upright="1"/>
            <a:lstStyle/>
            <a:p>
              <a:pPr algn="ctr" rtl="0">
                <a:defRPr sz="1000"/>
              </a:pPr>
              <a:r>
                <a:rPr lang="en-US" sz="1600" b="1" i="1" u="none" strike="noStrike" baseline="0">
                  <a:solidFill>
                    <a:srgbClr val="FF0000"/>
                  </a:solidFill>
                  <a:latin typeface="Adobe Devanagari"/>
                  <a:cs typeface="Adobe Devanagari"/>
                </a:rPr>
                <a:t>Dimensionnement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495300</xdr:colOff>
          <xdr:row>12</xdr:row>
          <xdr:rowOff>7620</xdr:rowOff>
        </xdr:from>
        <xdr:to>
          <xdr:col>15</xdr:col>
          <xdr:colOff>403860</xdr:colOff>
          <xdr:row>16</xdr:row>
          <xdr:rowOff>7620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68580" rIns="36576" bIns="68580" anchor="ctr" upright="1"/>
            <a:lstStyle/>
            <a:p>
              <a:pPr algn="ctr" rtl="0">
                <a:defRPr sz="1000"/>
              </a:pPr>
              <a:r>
                <a:rPr lang="en-US" sz="1600" b="1" i="1" u="none" strike="noStrike" baseline="0">
                  <a:solidFill>
                    <a:srgbClr val="FF0000"/>
                  </a:solidFill>
                  <a:latin typeface="Adobe Devanagari"/>
                  <a:cs typeface="Adobe Devanagari"/>
                </a:rPr>
                <a:t>Dimensionnement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548640</xdr:colOff>
          <xdr:row>25</xdr:row>
          <xdr:rowOff>175260</xdr:rowOff>
        </xdr:from>
        <xdr:to>
          <xdr:col>15</xdr:col>
          <xdr:colOff>388620</xdr:colOff>
          <xdr:row>28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68580" rIns="36576" bIns="68580" anchor="ctr" upright="1"/>
            <a:lstStyle/>
            <a:p>
              <a:pPr algn="ctr" rtl="0">
                <a:defRPr sz="1000"/>
              </a:pPr>
              <a:r>
                <a:rPr lang="en-US" sz="1600" b="1" i="1" u="none" strike="noStrike" baseline="0">
                  <a:solidFill>
                    <a:srgbClr val="FF0000"/>
                  </a:solidFill>
                  <a:latin typeface="Adobe Devanagari"/>
                  <a:cs typeface="Adobe Devanagari"/>
                </a:rPr>
                <a:t>Vérification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25</xdr:row>
          <xdr:rowOff>175260</xdr:rowOff>
        </xdr:from>
        <xdr:to>
          <xdr:col>7</xdr:col>
          <xdr:colOff>335280</xdr:colOff>
          <xdr:row>28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68580" rIns="36576" bIns="68580" anchor="ctr" upright="1"/>
            <a:lstStyle/>
            <a:p>
              <a:pPr algn="ctr" rtl="0">
                <a:defRPr sz="1000"/>
              </a:pPr>
              <a:r>
                <a:rPr lang="en-US" sz="1600" b="1" i="1" u="none" strike="noStrike" baseline="0">
                  <a:solidFill>
                    <a:srgbClr val="FF0000"/>
                  </a:solidFill>
                  <a:latin typeface="Adobe Devanagari"/>
                  <a:cs typeface="Adobe Devanagari"/>
                </a:rPr>
                <a:t>Vérification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1836420</xdr:colOff>
      <xdr:row>10</xdr:row>
      <xdr:rowOff>76200</xdr:rowOff>
    </xdr:from>
    <xdr:to>
      <xdr:col>22</xdr:col>
      <xdr:colOff>1188720</xdr:colOff>
      <xdr:row>11</xdr:row>
      <xdr:rowOff>135223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42920" y="2118360"/>
          <a:ext cx="1188720" cy="257143"/>
        </a:xfrm>
        <a:prstGeom prst="rect">
          <a:avLst/>
        </a:prstGeom>
      </xdr:spPr>
    </xdr:pic>
    <xdr:clientData/>
  </xdr:twoCellAnchor>
  <xdr:twoCellAnchor editAs="oneCell">
    <xdr:from>
      <xdr:col>23</xdr:col>
      <xdr:colOff>22861</xdr:colOff>
      <xdr:row>10</xdr:row>
      <xdr:rowOff>68580</xdr:rowOff>
    </xdr:from>
    <xdr:to>
      <xdr:col>24</xdr:col>
      <xdr:colOff>29393</xdr:colOff>
      <xdr:row>11</xdr:row>
      <xdr:rowOff>127603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992601" y="2110740"/>
          <a:ext cx="1309552" cy="257143"/>
        </a:xfrm>
        <a:prstGeom prst="rect">
          <a:avLst/>
        </a:prstGeom>
      </xdr:spPr>
    </xdr:pic>
    <xdr:clientData/>
  </xdr:twoCellAnchor>
  <xdr:twoCellAnchor editAs="oneCell">
    <xdr:from>
      <xdr:col>21</xdr:col>
      <xdr:colOff>213361</xdr:colOff>
      <xdr:row>6</xdr:row>
      <xdr:rowOff>22861</xdr:rowOff>
    </xdr:from>
    <xdr:to>
      <xdr:col>23</xdr:col>
      <xdr:colOff>1085306</xdr:colOff>
      <xdr:row>9</xdr:row>
      <xdr:rowOff>85833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295121" y="1242061"/>
          <a:ext cx="3759925" cy="680192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</xdr:row>
          <xdr:rowOff>0</xdr:rowOff>
        </xdr:from>
        <xdr:to>
          <xdr:col>10</xdr:col>
          <xdr:colOff>0</xdr:colOff>
          <xdr:row>8</xdr:row>
          <xdr:rowOff>182880</xdr:rowOff>
        </xdr:to>
        <xdr:sp macro="" textlink="">
          <xdr:nvSpPr>
            <xdr:cNvPr id="1025" name="Object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E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312420</xdr:colOff>
          <xdr:row>9</xdr:row>
          <xdr:rowOff>30480</xdr:rowOff>
        </xdr:from>
        <xdr:to>
          <xdr:col>9</xdr:col>
          <xdr:colOff>784860</xdr:colOff>
          <xdr:row>11</xdr:row>
          <xdr:rowOff>0</xdr:rowOff>
        </xdr:to>
        <xdr:sp macro="" textlink="">
          <xdr:nvSpPr>
            <xdr:cNvPr id="1026" name="Object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E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</xdr:row>
          <xdr:rowOff>0</xdr:rowOff>
        </xdr:from>
        <xdr:to>
          <xdr:col>10</xdr:col>
          <xdr:colOff>0</xdr:colOff>
          <xdr:row>8</xdr:row>
          <xdr:rowOff>182880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312420</xdr:colOff>
          <xdr:row>9</xdr:row>
          <xdr:rowOff>30480</xdr:rowOff>
        </xdr:from>
        <xdr:to>
          <xdr:col>9</xdr:col>
          <xdr:colOff>784860</xdr:colOff>
          <xdr:row>11</xdr:row>
          <xdr:rowOff>0</xdr:rowOff>
        </xdr:to>
        <xdr:sp macro="" textlink="">
          <xdr:nvSpPr>
            <xdr:cNvPr id="2050" name="Object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12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119743</xdr:colOff>
      <xdr:row>12</xdr:row>
      <xdr:rowOff>185057</xdr:rowOff>
    </xdr:from>
    <xdr:to>
      <xdr:col>10</xdr:col>
      <xdr:colOff>685800</xdr:colOff>
      <xdr:row>16</xdr:row>
      <xdr:rowOff>37935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84523" y="2646317"/>
          <a:ext cx="1701437" cy="67583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312420</xdr:colOff>
          <xdr:row>9</xdr:row>
          <xdr:rowOff>30480</xdr:rowOff>
        </xdr:from>
        <xdr:to>
          <xdr:col>9</xdr:col>
          <xdr:colOff>784860</xdr:colOff>
          <xdr:row>11</xdr:row>
          <xdr:rowOff>0</xdr:rowOff>
        </xdr:to>
        <xdr:sp macro="" textlink="">
          <xdr:nvSpPr>
            <xdr:cNvPr id="4097" name="Object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16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 editAs="oneCell">
    <xdr:from>
      <xdr:col>25</xdr:col>
      <xdr:colOff>1836420</xdr:colOff>
      <xdr:row>10</xdr:row>
      <xdr:rowOff>76200</xdr:rowOff>
    </xdr:from>
    <xdr:to>
      <xdr:col>27</xdr:col>
      <xdr:colOff>91441</xdr:colOff>
      <xdr:row>11</xdr:row>
      <xdr:rowOff>127603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40100" y="2118360"/>
          <a:ext cx="1188720" cy="257143"/>
        </a:xfrm>
        <a:prstGeom prst="rect">
          <a:avLst/>
        </a:prstGeom>
      </xdr:spPr>
    </xdr:pic>
    <xdr:clientData/>
  </xdr:twoCellAnchor>
  <xdr:twoCellAnchor editAs="oneCell">
    <xdr:from>
      <xdr:col>26</xdr:col>
      <xdr:colOff>1165861</xdr:colOff>
      <xdr:row>10</xdr:row>
      <xdr:rowOff>76200</xdr:rowOff>
    </xdr:from>
    <xdr:to>
      <xdr:col>28</xdr:col>
      <xdr:colOff>32385</xdr:colOff>
      <xdr:row>11</xdr:row>
      <xdr:rowOff>127603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137381" y="2118360"/>
          <a:ext cx="1312545" cy="25714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1.xml"/><Relationship Id="rId6" Type="http://schemas.openxmlformats.org/officeDocument/2006/relationships/image" Target="../media/image5.emf"/><Relationship Id="rId5" Type="http://schemas.openxmlformats.org/officeDocument/2006/relationships/oleObject" Target="../embeddings/oleObject2.bin"/><Relationship Id="rId4" Type="http://schemas.openxmlformats.org/officeDocument/2006/relationships/image" Target="../media/image4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3.bin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2.xml"/><Relationship Id="rId6" Type="http://schemas.openxmlformats.org/officeDocument/2006/relationships/image" Target="../media/image5.emf"/><Relationship Id="rId5" Type="http://schemas.openxmlformats.org/officeDocument/2006/relationships/oleObject" Target="../embeddings/oleObject4.bin"/><Relationship Id="rId4" Type="http://schemas.openxmlformats.org/officeDocument/2006/relationships/image" Target="../media/image4.emf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5.bin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3.xml"/><Relationship Id="rId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3:R78"/>
  <sheetViews>
    <sheetView workbookViewId="0"/>
  </sheetViews>
  <sheetFormatPr defaultRowHeight="14.4"/>
  <cols>
    <col min="1" max="1" width="15.44140625" style="270" customWidth="1"/>
    <col min="2" max="2" width="17.88671875" style="270" customWidth="1"/>
    <col min="3" max="3" width="15.5546875" style="270" customWidth="1"/>
    <col min="4" max="4" width="7.88671875" style="270" bestFit="1" customWidth="1"/>
    <col min="5" max="5" width="14.88671875" style="270" customWidth="1"/>
    <col min="6" max="10" width="8.88671875" style="270"/>
    <col min="11" max="11" width="23.5546875" style="270" bestFit="1" customWidth="1"/>
    <col min="12" max="16384" width="8.88671875" style="270"/>
  </cols>
  <sheetData>
    <row r="3" spans="1:17" ht="20.399999999999999">
      <c r="D3" s="313" t="s">
        <v>133</v>
      </c>
      <c r="E3" s="314"/>
      <c r="F3" s="314"/>
      <c r="G3" s="314"/>
      <c r="H3" s="314"/>
      <c r="I3" s="315" t="str">
        <f>Comparaison!H18</f>
        <v>Loi Gumbel</v>
      </c>
      <c r="J3" s="315"/>
    </row>
    <row r="7" spans="1:17" ht="15.6" customHeight="1">
      <c r="A7" s="312" t="s">
        <v>102</v>
      </c>
      <c r="B7" s="312" t="s">
        <v>115</v>
      </c>
      <c r="C7" s="272"/>
      <c r="K7" s="316" t="s">
        <v>131</v>
      </c>
      <c r="L7" s="316">
        <v>5</v>
      </c>
      <c r="M7" s="316">
        <v>10</v>
      </c>
      <c r="N7" s="316">
        <v>20</v>
      </c>
      <c r="O7" s="316">
        <v>50</v>
      </c>
      <c r="P7" s="316">
        <v>100</v>
      </c>
      <c r="Q7" s="316">
        <v>1000</v>
      </c>
    </row>
    <row r="8" spans="1:17" ht="14.4" customHeight="1">
      <c r="A8" s="312"/>
      <c r="B8" s="312"/>
      <c r="C8" s="272"/>
      <c r="K8" s="316"/>
      <c r="L8" s="316"/>
      <c r="M8" s="316"/>
      <c r="N8" s="316"/>
      <c r="O8" s="316"/>
      <c r="P8" s="316"/>
      <c r="Q8" s="316"/>
    </row>
    <row r="9" spans="1:17" ht="21" customHeight="1">
      <c r="A9" s="437">
        <v>1962</v>
      </c>
      <c r="B9" s="438">
        <v>13</v>
      </c>
      <c r="K9" s="317" t="s">
        <v>130</v>
      </c>
      <c r="L9" s="318">
        <v>46.726173104245966</v>
      </c>
      <c r="M9" s="318">
        <v>52.595845958526041</v>
      </c>
      <c r="N9" s="318">
        <v>57.876834011000895</v>
      </c>
      <c r="O9" s="318">
        <v>64.441006094049115</v>
      </c>
      <c r="P9" s="318">
        <v>69.273626530175946</v>
      </c>
      <c r="Q9" s="318">
        <v>83.897172729843987</v>
      </c>
    </row>
    <row r="10" spans="1:17">
      <c r="A10" s="437">
        <v>1963</v>
      </c>
      <c r="B10" s="438">
        <v>34</v>
      </c>
      <c r="K10" s="317"/>
      <c r="L10" s="318"/>
      <c r="M10" s="318"/>
      <c r="N10" s="318"/>
      <c r="O10" s="318"/>
      <c r="P10" s="318"/>
      <c r="Q10" s="318"/>
    </row>
    <row r="11" spans="1:17">
      <c r="A11" s="437">
        <v>1964</v>
      </c>
      <c r="B11" s="438">
        <v>13</v>
      </c>
    </row>
    <row r="12" spans="1:17">
      <c r="A12" s="437">
        <v>1965</v>
      </c>
      <c r="B12" s="438">
        <v>35</v>
      </c>
    </row>
    <row r="13" spans="1:17">
      <c r="A13" s="437">
        <v>1966</v>
      </c>
      <c r="B13" s="438">
        <v>37</v>
      </c>
    </row>
    <row r="14" spans="1:17">
      <c r="A14" s="437">
        <v>1967</v>
      </c>
      <c r="B14" s="438">
        <v>54</v>
      </c>
    </row>
    <row r="15" spans="1:17" ht="21">
      <c r="A15" s="437">
        <v>1968</v>
      </c>
      <c r="B15" s="438">
        <v>56</v>
      </c>
      <c r="D15" s="310" t="s">
        <v>159</v>
      </c>
      <c r="E15" s="310"/>
      <c r="F15" s="276">
        <f>AVERAGE(B9:B2375)</f>
        <v>56.895833333333336</v>
      </c>
      <c r="G15" s="311" t="s">
        <v>135</v>
      </c>
      <c r="H15" s="311"/>
      <c r="I15" s="311"/>
    </row>
    <row r="16" spans="1:17">
      <c r="A16" s="437">
        <v>1969</v>
      </c>
      <c r="B16" s="438">
        <v>9</v>
      </c>
    </row>
    <row r="17" spans="1:18">
      <c r="A17" s="437">
        <v>1970</v>
      </c>
      <c r="B17" s="438">
        <v>8</v>
      </c>
    </row>
    <row r="18" spans="1:18">
      <c r="A18" s="437">
        <v>1971</v>
      </c>
      <c r="B18" s="438">
        <v>24</v>
      </c>
      <c r="J18" s="267"/>
      <c r="K18" s="274">
        <v>34.910151399022922</v>
      </c>
      <c r="L18" s="274"/>
      <c r="M18" s="274"/>
      <c r="N18" s="274"/>
      <c r="O18" s="274"/>
      <c r="P18" s="274"/>
      <c r="Q18" s="274"/>
      <c r="R18" s="274"/>
    </row>
    <row r="19" spans="1:18" ht="15.6" customHeight="1">
      <c r="A19" s="437">
        <v>1972</v>
      </c>
      <c r="B19" s="438">
        <v>15</v>
      </c>
      <c r="J19" s="267"/>
      <c r="K19" s="274"/>
      <c r="L19" s="274"/>
      <c r="M19" s="274"/>
      <c r="N19" s="274"/>
      <c r="O19" s="274"/>
      <c r="P19" s="274"/>
      <c r="Q19" s="274"/>
      <c r="R19" s="274"/>
    </row>
    <row r="20" spans="1:18" ht="15.6" customHeight="1">
      <c r="A20" s="437">
        <v>1973</v>
      </c>
      <c r="B20" s="438">
        <v>42</v>
      </c>
      <c r="J20" s="267"/>
      <c r="K20" s="274"/>
      <c r="L20" s="274"/>
      <c r="M20" s="274"/>
      <c r="N20" s="274"/>
      <c r="O20" s="274"/>
      <c r="P20" s="274"/>
      <c r="Q20" s="274"/>
      <c r="R20" s="274"/>
    </row>
    <row r="21" spans="1:18" ht="15.6" customHeight="1">
      <c r="A21" s="437">
        <v>1974</v>
      </c>
      <c r="B21" s="438">
        <v>47</v>
      </c>
      <c r="J21" s="267"/>
      <c r="K21" s="274"/>
      <c r="L21" s="274"/>
      <c r="M21" s="274"/>
      <c r="N21" s="274"/>
      <c r="O21" s="274"/>
      <c r="P21" s="274"/>
      <c r="Q21" s="274"/>
      <c r="R21" s="274"/>
    </row>
    <row r="22" spans="1:18" ht="15.6" customHeight="1">
      <c r="A22" s="437">
        <v>1975</v>
      </c>
      <c r="B22" s="438">
        <v>12</v>
      </c>
      <c r="J22" s="267"/>
      <c r="K22" s="274"/>
      <c r="L22" s="274"/>
      <c r="M22" s="274"/>
      <c r="N22" s="274"/>
      <c r="O22" s="274"/>
      <c r="P22" s="274"/>
      <c r="Q22" s="274"/>
      <c r="R22" s="274"/>
    </row>
    <row r="23" spans="1:18" ht="15.6" customHeight="1">
      <c r="A23" s="437">
        <v>1976</v>
      </c>
      <c r="B23" s="438">
        <v>16</v>
      </c>
      <c r="J23" s="267"/>
      <c r="K23" s="274"/>
      <c r="L23" s="274"/>
      <c r="M23" s="274"/>
      <c r="N23" s="274"/>
      <c r="O23" s="274"/>
      <c r="P23" s="274"/>
      <c r="Q23" s="274"/>
      <c r="R23" s="274"/>
    </row>
    <row r="24" spans="1:18" ht="15.6" customHeight="1">
      <c r="A24" s="437">
        <v>1977</v>
      </c>
      <c r="B24" s="438">
        <v>9</v>
      </c>
      <c r="J24" s="267"/>
      <c r="K24" s="274"/>
      <c r="L24" s="274"/>
      <c r="M24" s="274"/>
      <c r="N24" s="274"/>
      <c r="O24" s="274"/>
      <c r="P24" s="274"/>
      <c r="Q24" s="274"/>
      <c r="R24" s="274"/>
    </row>
    <row r="25" spans="1:18">
      <c r="A25" s="437">
        <v>1978</v>
      </c>
      <c r="B25" s="438">
        <v>21</v>
      </c>
      <c r="J25" s="267"/>
      <c r="K25" s="274"/>
      <c r="L25" s="274"/>
      <c r="M25" s="274"/>
      <c r="N25" s="274"/>
      <c r="O25" s="274"/>
      <c r="P25" s="274"/>
      <c r="Q25" s="274"/>
      <c r="R25" s="274"/>
    </row>
    <row r="26" spans="1:18">
      <c r="A26" s="437">
        <v>1979</v>
      </c>
      <c r="B26" s="438">
        <v>9</v>
      </c>
      <c r="J26" s="267"/>
      <c r="K26" s="274"/>
      <c r="L26" s="274"/>
      <c r="M26" s="274"/>
      <c r="N26" s="274"/>
      <c r="O26" s="274">
        <v>94.950701668647099</v>
      </c>
      <c r="P26" s="274"/>
      <c r="Q26" s="274"/>
      <c r="R26" s="274"/>
    </row>
    <row r="27" spans="1:18">
      <c r="A27" s="437">
        <v>1980</v>
      </c>
      <c r="B27" s="438">
        <v>39</v>
      </c>
      <c r="K27" s="274"/>
      <c r="L27" s="274"/>
      <c r="M27" s="274"/>
      <c r="N27" s="274"/>
      <c r="O27" s="274"/>
      <c r="P27" s="274"/>
      <c r="Q27" s="274"/>
      <c r="R27" s="274"/>
    </row>
    <row r="28" spans="1:18">
      <c r="A28" s="437">
        <v>1981</v>
      </c>
      <c r="B28" s="438">
        <v>36</v>
      </c>
    </row>
    <row r="29" spans="1:18">
      <c r="A29" s="437">
        <v>1982</v>
      </c>
      <c r="B29" s="438">
        <v>33</v>
      </c>
    </row>
    <row r="30" spans="1:18">
      <c r="A30" s="437">
        <v>1983</v>
      </c>
      <c r="B30" s="438">
        <v>22</v>
      </c>
    </row>
    <row r="31" spans="1:18">
      <c r="A31" s="437">
        <v>1984</v>
      </c>
      <c r="B31" s="438">
        <v>30</v>
      </c>
    </row>
    <row r="32" spans="1:18">
      <c r="A32" s="437">
        <v>1985</v>
      </c>
      <c r="B32" s="438">
        <v>23</v>
      </c>
    </row>
    <row r="33" spans="1:2">
      <c r="A33" s="437">
        <v>1986</v>
      </c>
      <c r="B33" s="438">
        <v>54</v>
      </c>
    </row>
    <row r="34" spans="1:2">
      <c r="A34" s="437">
        <v>1987</v>
      </c>
      <c r="B34" s="438">
        <v>155</v>
      </c>
    </row>
    <row r="35" spans="1:2">
      <c r="A35" s="437">
        <v>1988</v>
      </c>
      <c r="B35" s="438">
        <v>146</v>
      </c>
    </row>
    <row r="36" spans="1:2">
      <c r="A36" s="437">
        <v>1989</v>
      </c>
      <c r="B36" s="438">
        <v>58</v>
      </c>
    </row>
    <row r="37" spans="1:2">
      <c r="A37" s="437">
        <v>1990</v>
      </c>
      <c r="B37" s="438">
        <v>103</v>
      </c>
    </row>
    <row r="38" spans="1:2">
      <c r="A38" s="437">
        <v>1991</v>
      </c>
      <c r="B38" s="438">
        <v>26</v>
      </c>
    </row>
    <row r="39" spans="1:2">
      <c r="A39" s="437">
        <v>1992</v>
      </c>
      <c r="B39" s="438">
        <v>77</v>
      </c>
    </row>
    <row r="40" spans="1:2">
      <c r="A40" s="437">
        <v>1993</v>
      </c>
      <c r="B40" s="438">
        <v>24</v>
      </c>
    </row>
    <row r="41" spans="1:2">
      <c r="A41" s="437">
        <v>1994</v>
      </c>
      <c r="B41" s="438">
        <v>45</v>
      </c>
    </row>
    <row r="42" spans="1:2">
      <c r="A42" s="437">
        <v>1995</v>
      </c>
      <c r="B42" s="438">
        <v>680</v>
      </c>
    </row>
    <row r="43" spans="1:2">
      <c r="A43" s="437">
        <v>1996</v>
      </c>
      <c r="B43" s="438">
        <v>68</v>
      </c>
    </row>
    <row r="44" spans="1:2">
      <c r="A44" s="437">
        <v>1997</v>
      </c>
      <c r="B44" s="438">
        <v>15</v>
      </c>
    </row>
    <row r="45" spans="1:2">
      <c r="A45" s="437">
        <v>1998</v>
      </c>
      <c r="B45" s="438">
        <v>31</v>
      </c>
    </row>
    <row r="46" spans="1:2">
      <c r="A46" s="437">
        <v>1999</v>
      </c>
      <c r="B46" s="438">
        <v>46</v>
      </c>
    </row>
    <row r="47" spans="1:2">
      <c r="A47" s="437">
        <v>2000</v>
      </c>
      <c r="B47" s="438">
        <v>412</v>
      </c>
    </row>
    <row r="48" spans="1:2">
      <c r="A48" s="437"/>
      <c r="B48" s="438"/>
    </row>
    <row r="49" spans="1:2">
      <c r="A49" s="437">
        <v>2002</v>
      </c>
      <c r="B49" s="438">
        <v>15</v>
      </c>
    </row>
    <row r="50" spans="1:2">
      <c r="A50" s="437">
        <v>2003</v>
      </c>
      <c r="B50" s="438">
        <v>22</v>
      </c>
    </row>
    <row r="51" spans="1:2">
      <c r="A51" s="437">
        <v>2004</v>
      </c>
      <c r="B51" s="438">
        <v>18</v>
      </c>
    </row>
    <row r="52" spans="1:2">
      <c r="A52" s="437">
        <v>2005</v>
      </c>
      <c r="B52" s="438">
        <v>9</v>
      </c>
    </row>
    <row r="53" spans="1:2">
      <c r="A53" s="437">
        <v>2006</v>
      </c>
      <c r="B53" s="438">
        <v>24</v>
      </c>
    </row>
    <row r="54" spans="1:2">
      <c r="A54" s="437">
        <v>2007</v>
      </c>
      <c r="B54" s="438">
        <v>2</v>
      </c>
    </row>
    <row r="55" spans="1:2">
      <c r="A55" s="437">
        <v>2008</v>
      </c>
      <c r="B55" s="438">
        <v>2</v>
      </c>
    </row>
    <row r="56" spans="1:2">
      <c r="A56" s="437">
        <v>2009</v>
      </c>
      <c r="B56" s="438">
        <v>24</v>
      </c>
    </row>
    <row r="57" spans="1:2">
      <c r="A57" s="437">
        <v>2010</v>
      </c>
      <c r="B57" s="438">
        <v>38</v>
      </c>
    </row>
    <row r="58" spans="1:2" ht="15.6">
      <c r="A58" s="298"/>
    </row>
    <row r="59" spans="1:2" ht="15.6">
      <c r="A59" s="298"/>
    </row>
    <row r="60" spans="1:2" ht="15.6">
      <c r="A60" s="298"/>
    </row>
    <row r="61" spans="1:2" ht="15.6">
      <c r="A61" s="298"/>
    </row>
    <row r="62" spans="1:2" ht="15.6">
      <c r="A62" s="298"/>
    </row>
    <row r="63" spans="1:2" ht="15.6">
      <c r="A63" s="298"/>
    </row>
    <row r="64" spans="1:2" ht="15.6">
      <c r="A64" s="298"/>
    </row>
    <row r="65" spans="1:1" ht="15.6">
      <c r="A65" s="298"/>
    </row>
    <row r="66" spans="1:1" ht="15.6">
      <c r="A66" s="298"/>
    </row>
    <row r="67" spans="1:1" ht="15.6">
      <c r="A67" s="298"/>
    </row>
    <row r="68" spans="1:1" ht="15.6">
      <c r="A68" s="298"/>
    </row>
    <row r="69" spans="1:1" ht="15.6">
      <c r="A69" s="298"/>
    </row>
    <row r="70" spans="1:1" ht="15.6">
      <c r="A70" s="298"/>
    </row>
    <row r="71" spans="1:1" ht="15.6">
      <c r="A71" s="298"/>
    </row>
    <row r="72" spans="1:1" ht="15.6">
      <c r="A72" s="298"/>
    </row>
    <row r="73" spans="1:1" ht="15.6">
      <c r="A73" s="298"/>
    </row>
    <row r="74" spans="1:1" ht="15.6">
      <c r="A74" s="298"/>
    </row>
    <row r="75" spans="1:1" ht="15.6">
      <c r="A75" s="298"/>
    </row>
    <row r="76" spans="1:1" ht="15.6">
      <c r="A76" s="298"/>
    </row>
    <row r="77" spans="1:1" ht="15.6">
      <c r="A77" s="298"/>
    </row>
    <row r="78" spans="1:1" ht="15.6">
      <c r="A78" s="298"/>
    </row>
  </sheetData>
  <sortState ref="A9:B47">
    <sortCondition ref="A9"/>
  </sortState>
  <mergeCells count="20">
    <mergeCell ref="K7:K8"/>
    <mergeCell ref="Q7:Q8"/>
    <mergeCell ref="K9:K10"/>
    <mergeCell ref="L9:L10"/>
    <mergeCell ref="M9:M10"/>
    <mergeCell ref="N9:N10"/>
    <mergeCell ref="O9:O10"/>
    <mergeCell ref="P9:P10"/>
    <mergeCell ref="Q9:Q10"/>
    <mergeCell ref="L7:L8"/>
    <mergeCell ref="M7:M8"/>
    <mergeCell ref="N7:N8"/>
    <mergeCell ref="O7:O8"/>
    <mergeCell ref="P7:P8"/>
    <mergeCell ref="D15:E15"/>
    <mergeCell ref="G15:I15"/>
    <mergeCell ref="A7:A8"/>
    <mergeCell ref="B7:B8"/>
    <mergeCell ref="D3:H3"/>
    <mergeCell ref="I3:J3"/>
  </mergeCells>
  <dataValidations disablePrompts="1" count="1">
    <dataValidation showDropDown="1" showInputMessage="1" showErrorMessage="1" sqref="D4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AjustementQ">
                <anchor moveWithCells="1" sizeWithCells="1">
                  <from>
                    <xdr:col>2</xdr:col>
                    <xdr:colOff>670560</xdr:colOff>
                    <xdr:row>6</xdr:row>
                    <xdr:rowOff>38100</xdr:rowOff>
                  </from>
                  <to>
                    <xdr:col>5</xdr:col>
                    <xdr:colOff>525780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52"/>
  <sheetViews>
    <sheetView showGridLines="0" workbookViewId="0">
      <selection activeCell="F22" sqref="F22"/>
    </sheetView>
  </sheetViews>
  <sheetFormatPr defaultColWidth="11.5546875" defaultRowHeight="14.4"/>
  <cols>
    <col min="1" max="1" width="15.109375" customWidth="1"/>
    <col min="2" max="2" width="17.88671875" customWidth="1"/>
    <col min="9" max="9" width="17.88671875" customWidth="1"/>
    <col min="10" max="10" width="40.109375" customWidth="1"/>
    <col min="11" max="11" width="13.5546875" customWidth="1"/>
    <col min="12" max="12" width="13.44140625" customWidth="1"/>
    <col min="13" max="13" width="13.77734375" customWidth="1"/>
    <col min="14" max="14" width="13.6640625" customWidth="1"/>
  </cols>
  <sheetData>
    <row r="1" spans="1:10">
      <c r="A1" s="322" t="s">
        <v>103</v>
      </c>
      <c r="B1" s="322"/>
      <c r="C1" s="322" t="s">
        <v>104</v>
      </c>
      <c r="D1" s="322"/>
      <c r="E1" s="322" t="s">
        <v>105</v>
      </c>
      <c r="F1" s="322"/>
      <c r="G1" s="322" t="s">
        <v>106</v>
      </c>
      <c r="H1" s="322"/>
      <c r="I1" s="322" t="s">
        <v>116</v>
      </c>
      <c r="J1" s="322"/>
    </row>
    <row r="2" spans="1:10">
      <c r="A2" s="322"/>
      <c r="B2" s="322"/>
      <c r="C2" s="322"/>
      <c r="D2" s="322"/>
      <c r="E2" s="322"/>
      <c r="F2" s="322"/>
      <c r="G2" s="322"/>
      <c r="H2" s="322"/>
      <c r="I2" s="322"/>
      <c r="J2" s="322"/>
    </row>
    <row r="3" spans="1:10">
      <c r="A3" s="319" t="s">
        <v>107</v>
      </c>
      <c r="B3" s="319"/>
      <c r="C3" s="320">
        <f>IF(RésultatsNormale!T13="","",RésultatsNormale!T13)</f>
        <v>312.23557604613785</v>
      </c>
      <c r="D3" s="320"/>
      <c r="E3" s="320">
        <f>IF(RésultatsNormale!U13="","",RésultatsNormale!U13)</f>
        <v>315.66272017954645</v>
      </c>
      <c r="F3" s="320"/>
      <c r="G3" s="321">
        <f>6-RANK(C3,C3:D12)</f>
        <v>5</v>
      </c>
      <c r="H3" s="321"/>
      <c r="I3" s="321" t="s">
        <v>161</v>
      </c>
      <c r="J3" s="321"/>
    </row>
    <row r="4" spans="1:10">
      <c r="A4" s="319"/>
      <c r="B4" s="319"/>
      <c r="C4" s="320"/>
      <c r="D4" s="320"/>
      <c r="E4" s="320"/>
      <c r="F4" s="320"/>
      <c r="G4" s="321"/>
      <c r="H4" s="321"/>
      <c r="I4" s="321"/>
      <c r="J4" s="321"/>
    </row>
    <row r="5" spans="1:10" ht="15.6" customHeight="1">
      <c r="A5" s="319" t="s">
        <v>108</v>
      </c>
      <c r="B5" s="319"/>
      <c r="C5" s="320">
        <f>IF(RésultatsGumbel!W14="","",RésultatsGumbel!W14)</f>
        <v>307.0964266391415</v>
      </c>
      <c r="D5" s="320"/>
      <c r="E5" s="320">
        <f>IF(RésultatsGumbel!X14="","",RésultatsGumbel!X14)</f>
        <v>310.79672184256162</v>
      </c>
      <c r="F5" s="320"/>
      <c r="G5" s="321">
        <f>6-RANK(C5,C3:D12)</f>
        <v>1</v>
      </c>
      <c r="H5" s="321"/>
      <c r="I5" s="321" t="s">
        <v>114</v>
      </c>
      <c r="J5" s="321"/>
    </row>
    <row r="6" spans="1:10" ht="15.6" customHeight="1">
      <c r="A6" s="319"/>
      <c r="B6" s="319"/>
      <c r="C6" s="320"/>
      <c r="D6" s="320"/>
      <c r="E6" s="320"/>
      <c r="F6" s="320"/>
      <c r="G6" s="321"/>
      <c r="H6" s="321"/>
      <c r="I6" s="321"/>
      <c r="J6" s="321"/>
    </row>
    <row r="7" spans="1:10" ht="15.6" customHeight="1">
      <c r="A7" s="319" t="s">
        <v>111</v>
      </c>
      <c r="B7" s="319"/>
      <c r="C7" s="320">
        <f>IF(RésultatsGalton!T13="","",RésultatsGalton!T13)</f>
        <v>307.14111532500641</v>
      </c>
      <c r="D7" s="320"/>
      <c r="E7" s="320">
        <f>IF(RésultatsGalton!U13="","",RésultatsGalton!U13)</f>
        <v>310.56825945841501</v>
      </c>
      <c r="F7" s="320"/>
      <c r="G7" s="323">
        <f>6-RANK(C7,C3:D12)</f>
        <v>2</v>
      </c>
      <c r="H7" s="323"/>
      <c r="I7" s="323" t="s">
        <v>114</v>
      </c>
      <c r="J7" s="323"/>
    </row>
    <row r="8" spans="1:10" ht="15.6" customHeight="1">
      <c r="A8" s="319"/>
      <c r="B8" s="319"/>
      <c r="C8" s="320"/>
      <c r="D8" s="320"/>
      <c r="E8" s="320"/>
      <c r="F8" s="320"/>
      <c r="G8" s="323"/>
      <c r="H8" s="323"/>
      <c r="I8" s="323"/>
      <c r="J8" s="323"/>
    </row>
    <row r="9" spans="1:10" ht="15.6" customHeight="1">
      <c r="A9" s="319" t="s">
        <v>112</v>
      </c>
      <c r="B9" s="319"/>
      <c r="C9" s="320">
        <f>IF(RésultatsFrechet!X20="","",RésultatsFrechet!X20)</f>
        <v>309.0667497122987</v>
      </c>
      <c r="D9" s="320"/>
      <c r="E9" s="320">
        <f>IF(RésultatsFrechet!Y20="","",RésultatsFrechet!Y20)</f>
        <v>314.20746591241164</v>
      </c>
      <c r="F9" s="320"/>
      <c r="G9" s="321">
        <f>6-RANK(C9,C3:D12)</f>
        <v>4</v>
      </c>
      <c r="H9" s="321"/>
      <c r="I9" s="321" t="s">
        <v>114</v>
      </c>
      <c r="J9" s="321"/>
    </row>
    <row r="10" spans="1:10" ht="15.6" customHeight="1">
      <c r="A10" s="319"/>
      <c r="B10" s="319"/>
      <c r="C10" s="320"/>
      <c r="D10" s="320"/>
      <c r="E10" s="320"/>
      <c r="F10" s="320"/>
      <c r="G10" s="321"/>
      <c r="H10" s="321"/>
      <c r="I10" s="321"/>
      <c r="J10" s="321"/>
    </row>
    <row r="11" spans="1:10" ht="15.6" customHeight="1">
      <c r="A11" s="319" t="s">
        <v>113</v>
      </c>
      <c r="B11" s="319"/>
      <c r="C11" s="320">
        <f>IF(RésultatsPearson!AA14="","",RésultatsPearson!AA14)</f>
        <v>308.83878212819343</v>
      </c>
      <c r="D11" s="320"/>
      <c r="E11" s="320">
        <f>IF(RésultatsPearson!AB14="","",RésultatsPearson!AB14)</f>
        <v>313.97949832830636</v>
      </c>
      <c r="F11" s="320"/>
      <c r="G11" s="321">
        <f>6-RANK(C11,C3:D12)</f>
        <v>3</v>
      </c>
      <c r="H11" s="321"/>
      <c r="I11" s="321" t="s">
        <v>114</v>
      </c>
      <c r="J11" s="321"/>
    </row>
    <row r="12" spans="1:10" ht="15.6" customHeight="1">
      <c r="A12" s="319"/>
      <c r="B12" s="319"/>
      <c r="C12" s="320"/>
      <c r="D12" s="320"/>
      <c r="E12" s="320"/>
      <c r="F12" s="320"/>
      <c r="G12" s="321"/>
      <c r="H12" s="321"/>
      <c r="I12" s="321"/>
      <c r="J12" s="321"/>
    </row>
    <row r="15" spans="1:10" ht="4.8" customHeight="1"/>
    <row r="16" spans="1:10" ht="17.399999999999999" hidden="1" customHeight="1" thickBot="1"/>
    <row r="17" spans="4:11" ht="15" hidden="1" thickBot="1"/>
    <row r="18" spans="4:11" ht="14.4" customHeight="1">
      <c r="D18" s="324" t="s">
        <v>109</v>
      </c>
      <c r="E18" s="324"/>
      <c r="F18" s="324"/>
      <c r="G18" s="324"/>
      <c r="H18" s="325" t="s">
        <v>108</v>
      </c>
      <c r="I18" s="325"/>
    </row>
    <row r="19" spans="4:11" ht="15" customHeight="1">
      <c r="D19" s="324"/>
      <c r="E19" s="324"/>
      <c r="F19" s="324"/>
      <c r="G19" s="324"/>
      <c r="H19" s="325"/>
      <c r="I19" s="325"/>
    </row>
    <row r="27" spans="4:11">
      <c r="K27" t="s">
        <v>110</v>
      </c>
    </row>
    <row r="41" spans="1:8">
      <c r="A41" s="326"/>
      <c r="B41" s="326"/>
      <c r="C41" s="326"/>
      <c r="D41" s="326"/>
      <c r="E41" s="326"/>
      <c r="F41" s="326"/>
      <c r="G41" s="326"/>
      <c r="H41" s="326"/>
    </row>
    <row r="42" spans="1:8">
      <c r="A42" s="326"/>
      <c r="B42" s="326"/>
      <c r="C42" s="326"/>
      <c r="D42" s="326"/>
      <c r="E42" s="326"/>
      <c r="F42" s="326"/>
      <c r="G42" s="326"/>
      <c r="H42" s="326"/>
    </row>
    <row r="43" spans="1:8">
      <c r="A43" s="326"/>
      <c r="B43" s="326"/>
      <c r="C43" s="327"/>
      <c r="D43" s="327"/>
      <c r="E43" s="327"/>
      <c r="F43" s="327"/>
      <c r="G43" s="328"/>
      <c r="H43" s="328"/>
    </row>
    <row r="44" spans="1:8">
      <c r="A44" s="326"/>
      <c r="B44" s="326"/>
      <c r="C44" s="327"/>
      <c r="D44" s="327"/>
      <c r="E44" s="327"/>
      <c r="F44" s="327"/>
      <c r="G44" s="328"/>
      <c r="H44" s="328"/>
    </row>
    <row r="45" spans="1:8">
      <c r="A45" s="326"/>
      <c r="B45" s="326"/>
      <c r="C45" s="327"/>
      <c r="D45" s="327"/>
      <c r="E45" s="327"/>
      <c r="F45" s="327"/>
      <c r="G45" s="328"/>
      <c r="H45" s="328"/>
    </row>
    <row r="46" spans="1:8">
      <c r="A46" s="326"/>
      <c r="B46" s="326"/>
      <c r="C46" s="327"/>
      <c r="D46" s="327"/>
      <c r="E46" s="327"/>
      <c r="F46" s="327"/>
      <c r="G46" s="328"/>
      <c r="H46" s="328"/>
    </row>
    <row r="47" spans="1:8">
      <c r="A47" s="326"/>
      <c r="B47" s="326"/>
      <c r="C47" s="327"/>
      <c r="D47" s="327"/>
      <c r="E47" s="327"/>
      <c r="F47" s="327"/>
      <c r="G47" s="328"/>
      <c r="H47" s="328"/>
    </row>
    <row r="48" spans="1:8">
      <c r="A48" s="326"/>
      <c r="B48" s="326"/>
      <c r="C48" s="327"/>
      <c r="D48" s="327"/>
      <c r="E48" s="327"/>
      <c r="F48" s="327"/>
      <c r="G48" s="328"/>
      <c r="H48" s="328"/>
    </row>
    <row r="49" spans="1:8">
      <c r="A49" s="326"/>
      <c r="B49" s="326"/>
      <c r="C49" s="327"/>
      <c r="D49" s="327"/>
      <c r="E49" s="327"/>
      <c r="F49" s="327"/>
      <c r="G49" s="328"/>
      <c r="H49" s="328"/>
    </row>
    <row r="50" spans="1:8">
      <c r="A50" s="326"/>
      <c r="B50" s="326"/>
      <c r="C50" s="327"/>
      <c r="D50" s="327"/>
      <c r="E50" s="327"/>
      <c r="F50" s="327"/>
      <c r="G50" s="328"/>
      <c r="H50" s="328"/>
    </row>
    <row r="51" spans="1:8">
      <c r="A51" s="326"/>
      <c r="B51" s="326"/>
      <c r="C51" s="327"/>
      <c r="D51" s="327"/>
      <c r="E51" s="327"/>
      <c r="F51" s="327"/>
      <c r="G51" s="328"/>
      <c r="H51" s="328"/>
    </row>
    <row r="52" spans="1:8">
      <c r="A52" s="326"/>
      <c r="B52" s="326"/>
      <c r="C52" s="327"/>
      <c r="D52" s="327"/>
      <c r="E52" s="327"/>
      <c r="F52" s="327"/>
      <c r="G52" s="328"/>
      <c r="H52" s="328"/>
    </row>
  </sheetData>
  <mergeCells count="56">
    <mergeCell ref="A51:B52"/>
    <mergeCell ref="C51:D52"/>
    <mergeCell ref="E51:F52"/>
    <mergeCell ref="G51:H52"/>
    <mergeCell ref="A47:B48"/>
    <mergeCell ref="C47:D48"/>
    <mergeCell ref="E47:F48"/>
    <mergeCell ref="G47:H48"/>
    <mergeCell ref="A49:B50"/>
    <mergeCell ref="C49:D50"/>
    <mergeCell ref="E49:F50"/>
    <mergeCell ref="G49:H50"/>
    <mergeCell ref="A43:B44"/>
    <mergeCell ref="C43:D44"/>
    <mergeCell ref="E43:F44"/>
    <mergeCell ref="G43:H44"/>
    <mergeCell ref="A45:B46"/>
    <mergeCell ref="C45:D46"/>
    <mergeCell ref="E45:F46"/>
    <mergeCell ref="G45:H46"/>
    <mergeCell ref="D18:G19"/>
    <mergeCell ref="H18:I19"/>
    <mergeCell ref="A41:B42"/>
    <mergeCell ref="C41:D42"/>
    <mergeCell ref="E41:F42"/>
    <mergeCell ref="G41:H42"/>
    <mergeCell ref="A9:B10"/>
    <mergeCell ref="C9:D10"/>
    <mergeCell ref="E9:F10"/>
    <mergeCell ref="G9:H10"/>
    <mergeCell ref="I9:J10"/>
    <mergeCell ref="A11:B12"/>
    <mergeCell ref="C11:D12"/>
    <mergeCell ref="E11:F12"/>
    <mergeCell ref="G11:H12"/>
    <mergeCell ref="I11:J12"/>
    <mergeCell ref="A5:B6"/>
    <mergeCell ref="C5:D6"/>
    <mergeCell ref="E5:F6"/>
    <mergeCell ref="G5:H6"/>
    <mergeCell ref="I5:J6"/>
    <mergeCell ref="A7:B8"/>
    <mergeCell ref="C7:D8"/>
    <mergeCell ref="E7:F8"/>
    <mergeCell ref="G7:H8"/>
    <mergeCell ref="I7:J8"/>
    <mergeCell ref="A1:B2"/>
    <mergeCell ref="C1:D2"/>
    <mergeCell ref="E1:F2"/>
    <mergeCell ref="G1:H2"/>
    <mergeCell ref="I1:J2"/>
    <mergeCell ref="A3:B4"/>
    <mergeCell ref="C3:D4"/>
    <mergeCell ref="E3:F4"/>
    <mergeCell ref="G3:H4"/>
    <mergeCell ref="I3:J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3:R56"/>
  <sheetViews>
    <sheetView tabSelected="1" workbookViewId="0">
      <selection activeCell="L11" sqref="L11"/>
    </sheetView>
  </sheetViews>
  <sheetFormatPr defaultRowHeight="14.4"/>
  <cols>
    <col min="1" max="1" width="15.44140625" style="270" customWidth="1"/>
    <col min="2" max="2" width="17.88671875" style="270" customWidth="1"/>
    <col min="3" max="3" width="15.5546875" style="270" customWidth="1"/>
    <col min="4" max="4" width="23.5546875" style="270" bestFit="1" customWidth="1"/>
    <col min="5" max="5" width="13.77734375" style="270" bestFit="1" customWidth="1"/>
    <col min="6" max="10" width="8.88671875" style="270"/>
    <col min="11" max="11" width="23.5546875" style="270" bestFit="1" customWidth="1"/>
    <col min="12" max="16384" width="8.88671875" style="270"/>
  </cols>
  <sheetData>
    <row r="3" spans="1:10" ht="20.399999999999999">
      <c r="D3" s="330" t="s">
        <v>133</v>
      </c>
      <c r="E3" s="330"/>
      <c r="F3" s="330"/>
      <c r="G3" s="330"/>
      <c r="H3" s="330"/>
      <c r="I3" s="275" t="str">
        <f>Comparaison!H18</f>
        <v>Loi Gumbel</v>
      </c>
      <c r="J3" s="275"/>
    </row>
    <row r="7" spans="1:10" ht="14.4" customHeight="1">
      <c r="A7" s="329" t="s">
        <v>102</v>
      </c>
      <c r="B7" s="329" t="s">
        <v>129</v>
      </c>
      <c r="C7" s="272"/>
    </row>
    <row r="8" spans="1:10" ht="14.4" customHeight="1">
      <c r="A8" s="329"/>
      <c r="B8" s="329"/>
      <c r="C8" s="272"/>
    </row>
    <row r="9" spans="1:10" ht="15.6">
      <c r="A9" s="273">
        <v>1970</v>
      </c>
      <c r="B9" s="273">
        <v>36.1</v>
      </c>
    </row>
    <row r="10" spans="1:10" ht="15.6">
      <c r="A10" s="273">
        <v>1971</v>
      </c>
      <c r="B10" s="273">
        <v>28.6</v>
      </c>
    </row>
    <row r="11" spans="1:10" ht="15.6">
      <c r="A11" s="273">
        <v>1972</v>
      </c>
      <c r="B11" s="273">
        <v>32.1</v>
      </c>
    </row>
    <row r="12" spans="1:10" ht="15.6">
      <c r="A12" s="273">
        <v>1973</v>
      </c>
      <c r="B12" s="273">
        <v>39.9</v>
      </c>
    </row>
    <row r="13" spans="1:10" ht="15.6">
      <c r="A13" s="273">
        <v>1974</v>
      </c>
      <c r="B13" s="273">
        <v>49.4</v>
      </c>
    </row>
    <row r="14" spans="1:10" ht="15.6">
      <c r="A14" s="273">
        <v>1975</v>
      </c>
      <c r="B14" s="273">
        <v>39.4</v>
      </c>
    </row>
    <row r="15" spans="1:10" ht="15.6">
      <c r="A15" s="273">
        <v>1976</v>
      </c>
      <c r="B15" s="273">
        <v>25</v>
      </c>
    </row>
    <row r="16" spans="1:10" ht="15.6">
      <c r="A16" s="273">
        <v>1977</v>
      </c>
      <c r="B16" s="273">
        <v>38.6</v>
      </c>
    </row>
    <row r="17" spans="1:18" ht="15.6">
      <c r="A17" s="273">
        <v>1978</v>
      </c>
      <c r="B17" s="273">
        <v>31.3</v>
      </c>
      <c r="D17" s="316" t="s">
        <v>131</v>
      </c>
      <c r="E17" s="316">
        <v>5</v>
      </c>
      <c r="F17" s="316">
        <v>10</v>
      </c>
      <c r="G17" s="316">
        <v>20</v>
      </c>
      <c r="H17" s="316">
        <v>50</v>
      </c>
      <c r="I17" s="316">
        <v>100</v>
      </c>
      <c r="J17" s="316">
        <v>1000</v>
      </c>
    </row>
    <row r="18" spans="1:18" ht="15.6">
      <c r="A18" s="273">
        <v>1979</v>
      </c>
      <c r="B18" s="273">
        <v>22.5</v>
      </c>
      <c r="D18" s="316"/>
      <c r="E18" s="316"/>
      <c r="F18" s="316"/>
      <c r="G18" s="316"/>
      <c r="H18" s="316"/>
      <c r="I18" s="316"/>
      <c r="J18" s="316"/>
      <c r="K18" s="267"/>
      <c r="L18" s="267"/>
      <c r="M18" s="267"/>
      <c r="N18" s="267"/>
      <c r="O18" s="267"/>
      <c r="P18" s="267"/>
      <c r="Q18" s="267"/>
      <c r="R18" s="267"/>
    </row>
    <row r="19" spans="1:18" ht="15.6" customHeight="1">
      <c r="A19" s="273">
        <v>1980</v>
      </c>
      <c r="B19" s="273">
        <v>35</v>
      </c>
      <c r="D19" s="317" t="s">
        <v>132</v>
      </c>
      <c r="E19" s="318">
        <v>46.170197717933711</v>
      </c>
      <c r="F19" s="318">
        <v>52.321434852742897</v>
      </c>
      <c r="G19" s="318">
        <v>58.221849194728165</v>
      </c>
      <c r="H19" s="318">
        <v>65.859330330046944</v>
      </c>
      <c r="I19" s="318">
        <v>71.582547684847611</v>
      </c>
      <c r="J19" s="318">
        <v>90.493845785388629</v>
      </c>
      <c r="K19" s="277"/>
      <c r="L19" s="277"/>
      <c r="M19" s="277"/>
      <c r="N19" s="277"/>
      <c r="O19" s="277"/>
      <c r="P19" s="277"/>
      <c r="Q19" s="277"/>
      <c r="R19" s="277"/>
    </row>
    <row r="20" spans="1:18" ht="15.6" customHeight="1">
      <c r="A20" s="273">
        <v>1981</v>
      </c>
      <c r="B20" s="273">
        <v>37.700000000000003</v>
      </c>
      <c r="D20" s="317"/>
      <c r="E20" s="318"/>
      <c r="F20" s="318"/>
      <c r="G20" s="318"/>
      <c r="H20" s="318"/>
      <c r="I20" s="318"/>
      <c r="J20" s="318"/>
      <c r="K20" s="277"/>
      <c r="L20" s="277"/>
      <c r="M20" s="277"/>
      <c r="N20" s="277"/>
      <c r="O20" s="277"/>
      <c r="P20" s="277"/>
      <c r="Q20" s="277"/>
      <c r="R20" s="277"/>
    </row>
    <row r="21" spans="1:18" ht="15.6" customHeight="1">
      <c r="A21" s="273">
        <v>1982</v>
      </c>
      <c r="B21" s="273">
        <v>27.2</v>
      </c>
      <c r="J21" s="267"/>
      <c r="K21" s="271"/>
      <c r="L21" s="271"/>
      <c r="M21" s="271"/>
      <c r="N21" s="271"/>
      <c r="O21" s="271"/>
      <c r="P21" s="271"/>
      <c r="Q21" s="271"/>
      <c r="R21" s="271"/>
    </row>
    <row r="22" spans="1:18" ht="15.6" customHeight="1">
      <c r="A22" s="273">
        <v>1983</v>
      </c>
      <c r="B22" s="273">
        <v>33.1</v>
      </c>
      <c r="J22" s="267"/>
      <c r="K22" s="271"/>
      <c r="L22" s="271"/>
      <c r="M22" s="271"/>
      <c r="N22" s="271"/>
      <c r="O22" s="271"/>
      <c r="P22" s="271"/>
      <c r="Q22" s="271"/>
      <c r="R22" s="271"/>
    </row>
    <row r="23" spans="1:18" ht="15.6" customHeight="1">
      <c r="A23" s="273">
        <v>1984</v>
      </c>
      <c r="B23" s="273">
        <v>37.299999999999997</v>
      </c>
      <c r="J23" s="267"/>
      <c r="K23" s="267"/>
      <c r="L23" s="268"/>
      <c r="M23" s="268"/>
      <c r="N23" s="268"/>
      <c r="O23" s="268"/>
      <c r="P23" s="268"/>
      <c r="Q23" s="268"/>
      <c r="R23" s="268"/>
    </row>
    <row r="24" spans="1:18" ht="15.6" customHeight="1">
      <c r="A24" s="273">
        <v>1985</v>
      </c>
      <c r="B24" s="273">
        <v>37.299999999999997</v>
      </c>
      <c r="D24" s="316" t="s">
        <v>134</v>
      </c>
      <c r="E24" s="318">
        <v>8.1969789777073352</v>
      </c>
      <c r="J24" s="267"/>
      <c r="K24" s="268"/>
      <c r="L24" s="268"/>
      <c r="M24" s="268"/>
      <c r="N24" s="268"/>
      <c r="O24" s="268"/>
      <c r="P24" s="268"/>
      <c r="Q24" s="268"/>
      <c r="R24" s="268"/>
    </row>
    <row r="25" spans="1:18" ht="15.6">
      <c r="A25" s="273">
        <v>1986</v>
      </c>
      <c r="B25" s="273">
        <v>45.5</v>
      </c>
      <c r="D25" s="316"/>
      <c r="E25" s="318"/>
      <c r="J25" s="267"/>
      <c r="K25" s="267"/>
      <c r="L25" s="267"/>
      <c r="M25" s="267"/>
      <c r="N25" s="267"/>
      <c r="O25" s="267"/>
      <c r="P25" s="267"/>
      <c r="Q25" s="267"/>
      <c r="R25" s="267"/>
    </row>
    <row r="26" spans="1:18" ht="15.6">
      <c r="A26" s="273">
        <v>1987</v>
      </c>
      <c r="B26" s="273">
        <v>23.7</v>
      </c>
      <c r="J26" s="267"/>
      <c r="K26" s="267"/>
      <c r="L26" s="267"/>
      <c r="M26" s="267"/>
      <c r="N26" s="267"/>
      <c r="O26" s="267"/>
      <c r="P26" s="267"/>
      <c r="Q26" s="267"/>
      <c r="R26" s="267"/>
    </row>
    <row r="27" spans="1:18" ht="15.6">
      <c r="A27" s="273">
        <v>1988</v>
      </c>
      <c r="B27" s="273">
        <v>64.8</v>
      </c>
    </row>
    <row r="28" spans="1:18" ht="15.6">
      <c r="A28" s="273">
        <v>1989</v>
      </c>
      <c r="B28" s="273">
        <v>36.200000000000003</v>
      </c>
    </row>
    <row r="29" spans="1:18" ht="15.6">
      <c r="A29" s="273">
        <v>1990</v>
      </c>
      <c r="B29" s="273">
        <v>56.7</v>
      </c>
    </row>
    <row r="30" spans="1:18" ht="15.6">
      <c r="A30" s="273">
        <v>1991</v>
      </c>
      <c r="B30" s="273">
        <v>39.6</v>
      </c>
    </row>
    <row r="31" spans="1:18" ht="15.6">
      <c r="A31" s="273">
        <v>1992</v>
      </c>
      <c r="B31" s="273">
        <v>29.6</v>
      </c>
    </row>
    <row r="32" spans="1:18" ht="15.6">
      <c r="A32" s="273">
        <v>1993</v>
      </c>
      <c r="B32" s="273">
        <v>46.6</v>
      </c>
    </row>
    <row r="33" spans="1:2" ht="15.6">
      <c r="A33" s="273">
        <v>1994</v>
      </c>
      <c r="B33" s="273">
        <v>36.799999999999997</v>
      </c>
    </row>
    <row r="34" spans="1:2" ht="15.6">
      <c r="A34" s="273">
        <v>1995</v>
      </c>
      <c r="B34" s="273">
        <v>42.4</v>
      </c>
    </row>
    <row r="35" spans="1:2" ht="15.6">
      <c r="A35" s="273">
        <v>1996</v>
      </c>
      <c r="B35" s="273">
        <v>57</v>
      </c>
    </row>
    <row r="36" spans="1:2" ht="15.6">
      <c r="A36" s="273">
        <v>1997</v>
      </c>
      <c r="B36" s="273">
        <v>31.5</v>
      </c>
    </row>
    <row r="37" spans="1:2" ht="15.6">
      <c r="A37" s="273">
        <v>1998</v>
      </c>
      <c r="B37" s="273">
        <v>36.4</v>
      </c>
    </row>
    <row r="38" spans="1:2" ht="15.6">
      <c r="A38" s="273">
        <v>1999</v>
      </c>
      <c r="B38" s="273">
        <v>27.5</v>
      </c>
    </row>
    <row r="39" spans="1:2" ht="15.6">
      <c r="A39" s="273">
        <v>2000</v>
      </c>
      <c r="B39" s="273">
        <v>28.6</v>
      </c>
    </row>
    <row r="40" spans="1:2" ht="15.6">
      <c r="A40" s="273">
        <v>2001</v>
      </c>
      <c r="B40" s="273">
        <v>31.3</v>
      </c>
    </row>
    <row r="41" spans="1:2" ht="15.6">
      <c r="A41" s="273">
        <v>2002</v>
      </c>
      <c r="B41" s="273">
        <v>39.799999999999997</v>
      </c>
    </row>
    <row r="42" spans="1:2" ht="15.6">
      <c r="A42" s="273">
        <v>2003</v>
      </c>
      <c r="B42" s="273">
        <v>49.4</v>
      </c>
    </row>
    <row r="43" spans="1:2" ht="15.6">
      <c r="A43" s="273">
        <v>2004</v>
      </c>
      <c r="B43" s="273">
        <v>23.3</v>
      </c>
    </row>
    <row r="44" spans="1:2" ht="15.6">
      <c r="A44" s="273">
        <v>2005</v>
      </c>
      <c r="B44" s="273">
        <v>66.2</v>
      </c>
    </row>
    <row r="45" spans="1:2" ht="15.6">
      <c r="A45" s="273">
        <v>2006</v>
      </c>
      <c r="B45" s="273">
        <v>44.1</v>
      </c>
    </row>
    <row r="46" spans="1:2" ht="15.6">
      <c r="A46" s="69">
        <v>2007</v>
      </c>
      <c r="B46" s="273">
        <v>39.1</v>
      </c>
    </row>
    <row r="47" spans="1:2" ht="15.6">
      <c r="A47" s="105">
        <v>2008</v>
      </c>
      <c r="B47" s="273">
        <v>40.299999999999997</v>
      </c>
    </row>
    <row r="48" spans="1:2" ht="15.6">
      <c r="A48" s="69">
        <v>2009</v>
      </c>
      <c r="B48" s="273">
        <v>44.1</v>
      </c>
    </row>
    <row r="49" spans="1:2" ht="15.6">
      <c r="A49" s="69">
        <v>2010</v>
      </c>
      <c r="B49" s="273">
        <v>51.8</v>
      </c>
    </row>
    <row r="50" spans="1:2" ht="15.6">
      <c r="A50" s="105"/>
      <c r="B50" s="273"/>
    </row>
    <row r="51" spans="1:2" ht="15.6">
      <c r="A51" s="69"/>
      <c r="B51" s="273"/>
    </row>
    <row r="52" spans="1:2" ht="15.6">
      <c r="A52" s="69"/>
      <c r="B52" s="273"/>
    </row>
    <row r="53" spans="1:2" ht="15.6">
      <c r="A53" s="105"/>
      <c r="B53" s="70"/>
    </row>
    <row r="54" spans="1:2" ht="15.6">
      <c r="A54" s="69"/>
      <c r="B54" s="273"/>
    </row>
    <row r="55" spans="1:2" ht="15.6">
      <c r="A55" s="69"/>
      <c r="B55" s="273"/>
    </row>
    <row r="56" spans="1:2" ht="15.6">
      <c r="A56" s="69"/>
      <c r="B56" s="273"/>
    </row>
  </sheetData>
  <sortState ref="A9:B49">
    <sortCondition ref="A9"/>
  </sortState>
  <mergeCells count="19">
    <mergeCell ref="D24:D25"/>
    <mergeCell ref="E24:E25"/>
    <mergeCell ref="A7:A8"/>
    <mergeCell ref="B7:B8"/>
    <mergeCell ref="D3:H3"/>
    <mergeCell ref="I17:I18"/>
    <mergeCell ref="J17:J18"/>
    <mergeCell ref="D19:D20"/>
    <mergeCell ref="E19:E20"/>
    <mergeCell ref="F19:F20"/>
    <mergeCell ref="G19:G20"/>
    <mergeCell ref="H19:H20"/>
    <mergeCell ref="I19:I20"/>
    <mergeCell ref="J19:J20"/>
    <mergeCell ref="D17:D18"/>
    <mergeCell ref="E17:E18"/>
    <mergeCell ref="F17:F18"/>
    <mergeCell ref="G17:G18"/>
    <mergeCell ref="H17:H18"/>
  </mergeCells>
  <dataValidations count="1">
    <dataValidation showDropDown="1" showInputMessage="1" showErrorMessage="1" sqref="D4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AjustementP">
                <anchor moveWithCells="1" sizeWithCells="1">
                  <from>
                    <xdr:col>2</xdr:col>
                    <xdr:colOff>1059180</xdr:colOff>
                    <xdr:row>7</xdr:row>
                    <xdr:rowOff>160020</xdr:rowOff>
                  </from>
                  <to>
                    <xdr:col>5</xdr:col>
                    <xdr:colOff>228600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C2:W25"/>
  <sheetViews>
    <sheetView topLeftCell="C5" workbookViewId="0">
      <selection activeCell="E11" sqref="E11"/>
    </sheetView>
  </sheetViews>
  <sheetFormatPr defaultRowHeight="14.4"/>
  <cols>
    <col min="1" max="1" width="8.88671875" style="270"/>
    <col min="2" max="2" width="7.33203125" style="270" customWidth="1"/>
    <col min="3" max="3" width="21.109375" style="270" bestFit="1" customWidth="1"/>
    <col min="4" max="4" width="24.44140625" style="270" customWidth="1"/>
    <col min="5" max="5" width="23.88671875" style="270" customWidth="1"/>
    <col min="6" max="6" width="15.6640625" style="270" bestFit="1" customWidth="1"/>
    <col min="7" max="21" width="8.88671875" style="270"/>
    <col min="22" max="22" width="8.77734375" style="270" customWidth="1"/>
    <col min="23" max="16384" width="8.88671875" style="270"/>
  </cols>
  <sheetData>
    <row r="2" spans="3:23">
      <c r="E2" s="267"/>
      <c r="F2" s="267"/>
      <c r="G2" s="267"/>
      <c r="H2" s="267"/>
      <c r="I2" s="267"/>
      <c r="J2" s="267"/>
      <c r="K2" s="267"/>
      <c r="L2" s="267"/>
      <c r="M2" s="267"/>
      <c r="N2" s="267"/>
      <c r="O2" s="267"/>
    </row>
    <row r="3" spans="3:23" ht="24.6">
      <c r="C3" s="289" t="s">
        <v>136</v>
      </c>
      <c r="D3" s="290" t="s">
        <v>128</v>
      </c>
      <c r="E3" s="267"/>
      <c r="F3" s="286" t="s">
        <v>138</v>
      </c>
      <c r="G3" s="333">
        <v>5</v>
      </c>
      <c r="H3" s="334"/>
      <c r="I3" s="333">
        <v>10</v>
      </c>
      <c r="J3" s="334"/>
      <c r="K3" s="333">
        <v>20</v>
      </c>
      <c r="L3" s="334"/>
      <c r="M3" s="333">
        <v>50</v>
      </c>
      <c r="N3" s="334"/>
      <c r="O3" s="333">
        <v>100</v>
      </c>
      <c r="P3" s="334"/>
      <c r="Q3" s="333">
        <v>1000</v>
      </c>
      <c r="R3" s="334"/>
    </row>
    <row r="4" spans="3:23" ht="24.6">
      <c r="C4" s="289" t="s">
        <v>137</v>
      </c>
      <c r="D4" s="291">
        <v>321</v>
      </c>
      <c r="E4" s="267"/>
      <c r="F4" s="287" t="s">
        <v>139</v>
      </c>
      <c r="G4" s="331">
        <v>104.4123297635245</v>
      </c>
      <c r="H4" s="332"/>
      <c r="I4" s="331">
        <v>124.92474555176339</v>
      </c>
      <c r="J4" s="332"/>
      <c r="K4" s="331">
        <v>145.43716134000226</v>
      </c>
      <c r="L4" s="332"/>
      <c r="M4" s="331">
        <v>172.55310006448633</v>
      </c>
      <c r="N4" s="332"/>
      <c r="O4" s="331">
        <v>193.06551585272524</v>
      </c>
      <c r="P4" s="332"/>
      <c r="Q4" s="331">
        <v>261.20628615368707</v>
      </c>
      <c r="R4" s="332"/>
    </row>
    <row r="5" spans="3:23" ht="18">
      <c r="C5" s="292"/>
      <c r="D5" s="292"/>
      <c r="E5" s="267"/>
      <c r="F5" s="267"/>
      <c r="G5" s="267"/>
      <c r="H5" s="267"/>
      <c r="I5" s="267"/>
      <c r="J5" s="267"/>
      <c r="K5" s="267"/>
      <c r="L5" s="267"/>
      <c r="M5" s="267"/>
      <c r="N5" s="267"/>
      <c r="O5" s="267"/>
      <c r="W5" s="269" t="s">
        <v>117</v>
      </c>
    </row>
    <row r="6" spans="3:23" ht="18">
      <c r="C6" s="292"/>
      <c r="D6" s="292"/>
      <c r="E6" s="267"/>
      <c r="F6" s="267"/>
      <c r="G6" s="267"/>
      <c r="H6" s="267"/>
      <c r="I6" s="267"/>
      <c r="J6" s="267"/>
      <c r="K6" s="267"/>
      <c r="L6" s="267"/>
      <c r="M6" s="267"/>
      <c r="N6" s="267"/>
      <c r="O6" s="267"/>
      <c r="W6" s="269" t="s">
        <v>119</v>
      </c>
    </row>
    <row r="7" spans="3:23" ht="18">
      <c r="C7" s="292"/>
      <c r="D7" s="292"/>
      <c r="E7" s="267"/>
      <c r="F7" s="267"/>
      <c r="G7" s="267"/>
      <c r="H7" s="267"/>
      <c r="I7" s="267"/>
      <c r="J7" s="267"/>
      <c r="K7" s="267"/>
      <c r="L7" s="267"/>
      <c r="M7" s="267"/>
      <c r="N7" s="267"/>
      <c r="O7" s="267"/>
      <c r="W7" s="269" t="s">
        <v>120</v>
      </c>
    </row>
    <row r="8" spans="3:23" ht="18">
      <c r="C8" s="292"/>
      <c r="D8" s="292"/>
      <c r="E8" s="267"/>
      <c r="F8" s="267"/>
      <c r="G8" s="267"/>
      <c r="H8" s="267"/>
      <c r="I8" s="267"/>
      <c r="J8" s="267"/>
      <c r="K8" s="267"/>
      <c r="L8" s="267"/>
      <c r="M8" s="267"/>
      <c r="N8" s="267"/>
      <c r="O8" s="267"/>
      <c r="W8" s="269" t="s">
        <v>121</v>
      </c>
    </row>
    <row r="9" spans="3:23" ht="18">
      <c r="C9" s="292"/>
      <c r="D9" s="292"/>
      <c r="E9" s="267"/>
      <c r="F9" s="267"/>
      <c r="G9" s="267"/>
      <c r="H9" s="267"/>
      <c r="I9" s="267"/>
      <c r="J9" s="267"/>
      <c r="K9" s="267"/>
      <c r="L9" s="267"/>
      <c r="M9" s="267"/>
      <c r="N9" s="267"/>
      <c r="O9" s="267"/>
      <c r="W9" s="269" t="s">
        <v>122</v>
      </c>
    </row>
    <row r="10" spans="3:23" ht="24.6">
      <c r="C10" s="289" t="s">
        <v>140</v>
      </c>
      <c r="D10" s="290" t="s">
        <v>117</v>
      </c>
      <c r="E10" s="267" t="s">
        <v>169</v>
      </c>
      <c r="F10" s="286" t="s">
        <v>138</v>
      </c>
      <c r="G10" s="333">
        <v>5</v>
      </c>
      <c r="H10" s="334"/>
      <c r="I10" s="333">
        <v>10</v>
      </c>
      <c r="J10" s="334"/>
      <c r="K10" s="333">
        <v>20</v>
      </c>
      <c r="L10" s="334"/>
      <c r="M10" s="333">
        <v>50</v>
      </c>
      <c r="N10" s="334"/>
      <c r="O10" s="333">
        <v>100</v>
      </c>
      <c r="P10" s="334"/>
      <c r="Q10" s="333">
        <v>1000</v>
      </c>
      <c r="R10" s="334"/>
      <c r="U10" s="269" t="s">
        <v>124</v>
      </c>
      <c r="V10" s="288"/>
      <c r="W10" s="269" t="s">
        <v>123</v>
      </c>
    </row>
    <row r="11" spans="3:23" ht="24.6">
      <c r="C11" s="293"/>
      <c r="D11" s="292"/>
      <c r="E11" s="267"/>
      <c r="F11" s="287" t="s">
        <v>139</v>
      </c>
      <c r="G11" s="331"/>
      <c r="H11" s="332"/>
      <c r="I11" s="331"/>
      <c r="J11" s="332"/>
      <c r="K11" s="331"/>
      <c r="L11" s="332"/>
      <c r="M11" s="331"/>
      <c r="N11" s="332"/>
      <c r="O11" s="331"/>
      <c r="P11" s="332"/>
      <c r="Q11" s="331">
        <v>679.24988321937508</v>
      </c>
      <c r="R11" s="332"/>
      <c r="U11" s="269" t="s">
        <v>125</v>
      </c>
      <c r="V11" s="288"/>
      <c r="W11" s="269" t="s">
        <v>118</v>
      </c>
    </row>
    <row r="12" spans="3:23" ht="18">
      <c r="C12" s="292"/>
      <c r="D12" s="292"/>
      <c r="E12" s="267"/>
      <c r="F12" s="267"/>
      <c r="G12" s="267"/>
      <c r="H12" s="267"/>
      <c r="I12" s="267"/>
      <c r="J12" s="267"/>
      <c r="K12" s="267"/>
      <c r="L12" s="267"/>
      <c r="M12" s="267"/>
      <c r="N12" s="267"/>
      <c r="O12" s="267"/>
      <c r="U12" s="269" t="s">
        <v>126</v>
      </c>
      <c r="V12" s="288"/>
      <c r="W12" s="288"/>
    </row>
    <row r="13" spans="3:23" ht="18">
      <c r="C13" s="292"/>
      <c r="D13" s="292"/>
      <c r="E13" s="267"/>
      <c r="F13" s="267"/>
      <c r="G13" s="267"/>
      <c r="H13" s="267"/>
      <c r="I13" s="267"/>
      <c r="J13" s="267"/>
      <c r="K13" s="267"/>
      <c r="L13" s="267"/>
      <c r="M13" s="267"/>
      <c r="N13" s="267"/>
      <c r="O13" s="267"/>
      <c r="U13" s="269" t="s">
        <v>127</v>
      </c>
      <c r="V13" s="288"/>
      <c r="W13" s="288"/>
    </row>
    <row r="14" spans="3:23" ht="18">
      <c r="C14" s="292"/>
      <c r="D14" s="292"/>
    </row>
    <row r="15" spans="3:23" ht="21">
      <c r="C15" s="289" t="s">
        <v>168</v>
      </c>
      <c r="D15" s="290">
        <v>0.1</v>
      </c>
    </row>
    <row r="16" spans="3:23" ht="21">
      <c r="C16" s="289" t="s">
        <v>170</v>
      </c>
      <c r="D16" s="290" t="s">
        <v>127</v>
      </c>
      <c r="E16" s="270" t="s">
        <v>169</v>
      </c>
    </row>
    <row r="17" spans="3:18" ht="24.6">
      <c r="C17" s="292"/>
      <c r="D17" s="292"/>
      <c r="F17" s="286" t="s">
        <v>138</v>
      </c>
      <c r="G17" s="333">
        <v>5</v>
      </c>
      <c r="H17" s="334"/>
      <c r="I17" s="333">
        <v>10</v>
      </c>
      <c r="J17" s="334"/>
      <c r="K17" s="333">
        <v>20</v>
      </c>
      <c r="L17" s="334"/>
      <c r="M17" s="333">
        <v>50</v>
      </c>
      <c r="N17" s="334"/>
      <c r="O17" s="333">
        <v>100</v>
      </c>
      <c r="P17" s="334"/>
      <c r="Q17" s="333">
        <v>1000</v>
      </c>
      <c r="R17" s="334"/>
    </row>
    <row r="18" spans="3:18" ht="24.6">
      <c r="C18" s="292"/>
      <c r="D18" s="292"/>
      <c r="F18" s="287" t="s">
        <v>139</v>
      </c>
      <c r="G18" s="331">
        <v>211.22983593996011</v>
      </c>
      <c r="H18" s="332"/>
      <c r="I18" s="331">
        <v>246.68448925375958</v>
      </c>
      <c r="J18" s="332"/>
      <c r="K18" s="331">
        <v>259.12312562761491</v>
      </c>
      <c r="L18" s="332"/>
      <c r="M18" s="331">
        <v>283.68262299351187</v>
      </c>
      <c r="N18" s="332"/>
      <c r="O18" s="331">
        <v>300.43392526341205</v>
      </c>
      <c r="P18" s="332"/>
      <c r="Q18" s="331">
        <v>345.92120134590505</v>
      </c>
      <c r="R18" s="332"/>
    </row>
    <row r="19" spans="3:18" ht="18">
      <c r="C19" s="292"/>
      <c r="D19" s="292"/>
    </row>
    <row r="20" spans="3:18" ht="18">
      <c r="C20" s="292"/>
      <c r="D20" s="292"/>
    </row>
    <row r="21" spans="3:18" ht="18">
      <c r="C21" s="292"/>
      <c r="D21" s="292"/>
    </row>
    <row r="22" spans="3:18" ht="18">
      <c r="C22" s="292"/>
      <c r="D22" s="292"/>
    </row>
    <row r="23" spans="3:18" ht="18">
      <c r="C23" s="292"/>
      <c r="D23" s="292"/>
    </row>
    <row r="24" spans="3:18" ht="24.6">
      <c r="C24" s="289" t="s">
        <v>172</v>
      </c>
      <c r="D24" s="290">
        <v>0.378</v>
      </c>
      <c r="F24" s="286" t="s">
        <v>138</v>
      </c>
      <c r="G24" s="333">
        <v>5</v>
      </c>
      <c r="H24" s="334"/>
      <c r="I24" s="333">
        <v>10</v>
      </c>
      <c r="J24" s="334"/>
      <c r="K24" s="333">
        <v>20</v>
      </c>
      <c r="L24" s="334"/>
      <c r="M24" s="333">
        <v>50</v>
      </c>
      <c r="N24" s="334"/>
      <c r="O24" s="333">
        <v>100</v>
      </c>
      <c r="P24" s="334"/>
      <c r="Q24" s="333">
        <v>1000</v>
      </c>
      <c r="R24" s="334"/>
    </row>
    <row r="25" spans="3:18" ht="24.6">
      <c r="C25" s="289" t="s">
        <v>141</v>
      </c>
      <c r="D25" s="290">
        <v>33.21</v>
      </c>
      <c r="F25" s="287" t="s">
        <v>139</v>
      </c>
      <c r="G25" s="331">
        <v>235.91569128504972</v>
      </c>
      <c r="H25" s="332"/>
      <c r="I25" s="331">
        <v>328.07372950419</v>
      </c>
      <c r="J25" s="332"/>
      <c r="K25" s="331">
        <v>399.51036355403085</v>
      </c>
      <c r="L25" s="332"/>
      <c r="M25" s="331">
        <v>477.82556953330271</v>
      </c>
      <c r="N25" s="332"/>
      <c r="O25" s="331">
        <v>529.427458199998</v>
      </c>
      <c r="P25" s="332"/>
      <c r="Q25" s="331">
        <v>673.01894104210226</v>
      </c>
      <c r="R25" s="332"/>
    </row>
  </sheetData>
  <mergeCells count="48">
    <mergeCell ref="Q24:R24"/>
    <mergeCell ref="G25:H25"/>
    <mergeCell ref="I25:J25"/>
    <mergeCell ref="K25:L25"/>
    <mergeCell ref="M25:N25"/>
    <mergeCell ref="O25:P25"/>
    <mergeCell ref="Q25:R25"/>
    <mergeCell ref="G24:H24"/>
    <mergeCell ref="I24:J24"/>
    <mergeCell ref="K24:L24"/>
    <mergeCell ref="M24:N24"/>
    <mergeCell ref="O24:P24"/>
    <mergeCell ref="G3:H3"/>
    <mergeCell ref="G4:H4"/>
    <mergeCell ref="I3:J3"/>
    <mergeCell ref="I4:J4"/>
    <mergeCell ref="K3:L3"/>
    <mergeCell ref="K4:L4"/>
    <mergeCell ref="M3:N3"/>
    <mergeCell ref="M4:N4"/>
    <mergeCell ref="O3:P3"/>
    <mergeCell ref="O4:P4"/>
    <mergeCell ref="Q3:R3"/>
    <mergeCell ref="Q4:R4"/>
    <mergeCell ref="Q11:R11"/>
    <mergeCell ref="G10:H10"/>
    <mergeCell ref="I10:J10"/>
    <mergeCell ref="K10:L10"/>
    <mergeCell ref="M10:N10"/>
    <mergeCell ref="O10:P10"/>
    <mergeCell ref="Q10:R10"/>
    <mergeCell ref="G11:H11"/>
    <mergeCell ref="I11:J11"/>
    <mergeCell ref="K11:L11"/>
    <mergeCell ref="M11:N11"/>
    <mergeCell ref="O11:P11"/>
    <mergeCell ref="Q18:R18"/>
    <mergeCell ref="G17:H17"/>
    <mergeCell ref="I17:J17"/>
    <mergeCell ref="K17:L17"/>
    <mergeCell ref="M17:N17"/>
    <mergeCell ref="O17:P17"/>
    <mergeCell ref="Q17:R17"/>
    <mergeCell ref="G18:H18"/>
    <mergeCell ref="I18:J18"/>
    <mergeCell ref="K18:L18"/>
    <mergeCell ref="M18:N18"/>
    <mergeCell ref="O18:P18"/>
  </mergeCells>
  <dataValidations count="3">
    <dataValidation type="list" allowBlank="1" showInputMessage="1" showErrorMessage="1" sqref="D3">
      <formula1>"Oueds Rifains,Oueds Sahariens, Oueds du Nord"</formula1>
    </dataValidation>
    <dataValidation type="list" allowBlank="1" showInputMessage="1" showErrorMessage="1" sqref="D10">
      <formula1>$W$5:$W$11</formula1>
    </dataValidation>
    <dataValidation type="list" allowBlank="1" showInputMessage="1" showErrorMessage="1" sqref="D16">
      <formula1>$U$10:$U$13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2" r:id="rId3" name="Button 4">
              <controlPr defaultSize="0" print="0" autoFill="0" autoPict="0" macro="[0]!Fuller.Fuller">
                <anchor moveWithCells="1" sizeWithCells="1">
                  <from>
                    <xdr:col>4</xdr:col>
                    <xdr:colOff>167640</xdr:colOff>
                    <xdr:row>2</xdr:row>
                    <xdr:rowOff>68580</xdr:rowOff>
                  </from>
                  <to>
                    <xdr:col>4</xdr:col>
                    <xdr:colOff>1577340</xdr:colOff>
                    <xdr:row>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4" name="Button 5">
              <controlPr defaultSize="0" print="0" autoFill="0" autoPict="0" macro="[0]!HazanLazarevic.HazanLazarevic">
                <anchor moveWithCells="1" sizeWithCells="1">
                  <from>
                    <xdr:col>4</xdr:col>
                    <xdr:colOff>129540</xdr:colOff>
                    <xdr:row>9</xdr:row>
                    <xdr:rowOff>76200</xdr:rowOff>
                  </from>
                  <to>
                    <xdr:col>4</xdr:col>
                    <xdr:colOff>1562100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5" name="Button 6">
              <controlPr defaultSize="0" print="0" autoFill="0" autoPict="0" macro="[0]!MacMath.MacMath">
                <anchor moveWithCells="1" sizeWithCells="1">
                  <from>
                    <xdr:col>4</xdr:col>
                    <xdr:colOff>160020</xdr:colOff>
                    <xdr:row>15</xdr:row>
                    <xdr:rowOff>205740</xdr:rowOff>
                  </from>
                  <to>
                    <xdr:col>4</xdr:col>
                    <xdr:colOff>1546860</xdr:colOff>
                    <xdr:row>17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6" name="Button 7">
              <controlPr defaultSize="0" print="0" autoFill="0" autoPict="0" macro="[0]!malletGauthier.malletGauthier">
                <anchor moveWithCells="1" sizeWithCells="1">
                  <from>
                    <xdr:col>4</xdr:col>
                    <xdr:colOff>220980</xdr:colOff>
                    <xdr:row>23</xdr:row>
                    <xdr:rowOff>106680</xdr:rowOff>
                  </from>
                  <to>
                    <xdr:col>4</xdr:col>
                    <xdr:colOff>1569720</xdr:colOff>
                    <xdr:row>24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5:P18"/>
  <sheetViews>
    <sheetView workbookViewId="0">
      <selection activeCell="F20" sqref="F20"/>
    </sheetView>
  </sheetViews>
  <sheetFormatPr defaultRowHeight="14.4"/>
  <cols>
    <col min="1" max="1" width="8.88671875" style="270"/>
    <col min="2" max="2" width="17.88671875" style="270" bestFit="1" customWidth="1"/>
    <col min="3" max="3" width="15.6640625" style="270" bestFit="1" customWidth="1"/>
    <col min="4" max="4" width="11.109375" style="270" bestFit="1" customWidth="1"/>
    <col min="5" max="5" width="18.109375" style="270" bestFit="1" customWidth="1"/>
    <col min="6" max="6" width="11.88671875" style="270" bestFit="1" customWidth="1"/>
    <col min="7" max="7" width="11.109375" style="270" bestFit="1" customWidth="1"/>
    <col min="8" max="8" width="3.44140625" style="270" customWidth="1"/>
    <col min="9" max="9" width="12" style="270" bestFit="1" customWidth="1"/>
    <col min="10" max="10" width="14.5546875" style="270" bestFit="1" customWidth="1"/>
    <col min="11" max="11" width="12" style="270" bestFit="1" customWidth="1"/>
    <col min="12" max="12" width="11" style="270" bestFit="1" customWidth="1"/>
    <col min="13" max="16" width="12" style="270" bestFit="1" customWidth="1"/>
    <col min="17" max="16384" width="8.88671875" style="270"/>
  </cols>
  <sheetData>
    <row r="5" spans="1:16" ht="21">
      <c r="B5" s="335" t="s">
        <v>143</v>
      </c>
      <c r="C5" s="335" t="s">
        <v>153</v>
      </c>
      <c r="D5" s="335" t="s">
        <v>152</v>
      </c>
      <c r="E5" s="335" t="s">
        <v>142</v>
      </c>
      <c r="I5" s="294" t="s">
        <v>144</v>
      </c>
      <c r="J5" s="294" t="s">
        <v>145</v>
      </c>
      <c r="K5" s="294" t="s">
        <v>146</v>
      </c>
      <c r="L5" s="294" t="s">
        <v>147</v>
      </c>
      <c r="M5" s="294" t="s">
        <v>148</v>
      </c>
      <c r="N5" s="294" t="s">
        <v>149</v>
      </c>
      <c r="O5" s="294" t="s">
        <v>150</v>
      </c>
      <c r="P5" s="294" t="s">
        <v>151</v>
      </c>
    </row>
    <row r="6" spans="1:16" ht="21">
      <c r="B6" s="335"/>
      <c r="C6" s="335"/>
      <c r="D6" s="335"/>
      <c r="E6" s="335"/>
      <c r="I6" s="295"/>
      <c r="J6" s="295"/>
      <c r="K6" s="295"/>
      <c r="L6" s="295"/>
      <c r="M6" s="295"/>
      <c r="N6" s="295"/>
      <c r="O6" s="295"/>
      <c r="P6" s="295"/>
    </row>
    <row r="7" spans="1:16" ht="24.6">
      <c r="B7" s="336">
        <v>321</v>
      </c>
      <c r="C7" s="336">
        <v>0.1</v>
      </c>
      <c r="D7" s="336">
        <v>33.21</v>
      </c>
      <c r="E7" s="336">
        <v>3077</v>
      </c>
      <c r="I7" s="296">
        <v>6.9342307400519108</v>
      </c>
      <c r="J7" s="296">
        <v>2.4183390675206065</v>
      </c>
      <c r="K7" s="296">
        <v>5.2280971669350018</v>
      </c>
      <c r="L7" s="296">
        <v>6.4257204857814383</v>
      </c>
      <c r="M7" s="296">
        <v>7.5164895525200714</v>
      </c>
      <c r="N7" s="296">
        <v>2.452269935461596</v>
      </c>
      <c r="O7" s="296">
        <v>2.7375006763265728</v>
      </c>
      <c r="P7" s="296">
        <v>7.2067528332807429</v>
      </c>
    </row>
    <row r="8" spans="1:16" ht="24.6" customHeight="1">
      <c r="B8" s="336"/>
      <c r="C8" s="336"/>
      <c r="D8" s="336"/>
      <c r="E8" s="336"/>
      <c r="I8" s="297"/>
      <c r="J8" s="297"/>
      <c r="K8" s="297"/>
      <c r="L8" s="297"/>
      <c r="M8" s="297"/>
      <c r="N8" s="297"/>
      <c r="O8" s="297"/>
      <c r="P8" s="297"/>
    </row>
    <row r="12" spans="1:16">
      <c r="A12" s="269"/>
      <c r="B12" s="269"/>
      <c r="C12" s="269"/>
      <c r="D12" s="269"/>
      <c r="E12" s="269"/>
      <c r="F12" s="269"/>
      <c r="G12" s="269"/>
      <c r="H12" s="269"/>
      <c r="I12" s="269"/>
    </row>
    <row r="13" spans="1:16">
      <c r="A13" s="269" t="s">
        <v>154</v>
      </c>
      <c r="B13" s="269"/>
      <c r="C13" s="269"/>
      <c r="D13" s="269"/>
      <c r="E13" s="269" t="s">
        <v>155</v>
      </c>
      <c r="F13" s="269"/>
      <c r="G13" s="269"/>
      <c r="H13" s="269"/>
      <c r="I13" s="269"/>
    </row>
    <row r="14" spans="1:16">
      <c r="A14" s="269"/>
      <c r="B14" s="269"/>
      <c r="C14" s="269"/>
      <c r="D14" s="269"/>
      <c r="E14" s="269"/>
      <c r="F14" s="269"/>
      <c r="G14" s="269"/>
      <c r="H14" s="269"/>
      <c r="I14" s="269"/>
    </row>
    <row r="15" spans="1:16">
      <c r="A15" s="269" t="s">
        <v>171</v>
      </c>
      <c r="B15" s="269"/>
      <c r="C15" s="269"/>
      <c r="D15" s="269"/>
      <c r="E15" s="269"/>
      <c r="F15" s="269"/>
      <c r="G15" s="269"/>
      <c r="H15" s="269"/>
      <c r="I15" s="269"/>
    </row>
    <row r="16" spans="1:16">
      <c r="A16" s="269"/>
      <c r="B16" s="269"/>
      <c r="C16" s="269"/>
      <c r="D16" s="269"/>
      <c r="E16" s="269"/>
      <c r="F16" s="269"/>
      <c r="G16" s="269"/>
      <c r="H16" s="269"/>
      <c r="I16" s="269"/>
    </row>
    <row r="17" spans="1:9">
      <c r="A17" s="269"/>
      <c r="B17" s="269"/>
      <c r="C17" s="269"/>
      <c r="D17" s="269"/>
      <c r="E17" s="269"/>
      <c r="F17" s="269"/>
      <c r="G17" s="269"/>
      <c r="H17" s="269"/>
      <c r="I17" s="269"/>
    </row>
    <row r="18" spans="1:9">
      <c r="A18" s="269"/>
      <c r="B18" s="269"/>
      <c r="C18" s="269"/>
      <c r="D18" s="269"/>
      <c r="E18" s="269"/>
      <c r="F18" s="269"/>
      <c r="G18" s="269"/>
      <c r="H18" s="269"/>
      <c r="I18" s="269"/>
    </row>
  </sheetData>
  <mergeCells count="8">
    <mergeCell ref="B5:B6"/>
    <mergeCell ref="C5:C6"/>
    <mergeCell ref="D5:D6"/>
    <mergeCell ref="E5:E6"/>
    <mergeCell ref="E7:E8"/>
    <mergeCell ref="D7:D8"/>
    <mergeCell ref="C7:C8"/>
    <mergeCell ref="B7:B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emps_c.temps_c">
                <anchor moveWithCells="1" sizeWithCells="1">
                  <from>
                    <xdr:col>4</xdr:col>
                    <xdr:colOff>967740</xdr:colOff>
                    <xdr:row>10</xdr:row>
                    <xdr:rowOff>60960</xdr:rowOff>
                  </from>
                  <to>
                    <xdr:col>8</xdr:col>
                    <xdr:colOff>731520</xdr:colOff>
                    <xdr:row>13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E2:Q16"/>
  <sheetViews>
    <sheetView workbookViewId="0">
      <selection activeCell="M19" sqref="M19"/>
    </sheetView>
  </sheetViews>
  <sheetFormatPr defaultRowHeight="14.4"/>
  <cols>
    <col min="1" max="3" width="8.88671875" style="270"/>
    <col min="4" max="4" width="15.109375" style="270" customWidth="1"/>
    <col min="5" max="5" width="17.88671875" style="270" bestFit="1" customWidth="1"/>
    <col min="6" max="10" width="8.88671875" style="270"/>
    <col min="11" max="11" width="12.5546875" style="270" bestFit="1" customWidth="1"/>
    <col min="12" max="16384" width="8.88671875" style="270"/>
  </cols>
  <sheetData>
    <row r="2" spans="5:17">
      <c r="G2" s="267"/>
    </row>
    <row r="3" spans="5:17" ht="14.4" customHeight="1">
      <c r="E3" s="337" t="s">
        <v>143</v>
      </c>
      <c r="F3" s="336">
        <v>321</v>
      </c>
      <c r="G3" s="280"/>
      <c r="H3" s="337" t="s">
        <v>160</v>
      </c>
      <c r="I3" s="336">
        <v>5.45</v>
      </c>
      <c r="J3" s="267"/>
      <c r="K3" s="337" t="s">
        <v>156</v>
      </c>
      <c r="L3" s="336">
        <v>112.4</v>
      </c>
      <c r="N3" s="337" t="s">
        <v>157</v>
      </c>
      <c r="O3" s="336">
        <v>0.25</v>
      </c>
    </row>
    <row r="4" spans="5:17" ht="14.4" customHeight="1">
      <c r="E4" s="337"/>
      <c r="F4" s="336"/>
      <c r="G4" s="280"/>
      <c r="H4" s="337"/>
      <c r="I4" s="336"/>
      <c r="J4" s="267"/>
      <c r="K4" s="337"/>
      <c r="L4" s="336"/>
      <c r="N4" s="337"/>
      <c r="O4" s="336"/>
    </row>
    <row r="5" spans="5:17">
      <c r="G5" s="267"/>
    </row>
    <row r="9" spans="5:17" ht="24.6">
      <c r="E9" s="278" t="s">
        <v>138</v>
      </c>
      <c r="F9" s="333">
        <v>5</v>
      </c>
      <c r="G9" s="334"/>
      <c r="H9" s="333">
        <v>10</v>
      </c>
      <c r="I9" s="334"/>
      <c r="J9" s="333">
        <v>20</v>
      </c>
      <c r="K9" s="334"/>
      <c r="L9" s="333">
        <v>50</v>
      </c>
      <c r="M9" s="334"/>
      <c r="N9" s="333">
        <v>100</v>
      </c>
      <c r="O9" s="334"/>
      <c r="P9" s="333">
        <v>1000</v>
      </c>
      <c r="Q9" s="334"/>
    </row>
    <row r="10" spans="5:17" ht="33" customHeight="1">
      <c r="E10" s="279" t="s">
        <v>158</v>
      </c>
      <c r="F10" s="331">
        <v>132.39738569652218</v>
      </c>
      <c r="G10" s="332"/>
      <c r="H10" s="331">
        <v>141.94038535262371</v>
      </c>
      <c r="I10" s="332"/>
      <c r="J10" s="331">
        <v>151.09425973632824</v>
      </c>
      <c r="K10" s="332"/>
      <c r="L10" s="331">
        <v>162.94301117453631</v>
      </c>
      <c r="M10" s="332"/>
      <c r="N10" s="331">
        <v>171.82198300600535</v>
      </c>
      <c r="O10" s="332"/>
      <c r="P10" s="331">
        <v>201.16087977014303</v>
      </c>
      <c r="Q10" s="332"/>
    </row>
    <row r="12" spans="5:17" ht="58.2" customHeight="1"/>
    <row r="15" spans="5:17" ht="24.6">
      <c r="E15" s="278" t="s">
        <v>138</v>
      </c>
      <c r="F15" s="333">
        <v>5</v>
      </c>
      <c r="G15" s="334"/>
      <c r="H15" s="333">
        <v>10</v>
      </c>
      <c r="I15" s="334"/>
      <c r="J15" s="333">
        <v>20</v>
      </c>
      <c r="K15" s="334"/>
      <c r="L15" s="333">
        <v>50</v>
      </c>
      <c r="M15" s="334"/>
      <c r="N15" s="333">
        <v>100</v>
      </c>
      <c r="O15" s="334"/>
      <c r="P15" s="333">
        <v>1000</v>
      </c>
      <c r="Q15" s="334"/>
    </row>
    <row r="16" spans="5:17" ht="33" customHeight="1">
      <c r="E16" s="279" t="s">
        <v>139</v>
      </c>
      <c r="F16" s="331">
        <v>121.99293182907132</v>
      </c>
      <c r="G16" s="332"/>
      <c r="H16" s="331">
        <v>142.46928681692964</v>
      </c>
      <c r="I16" s="332"/>
      <c r="J16" s="331">
        <v>149.65305284339973</v>
      </c>
      <c r="K16" s="332"/>
      <c r="L16" s="331">
        <v>163.83705802705066</v>
      </c>
      <c r="M16" s="332"/>
      <c r="N16" s="331">
        <v>173.51154585101958</v>
      </c>
      <c r="O16" s="332"/>
      <c r="P16" s="331">
        <v>199.78210628358553</v>
      </c>
      <c r="Q16" s="332"/>
    </row>
  </sheetData>
  <mergeCells count="32">
    <mergeCell ref="E3:E4"/>
    <mergeCell ref="F3:F4"/>
    <mergeCell ref="I3:I4"/>
    <mergeCell ref="H3:H4"/>
    <mergeCell ref="K3:K4"/>
    <mergeCell ref="L3:L4"/>
    <mergeCell ref="P15:Q15"/>
    <mergeCell ref="F16:G16"/>
    <mergeCell ref="H16:I16"/>
    <mergeCell ref="J16:K16"/>
    <mergeCell ref="L16:M16"/>
    <mergeCell ref="N16:O16"/>
    <mergeCell ref="P16:Q16"/>
    <mergeCell ref="F15:G15"/>
    <mergeCell ref="H15:I15"/>
    <mergeCell ref="J15:K15"/>
    <mergeCell ref="L15:M15"/>
    <mergeCell ref="N15:O15"/>
    <mergeCell ref="O3:O4"/>
    <mergeCell ref="N3:N4"/>
    <mergeCell ref="F10:G10"/>
    <mergeCell ref="H10:I10"/>
    <mergeCell ref="J10:K10"/>
    <mergeCell ref="L10:M10"/>
    <mergeCell ref="N10:O10"/>
    <mergeCell ref="P10:Q10"/>
    <mergeCell ref="P9:Q9"/>
    <mergeCell ref="F9:G9"/>
    <mergeCell ref="H9:I9"/>
    <mergeCell ref="J9:K9"/>
    <mergeCell ref="L9:M9"/>
    <mergeCell ref="N9:O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gradex.gradex">
                <anchor moveWithCells="1" sizeWithCells="1">
                  <from>
                    <xdr:col>1</xdr:col>
                    <xdr:colOff>91440</xdr:colOff>
                    <xdr:row>8</xdr:row>
                    <xdr:rowOff>144780</xdr:rowOff>
                  </from>
                  <to>
                    <xdr:col>3</xdr:col>
                    <xdr:colOff>381000</xdr:colOff>
                    <xdr:row>9</xdr:row>
                    <xdr:rowOff>320040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4" name="Button 3">
              <controlPr defaultSize="0" print="0" autoFill="0" autoPict="0" macro="[0]!Rationnelle.Rationnelle">
                <anchor moveWithCells="1" sizeWithCells="1">
                  <from>
                    <xdr:col>1</xdr:col>
                    <xdr:colOff>121920</xdr:colOff>
                    <xdr:row>14</xdr:row>
                    <xdr:rowOff>152400</xdr:rowOff>
                  </from>
                  <to>
                    <xdr:col>3</xdr:col>
                    <xdr:colOff>411480</xdr:colOff>
                    <xdr:row>15</xdr:row>
                    <xdr:rowOff>327660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D4:P24"/>
  <sheetViews>
    <sheetView topLeftCell="D2" workbookViewId="0">
      <selection activeCell="O24" sqref="E24:P24"/>
    </sheetView>
  </sheetViews>
  <sheetFormatPr defaultRowHeight="14.4"/>
  <cols>
    <col min="1" max="3" width="8.88671875" style="270"/>
    <col min="4" max="4" width="22.109375" style="270" bestFit="1" customWidth="1"/>
    <col min="5" max="5" width="13.88671875" style="270" bestFit="1" customWidth="1"/>
    <col min="6" max="7" width="8.88671875" style="270"/>
    <col min="8" max="8" width="13.88671875" style="270" bestFit="1" customWidth="1"/>
    <col min="9" max="16384" width="8.88671875" style="270"/>
  </cols>
  <sheetData>
    <row r="4" spans="4:16" ht="24.6">
      <c r="E4" s="281" t="s">
        <v>166</v>
      </c>
      <c r="F4" s="282">
        <v>321</v>
      </c>
      <c r="H4" s="281" t="s">
        <v>167</v>
      </c>
      <c r="I4" s="282">
        <v>322</v>
      </c>
    </row>
    <row r="7" spans="4:16" ht="15" thickBot="1"/>
    <row r="8" spans="4:16">
      <c r="D8" s="342" t="s">
        <v>162</v>
      </c>
      <c r="E8" s="343"/>
      <c r="F8" s="343"/>
      <c r="G8" s="343"/>
      <c r="H8" s="343"/>
      <c r="I8" s="343"/>
      <c r="J8" s="343"/>
      <c r="K8" s="343"/>
      <c r="L8" s="343"/>
      <c r="M8" s="343"/>
      <c r="N8" s="343"/>
      <c r="O8" s="343"/>
      <c r="P8" s="344"/>
    </row>
    <row r="9" spans="4:16" ht="15" thickBot="1">
      <c r="D9" s="345"/>
      <c r="E9" s="346"/>
      <c r="F9" s="346"/>
      <c r="G9" s="346"/>
      <c r="H9" s="346"/>
      <c r="I9" s="346"/>
      <c r="J9" s="346"/>
      <c r="K9" s="346"/>
      <c r="L9" s="346"/>
      <c r="M9" s="346"/>
      <c r="N9" s="346"/>
      <c r="O9" s="346"/>
      <c r="P9" s="347"/>
    </row>
    <row r="10" spans="4:16" ht="24.6">
      <c r="D10" s="283" t="s">
        <v>138</v>
      </c>
      <c r="E10" s="338">
        <v>5</v>
      </c>
      <c r="F10" s="339"/>
      <c r="G10" s="338">
        <v>10</v>
      </c>
      <c r="H10" s="339"/>
      <c r="I10" s="338">
        <v>20</v>
      </c>
      <c r="J10" s="339"/>
      <c r="K10" s="338">
        <v>50</v>
      </c>
      <c r="L10" s="339"/>
      <c r="M10" s="338">
        <v>100</v>
      </c>
      <c r="N10" s="339"/>
      <c r="O10" s="338">
        <v>1000</v>
      </c>
      <c r="P10" s="339"/>
    </row>
    <row r="11" spans="4:16" ht="24.6">
      <c r="D11" s="279" t="s">
        <v>158</v>
      </c>
      <c r="E11" s="331">
        <v>70.349999999999994</v>
      </c>
      <c r="F11" s="332"/>
      <c r="G11" s="331">
        <v>112.4</v>
      </c>
      <c r="H11" s="332"/>
      <c r="I11" s="331">
        <v>164.93</v>
      </c>
      <c r="J11" s="332"/>
      <c r="K11" s="331">
        <v>255.23</v>
      </c>
      <c r="L11" s="332"/>
      <c r="M11" s="331">
        <v>343.9</v>
      </c>
      <c r="N11" s="332"/>
      <c r="O11" s="331">
        <v>772.57</v>
      </c>
      <c r="P11" s="332"/>
    </row>
    <row r="19" spans="4:16" ht="15" thickBot="1"/>
    <row r="20" spans="4:16">
      <c r="D20" s="342" t="s">
        <v>163</v>
      </c>
      <c r="E20" s="343"/>
      <c r="F20" s="343"/>
      <c r="G20" s="343"/>
      <c r="H20" s="343"/>
      <c r="I20" s="343"/>
      <c r="J20" s="343"/>
      <c r="K20" s="343"/>
      <c r="L20" s="343"/>
      <c r="M20" s="343"/>
      <c r="N20" s="343"/>
      <c r="O20" s="343"/>
      <c r="P20" s="344"/>
    </row>
    <row r="21" spans="4:16" ht="15" thickBot="1">
      <c r="D21" s="345"/>
      <c r="E21" s="346"/>
      <c r="F21" s="346"/>
      <c r="G21" s="346"/>
      <c r="H21" s="346"/>
      <c r="I21" s="346"/>
      <c r="J21" s="346"/>
      <c r="K21" s="346"/>
      <c r="L21" s="346"/>
      <c r="M21" s="346"/>
      <c r="N21" s="346"/>
      <c r="O21" s="346"/>
      <c r="P21" s="347"/>
    </row>
    <row r="22" spans="4:16" ht="24.6">
      <c r="D22" s="284" t="s">
        <v>138</v>
      </c>
      <c r="E22" s="348">
        <v>5</v>
      </c>
      <c r="F22" s="349"/>
      <c r="G22" s="348">
        <v>10</v>
      </c>
      <c r="H22" s="349"/>
      <c r="I22" s="348">
        <v>20</v>
      </c>
      <c r="J22" s="349"/>
      <c r="K22" s="348">
        <v>50</v>
      </c>
      <c r="L22" s="349"/>
      <c r="M22" s="348">
        <v>100</v>
      </c>
      <c r="N22" s="349"/>
      <c r="O22" s="348">
        <v>1000</v>
      </c>
      <c r="P22" s="349"/>
    </row>
    <row r="23" spans="4:16" ht="24.6">
      <c r="D23" s="285" t="s">
        <v>164</v>
      </c>
      <c r="E23" s="340">
        <v>70.569158878504666</v>
      </c>
      <c r="F23" s="341"/>
      <c r="G23" s="340">
        <v>112.75015576323987</v>
      </c>
      <c r="H23" s="341"/>
      <c r="I23" s="340">
        <v>165.44380062305297</v>
      </c>
      <c r="J23" s="341"/>
      <c r="K23" s="340">
        <v>256.02510903426793</v>
      </c>
      <c r="L23" s="341"/>
      <c r="M23" s="340">
        <v>344.9713395638629</v>
      </c>
      <c r="N23" s="341"/>
      <c r="O23" s="340">
        <v>774.97676012461068</v>
      </c>
      <c r="P23" s="341"/>
    </row>
    <row r="24" spans="4:16" ht="24.6">
      <c r="D24" s="285" t="s">
        <v>165</v>
      </c>
      <c r="E24" s="340">
        <v>70.515607396797677</v>
      </c>
      <c r="F24" s="341"/>
      <c r="G24" s="340">
        <v>112.65161436443238</v>
      </c>
      <c r="H24" s="341"/>
      <c r="I24" s="340">
        <v>165.28362047373841</v>
      </c>
      <c r="J24" s="341"/>
      <c r="K24" s="340">
        <v>255.74976815957967</v>
      </c>
      <c r="L24" s="341"/>
      <c r="M24" s="340">
        <v>344.57507562306472</v>
      </c>
      <c r="N24" s="341"/>
      <c r="O24" s="340">
        <v>773.93250914465466</v>
      </c>
      <c r="P24" s="341"/>
    </row>
  </sheetData>
  <mergeCells count="32">
    <mergeCell ref="D8:P9"/>
    <mergeCell ref="O22:P22"/>
    <mergeCell ref="I10:J10"/>
    <mergeCell ref="K10:L10"/>
    <mergeCell ref="M10:N10"/>
    <mergeCell ref="O10:P10"/>
    <mergeCell ref="E22:F22"/>
    <mergeCell ref="G22:H22"/>
    <mergeCell ref="I22:J22"/>
    <mergeCell ref="K22:L22"/>
    <mergeCell ref="M22:N22"/>
    <mergeCell ref="G11:H11"/>
    <mergeCell ref="I11:J11"/>
    <mergeCell ref="K11:L11"/>
    <mergeCell ref="M11:N11"/>
    <mergeCell ref="D20:P21"/>
    <mergeCell ref="O11:P11"/>
    <mergeCell ref="E10:F10"/>
    <mergeCell ref="G10:H10"/>
    <mergeCell ref="O24:P24"/>
    <mergeCell ref="E23:F23"/>
    <mergeCell ref="G23:H23"/>
    <mergeCell ref="I23:J23"/>
    <mergeCell ref="K23:L23"/>
    <mergeCell ref="M23:N23"/>
    <mergeCell ref="O23:P23"/>
    <mergeCell ref="E24:F24"/>
    <mergeCell ref="G24:H24"/>
    <mergeCell ref="I24:J24"/>
    <mergeCell ref="K24:L24"/>
    <mergeCell ref="M24:N24"/>
    <mergeCell ref="E11:F1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FrancouRodier">
                <anchor moveWithCells="1" sizeWithCells="1">
                  <from>
                    <xdr:col>4</xdr:col>
                    <xdr:colOff>586740</xdr:colOff>
                    <xdr:row>13</xdr:row>
                    <xdr:rowOff>91440</xdr:rowOff>
                  </from>
                  <to>
                    <xdr:col>8</xdr:col>
                    <xdr:colOff>251460</xdr:colOff>
                    <xdr:row>17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2"/>
  <dimension ref="A1:AQ66"/>
  <sheetViews>
    <sheetView showGridLines="0" showRowColHeaders="0" topLeftCell="A4" zoomScale="65" zoomScaleNormal="65" workbookViewId="0">
      <selection activeCell="E33" sqref="E33:H34"/>
    </sheetView>
  </sheetViews>
  <sheetFormatPr defaultColWidth="11.5546875" defaultRowHeight="14.4"/>
  <cols>
    <col min="1" max="1" width="11" customWidth="1"/>
    <col min="9" max="9" width="22.21875" customWidth="1"/>
  </cols>
  <sheetData>
    <row r="1" spans="1:43">
      <c r="A1" s="270"/>
      <c r="B1" s="302"/>
      <c r="C1" s="302"/>
      <c r="D1" s="302"/>
      <c r="E1" s="302"/>
      <c r="F1" s="302"/>
      <c r="G1" s="302"/>
      <c r="H1" s="302"/>
      <c r="I1" s="302"/>
      <c r="J1" s="302"/>
      <c r="K1" s="302"/>
      <c r="L1" s="302"/>
      <c r="M1" s="302"/>
      <c r="N1" s="302"/>
      <c r="O1" s="302"/>
      <c r="P1" s="302"/>
      <c r="Q1" s="302"/>
      <c r="R1" s="270"/>
      <c r="S1" s="270"/>
      <c r="T1" s="270"/>
      <c r="U1" s="270"/>
      <c r="V1" s="270"/>
      <c r="W1" s="270"/>
      <c r="X1" s="270"/>
      <c r="Y1" s="270"/>
      <c r="Z1" s="270"/>
      <c r="AA1" s="270"/>
      <c r="AB1" s="270"/>
      <c r="AC1" s="270"/>
      <c r="AD1" s="270"/>
      <c r="AE1" s="270"/>
      <c r="AF1" s="270"/>
      <c r="AG1" s="270"/>
      <c r="AH1" s="270"/>
      <c r="AI1" s="270"/>
      <c r="AJ1" s="270"/>
      <c r="AK1" s="270"/>
      <c r="AL1" s="270"/>
      <c r="AM1" s="270"/>
      <c r="AN1" s="270"/>
      <c r="AO1" s="270"/>
      <c r="AP1" s="270"/>
    </row>
    <row r="2" spans="1:43" ht="15" customHeight="1">
      <c r="A2" s="270"/>
      <c r="B2" s="154"/>
      <c r="C2" s="154"/>
      <c r="D2" s="154"/>
      <c r="E2" s="154"/>
      <c r="F2" s="154"/>
      <c r="G2" s="154"/>
      <c r="H2" s="154"/>
      <c r="I2" s="154"/>
      <c r="J2" s="154"/>
      <c r="K2" s="154"/>
      <c r="L2" s="154"/>
      <c r="M2" s="154"/>
      <c r="N2" s="154"/>
      <c r="O2" s="154"/>
      <c r="P2" s="154"/>
      <c r="Q2" s="302"/>
      <c r="R2" s="270"/>
      <c r="S2" s="270"/>
      <c r="T2" s="270"/>
      <c r="U2" s="270"/>
      <c r="V2" s="270"/>
      <c r="W2" s="270"/>
      <c r="X2" s="270"/>
      <c r="Y2" s="270"/>
      <c r="Z2" s="270"/>
      <c r="AA2" s="270"/>
      <c r="AB2" s="270"/>
      <c r="AC2" s="270"/>
      <c r="AD2" s="270"/>
      <c r="AE2" s="270"/>
      <c r="AF2" s="270"/>
      <c r="AG2" s="270"/>
      <c r="AH2" s="270"/>
      <c r="AI2" s="270"/>
      <c r="AJ2" s="270"/>
      <c r="AK2" s="270"/>
      <c r="AL2" s="270"/>
      <c r="AM2" s="270"/>
      <c r="AN2" s="270"/>
      <c r="AO2" s="270"/>
      <c r="AP2" s="270"/>
    </row>
    <row r="3" spans="1:43" ht="15" customHeight="1">
      <c r="A3" s="270"/>
      <c r="B3" s="154"/>
      <c r="C3" s="154"/>
      <c r="D3" s="154"/>
      <c r="E3" s="154"/>
      <c r="F3" s="154"/>
      <c r="G3" s="154"/>
      <c r="H3" s="154"/>
      <c r="I3" s="154"/>
      <c r="J3" s="154"/>
      <c r="K3" s="154"/>
      <c r="L3" s="154"/>
      <c r="M3" s="154"/>
      <c r="N3" s="154"/>
      <c r="O3" s="154"/>
      <c r="P3" s="154"/>
      <c r="Q3" s="302"/>
      <c r="R3" s="270"/>
      <c r="S3" s="270"/>
      <c r="T3" s="270"/>
      <c r="U3" s="270"/>
      <c r="V3" s="270"/>
      <c r="W3" s="270"/>
      <c r="X3" s="270"/>
      <c r="Y3" s="270"/>
      <c r="Z3" s="270"/>
      <c r="AA3" s="270"/>
      <c r="AB3" s="270"/>
      <c r="AC3" s="270"/>
      <c r="AD3" s="270"/>
      <c r="AE3" s="270"/>
      <c r="AF3" s="270"/>
      <c r="AG3" s="270"/>
      <c r="AH3" s="270"/>
      <c r="AI3" s="270"/>
      <c r="AJ3" s="270"/>
      <c r="AK3" s="270"/>
      <c r="AL3" s="270"/>
      <c r="AM3" s="270"/>
      <c r="AN3" s="270"/>
      <c r="AO3" s="270"/>
      <c r="AP3" s="270"/>
    </row>
    <row r="4" spans="1:43" ht="15" thickBot="1">
      <c r="A4" s="270"/>
      <c r="B4" s="302"/>
      <c r="C4" s="302"/>
      <c r="D4" s="302"/>
      <c r="E4" s="302"/>
      <c r="F4" s="302"/>
      <c r="G4" s="302"/>
      <c r="H4" s="302"/>
      <c r="I4" s="302"/>
      <c r="J4" s="302"/>
      <c r="K4" s="302"/>
      <c r="L4" s="302"/>
      <c r="M4" s="302"/>
      <c r="N4" s="302"/>
      <c r="O4" s="302"/>
      <c r="P4" s="302"/>
      <c r="Q4" s="302"/>
      <c r="R4" s="270"/>
      <c r="S4" s="270"/>
      <c r="T4" s="270"/>
      <c r="U4" s="270"/>
      <c r="V4" s="270"/>
      <c r="W4" s="270"/>
      <c r="X4" s="270"/>
      <c r="Y4" s="270"/>
      <c r="Z4" s="270"/>
      <c r="AA4" s="270"/>
      <c r="AB4" s="270"/>
      <c r="AC4" s="270"/>
      <c r="AD4" s="270"/>
      <c r="AE4" s="270"/>
      <c r="AF4" s="270"/>
      <c r="AG4" s="270"/>
      <c r="AH4" s="270"/>
      <c r="AI4" s="270"/>
      <c r="AJ4" s="270"/>
      <c r="AK4" s="270"/>
      <c r="AL4" s="270"/>
      <c r="AM4" s="270"/>
      <c r="AN4" s="270"/>
      <c r="AO4" s="270"/>
      <c r="AP4" s="270"/>
      <c r="AQ4" s="270"/>
    </row>
    <row r="5" spans="1:43" ht="14.4" customHeight="1" thickTop="1">
      <c r="A5" s="270"/>
      <c r="B5" s="350" t="s">
        <v>173</v>
      </c>
      <c r="C5" s="351"/>
      <c r="D5" s="351"/>
      <c r="E5" s="351"/>
      <c r="F5" s="351"/>
      <c r="G5" s="351"/>
      <c r="H5" s="352"/>
      <c r="I5" s="301"/>
      <c r="J5" s="350" t="s">
        <v>174</v>
      </c>
      <c r="K5" s="351"/>
      <c r="L5" s="351"/>
      <c r="M5" s="351"/>
      <c r="N5" s="351"/>
      <c r="O5" s="351"/>
      <c r="P5" s="352"/>
      <c r="Q5" s="270"/>
      <c r="R5" s="270"/>
      <c r="S5" s="270"/>
      <c r="T5" s="269" t="s">
        <v>175</v>
      </c>
      <c r="U5" s="270"/>
      <c r="V5" s="270"/>
      <c r="W5" s="270"/>
      <c r="X5" s="270"/>
      <c r="Y5" s="270"/>
      <c r="Z5" s="270"/>
      <c r="AA5" s="270"/>
      <c r="AB5" s="270"/>
      <c r="AC5" s="270"/>
      <c r="AD5" s="270"/>
      <c r="AE5" s="270"/>
      <c r="AF5" s="270"/>
      <c r="AG5" s="270"/>
      <c r="AH5" s="270"/>
      <c r="AI5" s="270"/>
      <c r="AJ5" s="270"/>
      <c r="AK5" s="270"/>
      <c r="AL5" s="270"/>
      <c r="AM5" s="270"/>
      <c r="AN5" s="270"/>
      <c r="AO5" s="270"/>
      <c r="AP5" s="270"/>
      <c r="AQ5" s="270"/>
    </row>
    <row r="6" spans="1:43" ht="15" customHeight="1" thickBot="1">
      <c r="A6" s="270"/>
      <c r="B6" s="353"/>
      <c r="C6" s="354"/>
      <c r="D6" s="354"/>
      <c r="E6" s="354"/>
      <c r="F6" s="354"/>
      <c r="G6" s="354"/>
      <c r="H6" s="355"/>
      <c r="I6" s="301"/>
      <c r="J6" s="353"/>
      <c r="K6" s="354"/>
      <c r="L6" s="354"/>
      <c r="M6" s="354"/>
      <c r="N6" s="354"/>
      <c r="O6" s="354"/>
      <c r="P6" s="355"/>
      <c r="Q6" s="270"/>
      <c r="R6" s="270"/>
      <c r="S6" s="270"/>
      <c r="T6" s="269" t="s">
        <v>176</v>
      </c>
      <c r="U6" s="270"/>
      <c r="V6" s="270"/>
      <c r="W6" s="270"/>
      <c r="X6" s="270"/>
      <c r="Y6" s="270"/>
      <c r="Z6" s="270"/>
      <c r="AA6" s="270"/>
      <c r="AB6" s="270"/>
      <c r="AC6" s="270"/>
      <c r="AD6" s="270"/>
      <c r="AE6" s="270"/>
      <c r="AF6" s="270"/>
      <c r="AG6" s="270"/>
      <c r="AH6" s="270"/>
      <c r="AI6" s="270"/>
      <c r="AJ6" s="270"/>
      <c r="AK6" s="270"/>
      <c r="AL6" s="270"/>
      <c r="AM6" s="270"/>
      <c r="AN6" s="270"/>
      <c r="AO6" s="270"/>
      <c r="AP6" s="270"/>
      <c r="AQ6" s="270"/>
    </row>
    <row r="7" spans="1:43" ht="28.8" thickTop="1" thickBot="1">
      <c r="A7" s="270"/>
      <c r="B7" s="303"/>
      <c r="C7" s="304"/>
      <c r="D7" s="304"/>
      <c r="E7" s="304"/>
      <c r="F7" s="304"/>
      <c r="G7" s="304"/>
      <c r="H7" s="305"/>
      <c r="I7" s="301"/>
      <c r="J7" s="303"/>
      <c r="K7" s="304"/>
      <c r="L7" s="304"/>
      <c r="M7" s="304"/>
      <c r="N7" s="304"/>
      <c r="O7" s="304"/>
      <c r="P7" s="305"/>
      <c r="Q7" s="270"/>
      <c r="R7" s="270"/>
      <c r="S7" s="270"/>
      <c r="T7" s="270"/>
      <c r="U7" s="270"/>
      <c r="V7" s="270"/>
      <c r="W7" s="270"/>
      <c r="X7" s="270"/>
      <c r="Y7" s="270"/>
      <c r="Z7" s="270"/>
      <c r="AA7" s="270"/>
      <c r="AB7" s="270"/>
      <c r="AC7" s="270"/>
      <c r="AD7" s="270"/>
      <c r="AE7" s="270"/>
      <c r="AF7" s="270"/>
      <c r="AG7" s="270"/>
      <c r="AH7" s="270"/>
      <c r="AI7" s="270"/>
      <c r="AJ7" s="270"/>
      <c r="AK7" s="270"/>
      <c r="AL7" s="270"/>
      <c r="AM7" s="270"/>
      <c r="AN7" s="270"/>
      <c r="AO7" s="270"/>
      <c r="AP7" s="270"/>
      <c r="AQ7" s="270"/>
    </row>
    <row r="8" spans="1:43" ht="28.2" thickTop="1">
      <c r="A8" s="270"/>
      <c r="B8" s="356" t="s">
        <v>177</v>
      </c>
      <c r="C8" s="357"/>
      <c r="D8" s="358"/>
      <c r="E8" s="362"/>
      <c r="F8" s="304"/>
      <c r="G8" s="304"/>
      <c r="H8" s="305"/>
      <c r="I8" s="301"/>
      <c r="J8" s="356" t="s">
        <v>178</v>
      </c>
      <c r="K8" s="357"/>
      <c r="L8" s="358"/>
      <c r="M8" s="362">
        <v>3</v>
      </c>
      <c r="N8" s="304"/>
      <c r="O8" s="304"/>
      <c r="P8" s="305"/>
      <c r="Q8" s="270"/>
      <c r="R8" s="270"/>
      <c r="S8" s="270"/>
      <c r="T8" s="270"/>
      <c r="U8" s="270"/>
      <c r="V8" s="270"/>
      <c r="W8" s="270"/>
      <c r="X8" s="270"/>
      <c r="Y8" s="270"/>
      <c r="Z8" s="270"/>
      <c r="AA8" s="270"/>
      <c r="AB8" s="270"/>
      <c r="AC8" s="270"/>
      <c r="AD8" s="270"/>
      <c r="AE8" s="270"/>
      <c r="AF8" s="270"/>
      <c r="AG8" s="270"/>
      <c r="AH8" s="270"/>
      <c r="AI8" s="270"/>
      <c r="AJ8" s="270"/>
      <c r="AK8" s="270"/>
      <c r="AL8" s="270"/>
      <c r="AM8" s="270"/>
      <c r="AN8" s="270"/>
      <c r="AO8" s="270"/>
      <c r="AP8" s="270"/>
      <c r="AQ8" s="270"/>
    </row>
    <row r="9" spans="1:43" ht="28.2" thickBot="1">
      <c r="A9" s="270"/>
      <c r="B9" s="359"/>
      <c r="C9" s="360"/>
      <c r="D9" s="361"/>
      <c r="E9" s="363"/>
      <c r="F9" s="304"/>
      <c r="G9" s="304"/>
      <c r="H9" s="305"/>
      <c r="I9" s="301"/>
      <c r="J9" s="359"/>
      <c r="K9" s="360"/>
      <c r="L9" s="361"/>
      <c r="M9" s="363"/>
      <c r="N9" s="304"/>
      <c r="O9" s="304"/>
      <c r="P9" s="305"/>
      <c r="Q9" s="270"/>
      <c r="R9" s="270"/>
      <c r="S9" s="270"/>
      <c r="T9" s="270"/>
      <c r="U9" s="270"/>
      <c r="V9" s="270"/>
      <c r="W9" s="270"/>
      <c r="X9" s="270"/>
      <c r="Y9" s="270"/>
      <c r="Z9" s="270"/>
      <c r="AA9" s="270"/>
      <c r="AB9" s="270"/>
      <c r="AC9" s="270"/>
      <c r="AD9" s="270"/>
      <c r="AE9" s="270"/>
      <c r="AF9" s="270"/>
      <c r="AG9" s="270"/>
      <c r="AH9" s="270"/>
      <c r="AI9" s="270"/>
      <c r="AJ9" s="270"/>
      <c r="AK9" s="270"/>
      <c r="AL9" s="270"/>
      <c r="AM9" s="270"/>
      <c r="AN9" s="270"/>
      <c r="AO9" s="270"/>
      <c r="AP9" s="270"/>
      <c r="AQ9" s="270"/>
    </row>
    <row r="10" spans="1:43" ht="28.8" thickTop="1" thickBot="1">
      <c r="A10" s="270"/>
      <c r="B10" s="303"/>
      <c r="C10" s="304"/>
      <c r="D10" s="304"/>
      <c r="E10" s="304"/>
      <c r="F10" s="304"/>
      <c r="G10" s="304"/>
      <c r="H10" s="305"/>
      <c r="I10" s="301"/>
      <c r="J10" s="303"/>
      <c r="K10" s="304"/>
      <c r="L10" s="304"/>
      <c r="M10" s="304"/>
      <c r="N10" s="304"/>
      <c r="O10" s="304"/>
      <c r="P10" s="305"/>
      <c r="Q10" s="270"/>
      <c r="R10" s="270"/>
      <c r="S10" s="270"/>
      <c r="T10" s="270"/>
      <c r="U10" s="270"/>
      <c r="V10" s="270"/>
      <c r="W10" s="270"/>
      <c r="X10" s="270"/>
      <c r="Y10" s="270"/>
      <c r="Z10" s="270"/>
      <c r="AA10" s="270"/>
      <c r="AB10" s="270"/>
      <c r="AC10" s="270"/>
      <c r="AD10" s="270"/>
      <c r="AE10" s="270"/>
      <c r="AF10" s="270"/>
      <c r="AG10" s="270"/>
      <c r="AH10" s="270"/>
      <c r="AI10" s="270"/>
      <c r="AJ10" s="270"/>
      <c r="AK10" s="270"/>
      <c r="AL10" s="270"/>
      <c r="AM10" s="270"/>
      <c r="AN10" s="270"/>
      <c r="AO10" s="270"/>
      <c r="AP10" s="270"/>
      <c r="AQ10" s="270"/>
    </row>
    <row r="11" spans="1:43" ht="28.2" thickTop="1">
      <c r="A11" s="270"/>
      <c r="B11" s="356" t="s">
        <v>179</v>
      </c>
      <c r="C11" s="357"/>
      <c r="D11" s="358"/>
      <c r="E11" s="362"/>
      <c r="F11" s="304"/>
      <c r="G11" s="304"/>
      <c r="H11" s="305"/>
      <c r="I11" s="301"/>
      <c r="J11" s="356" t="s">
        <v>179</v>
      </c>
      <c r="K11" s="357"/>
      <c r="L11" s="358"/>
      <c r="M11" s="362">
        <v>45</v>
      </c>
      <c r="N11" s="304"/>
      <c r="O11" s="304"/>
      <c r="P11" s="305"/>
      <c r="Q11" s="270"/>
      <c r="R11" s="270"/>
      <c r="S11" s="270"/>
      <c r="T11" s="270"/>
      <c r="U11" s="270"/>
      <c r="V11" s="270"/>
      <c r="W11" s="270"/>
      <c r="X11" s="270"/>
      <c r="Y11" s="270"/>
      <c r="Z11" s="270"/>
      <c r="AA11" s="270"/>
      <c r="AB11" s="270"/>
      <c r="AC11" s="270"/>
      <c r="AD11" s="270"/>
      <c r="AE11" s="270"/>
      <c r="AF11" s="270"/>
      <c r="AG11" s="270"/>
      <c r="AH11" s="270"/>
      <c r="AI11" s="270"/>
      <c r="AJ11" s="270"/>
      <c r="AK11" s="270"/>
      <c r="AL11" s="270"/>
      <c r="AM11" s="270"/>
      <c r="AN11" s="270"/>
      <c r="AO11" s="270"/>
      <c r="AP11" s="270"/>
      <c r="AQ11" s="270"/>
    </row>
    <row r="12" spans="1:43" ht="15" customHeight="1" thickBot="1">
      <c r="A12" s="270"/>
      <c r="B12" s="359"/>
      <c r="C12" s="360"/>
      <c r="D12" s="361"/>
      <c r="E12" s="363"/>
      <c r="F12" s="304"/>
      <c r="G12" s="304"/>
      <c r="H12" s="305"/>
      <c r="I12" s="301"/>
      <c r="J12" s="359"/>
      <c r="K12" s="360"/>
      <c r="L12" s="361"/>
      <c r="M12" s="363"/>
      <c r="N12" s="304"/>
      <c r="O12" s="304"/>
      <c r="P12" s="305"/>
      <c r="Q12" s="270"/>
      <c r="R12" s="270"/>
      <c r="S12" s="270"/>
      <c r="T12" s="270"/>
      <c r="U12" s="270"/>
      <c r="V12" s="270"/>
      <c r="W12" s="270"/>
      <c r="X12" s="270"/>
      <c r="Y12" s="270"/>
      <c r="Z12" s="270"/>
      <c r="AA12" s="270"/>
      <c r="AB12" s="270"/>
      <c r="AC12" s="270"/>
      <c r="AD12" s="270"/>
      <c r="AE12" s="270"/>
      <c r="AF12" s="270"/>
      <c r="AG12" s="270"/>
      <c r="AH12" s="270"/>
      <c r="AI12" s="270"/>
      <c r="AJ12" s="270"/>
      <c r="AK12" s="270"/>
      <c r="AL12" s="270"/>
      <c r="AM12" s="270"/>
      <c r="AN12" s="270"/>
      <c r="AO12" s="270"/>
      <c r="AP12" s="270"/>
      <c r="AQ12" s="270"/>
    </row>
    <row r="13" spans="1:43" ht="28.8" thickTop="1" thickBot="1">
      <c r="A13" s="270"/>
      <c r="B13" s="303"/>
      <c r="C13" s="304"/>
      <c r="D13" s="304"/>
      <c r="E13" s="304"/>
      <c r="F13" s="304"/>
      <c r="G13" s="304"/>
      <c r="H13" s="305"/>
      <c r="I13" s="301"/>
      <c r="J13" s="303"/>
      <c r="K13" s="304"/>
      <c r="L13" s="304"/>
      <c r="M13" s="304"/>
      <c r="N13" s="304"/>
      <c r="O13" s="304"/>
      <c r="P13" s="305"/>
      <c r="Q13" s="270"/>
      <c r="R13" s="270"/>
      <c r="S13" s="270"/>
      <c r="T13" s="270"/>
      <c r="U13" s="270"/>
      <c r="V13" s="270"/>
      <c r="W13" s="270"/>
      <c r="X13" s="270"/>
      <c r="Y13" s="270"/>
      <c r="Z13" s="270"/>
      <c r="AA13" s="270"/>
      <c r="AB13" s="270"/>
      <c r="AC13" s="270"/>
      <c r="AD13" s="270"/>
      <c r="AE13" s="270"/>
      <c r="AF13" s="270"/>
      <c r="AG13" s="270"/>
      <c r="AH13" s="270"/>
      <c r="AI13" s="270"/>
      <c r="AJ13" s="270"/>
      <c r="AK13" s="270"/>
      <c r="AL13" s="270"/>
      <c r="AM13" s="270"/>
      <c r="AN13" s="270"/>
      <c r="AO13" s="270"/>
      <c r="AP13" s="270"/>
      <c r="AQ13" s="270"/>
    </row>
    <row r="14" spans="1:43" ht="28.2" thickTop="1">
      <c r="A14" s="270"/>
      <c r="B14" s="356" t="s">
        <v>153</v>
      </c>
      <c r="C14" s="357"/>
      <c r="D14" s="358"/>
      <c r="E14" s="362"/>
      <c r="F14" s="304"/>
      <c r="G14" s="304"/>
      <c r="H14" s="305"/>
      <c r="I14" s="301"/>
      <c r="J14" s="356" t="s">
        <v>153</v>
      </c>
      <c r="K14" s="357"/>
      <c r="L14" s="358"/>
      <c r="M14" s="362">
        <v>1E-3</v>
      </c>
      <c r="N14" s="304"/>
      <c r="O14" s="304"/>
      <c r="P14" s="305"/>
      <c r="Q14" s="270"/>
      <c r="R14" s="270"/>
      <c r="S14" s="270"/>
      <c r="T14" s="270"/>
      <c r="U14" s="270"/>
      <c r="V14" s="270"/>
      <c r="W14" s="270"/>
      <c r="X14" s="270"/>
      <c r="Y14" s="270"/>
      <c r="Z14" s="270"/>
      <c r="AA14" s="270"/>
      <c r="AB14" s="270"/>
      <c r="AC14" s="270"/>
      <c r="AD14" s="270"/>
      <c r="AE14" s="270"/>
      <c r="AF14" s="270"/>
      <c r="AG14" s="270"/>
      <c r="AH14" s="270"/>
      <c r="AI14" s="270"/>
      <c r="AJ14" s="270"/>
      <c r="AK14" s="270"/>
      <c r="AL14" s="270"/>
      <c r="AM14" s="270"/>
      <c r="AN14" s="270"/>
      <c r="AO14" s="270"/>
      <c r="AP14" s="270"/>
      <c r="AQ14" s="270"/>
    </row>
    <row r="15" spans="1:43" ht="15" customHeight="1" thickBot="1">
      <c r="A15" s="270"/>
      <c r="B15" s="359"/>
      <c r="C15" s="360"/>
      <c r="D15" s="361"/>
      <c r="E15" s="363"/>
      <c r="F15" s="304"/>
      <c r="G15" s="304"/>
      <c r="H15" s="305"/>
      <c r="I15" s="301"/>
      <c r="J15" s="359"/>
      <c r="K15" s="360"/>
      <c r="L15" s="361"/>
      <c r="M15" s="363"/>
      <c r="N15" s="304"/>
      <c r="O15" s="304"/>
      <c r="P15" s="305"/>
      <c r="Q15" s="270"/>
      <c r="R15" s="270"/>
      <c r="S15" s="270"/>
      <c r="T15" s="270"/>
      <c r="U15" s="270"/>
      <c r="V15" s="270"/>
      <c r="W15" s="270"/>
      <c r="X15" s="270"/>
      <c r="Y15" s="270"/>
      <c r="Z15" s="270"/>
      <c r="AA15" s="270"/>
      <c r="AB15" s="270"/>
      <c r="AC15" s="270"/>
      <c r="AD15" s="270"/>
      <c r="AE15" s="270"/>
      <c r="AF15" s="270"/>
      <c r="AG15" s="270"/>
      <c r="AH15" s="270"/>
      <c r="AI15" s="270"/>
      <c r="AJ15" s="270"/>
      <c r="AK15" s="270"/>
      <c r="AL15" s="270"/>
      <c r="AM15" s="270"/>
      <c r="AN15" s="270"/>
      <c r="AO15" s="270"/>
      <c r="AP15" s="270"/>
      <c r="AQ15" s="270"/>
    </row>
    <row r="16" spans="1:43" ht="28.8" thickTop="1" thickBot="1">
      <c r="A16" s="270"/>
      <c r="B16" s="303"/>
      <c r="C16" s="304"/>
      <c r="D16" s="304"/>
      <c r="E16" s="304"/>
      <c r="F16" s="304"/>
      <c r="G16" s="304"/>
      <c r="H16" s="305"/>
      <c r="I16" s="301"/>
      <c r="J16" s="303"/>
      <c r="K16" s="304"/>
      <c r="L16" s="304"/>
      <c r="M16" s="304"/>
      <c r="N16" s="304"/>
      <c r="O16" s="304"/>
      <c r="P16" s="305"/>
      <c r="Q16" s="270"/>
      <c r="R16" s="270"/>
      <c r="S16" s="270"/>
      <c r="T16" s="270"/>
      <c r="U16" s="270"/>
      <c r="V16" s="270"/>
      <c r="W16" s="270"/>
      <c r="X16" s="270"/>
      <c r="Y16" s="270"/>
      <c r="Z16" s="270"/>
      <c r="AA16" s="270"/>
      <c r="AB16" s="270"/>
      <c r="AC16" s="270"/>
      <c r="AD16" s="270"/>
      <c r="AE16" s="270"/>
      <c r="AF16" s="270"/>
      <c r="AG16" s="270"/>
      <c r="AH16" s="270"/>
      <c r="AI16" s="270"/>
      <c r="AJ16" s="270"/>
      <c r="AK16" s="270"/>
      <c r="AL16" s="270"/>
      <c r="AM16" s="270"/>
      <c r="AN16" s="270"/>
      <c r="AO16" s="270"/>
      <c r="AP16" s="270"/>
      <c r="AQ16" s="270"/>
    </row>
    <row r="17" spans="1:43" ht="16.2" customHeight="1" thickTop="1">
      <c r="A17" s="270"/>
      <c r="B17" s="356" t="s">
        <v>180</v>
      </c>
      <c r="C17" s="357"/>
      <c r="D17" s="358"/>
      <c r="E17" s="362"/>
      <c r="F17" s="304"/>
      <c r="G17" s="304"/>
      <c r="H17" s="309"/>
      <c r="I17" s="301"/>
      <c r="J17" s="356" t="s">
        <v>181</v>
      </c>
      <c r="K17" s="357"/>
      <c r="L17" s="358"/>
      <c r="M17" s="362">
        <v>3</v>
      </c>
      <c r="N17" s="304"/>
      <c r="O17" s="304"/>
      <c r="P17" s="305"/>
      <c r="Q17" s="270"/>
      <c r="R17" s="270"/>
      <c r="S17" s="270"/>
      <c r="T17" s="270"/>
      <c r="U17" s="270"/>
      <c r="V17" s="270"/>
      <c r="W17" s="270"/>
      <c r="X17" s="270"/>
      <c r="Y17" s="270"/>
      <c r="Z17" s="270"/>
      <c r="AA17" s="270"/>
      <c r="AB17" s="270"/>
      <c r="AC17" s="270"/>
      <c r="AD17" s="270"/>
      <c r="AE17" s="270"/>
      <c r="AF17" s="270"/>
      <c r="AG17" s="270"/>
      <c r="AH17" s="270"/>
      <c r="AI17" s="270"/>
      <c r="AJ17" s="270"/>
      <c r="AK17" s="270"/>
      <c r="AL17" s="270"/>
      <c r="AM17" s="270"/>
      <c r="AN17" s="270"/>
      <c r="AO17" s="270"/>
      <c r="AP17" s="270"/>
      <c r="AQ17" s="270"/>
    </row>
    <row r="18" spans="1:43" ht="28.2" thickBot="1">
      <c r="A18" s="270"/>
      <c r="B18" s="359"/>
      <c r="C18" s="360"/>
      <c r="D18" s="361"/>
      <c r="E18" s="363"/>
      <c r="F18" s="304"/>
      <c r="G18" s="304"/>
      <c r="H18" s="305"/>
      <c r="I18" s="301"/>
      <c r="J18" s="359"/>
      <c r="K18" s="360"/>
      <c r="L18" s="361"/>
      <c r="M18" s="363"/>
      <c r="N18" s="304"/>
      <c r="O18" s="304"/>
      <c r="P18" s="305"/>
      <c r="Q18" s="270"/>
      <c r="R18" s="270"/>
      <c r="S18" s="270"/>
      <c r="T18" s="270"/>
      <c r="U18" s="270"/>
      <c r="V18" s="270"/>
      <c r="W18" s="270"/>
      <c r="X18" s="270"/>
      <c r="Y18" s="270"/>
      <c r="Z18" s="270"/>
      <c r="AA18" s="270"/>
      <c r="AB18" s="270"/>
      <c r="AC18" s="270"/>
      <c r="AD18" s="270"/>
      <c r="AE18" s="270"/>
      <c r="AF18" s="270"/>
      <c r="AG18" s="270"/>
      <c r="AH18" s="270"/>
      <c r="AI18" s="270"/>
      <c r="AJ18" s="270"/>
      <c r="AK18" s="270"/>
      <c r="AL18" s="270"/>
      <c r="AM18" s="270"/>
      <c r="AN18" s="270"/>
      <c r="AO18" s="270"/>
      <c r="AP18" s="270"/>
      <c r="AQ18" s="270"/>
    </row>
    <row r="19" spans="1:43" ht="28.8" thickTop="1" thickBot="1">
      <c r="A19" s="270"/>
      <c r="B19" s="303"/>
      <c r="C19" s="304"/>
      <c r="D19" s="304"/>
      <c r="E19" s="304"/>
      <c r="F19" s="304"/>
      <c r="G19" s="304"/>
      <c r="H19" s="305"/>
      <c r="I19" s="301"/>
      <c r="J19" s="303"/>
      <c r="K19" s="304"/>
      <c r="L19" s="304"/>
      <c r="M19" s="304"/>
      <c r="N19" s="304"/>
      <c r="O19" s="304"/>
      <c r="P19" s="305"/>
      <c r="Q19" s="270"/>
      <c r="R19" s="270"/>
      <c r="S19" s="270"/>
      <c r="T19" s="270"/>
      <c r="U19" s="270"/>
      <c r="V19" s="270"/>
      <c r="W19" s="270"/>
      <c r="X19" s="270"/>
      <c r="Y19" s="270"/>
      <c r="Z19" s="270"/>
      <c r="AA19" s="270"/>
      <c r="AB19" s="270"/>
      <c r="AC19" s="270"/>
      <c r="AD19" s="270"/>
      <c r="AE19" s="270"/>
      <c r="AF19" s="270"/>
      <c r="AG19" s="270"/>
      <c r="AH19" s="270"/>
      <c r="AI19" s="270"/>
      <c r="AJ19" s="270"/>
      <c r="AK19" s="270"/>
      <c r="AL19" s="270"/>
      <c r="AM19" s="270"/>
      <c r="AN19" s="270"/>
      <c r="AO19" s="270"/>
      <c r="AP19" s="270"/>
      <c r="AQ19" s="270"/>
    </row>
    <row r="20" spans="1:43" ht="28.2" thickTop="1">
      <c r="A20" s="270"/>
      <c r="B20" s="356" t="s">
        <v>182</v>
      </c>
      <c r="C20" s="357"/>
      <c r="D20" s="358"/>
      <c r="E20" s="364"/>
      <c r="F20" s="365"/>
      <c r="G20" s="304"/>
      <c r="H20" s="305"/>
      <c r="I20" s="301"/>
      <c r="J20" s="356" t="s">
        <v>183</v>
      </c>
      <c r="K20" s="357"/>
      <c r="L20" s="358"/>
      <c r="M20" s="362">
        <v>3</v>
      </c>
      <c r="N20" s="304"/>
      <c r="O20" s="304"/>
      <c r="P20" s="305"/>
      <c r="Q20" s="270"/>
      <c r="R20" s="270"/>
      <c r="S20" s="270"/>
      <c r="T20" s="270"/>
      <c r="U20" s="270"/>
      <c r="V20" s="270"/>
      <c r="W20" s="270"/>
      <c r="X20" s="270"/>
      <c r="Y20" s="270"/>
      <c r="Z20" s="270"/>
      <c r="AA20" s="270"/>
      <c r="AB20" s="270"/>
      <c r="AC20" s="270"/>
      <c r="AD20" s="270"/>
      <c r="AE20" s="270"/>
      <c r="AF20" s="270"/>
      <c r="AG20" s="270"/>
      <c r="AH20" s="270"/>
      <c r="AI20" s="270"/>
      <c r="AJ20" s="270"/>
      <c r="AK20" s="270"/>
      <c r="AL20" s="270"/>
      <c r="AM20" s="270"/>
      <c r="AN20" s="270"/>
      <c r="AO20" s="270"/>
      <c r="AP20" s="270"/>
      <c r="AQ20" s="270"/>
    </row>
    <row r="21" spans="1:43" ht="28.2" thickBot="1">
      <c r="A21" s="270"/>
      <c r="B21" s="359"/>
      <c r="C21" s="360"/>
      <c r="D21" s="361"/>
      <c r="E21" s="366"/>
      <c r="F21" s="367"/>
      <c r="G21" s="304"/>
      <c r="H21" s="305"/>
      <c r="I21" s="301"/>
      <c r="J21" s="359"/>
      <c r="K21" s="360"/>
      <c r="L21" s="361"/>
      <c r="M21" s="363"/>
      <c r="N21" s="304"/>
      <c r="O21" s="304"/>
      <c r="P21" s="305"/>
      <c r="Q21" s="270"/>
      <c r="R21" s="270"/>
      <c r="S21" s="270"/>
      <c r="T21" s="270"/>
      <c r="U21" s="270"/>
      <c r="V21" s="270"/>
      <c r="W21" s="270"/>
      <c r="X21" s="270"/>
      <c r="Y21" s="270"/>
      <c r="Z21" s="270"/>
      <c r="AA21" s="270"/>
      <c r="AB21" s="270"/>
      <c r="AC21" s="270"/>
      <c r="AD21" s="270"/>
      <c r="AE21" s="270"/>
      <c r="AF21" s="270"/>
      <c r="AG21" s="270"/>
      <c r="AH21" s="270"/>
      <c r="AI21" s="270"/>
      <c r="AJ21" s="270"/>
      <c r="AK21" s="270"/>
      <c r="AL21" s="270"/>
      <c r="AM21" s="270"/>
      <c r="AN21" s="270"/>
      <c r="AO21" s="270"/>
      <c r="AP21" s="270"/>
      <c r="AQ21" s="270"/>
    </row>
    <row r="22" spans="1:43" ht="28.2" thickTop="1">
      <c r="A22" s="270"/>
      <c r="B22" s="303"/>
      <c r="C22" s="304"/>
      <c r="D22" s="304"/>
      <c r="E22" s="304"/>
      <c r="F22" s="304"/>
      <c r="G22" s="304"/>
      <c r="H22" s="305"/>
      <c r="I22" s="301"/>
      <c r="J22" s="306"/>
      <c r="K22" s="307"/>
      <c r="L22" s="307"/>
      <c r="M22" s="307"/>
      <c r="N22" s="304"/>
      <c r="O22" s="304"/>
      <c r="P22" s="305"/>
      <c r="Q22" s="270"/>
      <c r="R22" s="270"/>
      <c r="S22" s="270"/>
      <c r="T22" s="270"/>
      <c r="U22" s="270"/>
      <c r="V22" s="270"/>
      <c r="W22" s="270"/>
      <c r="X22" s="270"/>
      <c r="Y22" s="270"/>
      <c r="Z22" s="270"/>
      <c r="AA22" s="270"/>
      <c r="AB22" s="270"/>
      <c r="AC22" s="270"/>
      <c r="AD22" s="270"/>
      <c r="AE22" s="270"/>
      <c r="AF22" s="270"/>
      <c r="AG22" s="270"/>
      <c r="AH22" s="270"/>
      <c r="AI22" s="270"/>
      <c r="AJ22" s="270"/>
      <c r="AK22" s="270"/>
      <c r="AL22" s="270"/>
      <c r="AM22" s="270"/>
      <c r="AN22" s="270"/>
      <c r="AO22" s="270"/>
      <c r="AP22" s="270"/>
      <c r="AQ22" s="270"/>
    </row>
    <row r="23" spans="1:43" ht="14.4" customHeight="1" thickBot="1">
      <c r="A23" s="270"/>
      <c r="B23" s="303"/>
      <c r="C23" s="304"/>
      <c r="D23" s="304"/>
      <c r="E23" s="304"/>
      <c r="F23" s="304"/>
      <c r="G23" s="304"/>
      <c r="H23" s="305"/>
      <c r="I23" s="301"/>
      <c r="J23" s="303"/>
      <c r="K23" s="304"/>
      <c r="L23" s="304"/>
      <c r="M23" s="304"/>
      <c r="N23" s="304"/>
      <c r="O23" s="304"/>
      <c r="P23" s="305"/>
      <c r="Q23" s="270"/>
      <c r="R23" s="270"/>
      <c r="S23" s="270"/>
      <c r="T23" s="270"/>
      <c r="U23" s="270"/>
      <c r="V23" s="270"/>
      <c r="W23" s="270"/>
      <c r="X23" s="270"/>
      <c r="Y23" s="270"/>
      <c r="Z23" s="270"/>
      <c r="AA23" s="270"/>
      <c r="AB23" s="270"/>
      <c r="AC23" s="270"/>
      <c r="AD23" s="270"/>
      <c r="AE23" s="270"/>
      <c r="AF23" s="270"/>
      <c r="AG23" s="270"/>
      <c r="AH23" s="270"/>
      <c r="AI23" s="270"/>
      <c r="AJ23" s="270"/>
      <c r="AK23" s="270"/>
      <c r="AL23" s="270"/>
      <c r="AM23" s="270"/>
      <c r="AN23" s="270"/>
      <c r="AO23" s="270"/>
      <c r="AP23" s="270"/>
      <c r="AQ23" s="270"/>
    </row>
    <row r="24" spans="1:43" ht="15" customHeight="1" thickTop="1">
      <c r="A24" s="270"/>
      <c r="B24" s="368" t="s">
        <v>189</v>
      </c>
      <c r="C24" s="369"/>
      <c r="D24" s="369"/>
      <c r="E24" s="369"/>
      <c r="F24" s="369"/>
      <c r="G24" s="370"/>
      <c r="H24" s="305"/>
      <c r="I24" s="301"/>
      <c r="J24" s="368" t="s">
        <v>188</v>
      </c>
      <c r="K24" s="369"/>
      <c r="L24" s="369"/>
      <c r="M24" s="369"/>
      <c r="N24" s="369"/>
      <c r="O24" s="370"/>
      <c r="P24" s="305"/>
      <c r="Q24" s="270"/>
      <c r="R24" s="270"/>
      <c r="S24" s="270"/>
      <c r="T24" s="270"/>
      <c r="U24" s="270"/>
      <c r="V24" s="270"/>
      <c r="W24" s="270"/>
      <c r="X24" s="270"/>
      <c r="Y24" s="270"/>
      <c r="Z24" s="270"/>
      <c r="AA24" s="270"/>
      <c r="AB24" s="270"/>
      <c r="AC24" s="270"/>
      <c r="AD24" s="270"/>
      <c r="AE24" s="270"/>
      <c r="AF24" s="270"/>
      <c r="AG24" s="270"/>
      <c r="AH24" s="270"/>
      <c r="AI24" s="270"/>
      <c r="AJ24" s="270"/>
      <c r="AK24" s="270"/>
      <c r="AL24" s="270"/>
      <c r="AM24" s="270"/>
      <c r="AN24" s="270"/>
      <c r="AO24" s="270"/>
      <c r="AP24" s="270"/>
      <c r="AQ24" s="270"/>
    </row>
    <row r="25" spans="1:43" ht="28.2" thickBot="1">
      <c r="A25" s="270"/>
      <c r="B25" s="371"/>
      <c r="C25" s="372"/>
      <c r="D25" s="372"/>
      <c r="E25" s="372"/>
      <c r="F25" s="372"/>
      <c r="G25" s="373"/>
      <c r="H25" s="305"/>
      <c r="I25" s="301"/>
      <c r="J25" s="371"/>
      <c r="K25" s="372"/>
      <c r="L25" s="372"/>
      <c r="M25" s="372"/>
      <c r="N25" s="372"/>
      <c r="O25" s="373"/>
      <c r="P25" s="305"/>
      <c r="Q25" s="270"/>
      <c r="R25" s="270"/>
      <c r="S25" s="270"/>
      <c r="T25" s="270"/>
      <c r="U25" s="270"/>
      <c r="V25" s="270"/>
      <c r="W25" s="270"/>
      <c r="X25" s="270"/>
      <c r="Y25" s="270"/>
      <c r="Z25" s="270"/>
      <c r="AA25" s="270"/>
      <c r="AB25" s="270"/>
      <c r="AC25" s="270"/>
      <c r="AD25" s="270"/>
      <c r="AE25" s="270"/>
      <c r="AF25" s="270"/>
      <c r="AG25" s="270"/>
      <c r="AH25" s="270"/>
      <c r="AI25" s="270"/>
      <c r="AJ25" s="270"/>
      <c r="AK25" s="270"/>
      <c r="AL25" s="270"/>
      <c r="AM25" s="270"/>
      <c r="AN25" s="270"/>
      <c r="AO25" s="270"/>
      <c r="AP25" s="270"/>
      <c r="AQ25" s="270"/>
    </row>
    <row r="26" spans="1:43" ht="28.8" thickTop="1" thickBot="1">
      <c r="A26" s="270"/>
      <c r="B26" s="303"/>
      <c r="C26" s="304"/>
      <c r="D26" s="304"/>
      <c r="E26" s="304"/>
      <c r="F26" s="304"/>
      <c r="G26" s="304"/>
      <c r="H26" s="305"/>
      <c r="I26" s="301"/>
      <c r="J26" s="303"/>
      <c r="K26" s="304"/>
      <c r="L26" s="304"/>
      <c r="M26" s="304"/>
      <c r="N26" s="304"/>
      <c r="O26" s="304"/>
      <c r="P26" s="305"/>
      <c r="Q26" s="270"/>
      <c r="R26" s="270"/>
      <c r="S26" s="270"/>
      <c r="T26" s="270"/>
      <c r="U26" s="270"/>
      <c r="V26" s="270"/>
      <c r="W26" s="270"/>
      <c r="X26" s="270"/>
      <c r="Y26" s="270"/>
      <c r="Z26" s="270"/>
      <c r="AA26" s="270"/>
      <c r="AB26" s="270"/>
      <c r="AC26" s="270"/>
      <c r="AD26" s="270"/>
      <c r="AE26" s="270"/>
      <c r="AF26" s="270"/>
      <c r="AG26" s="270"/>
      <c r="AH26" s="270"/>
      <c r="AI26" s="270"/>
      <c r="AJ26" s="270"/>
      <c r="AK26" s="270"/>
      <c r="AL26" s="270"/>
      <c r="AM26" s="270"/>
      <c r="AN26" s="270"/>
      <c r="AO26" s="270"/>
      <c r="AP26" s="270"/>
      <c r="AQ26" s="270"/>
    </row>
    <row r="27" spans="1:43" ht="28.2" thickTop="1">
      <c r="A27" s="270"/>
      <c r="B27" s="374" t="s">
        <v>184</v>
      </c>
      <c r="C27" s="375"/>
      <c r="D27" s="376"/>
      <c r="E27" s="362"/>
      <c r="F27" s="304"/>
      <c r="G27" s="304"/>
      <c r="H27" s="305"/>
      <c r="I27" s="301"/>
      <c r="J27" s="374" t="s">
        <v>185</v>
      </c>
      <c r="K27" s="375"/>
      <c r="L27" s="376"/>
      <c r="M27" s="362">
        <v>2.5</v>
      </c>
      <c r="N27" s="304"/>
      <c r="O27" s="304"/>
      <c r="P27" s="305"/>
      <c r="Q27" s="270"/>
      <c r="R27" s="270"/>
      <c r="S27" s="270"/>
      <c r="T27" s="270"/>
      <c r="U27" s="270"/>
      <c r="V27" s="270"/>
      <c r="W27" s="270"/>
      <c r="X27" s="270"/>
      <c r="Y27" s="270"/>
      <c r="Z27" s="270"/>
      <c r="AA27" s="270"/>
      <c r="AB27" s="270"/>
      <c r="AC27" s="270"/>
      <c r="AD27" s="270"/>
      <c r="AE27" s="270"/>
      <c r="AF27" s="270"/>
      <c r="AG27" s="270"/>
      <c r="AH27" s="270"/>
      <c r="AI27" s="270"/>
      <c r="AJ27" s="270"/>
      <c r="AK27" s="270"/>
      <c r="AL27" s="270"/>
      <c r="AM27" s="270"/>
      <c r="AN27" s="270"/>
      <c r="AO27" s="270"/>
      <c r="AP27" s="270"/>
      <c r="AQ27" s="270"/>
    </row>
    <row r="28" spans="1:43" ht="28.2" thickBot="1">
      <c r="A28" s="270"/>
      <c r="B28" s="377"/>
      <c r="C28" s="378"/>
      <c r="D28" s="379"/>
      <c r="E28" s="363"/>
      <c r="F28" s="304"/>
      <c r="G28" s="304"/>
      <c r="H28" s="305"/>
      <c r="I28" s="301"/>
      <c r="J28" s="377"/>
      <c r="K28" s="378"/>
      <c r="L28" s="379"/>
      <c r="M28" s="363"/>
      <c r="N28" s="304"/>
      <c r="O28" s="304"/>
      <c r="P28" s="305"/>
      <c r="Q28" s="270"/>
      <c r="R28" s="270"/>
      <c r="S28" s="270"/>
      <c r="T28" s="270"/>
      <c r="U28" s="270"/>
      <c r="V28" s="270"/>
      <c r="W28" s="270"/>
      <c r="X28" s="270"/>
      <c r="Y28" s="270"/>
      <c r="Z28" s="270"/>
      <c r="AA28" s="270"/>
      <c r="AB28" s="270"/>
      <c r="AC28" s="270"/>
      <c r="AD28" s="270"/>
      <c r="AE28" s="270"/>
      <c r="AF28" s="270"/>
      <c r="AG28" s="270"/>
      <c r="AH28" s="270"/>
      <c r="AI28" s="270"/>
      <c r="AJ28" s="270"/>
      <c r="AK28" s="270"/>
      <c r="AL28" s="270"/>
      <c r="AM28" s="270"/>
      <c r="AN28" s="270"/>
      <c r="AO28" s="270"/>
      <c r="AP28" s="270"/>
      <c r="AQ28" s="270"/>
    </row>
    <row r="29" spans="1:43" ht="28.2" thickTop="1">
      <c r="A29" s="270"/>
      <c r="B29" s="303"/>
      <c r="C29" s="304"/>
      <c r="D29" s="304"/>
      <c r="E29" s="304"/>
      <c r="F29" s="304"/>
      <c r="G29" s="304"/>
      <c r="H29" s="305"/>
      <c r="I29" s="301"/>
      <c r="J29" s="303"/>
      <c r="K29" s="304"/>
      <c r="L29" s="304"/>
      <c r="M29" s="304"/>
      <c r="N29" s="304"/>
      <c r="O29" s="304"/>
      <c r="P29" s="305"/>
      <c r="Q29" s="270"/>
      <c r="R29" s="270"/>
      <c r="S29" s="270"/>
      <c r="T29" s="270"/>
      <c r="U29" s="270"/>
      <c r="V29" s="270"/>
      <c r="W29" s="270"/>
      <c r="X29" s="270"/>
      <c r="Y29" s="270"/>
      <c r="Z29" s="270"/>
      <c r="AA29" s="270"/>
      <c r="AB29" s="270"/>
      <c r="AC29" s="270"/>
      <c r="AD29" s="270"/>
      <c r="AE29" s="270"/>
      <c r="AF29" s="270"/>
      <c r="AG29" s="270"/>
      <c r="AH29" s="270"/>
      <c r="AI29" s="270"/>
      <c r="AJ29" s="270"/>
      <c r="AK29" s="270"/>
      <c r="AL29" s="270"/>
      <c r="AM29" s="270"/>
      <c r="AN29" s="270"/>
      <c r="AO29" s="270"/>
      <c r="AP29" s="270"/>
      <c r="AQ29" s="270"/>
    </row>
    <row r="30" spans="1:43" ht="3.6" customHeight="1" thickBot="1">
      <c r="A30" s="270"/>
      <c r="B30" s="308"/>
      <c r="C30" s="308"/>
      <c r="D30" s="308"/>
      <c r="E30" s="308"/>
      <c r="F30" s="308"/>
      <c r="G30" s="308"/>
      <c r="H30" s="308"/>
      <c r="I30" s="270"/>
      <c r="J30" s="308"/>
      <c r="K30" s="308"/>
      <c r="L30" s="308"/>
      <c r="M30" s="308"/>
      <c r="N30" s="308"/>
      <c r="O30" s="308"/>
      <c r="P30" s="308"/>
      <c r="Q30" s="270"/>
      <c r="R30" s="270"/>
      <c r="S30" s="270"/>
      <c r="T30" s="270"/>
      <c r="U30" s="270"/>
      <c r="V30" s="270"/>
      <c r="W30" s="270"/>
      <c r="X30" s="270"/>
      <c r="Y30" s="270"/>
      <c r="Z30" s="270"/>
      <c r="AA30" s="270"/>
      <c r="AB30" s="270"/>
      <c r="AC30" s="270"/>
      <c r="AD30" s="270"/>
      <c r="AE30" s="270"/>
      <c r="AF30" s="270"/>
      <c r="AG30" s="270"/>
      <c r="AH30" s="270"/>
      <c r="AI30" s="270"/>
      <c r="AJ30" s="270"/>
      <c r="AK30" s="270"/>
      <c r="AL30" s="270"/>
      <c r="AM30" s="270"/>
      <c r="AN30" s="270"/>
      <c r="AO30" s="270"/>
      <c r="AP30" s="270"/>
      <c r="AQ30" s="270"/>
    </row>
    <row r="31" spans="1:43" ht="15" customHeight="1" thickTop="1">
      <c r="A31" s="270"/>
      <c r="B31" s="389" t="s">
        <v>186</v>
      </c>
      <c r="C31" s="390"/>
      <c r="D31" s="391"/>
      <c r="E31" s="386"/>
      <c r="F31" s="387"/>
      <c r="G31" s="387"/>
      <c r="H31" s="388"/>
      <c r="I31" s="270"/>
      <c r="J31" s="389" t="s">
        <v>186</v>
      </c>
      <c r="K31" s="390"/>
      <c r="L31" s="391"/>
      <c r="M31" s="380">
        <v>0.70154924750802361</v>
      </c>
      <c r="N31" s="381"/>
      <c r="O31" s="381"/>
      <c r="P31" s="382"/>
      <c r="Q31" s="270"/>
      <c r="R31" s="270"/>
      <c r="S31" s="270"/>
      <c r="T31" s="270"/>
      <c r="U31" s="270"/>
      <c r="V31" s="270"/>
      <c r="W31" s="270"/>
      <c r="X31" s="270"/>
      <c r="Y31" s="270"/>
      <c r="Z31" s="270"/>
      <c r="AA31" s="270"/>
      <c r="AB31" s="270"/>
      <c r="AC31" s="270"/>
      <c r="AD31" s="270"/>
      <c r="AE31" s="270"/>
      <c r="AF31" s="270"/>
      <c r="AG31" s="270"/>
      <c r="AH31" s="270"/>
      <c r="AI31" s="270"/>
      <c r="AJ31" s="270"/>
      <c r="AK31" s="270"/>
      <c r="AL31" s="270"/>
      <c r="AM31" s="270"/>
      <c r="AN31" s="270"/>
      <c r="AO31" s="270"/>
      <c r="AP31" s="270"/>
      <c r="AQ31" s="270"/>
    </row>
    <row r="32" spans="1:43" ht="15" customHeight="1" thickBot="1">
      <c r="A32" s="270"/>
      <c r="B32" s="392"/>
      <c r="C32" s="393"/>
      <c r="D32" s="394"/>
      <c r="E32" s="383"/>
      <c r="F32" s="384"/>
      <c r="G32" s="384"/>
      <c r="H32" s="385"/>
      <c r="I32" s="270"/>
      <c r="J32" s="392"/>
      <c r="K32" s="393"/>
      <c r="L32" s="394"/>
      <c r="M32" s="383"/>
      <c r="N32" s="384"/>
      <c r="O32" s="384"/>
      <c r="P32" s="385"/>
      <c r="Q32" s="270"/>
      <c r="R32" s="270"/>
      <c r="S32" s="270"/>
      <c r="T32" s="270"/>
      <c r="U32" s="270"/>
      <c r="V32" s="270"/>
      <c r="W32" s="270"/>
      <c r="X32" s="270"/>
      <c r="Y32" s="270"/>
      <c r="Z32" s="270"/>
      <c r="AA32" s="270"/>
      <c r="AB32" s="270"/>
      <c r="AC32" s="270"/>
      <c r="AD32" s="270"/>
      <c r="AE32" s="270"/>
      <c r="AF32" s="270"/>
      <c r="AG32" s="270"/>
      <c r="AH32" s="270"/>
      <c r="AI32" s="270"/>
      <c r="AJ32" s="270"/>
      <c r="AK32" s="270"/>
      <c r="AL32" s="270"/>
      <c r="AM32" s="270"/>
      <c r="AN32" s="270"/>
      <c r="AO32" s="270"/>
      <c r="AP32" s="270"/>
      <c r="AQ32" s="270"/>
    </row>
    <row r="33" spans="1:43" ht="15" customHeight="1" thickTop="1">
      <c r="A33" s="270"/>
      <c r="B33" s="389" t="s">
        <v>187</v>
      </c>
      <c r="C33" s="390"/>
      <c r="D33" s="391"/>
      <c r="E33" s="386"/>
      <c r="F33" s="387"/>
      <c r="G33" s="387"/>
      <c r="H33" s="388"/>
      <c r="I33" s="270"/>
      <c r="J33" s="389" t="s">
        <v>187</v>
      </c>
      <c r="K33" s="390"/>
      <c r="L33" s="391"/>
      <c r="M33" s="386">
        <v>2.5242533321192124</v>
      </c>
      <c r="N33" s="387"/>
      <c r="O33" s="387"/>
      <c r="P33" s="388"/>
      <c r="Q33" s="270"/>
      <c r="R33" s="270"/>
      <c r="S33" s="270"/>
      <c r="T33" s="270"/>
      <c r="U33" s="270"/>
      <c r="V33" s="270"/>
      <c r="W33" s="270"/>
      <c r="X33" s="270"/>
      <c r="Y33" s="270"/>
      <c r="Z33" s="270"/>
      <c r="AA33" s="270"/>
      <c r="AB33" s="270"/>
      <c r="AC33" s="270"/>
      <c r="AD33" s="270"/>
      <c r="AE33" s="270"/>
      <c r="AF33" s="270"/>
      <c r="AG33" s="270"/>
      <c r="AH33" s="270"/>
      <c r="AI33" s="270"/>
      <c r="AJ33" s="270"/>
      <c r="AK33" s="270"/>
      <c r="AL33" s="270"/>
      <c r="AM33" s="270"/>
      <c r="AN33" s="270"/>
      <c r="AO33" s="270"/>
      <c r="AP33" s="270"/>
      <c r="AQ33" s="270"/>
    </row>
    <row r="34" spans="1:43" ht="15" customHeight="1" thickBot="1">
      <c r="A34" s="270"/>
      <c r="B34" s="392"/>
      <c r="C34" s="393"/>
      <c r="D34" s="394"/>
      <c r="E34" s="383"/>
      <c r="F34" s="384"/>
      <c r="G34" s="384"/>
      <c r="H34" s="385"/>
      <c r="I34" s="270"/>
      <c r="J34" s="392"/>
      <c r="K34" s="393"/>
      <c r="L34" s="394"/>
      <c r="M34" s="383"/>
      <c r="N34" s="384"/>
      <c r="O34" s="384"/>
      <c r="P34" s="385"/>
      <c r="Q34" s="270"/>
      <c r="R34" s="270"/>
      <c r="S34" s="270"/>
      <c r="T34" s="270"/>
      <c r="U34" s="270"/>
      <c r="V34" s="270"/>
      <c r="W34" s="270"/>
      <c r="X34" s="270"/>
      <c r="Y34" s="270"/>
      <c r="Z34" s="270"/>
      <c r="AA34" s="270"/>
      <c r="AB34" s="270"/>
      <c r="AC34" s="270"/>
      <c r="AD34" s="270"/>
      <c r="AE34" s="270"/>
      <c r="AF34" s="270"/>
      <c r="AG34" s="270"/>
      <c r="AH34" s="270"/>
      <c r="AI34" s="270"/>
      <c r="AJ34" s="270"/>
      <c r="AK34" s="270"/>
      <c r="AL34" s="270"/>
      <c r="AM34" s="270"/>
      <c r="AN34" s="270"/>
      <c r="AO34" s="270"/>
      <c r="AP34" s="270"/>
      <c r="AQ34" s="270"/>
    </row>
    <row r="35" spans="1:43" ht="15" thickTop="1">
      <c r="A35" s="270"/>
      <c r="B35" s="270"/>
      <c r="C35" s="270"/>
      <c r="D35" s="270"/>
      <c r="E35" s="270"/>
      <c r="F35" s="270"/>
      <c r="G35" s="270"/>
      <c r="H35" s="270"/>
      <c r="I35" s="270"/>
      <c r="J35" s="270"/>
      <c r="K35" s="270"/>
      <c r="L35" s="270"/>
      <c r="M35" s="270"/>
      <c r="N35" s="270"/>
      <c r="O35" s="270"/>
      <c r="P35" s="270"/>
      <c r="Q35" s="270"/>
      <c r="R35" s="270"/>
      <c r="S35" s="270"/>
      <c r="T35" s="270"/>
      <c r="U35" s="270"/>
      <c r="V35" s="270"/>
      <c r="W35" s="270"/>
      <c r="X35" s="270"/>
      <c r="Y35" s="270"/>
      <c r="Z35" s="270"/>
      <c r="AA35" s="270"/>
      <c r="AB35" s="270"/>
      <c r="AC35" s="270"/>
      <c r="AD35" s="270"/>
      <c r="AE35" s="270"/>
      <c r="AF35" s="270"/>
      <c r="AG35" s="270"/>
      <c r="AH35" s="270"/>
      <c r="AI35" s="270"/>
      <c r="AJ35" s="270"/>
      <c r="AK35" s="270"/>
      <c r="AL35" s="270"/>
      <c r="AM35" s="270"/>
      <c r="AN35" s="270"/>
      <c r="AO35" s="270"/>
      <c r="AP35" s="270"/>
      <c r="AQ35" s="270"/>
    </row>
    <row r="36" spans="1:43">
      <c r="A36" s="270"/>
      <c r="B36" s="270"/>
      <c r="C36" s="270"/>
      <c r="D36" s="270"/>
      <c r="E36" s="270"/>
      <c r="F36" s="270"/>
      <c r="G36" s="270"/>
      <c r="H36" s="270"/>
      <c r="I36" s="270"/>
      <c r="J36" s="270"/>
      <c r="K36" s="270"/>
      <c r="L36" s="270"/>
      <c r="M36" s="270"/>
      <c r="N36" s="270"/>
      <c r="O36" s="270"/>
      <c r="P36" s="270"/>
      <c r="Q36" s="270"/>
      <c r="R36" s="270"/>
      <c r="S36" s="270"/>
      <c r="T36" s="270"/>
      <c r="U36" s="270"/>
      <c r="V36" s="270"/>
      <c r="W36" s="270"/>
      <c r="X36" s="270"/>
      <c r="Y36" s="270"/>
      <c r="Z36" s="270"/>
      <c r="AA36" s="270"/>
      <c r="AB36" s="270"/>
      <c r="AC36" s="270"/>
      <c r="AD36" s="270"/>
      <c r="AE36" s="270"/>
      <c r="AF36" s="270"/>
      <c r="AG36" s="270"/>
      <c r="AH36" s="270"/>
      <c r="AI36" s="270"/>
      <c r="AJ36" s="270"/>
      <c r="AK36" s="270"/>
      <c r="AL36" s="270"/>
      <c r="AM36" s="270"/>
      <c r="AN36" s="270"/>
      <c r="AO36" s="270"/>
      <c r="AP36" s="270"/>
      <c r="AQ36" s="270"/>
    </row>
    <row r="37" spans="1:43">
      <c r="A37" s="270"/>
      <c r="B37" s="270"/>
      <c r="C37" s="270"/>
      <c r="D37" s="270"/>
      <c r="E37" s="270"/>
      <c r="F37" s="270"/>
      <c r="G37" s="270"/>
      <c r="H37" s="270"/>
      <c r="I37" s="270"/>
      <c r="J37" s="270"/>
      <c r="K37" s="270"/>
      <c r="L37" s="270"/>
      <c r="M37" s="270"/>
      <c r="N37" s="270"/>
      <c r="O37" s="270"/>
      <c r="P37" s="270"/>
      <c r="Q37" s="270"/>
      <c r="R37" s="270"/>
      <c r="S37" s="270"/>
      <c r="T37" s="270"/>
      <c r="U37" s="270"/>
      <c r="V37" s="270"/>
      <c r="W37" s="270"/>
      <c r="X37" s="270"/>
      <c r="Y37" s="270"/>
      <c r="Z37" s="270"/>
      <c r="AA37" s="270"/>
      <c r="AB37" s="270"/>
      <c r="AC37" s="270"/>
      <c r="AD37" s="270"/>
      <c r="AE37" s="270"/>
      <c r="AF37" s="270"/>
      <c r="AG37" s="270"/>
      <c r="AH37" s="270"/>
      <c r="AI37" s="270"/>
      <c r="AJ37" s="270"/>
      <c r="AK37" s="270"/>
      <c r="AL37" s="270"/>
      <c r="AM37" s="270"/>
      <c r="AN37" s="270"/>
      <c r="AO37" s="270"/>
      <c r="AP37" s="270"/>
      <c r="AQ37" s="270"/>
    </row>
    <row r="38" spans="1:43">
      <c r="A38" s="270"/>
      <c r="B38" s="270"/>
      <c r="C38" s="270"/>
      <c r="D38" s="270"/>
      <c r="E38" s="270"/>
      <c r="F38" s="270"/>
      <c r="G38" s="270"/>
      <c r="H38" s="270"/>
      <c r="I38" s="270"/>
      <c r="J38" s="270"/>
      <c r="K38" s="270"/>
      <c r="L38" s="270"/>
      <c r="M38" s="270"/>
      <c r="N38" s="270"/>
      <c r="O38" s="270"/>
      <c r="P38" s="270"/>
      <c r="Q38" s="270"/>
      <c r="R38" s="270"/>
      <c r="S38" s="270"/>
      <c r="T38" s="270"/>
      <c r="U38" s="270"/>
      <c r="V38" s="270"/>
      <c r="W38" s="270"/>
      <c r="X38" s="270"/>
      <c r="Y38" s="270"/>
      <c r="Z38" s="270"/>
      <c r="AA38" s="270"/>
      <c r="AB38" s="270"/>
      <c r="AC38" s="270"/>
      <c r="AD38" s="270"/>
      <c r="AE38" s="270"/>
      <c r="AF38" s="270"/>
      <c r="AG38" s="270"/>
      <c r="AH38" s="270"/>
      <c r="AI38" s="270"/>
      <c r="AJ38" s="270"/>
      <c r="AK38" s="270"/>
      <c r="AL38" s="270"/>
      <c r="AM38" s="270"/>
      <c r="AN38" s="270"/>
      <c r="AO38" s="270"/>
      <c r="AP38" s="270"/>
      <c r="AQ38" s="270"/>
    </row>
    <row r="39" spans="1:43">
      <c r="A39" s="270"/>
      <c r="B39" s="270"/>
      <c r="C39" s="270"/>
      <c r="D39" s="270"/>
      <c r="E39" s="270"/>
      <c r="F39" s="270"/>
      <c r="G39" s="270"/>
      <c r="H39" s="270"/>
      <c r="I39" s="270"/>
      <c r="J39" s="270"/>
      <c r="K39" s="270"/>
      <c r="L39" s="270"/>
      <c r="M39" s="270"/>
      <c r="N39" s="270"/>
      <c r="O39" s="270"/>
      <c r="P39" s="270"/>
      <c r="Q39" s="270"/>
      <c r="R39" s="270"/>
      <c r="S39" s="270"/>
      <c r="T39" s="270"/>
      <c r="U39" s="270"/>
      <c r="V39" s="270"/>
      <c r="W39" s="270"/>
      <c r="X39" s="270"/>
      <c r="Y39" s="270"/>
      <c r="Z39" s="270"/>
      <c r="AA39" s="270"/>
      <c r="AB39" s="270"/>
      <c r="AC39" s="270"/>
      <c r="AD39" s="270"/>
      <c r="AE39" s="270"/>
      <c r="AF39" s="270"/>
      <c r="AG39" s="270"/>
      <c r="AH39" s="270"/>
      <c r="AI39" s="270"/>
      <c r="AJ39" s="270"/>
      <c r="AK39" s="270"/>
      <c r="AL39" s="270"/>
      <c r="AM39" s="270"/>
      <c r="AN39" s="270"/>
      <c r="AO39" s="270"/>
      <c r="AP39" s="270"/>
      <c r="AQ39" s="270"/>
    </row>
    <row r="40" spans="1:43">
      <c r="A40" s="270"/>
      <c r="B40" s="270"/>
      <c r="C40" s="270"/>
      <c r="D40" s="270"/>
      <c r="E40" s="270"/>
      <c r="F40" s="270"/>
      <c r="G40" s="270"/>
      <c r="H40" s="270"/>
      <c r="I40" s="270"/>
      <c r="J40" s="270"/>
      <c r="K40" s="270"/>
      <c r="L40" s="270"/>
      <c r="M40" s="270"/>
      <c r="N40" s="270"/>
      <c r="O40" s="270"/>
      <c r="P40" s="270"/>
      <c r="Q40" s="270"/>
      <c r="R40" s="270"/>
      <c r="S40" s="270"/>
      <c r="T40" s="270"/>
      <c r="U40" s="270"/>
      <c r="V40" s="270"/>
      <c r="W40" s="270"/>
      <c r="X40" s="270"/>
      <c r="Y40" s="270"/>
      <c r="Z40" s="270"/>
      <c r="AA40" s="270"/>
      <c r="AB40" s="270"/>
      <c r="AC40" s="270"/>
      <c r="AD40" s="270"/>
      <c r="AE40" s="270"/>
      <c r="AF40" s="270"/>
      <c r="AG40" s="270"/>
      <c r="AH40" s="270"/>
      <c r="AI40" s="270"/>
      <c r="AJ40" s="270"/>
      <c r="AK40" s="270"/>
      <c r="AL40" s="270"/>
      <c r="AM40" s="270"/>
      <c r="AN40" s="270"/>
      <c r="AO40" s="270"/>
      <c r="AP40" s="270"/>
      <c r="AQ40" s="270"/>
    </row>
    <row r="41" spans="1:43">
      <c r="A41" s="270"/>
      <c r="B41" s="270"/>
      <c r="C41" s="270"/>
      <c r="D41" s="270"/>
      <c r="E41" s="270"/>
      <c r="F41" s="270"/>
      <c r="G41" s="270"/>
      <c r="H41" s="270"/>
      <c r="I41" s="270"/>
      <c r="J41" s="270"/>
      <c r="K41" s="270"/>
      <c r="L41" s="270"/>
      <c r="M41" s="270"/>
      <c r="N41" s="270"/>
      <c r="O41" s="270"/>
      <c r="P41" s="270"/>
      <c r="Q41" s="270"/>
      <c r="R41" s="270"/>
      <c r="S41" s="270"/>
      <c r="T41" s="270"/>
      <c r="U41" s="270"/>
      <c r="V41" s="270"/>
      <c r="W41" s="270"/>
      <c r="X41" s="270"/>
      <c r="Y41" s="270"/>
      <c r="Z41" s="270"/>
      <c r="AA41" s="270"/>
      <c r="AB41" s="270"/>
      <c r="AC41" s="270"/>
      <c r="AD41" s="270"/>
      <c r="AE41" s="270"/>
      <c r="AF41" s="270"/>
      <c r="AG41" s="270"/>
      <c r="AH41" s="270"/>
      <c r="AI41" s="270"/>
      <c r="AJ41" s="270"/>
      <c r="AK41" s="270"/>
      <c r="AL41" s="270"/>
      <c r="AM41" s="270"/>
      <c r="AN41" s="270"/>
      <c r="AO41" s="270"/>
      <c r="AP41" s="270"/>
      <c r="AQ41" s="270"/>
    </row>
    <row r="42" spans="1:43">
      <c r="A42" s="270"/>
      <c r="B42" s="270"/>
      <c r="C42" s="270"/>
      <c r="D42" s="270"/>
      <c r="E42" s="270"/>
      <c r="F42" s="270"/>
      <c r="G42" s="270"/>
      <c r="H42" s="270"/>
      <c r="I42" s="270"/>
      <c r="J42" s="270"/>
      <c r="K42" s="270"/>
      <c r="L42" s="270"/>
      <c r="M42" s="270"/>
      <c r="N42" s="270"/>
      <c r="O42" s="270"/>
      <c r="P42" s="270"/>
      <c r="Q42" s="270"/>
      <c r="R42" s="270"/>
      <c r="S42" s="270"/>
      <c r="T42" s="270"/>
      <c r="U42" s="270"/>
      <c r="V42" s="270"/>
      <c r="W42" s="270"/>
      <c r="X42" s="270"/>
      <c r="Y42" s="270"/>
      <c r="Z42" s="270"/>
      <c r="AA42" s="270"/>
      <c r="AB42" s="270"/>
      <c r="AC42" s="270"/>
      <c r="AD42" s="270"/>
      <c r="AE42" s="270"/>
      <c r="AF42" s="270"/>
      <c r="AG42" s="270"/>
      <c r="AH42" s="270"/>
      <c r="AI42" s="270"/>
      <c r="AJ42" s="270"/>
      <c r="AK42" s="270"/>
      <c r="AL42" s="270"/>
      <c r="AM42" s="270"/>
      <c r="AN42" s="270"/>
      <c r="AO42" s="270"/>
      <c r="AP42" s="270"/>
      <c r="AQ42" s="270"/>
    </row>
    <row r="43" spans="1:43">
      <c r="A43" s="270"/>
      <c r="B43" s="270"/>
      <c r="C43" s="270"/>
      <c r="D43" s="270"/>
      <c r="E43" s="270"/>
      <c r="F43" s="270"/>
      <c r="G43" s="270"/>
      <c r="H43" s="270"/>
      <c r="I43" s="270"/>
      <c r="J43" s="270"/>
      <c r="K43" s="270"/>
      <c r="L43" s="270"/>
      <c r="M43" s="270"/>
      <c r="N43" s="270"/>
      <c r="O43" s="270"/>
      <c r="P43" s="270"/>
      <c r="Q43" s="270"/>
      <c r="R43" s="270"/>
      <c r="S43" s="270"/>
      <c r="T43" s="270"/>
      <c r="U43" s="270"/>
      <c r="V43" s="270"/>
      <c r="W43" s="270"/>
      <c r="X43" s="270"/>
      <c r="Y43" s="270"/>
      <c r="Z43" s="270"/>
      <c r="AA43" s="270"/>
      <c r="AB43" s="270"/>
      <c r="AC43" s="270"/>
      <c r="AD43" s="270"/>
      <c r="AE43" s="270"/>
      <c r="AF43" s="270"/>
      <c r="AG43" s="270"/>
      <c r="AH43" s="270"/>
      <c r="AI43" s="270"/>
      <c r="AJ43" s="270"/>
      <c r="AK43" s="270"/>
      <c r="AL43" s="270"/>
      <c r="AM43" s="270"/>
      <c r="AN43" s="270"/>
      <c r="AO43" s="270"/>
      <c r="AP43" s="270"/>
      <c r="AQ43" s="270"/>
    </row>
    <row r="44" spans="1:43">
      <c r="A44" s="270"/>
      <c r="B44" s="270"/>
      <c r="C44" s="270"/>
      <c r="D44" s="270"/>
      <c r="E44" s="270"/>
      <c r="F44" s="270"/>
      <c r="G44" s="270"/>
      <c r="H44" s="270"/>
      <c r="I44" s="270"/>
      <c r="J44" s="270"/>
      <c r="K44" s="270"/>
      <c r="L44" s="270"/>
      <c r="M44" s="270"/>
      <c r="N44" s="270"/>
      <c r="O44" s="270"/>
      <c r="P44" s="270"/>
      <c r="Q44" s="270"/>
      <c r="R44" s="270"/>
      <c r="S44" s="270"/>
      <c r="T44" s="270"/>
      <c r="U44" s="270"/>
      <c r="V44" s="270"/>
      <c r="W44" s="270"/>
      <c r="X44" s="270"/>
      <c r="Y44" s="270"/>
      <c r="Z44" s="270"/>
      <c r="AA44" s="270"/>
      <c r="AB44" s="270"/>
      <c r="AC44" s="270"/>
      <c r="AD44" s="270"/>
      <c r="AE44" s="270"/>
      <c r="AF44" s="270"/>
      <c r="AG44" s="270"/>
      <c r="AH44" s="270"/>
      <c r="AI44" s="270"/>
      <c r="AJ44" s="270"/>
      <c r="AK44" s="270"/>
      <c r="AL44" s="270"/>
      <c r="AM44" s="270"/>
      <c r="AN44" s="270"/>
      <c r="AO44" s="270"/>
      <c r="AP44" s="270"/>
      <c r="AQ44" s="270"/>
    </row>
    <row r="45" spans="1:43">
      <c r="A45" s="270"/>
      <c r="B45" s="270"/>
      <c r="C45" s="270"/>
      <c r="D45" s="270"/>
      <c r="E45" s="270"/>
      <c r="F45" s="270"/>
      <c r="G45" s="270"/>
      <c r="H45" s="270"/>
      <c r="I45" s="270"/>
      <c r="J45" s="270"/>
      <c r="K45" s="270"/>
      <c r="L45" s="270"/>
      <c r="M45" s="270"/>
      <c r="N45" s="270"/>
      <c r="O45" s="270"/>
      <c r="P45" s="270"/>
      <c r="Q45" s="270"/>
      <c r="R45" s="270"/>
      <c r="S45" s="270"/>
      <c r="T45" s="270"/>
      <c r="U45" s="270"/>
      <c r="V45" s="270"/>
      <c r="W45" s="270"/>
      <c r="X45" s="270"/>
      <c r="Y45" s="270"/>
      <c r="Z45" s="270"/>
      <c r="AA45" s="270"/>
      <c r="AB45" s="270"/>
      <c r="AC45" s="270"/>
      <c r="AD45" s="270"/>
      <c r="AE45" s="270"/>
      <c r="AF45" s="270"/>
      <c r="AG45" s="270"/>
      <c r="AH45" s="270"/>
      <c r="AI45" s="270"/>
      <c r="AJ45" s="270"/>
      <c r="AK45" s="270"/>
      <c r="AL45" s="270"/>
      <c r="AM45" s="270"/>
      <c r="AN45" s="270"/>
      <c r="AO45" s="270"/>
      <c r="AP45" s="270"/>
      <c r="AQ45" s="270"/>
    </row>
    <row r="46" spans="1:43">
      <c r="A46" s="270"/>
      <c r="B46" s="270"/>
      <c r="C46" s="270"/>
      <c r="D46" s="270"/>
      <c r="E46" s="270"/>
      <c r="F46" s="270"/>
      <c r="G46" s="270"/>
      <c r="H46" s="270"/>
      <c r="I46" s="270"/>
      <c r="J46" s="270"/>
      <c r="K46" s="270"/>
      <c r="L46" s="270"/>
      <c r="M46" s="270"/>
      <c r="N46" s="270"/>
      <c r="O46" s="270"/>
      <c r="P46" s="270"/>
      <c r="Q46" s="270"/>
      <c r="R46" s="270"/>
      <c r="S46" s="270"/>
      <c r="T46" s="270"/>
      <c r="U46" s="270"/>
      <c r="V46" s="270"/>
      <c r="W46" s="270"/>
      <c r="X46" s="270"/>
      <c r="Y46" s="270"/>
      <c r="Z46" s="270"/>
      <c r="AA46" s="270"/>
      <c r="AB46" s="270"/>
      <c r="AC46" s="270"/>
      <c r="AD46" s="270"/>
      <c r="AE46" s="270"/>
      <c r="AF46" s="270"/>
      <c r="AG46" s="270"/>
      <c r="AH46" s="270"/>
      <c r="AI46" s="270"/>
      <c r="AJ46" s="270"/>
      <c r="AK46" s="270"/>
      <c r="AL46" s="270"/>
      <c r="AM46" s="270"/>
      <c r="AN46" s="270"/>
      <c r="AO46" s="270"/>
      <c r="AP46" s="270"/>
      <c r="AQ46" s="270"/>
    </row>
    <row r="47" spans="1:43">
      <c r="A47" s="270"/>
      <c r="B47" s="270"/>
      <c r="C47" s="270"/>
      <c r="D47" s="270"/>
      <c r="E47" s="270"/>
      <c r="F47" s="270"/>
      <c r="G47" s="270"/>
      <c r="H47" s="270"/>
      <c r="I47" s="270"/>
      <c r="J47" s="270"/>
      <c r="K47" s="270"/>
      <c r="L47" s="270"/>
      <c r="M47" s="270"/>
      <c r="N47" s="270"/>
      <c r="O47" s="270"/>
      <c r="P47" s="270"/>
      <c r="Q47" s="270"/>
      <c r="R47" s="270"/>
      <c r="S47" s="270"/>
      <c r="T47" s="270"/>
      <c r="U47" s="270"/>
      <c r="V47" s="270"/>
      <c r="W47" s="270"/>
      <c r="X47" s="270"/>
      <c r="Y47" s="270"/>
      <c r="Z47" s="270"/>
      <c r="AA47" s="270"/>
      <c r="AB47" s="270"/>
      <c r="AC47" s="270"/>
      <c r="AD47" s="270"/>
      <c r="AE47" s="270"/>
      <c r="AF47" s="270"/>
      <c r="AG47" s="270"/>
      <c r="AH47" s="270"/>
      <c r="AI47" s="270"/>
      <c r="AJ47" s="270"/>
      <c r="AK47" s="270"/>
      <c r="AL47" s="270"/>
      <c r="AM47" s="270"/>
      <c r="AN47" s="270"/>
      <c r="AO47" s="270"/>
      <c r="AP47" s="270"/>
      <c r="AQ47" s="270"/>
    </row>
    <row r="48" spans="1:43">
      <c r="A48" s="270"/>
      <c r="B48" s="270"/>
      <c r="C48" s="270"/>
      <c r="D48" s="270"/>
      <c r="E48" s="270"/>
      <c r="F48" s="270"/>
      <c r="G48" s="270"/>
      <c r="H48" s="270"/>
      <c r="I48" s="270"/>
      <c r="J48" s="270"/>
      <c r="K48" s="270"/>
      <c r="L48" s="270"/>
      <c r="M48" s="270"/>
      <c r="N48" s="270"/>
      <c r="O48" s="270"/>
      <c r="P48" s="270"/>
      <c r="Q48" s="270"/>
      <c r="R48" s="270"/>
      <c r="S48" s="270"/>
      <c r="T48" s="270"/>
      <c r="U48" s="270"/>
      <c r="V48" s="270"/>
      <c r="W48" s="270"/>
      <c r="X48" s="270"/>
      <c r="Y48" s="270"/>
      <c r="Z48" s="270"/>
      <c r="AA48" s="270"/>
      <c r="AB48" s="270"/>
      <c r="AC48" s="270"/>
      <c r="AD48" s="270"/>
      <c r="AE48" s="270"/>
      <c r="AF48" s="270"/>
      <c r="AG48" s="270"/>
      <c r="AH48" s="270"/>
      <c r="AI48" s="270"/>
      <c r="AJ48" s="270"/>
      <c r="AK48" s="270"/>
      <c r="AL48" s="270"/>
      <c r="AM48" s="270"/>
      <c r="AN48" s="270"/>
      <c r="AO48" s="270"/>
      <c r="AP48" s="270"/>
      <c r="AQ48" s="270"/>
    </row>
    <row r="49" spans="1:43">
      <c r="A49" s="270"/>
      <c r="B49" s="270"/>
      <c r="C49" s="270"/>
      <c r="D49" s="270"/>
      <c r="E49" s="270"/>
      <c r="F49" s="270"/>
      <c r="G49" s="270"/>
      <c r="H49" s="270"/>
      <c r="I49" s="270"/>
      <c r="J49" s="270"/>
      <c r="K49" s="270"/>
      <c r="L49" s="270"/>
      <c r="M49" s="270"/>
      <c r="N49" s="270"/>
      <c r="O49" s="270"/>
      <c r="P49" s="270"/>
      <c r="Q49" s="270"/>
      <c r="R49" s="270"/>
      <c r="S49" s="270"/>
      <c r="T49" s="270"/>
      <c r="U49" s="270"/>
      <c r="V49" s="270"/>
      <c r="W49" s="270"/>
      <c r="X49" s="270"/>
      <c r="Y49" s="270"/>
      <c r="Z49" s="270"/>
      <c r="AA49" s="270"/>
      <c r="AB49" s="270"/>
      <c r="AC49" s="270"/>
      <c r="AD49" s="270"/>
      <c r="AE49" s="270"/>
      <c r="AF49" s="270"/>
      <c r="AG49" s="270"/>
      <c r="AH49" s="270"/>
      <c r="AI49" s="270"/>
      <c r="AJ49" s="270"/>
      <c r="AK49" s="270"/>
      <c r="AL49" s="270"/>
      <c r="AM49" s="270"/>
      <c r="AN49" s="270"/>
      <c r="AO49" s="270"/>
      <c r="AP49" s="270"/>
      <c r="AQ49" s="270"/>
    </row>
    <row r="50" spans="1:43">
      <c r="A50" s="270"/>
      <c r="B50" s="270"/>
      <c r="C50" s="270"/>
      <c r="D50" s="270"/>
      <c r="E50" s="270"/>
      <c r="F50" s="270"/>
      <c r="G50" s="270"/>
      <c r="H50" s="270"/>
      <c r="I50" s="270"/>
      <c r="J50" s="270"/>
      <c r="K50" s="270"/>
      <c r="L50" s="270"/>
      <c r="M50" s="270"/>
      <c r="N50" s="270"/>
      <c r="O50" s="270"/>
      <c r="P50" s="270"/>
      <c r="Q50" s="270"/>
      <c r="R50" s="270"/>
      <c r="S50" s="270"/>
      <c r="T50" s="270"/>
      <c r="U50" s="270"/>
      <c r="V50" s="270"/>
      <c r="W50" s="270"/>
      <c r="X50" s="270"/>
      <c r="Y50" s="270"/>
      <c r="Z50" s="270"/>
      <c r="AA50" s="270"/>
      <c r="AB50" s="270"/>
      <c r="AC50" s="270"/>
      <c r="AD50" s="270"/>
      <c r="AE50" s="270"/>
      <c r="AF50" s="270"/>
      <c r="AG50" s="270"/>
      <c r="AH50" s="270"/>
      <c r="AI50" s="270"/>
      <c r="AJ50" s="270"/>
      <c r="AK50" s="270"/>
      <c r="AL50" s="270"/>
      <c r="AM50" s="270"/>
      <c r="AN50" s="270"/>
      <c r="AO50" s="270"/>
      <c r="AP50" s="270"/>
      <c r="AQ50" s="270"/>
    </row>
    <row r="51" spans="1:43">
      <c r="A51" s="270"/>
      <c r="B51" s="270"/>
      <c r="C51" s="270"/>
      <c r="D51" s="270"/>
      <c r="E51" s="270"/>
      <c r="F51" s="270"/>
      <c r="G51" s="270"/>
      <c r="H51" s="270"/>
      <c r="I51" s="270"/>
      <c r="J51" s="270"/>
      <c r="K51" s="270"/>
      <c r="L51" s="270"/>
      <c r="M51" s="270"/>
      <c r="N51" s="270"/>
      <c r="O51" s="270"/>
      <c r="P51" s="270"/>
      <c r="Q51" s="270"/>
      <c r="R51" s="270"/>
      <c r="S51" s="270"/>
      <c r="T51" s="270"/>
      <c r="U51" s="270"/>
      <c r="V51" s="270"/>
      <c r="W51" s="270"/>
      <c r="X51" s="270"/>
      <c r="Y51" s="270"/>
      <c r="Z51" s="270"/>
      <c r="AA51" s="270"/>
      <c r="AB51" s="270"/>
      <c r="AC51" s="270"/>
      <c r="AD51" s="270"/>
      <c r="AE51" s="270"/>
      <c r="AF51" s="270"/>
      <c r="AG51" s="270"/>
      <c r="AH51" s="270"/>
      <c r="AI51" s="270"/>
      <c r="AJ51" s="270"/>
      <c r="AK51" s="270"/>
      <c r="AL51" s="270"/>
      <c r="AM51" s="270"/>
      <c r="AN51" s="270"/>
      <c r="AO51" s="270"/>
      <c r="AP51" s="270"/>
      <c r="AQ51" s="270"/>
    </row>
    <row r="52" spans="1:43">
      <c r="A52" s="270"/>
      <c r="B52" s="270"/>
      <c r="C52" s="270"/>
      <c r="D52" s="270"/>
      <c r="E52" s="270"/>
      <c r="F52" s="270"/>
      <c r="G52" s="270"/>
      <c r="H52" s="270"/>
      <c r="I52" s="270"/>
      <c r="J52" s="270"/>
      <c r="K52" s="270"/>
      <c r="L52" s="270"/>
      <c r="M52" s="270"/>
      <c r="N52" s="270"/>
      <c r="O52" s="270"/>
      <c r="P52" s="270"/>
      <c r="Q52" s="270"/>
      <c r="R52" s="270"/>
      <c r="S52" s="270"/>
      <c r="T52" s="270"/>
      <c r="U52" s="270"/>
      <c r="V52" s="270"/>
      <c r="W52" s="270"/>
      <c r="X52" s="270"/>
      <c r="Y52" s="270"/>
      <c r="Z52" s="270"/>
      <c r="AA52" s="270"/>
      <c r="AB52" s="270"/>
      <c r="AC52" s="270"/>
      <c r="AD52" s="270"/>
      <c r="AE52" s="270"/>
      <c r="AF52" s="270"/>
      <c r="AG52" s="270"/>
      <c r="AH52" s="270"/>
      <c r="AI52" s="270"/>
      <c r="AJ52" s="270"/>
      <c r="AK52" s="270"/>
      <c r="AL52" s="270"/>
      <c r="AM52" s="270"/>
      <c r="AN52" s="270"/>
      <c r="AO52" s="270"/>
      <c r="AP52" s="270"/>
      <c r="AQ52" s="270"/>
    </row>
    <row r="53" spans="1:43">
      <c r="A53" s="270"/>
      <c r="B53" s="270"/>
      <c r="C53" s="270"/>
      <c r="D53" s="270"/>
      <c r="E53" s="270"/>
      <c r="F53" s="270"/>
      <c r="G53" s="270"/>
      <c r="H53" s="270"/>
      <c r="I53" s="270"/>
      <c r="J53" s="270"/>
      <c r="K53" s="270"/>
      <c r="L53" s="270"/>
      <c r="M53" s="270"/>
      <c r="N53" s="270"/>
      <c r="O53" s="270"/>
      <c r="P53" s="270"/>
      <c r="Q53" s="270"/>
      <c r="R53" s="270"/>
      <c r="S53" s="270"/>
      <c r="T53" s="270"/>
      <c r="U53" s="270"/>
      <c r="V53" s="270"/>
      <c r="W53" s="270"/>
      <c r="X53" s="270"/>
      <c r="Y53" s="270"/>
      <c r="Z53" s="270"/>
      <c r="AA53" s="270"/>
      <c r="AB53" s="270"/>
      <c r="AC53" s="270"/>
      <c r="AD53" s="270"/>
      <c r="AE53" s="270"/>
      <c r="AF53" s="270"/>
      <c r="AG53" s="270"/>
      <c r="AH53" s="270"/>
      <c r="AI53" s="270"/>
      <c r="AJ53" s="270"/>
      <c r="AK53" s="270"/>
      <c r="AL53" s="270"/>
      <c r="AM53" s="270"/>
      <c r="AN53" s="270"/>
      <c r="AO53" s="270"/>
      <c r="AP53" s="270"/>
      <c r="AQ53" s="270"/>
    </row>
    <row r="54" spans="1:43">
      <c r="A54" s="270"/>
      <c r="B54" s="270"/>
      <c r="C54" s="270"/>
      <c r="D54" s="270"/>
      <c r="E54" s="270"/>
      <c r="F54" s="270"/>
      <c r="G54" s="270"/>
      <c r="H54" s="270"/>
      <c r="I54" s="270"/>
      <c r="J54" s="270"/>
      <c r="K54" s="270"/>
      <c r="L54" s="270"/>
      <c r="M54" s="270"/>
      <c r="N54" s="270"/>
      <c r="O54" s="270"/>
      <c r="P54" s="270"/>
      <c r="Q54" s="270"/>
      <c r="R54" s="270"/>
      <c r="S54" s="270"/>
      <c r="T54" s="270"/>
      <c r="U54" s="270"/>
      <c r="V54" s="270"/>
      <c r="W54" s="270"/>
      <c r="X54" s="270"/>
      <c r="Y54" s="270"/>
      <c r="Z54" s="270"/>
      <c r="AA54" s="270"/>
      <c r="AB54" s="270"/>
      <c r="AC54" s="270"/>
      <c r="AD54" s="270"/>
      <c r="AE54" s="270"/>
      <c r="AF54" s="270"/>
      <c r="AG54" s="270"/>
      <c r="AH54" s="270"/>
      <c r="AI54" s="270"/>
      <c r="AJ54" s="270"/>
      <c r="AK54" s="270"/>
      <c r="AL54" s="270"/>
      <c r="AM54" s="270"/>
      <c r="AN54" s="270"/>
      <c r="AO54" s="270"/>
      <c r="AP54" s="270"/>
      <c r="AQ54" s="270"/>
    </row>
    <row r="55" spans="1:43">
      <c r="A55" s="270"/>
      <c r="B55" s="270"/>
      <c r="C55" s="270"/>
      <c r="D55" s="270"/>
      <c r="E55" s="270"/>
      <c r="F55" s="270"/>
      <c r="G55" s="270"/>
      <c r="H55" s="270"/>
      <c r="I55" s="270"/>
      <c r="J55" s="270"/>
      <c r="K55" s="270"/>
      <c r="L55" s="270"/>
      <c r="M55" s="270"/>
      <c r="N55" s="270"/>
      <c r="O55" s="270"/>
      <c r="P55" s="270"/>
      <c r="Q55" s="270"/>
      <c r="R55" s="270"/>
      <c r="S55" s="270"/>
      <c r="T55" s="270"/>
      <c r="U55" s="270"/>
      <c r="V55" s="270"/>
      <c r="W55" s="270"/>
      <c r="X55" s="270"/>
      <c r="Y55" s="270"/>
      <c r="Z55" s="270"/>
      <c r="AA55" s="270"/>
      <c r="AB55" s="270"/>
      <c r="AC55" s="270"/>
      <c r="AD55" s="270"/>
      <c r="AE55" s="270"/>
      <c r="AF55" s="270"/>
      <c r="AG55" s="270"/>
      <c r="AH55" s="270"/>
      <c r="AI55" s="270"/>
      <c r="AJ55" s="270"/>
      <c r="AK55" s="270"/>
      <c r="AL55" s="270"/>
      <c r="AM55" s="270"/>
      <c r="AN55" s="270"/>
      <c r="AO55" s="270"/>
      <c r="AP55" s="270"/>
      <c r="AQ55" s="270"/>
    </row>
    <row r="56" spans="1:43">
      <c r="A56" s="270"/>
      <c r="B56" s="270"/>
      <c r="C56" s="270"/>
      <c r="D56" s="270"/>
      <c r="E56" s="270"/>
      <c r="F56" s="270"/>
      <c r="G56" s="270"/>
      <c r="H56" s="270"/>
      <c r="I56" s="270"/>
      <c r="J56" s="270"/>
      <c r="K56" s="270"/>
      <c r="L56" s="270"/>
      <c r="M56" s="270"/>
      <c r="N56" s="270"/>
      <c r="O56" s="270"/>
      <c r="P56" s="270"/>
      <c r="Q56" s="270"/>
      <c r="R56" s="270"/>
      <c r="S56" s="270"/>
      <c r="T56" s="270"/>
      <c r="U56" s="270"/>
      <c r="V56" s="270"/>
      <c r="W56" s="270"/>
      <c r="X56" s="270"/>
      <c r="Y56" s="270"/>
      <c r="Z56" s="270"/>
      <c r="AA56" s="270"/>
      <c r="AB56" s="270"/>
      <c r="AC56" s="270"/>
      <c r="AD56" s="270"/>
      <c r="AE56" s="270"/>
      <c r="AF56" s="270"/>
      <c r="AG56" s="270"/>
      <c r="AH56" s="270"/>
      <c r="AI56" s="270"/>
      <c r="AJ56" s="270"/>
      <c r="AK56" s="270"/>
      <c r="AL56" s="270"/>
      <c r="AM56" s="270"/>
      <c r="AN56" s="270"/>
      <c r="AO56" s="270"/>
      <c r="AP56" s="270"/>
      <c r="AQ56" s="270"/>
    </row>
    <row r="57" spans="1:43">
      <c r="A57" s="270"/>
      <c r="B57" s="270"/>
      <c r="C57" s="270"/>
      <c r="D57" s="270"/>
      <c r="E57" s="270"/>
      <c r="F57" s="270"/>
      <c r="G57" s="270"/>
      <c r="H57" s="270"/>
      <c r="I57" s="270"/>
      <c r="J57" s="270"/>
      <c r="K57" s="270"/>
      <c r="L57" s="270"/>
      <c r="M57" s="270"/>
      <c r="N57" s="270"/>
      <c r="O57" s="270"/>
      <c r="P57" s="270"/>
      <c r="Q57" s="270"/>
      <c r="R57" s="270"/>
      <c r="S57" s="270"/>
      <c r="T57" s="270"/>
      <c r="U57" s="270"/>
      <c r="V57" s="270"/>
      <c r="W57" s="270"/>
      <c r="X57" s="270"/>
      <c r="Y57" s="270"/>
      <c r="Z57" s="270"/>
      <c r="AA57" s="270"/>
      <c r="AB57" s="270"/>
      <c r="AC57" s="270"/>
      <c r="AD57" s="270"/>
      <c r="AE57" s="270"/>
      <c r="AF57" s="270"/>
      <c r="AG57" s="270"/>
      <c r="AH57" s="270"/>
      <c r="AI57" s="270"/>
      <c r="AJ57" s="270"/>
      <c r="AK57" s="270"/>
      <c r="AL57" s="270"/>
      <c r="AM57" s="270"/>
      <c r="AN57" s="270"/>
      <c r="AO57" s="270"/>
      <c r="AP57" s="270"/>
      <c r="AQ57" s="270"/>
    </row>
    <row r="58" spans="1:43">
      <c r="A58" s="270"/>
      <c r="B58" s="270"/>
      <c r="C58" s="270"/>
      <c r="D58" s="270"/>
      <c r="E58" s="270"/>
      <c r="F58" s="270"/>
      <c r="G58" s="270"/>
      <c r="H58" s="270"/>
      <c r="I58" s="270"/>
      <c r="J58" s="270"/>
      <c r="K58" s="270"/>
      <c r="L58" s="270"/>
      <c r="M58" s="270"/>
      <c r="N58" s="270"/>
      <c r="O58" s="270"/>
      <c r="P58" s="270"/>
      <c r="Q58" s="270"/>
      <c r="R58" s="270"/>
      <c r="S58" s="270"/>
      <c r="T58" s="270"/>
      <c r="U58" s="270"/>
      <c r="V58" s="270"/>
      <c r="W58" s="270"/>
      <c r="X58" s="270"/>
      <c r="Y58" s="270"/>
      <c r="Z58" s="270"/>
      <c r="AA58" s="270"/>
      <c r="AB58" s="270"/>
      <c r="AC58" s="270"/>
      <c r="AD58" s="270"/>
      <c r="AE58" s="270"/>
      <c r="AF58" s="270"/>
      <c r="AG58" s="270"/>
      <c r="AH58" s="270"/>
      <c r="AI58" s="270"/>
      <c r="AJ58" s="270"/>
      <c r="AK58" s="270"/>
      <c r="AL58" s="270"/>
      <c r="AM58" s="270"/>
      <c r="AN58" s="270"/>
      <c r="AO58" s="270"/>
      <c r="AP58" s="270"/>
      <c r="AQ58" s="270"/>
    </row>
    <row r="59" spans="1:43">
      <c r="A59" s="270"/>
      <c r="B59" s="270"/>
      <c r="C59" s="270"/>
      <c r="D59" s="270"/>
      <c r="E59" s="270"/>
      <c r="F59" s="270"/>
      <c r="G59" s="270"/>
      <c r="H59" s="270"/>
      <c r="I59" s="270"/>
      <c r="J59" s="270"/>
      <c r="K59" s="270"/>
      <c r="L59" s="270"/>
      <c r="M59" s="270"/>
      <c r="N59" s="270"/>
      <c r="O59" s="270"/>
      <c r="P59" s="270"/>
      <c r="Q59" s="270"/>
      <c r="R59" s="270"/>
      <c r="S59" s="270"/>
      <c r="T59" s="270"/>
      <c r="U59" s="270"/>
      <c r="V59" s="270"/>
      <c r="W59" s="270"/>
      <c r="X59" s="270"/>
      <c r="Y59" s="270"/>
      <c r="Z59" s="270"/>
      <c r="AA59" s="270"/>
      <c r="AB59" s="270"/>
      <c r="AC59" s="270"/>
      <c r="AD59" s="270"/>
      <c r="AE59" s="270"/>
      <c r="AF59" s="270"/>
      <c r="AG59" s="270"/>
      <c r="AH59" s="270"/>
      <c r="AI59" s="270"/>
      <c r="AJ59" s="270"/>
      <c r="AK59" s="270"/>
      <c r="AL59" s="270"/>
      <c r="AM59" s="270"/>
      <c r="AN59" s="270"/>
      <c r="AO59" s="270"/>
      <c r="AP59" s="270"/>
      <c r="AQ59" s="270"/>
    </row>
    <row r="60" spans="1:43">
      <c r="A60" s="270"/>
      <c r="B60" s="270"/>
      <c r="C60" s="270"/>
      <c r="D60" s="270"/>
      <c r="E60" s="270"/>
      <c r="F60" s="270"/>
      <c r="G60" s="270"/>
      <c r="H60" s="270"/>
      <c r="I60" s="270"/>
      <c r="J60" s="270"/>
      <c r="K60" s="270"/>
      <c r="L60" s="270"/>
      <c r="M60" s="270"/>
      <c r="N60" s="270"/>
      <c r="O60" s="270"/>
      <c r="P60" s="270"/>
      <c r="Q60" s="270"/>
      <c r="R60" s="270"/>
      <c r="S60" s="270"/>
      <c r="T60" s="270"/>
      <c r="U60" s="270"/>
      <c r="V60" s="270"/>
      <c r="W60" s="270"/>
      <c r="X60" s="270"/>
      <c r="Y60" s="270"/>
      <c r="Z60" s="270"/>
      <c r="AA60" s="270"/>
      <c r="AB60" s="270"/>
      <c r="AC60" s="270"/>
      <c r="AD60" s="270"/>
      <c r="AE60" s="270"/>
      <c r="AF60" s="270"/>
      <c r="AG60" s="270"/>
      <c r="AH60" s="270"/>
      <c r="AI60" s="270"/>
      <c r="AJ60" s="270"/>
      <c r="AK60" s="270"/>
      <c r="AL60" s="270"/>
      <c r="AM60" s="270"/>
      <c r="AN60" s="270"/>
      <c r="AO60" s="270"/>
      <c r="AP60" s="270"/>
      <c r="AQ60" s="270"/>
    </row>
    <row r="61" spans="1:43">
      <c r="A61" s="270"/>
      <c r="I61" s="270"/>
      <c r="Q61" s="270"/>
      <c r="R61" s="270"/>
      <c r="S61" s="270"/>
      <c r="T61" s="270"/>
      <c r="U61" s="270"/>
      <c r="V61" s="270"/>
      <c r="W61" s="270"/>
      <c r="X61" s="270"/>
      <c r="Y61" s="270"/>
      <c r="Z61" s="270"/>
      <c r="AA61" s="270"/>
      <c r="AB61" s="270"/>
      <c r="AC61" s="270"/>
      <c r="AD61" s="270"/>
      <c r="AE61" s="270"/>
      <c r="AF61" s="270"/>
      <c r="AG61" s="270"/>
      <c r="AH61" s="270"/>
      <c r="AI61" s="270"/>
      <c r="AJ61" s="270"/>
      <c r="AK61" s="270"/>
      <c r="AL61" s="270"/>
      <c r="AM61" s="270"/>
      <c r="AN61" s="270"/>
      <c r="AO61" s="270"/>
      <c r="AP61" s="270"/>
      <c r="AQ61" s="270"/>
    </row>
    <row r="62" spans="1:43">
      <c r="A62" s="270"/>
      <c r="I62" s="270"/>
      <c r="Q62" s="270"/>
      <c r="R62" s="270"/>
      <c r="S62" s="270"/>
      <c r="T62" s="270"/>
      <c r="U62" s="270"/>
      <c r="V62" s="270"/>
      <c r="W62" s="270"/>
      <c r="X62" s="270"/>
      <c r="Y62" s="270"/>
      <c r="Z62" s="270"/>
      <c r="AA62" s="270"/>
      <c r="AB62" s="270"/>
      <c r="AC62" s="270"/>
      <c r="AD62" s="270"/>
      <c r="AE62" s="270"/>
      <c r="AF62" s="270"/>
      <c r="AG62" s="270"/>
      <c r="AH62" s="270"/>
      <c r="AI62" s="270"/>
      <c r="AJ62" s="270"/>
      <c r="AK62" s="270"/>
      <c r="AL62" s="270"/>
      <c r="AM62" s="270"/>
      <c r="AN62" s="270"/>
      <c r="AO62" s="270"/>
      <c r="AP62" s="270"/>
      <c r="AQ62" s="270"/>
    </row>
    <row r="63" spans="1:43">
      <c r="A63" s="270"/>
      <c r="I63" s="270"/>
      <c r="Q63" s="270"/>
      <c r="R63" s="270"/>
      <c r="S63" s="270"/>
      <c r="T63" s="270"/>
      <c r="U63" s="270"/>
      <c r="V63" s="270"/>
      <c r="W63" s="270"/>
      <c r="X63" s="270"/>
      <c r="Y63" s="270"/>
      <c r="Z63" s="270"/>
      <c r="AA63" s="270"/>
      <c r="AB63" s="270"/>
      <c r="AC63" s="270"/>
      <c r="AD63" s="270"/>
      <c r="AE63" s="270"/>
      <c r="AF63" s="270"/>
      <c r="AG63" s="270"/>
      <c r="AH63" s="270"/>
      <c r="AI63" s="270"/>
      <c r="AJ63" s="270"/>
      <c r="AK63" s="270"/>
      <c r="AL63" s="270"/>
      <c r="AM63" s="270"/>
      <c r="AN63" s="270"/>
      <c r="AO63" s="270"/>
      <c r="AP63" s="270"/>
      <c r="AQ63" s="270"/>
    </row>
    <row r="64" spans="1:43">
      <c r="A64" s="270"/>
      <c r="I64" s="270"/>
      <c r="Q64" s="270"/>
      <c r="R64" s="270"/>
      <c r="S64" s="270"/>
      <c r="T64" s="270"/>
      <c r="U64" s="270"/>
      <c r="V64" s="270"/>
      <c r="W64" s="270"/>
      <c r="X64" s="270"/>
      <c r="Y64" s="270"/>
      <c r="Z64" s="270"/>
      <c r="AA64" s="270"/>
      <c r="AB64" s="270"/>
      <c r="AC64" s="270"/>
      <c r="AD64" s="270"/>
      <c r="AE64" s="270"/>
      <c r="AF64" s="270"/>
      <c r="AG64" s="270"/>
      <c r="AH64" s="270"/>
      <c r="AI64" s="270"/>
      <c r="AJ64" s="270"/>
      <c r="AK64" s="270"/>
      <c r="AL64" s="270"/>
      <c r="AM64" s="270"/>
      <c r="AN64" s="270"/>
      <c r="AO64" s="270"/>
      <c r="AP64" s="270"/>
      <c r="AQ64" s="270"/>
    </row>
    <row r="65" spans="1:43">
      <c r="A65" s="270"/>
      <c r="I65" s="270"/>
      <c r="Q65" s="270"/>
      <c r="R65" s="270"/>
      <c r="S65" s="270"/>
      <c r="T65" s="270"/>
      <c r="U65" s="270"/>
      <c r="V65" s="270"/>
      <c r="W65" s="270"/>
      <c r="X65" s="270"/>
      <c r="Y65" s="270"/>
      <c r="Z65" s="270"/>
      <c r="AA65" s="270"/>
      <c r="AB65" s="270"/>
      <c r="AC65" s="270"/>
      <c r="AD65" s="270"/>
      <c r="AE65" s="270"/>
      <c r="AF65" s="270"/>
      <c r="AG65" s="270"/>
      <c r="AH65" s="270"/>
      <c r="AI65" s="270"/>
      <c r="AJ65" s="270"/>
      <c r="AK65" s="270"/>
      <c r="AL65" s="270"/>
      <c r="AM65" s="270"/>
      <c r="AN65" s="270"/>
      <c r="AO65" s="270"/>
      <c r="AP65" s="270"/>
      <c r="AQ65" s="270"/>
    </row>
    <row r="66" spans="1:43">
      <c r="Q66" s="270"/>
      <c r="R66" s="270"/>
      <c r="S66" s="270"/>
      <c r="T66" s="270"/>
      <c r="U66" s="270"/>
      <c r="V66" s="270"/>
      <c r="W66" s="270"/>
      <c r="X66" s="270"/>
      <c r="Y66" s="270"/>
      <c r="Z66" s="270"/>
      <c r="AA66" s="270"/>
      <c r="AB66" s="270"/>
      <c r="AC66" s="270"/>
      <c r="AD66" s="270"/>
      <c r="AE66" s="270"/>
      <c r="AF66" s="270"/>
      <c r="AG66" s="270"/>
      <c r="AH66" s="270"/>
      <c r="AI66" s="270"/>
      <c r="AJ66" s="270"/>
      <c r="AK66" s="270"/>
      <c r="AL66" s="270"/>
      <c r="AM66" s="270"/>
      <c r="AN66" s="270"/>
      <c r="AO66" s="270"/>
      <c r="AP66" s="270"/>
      <c r="AQ66" s="270"/>
    </row>
  </sheetData>
  <mergeCells count="36">
    <mergeCell ref="M31:P32"/>
    <mergeCell ref="M33:P34"/>
    <mergeCell ref="E31:H32"/>
    <mergeCell ref="E33:H34"/>
    <mergeCell ref="B33:D34"/>
    <mergeCell ref="J33:L34"/>
    <mergeCell ref="B31:D32"/>
    <mergeCell ref="J31:L32"/>
    <mergeCell ref="B24:G25"/>
    <mergeCell ref="J24:O25"/>
    <mergeCell ref="B27:D28"/>
    <mergeCell ref="E27:E28"/>
    <mergeCell ref="J27:L28"/>
    <mergeCell ref="M27:M28"/>
    <mergeCell ref="B17:D18"/>
    <mergeCell ref="E17:E18"/>
    <mergeCell ref="J17:L18"/>
    <mergeCell ref="M17:M18"/>
    <mergeCell ref="B20:D21"/>
    <mergeCell ref="E20:F21"/>
    <mergeCell ref="J20:L21"/>
    <mergeCell ref="M20:M21"/>
    <mergeCell ref="B11:D12"/>
    <mergeCell ref="E11:E12"/>
    <mergeCell ref="J11:L12"/>
    <mergeCell ref="M11:M12"/>
    <mergeCell ref="B14:D15"/>
    <mergeCell ref="E14:E15"/>
    <mergeCell ref="J14:L15"/>
    <mergeCell ref="M14:M15"/>
    <mergeCell ref="B5:H6"/>
    <mergeCell ref="J5:P6"/>
    <mergeCell ref="B8:D9"/>
    <mergeCell ref="E8:E9"/>
    <mergeCell ref="J8:L9"/>
    <mergeCell ref="M8:M9"/>
  </mergeCells>
  <dataValidations count="1">
    <dataValidation type="list" allowBlank="1" showInputMessage="1" showErrorMessage="1" sqref="E20">
      <formula1>$T$5:$T$6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buse">
                <anchor moveWithCells="1" sizeWithCells="1">
                  <from>
                    <xdr:col>5</xdr:col>
                    <xdr:colOff>502920</xdr:colOff>
                    <xdr:row>12</xdr:row>
                    <xdr:rowOff>0</xdr:rowOff>
                  </from>
                  <to>
                    <xdr:col>7</xdr:col>
                    <xdr:colOff>403860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dalot">
                <anchor moveWithCells="1" sizeWithCells="1">
                  <from>
                    <xdr:col>13</xdr:col>
                    <xdr:colOff>495300</xdr:colOff>
                    <xdr:row>12</xdr:row>
                    <xdr:rowOff>7620</xdr:rowOff>
                  </from>
                  <to>
                    <xdr:col>15</xdr:col>
                    <xdr:colOff>403860</xdr:colOff>
                    <xdr:row>16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verificationDalot">
                <anchor moveWithCells="1" sizeWithCells="1">
                  <from>
                    <xdr:col>13</xdr:col>
                    <xdr:colOff>548640</xdr:colOff>
                    <xdr:row>25</xdr:row>
                    <xdr:rowOff>175260</xdr:rowOff>
                  </from>
                  <to>
                    <xdr:col>15</xdr:col>
                    <xdr:colOff>388620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verificationBuse">
                <anchor moveWithCells="1" sizeWithCells="1">
                  <from>
                    <xdr:col>5</xdr:col>
                    <xdr:colOff>495300</xdr:colOff>
                    <xdr:row>25</xdr:row>
                    <xdr:rowOff>175260</xdr:rowOff>
                  </from>
                  <to>
                    <xdr:col>7</xdr:col>
                    <xdr:colOff>335280</xdr:colOff>
                    <xdr:row>28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X1484"/>
  <sheetViews>
    <sheetView zoomScale="70" zoomScaleNormal="70" workbookViewId="0">
      <selection activeCell="B2" sqref="B2"/>
    </sheetView>
  </sheetViews>
  <sheetFormatPr defaultColWidth="11.5546875" defaultRowHeight="15.6"/>
  <cols>
    <col min="1" max="2" width="11.5546875" style="63"/>
    <col min="3" max="3" width="11.5546875" style="216"/>
    <col min="4" max="5" width="11.5546875" style="63"/>
    <col min="6" max="6" width="11.5546875" style="126"/>
    <col min="7" max="7" width="15.109375" style="127" customWidth="1"/>
    <col min="8" max="8" width="15.44140625" style="127" customWidth="1"/>
    <col min="9" max="10" width="11.5546875" style="63"/>
    <col min="11" max="11" width="18.33203125" style="63" customWidth="1"/>
    <col min="12" max="12" width="14.21875" customWidth="1"/>
    <col min="13" max="13" width="0.77734375" hidden="1" customWidth="1"/>
    <col min="14" max="14" width="10.33203125" hidden="1" customWidth="1"/>
    <col min="15" max="15" width="9" hidden="1" customWidth="1"/>
    <col min="16" max="17" width="11.21875" hidden="1" customWidth="1"/>
    <col min="18" max="18" width="3.88671875" customWidth="1"/>
    <col min="19" max="19" width="24.6640625" customWidth="1"/>
    <col min="20" max="20" width="11.5546875" customWidth="1"/>
    <col min="21" max="21" width="9.6640625" customWidth="1"/>
    <col min="22" max="22" width="24.21875" customWidth="1"/>
    <col min="23" max="23" width="17.88671875" customWidth="1"/>
    <col min="24" max="24" width="19" customWidth="1"/>
  </cols>
  <sheetData>
    <row r="1" spans="1:24" ht="15" thickBot="1">
      <c r="A1" s="57" t="s">
        <v>16</v>
      </c>
      <c r="B1" s="58" t="s">
        <v>17</v>
      </c>
      <c r="C1" s="203" t="s">
        <v>18</v>
      </c>
      <c r="D1" s="58" t="s">
        <v>19</v>
      </c>
      <c r="E1" s="60" t="s">
        <v>20</v>
      </c>
      <c r="F1" s="62" t="s">
        <v>21</v>
      </c>
      <c r="G1" s="397" t="s">
        <v>11</v>
      </c>
      <c r="H1" s="398"/>
      <c r="I1" s="63" t="s">
        <v>79</v>
      </c>
      <c r="P1" t="s">
        <v>14</v>
      </c>
      <c r="Q1" s="64" t="s">
        <v>23</v>
      </c>
      <c r="S1" s="66" t="s">
        <v>26</v>
      </c>
      <c r="W1" s="399" t="s">
        <v>29</v>
      </c>
      <c r="X1" s="399"/>
    </row>
    <row r="2" spans="1:24" ht="16.2" thickBot="1">
      <c r="A2" s="68">
        <v>1</v>
      </c>
      <c r="B2" s="273">
        <v>1979</v>
      </c>
      <c r="C2" s="273">
        <v>22.5</v>
      </c>
      <c r="D2" s="71">
        <v>2.3809523809523808E-2</v>
      </c>
      <c r="E2" s="71">
        <f>-LN(-LN(I2))</f>
        <v>-1.3877333600073416</v>
      </c>
      <c r="F2" s="72">
        <v>22.5</v>
      </c>
      <c r="G2" s="73">
        <v>17.985136560219004</v>
      </c>
      <c r="H2" s="74">
        <v>27.014863439780996</v>
      </c>
      <c r="I2" s="123">
        <f>IF(C2="","",EXP(-EXP(-(C2-K$12)/K$11)))</f>
        <v>1.8210441529929372E-2</v>
      </c>
      <c r="J2" s="395" t="s">
        <v>29</v>
      </c>
      <c r="K2" s="396"/>
      <c r="M2" s="400" t="s">
        <v>30</v>
      </c>
      <c r="N2" s="401"/>
      <c r="P2">
        <v>-1.5349479375057355</v>
      </c>
      <c r="Q2">
        <f>+SQRT(1+1.13*P2+1.1*POWER(P2,2))</f>
        <v>1.3627841056297001</v>
      </c>
      <c r="S2" s="77">
        <f>IF(C2="","",(1/X$5)  *  EXP(   -  (   (C2-X$6)/X$5   +   EXP(-(C2-X$6)/X$5)  )   ))</f>
        <v>8.8992128675783912E-3</v>
      </c>
      <c r="W2" s="173" t="s">
        <v>31</v>
      </c>
      <c r="X2" s="174">
        <f>K3</f>
        <v>38.604878048780478</v>
      </c>
    </row>
    <row r="3" spans="1:24" ht="16.2" thickBot="1">
      <c r="A3" s="78">
        <v>2</v>
      </c>
      <c r="B3" s="273">
        <v>2004</v>
      </c>
      <c r="C3" s="273">
        <v>23.3</v>
      </c>
      <c r="D3" s="79">
        <v>4.7619047619047616E-2</v>
      </c>
      <c r="E3" s="71">
        <f>-LN(-LN(I3))</f>
        <v>-1.2901364279942551</v>
      </c>
      <c r="F3" s="72">
        <v>23.3</v>
      </c>
      <c r="G3" s="81">
        <v>18.990264823498869</v>
      </c>
      <c r="H3" s="82">
        <v>27.609735176501133</v>
      </c>
      <c r="I3" s="123">
        <f t="shared" ref="I3:I66" si="0">IF(C3="","",EXP(-EXP(-(C3-K$12)/K$11)))</f>
        <v>2.6429295571137757E-2</v>
      </c>
      <c r="J3" s="204" t="s">
        <v>31</v>
      </c>
      <c r="K3" s="205">
        <v>38.604878048780478</v>
      </c>
      <c r="L3" s="75"/>
      <c r="M3" s="85" t="s">
        <v>2</v>
      </c>
      <c r="N3" s="86">
        <v>41</v>
      </c>
      <c r="P3">
        <v>-1.4587003343705118</v>
      </c>
      <c r="Q3">
        <f>+SQRT(1+1.13*P3+1.1*POWER(P3,2))</f>
        <v>1.3008673853253565</v>
      </c>
      <c r="S3" s="77">
        <f t="shared" ref="S3:S66" si="1">IF(C3="","",(1/X$5)  *  EXP(   -  (   (C3-X$6)/X$5   +   EXP(-(C3-X$6)/X$5)  )   ))</f>
        <v>1.1714692633313399E-2</v>
      </c>
      <c r="W3" s="173" t="s">
        <v>32</v>
      </c>
      <c r="X3" s="174">
        <f>K4</f>
        <v>10.508947407317097</v>
      </c>
    </row>
    <row r="4" spans="1:24" ht="16.2" thickBot="1">
      <c r="A4" s="78">
        <v>3</v>
      </c>
      <c r="B4" s="273">
        <v>1987</v>
      </c>
      <c r="C4" s="273">
        <v>23.7</v>
      </c>
      <c r="D4" s="79">
        <v>7.1428571428571425E-2</v>
      </c>
      <c r="E4" s="71">
        <f>-LN(-LN(I4))</f>
        <v>-1.2413379619877123</v>
      </c>
      <c r="F4" s="72">
        <v>23.7</v>
      </c>
      <c r="G4" s="81">
        <v>19.490323872574375</v>
      </c>
      <c r="H4" s="82">
        <v>27.909676127425623</v>
      </c>
      <c r="I4" s="123">
        <f t="shared" si="0"/>
        <v>3.1422218566981852E-2</v>
      </c>
      <c r="J4" s="206" t="s">
        <v>32</v>
      </c>
      <c r="K4" s="207">
        <v>10.508947407317097</v>
      </c>
      <c r="L4" s="75"/>
      <c r="M4" s="89" t="s">
        <v>33</v>
      </c>
      <c r="N4" s="10">
        <f>+INT(N3/10)*10</f>
        <v>40</v>
      </c>
      <c r="P4">
        <v>-1.4205765328029001</v>
      </c>
      <c r="Q4">
        <f>+SQRT(1+1.13*P4+1.1*POWER(P4,2))</f>
        <v>1.2706651691291704</v>
      </c>
      <c r="S4" s="77">
        <f t="shared" si="1"/>
        <v>1.3264450120406479E-2</v>
      </c>
      <c r="W4" s="173" t="s">
        <v>41</v>
      </c>
      <c r="X4" s="299">
        <v>47</v>
      </c>
    </row>
    <row r="5" spans="1:24" ht="16.2" thickBot="1">
      <c r="A5" s="78">
        <v>4</v>
      </c>
      <c r="B5" s="273">
        <v>1976</v>
      </c>
      <c r="C5" s="273">
        <v>25</v>
      </c>
      <c r="D5" s="79">
        <v>9.5238095238095233E-2</v>
      </c>
      <c r="E5" s="71">
        <f>-LN(-LN(I5))</f>
        <v>-1.0827429474664469</v>
      </c>
      <c r="F5" s="72">
        <v>25</v>
      </c>
      <c r="G5" s="81">
        <v>21.102140705952891</v>
      </c>
      <c r="H5" s="82">
        <v>28.897859294047109</v>
      </c>
      <c r="I5" s="123">
        <f t="shared" si="0"/>
        <v>5.2195043534544669E-2</v>
      </c>
      <c r="L5" s="75"/>
      <c r="M5" s="91" t="s">
        <v>34</v>
      </c>
      <c r="N5" s="21">
        <f>+N3-N4</f>
        <v>1</v>
      </c>
      <c r="P5">
        <v>-1.2966741777081616</v>
      </c>
      <c r="Q5">
        <f>+SQRT(1+1.13*P5+1.1*POWER(P5,2))</f>
        <v>1.1765451519760848</v>
      </c>
      <c r="S5" s="77">
        <f t="shared" si="1"/>
        <v>1.8802029523109817E-2</v>
      </c>
      <c r="W5" s="173" t="s">
        <v>39</v>
      </c>
      <c r="X5" s="174">
        <f>K11</f>
        <v>8.1969789777073352</v>
      </c>
    </row>
    <row r="6" spans="1:24" ht="16.2" thickBot="1">
      <c r="A6" s="78">
        <v>5</v>
      </c>
      <c r="B6" s="273">
        <v>1982</v>
      </c>
      <c r="C6" s="273">
        <v>27.2</v>
      </c>
      <c r="D6" s="79">
        <v>0.11904761904761904</v>
      </c>
      <c r="E6" s="71">
        <f>-LN(-LN(I6))</f>
        <v>-0.81435138443045985</v>
      </c>
      <c r="F6" s="72">
        <v>27.2</v>
      </c>
      <c r="G6" s="81">
        <v>23.770783679909066</v>
      </c>
      <c r="H6" s="82">
        <v>30.629216320090933</v>
      </c>
      <c r="I6" s="123">
        <f t="shared" si="0"/>
        <v>0.10458963636885156</v>
      </c>
      <c r="J6" s="395" t="s">
        <v>80</v>
      </c>
      <c r="K6" s="396"/>
      <c r="L6" s="75"/>
      <c r="P6">
        <v>-1.0869932690862967</v>
      </c>
      <c r="Q6">
        <f>+SQRT(1+1.13*P6+1.1*POWER(P6,2))</f>
        <v>1.0350881168650767</v>
      </c>
      <c r="S6" s="77">
        <f t="shared" si="1"/>
        <v>2.8807339067923089E-2</v>
      </c>
      <c r="W6" s="173" t="s">
        <v>81</v>
      </c>
      <c r="X6" s="299">
        <f>K12</f>
        <v>33.875221178643343</v>
      </c>
    </row>
    <row r="7" spans="1:24" ht="16.2" thickBot="1">
      <c r="A7" s="78">
        <v>6</v>
      </c>
      <c r="B7" s="273">
        <v>1999</v>
      </c>
      <c r="C7" s="273">
        <v>27.5</v>
      </c>
      <c r="D7" s="79">
        <v>0.14285714285714285</v>
      </c>
      <c r="E7" s="71">
        <f>-LN(-LN(I7))</f>
        <v>-0.77775253492555252</v>
      </c>
      <c r="F7" s="72">
        <v>27.5</v>
      </c>
      <c r="G7" s="81">
        <v>24.127532602779119</v>
      </c>
      <c r="H7" s="82">
        <v>30.872467397220881</v>
      </c>
      <c r="I7" s="123">
        <f t="shared" si="0"/>
        <v>0.11342936301851636</v>
      </c>
      <c r="J7" s="204" t="s">
        <v>31</v>
      </c>
      <c r="K7" s="208"/>
      <c r="L7" s="75"/>
      <c r="P7">
        <v>-1.0584004179105879</v>
      </c>
      <c r="Q7">
        <f>+SQRT(1+1.13*P7+1.1*POWER(P7,2))</f>
        <v>1.0179587991945811</v>
      </c>
      <c r="S7" s="77">
        <f t="shared" si="1"/>
        <v>3.0119329954285342E-2</v>
      </c>
    </row>
    <row r="8" spans="1:24" ht="16.2" thickBot="1">
      <c r="A8" s="78">
        <v>7</v>
      </c>
      <c r="B8" s="273">
        <v>1971</v>
      </c>
      <c r="C8" s="273">
        <v>28.6</v>
      </c>
      <c r="D8" s="79">
        <v>0.16666666666666666</v>
      </c>
      <c r="E8" s="71">
        <f>-LN(-LN(I8))</f>
        <v>-0.64355675340755869</v>
      </c>
      <c r="F8" s="72">
        <v>28.6</v>
      </c>
      <c r="G8" s="81">
        <v>25.417682793623417</v>
      </c>
      <c r="H8" s="82">
        <v>31.782317206376586</v>
      </c>
      <c r="I8" s="123">
        <f t="shared" si="0"/>
        <v>0.14908506884954612</v>
      </c>
      <c r="J8" s="206" t="s">
        <v>32</v>
      </c>
      <c r="K8" s="209"/>
      <c r="L8" s="75"/>
      <c r="M8" s="400" t="s">
        <v>36</v>
      </c>
      <c r="N8" s="401"/>
      <c r="P8">
        <v>-0.95355996359965522</v>
      </c>
      <c r="Q8">
        <f>+SQRT(1+1.13*P8+1.1*POWER(P8,2))</f>
        <v>0.96056311907681691</v>
      </c>
      <c r="S8" s="77">
        <f t="shared" si="1"/>
        <v>3.4615728485341828E-2</v>
      </c>
    </row>
    <row r="9" spans="1:24" ht="16.2" thickBot="1">
      <c r="A9" s="78">
        <v>8</v>
      </c>
      <c r="B9" s="273">
        <v>2000</v>
      </c>
      <c r="C9" s="273">
        <v>28.6</v>
      </c>
      <c r="D9" s="79">
        <v>0.19047619047619047</v>
      </c>
      <c r="E9" s="71">
        <f>-LN(-LN(I9))</f>
        <v>-0.64355675340755869</v>
      </c>
      <c r="F9" s="72">
        <v>28.6</v>
      </c>
      <c r="G9" s="81">
        <v>25.417682793623417</v>
      </c>
      <c r="H9" s="82">
        <v>31.782317206376586</v>
      </c>
      <c r="I9" s="123">
        <f t="shared" si="0"/>
        <v>0.14908506884954612</v>
      </c>
      <c r="L9" s="75"/>
      <c r="M9" s="94" t="s">
        <v>37</v>
      </c>
      <c r="N9" s="95">
        <f>+SQRT(N3)</f>
        <v>6.4031242374328485</v>
      </c>
      <c r="P9">
        <v>-0.95355996359965522</v>
      </c>
      <c r="Q9">
        <f>+SQRT(1+1.13*P9+1.1*POWER(P9,2))</f>
        <v>0.96056311907681691</v>
      </c>
      <c r="S9" s="77">
        <f t="shared" si="1"/>
        <v>3.4615728485341828E-2</v>
      </c>
    </row>
    <row r="10" spans="1:24" ht="16.2" thickBot="1">
      <c r="A10" s="78">
        <v>9</v>
      </c>
      <c r="B10" s="273">
        <v>1992</v>
      </c>
      <c r="C10" s="273">
        <v>29.6</v>
      </c>
      <c r="D10" s="79">
        <v>0.21428571428571427</v>
      </c>
      <c r="E10" s="71">
        <f>-LN(-LN(I10))</f>
        <v>-0.5215605883912009</v>
      </c>
      <c r="F10" s="72">
        <v>29.6</v>
      </c>
      <c r="G10" s="81">
        <v>26.562834985244763</v>
      </c>
      <c r="H10" s="82">
        <v>32.63716501475524</v>
      </c>
      <c r="I10" s="123">
        <f t="shared" si="0"/>
        <v>0.18550848591211111</v>
      </c>
      <c r="J10" s="395" t="s">
        <v>38</v>
      </c>
      <c r="K10" s="396"/>
      <c r="L10" s="75"/>
      <c r="P10">
        <v>-0.85825045968062563</v>
      </c>
      <c r="Q10">
        <f>+SQRT(1+1.13*P10+1.1*POWER(P10,2))</f>
        <v>0.91674981170278891</v>
      </c>
      <c r="S10" s="77">
        <f t="shared" si="1"/>
        <v>3.8125965016453163E-2</v>
      </c>
    </row>
    <row r="11" spans="1:24">
      <c r="A11" s="78">
        <v>10</v>
      </c>
      <c r="B11" s="273">
        <v>1978</v>
      </c>
      <c r="C11" s="273">
        <v>31.3</v>
      </c>
      <c r="D11" s="79">
        <v>0.23809523809523808</v>
      </c>
      <c r="E11" s="71">
        <f>-LN(-LN(I11))</f>
        <v>-0.31416710786339264</v>
      </c>
      <c r="F11" s="72">
        <v>31.3</v>
      </c>
      <c r="G11" s="81">
        <v>28.437647913578999</v>
      </c>
      <c r="H11" s="82">
        <v>34.162352086421002</v>
      </c>
      <c r="I11" s="123">
        <f t="shared" si="0"/>
        <v>0.25433105158319402</v>
      </c>
      <c r="J11" s="210" t="s">
        <v>39</v>
      </c>
      <c r="K11" s="63">
        <v>8.1969789777073352</v>
      </c>
      <c r="L11" s="75"/>
      <c r="P11">
        <v>-0.69622430301827543</v>
      </c>
      <c r="Q11">
        <f>+SQRT(1+1.13*P11+1.1*POWER(P11,2))</f>
        <v>0.86398359111383627</v>
      </c>
      <c r="S11" s="77">
        <f t="shared" si="1"/>
        <v>4.2480205305319374E-2</v>
      </c>
    </row>
    <row r="12" spans="1:24" ht="16.2" thickBot="1">
      <c r="A12" s="78">
        <v>11</v>
      </c>
      <c r="B12" s="273">
        <v>2001</v>
      </c>
      <c r="C12" s="273">
        <v>31.3</v>
      </c>
      <c r="D12" s="79">
        <v>0.26190476190476192</v>
      </c>
      <c r="E12" s="71">
        <f>-LN(-LN(I12))</f>
        <v>-0.31416710786339264</v>
      </c>
      <c r="F12" s="72">
        <v>31.3</v>
      </c>
      <c r="G12" s="81">
        <v>28.437647913578999</v>
      </c>
      <c r="H12" s="82">
        <v>34.162352086421002</v>
      </c>
      <c r="I12" s="123">
        <f t="shared" si="0"/>
        <v>0.25433105158319402</v>
      </c>
      <c r="J12" s="211" t="s">
        <v>40</v>
      </c>
      <c r="K12" s="63">
        <v>33.875221178643343</v>
      </c>
      <c r="L12" s="75"/>
      <c r="P12">
        <v>-0.69622430301827543</v>
      </c>
      <c r="Q12">
        <f>+SQRT(1+1.13*P12+1.1*POWER(P12,2))</f>
        <v>0.86398359111383627</v>
      </c>
      <c r="S12" s="77">
        <f t="shared" si="1"/>
        <v>4.2480205305319374E-2</v>
      </c>
    </row>
    <row r="13" spans="1:24" ht="16.8" thickTop="1" thickBot="1">
      <c r="A13" s="78">
        <v>12</v>
      </c>
      <c r="B13" s="273">
        <v>1997</v>
      </c>
      <c r="C13" s="273">
        <v>31.5</v>
      </c>
      <c r="D13" s="79">
        <v>0.2857142857142857</v>
      </c>
      <c r="E13" s="71">
        <f>-LN(-LN(I13))</f>
        <v>-0.28976787486012123</v>
      </c>
      <c r="F13" s="72">
        <v>31.5</v>
      </c>
      <c r="G13" s="81">
        <v>28.651596157956522</v>
      </c>
      <c r="H13" s="82">
        <v>34.348403842043474</v>
      </c>
      <c r="I13" s="123">
        <f t="shared" si="0"/>
        <v>0.26286431154878409</v>
      </c>
      <c r="L13" s="75"/>
      <c r="P13">
        <v>-0.67716240223446966</v>
      </c>
      <c r="Q13">
        <f>+SQRT(1+1.13*P13+1.1*POWER(P13,2))</f>
        <v>0.8597733982713136</v>
      </c>
      <c r="S13" s="77">
        <f t="shared" si="1"/>
        <v>4.2847194880299741E-2</v>
      </c>
      <c r="V13" s="106" t="s">
        <v>44</v>
      </c>
      <c r="W13" s="107" t="s">
        <v>45</v>
      </c>
      <c r="X13" s="107" t="s">
        <v>46</v>
      </c>
    </row>
    <row r="14" spans="1:24" ht="16.2" thickBot="1">
      <c r="A14" s="78">
        <v>13</v>
      </c>
      <c r="B14" s="273">
        <v>1972</v>
      </c>
      <c r="C14" s="273">
        <v>32.1</v>
      </c>
      <c r="D14" s="79">
        <v>0.30952380952380953</v>
      </c>
      <c r="E14" s="71">
        <f>-LN(-LN(I14))</f>
        <v>-0.21657017585030633</v>
      </c>
      <c r="F14" s="72">
        <v>32.1</v>
      </c>
      <c r="G14" s="81">
        <v>29.2844924986866</v>
      </c>
      <c r="H14" s="82">
        <v>34.9155075013134</v>
      </c>
      <c r="I14" s="123">
        <f t="shared" si="0"/>
        <v>0.28886084056196509</v>
      </c>
      <c r="J14" s="98" t="s">
        <v>41</v>
      </c>
      <c r="K14" s="212">
        <v>41</v>
      </c>
      <c r="L14" s="40"/>
      <c r="P14">
        <v>-0.61997669988305182</v>
      </c>
      <c r="Q14">
        <f>+SQRT(1+1.13*P14+1.1*POWER(P14,2))</f>
        <v>0.84984383763713855</v>
      </c>
      <c r="S14" s="77">
        <f t="shared" si="1"/>
        <v>4.3761286575989766E-2</v>
      </c>
      <c r="V14" s="108">
        <f>PRODUCT(S2:S490)</f>
        <v>1.5256229493648254E-66</v>
      </c>
      <c r="W14" s="109">
        <f>-2*LN(V14) + 2*2</f>
        <v>307.0964266391415</v>
      </c>
      <c r="X14" s="109">
        <f>-2*LN(V14) + 2*LN(X4)</f>
        <v>310.79672184256162</v>
      </c>
    </row>
    <row r="15" spans="1:24">
      <c r="A15" s="78">
        <v>14</v>
      </c>
      <c r="B15" s="273">
        <v>1983</v>
      </c>
      <c r="C15" s="273">
        <v>33.1</v>
      </c>
      <c r="D15" s="79">
        <v>0.33333333333333331</v>
      </c>
      <c r="E15" s="71">
        <f>-LN(-LN(I15))</f>
        <v>-9.4574010833948494E-2</v>
      </c>
      <c r="F15" s="72">
        <v>33.1</v>
      </c>
      <c r="G15" s="81">
        <v>30.30858048735444</v>
      </c>
      <c r="H15" s="82">
        <v>35.891419512645562</v>
      </c>
      <c r="I15" s="123">
        <f t="shared" si="0"/>
        <v>0.33314064789266956</v>
      </c>
      <c r="J15" s="213"/>
      <c r="K15" s="214"/>
      <c r="L15" s="75"/>
      <c r="P15">
        <v>-0.52466719596402223</v>
      </c>
      <c r="Q15">
        <f>+SQRT(1+1.13*P15+1.1*POWER(P15,2))</f>
        <v>0.84257302457026217</v>
      </c>
      <c r="S15" s="77">
        <f t="shared" si="1"/>
        <v>4.4673170489278768E-2</v>
      </c>
    </row>
    <row r="16" spans="1:24">
      <c r="A16" s="78">
        <v>15</v>
      </c>
      <c r="B16" s="273">
        <v>1980</v>
      </c>
      <c r="C16" s="273">
        <v>35</v>
      </c>
      <c r="D16" s="79">
        <v>0.35714285714285715</v>
      </c>
      <c r="E16" s="71">
        <f>-LN(-LN(I16))</f>
        <v>0.1372187026971311</v>
      </c>
      <c r="F16" s="72">
        <v>35</v>
      </c>
      <c r="G16" s="81">
        <v>32.146982546572296</v>
      </c>
      <c r="H16" s="82">
        <v>37.853017453427704</v>
      </c>
      <c r="I16" s="123">
        <f t="shared" si="0"/>
        <v>0.41820666919050975</v>
      </c>
      <c r="J16" s="213"/>
      <c r="L16" s="75"/>
      <c r="P16">
        <v>-0.34357913851786631</v>
      </c>
      <c r="Q16">
        <f>+SQRT(1+1.13*P16+1.1*POWER(P16,2))</f>
        <v>0.86116598884417062</v>
      </c>
      <c r="S16" s="77">
        <f t="shared" si="1"/>
        <v>4.4477852226689846E-2</v>
      </c>
    </row>
    <row r="17" spans="1:19">
      <c r="A17" s="78">
        <v>16</v>
      </c>
      <c r="B17" s="273">
        <v>1970</v>
      </c>
      <c r="C17" s="273">
        <v>36.1</v>
      </c>
      <c r="D17" s="79">
        <v>0.38095238095238093</v>
      </c>
      <c r="E17" s="71">
        <f>-LN(-LN(I17))</f>
        <v>0.27141448421512482</v>
      </c>
      <c r="F17" s="72">
        <v>36.1</v>
      </c>
      <c r="G17" s="81">
        <v>33.149928539449419</v>
      </c>
      <c r="H17" s="82">
        <v>39.050071460550583</v>
      </c>
      <c r="I17" s="123">
        <f t="shared" si="0"/>
        <v>0.46659181123768972</v>
      </c>
      <c r="L17" s="75"/>
      <c r="P17">
        <v>-0.2387386842069337</v>
      </c>
      <c r="Q17">
        <f>+SQRT(1+1.13*P17+1.1*POWER(P17,2))</f>
        <v>0.89046115137983917</v>
      </c>
      <c r="S17" s="77">
        <f t="shared" si="1"/>
        <v>4.3391981081536746E-2</v>
      </c>
    </row>
    <row r="18" spans="1:19">
      <c r="A18" s="78">
        <v>17</v>
      </c>
      <c r="B18" s="273">
        <v>1989</v>
      </c>
      <c r="C18" s="273">
        <v>36.200000000000003</v>
      </c>
      <c r="D18" s="79">
        <v>0.40476190476190477</v>
      </c>
      <c r="E18" s="71">
        <f>-LN(-LN(I18))</f>
        <v>0.2836141007167608</v>
      </c>
      <c r="F18" s="72">
        <v>36.200000000000003</v>
      </c>
      <c r="G18" s="81">
        <v>33.239040091076333</v>
      </c>
      <c r="H18" s="82">
        <v>39.160959908923672</v>
      </c>
      <c r="I18" s="123">
        <f t="shared" si="0"/>
        <v>0.47092464230503073</v>
      </c>
      <c r="L18" s="75"/>
      <c r="P18">
        <v>-0.2292077338150306</v>
      </c>
      <c r="Q18">
        <f>+SQRT(1+1.13*P18+1.1*POWER(P18,2))</f>
        <v>0.89374776338388651</v>
      </c>
      <c r="S18" s="77">
        <f t="shared" si="1"/>
        <v>4.3263889068537301E-2</v>
      </c>
    </row>
    <row r="19" spans="1:19">
      <c r="A19" s="78">
        <v>18</v>
      </c>
      <c r="B19" s="273">
        <v>1998</v>
      </c>
      <c r="C19" s="273">
        <v>36.4</v>
      </c>
      <c r="D19" s="79">
        <v>0.42857142857142855</v>
      </c>
      <c r="E19" s="71">
        <f>-LN(-LN(I19))</f>
        <v>0.30801333372003187</v>
      </c>
      <c r="F19" s="72">
        <v>36.4</v>
      </c>
      <c r="G19" s="81">
        <v>33.41627952220734</v>
      </c>
      <c r="H19" s="82">
        <v>39.383720477792657</v>
      </c>
      <c r="I19" s="123">
        <f t="shared" si="0"/>
        <v>0.47955076530912133</v>
      </c>
      <c r="L19" s="75"/>
      <c r="P19">
        <v>-0.21014583303122505</v>
      </c>
      <c r="Q19">
        <f>+SQRT(1+1.13*P19+1.1*POWER(P19,2))</f>
        <v>0.90061790284734067</v>
      </c>
      <c r="S19" s="77">
        <f t="shared" si="1"/>
        <v>4.2994437949164944E-2</v>
      </c>
    </row>
    <row r="20" spans="1:19">
      <c r="A20" s="78">
        <v>19</v>
      </c>
      <c r="B20" s="273">
        <v>1994</v>
      </c>
      <c r="C20" s="273">
        <v>36.799999999999997</v>
      </c>
      <c r="D20" s="79">
        <v>0.45238095238095238</v>
      </c>
      <c r="E20" s="71">
        <f>-LN(-LN(I20))</f>
        <v>0.35681179972657473</v>
      </c>
      <c r="F20" s="72">
        <v>36.799999999999997</v>
      </c>
      <c r="G20" s="81">
        <v>33.766929269784633</v>
      </c>
      <c r="H20" s="82">
        <v>39.833070730215361</v>
      </c>
      <c r="I20" s="123">
        <f t="shared" si="0"/>
        <v>0.49663287521582211</v>
      </c>
      <c r="L20" s="75"/>
      <c r="P20">
        <v>-0.17202203146361345</v>
      </c>
      <c r="Q20">
        <f>+SQRT(1+1.13*P20+1.1*POWER(P20,2))</f>
        <v>0.91551397678346347</v>
      </c>
      <c r="S20" s="77">
        <f t="shared" si="1"/>
        <v>4.2405310528849854E-2</v>
      </c>
    </row>
    <row r="21" spans="1:19">
      <c r="A21" s="78">
        <v>20</v>
      </c>
      <c r="B21" s="273">
        <v>1984</v>
      </c>
      <c r="C21" s="273">
        <v>37.299999999999997</v>
      </c>
      <c r="D21" s="79">
        <v>0.47619047619047616</v>
      </c>
      <c r="E21" s="71">
        <f>-LN(-LN(I21))</f>
        <v>0.4178098822347539</v>
      </c>
      <c r="F21" s="72">
        <v>37.299999999999997</v>
      </c>
      <c r="G21" s="81">
        <v>34.198382088776448</v>
      </c>
      <c r="H21" s="82">
        <v>40.401617911223546</v>
      </c>
      <c r="I21" s="123">
        <f t="shared" si="0"/>
        <v>0.51763371192829577</v>
      </c>
      <c r="L21" s="75"/>
      <c r="P21">
        <v>-0.12436727950409848</v>
      </c>
      <c r="Q21">
        <f>+SQRT(1+1.13*P21+1.1*POWER(P21,2))</f>
        <v>0.93620452700931989</v>
      </c>
      <c r="S21" s="77">
        <f t="shared" si="1"/>
        <v>4.1583037056025597E-2</v>
      </c>
    </row>
    <row r="22" spans="1:19">
      <c r="A22" s="78">
        <v>21</v>
      </c>
      <c r="B22" s="273">
        <v>1985</v>
      </c>
      <c r="C22" s="273">
        <v>37.299999999999997</v>
      </c>
      <c r="D22" s="79">
        <v>0.5</v>
      </c>
      <c r="E22" s="71">
        <f>-LN(-LN(I22))</f>
        <v>0.4178098822347539</v>
      </c>
      <c r="F22" s="72">
        <v>37.299999999999997</v>
      </c>
      <c r="G22" s="81">
        <v>34.198382088776448</v>
      </c>
      <c r="H22" s="82">
        <v>40.401617911223546</v>
      </c>
      <c r="I22" s="123">
        <f t="shared" si="0"/>
        <v>0.51763371192829577</v>
      </c>
      <c r="L22" s="75"/>
      <c r="P22">
        <v>-0.12436727950409848</v>
      </c>
      <c r="Q22">
        <f>+SQRT(1+1.13*P22+1.1*POWER(P22,2))</f>
        <v>0.93620452700931989</v>
      </c>
      <c r="S22" s="77">
        <f t="shared" si="1"/>
        <v>4.1583037056025597E-2</v>
      </c>
    </row>
    <row r="23" spans="1:19">
      <c r="A23" s="78">
        <v>22</v>
      </c>
      <c r="B23" s="273">
        <v>1981</v>
      </c>
      <c r="C23" s="273">
        <v>37.700000000000003</v>
      </c>
      <c r="D23" s="79">
        <v>0.52380952380952384</v>
      </c>
      <c r="E23" s="71">
        <f>-LN(-LN(I23))</f>
        <v>0.46660834824129777</v>
      </c>
      <c r="F23" s="72">
        <v>37.700000000000003</v>
      </c>
      <c r="G23" s="81">
        <v>34.538366168781323</v>
      </c>
      <c r="H23" s="82">
        <v>40.861633831218683</v>
      </c>
      <c r="I23" s="123">
        <f t="shared" si="0"/>
        <v>0.53412485462747217</v>
      </c>
      <c r="L23" s="75"/>
      <c r="P23">
        <v>-8.6243477936486082E-2</v>
      </c>
      <c r="Q23">
        <f>+SQRT(1+1.13*P23+1.1*POWER(P23,2))</f>
        <v>0.95431996791799867</v>
      </c>
      <c r="S23" s="77">
        <f t="shared" si="1"/>
        <v>4.0864250279205316E-2</v>
      </c>
    </row>
    <row r="24" spans="1:19">
      <c r="A24" s="78">
        <v>23</v>
      </c>
      <c r="B24" s="273">
        <v>1977</v>
      </c>
      <c r="C24" s="273">
        <v>38.6</v>
      </c>
      <c r="D24" s="79">
        <v>0.54761904761904767</v>
      </c>
      <c r="E24" s="71">
        <f>-LN(-LN(I24))</f>
        <v>0.57640489675601936</v>
      </c>
      <c r="F24" s="72">
        <v>38.6</v>
      </c>
      <c r="G24" s="81">
        <v>35.287899552435043</v>
      </c>
      <c r="H24" s="82">
        <v>41.91210044756496</v>
      </c>
      <c r="I24" s="123">
        <f t="shared" si="0"/>
        <v>0.5701163126912574</v>
      </c>
      <c r="L24" s="75"/>
      <c r="P24">
        <v>-4.6492440935984314E-4</v>
      </c>
      <c r="Q24">
        <f>+SQRT(1+1.13*P24+1.1*POWER(P24,2))</f>
        <v>0.99973740211497564</v>
      </c>
      <c r="S24" s="77">
        <f t="shared" si="1"/>
        <v>3.9082305959947466E-2</v>
      </c>
    </row>
    <row r="25" spans="1:19">
      <c r="A25" s="78">
        <v>24</v>
      </c>
      <c r="B25" s="69">
        <v>2007</v>
      </c>
      <c r="C25" s="273">
        <v>39.1</v>
      </c>
      <c r="D25" s="79">
        <v>0.5714285714285714</v>
      </c>
      <c r="E25" s="71">
        <f>-LN(-LN(I25))</f>
        <v>0.6374029792641982</v>
      </c>
      <c r="F25" s="72">
        <v>39.1</v>
      </c>
      <c r="G25" s="81">
        <v>35.695894153528982</v>
      </c>
      <c r="H25" s="82">
        <v>42.50410584647102</v>
      </c>
      <c r="I25" s="123">
        <f t="shared" si="0"/>
        <v>0.58939211126965174</v>
      </c>
      <c r="L25" s="75"/>
      <c r="P25">
        <v>4.7189827550154877E-2</v>
      </c>
      <c r="Q25">
        <f>+SQRT(1+1.13*P25+1.1*POWER(P25,2))</f>
        <v>1.0275086729260778</v>
      </c>
      <c r="S25" s="77">
        <f t="shared" si="1"/>
        <v>3.801280351470343E-2</v>
      </c>
    </row>
    <row r="26" spans="1:19">
      <c r="A26" s="78">
        <v>25</v>
      </c>
      <c r="B26" s="273">
        <v>1975</v>
      </c>
      <c r="C26" s="273">
        <v>39.4</v>
      </c>
      <c r="D26" s="79">
        <v>0.59523809523809523</v>
      </c>
      <c r="E26" s="71">
        <f>-LN(-LN(I26))</f>
        <v>0.67400182876910564</v>
      </c>
      <c r="F26" s="72">
        <v>39.4</v>
      </c>
      <c r="G26" s="81">
        <v>35.938062030060756</v>
      </c>
      <c r="H26" s="82">
        <v>42.861937969939241</v>
      </c>
      <c r="I26" s="123">
        <f t="shared" si="0"/>
        <v>0.60069683882159353</v>
      </c>
      <c r="K26"/>
      <c r="P26">
        <v>7.5782678725863806E-2</v>
      </c>
      <c r="Q26">
        <f>+SQRT(1+1.13*P26+1.1*POWER(P26,2))</f>
        <v>1.0449649481176775</v>
      </c>
      <c r="S26" s="77">
        <f t="shared" si="1"/>
        <v>3.7349625380188579E-2</v>
      </c>
    </row>
    <row r="27" spans="1:19">
      <c r="A27" s="78">
        <v>26</v>
      </c>
      <c r="B27" s="273">
        <v>1991</v>
      </c>
      <c r="C27" s="273">
        <v>39.6</v>
      </c>
      <c r="D27" s="79">
        <v>0.61904761904761907</v>
      </c>
      <c r="E27" s="71">
        <f>-LN(-LN(I27))</f>
        <v>0.69840106177237715</v>
      </c>
      <c r="F27" s="72">
        <v>39.6</v>
      </c>
      <c r="G27" s="81">
        <v>36.098471702797653</v>
      </c>
      <c r="H27" s="82">
        <v>43.10152829720235</v>
      </c>
      <c r="I27" s="123">
        <f t="shared" si="0"/>
        <v>0.60812188513130117</v>
      </c>
      <c r="K27"/>
      <c r="P27">
        <v>9.484457950966968E-2</v>
      </c>
      <c r="Q27">
        <f>+SQRT(1+1.13*P27+1.1*POWER(P27,2))</f>
        <v>1.0569150479269984</v>
      </c>
      <c r="S27" s="77">
        <f t="shared" si="1"/>
        <v>3.6899891107779081E-2</v>
      </c>
    </row>
    <row r="28" spans="1:19">
      <c r="A28" s="78">
        <v>27</v>
      </c>
      <c r="B28" s="273">
        <v>2002</v>
      </c>
      <c r="C28" s="273">
        <v>39.799999999999997</v>
      </c>
      <c r="D28" s="79">
        <v>0.6428571428571429</v>
      </c>
      <c r="E28" s="71">
        <f>-LN(-LN(I28))</f>
        <v>0.722800294775648</v>
      </c>
      <c r="F28" s="72">
        <v>39.799999999999997</v>
      </c>
      <c r="G28" s="81">
        <v>36.258085238945398</v>
      </c>
      <c r="H28" s="82">
        <v>43.341914761054596</v>
      </c>
      <c r="I28" s="123">
        <f t="shared" si="0"/>
        <v>0.61545643676353534</v>
      </c>
      <c r="K28"/>
      <c r="P28">
        <v>0.11390648029347503</v>
      </c>
      <c r="Q28">
        <f>+SQRT(1+1.13*P28+1.1*POWER(P28,2))</f>
        <v>1.0691054567299521</v>
      </c>
      <c r="S28" s="77">
        <f t="shared" si="1"/>
        <v>3.6444778687906791E-2</v>
      </c>
    </row>
    <row r="29" spans="1:19">
      <c r="A29" s="78">
        <v>28</v>
      </c>
      <c r="B29" s="273">
        <v>1973</v>
      </c>
      <c r="C29" s="273">
        <v>39.9</v>
      </c>
      <c r="D29" s="79">
        <v>0.66666666666666663</v>
      </c>
      <c r="E29" s="71">
        <f>-LN(-LN(I29))</f>
        <v>0.73499991127728437</v>
      </c>
      <c r="F29" s="72">
        <v>39.9</v>
      </c>
      <c r="G29" s="81">
        <v>36.33760189653303</v>
      </c>
      <c r="H29" s="82">
        <v>43.462398103466967</v>
      </c>
      <c r="I29" s="123">
        <f t="shared" si="0"/>
        <v>0.61908945492176004</v>
      </c>
      <c r="K29"/>
      <c r="P29">
        <v>0.12343743068537845</v>
      </c>
      <c r="Q29">
        <f>+SQRT(1+1.13*P29+1.1*POWER(P29,2))</f>
        <v>1.0752882292195456</v>
      </c>
      <c r="S29" s="77">
        <f t="shared" si="1"/>
        <v>3.621539110616892E-2</v>
      </c>
    </row>
    <row r="30" spans="1:19">
      <c r="A30" s="78">
        <v>29</v>
      </c>
      <c r="B30" s="105">
        <v>2008</v>
      </c>
      <c r="C30" s="273">
        <v>40.299999999999997</v>
      </c>
      <c r="D30" s="79">
        <v>0.69047619047619047</v>
      </c>
      <c r="E30" s="71">
        <f>-LN(-LN(I30))</f>
        <v>0.78379837728382729</v>
      </c>
      <c r="F30" s="72">
        <v>40.299999999999997</v>
      </c>
      <c r="G30" s="81">
        <v>36.653810870952462</v>
      </c>
      <c r="H30" s="82">
        <v>43.946189129047532</v>
      </c>
      <c r="I30" s="123">
        <f t="shared" si="0"/>
        <v>0.63339051799069113</v>
      </c>
      <c r="K30"/>
      <c r="P30">
        <v>0.1615612322529901</v>
      </c>
      <c r="Q30">
        <f>+SQRT(1+1.13*P30+1.1*POWER(P30,2))</f>
        <v>1.1005800413371549</v>
      </c>
      <c r="S30" s="77">
        <f t="shared" si="1"/>
        <v>3.5287299711403833E-2</v>
      </c>
    </row>
    <row r="31" spans="1:19">
      <c r="A31" s="78">
        <v>30</v>
      </c>
      <c r="B31" s="273">
        <v>1995</v>
      </c>
      <c r="C31" s="273">
        <v>42.4</v>
      </c>
      <c r="D31" s="79">
        <v>0.7142857142857143</v>
      </c>
      <c r="E31" s="71">
        <f>-LN(-LN(I31))</f>
        <v>1.0399903238181787</v>
      </c>
      <c r="F31" s="72">
        <v>42.4</v>
      </c>
      <c r="G31" s="81">
        <v>38.27185787663975</v>
      </c>
      <c r="H31" s="82">
        <v>46.528142123360247</v>
      </c>
      <c r="I31" s="123">
        <f t="shared" si="0"/>
        <v>0.70225541502195366</v>
      </c>
      <c r="K31"/>
      <c r="P31">
        <v>0.36171119048295214</v>
      </c>
      <c r="Q31">
        <f>+SQRT(1+1.13*P31+1.1*POWER(P31,2))</f>
        <v>1.2460546252465778</v>
      </c>
      <c r="S31" s="77">
        <f t="shared" si="1"/>
        <v>3.0281627760063566E-2</v>
      </c>
    </row>
    <row r="32" spans="1:19">
      <c r="A32" s="78">
        <v>31</v>
      </c>
      <c r="B32" s="273">
        <v>2006</v>
      </c>
      <c r="C32" s="273">
        <v>44.1</v>
      </c>
      <c r="D32" s="79">
        <v>0.73809523809523814</v>
      </c>
      <c r="E32" s="71">
        <f>-LN(-LN(I32))</f>
        <v>1.2473838043459875</v>
      </c>
      <c r="F32" s="72">
        <v>44.1</v>
      </c>
      <c r="G32" s="81">
        <v>39.541138303661519</v>
      </c>
      <c r="H32" s="82">
        <v>48.658861696338484</v>
      </c>
      <c r="I32" s="123">
        <f t="shared" si="0"/>
        <v>0.75032012453296348</v>
      </c>
      <c r="K32"/>
      <c r="P32">
        <v>0.52373734714530273</v>
      </c>
      <c r="Q32">
        <f>+SQRT(1+1.13*P32+1.1*POWER(P32,2))</f>
        <v>1.3760647121223883</v>
      </c>
      <c r="S32" s="77">
        <f t="shared" si="1"/>
        <v>2.6294255014077023E-2</v>
      </c>
    </row>
    <row r="33" spans="1:19">
      <c r="A33" s="78">
        <v>32</v>
      </c>
      <c r="B33" s="69">
        <v>2009</v>
      </c>
      <c r="C33" s="273">
        <v>44.1</v>
      </c>
      <c r="D33" s="79">
        <v>0.76190476190476186</v>
      </c>
      <c r="E33" s="71">
        <f>-LN(-LN(I33))</f>
        <v>1.2473838043459875</v>
      </c>
      <c r="F33" s="72">
        <v>44.1</v>
      </c>
      <c r="G33" s="81">
        <v>39.541138303661519</v>
      </c>
      <c r="H33" s="82">
        <v>48.658861696338484</v>
      </c>
      <c r="I33" s="123">
        <f t="shared" si="0"/>
        <v>0.75032012453296348</v>
      </c>
      <c r="K33"/>
      <c r="P33">
        <v>0.52373734714530273</v>
      </c>
      <c r="Q33">
        <f>+SQRT(1+1.13*P33+1.1*POWER(P33,2))</f>
        <v>1.3760647121223883</v>
      </c>
      <c r="S33" s="77">
        <f t="shared" si="1"/>
        <v>2.6294255014077023E-2</v>
      </c>
    </row>
    <row r="34" spans="1:19">
      <c r="A34" s="78">
        <v>33</v>
      </c>
      <c r="B34" s="273">
        <v>1986</v>
      </c>
      <c r="C34" s="273">
        <v>45.5</v>
      </c>
      <c r="D34" s="79">
        <v>0.7857142857142857</v>
      </c>
      <c r="E34" s="71">
        <f>-LN(-LN(I34))</f>
        <v>1.4181784353688878</v>
      </c>
      <c r="F34" s="72">
        <v>45.5</v>
      </c>
      <c r="G34" s="81">
        <v>40.566383627358697</v>
      </c>
      <c r="H34" s="82">
        <v>50.433616372641303</v>
      </c>
      <c r="I34" s="123">
        <f t="shared" si="0"/>
        <v>0.78493472630561067</v>
      </c>
      <c r="K34"/>
      <c r="P34">
        <v>0.65717065263194363</v>
      </c>
      <c r="Q34">
        <f>+SQRT(1+1.13*P34+1.1*POWER(P34,2))</f>
        <v>1.4891821348723131</v>
      </c>
      <c r="S34" s="77">
        <f t="shared" si="1"/>
        <v>2.3188499828306904E-2</v>
      </c>
    </row>
    <row r="35" spans="1:19">
      <c r="A35" s="78">
        <v>34</v>
      </c>
      <c r="B35" s="273">
        <v>1993</v>
      </c>
      <c r="C35" s="273">
        <v>46.6</v>
      </c>
      <c r="D35" s="79">
        <v>0.80952380952380953</v>
      </c>
      <c r="E35" s="71">
        <f>-LN(-LN(I35))</f>
        <v>1.5523742168868822</v>
      </c>
      <c r="F35" s="72">
        <v>46.6</v>
      </c>
      <c r="G35" s="81">
        <v>41.361943800250017</v>
      </c>
      <c r="H35" s="82">
        <v>51.838056199749985</v>
      </c>
      <c r="I35" s="123">
        <f t="shared" si="0"/>
        <v>0.80917129401593324</v>
      </c>
      <c r="P35">
        <v>0.76201110694287666</v>
      </c>
      <c r="Q35">
        <f>+SQRT(1+1.13*P35+1.1*POWER(P35,2))</f>
        <v>1.5810754474914186</v>
      </c>
      <c r="S35" s="77">
        <f t="shared" si="1"/>
        <v>2.0902541286182852E-2</v>
      </c>
    </row>
    <row r="36" spans="1:19">
      <c r="A36" s="78">
        <v>35</v>
      </c>
      <c r="B36" s="273">
        <v>1974</v>
      </c>
      <c r="C36" s="273">
        <v>49.4</v>
      </c>
      <c r="D36" s="79">
        <v>0.83333333333333337</v>
      </c>
      <c r="E36" s="71">
        <f>-LN(-LN(I36))</f>
        <v>1.8939634789326834</v>
      </c>
      <c r="F36" s="72">
        <v>49.4</v>
      </c>
      <c r="G36" s="81">
        <v>43.357047389013879</v>
      </c>
      <c r="H36" s="82">
        <v>55.442952610986119</v>
      </c>
      <c r="I36" s="123">
        <f t="shared" si="0"/>
        <v>0.8602999048596417</v>
      </c>
      <c r="P36">
        <v>1.0288777179161588</v>
      </c>
      <c r="Q36">
        <f>+SQRT(1+1.13*P36+1.1*POWER(P36,2))</f>
        <v>1.8240285402131347</v>
      </c>
      <c r="S36" s="77">
        <f t="shared" si="1"/>
        <v>1.5792764736303335E-2</v>
      </c>
    </row>
    <row r="37" spans="1:19">
      <c r="A37" s="78">
        <v>36</v>
      </c>
      <c r="B37" s="273">
        <v>2003</v>
      </c>
      <c r="C37" s="273">
        <v>49.4</v>
      </c>
      <c r="D37" s="79">
        <v>0.8571428571428571</v>
      </c>
      <c r="E37" s="71">
        <f>-LN(-LN(I37))</f>
        <v>1.8939634789326834</v>
      </c>
      <c r="F37" s="72">
        <v>49.4</v>
      </c>
      <c r="G37" s="81">
        <v>43.357047389013879</v>
      </c>
      <c r="H37" s="82">
        <v>55.442952610986119</v>
      </c>
      <c r="I37" s="123">
        <f t="shared" si="0"/>
        <v>0.8602999048596417</v>
      </c>
      <c r="P37">
        <v>1.0288777179161588</v>
      </c>
      <c r="Q37">
        <f>+SQRT(1+1.13*P37+1.1*POWER(P37,2))</f>
        <v>1.8240285402131347</v>
      </c>
      <c r="S37" s="77">
        <f t="shared" si="1"/>
        <v>1.5792764736303335E-2</v>
      </c>
    </row>
    <row r="38" spans="1:19">
      <c r="A38" s="78">
        <v>37</v>
      </c>
      <c r="B38" s="69">
        <v>2010</v>
      </c>
      <c r="C38" s="273">
        <v>51.8</v>
      </c>
      <c r="D38" s="110">
        <v>0.88095238095238093</v>
      </c>
      <c r="E38" s="71">
        <f>-LN(-LN(I38))</f>
        <v>2.1867542749719422</v>
      </c>
      <c r="F38" s="72">
        <v>51.8</v>
      </c>
      <c r="G38" s="112">
        <v>45.04212375791105</v>
      </c>
      <c r="H38" s="113">
        <v>58.557876242088945</v>
      </c>
      <c r="I38" s="123">
        <f t="shared" si="0"/>
        <v>0.8937934330330215</v>
      </c>
      <c r="K38" s="300"/>
      <c r="P38">
        <v>1.2576205273218299</v>
      </c>
      <c r="Q38">
        <f>+SQRT(1+1.13*P38+1.1*POWER(P38,2))</f>
        <v>2.0398238957540009</v>
      </c>
      <c r="S38" s="77">
        <f t="shared" si="1"/>
        <v>1.2243004898782979E-2</v>
      </c>
    </row>
    <row r="39" spans="1:19">
      <c r="A39" s="78">
        <v>38</v>
      </c>
      <c r="B39" s="273">
        <v>1990</v>
      </c>
      <c r="C39" s="273">
        <v>56.7</v>
      </c>
      <c r="D39" s="110">
        <v>0.90476190476190477</v>
      </c>
      <c r="E39" s="71">
        <f>-LN(-LN(I39))</f>
        <v>2.7845354835520966</v>
      </c>
      <c r="F39" s="72">
        <v>56.70000000000001</v>
      </c>
      <c r="G39" s="112">
        <v>48.437043725323988</v>
      </c>
      <c r="H39" s="113">
        <v>64.962956274676031</v>
      </c>
      <c r="I39" s="123">
        <f t="shared" si="0"/>
        <v>0.94011058232215261</v>
      </c>
      <c r="P39">
        <v>1.7246370965250755</v>
      </c>
      <c r="Q39">
        <f>+SQRT(1+1.13*P39+1.1*POWER(P39,2))</f>
        <v>2.4941231616050605</v>
      </c>
      <c r="S39" s="77">
        <f t="shared" si="1"/>
        <v>7.0829915694960374E-3</v>
      </c>
    </row>
    <row r="40" spans="1:19">
      <c r="A40" s="78">
        <v>39</v>
      </c>
      <c r="B40" s="273">
        <v>1996</v>
      </c>
      <c r="C40" s="273">
        <v>57</v>
      </c>
      <c r="D40" s="110">
        <v>0.9285714285714286</v>
      </c>
      <c r="E40" s="71">
        <f>-LN(-LN(I40))</f>
        <v>2.8211343330570036</v>
      </c>
      <c r="F40" s="72">
        <v>57.000000000000007</v>
      </c>
      <c r="G40" s="112">
        <v>48.643465281610659</v>
      </c>
      <c r="H40" s="113">
        <v>65.356534718389355</v>
      </c>
      <c r="I40" s="123">
        <f t="shared" si="0"/>
        <v>0.94219938254369318</v>
      </c>
      <c r="P40">
        <v>1.753229947700784</v>
      </c>
      <c r="Q40">
        <f>+SQRT(1+1.13*P40+1.1*POWER(P40,2))</f>
        <v>2.5223692464364271</v>
      </c>
      <c r="S40" s="77">
        <f t="shared" si="1"/>
        <v>6.8436205299453653E-3</v>
      </c>
    </row>
    <row r="41" spans="1:19">
      <c r="A41" s="78">
        <v>40</v>
      </c>
      <c r="B41" s="273">
        <v>1988</v>
      </c>
      <c r="C41" s="273">
        <v>64.8</v>
      </c>
      <c r="D41" s="114">
        <v>0.95238095238095233</v>
      </c>
      <c r="E41" s="71">
        <f>-LN(-LN(I41))</f>
        <v>3.7727044201845943</v>
      </c>
      <c r="F41" s="72">
        <v>64.800000000000011</v>
      </c>
      <c r="G41" s="116">
        <v>53.974257565752552</v>
      </c>
      <c r="H41" s="117">
        <v>75.625742434247471</v>
      </c>
      <c r="I41" s="123">
        <f t="shared" si="0"/>
        <v>0.9772724469699926</v>
      </c>
      <c r="P41">
        <v>2.4966440782692141</v>
      </c>
      <c r="Q41">
        <f>+SQRT(1+1.13*P41+1.1*POWER(P41,2))</f>
        <v>3.2676845972885173</v>
      </c>
      <c r="S41" s="77">
        <f t="shared" si="1"/>
        <v>2.7409248082628465E-3</v>
      </c>
    </row>
    <row r="42" spans="1:19">
      <c r="A42" s="78">
        <v>41</v>
      </c>
      <c r="B42" s="273">
        <v>2005</v>
      </c>
      <c r="C42" s="273">
        <v>66.2</v>
      </c>
      <c r="D42" s="114">
        <v>0.97619047619047616</v>
      </c>
      <c r="E42" s="71">
        <f>-LN(-LN(I42))</f>
        <v>3.943499051207497</v>
      </c>
      <c r="F42" s="72">
        <v>66.200000000000017</v>
      </c>
      <c r="G42" s="116">
        <v>54.925661696954293</v>
      </c>
      <c r="H42" s="117">
        <v>77.474338303045741</v>
      </c>
      <c r="I42" s="123">
        <f t="shared" si="0"/>
        <v>0.98080630699297777</v>
      </c>
      <c r="P42">
        <v>2.6300773837558569</v>
      </c>
      <c r="Q42">
        <f>+SQRT(1+1.13*P42+1.1*POWER(P42,2))</f>
        <v>3.4030905354754486</v>
      </c>
      <c r="S42" s="77">
        <f t="shared" si="1"/>
        <v>2.3189402102327555E-3</v>
      </c>
    </row>
    <row r="43" spans="1:19">
      <c r="A43" s="78"/>
      <c r="B43" s="437"/>
      <c r="C43" s="438"/>
      <c r="D43" s="114"/>
      <c r="E43" s="71"/>
      <c r="F43" s="72"/>
      <c r="G43" s="116"/>
      <c r="H43" s="117"/>
      <c r="I43" s="123" t="str">
        <f t="shared" si="0"/>
        <v/>
      </c>
      <c r="S43" s="77" t="str">
        <f t="shared" si="1"/>
        <v/>
      </c>
    </row>
    <row r="44" spans="1:19">
      <c r="A44" s="78"/>
      <c r="B44" s="437"/>
      <c r="C44" s="438"/>
      <c r="D44" s="114"/>
      <c r="E44" s="71"/>
      <c r="F44" s="72"/>
      <c r="G44" s="116"/>
      <c r="H44" s="117"/>
      <c r="I44" s="123" t="str">
        <f t="shared" si="0"/>
        <v/>
      </c>
      <c r="S44" s="77" t="str">
        <f t="shared" si="1"/>
        <v/>
      </c>
    </row>
    <row r="45" spans="1:19">
      <c r="A45" s="78"/>
      <c r="B45" s="437"/>
      <c r="C45" s="438"/>
      <c r="D45" s="114"/>
      <c r="E45" s="71"/>
      <c r="F45" s="72"/>
      <c r="G45" s="116"/>
      <c r="H45" s="117"/>
      <c r="I45" s="123" t="str">
        <f t="shared" si="0"/>
        <v/>
      </c>
      <c r="S45" s="77" t="str">
        <f t="shared" si="1"/>
        <v/>
      </c>
    </row>
    <row r="46" spans="1:19">
      <c r="A46" s="78"/>
      <c r="B46" s="437"/>
      <c r="C46" s="438"/>
      <c r="D46" s="114"/>
      <c r="E46" s="71"/>
      <c r="F46" s="72"/>
      <c r="G46" s="116"/>
      <c r="H46" s="117"/>
      <c r="I46" s="123" t="str">
        <f t="shared" si="0"/>
        <v/>
      </c>
      <c r="S46" s="77" t="str">
        <f t="shared" si="1"/>
        <v/>
      </c>
    </row>
    <row r="47" spans="1:19">
      <c r="A47" s="78"/>
      <c r="B47" s="437"/>
      <c r="C47" s="438"/>
      <c r="D47" s="114"/>
      <c r="E47" s="71"/>
      <c r="F47" s="72"/>
      <c r="G47" s="116"/>
      <c r="H47" s="117"/>
      <c r="I47" s="123" t="str">
        <f t="shared" si="0"/>
        <v/>
      </c>
      <c r="S47" s="77" t="str">
        <f t="shared" si="1"/>
        <v/>
      </c>
    </row>
    <row r="48" spans="1:19">
      <c r="A48" s="78"/>
      <c r="B48" s="437"/>
      <c r="C48" s="438"/>
      <c r="D48" s="114"/>
      <c r="E48" s="71"/>
      <c r="F48" s="72"/>
      <c r="G48" s="116"/>
      <c r="H48" s="117"/>
      <c r="I48" s="123" t="str">
        <f t="shared" si="0"/>
        <v/>
      </c>
      <c r="S48" s="77" t="str">
        <f t="shared" si="1"/>
        <v/>
      </c>
    </row>
    <row r="49" spans="1:19">
      <c r="A49" s="78"/>
      <c r="B49" s="437"/>
      <c r="C49" s="438"/>
      <c r="D49" s="114"/>
      <c r="E49" s="71"/>
      <c r="F49" s="72"/>
      <c r="G49" s="116"/>
      <c r="H49" s="117"/>
      <c r="I49" s="123" t="str">
        <f t="shared" si="0"/>
        <v/>
      </c>
      <c r="S49" s="77" t="str">
        <f t="shared" si="1"/>
        <v/>
      </c>
    </row>
    <row r="50" spans="1:19">
      <c r="A50" s="78"/>
      <c r="B50" s="437"/>
      <c r="C50" s="438"/>
      <c r="D50" s="114"/>
      <c r="E50" s="71"/>
      <c r="F50" s="72"/>
      <c r="G50" s="116"/>
      <c r="H50" s="117"/>
      <c r="I50" s="123" t="str">
        <f t="shared" si="0"/>
        <v/>
      </c>
      <c r="S50" s="77" t="str">
        <f t="shared" si="1"/>
        <v/>
      </c>
    </row>
    <row r="51" spans="1:19">
      <c r="A51" s="78"/>
      <c r="B51" s="105"/>
      <c r="C51" s="118"/>
      <c r="D51" s="114"/>
      <c r="E51" s="71"/>
      <c r="F51" s="72"/>
      <c r="G51" s="116"/>
      <c r="H51" s="117"/>
      <c r="I51" s="123" t="str">
        <f t="shared" si="0"/>
        <v/>
      </c>
      <c r="S51" s="77" t="str">
        <f t="shared" si="1"/>
        <v/>
      </c>
    </row>
    <row r="52" spans="1:19">
      <c r="A52" s="78"/>
      <c r="B52" s="105"/>
      <c r="C52" s="119"/>
      <c r="D52" s="114"/>
      <c r="E52" s="71"/>
      <c r="F52" s="72"/>
      <c r="G52" s="116"/>
      <c r="H52" s="117"/>
      <c r="I52" s="123" t="str">
        <f t="shared" si="0"/>
        <v/>
      </c>
      <c r="S52" s="77" t="str">
        <f t="shared" si="1"/>
        <v/>
      </c>
    </row>
    <row r="53" spans="1:19">
      <c r="A53" s="78"/>
      <c r="B53" s="105"/>
      <c r="C53" s="118"/>
      <c r="D53" s="114"/>
      <c r="E53" s="71"/>
      <c r="F53" s="72"/>
      <c r="G53" s="116"/>
      <c r="H53" s="117"/>
      <c r="I53" s="123" t="str">
        <f t="shared" si="0"/>
        <v/>
      </c>
      <c r="S53" s="77" t="str">
        <f t="shared" si="1"/>
        <v/>
      </c>
    </row>
    <row r="54" spans="1:19">
      <c r="A54" s="78"/>
      <c r="B54" s="69"/>
      <c r="C54" s="118"/>
      <c r="D54" s="114"/>
      <c r="E54" s="71"/>
      <c r="F54" s="72"/>
      <c r="G54" s="116"/>
      <c r="H54" s="117"/>
      <c r="I54" s="123" t="str">
        <f t="shared" si="0"/>
        <v/>
      </c>
      <c r="S54" s="77" t="str">
        <f t="shared" si="1"/>
        <v/>
      </c>
    </row>
    <row r="55" spans="1:19">
      <c r="A55" s="78"/>
      <c r="B55" s="69"/>
      <c r="C55" s="118"/>
      <c r="D55" s="114"/>
      <c r="E55" s="71"/>
      <c r="F55" s="72"/>
      <c r="G55" s="116"/>
      <c r="H55" s="117"/>
      <c r="I55" s="123" t="str">
        <f t="shared" si="0"/>
        <v/>
      </c>
      <c r="S55" s="77" t="str">
        <f t="shared" si="1"/>
        <v/>
      </c>
    </row>
    <row r="56" spans="1:19">
      <c r="A56" s="78"/>
      <c r="B56" s="69"/>
      <c r="C56" s="118"/>
      <c r="D56" s="114"/>
      <c r="E56" s="71"/>
      <c r="F56" s="72"/>
      <c r="G56" s="116"/>
      <c r="H56" s="117"/>
      <c r="I56" s="123" t="str">
        <f t="shared" si="0"/>
        <v/>
      </c>
      <c r="S56" s="77" t="str">
        <f t="shared" si="1"/>
        <v/>
      </c>
    </row>
    <row r="57" spans="1:19">
      <c r="A57" s="78"/>
      <c r="B57" s="105"/>
      <c r="C57" s="118"/>
      <c r="D57" s="114"/>
      <c r="E57" s="71"/>
      <c r="F57" s="72"/>
      <c r="G57" s="116"/>
      <c r="H57" s="117"/>
      <c r="I57" s="123" t="str">
        <f t="shared" si="0"/>
        <v/>
      </c>
      <c r="S57" s="77" t="str">
        <f t="shared" si="1"/>
        <v/>
      </c>
    </row>
    <row r="58" spans="1:19">
      <c r="A58" s="78"/>
      <c r="B58" s="105"/>
      <c r="C58" s="118"/>
      <c r="D58" s="114"/>
      <c r="E58" s="71"/>
      <c r="F58" s="72"/>
      <c r="G58" s="116"/>
      <c r="H58" s="117"/>
      <c r="I58" s="123" t="str">
        <f t="shared" si="0"/>
        <v/>
      </c>
      <c r="S58" s="77" t="str">
        <f t="shared" si="1"/>
        <v/>
      </c>
    </row>
    <row r="59" spans="1:19">
      <c r="A59" s="78"/>
      <c r="B59" s="105"/>
      <c r="C59" s="118"/>
      <c r="D59" s="114"/>
      <c r="E59" s="71"/>
      <c r="F59" s="72"/>
      <c r="G59" s="116"/>
      <c r="H59" s="117"/>
      <c r="I59" s="123" t="str">
        <f t="shared" si="0"/>
        <v/>
      </c>
      <c r="S59" s="77" t="str">
        <f t="shared" si="1"/>
        <v/>
      </c>
    </row>
    <row r="60" spans="1:19">
      <c r="A60" s="78"/>
      <c r="B60" s="69"/>
      <c r="C60" s="118"/>
      <c r="D60" s="114"/>
      <c r="E60" s="71"/>
      <c r="F60" s="72"/>
      <c r="G60" s="116"/>
      <c r="H60" s="117"/>
      <c r="I60" s="123" t="str">
        <f t="shared" si="0"/>
        <v/>
      </c>
      <c r="S60" s="77" t="str">
        <f t="shared" si="1"/>
        <v/>
      </c>
    </row>
    <row r="61" spans="1:19">
      <c r="A61" s="78"/>
      <c r="B61" s="69"/>
      <c r="C61" s="118"/>
      <c r="D61" s="114"/>
      <c r="E61" s="71"/>
      <c r="F61" s="72"/>
      <c r="G61" s="116"/>
      <c r="H61" s="117"/>
      <c r="I61" s="123" t="str">
        <f t="shared" si="0"/>
        <v/>
      </c>
      <c r="S61" s="77" t="str">
        <f t="shared" si="1"/>
        <v/>
      </c>
    </row>
    <row r="62" spans="1:19">
      <c r="A62" s="78"/>
      <c r="B62" s="69"/>
      <c r="C62" s="118"/>
      <c r="D62" s="114"/>
      <c r="E62" s="71"/>
      <c r="F62" s="72"/>
      <c r="G62" s="116"/>
      <c r="H62" s="117"/>
      <c r="I62" s="123" t="str">
        <f t="shared" si="0"/>
        <v/>
      </c>
      <c r="S62" s="77" t="str">
        <f t="shared" si="1"/>
        <v/>
      </c>
    </row>
    <row r="63" spans="1:19">
      <c r="A63" s="78"/>
      <c r="B63" s="105"/>
      <c r="C63" s="118"/>
      <c r="D63" s="114"/>
      <c r="E63" s="71"/>
      <c r="F63" s="72"/>
      <c r="G63" s="116"/>
      <c r="H63" s="117"/>
      <c r="I63" s="123" t="str">
        <f t="shared" si="0"/>
        <v/>
      </c>
      <c r="S63" s="77" t="str">
        <f t="shared" si="1"/>
        <v/>
      </c>
    </row>
    <row r="64" spans="1:19">
      <c r="A64" s="78"/>
      <c r="B64" s="105"/>
      <c r="C64" s="118"/>
      <c r="D64" s="114"/>
      <c r="E64" s="71"/>
      <c r="F64" s="72"/>
      <c r="G64" s="116"/>
      <c r="H64" s="117"/>
      <c r="I64" s="123" t="str">
        <f t="shared" si="0"/>
        <v/>
      </c>
      <c r="S64" s="77" t="str">
        <f t="shared" si="1"/>
        <v/>
      </c>
    </row>
    <row r="65" spans="1:19">
      <c r="A65" s="78"/>
      <c r="B65" s="105"/>
      <c r="C65" s="118"/>
      <c r="D65" s="114"/>
      <c r="E65" s="71"/>
      <c r="F65" s="72"/>
      <c r="G65" s="116"/>
      <c r="H65" s="117"/>
      <c r="I65" s="123" t="str">
        <f t="shared" si="0"/>
        <v/>
      </c>
      <c r="S65" s="77" t="str">
        <f t="shared" si="1"/>
        <v/>
      </c>
    </row>
    <row r="66" spans="1:19">
      <c r="A66" s="78"/>
      <c r="B66" s="69"/>
      <c r="C66" s="118"/>
      <c r="D66" s="114"/>
      <c r="E66" s="71"/>
      <c r="F66" s="72"/>
      <c r="G66" s="116"/>
      <c r="H66" s="117"/>
      <c r="I66" s="123" t="str">
        <f t="shared" si="0"/>
        <v/>
      </c>
      <c r="S66" s="77" t="str">
        <f t="shared" si="1"/>
        <v/>
      </c>
    </row>
    <row r="67" spans="1:19">
      <c r="A67" s="78"/>
      <c r="B67" s="69"/>
      <c r="C67" s="118"/>
      <c r="D67" s="114"/>
      <c r="E67" s="71"/>
      <c r="F67" s="72"/>
      <c r="G67" s="116"/>
      <c r="H67" s="117"/>
      <c r="I67" s="123" t="str">
        <f t="shared" ref="I67:I130" si="2">IF(C67="","",EXP(-EXP(-(C67-K$12)/K$11)))</f>
        <v/>
      </c>
      <c r="S67" s="77" t="str">
        <f t="shared" ref="S67:S130" si="3">IF(C67="","",(1/X$5)  *  EXP(   -  (   (C67-X$6)/X$5   +   EXP(-(C67-X$6)/X$5)  )   ))</f>
        <v/>
      </c>
    </row>
    <row r="68" spans="1:19">
      <c r="A68" s="78"/>
      <c r="B68" s="69"/>
      <c r="C68" s="118"/>
      <c r="D68" s="114"/>
      <c r="E68" s="71"/>
      <c r="F68" s="72"/>
      <c r="G68" s="116"/>
      <c r="H68" s="117"/>
      <c r="I68" s="123" t="str">
        <f t="shared" si="2"/>
        <v/>
      </c>
      <c r="L68" s="75"/>
      <c r="S68" s="77" t="str">
        <f t="shared" si="3"/>
        <v/>
      </c>
    </row>
    <row r="69" spans="1:19">
      <c r="A69" s="78"/>
      <c r="B69" s="69"/>
      <c r="C69" s="118"/>
      <c r="D69" s="114"/>
      <c r="E69" s="71"/>
      <c r="F69" s="72"/>
      <c r="G69" s="116"/>
      <c r="H69" s="117"/>
      <c r="I69" s="123" t="str">
        <f t="shared" si="2"/>
        <v/>
      </c>
      <c r="L69" s="75"/>
      <c r="S69" s="77" t="str">
        <f t="shared" si="3"/>
        <v/>
      </c>
    </row>
    <row r="70" spans="1:19">
      <c r="A70" s="78"/>
      <c r="B70" s="69"/>
      <c r="C70" s="119"/>
      <c r="D70" s="114"/>
      <c r="E70" s="71"/>
      <c r="F70" s="72"/>
      <c r="G70" s="116"/>
      <c r="H70" s="117"/>
      <c r="I70" s="123" t="str">
        <f t="shared" si="2"/>
        <v/>
      </c>
      <c r="L70" s="75"/>
      <c r="S70" s="77" t="str">
        <f t="shared" si="3"/>
        <v/>
      </c>
    </row>
    <row r="71" spans="1:19">
      <c r="A71" s="78"/>
      <c r="B71" s="105"/>
      <c r="C71" s="118"/>
      <c r="D71" s="114"/>
      <c r="E71" s="71"/>
      <c r="F71" s="72"/>
      <c r="G71" s="116"/>
      <c r="H71" s="117"/>
      <c r="I71" s="123" t="str">
        <f t="shared" si="2"/>
        <v/>
      </c>
      <c r="L71" s="75"/>
      <c r="S71" s="77" t="str">
        <f t="shared" si="3"/>
        <v/>
      </c>
    </row>
    <row r="72" spans="1:19">
      <c r="A72" s="78"/>
      <c r="B72" s="105"/>
      <c r="C72" s="119"/>
      <c r="D72" s="114"/>
      <c r="E72" s="71"/>
      <c r="F72" s="72"/>
      <c r="G72" s="116"/>
      <c r="H72" s="117"/>
      <c r="I72" s="123" t="str">
        <f t="shared" si="2"/>
        <v/>
      </c>
      <c r="L72" s="75"/>
      <c r="S72" s="77" t="str">
        <f t="shared" si="3"/>
        <v/>
      </c>
    </row>
    <row r="73" spans="1:19">
      <c r="A73" s="78"/>
      <c r="B73" s="69"/>
      <c r="C73" s="118"/>
      <c r="D73" s="114"/>
      <c r="E73" s="71"/>
      <c r="F73" s="72"/>
      <c r="G73" s="116"/>
      <c r="H73" s="117"/>
      <c r="I73" s="123" t="str">
        <f t="shared" si="2"/>
        <v/>
      </c>
      <c r="L73" s="75"/>
      <c r="S73" s="77" t="str">
        <f t="shared" si="3"/>
        <v/>
      </c>
    </row>
    <row r="74" spans="1:19">
      <c r="A74" s="78"/>
      <c r="B74" s="69"/>
      <c r="C74" s="118"/>
      <c r="D74" s="114"/>
      <c r="E74" s="71"/>
      <c r="F74" s="72"/>
      <c r="G74" s="116"/>
      <c r="H74" s="117"/>
      <c r="I74" s="123" t="str">
        <f t="shared" si="2"/>
        <v/>
      </c>
      <c r="L74" s="75"/>
      <c r="S74" s="77" t="str">
        <f t="shared" si="3"/>
        <v/>
      </c>
    </row>
    <row r="75" spans="1:19">
      <c r="A75" s="78"/>
      <c r="B75" s="69"/>
      <c r="C75" s="118"/>
      <c r="D75" s="114"/>
      <c r="E75" s="71"/>
      <c r="F75" s="72"/>
      <c r="G75" s="116"/>
      <c r="H75" s="117"/>
      <c r="I75" s="123" t="str">
        <f t="shared" si="2"/>
        <v/>
      </c>
      <c r="L75" s="75"/>
      <c r="S75" s="77" t="str">
        <f t="shared" si="3"/>
        <v/>
      </c>
    </row>
    <row r="76" spans="1:19">
      <c r="A76" s="78"/>
      <c r="B76" s="69"/>
      <c r="C76" s="118"/>
      <c r="D76" s="114"/>
      <c r="E76" s="71"/>
      <c r="F76" s="72"/>
      <c r="G76" s="116"/>
      <c r="H76" s="117"/>
      <c r="I76" s="123" t="str">
        <f t="shared" si="2"/>
        <v/>
      </c>
      <c r="L76" s="75"/>
      <c r="S76" s="77" t="str">
        <f t="shared" si="3"/>
        <v/>
      </c>
    </row>
    <row r="77" spans="1:19">
      <c r="A77" s="78"/>
      <c r="B77" s="69"/>
      <c r="C77" s="119"/>
      <c r="D77" s="114"/>
      <c r="E77" s="71"/>
      <c r="F77" s="72"/>
      <c r="G77" s="116"/>
      <c r="H77" s="117"/>
      <c r="I77" s="123" t="str">
        <f t="shared" si="2"/>
        <v/>
      </c>
      <c r="L77" s="75"/>
      <c r="S77" s="77" t="str">
        <f t="shared" si="3"/>
        <v/>
      </c>
    </row>
    <row r="78" spans="1:19">
      <c r="A78" s="78"/>
      <c r="B78" s="105"/>
      <c r="C78" s="118"/>
      <c r="D78" s="114"/>
      <c r="E78" s="71"/>
      <c r="F78" s="72"/>
      <c r="G78" s="116"/>
      <c r="H78" s="117"/>
      <c r="I78" s="123" t="str">
        <f t="shared" si="2"/>
        <v/>
      </c>
      <c r="L78" s="75"/>
      <c r="S78" s="77" t="str">
        <f t="shared" si="3"/>
        <v/>
      </c>
    </row>
    <row r="79" spans="1:19">
      <c r="A79" s="78"/>
      <c r="B79" s="69"/>
      <c r="C79" s="118"/>
      <c r="D79" s="114"/>
      <c r="E79" s="71"/>
      <c r="F79" s="72"/>
      <c r="G79" s="116"/>
      <c r="H79" s="117"/>
      <c r="I79" s="123" t="str">
        <f t="shared" si="2"/>
        <v/>
      </c>
      <c r="L79" s="75"/>
      <c r="S79" s="77" t="str">
        <f t="shared" si="3"/>
        <v/>
      </c>
    </row>
    <row r="80" spans="1:19">
      <c r="A80" s="78"/>
      <c r="B80" s="69"/>
      <c r="C80" s="118"/>
      <c r="D80" s="114"/>
      <c r="E80" s="71"/>
      <c r="F80" s="72"/>
      <c r="G80" s="116"/>
      <c r="H80" s="117"/>
      <c r="I80" s="123" t="str">
        <f t="shared" si="2"/>
        <v/>
      </c>
      <c r="L80" s="75"/>
      <c r="S80" s="77" t="str">
        <f t="shared" si="3"/>
        <v/>
      </c>
    </row>
    <row r="81" spans="1:19">
      <c r="A81" s="78"/>
      <c r="B81" s="69"/>
      <c r="C81" s="118"/>
      <c r="D81" s="114"/>
      <c r="E81" s="71"/>
      <c r="F81" s="72"/>
      <c r="G81" s="116"/>
      <c r="H81" s="117"/>
      <c r="I81" s="123" t="str">
        <f t="shared" si="2"/>
        <v/>
      </c>
      <c r="L81" s="75"/>
      <c r="S81" s="77" t="str">
        <f t="shared" si="3"/>
        <v/>
      </c>
    </row>
    <row r="82" spans="1:19">
      <c r="A82" s="78"/>
      <c r="B82" s="69"/>
      <c r="C82" s="118"/>
      <c r="D82" s="114"/>
      <c r="E82" s="71"/>
      <c r="F82" s="72"/>
      <c r="G82" s="116"/>
      <c r="H82" s="117"/>
      <c r="I82" s="123" t="str">
        <f t="shared" si="2"/>
        <v/>
      </c>
      <c r="L82" s="75"/>
      <c r="S82" s="77" t="str">
        <f t="shared" si="3"/>
        <v/>
      </c>
    </row>
    <row r="83" spans="1:19">
      <c r="A83" s="78"/>
      <c r="B83" s="105"/>
      <c r="C83" s="119"/>
      <c r="D83" s="114"/>
      <c r="E83" s="71"/>
      <c r="F83" s="72"/>
      <c r="G83" s="116"/>
      <c r="H83" s="117"/>
      <c r="I83" s="123" t="str">
        <f t="shared" si="2"/>
        <v/>
      </c>
      <c r="L83" s="75"/>
      <c r="S83" s="77" t="str">
        <f t="shared" si="3"/>
        <v/>
      </c>
    </row>
    <row r="84" spans="1:19">
      <c r="A84" s="78"/>
      <c r="B84" s="105"/>
      <c r="C84" s="118"/>
      <c r="D84" s="114"/>
      <c r="E84" s="71"/>
      <c r="F84" s="72"/>
      <c r="G84" s="116"/>
      <c r="H84" s="117"/>
      <c r="I84" s="123" t="str">
        <f t="shared" si="2"/>
        <v/>
      </c>
      <c r="S84" s="77" t="str">
        <f t="shared" si="3"/>
        <v/>
      </c>
    </row>
    <row r="85" spans="1:19">
      <c r="A85" s="78"/>
      <c r="B85" s="105"/>
      <c r="C85" s="118"/>
      <c r="D85" s="114"/>
      <c r="E85" s="71"/>
      <c r="F85" s="72"/>
      <c r="G85" s="116"/>
      <c r="H85" s="117"/>
      <c r="I85" s="123" t="str">
        <f t="shared" si="2"/>
        <v/>
      </c>
      <c r="S85" s="77" t="str">
        <f t="shared" si="3"/>
        <v/>
      </c>
    </row>
    <row r="86" spans="1:19">
      <c r="A86" s="78"/>
      <c r="B86" s="105"/>
      <c r="C86" s="118"/>
      <c r="D86" s="114"/>
      <c r="E86" s="71"/>
      <c r="F86" s="72"/>
      <c r="G86" s="116"/>
      <c r="H86" s="117"/>
      <c r="I86" s="123" t="str">
        <f t="shared" si="2"/>
        <v/>
      </c>
      <c r="S86" s="77" t="str">
        <f t="shared" si="3"/>
        <v/>
      </c>
    </row>
    <row r="87" spans="1:19">
      <c r="A87" s="78"/>
      <c r="B87" s="105"/>
      <c r="C87" s="118"/>
      <c r="D87" s="114"/>
      <c r="E87" s="71"/>
      <c r="F87" s="72"/>
      <c r="G87" s="116"/>
      <c r="H87" s="117"/>
      <c r="I87" s="123" t="str">
        <f t="shared" si="2"/>
        <v/>
      </c>
      <c r="S87" s="77" t="str">
        <f t="shared" si="3"/>
        <v/>
      </c>
    </row>
    <row r="88" spans="1:19">
      <c r="A88" s="78"/>
      <c r="B88" s="105"/>
      <c r="C88" s="118"/>
      <c r="D88" s="114"/>
      <c r="E88" s="71"/>
      <c r="F88" s="72"/>
      <c r="G88" s="116"/>
      <c r="H88" s="117"/>
      <c r="I88" s="123" t="str">
        <f t="shared" si="2"/>
        <v/>
      </c>
      <c r="S88" s="77" t="str">
        <f t="shared" si="3"/>
        <v/>
      </c>
    </row>
    <row r="89" spans="1:19">
      <c r="A89" s="78"/>
      <c r="B89" s="105"/>
      <c r="C89" s="118"/>
      <c r="D89" s="114"/>
      <c r="E89" s="71"/>
      <c r="F89" s="72"/>
      <c r="G89" s="116"/>
      <c r="H89" s="117"/>
      <c r="I89" s="123" t="str">
        <f t="shared" si="2"/>
        <v/>
      </c>
      <c r="S89" s="77" t="str">
        <f t="shared" si="3"/>
        <v/>
      </c>
    </row>
    <row r="90" spans="1:19">
      <c r="A90" s="78"/>
      <c r="B90" s="105"/>
      <c r="C90" s="118"/>
      <c r="D90" s="114"/>
      <c r="E90" s="71"/>
      <c r="F90" s="72"/>
      <c r="G90" s="116"/>
      <c r="H90" s="117"/>
      <c r="I90" s="123" t="str">
        <f t="shared" si="2"/>
        <v/>
      </c>
      <c r="S90" s="77" t="str">
        <f t="shared" si="3"/>
        <v/>
      </c>
    </row>
    <row r="91" spans="1:19">
      <c r="A91" s="78"/>
      <c r="B91" s="105"/>
      <c r="C91" s="118"/>
      <c r="D91" s="114"/>
      <c r="E91" s="71"/>
      <c r="F91" s="72"/>
      <c r="G91" s="116"/>
      <c r="H91" s="117"/>
      <c r="I91" s="123" t="str">
        <f t="shared" si="2"/>
        <v/>
      </c>
      <c r="S91" s="77" t="str">
        <f t="shared" si="3"/>
        <v/>
      </c>
    </row>
    <row r="92" spans="1:19">
      <c r="A92" s="78"/>
      <c r="B92" s="105"/>
      <c r="C92" s="118"/>
      <c r="D92" s="114"/>
      <c r="E92" s="71"/>
      <c r="F92" s="72"/>
      <c r="G92" s="116"/>
      <c r="H92" s="117"/>
      <c r="I92" s="123" t="str">
        <f t="shared" si="2"/>
        <v/>
      </c>
      <c r="S92" s="77" t="str">
        <f t="shared" si="3"/>
        <v/>
      </c>
    </row>
    <row r="93" spans="1:19">
      <c r="A93" s="78"/>
      <c r="B93" s="105"/>
      <c r="C93" s="118"/>
      <c r="D93" s="114"/>
      <c r="E93" s="71"/>
      <c r="F93" s="72"/>
      <c r="G93" s="116"/>
      <c r="H93" s="117"/>
      <c r="I93" s="123" t="str">
        <f t="shared" si="2"/>
        <v/>
      </c>
      <c r="S93" s="77" t="str">
        <f t="shared" si="3"/>
        <v/>
      </c>
    </row>
    <row r="94" spans="1:19">
      <c r="A94" s="78"/>
      <c r="B94" s="105"/>
      <c r="C94" s="118"/>
      <c r="D94" s="114"/>
      <c r="E94" s="71"/>
      <c r="F94" s="72"/>
      <c r="G94" s="116"/>
      <c r="H94" s="117"/>
      <c r="I94" s="123" t="str">
        <f t="shared" si="2"/>
        <v/>
      </c>
      <c r="S94" s="77" t="str">
        <f t="shared" si="3"/>
        <v/>
      </c>
    </row>
    <row r="95" spans="1:19">
      <c r="A95" s="78"/>
      <c r="B95" s="105"/>
      <c r="C95" s="118"/>
      <c r="D95" s="114"/>
      <c r="E95" s="71"/>
      <c r="F95" s="72"/>
      <c r="G95" s="116"/>
      <c r="H95" s="117"/>
      <c r="I95" s="123" t="str">
        <f t="shared" si="2"/>
        <v/>
      </c>
      <c r="S95" s="77" t="str">
        <f t="shared" si="3"/>
        <v/>
      </c>
    </row>
    <row r="96" spans="1:19">
      <c r="A96" s="78"/>
      <c r="B96" s="105"/>
      <c r="C96" s="118"/>
      <c r="D96" s="114"/>
      <c r="E96" s="71"/>
      <c r="F96" s="72"/>
      <c r="G96" s="116"/>
      <c r="H96" s="117"/>
      <c r="I96" s="123" t="str">
        <f t="shared" si="2"/>
        <v/>
      </c>
      <c r="S96" s="77" t="str">
        <f t="shared" si="3"/>
        <v/>
      </c>
    </row>
    <row r="97" spans="1:19">
      <c r="A97" s="78"/>
      <c r="B97" s="105"/>
      <c r="C97" s="118"/>
      <c r="D97" s="114"/>
      <c r="E97" s="71"/>
      <c r="F97" s="72"/>
      <c r="G97" s="116"/>
      <c r="H97" s="117"/>
      <c r="I97" s="123" t="str">
        <f t="shared" si="2"/>
        <v/>
      </c>
      <c r="S97" s="77" t="str">
        <f t="shared" si="3"/>
        <v/>
      </c>
    </row>
    <row r="98" spans="1:19">
      <c r="A98" s="78"/>
      <c r="B98" s="105"/>
      <c r="C98" s="118"/>
      <c r="D98" s="114"/>
      <c r="E98" s="71"/>
      <c r="F98" s="72"/>
      <c r="G98" s="116"/>
      <c r="H98" s="117"/>
      <c r="I98" s="123" t="str">
        <f t="shared" si="2"/>
        <v/>
      </c>
      <c r="S98" s="77" t="str">
        <f t="shared" si="3"/>
        <v/>
      </c>
    </row>
    <row r="99" spans="1:19">
      <c r="A99" s="78"/>
      <c r="B99" s="105"/>
      <c r="C99" s="118"/>
      <c r="D99" s="114"/>
      <c r="E99" s="71"/>
      <c r="F99" s="72"/>
      <c r="G99" s="116"/>
      <c r="H99" s="117"/>
      <c r="I99" s="123" t="str">
        <f t="shared" si="2"/>
        <v/>
      </c>
      <c r="S99" s="77" t="str">
        <f t="shared" si="3"/>
        <v/>
      </c>
    </row>
    <row r="100" spans="1:19">
      <c r="A100" s="78"/>
      <c r="B100" s="105"/>
      <c r="C100" s="118"/>
      <c r="D100" s="114"/>
      <c r="E100" s="71"/>
      <c r="F100" s="72"/>
      <c r="G100" s="116"/>
      <c r="H100" s="117"/>
      <c r="I100" s="123" t="str">
        <f t="shared" si="2"/>
        <v/>
      </c>
      <c r="S100" s="77" t="str">
        <f t="shared" si="3"/>
        <v/>
      </c>
    </row>
    <row r="101" spans="1:19">
      <c r="A101" s="78"/>
      <c r="B101" s="105"/>
      <c r="C101" s="118"/>
      <c r="D101" s="114"/>
      <c r="E101" s="71"/>
      <c r="F101" s="72"/>
      <c r="G101" s="116"/>
      <c r="H101" s="117"/>
      <c r="I101" s="123" t="str">
        <f t="shared" si="2"/>
        <v/>
      </c>
      <c r="S101" s="77" t="str">
        <f t="shared" si="3"/>
        <v/>
      </c>
    </row>
    <row r="102" spans="1:19">
      <c r="A102" s="78"/>
      <c r="B102" s="105"/>
      <c r="C102" s="118"/>
      <c r="D102" s="114"/>
      <c r="E102" s="71"/>
      <c r="F102" s="72"/>
      <c r="G102" s="116"/>
      <c r="H102" s="117"/>
      <c r="I102" s="123" t="str">
        <f t="shared" si="2"/>
        <v/>
      </c>
      <c r="S102" s="77" t="str">
        <f t="shared" si="3"/>
        <v/>
      </c>
    </row>
    <row r="103" spans="1:19">
      <c r="A103" s="78"/>
      <c r="B103" s="105"/>
      <c r="C103" s="118"/>
      <c r="D103" s="114"/>
      <c r="E103" s="71"/>
      <c r="F103" s="72"/>
      <c r="G103" s="116"/>
      <c r="H103" s="117"/>
      <c r="I103" s="123" t="str">
        <f t="shared" si="2"/>
        <v/>
      </c>
      <c r="S103" s="77" t="str">
        <f t="shared" si="3"/>
        <v/>
      </c>
    </row>
    <row r="104" spans="1:19">
      <c r="A104" s="78"/>
      <c r="B104" s="105"/>
      <c r="C104" s="118"/>
      <c r="D104" s="114"/>
      <c r="E104" s="71"/>
      <c r="F104" s="72"/>
      <c r="G104" s="116"/>
      <c r="H104" s="117"/>
      <c r="I104" s="123" t="str">
        <f t="shared" si="2"/>
        <v/>
      </c>
      <c r="S104" s="77" t="str">
        <f t="shared" si="3"/>
        <v/>
      </c>
    </row>
    <row r="105" spans="1:19">
      <c r="A105" s="78"/>
      <c r="B105" s="105"/>
      <c r="C105" s="118"/>
      <c r="D105" s="114"/>
      <c r="E105" s="71"/>
      <c r="F105" s="72"/>
      <c r="G105" s="116"/>
      <c r="H105" s="117"/>
      <c r="I105" s="123" t="str">
        <f t="shared" si="2"/>
        <v/>
      </c>
      <c r="S105" s="77" t="str">
        <f t="shared" si="3"/>
        <v/>
      </c>
    </row>
    <row r="106" spans="1:19">
      <c r="A106" s="78"/>
      <c r="B106" s="105"/>
      <c r="C106" s="118"/>
      <c r="D106" s="114"/>
      <c r="E106" s="71"/>
      <c r="F106" s="72"/>
      <c r="G106" s="116"/>
      <c r="H106" s="117"/>
      <c r="I106" s="123" t="str">
        <f t="shared" si="2"/>
        <v/>
      </c>
      <c r="S106" s="77" t="str">
        <f t="shared" si="3"/>
        <v/>
      </c>
    </row>
    <row r="107" spans="1:19">
      <c r="A107" s="78"/>
      <c r="B107" s="105"/>
      <c r="C107" s="118"/>
      <c r="D107" s="114"/>
      <c r="E107" s="71"/>
      <c r="F107" s="72"/>
      <c r="G107" s="116"/>
      <c r="H107" s="117"/>
      <c r="I107" s="123" t="str">
        <f t="shared" si="2"/>
        <v/>
      </c>
      <c r="S107" s="77" t="str">
        <f t="shared" si="3"/>
        <v/>
      </c>
    </row>
    <row r="108" spans="1:19">
      <c r="A108" s="78"/>
      <c r="B108" s="105"/>
      <c r="C108" s="118"/>
      <c r="D108" s="114"/>
      <c r="E108" s="71"/>
      <c r="F108" s="72"/>
      <c r="G108" s="116"/>
      <c r="H108" s="117"/>
      <c r="I108" s="123" t="str">
        <f t="shared" si="2"/>
        <v/>
      </c>
      <c r="S108" s="77" t="str">
        <f t="shared" si="3"/>
        <v/>
      </c>
    </row>
    <row r="109" spans="1:19">
      <c r="A109" s="78"/>
      <c r="B109" s="105"/>
      <c r="C109" s="118"/>
      <c r="D109" s="114"/>
      <c r="E109" s="71"/>
      <c r="F109" s="72"/>
      <c r="G109" s="116"/>
      <c r="H109" s="117"/>
      <c r="I109" s="123" t="str">
        <f t="shared" si="2"/>
        <v/>
      </c>
      <c r="S109" s="77" t="str">
        <f t="shared" si="3"/>
        <v/>
      </c>
    </row>
    <row r="110" spans="1:19">
      <c r="A110" s="78"/>
      <c r="B110" s="105"/>
      <c r="C110" s="118"/>
      <c r="D110" s="114"/>
      <c r="E110" s="71"/>
      <c r="F110" s="72"/>
      <c r="G110" s="116"/>
      <c r="H110" s="117"/>
      <c r="I110" s="123" t="str">
        <f t="shared" si="2"/>
        <v/>
      </c>
      <c r="S110" s="77" t="str">
        <f t="shared" si="3"/>
        <v/>
      </c>
    </row>
    <row r="111" spans="1:19">
      <c r="A111" s="78"/>
      <c r="B111" s="105"/>
      <c r="C111" s="118"/>
      <c r="D111" s="114"/>
      <c r="E111" s="71"/>
      <c r="F111" s="72"/>
      <c r="G111" s="116"/>
      <c r="H111" s="117"/>
      <c r="I111" s="123" t="str">
        <f t="shared" si="2"/>
        <v/>
      </c>
      <c r="S111" s="77" t="str">
        <f t="shared" si="3"/>
        <v/>
      </c>
    </row>
    <row r="112" spans="1:19">
      <c r="A112" s="78"/>
      <c r="B112" s="105"/>
      <c r="C112" s="118"/>
      <c r="D112" s="114"/>
      <c r="E112" s="71"/>
      <c r="F112" s="72"/>
      <c r="G112" s="116"/>
      <c r="H112" s="117"/>
      <c r="I112" s="123" t="str">
        <f t="shared" si="2"/>
        <v/>
      </c>
      <c r="S112" s="77" t="str">
        <f t="shared" si="3"/>
        <v/>
      </c>
    </row>
    <row r="113" spans="1:19">
      <c r="A113" s="78"/>
      <c r="B113" s="105"/>
      <c r="C113" s="118"/>
      <c r="D113" s="114"/>
      <c r="E113" s="71"/>
      <c r="F113" s="72"/>
      <c r="G113" s="116"/>
      <c r="H113" s="117"/>
      <c r="I113" s="123" t="str">
        <f t="shared" si="2"/>
        <v/>
      </c>
      <c r="S113" s="77" t="str">
        <f t="shared" si="3"/>
        <v/>
      </c>
    </row>
    <row r="114" spans="1:19">
      <c r="A114" s="78"/>
      <c r="B114" s="105"/>
      <c r="C114" s="118"/>
      <c r="D114" s="114"/>
      <c r="E114" s="71"/>
      <c r="F114" s="72"/>
      <c r="G114" s="116"/>
      <c r="H114" s="117"/>
      <c r="I114" s="123" t="str">
        <f t="shared" si="2"/>
        <v/>
      </c>
      <c r="S114" s="77" t="str">
        <f t="shared" si="3"/>
        <v/>
      </c>
    </row>
    <row r="115" spans="1:19">
      <c r="A115" s="78"/>
      <c r="B115" s="105"/>
      <c r="C115" s="118"/>
      <c r="D115" s="114"/>
      <c r="E115" s="71"/>
      <c r="F115" s="72"/>
      <c r="G115" s="116"/>
      <c r="H115" s="117"/>
      <c r="I115" s="123" t="str">
        <f t="shared" si="2"/>
        <v/>
      </c>
      <c r="S115" s="77" t="str">
        <f t="shared" si="3"/>
        <v/>
      </c>
    </row>
    <row r="116" spans="1:19">
      <c r="A116" s="78"/>
      <c r="B116" s="105"/>
      <c r="C116" s="118"/>
      <c r="D116" s="114"/>
      <c r="E116" s="71"/>
      <c r="F116" s="72"/>
      <c r="G116" s="116"/>
      <c r="H116" s="117"/>
      <c r="I116" s="123" t="str">
        <f t="shared" si="2"/>
        <v/>
      </c>
      <c r="S116" s="77" t="str">
        <f t="shared" si="3"/>
        <v/>
      </c>
    </row>
    <row r="117" spans="1:19">
      <c r="A117" s="78"/>
      <c r="B117" s="105"/>
      <c r="C117" s="118"/>
      <c r="D117" s="114"/>
      <c r="E117" s="71"/>
      <c r="F117" s="72"/>
      <c r="G117" s="116"/>
      <c r="H117" s="117"/>
      <c r="I117" s="123" t="str">
        <f t="shared" si="2"/>
        <v/>
      </c>
      <c r="S117" s="77" t="str">
        <f t="shared" si="3"/>
        <v/>
      </c>
    </row>
    <row r="118" spans="1:19">
      <c r="A118" s="78"/>
      <c r="B118" s="105"/>
      <c r="C118" s="118"/>
      <c r="D118" s="114"/>
      <c r="E118" s="71"/>
      <c r="F118" s="72"/>
      <c r="G118" s="116"/>
      <c r="H118" s="117"/>
      <c r="I118" s="123" t="str">
        <f t="shared" si="2"/>
        <v/>
      </c>
      <c r="S118" s="77" t="str">
        <f t="shared" si="3"/>
        <v/>
      </c>
    </row>
    <row r="119" spans="1:19">
      <c r="A119" s="78"/>
      <c r="B119" s="105"/>
      <c r="C119" s="118"/>
      <c r="D119" s="114"/>
      <c r="E119" s="71"/>
      <c r="F119" s="72"/>
      <c r="G119" s="116"/>
      <c r="H119" s="117"/>
      <c r="I119" s="123" t="str">
        <f t="shared" si="2"/>
        <v/>
      </c>
      <c r="S119" s="77" t="str">
        <f t="shared" si="3"/>
        <v/>
      </c>
    </row>
    <row r="120" spans="1:19">
      <c r="A120" s="78"/>
      <c r="B120" s="105"/>
      <c r="C120" s="118"/>
      <c r="D120" s="114"/>
      <c r="E120" s="71"/>
      <c r="F120" s="72"/>
      <c r="G120" s="116"/>
      <c r="H120" s="117"/>
      <c r="I120" s="123" t="str">
        <f t="shared" si="2"/>
        <v/>
      </c>
      <c r="S120" s="77" t="str">
        <f t="shared" si="3"/>
        <v/>
      </c>
    </row>
    <row r="121" spans="1:19">
      <c r="A121" s="78"/>
      <c r="B121" s="105"/>
      <c r="C121" s="118"/>
      <c r="D121" s="114"/>
      <c r="E121" s="71"/>
      <c r="F121" s="72"/>
      <c r="G121" s="116"/>
      <c r="H121" s="117"/>
      <c r="I121" s="123" t="str">
        <f t="shared" si="2"/>
        <v/>
      </c>
      <c r="S121" s="77" t="str">
        <f t="shared" si="3"/>
        <v/>
      </c>
    </row>
    <row r="122" spans="1:19">
      <c r="A122" s="78"/>
      <c r="B122" s="105"/>
      <c r="C122" s="118"/>
      <c r="D122" s="114"/>
      <c r="E122" s="71"/>
      <c r="F122" s="72"/>
      <c r="G122" s="116"/>
      <c r="H122" s="117"/>
      <c r="I122" s="123" t="str">
        <f t="shared" si="2"/>
        <v/>
      </c>
      <c r="S122" s="77" t="str">
        <f t="shared" si="3"/>
        <v/>
      </c>
    </row>
    <row r="123" spans="1:19">
      <c r="A123" s="78"/>
      <c r="B123" s="105"/>
      <c r="C123" s="118"/>
      <c r="D123" s="114"/>
      <c r="E123" s="71"/>
      <c r="F123" s="72"/>
      <c r="G123" s="116"/>
      <c r="H123" s="117"/>
      <c r="I123" s="123" t="str">
        <f t="shared" si="2"/>
        <v/>
      </c>
      <c r="S123" s="77" t="str">
        <f t="shared" si="3"/>
        <v/>
      </c>
    </row>
    <row r="124" spans="1:19">
      <c r="A124" s="78"/>
      <c r="B124" s="105"/>
      <c r="C124" s="118"/>
      <c r="D124" s="114"/>
      <c r="E124" s="71"/>
      <c r="F124" s="72"/>
      <c r="G124" s="116"/>
      <c r="H124" s="117"/>
      <c r="I124" s="123" t="str">
        <f t="shared" si="2"/>
        <v/>
      </c>
      <c r="S124" s="77" t="str">
        <f t="shared" si="3"/>
        <v/>
      </c>
    </row>
    <row r="125" spans="1:19">
      <c r="A125" s="78"/>
      <c r="B125" s="105"/>
      <c r="C125" s="118"/>
      <c r="D125" s="114"/>
      <c r="E125" s="71"/>
      <c r="F125" s="72"/>
      <c r="G125" s="116"/>
      <c r="H125" s="117"/>
      <c r="I125" s="123" t="str">
        <f t="shared" si="2"/>
        <v/>
      </c>
      <c r="S125" s="77" t="str">
        <f t="shared" si="3"/>
        <v/>
      </c>
    </row>
    <row r="126" spans="1:19">
      <c r="A126" s="78"/>
      <c r="B126" s="69"/>
      <c r="C126" s="121"/>
      <c r="D126" s="114"/>
      <c r="E126" s="71"/>
      <c r="F126" s="72"/>
      <c r="G126" s="116"/>
      <c r="H126" s="117"/>
      <c r="I126" s="123" t="str">
        <f t="shared" si="2"/>
        <v/>
      </c>
      <c r="S126" s="77" t="str">
        <f t="shared" si="3"/>
        <v/>
      </c>
    </row>
    <row r="127" spans="1:19">
      <c r="A127" s="78"/>
      <c r="B127" s="69"/>
      <c r="C127" s="121"/>
      <c r="D127" s="114"/>
      <c r="E127" s="71"/>
      <c r="F127" s="72"/>
      <c r="G127" s="116"/>
      <c r="H127" s="117"/>
      <c r="I127" s="123" t="str">
        <f t="shared" si="2"/>
        <v/>
      </c>
      <c r="S127" s="77" t="str">
        <f t="shared" si="3"/>
        <v/>
      </c>
    </row>
    <row r="128" spans="1:19">
      <c r="A128" s="78"/>
      <c r="B128" s="69"/>
      <c r="C128" s="121"/>
      <c r="D128" s="114"/>
      <c r="E128" s="71"/>
      <c r="F128" s="72"/>
      <c r="G128" s="116"/>
      <c r="H128" s="117"/>
      <c r="I128" s="123" t="str">
        <f t="shared" si="2"/>
        <v/>
      </c>
      <c r="S128" s="77" t="str">
        <f t="shared" si="3"/>
        <v/>
      </c>
    </row>
    <row r="129" spans="1:19">
      <c r="A129" s="78"/>
      <c r="B129" s="69"/>
      <c r="C129" s="121"/>
      <c r="D129" s="114"/>
      <c r="E129" s="71"/>
      <c r="F129" s="72"/>
      <c r="G129" s="116"/>
      <c r="H129" s="117"/>
      <c r="I129" s="123" t="str">
        <f t="shared" si="2"/>
        <v/>
      </c>
      <c r="S129" s="77" t="str">
        <f t="shared" si="3"/>
        <v/>
      </c>
    </row>
    <row r="130" spans="1:19">
      <c r="A130" s="78"/>
      <c r="B130" s="69"/>
      <c r="C130" s="120"/>
      <c r="D130" s="114"/>
      <c r="E130" s="71"/>
      <c r="F130" s="72"/>
      <c r="G130" s="116"/>
      <c r="H130" s="117"/>
      <c r="I130" s="123" t="str">
        <f t="shared" si="2"/>
        <v/>
      </c>
      <c r="S130" s="77" t="str">
        <f t="shared" si="3"/>
        <v/>
      </c>
    </row>
    <row r="131" spans="1:19">
      <c r="A131" s="78"/>
      <c r="B131" s="69"/>
      <c r="C131" s="120"/>
      <c r="D131" s="114"/>
      <c r="E131" s="71"/>
      <c r="F131" s="72"/>
      <c r="G131" s="116"/>
      <c r="H131" s="117"/>
      <c r="I131" s="123" t="str">
        <f t="shared" ref="I131:I194" si="4">IF(C131="","",EXP(-EXP(-(C131-K$12)/K$11)))</f>
        <v/>
      </c>
      <c r="S131" s="77" t="str">
        <f t="shared" ref="S131:S194" si="5">IF(C131="","",(1/X$5)  *  EXP(   -  (   (C131-X$6)/X$5   +   EXP(-(C131-X$6)/X$5)  )   ))</f>
        <v/>
      </c>
    </row>
    <row r="132" spans="1:19">
      <c r="A132" s="78"/>
      <c r="B132" s="69"/>
      <c r="C132" s="121"/>
      <c r="D132" s="114"/>
      <c r="E132" s="71"/>
      <c r="F132" s="72"/>
      <c r="G132" s="116"/>
      <c r="H132" s="117"/>
      <c r="I132" s="123" t="str">
        <f t="shared" si="4"/>
        <v/>
      </c>
      <c r="S132" s="77" t="str">
        <f t="shared" si="5"/>
        <v/>
      </c>
    </row>
    <row r="133" spans="1:19">
      <c r="A133" s="78"/>
      <c r="B133" s="69"/>
      <c r="C133" s="121"/>
      <c r="D133" s="114"/>
      <c r="E133" s="71"/>
      <c r="F133" s="72"/>
      <c r="G133" s="116"/>
      <c r="H133" s="117"/>
      <c r="I133" s="123" t="str">
        <f t="shared" si="4"/>
        <v/>
      </c>
      <c r="S133" s="77" t="str">
        <f t="shared" si="5"/>
        <v/>
      </c>
    </row>
    <row r="134" spans="1:19">
      <c r="A134" s="78"/>
      <c r="B134" s="69"/>
      <c r="C134" s="121"/>
      <c r="D134" s="114"/>
      <c r="E134" s="71"/>
      <c r="F134" s="72"/>
      <c r="G134" s="116"/>
      <c r="H134" s="117"/>
      <c r="I134" s="123" t="str">
        <f t="shared" si="4"/>
        <v/>
      </c>
      <c r="S134" s="77" t="str">
        <f t="shared" si="5"/>
        <v/>
      </c>
    </row>
    <row r="135" spans="1:19">
      <c r="A135" s="78"/>
      <c r="B135" s="69"/>
      <c r="C135" s="121"/>
      <c r="D135" s="114"/>
      <c r="E135" s="71"/>
      <c r="F135" s="72"/>
      <c r="G135" s="116"/>
      <c r="H135" s="117"/>
      <c r="I135" s="123" t="str">
        <f t="shared" si="4"/>
        <v/>
      </c>
      <c r="S135" s="77" t="str">
        <f t="shared" si="5"/>
        <v/>
      </c>
    </row>
    <row r="136" spans="1:19">
      <c r="A136" s="78"/>
      <c r="B136" s="69"/>
      <c r="C136" s="121"/>
      <c r="D136" s="114"/>
      <c r="E136" s="71"/>
      <c r="F136" s="72"/>
      <c r="G136" s="116"/>
      <c r="H136" s="117"/>
      <c r="I136" s="123" t="str">
        <f t="shared" si="4"/>
        <v/>
      </c>
      <c r="S136" s="77" t="str">
        <f t="shared" si="5"/>
        <v/>
      </c>
    </row>
    <row r="137" spans="1:19">
      <c r="A137" s="78"/>
      <c r="B137" s="69"/>
      <c r="C137" s="121"/>
      <c r="D137" s="114"/>
      <c r="E137" s="71"/>
      <c r="F137" s="72"/>
      <c r="G137" s="116"/>
      <c r="H137" s="117"/>
      <c r="I137" s="123" t="str">
        <f t="shared" si="4"/>
        <v/>
      </c>
      <c r="S137" s="77" t="str">
        <f t="shared" si="5"/>
        <v/>
      </c>
    </row>
    <row r="138" spans="1:19">
      <c r="A138" s="78"/>
      <c r="B138" s="69"/>
      <c r="C138" s="121"/>
      <c r="D138" s="114"/>
      <c r="E138" s="71"/>
      <c r="F138" s="72"/>
      <c r="G138" s="116"/>
      <c r="H138" s="117"/>
      <c r="I138" s="123" t="str">
        <f t="shared" si="4"/>
        <v/>
      </c>
      <c r="S138" s="77" t="str">
        <f t="shared" si="5"/>
        <v/>
      </c>
    </row>
    <row r="139" spans="1:19">
      <c r="A139" s="78"/>
      <c r="B139" s="69"/>
      <c r="C139" s="121"/>
      <c r="D139" s="114"/>
      <c r="E139" s="71"/>
      <c r="F139" s="72"/>
      <c r="G139" s="116"/>
      <c r="H139" s="117"/>
      <c r="I139" s="123" t="str">
        <f t="shared" si="4"/>
        <v/>
      </c>
      <c r="S139" s="77" t="str">
        <f t="shared" si="5"/>
        <v/>
      </c>
    </row>
    <row r="140" spans="1:19">
      <c r="A140" s="78"/>
      <c r="B140" s="69"/>
      <c r="C140" s="120"/>
      <c r="D140" s="114"/>
      <c r="E140" s="71"/>
      <c r="F140" s="72"/>
      <c r="G140" s="116"/>
      <c r="H140" s="117"/>
      <c r="I140" s="123" t="str">
        <f t="shared" si="4"/>
        <v/>
      </c>
      <c r="S140" s="77" t="str">
        <f t="shared" si="5"/>
        <v/>
      </c>
    </row>
    <row r="141" spans="1:19">
      <c r="A141" s="78"/>
      <c r="B141" s="69"/>
      <c r="C141" s="120"/>
      <c r="D141" s="114"/>
      <c r="E141" s="71"/>
      <c r="F141" s="72"/>
      <c r="G141" s="116"/>
      <c r="H141" s="117"/>
      <c r="I141" s="123" t="str">
        <f t="shared" si="4"/>
        <v/>
      </c>
      <c r="S141" s="77" t="str">
        <f t="shared" si="5"/>
        <v/>
      </c>
    </row>
    <row r="142" spans="1:19">
      <c r="A142" s="78"/>
      <c r="B142" s="69"/>
      <c r="C142" s="121"/>
      <c r="D142" s="114"/>
      <c r="E142" s="71"/>
      <c r="F142" s="72"/>
      <c r="G142" s="116"/>
      <c r="H142" s="117"/>
      <c r="I142" s="123" t="str">
        <f t="shared" si="4"/>
        <v/>
      </c>
      <c r="S142" s="77" t="str">
        <f t="shared" si="5"/>
        <v/>
      </c>
    </row>
    <row r="143" spans="1:19">
      <c r="A143" s="78"/>
      <c r="B143" s="69"/>
      <c r="C143" s="121"/>
      <c r="D143" s="114"/>
      <c r="E143" s="71"/>
      <c r="F143" s="72"/>
      <c r="G143" s="116"/>
      <c r="H143" s="117"/>
      <c r="I143" s="123" t="str">
        <f t="shared" si="4"/>
        <v/>
      </c>
      <c r="S143" s="77" t="str">
        <f t="shared" si="5"/>
        <v/>
      </c>
    </row>
    <row r="144" spans="1:19">
      <c r="A144" s="78"/>
      <c r="B144" s="69"/>
      <c r="C144" s="120"/>
      <c r="D144" s="114"/>
      <c r="E144" s="71"/>
      <c r="F144" s="72"/>
      <c r="G144" s="116"/>
      <c r="H144" s="117"/>
      <c r="I144" s="123" t="str">
        <f t="shared" si="4"/>
        <v/>
      </c>
      <c r="S144" s="77" t="str">
        <f t="shared" si="5"/>
        <v/>
      </c>
    </row>
    <row r="145" spans="1:19">
      <c r="A145" s="78"/>
      <c r="B145" s="69"/>
      <c r="C145" s="120"/>
      <c r="D145" s="114"/>
      <c r="E145" s="71"/>
      <c r="F145" s="72"/>
      <c r="G145" s="116"/>
      <c r="H145" s="117"/>
      <c r="I145" s="123" t="str">
        <f t="shared" si="4"/>
        <v/>
      </c>
      <c r="S145" s="77" t="str">
        <f t="shared" si="5"/>
        <v/>
      </c>
    </row>
    <row r="146" spans="1:19">
      <c r="A146" s="78"/>
      <c r="B146" s="69"/>
      <c r="C146" s="121"/>
      <c r="D146" s="114"/>
      <c r="E146" s="71"/>
      <c r="F146" s="72"/>
      <c r="G146" s="116"/>
      <c r="H146" s="117"/>
      <c r="I146" s="123" t="str">
        <f t="shared" si="4"/>
        <v/>
      </c>
      <c r="S146" s="77" t="str">
        <f t="shared" si="5"/>
        <v/>
      </c>
    </row>
    <row r="147" spans="1:19">
      <c r="A147" s="78"/>
      <c r="B147" s="69"/>
      <c r="C147" s="121"/>
      <c r="D147" s="114"/>
      <c r="E147" s="71"/>
      <c r="F147" s="72"/>
      <c r="G147" s="116"/>
      <c r="H147" s="117"/>
      <c r="I147" s="123" t="str">
        <f t="shared" si="4"/>
        <v/>
      </c>
      <c r="S147" s="77" t="str">
        <f t="shared" si="5"/>
        <v/>
      </c>
    </row>
    <row r="148" spans="1:19">
      <c r="A148" s="78"/>
      <c r="B148" s="69"/>
      <c r="C148" s="121"/>
      <c r="D148" s="114"/>
      <c r="E148" s="71"/>
      <c r="F148" s="72"/>
      <c r="G148" s="116"/>
      <c r="H148" s="117"/>
      <c r="I148" s="123" t="str">
        <f t="shared" si="4"/>
        <v/>
      </c>
      <c r="S148" s="77" t="str">
        <f t="shared" si="5"/>
        <v/>
      </c>
    </row>
    <row r="149" spans="1:19">
      <c r="A149" s="78"/>
      <c r="B149" s="69"/>
      <c r="C149" s="121"/>
      <c r="D149" s="114"/>
      <c r="E149" s="71"/>
      <c r="F149" s="72"/>
      <c r="G149" s="116"/>
      <c r="H149" s="117"/>
      <c r="I149" s="123" t="str">
        <f t="shared" si="4"/>
        <v/>
      </c>
      <c r="S149" s="77" t="str">
        <f t="shared" si="5"/>
        <v/>
      </c>
    </row>
    <row r="150" spans="1:19">
      <c r="A150" s="78"/>
      <c r="B150" s="69"/>
      <c r="C150" s="121"/>
      <c r="D150" s="114"/>
      <c r="E150" s="71"/>
      <c r="F150" s="72"/>
      <c r="G150" s="116"/>
      <c r="H150" s="117"/>
      <c r="I150" s="123" t="str">
        <f t="shared" si="4"/>
        <v/>
      </c>
      <c r="S150" s="77" t="str">
        <f t="shared" si="5"/>
        <v/>
      </c>
    </row>
    <row r="151" spans="1:19">
      <c r="A151" s="78"/>
      <c r="B151" s="69"/>
      <c r="C151" s="121"/>
      <c r="D151" s="114"/>
      <c r="E151" s="71"/>
      <c r="F151" s="72"/>
      <c r="G151" s="116"/>
      <c r="H151" s="117"/>
      <c r="I151" s="123" t="str">
        <f t="shared" si="4"/>
        <v/>
      </c>
      <c r="S151" s="77" t="str">
        <f t="shared" si="5"/>
        <v/>
      </c>
    </row>
    <row r="152" spans="1:19">
      <c r="A152" s="78"/>
      <c r="B152" s="69"/>
      <c r="C152" s="121"/>
      <c r="D152" s="114"/>
      <c r="E152" s="71"/>
      <c r="F152" s="72"/>
      <c r="G152" s="116"/>
      <c r="H152" s="117"/>
      <c r="I152" s="123" t="str">
        <f t="shared" si="4"/>
        <v/>
      </c>
      <c r="S152" s="77" t="str">
        <f t="shared" si="5"/>
        <v/>
      </c>
    </row>
    <row r="153" spans="1:19">
      <c r="A153" s="78"/>
      <c r="B153" s="69"/>
      <c r="C153" s="121"/>
      <c r="D153" s="114"/>
      <c r="E153" s="71"/>
      <c r="F153" s="72"/>
      <c r="G153" s="116"/>
      <c r="H153" s="117"/>
      <c r="I153" s="123" t="str">
        <f t="shared" si="4"/>
        <v/>
      </c>
      <c r="S153" s="77" t="str">
        <f t="shared" si="5"/>
        <v/>
      </c>
    </row>
    <row r="154" spans="1:19">
      <c r="A154" s="78"/>
      <c r="B154" s="69"/>
      <c r="C154" s="121"/>
      <c r="D154" s="114"/>
      <c r="E154" s="71"/>
      <c r="F154" s="72"/>
      <c r="G154" s="116"/>
      <c r="H154" s="117"/>
      <c r="I154" s="123" t="str">
        <f t="shared" si="4"/>
        <v/>
      </c>
      <c r="S154" s="77" t="str">
        <f t="shared" si="5"/>
        <v/>
      </c>
    </row>
    <row r="155" spans="1:19">
      <c r="A155" s="78"/>
      <c r="B155" s="69"/>
      <c r="C155" s="121"/>
      <c r="D155" s="114"/>
      <c r="E155" s="71"/>
      <c r="F155" s="72"/>
      <c r="G155" s="116"/>
      <c r="H155" s="117"/>
      <c r="I155" s="123" t="str">
        <f t="shared" si="4"/>
        <v/>
      </c>
      <c r="S155" s="77" t="str">
        <f t="shared" si="5"/>
        <v/>
      </c>
    </row>
    <row r="156" spans="1:19">
      <c r="A156" s="78"/>
      <c r="B156" s="69"/>
      <c r="C156" s="121"/>
      <c r="D156" s="114"/>
      <c r="E156" s="71"/>
      <c r="F156" s="72"/>
      <c r="G156" s="116"/>
      <c r="H156" s="117"/>
      <c r="I156" s="123" t="str">
        <f t="shared" si="4"/>
        <v/>
      </c>
      <c r="S156" s="77" t="str">
        <f t="shared" si="5"/>
        <v/>
      </c>
    </row>
    <row r="157" spans="1:19">
      <c r="A157" s="78"/>
      <c r="B157" s="69"/>
      <c r="C157" s="121"/>
      <c r="D157" s="114"/>
      <c r="E157" s="71"/>
      <c r="F157" s="72"/>
      <c r="G157" s="116"/>
      <c r="H157" s="117"/>
      <c r="I157" s="123" t="str">
        <f t="shared" si="4"/>
        <v/>
      </c>
      <c r="S157" s="77" t="str">
        <f t="shared" si="5"/>
        <v/>
      </c>
    </row>
    <row r="158" spans="1:19">
      <c r="A158" s="78"/>
      <c r="B158" s="69"/>
      <c r="C158" s="121"/>
      <c r="D158" s="114"/>
      <c r="E158" s="71"/>
      <c r="F158" s="72"/>
      <c r="G158" s="116"/>
      <c r="H158" s="117"/>
      <c r="I158" s="123" t="str">
        <f t="shared" si="4"/>
        <v/>
      </c>
      <c r="S158" s="77" t="str">
        <f t="shared" si="5"/>
        <v/>
      </c>
    </row>
    <row r="159" spans="1:19">
      <c r="A159" s="78"/>
      <c r="B159" s="69"/>
      <c r="C159" s="121"/>
      <c r="D159" s="114"/>
      <c r="E159" s="71"/>
      <c r="F159" s="72"/>
      <c r="G159" s="116"/>
      <c r="H159" s="117"/>
      <c r="I159" s="123" t="str">
        <f t="shared" si="4"/>
        <v/>
      </c>
      <c r="S159" s="77" t="str">
        <f t="shared" si="5"/>
        <v/>
      </c>
    </row>
    <row r="160" spans="1:19">
      <c r="A160" s="78"/>
      <c r="B160" s="69"/>
      <c r="C160" s="121"/>
      <c r="D160" s="114"/>
      <c r="E160" s="71"/>
      <c r="F160" s="72"/>
      <c r="G160" s="116"/>
      <c r="H160" s="117"/>
      <c r="I160" s="123" t="str">
        <f t="shared" si="4"/>
        <v/>
      </c>
      <c r="S160" s="77" t="str">
        <f t="shared" si="5"/>
        <v/>
      </c>
    </row>
    <row r="161" spans="1:19">
      <c r="A161" s="78"/>
      <c r="B161" s="69"/>
      <c r="C161" s="121"/>
      <c r="D161" s="114"/>
      <c r="E161" s="71"/>
      <c r="F161" s="72"/>
      <c r="G161" s="116"/>
      <c r="H161" s="117"/>
      <c r="I161" s="123" t="str">
        <f t="shared" si="4"/>
        <v/>
      </c>
      <c r="S161" s="77" t="str">
        <f t="shared" si="5"/>
        <v/>
      </c>
    </row>
    <row r="162" spans="1:19">
      <c r="A162" s="78"/>
      <c r="B162" s="69"/>
      <c r="C162" s="121"/>
      <c r="D162" s="114"/>
      <c r="E162" s="71"/>
      <c r="F162" s="72"/>
      <c r="G162" s="116"/>
      <c r="H162" s="117"/>
      <c r="I162" s="123" t="str">
        <f t="shared" si="4"/>
        <v/>
      </c>
      <c r="S162" s="77" t="str">
        <f t="shared" si="5"/>
        <v/>
      </c>
    </row>
    <row r="163" spans="1:19">
      <c r="A163" s="78"/>
      <c r="B163" s="69"/>
      <c r="C163" s="121"/>
      <c r="D163" s="114"/>
      <c r="E163" s="71"/>
      <c r="F163" s="72"/>
      <c r="G163" s="116"/>
      <c r="H163" s="117"/>
      <c r="I163" s="123" t="str">
        <f t="shared" si="4"/>
        <v/>
      </c>
      <c r="S163" s="77" t="str">
        <f t="shared" si="5"/>
        <v/>
      </c>
    </row>
    <row r="164" spans="1:19">
      <c r="A164" s="78"/>
      <c r="B164" s="69"/>
      <c r="C164" s="121"/>
      <c r="D164" s="114"/>
      <c r="E164" s="71"/>
      <c r="F164" s="72"/>
      <c r="G164" s="116"/>
      <c r="H164" s="117"/>
      <c r="I164" s="123" t="str">
        <f t="shared" si="4"/>
        <v/>
      </c>
      <c r="S164" s="77" t="str">
        <f t="shared" si="5"/>
        <v/>
      </c>
    </row>
    <row r="165" spans="1:19">
      <c r="A165" s="78"/>
      <c r="B165" s="69"/>
      <c r="C165" s="121"/>
      <c r="D165" s="114"/>
      <c r="E165" s="71"/>
      <c r="F165" s="72"/>
      <c r="G165" s="116"/>
      <c r="H165" s="117"/>
      <c r="I165" s="123" t="str">
        <f t="shared" si="4"/>
        <v/>
      </c>
      <c r="S165" s="77" t="str">
        <f t="shared" si="5"/>
        <v/>
      </c>
    </row>
    <row r="166" spans="1:19">
      <c r="A166" s="78"/>
      <c r="B166" s="69"/>
      <c r="C166" s="120"/>
      <c r="D166" s="114"/>
      <c r="E166" s="71"/>
      <c r="F166" s="72"/>
      <c r="G166" s="116"/>
      <c r="H166" s="117"/>
      <c r="I166" s="123" t="str">
        <f t="shared" si="4"/>
        <v/>
      </c>
      <c r="S166" s="77" t="str">
        <f t="shared" si="5"/>
        <v/>
      </c>
    </row>
    <row r="167" spans="1:19">
      <c r="A167" s="78"/>
      <c r="B167" s="69"/>
      <c r="C167" s="120"/>
      <c r="D167" s="114"/>
      <c r="E167" s="71"/>
      <c r="F167" s="72"/>
      <c r="G167" s="116"/>
      <c r="H167" s="117"/>
      <c r="I167" s="123" t="str">
        <f t="shared" si="4"/>
        <v/>
      </c>
      <c r="S167" s="77" t="str">
        <f t="shared" si="5"/>
        <v/>
      </c>
    </row>
    <row r="168" spans="1:19">
      <c r="A168" s="78"/>
      <c r="B168" s="69"/>
      <c r="C168" s="121"/>
      <c r="D168" s="114"/>
      <c r="E168" s="71"/>
      <c r="F168" s="72"/>
      <c r="G168" s="116"/>
      <c r="H168" s="117"/>
      <c r="I168" s="123" t="str">
        <f t="shared" si="4"/>
        <v/>
      </c>
      <c r="S168" s="77" t="str">
        <f t="shared" si="5"/>
        <v/>
      </c>
    </row>
    <row r="169" spans="1:19">
      <c r="A169" s="78"/>
      <c r="B169" s="69"/>
      <c r="C169" s="121"/>
      <c r="D169" s="114"/>
      <c r="E169" s="71"/>
      <c r="F169" s="72"/>
      <c r="G169" s="116"/>
      <c r="H169" s="117"/>
      <c r="I169" s="123" t="str">
        <f t="shared" si="4"/>
        <v/>
      </c>
      <c r="S169" s="77" t="str">
        <f t="shared" si="5"/>
        <v/>
      </c>
    </row>
    <row r="170" spans="1:19">
      <c r="A170" s="78"/>
      <c r="B170" s="69"/>
      <c r="C170" s="121"/>
      <c r="D170" s="114"/>
      <c r="E170" s="71"/>
      <c r="F170" s="72"/>
      <c r="G170" s="116"/>
      <c r="H170" s="117"/>
      <c r="I170" s="123" t="str">
        <f t="shared" si="4"/>
        <v/>
      </c>
      <c r="S170" s="77" t="str">
        <f t="shared" si="5"/>
        <v/>
      </c>
    </row>
    <row r="171" spans="1:19">
      <c r="A171" s="78"/>
      <c r="B171" s="69"/>
      <c r="C171" s="121"/>
      <c r="D171" s="114"/>
      <c r="E171" s="71"/>
      <c r="F171" s="72"/>
      <c r="G171" s="116"/>
      <c r="H171" s="117"/>
      <c r="I171" s="123" t="str">
        <f t="shared" si="4"/>
        <v/>
      </c>
      <c r="S171" s="77" t="str">
        <f t="shared" si="5"/>
        <v/>
      </c>
    </row>
    <row r="172" spans="1:19">
      <c r="A172" s="78"/>
      <c r="B172" s="69"/>
      <c r="C172" s="121"/>
      <c r="D172" s="114"/>
      <c r="E172" s="71"/>
      <c r="F172" s="72"/>
      <c r="G172" s="116"/>
      <c r="H172" s="117"/>
      <c r="I172" s="123" t="str">
        <f t="shared" si="4"/>
        <v/>
      </c>
      <c r="S172" s="77" t="str">
        <f t="shared" si="5"/>
        <v/>
      </c>
    </row>
    <row r="173" spans="1:19">
      <c r="A173" s="78"/>
      <c r="B173" s="69"/>
      <c r="C173" s="121"/>
      <c r="D173" s="114"/>
      <c r="E173" s="71"/>
      <c r="F173" s="72"/>
      <c r="G173" s="116"/>
      <c r="H173" s="117"/>
      <c r="I173" s="123" t="str">
        <f t="shared" si="4"/>
        <v/>
      </c>
      <c r="S173" s="77" t="str">
        <f t="shared" si="5"/>
        <v/>
      </c>
    </row>
    <row r="174" spans="1:19">
      <c r="A174" s="78"/>
      <c r="B174" s="69"/>
      <c r="C174" s="121"/>
      <c r="D174" s="114"/>
      <c r="E174" s="71"/>
      <c r="F174" s="72"/>
      <c r="G174" s="116"/>
      <c r="H174" s="117"/>
      <c r="I174" s="123" t="str">
        <f t="shared" si="4"/>
        <v/>
      </c>
      <c r="S174" s="77" t="str">
        <f t="shared" si="5"/>
        <v/>
      </c>
    </row>
    <row r="175" spans="1:19">
      <c r="A175" s="78"/>
      <c r="B175" s="69"/>
      <c r="C175" s="121"/>
      <c r="D175" s="114"/>
      <c r="E175" s="71"/>
      <c r="F175" s="72"/>
      <c r="G175" s="116"/>
      <c r="H175" s="117"/>
      <c r="I175" s="123" t="str">
        <f t="shared" si="4"/>
        <v/>
      </c>
      <c r="S175" s="77" t="str">
        <f t="shared" si="5"/>
        <v/>
      </c>
    </row>
    <row r="176" spans="1:19">
      <c r="A176" s="78"/>
      <c r="B176" s="69"/>
      <c r="C176" s="121"/>
      <c r="D176" s="114"/>
      <c r="E176" s="71"/>
      <c r="F176" s="72"/>
      <c r="G176" s="116"/>
      <c r="H176" s="117"/>
      <c r="I176" s="123" t="str">
        <f t="shared" si="4"/>
        <v/>
      </c>
      <c r="S176" s="77" t="str">
        <f t="shared" si="5"/>
        <v/>
      </c>
    </row>
    <row r="177" spans="1:19">
      <c r="A177" s="78"/>
      <c r="B177" s="69"/>
      <c r="C177" s="121"/>
      <c r="D177" s="114"/>
      <c r="E177" s="71"/>
      <c r="F177" s="72"/>
      <c r="G177" s="116"/>
      <c r="H177" s="117"/>
      <c r="I177" s="123" t="str">
        <f t="shared" si="4"/>
        <v/>
      </c>
      <c r="S177" s="77" t="str">
        <f t="shared" si="5"/>
        <v/>
      </c>
    </row>
    <row r="178" spans="1:19">
      <c r="A178" s="78"/>
      <c r="B178" s="69"/>
      <c r="C178" s="121"/>
      <c r="D178" s="114"/>
      <c r="E178" s="71"/>
      <c r="F178" s="72"/>
      <c r="G178" s="116"/>
      <c r="H178" s="117"/>
      <c r="I178" s="123" t="str">
        <f t="shared" si="4"/>
        <v/>
      </c>
      <c r="S178" s="77" t="str">
        <f t="shared" si="5"/>
        <v/>
      </c>
    </row>
    <row r="179" spans="1:19">
      <c r="A179" s="78"/>
      <c r="B179" s="69"/>
      <c r="C179" s="121"/>
      <c r="D179" s="114"/>
      <c r="E179" s="71"/>
      <c r="F179" s="72"/>
      <c r="G179" s="116"/>
      <c r="H179" s="117"/>
      <c r="I179" s="123" t="str">
        <f t="shared" si="4"/>
        <v/>
      </c>
      <c r="S179" s="77" t="str">
        <f t="shared" si="5"/>
        <v/>
      </c>
    </row>
    <row r="180" spans="1:19">
      <c r="A180" s="78"/>
      <c r="B180" s="69"/>
      <c r="C180" s="121"/>
      <c r="D180" s="114"/>
      <c r="E180" s="71"/>
      <c r="F180" s="72"/>
      <c r="G180" s="116"/>
      <c r="H180" s="117"/>
      <c r="I180" s="123" t="str">
        <f t="shared" si="4"/>
        <v/>
      </c>
      <c r="S180" s="77" t="str">
        <f t="shared" si="5"/>
        <v/>
      </c>
    </row>
    <row r="181" spans="1:19">
      <c r="A181" s="78"/>
      <c r="B181" s="69"/>
      <c r="C181" s="121"/>
      <c r="D181" s="114"/>
      <c r="E181" s="71"/>
      <c r="F181" s="72"/>
      <c r="G181" s="116"/>
      <c r="H181" s="117"/>
      <c r="I181" s="123" t="str">
        <f t="shared" si="4"/>
        <v/>
      </c>
      <c r="S181" s="77" t="str">
        <f t="shared" si="5"/>
        <v/>
      </c>
    </row>
    <row r="182" spans="1:19">
      <c r="A182" s="78"/>
      <c r="B182" s="69"/>
      <c r="C182" s="121"/>
      <c r="D182" s="114"/>
      <c r="E182" s="71"/>
      <c r="F182" s="72"/>
      <c r="G182" s="116"/>
      <c r="H182" s="117"/>
      <c r="I182" s="123" t="str">
        <f t="shared" si="4"/>
        <v/>
      </c>
      <c r="S182" s="77" t="str">
        <f t="shared" si="5"/>
        <v/>
      </c>
    </row>
    <row r="183" spans="1:19">
      <c r="A183" s="78"/>
      <c r="B183" s="69"/>
      <c r="C183" s="121"/>
      <c r="D183" s="114"/>
      <c r="E183" s="71"/>
      <c r="F183" s="72"/>
      <c r="G183" s="116"/>
      <c r="H183" s="117"/>
      <c r="I183" s="123" t="str">
        <f t="shared" si="4"/>
        <v/>
      </c>
      <c r="S183" s="77" t="str">
        <f t="shared" si="5"/>
        <v/>
      </c>
    </row>
    <row r="184" spans="1:19">
      <c r="A184" s="78"/>
      <c r="B184" s="69"/>
      <c r="C184" s="121"/>
      <c r="D184" s="114"/>
      <c r="E184" s="71"/>
      <c r="F184" s="72"/>
      <c r="G184" s="116"/>
      <c r="H184" s="117"/>
      <c r="I184" s="123" t="str">
        <f t="shared" si="4"/>
        <v/>
      </c>
      <c r="S184" s="77" t="str">
        <f t="shared" si="5"/>
        <v/>
      </c>
    </row>
    <row r="185" spans="1:19">
      <c r="A185" s="78"/>
      <c r="B185" s="69"/>
      <c r="C185" s="121"/>
      <c r="D185" s="114"/>
      <c r="E185" s="71"/>
      <c r="F185" s="72"/>
      <c r="G185" s="116"/>
      <c r="H185" s="117"/>
      <c r="I185" s="123" t="str">
        <f t="shared" si="4"/>
        <v/>
      </c>
      <c r="S185" s="77" t="str">
        <f t="shared" si="5"/>
        <v/>
      </c>
    </row>
    <row r="186" spans="1:19">
      <c r="A186" s="78"/>
      <c r="B186" s="69"/>
      <c r="C186" s="121"/>
      <c r="D186" s="114"/>
      <c r="E186" s="71"/>
      <c r="F186" s="72"/>
      <c r="G186" s="116"/>
      <c r="H186" s="117"/>
      <c r="I186" s="123" t="str">
        <f t="shared" si="4"/>
        <v/>
      </c>
      <c r="S186" s="77" t="str">
        <f t="shared" si="5"/>
        <v/>
      </c>
    </row>
    <row r="187" spans="1:19">
      <c r="A187" s="78"/>
      <c r="B187" s="69"/>
      <c r="C187" s="121"/>
      <c r="D187" s="114"/>
      <c r="E187" s="71"/>
      <c r="F187" s="72"/>
      <c r="G187" s="116"/>
      <c r="H187" s="117"/>
      <c r="I187" s="123" t="str">
        <f t="shared" si="4"/>
        <v/>
      </c>
      <c r="S187" s="77" t="str">
        <f t="shared" si="5"/>
        <v/>
      </c>
    </row>
    <row r="188" spans="1:19">
      <c r="A188" s="78"/>
      <c r="B188" s="69"/>
      <c r="C188" s="121"/>
      <c r="D188" s="114"/>
      <c r="E188" s="71"/>
      <c r="F188" s="72"/>
      <c r="G188" s="116"/>
      <c r="H188" s="117"/>
      <c r="I188" s="123" t="str">
        <f t="shared" si="4"/>
        <v/>
      </c>
      <c r="S188" s="77" t="str">
        <f t="shared" si="5"/>
        <v/>
      </c>
    </row>
    <row r="189" spans="1:19">
      <c r="A189" s="78"/>
      <c r="B189" s="69"/>
      <c r="C189" s="121"/>
      <c r="D189" s="114"/>
      <c r="E189" s="71"/>
      <c r="F189" s="72"/>
      <c r="G189" s="116"/>
      <c r="H189" s="117"/>
      <c r="I189" s="123" t="str">
        <f t="shared" si="4"/>
        <v/>
      </c>
      <c r="S189" s="77" t="str">
        <f t="shared" si="5"/>
        <v/>
      </c>
    </row>
    <row r="190" spans="1:19">
      <c r="A190" s="78"/>
      <c r="B190" s="69"/>
      <c r="C190" s="121"/>
      <c r="D190" s="114"/>
      <c r="E190" s="71"/>
      <c r="F190" s="72"/>
      <c r="G190" s="116"/>
      <c r="H190" s="117"/>
      <c r="I190" s="123" t="str">
        <f t="shared" si="4"/>
        <v/>
      </c>
      <c r="S190" s="77" t="str">
        <f t="shared" si="5"/>
        <v/>
      </c>
    </row>
    <row r="191" spans="1:19">
      <c r="A191" s="78"/>
      <c r="B191" s="69"/>
      <c r="C191" s="121"/>
      <c r="D191" s="114"/>
      <c r="E191" s="71"/>
      <c r="F191" s="72"/>
      <c r="G191" s="116"/>
      <c r="H191" s="117"/>
      <c r="I191" s="123" t="str">
        <f t="shared" si="4"/>
        <v/>
      </c>
      <c r="S191" s="77" t="str">
        <f t="shared" si="5"/>
        <v/>
      </c>
    </row>
    <row r="192" spans="1:19">
      <c r="A192" s="78"/>
      <c r="B192" s="69"/>
      <c r="C192" s="121"/>
      <c r="D192" s="114"/>
      <c r="E192" s="71"/>
      <c r="F192" s="72"/>
      <c r="G192" s="116"/>
      <c r="H192" s="117"/>
      <c r="I192" s="123" t="str">
        <f t="shared" si="4"/>
        <v/>
      </c>
      <c r="S192" s="77" t="str">
        <f t="shared" si="5"/>
        <v/>
      </c>
    </row>
    <row r="193" spans="1:19">
      <c r="A193" s="78"/>
      <c r="B193" s="69"/>
      <c r="C193" s="121"/>
      <c r="D193" s="114"/>
      <c r="E193" s="71"/>
      <c r="F193" s="72"/>
      <c r="G193" s="116"/>
      <c r="H193" s="117"/>
      <c r="I193" s="123" t="str">
        <f t="shared" si="4"/>
        <v/>
      </c>
      <c r="S193" s="77" t="str">
        <f t="shared" si="5"/>
        <v/>
      </c>
    </row>
    <row r="194" spans="1:19">
      <c r="A194" s="78"/>
      <c r="B194" s="69"/>
      <c r="C194" s="121"/>
      <c r="D194" s="114"/>
      <c r="E194" s="71"/>
      <c r="F194" s="72"/>
      <c r="G194" s="116"/>
      <c r="H194" s="117"/>
      <c r="I194" s="123" t="str">
        <f t="shared" si="4"/>
        <v/>
      </c>
      <c r="S194" s="77" t="str">
        <f t="shared" si="5"/>
        <v/>
      </c>
    </row>
    <row r="195" spans="1:19">
      <c r="A195" s="78"/>
      <c r="B195" s="69"/>
      <c r="C195" s="121"/>
      <c r="D195" s="114"/>
      <c r="E195" s="71"/>
      <c r="F195" s="72"/>
      <c r="G195" s="116"/>
      <c r="H195" s="117"/>
      <c r="I195" s="123" t="str">
        <f t="shared" ref="I195:I258" si="6">IF(C195="","",EXP(-EXP(-(C195-K$12)/K$11)))</f>
        <v/>
      </c>
      <c r="S195" s="77" t="str">
        <f t="shared" ref="S195:S258" si="7">IF(C195="","",(1/X$5)  *  EXP(   -  (   (C195-X$6)/X$5   +   EXP(-(C195-X$6)/X$5)  )   ))</f>
        <v/>
      </c>
    </row>
    <row r="196" spans="1:19">
      <c r="A196" s="78"/>
      <c r="B196" s="69"/>
      <c r="C196" s="121"/>
      <c r="D196" s="114"/>
      <c r="E196" s="71"/>
      <c r="F196" s="72"/>
      <c r="G196" s="116"/>
      <c r="H196" s="117"/>
      <c r="I196" s="123" t="str">
        <f t="shared" si="6"/>
        <v/>
      </c>
      <c r="S196" s="77" t="str">
        <f t="shared" si="7"/>
        <v/>
      </c>
    </row>
    <row r="197" spans="1:19">
      <c r="A197" s="78"/>
      <c r="B197" s="69"/>
      <c r="C197" s="121"/>
      <c r="D197" s="114"/>
      <c r="E197" s="71"/>
      <c r="F197" s="72"/>
      <c r="G197" s="116"/>
      <c r="H197" s="117"/>
      <c r="I197" s="123" t="str">
        <f t="shared" si="6"/>
        <v/>
      </c>
      <c r="S197" s="77" t="str">
        <f t="shared" si="7"/>
        <v/>
      </c>
    </row>
    <row r="198" spans="1:19">
      <c r="A198" s="78"/>
      <c r="B198" s="69"/>
      <c r="C198" s="121"/>
      <c r="D198" s="114"/>
      <c r="E198" s="71"/>
      <c r="F198" s="72"/>
      <c r="G198" s="116"/>
      <c r="H198" s="117"/>
      <c r="I198" s="123" t="str">
        <f t="shared" si="6"/>
        <v/>
      </c>
      <c r="S198" s="77" t="str">
        <f t="shared" si="7"/>
        <v/>
      </c>
    </row>
    <row r="199" spans="1:19">
      <c r="A199" s="78"/>
      <c r="B199" s="69"/>
      <c r="C199" s="121"/>
      <c r="D199" s="114"/>
      <c r="E199" s="71"/>
      <c r="F199" s="72"/>
      <c r="G199" s="116"/>
      <c r="H199" s="117"/>
      <c r="I199" s="123" t="str">
        <f t="shared" si="6"/>
        <v/>
      </c>
      <c r="S199" s="77" t="str">
        <f t="shared" si="7"/>
        <v/>
      </c>
    </row>
    <row r="200" spans="1:19">
      <c r="A200" s="78"/>
      <c r="B200" s="69"/>
      <c r="C200" s="121"/>
      <c r="D200" s="114"/>
      <c r="E200" s="71"/>
      <c r="F200" s="72"/>
      <c r="G200" s="116"/>
      <c r="H200" s="117"/>
      <c r="I200" s="123" t="str">
        <f t="shared" si="6"/>
        <v/>
      </c>
      <c r="S200" s="77" t="str">
        <f t="shared" si="7"/>
        <v/>
      </c>
    </row>
    <row r="201" spans="1:19">
      <c r="A201" s="78"/>
      <c r="B201" s="69"/>
      <c r="C201" s="121"/>
      <c r="D201" s="114"/>
      <c r="E201" s="71"/>
      <c r="F201" s="72"/>
      <c r="G201" s="116"/>
      <c r="H201" s="117"/>
      <c r="I201" s="123" t="str">
        <f t="shared" si="6"/>
        <v/>
      </c>
      <c r="S201" s="77" t="str">
        <f t="shared" si="7"/>
        <v/>
      </c>
    </row>
    <row r="202" spans="1:19">
      <c r="A202" s="78"/>
      <c r="B202" s="69"/>
      <c r="C202" s="121"/>
      <c r="D202" s="114"/>
      <c r="E202" s="71"/>
      <c r="F202" s="72"/>
      <c r="G202" s="116"/>
      <c r="H202" s="117"/>
      <c r="I202" s="123" t="str">
        <f t="shared" si="6"/>
        <v/>
      </c>
      <c r="S202" s="77" t="str">
        <f t="shared" si="7"/>
        <v/>
      </c>
    </row>
    <row r="203" spans="1:19">
      <c r="A203" s="78"/>
      <c r="B203" s="69"/>
      <c r="C203" s="121"/>
      <c r="D203" s="114"/>
      <c r="E203" s="71"/>
      <c r="F203" s="72"/>
      <c r="G203" s="116"/>
      <c r="H203" s="117"/>
      <c r="I203" s="123" t="str">
        <f t="shared" si="6"/>
        <v/>
      </c>
      <c r="S203" s="77" t="str">
        <f t="shared" si="7"/>
        <v/>
      </c>
    </row>
    <row r="204" spans="1:19">
      <c r="A204" s="78"/>
      <c r="B204" s="69"/>
      <c r="C204" s="121"/>
      <c r="D204" s="114"/>
      <c r="E204" s="71"/>
      <c r="F204" s="72"/>
      <c r="G204" s="116"/>
      <c r="H204" s="117"/>
      <c r="I204" s="123" t="str">
        <f t="shared" si="6"/>
        <v/>
      </c>
      <c r="S204" s="77" t="str">
        <f t="shared" si="7"/>
        <v/>
      </c>
    </row>
    <row r="205" spans="1:19">
      <c r="A205" s="78"/>
      <c r="B205" s="69"/>
      <c r="C205" s="121"/>
      <c r="D205" s="114"/>
      <c r="E205" s="71"/>
      <c r="F205" s="72"/>
      <c r="G205" s="116"/>
      <c r="H205" s="117"/>
      <c r="I205" s="123" t="str">
        <f t="shared" si="6"/>
        <v/>
      </c>
      <c r="S205" s="77" t="str">
        <f t="shared" si="7"/>
        <v/>
      </c>
    </row>
    <row r="206" spans="1:19">
      <c r="A206" s="78"/>
      <c r="B206" s="69"/>
      <c r="C206" s="121"/>
      <c r="D206" s="114"/>
      <c r="E206" s="71"/>
      <c r="F206" s="72"/>
      <c r="G206" s="116"/>
      <c r="H206" s="117"/>
      <c r="I206" s="123" t="str">
        <f t="shared" si="6"/>
        <v/>
      </c>
      <c r="S206" s="77" t="str">
        <f t="shared" si="7"/>
        <v/>
      </c>
    </row>
    <row r="207" spans="1:19">
      <c r="A207" s="78"/>
      <c r="B207" s="69"/>
      <c r="C207" s="121"/>
      <c r="D207" s="114"/>
      <c r="E207" s="71"/>
      <c r="F207" s="72"/>
      <c r="G207" s="116"/>
      <c r="H207" s="117"/>
      <c r="I207" s="123" t="str">
        <f t="shared" si="6"/>
        <v/>
      </c>
      <c r="S207" s="77" t="str">
        <f t="shared" si="7"/>
        <v/>
      </c>
    </row>
    <row r="208" spans="1:19">
      <c r="A208" s="78"/>
      <c r="B208" s="69"/>
      <c r="C208" s="121"/>
      <c r="D208" s="114"/>
      <c r="E208" s="71"/>
      <c r="F208" s="72"/>
      <c r="G208" s="116"/>
      <c r="H208" s="117"/>
      <c r="I208" s="123" t="str">
        <f t="shared" si="6"/>
        <v/>
      </c>
      <c r="S208" s="77" t="str">
        <f t="shared" si="7"/>
        <v/>
      </c>
    </row>
    <row r="209" spans="1:19">
      <c r="A209" s="78"/>
      <c r="B209" s="69"/>
      <c r="C209" s="121"/>
      <c r="D209" s="114"/>
      <c r="E209" s="71"/>
      <c r="F209" s="72"/>
      <c r="G209" s="116"/>
      <c r="H209" s="117"/>
      <c r="I209" s="123" t="str">
        <f t="shared" si="6"/>
        <v/>
      </c>
      <c r="S209" s="77" t="str">
        <f t="shared" si="7"/>
        <v/>
      </c>
    </row>
    <row r="210" spans="1:19">
      <c r="A210" s="78"/>
      <c r="B210" s="69"/>
      <c r="C210" s="121"/>
      <c r="D210" s="114"/>
      <c r="E210" s="71"/>
      <c r="F210" s="72"/>
      <c r="G210" s="116"/>
      <c r="H210" s="117"/>
      <c r="I210" s="123" t="str">
        <f t="shared" si="6"/>
        <v/>
      </c>
      <c r="S210" s="77" t="str">
        <f t="shared" si="7"/>
        <v/>
      </c>
    </row>
    <row r="211" spans="1:19">
      <c r="A211" s="78"/>
      <c r="B211" s="69"/>
      <c r="C211" s="121"/>
      <c r="D211" s="114"/>
      <c r="E211" s="71"/>
      <c r="F211" s="72"/>
      <c r="G211" s="116"/>
      <c r="H211" s="117"/>
      <c r="I211" s="123" t="str">
        <f t="shared" si="6"/>
        <v/>
      </c>
      <c r="S211" s="77" t="str">
        <f t="shared" si="7"/>
        <v/>
      </c>
    </row>
    <row r="212" spans="1:19">
      <c r="A212" s="78"/>
      <c r="B212" s="69"/>
      <c r="C212" s="121"/>
      <c r="D212" s="114"/>
      <c r="E212" s="71"/>
      <c r="F212" s="72"/>
      <c r="G212" s="116"/>
      <c r="H212" s="117"/>
      <c r="I212" s="123" t="str">
        <f t="shared" si="6"/>
        <v/>
      </c>
      <c r="S212" s="77" t="str">
        <f t="shared" si="7"/>
        <v/>
      </c>
    </row>
    <row r="213" spans="1:19">
      <c r="A213" s="78"/>
      <c r="B213" s="69"/>
      <c r="C213" s="121"/>
      <c r="D213" s="114"/>
      <c r="E213" s="71"/>
      <c r="F213" s="72"/>
      <c r="G213" s="116"/>
      <c r="H213" s="117"/>
      <c r="I213" s="123" t="str">
        <f t="shared" si="6"/>
        <v/>
      </c>
      <c r="S213" s="77" t="str">
        <f t="shared" si="7"/>
        <v/>
      </c>
    </row>
    <row r="214" spans="1:19">
      <c r="A214" s="78"/>
      <c r="B214" s="69"/>
      <c r="C214" s="121"/>
      <c r="D214" s="114"/>
      <c r="E214" s="71"/>
      <c r="F214" s="72"/>
      <c r="G214" s="116"/>
      <c r="H214" s="117"/>
      <c r="I214" s="123" t="str">
        <f t="shared" si="6"/>
        <v/>
      </c>
      <c r="S214" s="77" t="str">
        <f t="shared" si="7"/>
        <v/>
      </c>
    </row>
    <row r="215" spans="1:19">
      <c r="A215" s="78"/>
      <c r="B215" s="69"/>
      <c r="C215" s="121"/>
      <c r="D215" s="114"/>
      <c r="E215" s="71"/>
      <c r="F215" s="72"/>
      <c r="G215" s="116"/>
      <c r="H215" s="117"/>
      <c r="I215" s="123" t="str">
        <f t="shared" si="6"/>
        <v/>
      </c>
      <c r="S215" s="77" t="str">
        <f t="shared" si="7"/>
        <v/>
      </c>
    </row>
    <row r="216" spans="1:19">
      <c r="A216" s="78"/>
      <c r="B216" s="114"/>
      <c r="C216" s="215"/>
      <c r="D216" s="114"/>
      <c r="E216" s="71"/>
      <c r="F216" s="72"/>
      <c r="G216" s="116"/>
      <c r="H216" s="117"/>
      <c r="I216" s="123" t="str">
        <f t="shared" si="6"/>
        <v/>
      </c>
      <c r="S216" s="77" t="str">
        <f t="shared" si="7"/>
        <v/>
      </c>
    </row>
    <row r="217" spans="1:19">
      <c r="A217" s="78"/>
      <c r="B217" s="114"/>
      <c r="C217" s="215"/>
      <c r="D217" s="114"/>
      <c r="E217" s="71"/>
      <c r="F217" s="72"/>
      <c r="G217" s="116"/>
      <c r="H217" s="117"/>
      <c r="I217" s="123" t="str">
        <f t="shared" si="6"/>
        <v/>
      </c>
      <c r="S217" s="77" t="str">
        <f t="shared" si="7"/>
        <v/>
      </c>
    </row>
    <row r="218" spans="1:19">
      <c r="A218" s="78"/>
      <c r="B218" s="114"/>
      <c r="C218" s="215"/>
      <c r="D218" s="114"/>
      <c r="E218" s="71"/>
      <c r="F218" s="72"/>
      <c r="G218" s="116"/>
      <c r="H218" s="117"/>
      <c r="I218" s="123" t="str">
        <f t="shared" si="6"/>
        <v/>
      </c>
      <c r="S218" s="77" t="str">
        <f t="shared" si="7"/>
        <v/>
      </c>
    </row>
    <row r="219" spans="1:19">
      <c r="A219" s="78"/>
      <c r="B219" s="114"/>
      <c r="C219" s="215"/>
      <c r="D219" s="114"/>
      <c r="E219" s="71"/>
      <c r="F219" s="72"/>
      <c r="G219" s="116"/>
      <c r="H219" s="117"/>
      <c r="I219" s="123" t="str">
        <f t="shared" si="6"/>
        <v/>
      </c>
      <c r="S219" s="77" t="str">
        <f t="shared" si="7"/>
        <v/>
      </c>
    </row>
    <row r="220" spans="1:19">
      <c r="A220" s="78"/>
      <c r="B220" s="114"/>
      <c r="C220" s="215"/>
      <c r="D220" s="114"/>
      <c r="E220" s="71"/>
      <c r="F220" s="115"/>
      <c r="G220" s="116"/>
      <c r="H220" s="117"/>
      <c r="I220" s="123" t="str">
        <f t="shared" si="6"/>
        <v/>
      </c>
      <c r="S220" s="77" t="str">
        <f t="shared" si="7"/>
        <v/>
      </c>
    </row>
    <row r="221" spans="1:19">
      <c r="A221" s="78"/>
      <c r="B221" s="114"/>
      <c r="C221" s="215"/>
      <c r="D221" s="114"/>
      <c r="E221" s="71"/>
      <c r="F221" s="115"/>
      <c r="G221" s="116"/>
      <c r="H221" s="117"/>
      <c r="I221" s="123" t="str">
        <f t="shared" si="6"/>
        <v/>
      </c>
      <c r="S221" s="77" t="str">
        <f t="shared" si="7"/>
        <v/>
      </c>
    </row>
    <row r="222" spans="1:19">
      <c r="A222" s="78"/>
      <c r="B222" s="114"/>
      <c r="C222" s="215"/>
      <c r="D222" s="114"/>
      <c r="E222" s="71"/>
      <c r="F222" s="115"/>
      <c r="G222" s="116"/>
      <c r="H222" s="117"/>
      <c r="I222" s="123" t="str">
        <f t="shared" si="6"/>
        <v/>
      </c>
      <c r="S222" s="77" t="str">
        <f t="shared" si="7"/>
        <v/>
      </c>
    </row>
    <row r="223" spans="1:19">
      <c r="A223" s="78"/>
      <c r="B223" s="114"/>
      <c r="C223" s="215"/>
      <c r="D223" s="114"/>
      <c r="E223" s="71"/>
      <c r="F223" s="115"/>
      <c r="G223" s="116"/>
      <c r="H223" s="117"/>
      <c r="I223" s="123" t="str">
        <f t="shared" si="6"/>
        <v/>
      </c>
      <c r="S223" s="77" t="str">
        <f t="shared" si="7"/>
        <v/>
      </c>
    </row>
    <row r="224" spans="1:19">
      <c r="A224" s="78"/>
      <c r="B224" s="114"/>
      <c r="C224" s="215"/>
      <c r="D224" s="114"/>
      <c r="E224" s="71"/>
      <c r="F224" s="115"/>
      <c r="G224" s="116"/>
      <c r="H224" s="117"/>
      <c r="I224" s="123" t="str">
        <f t="shared" si="6"/>
        <v/>
      </c>
      <c r="S224" s="77" t="str">
        <f t="shared" si="7"/>
        <v/>
      </c>
    </row>
    <row r="225" spans="1:19">
      <c r="A225" s="78"/>
      <c r="B225" s="114"/>
      <c r="C225" s="215"/>
      <c r="D225" s="114"/>
      <c r="E225" s="71"/>
      <c r="F225" s="115"/>
      <c r="G225" s="116"/>
      <c r="H225" s="117"/>
      <c r="I225" s="123" t="str">
        <f t="shared" si="6"/>
        <v/>
      </c>
      <c r="S225" s="77" t="str">
        <f t="shared" si="7"/>
        <v/>
      </c>
    </row>
    <row r="226" spans="1:19">
      <c r="A226" s="78"/>
      <c r="B226" s="114"/>
      <c r="C226" s="215"/>
      <c r="D226" s="114"/>
      <c r="E226" s="71"/>
      <c r="F226" s="115"/>
      <c r="G226" s="116"/>
      <c r="H226" s="117"/>
      <c r="I226" s="123" t="str">
        <f t="shared" si="6"/>
        <v/>
      </c>
      <c r="S226" s="77" t="str">
        <f t="shared" si="7"/>
        <v/>
      </c>
    </row>
    <row r="227" spans="1:19">
      <c r="A227" s="78"/>
      <c r="B227" s="114"/>
      <c r="C227" s="215"/>
      <c r="D227" s="114"/>
      <c r="E227" s="71"/>
      <c r="F227" s="115"/>
      <c r="G227" s="116"/>
      <c r="H227" s="117"/>
      <c r="I227" s="123" t="str">
        <f t="shared" si="6"/>
        <v/>
      </c>
      <c r="S227" s="77" t="str">
        <f t="shared" si="7"/>
        <v/>
      </c>
    </row>
    <row r="228" spans="1:19">
      <c r="A228" s="78"/>
      <c r="B228" s="114"/>
      <c r="C228" s="215"/>
      <c r="D228" s="114"/>
      <c r="E228" s="71"/>
      <c r="F228" s="115"/>
      <c r="G228" s="116"/>
      <c r="H228" s="117"/>
      <c r="I228" s="123" t="str">
        <f t="shared" si="6"/>
        <v/>
      </c>
      <c r="S228" s="77" t="str">
        <f t="shared" si="7"/>
        <v/>
      </c>
    </row>
    <row r="229" spans="1:19">
      <c r="A229" s="78"/>
      <c r="B229" s="114"/>
      <c r="C229" s="215"/>
      <c r="D229" s="114"/>
      <c r="E229" s="71"/>
      <c r="F229" s="115"/>
      <c r="G229" s="116"/>
      <c r="H229" s="117"/>
      <c r="I229" s="123" t="str">
        <f t="shared" si="6"/>
        <v/>
      </c>
      <c r="S229" s="77" t="str">
        <f t="shared" si="7"/>
        <v/>
      </c>
    </row>
    <row r="230" spans="1:19">
      <c r="A230" s="78"/>
      <c r="B230" s="114"/>
      <c r="C230" s="215"/>
      <c r="D230" s="114"/>
      <c r="E230" s="71"/>
      <c r="F230" s="115"/>
      <c r="G230" s="116"/>
      <c r="H230" s="117"/>
      <c r="I230" s="123" t="str">
        <f t="shared" si="6"/>
        <v/>
      </c>
      <c r="S230" s="77" t="str">
        <f t="shared" si="7"/>
        <v/>
      </c>
    </row>
    <row r="231" spans="1:19">
      <c r="A231" s="78"/>
      <c r="B231" s="114"/>
      <c r="C231" s="215"/>
      <c r="D231" s="114"/>
      <c r="E231" s="71"/>
      <c r="F231" s="115"/>
      <c r="G231" s="116"/>
      <c r="H231" s="117"/>
      <c r="I231" s="123" t="str">
        <f t="shared" si="6"/>
        <v/>
      </c>
      <c r="S231" s="77" t="str">
        <f t="shared" si="7"/>
        <v/>
      </c>
    </row>
    <row r="232" spans="1:19">
      <c r="A232" s="78"/>
      <c r="B232" s="114"/>
      <c r="C232" s="215"/>
      <c r="D232" s="114"/>
      <c r="E232" s="71"/>
      <c r="F232" s="115"/>
      <c r="G232" s="116"/>
      <c r="H232" s="117"/>
      <c r="I232" s="123" t="str">
        <f t="shared" si="6"/>
        <v/>
      </c>
      <c r="S232" s="77" t="str">
        <f t="shared" si="7"/>
        <v/>
      </c>
    </row>
    <row r="233" spans="1:19">
      <c r="A233" s="78"/>
      <c r="B233" s="114"/>
      <c r="C233" s="215"/>
      <c r="D233" s="114"/>
      <c r="E233" s="71"/>
      <c r="F233" s="115"/>
      <c r="G233" s="116"/>
      <c r="H233" s="117"/>
      <c r="I233" s="123" t="str">
        <f t="shared" si="6"/>
        <v/>
      </c>
      <c r="S233" s="77" t="str">
        <f t="shared" si="7"/>
        <v/>
      </c>
    </row>
    <row r="234" spans="1:19">
      <c r="A234" s="78"/>
      <c r="B234" s="114"/>
      <c r="C234" s="215"/>
      <c r="D234" s="114"/>
      <c r="E234" s="71"/>
      <c r="F234" s="115"/>
      <c r="G234" s="116"/>
      <c r="H234" s="117"/>
      <c r="I234" s="123" t="str">
        <f t="shared" si="6"/>
        <v/>
      </c>
      <c r="S234" s="77" t="str">
        <f t="shared" si="7"/>
        <v/>
      </c>
    </row>
    <row r="235" spans="1:19">
      <c r="A235" s="78"/>
      <c r="B235" s="114"/>
      <c r="C235" s="215"/>
      <c r="D235" s="114"/>
      <c r="E235" s="71"/>
      <c r="F235" s="115"/>
      <c r="G235" s="116"/>
      <c r="H235" s="117"/>
      <c r="I235" s="123" t="str">
        <f t="shared" si="6"/>
        <v/>
      </c>
      <c r="S235" s="77" t="str">
        <f t="shared" si="7"/>
        <v/>
      </c>
    </row>
    <row r="236" spans="1:19">
      <c r="A236" s="78"/>
      <c r="B236" s="114"/>
      <c r="C236" s="215"/>
      <c r="D236" s="114"/>
      <c r="E236" s="71"/>
      <c r="F236" s="115"/>
      <c r="G236" s="116"/>
      <c r="H236" s="117"/>
      <c r="I236" s="123" t="str">
        <f t="shared" si="6"/>
        <v/>
      </c>
      <c r="S236" s="77" t="str">
        <f t="shared" si="7"/>
        <v/>
      </c>
    </row>
    <row r="237" spans="1:19">
      <c r="A237" s="78"/>
      <c r="B237" s="114"/>
      <c r="C237" s="215"/>
      <c r="D237" s="114"/>
      <c r="E237" s="71"/>
      <c r="F237" s="115"/>
      <c r="G237" s="116"/>
      <c r="H237" s="117"/>
      <c r="I237" s="123" t="str">
        <f t="shared" si="6"/>
        <v/>
      </c>
      <c r="S237" s="77" t="str">
        <f t="shared" si="7"/>
        <v/>
      </c>
    </row>
    <row r="238" spans="1:19">
      <c r="A238" s="78"/>
      <c r="B238" s="114"/>
      <c r="C238" s="215"/>
      <c r="D238" s="114"/>
      <c r="E238" s="71"/>
      <c r="F238" s="115"/>
      <c r="G238" s="116"/>
      <c r="H238" s="117"/>
      <c r="I238" s="123" t="str">
        <f t="shared" si="6"/>
        <v/>
      </c>
      <c r="S238" s="77" t="str">
        <f t="shared" si="7"/>
        <v/>
      </c>
    </row>
    <row r="239" spans="1:19">
      <c r="A239" s="78"/>
      <c r="B239" s="114"/>
      <c r="C239" s="215"/>
      <c r="D239" s="114"/>
      <c r="E239" s="71"/>
      <c r="F239" s="115"/>
      <c r="G239" s="116"/>
      <c r="H239" s="117"/>
      <c r="I239" s="123" t="str">
        <f t="shared" si="6"/>
        <v/>
      </c>
      <c r="S239" s="77" t="str">
        <f t="shared" si="7"/>
        <v/>
      </c>
    </row>
    <row r="240" spans="1:19">
      <c r="A240" s="78"/>
      <c r="B240" s="114"/>
      <c r="C240" s="215"/>
      <c r="D240" s="114"/>
      <c r="E240" s="71"/>
      <c r="F240" s="115"/>
      <c r="G240" s="116"/>
      <c r="H240" s="117"/>
      <c r="I240" s="123" t="str">
        <f t="shared" si="6"/>
        <v/>
      </c>
      <c r="S240" s="77" t="str">
        <f t="shared" si="7"/>
        <v/>
      </c>
    </row>
    <row r="241" spans="1:19">
      <c r="A241" s="78"/>
      <c r="B241" s="114"/>
      <c r="C241" s="215"/>
      <c r="D241" s="114"/>
      <c r="E241" s="71"/>
      <c r="F241" s="115"/>
      <c r="G241" s="116"/>
      <c r="H241" s="117"/>
      <c r="I241" s="123" t="str">
        <f t="shared" si="6"/>
        <v/>
      </c>
      <c r="S241" s="77" t="str">
        <f t="shared" si="7"/>
        <v/>
      </c>
    </row>
    <row r="242" spans="1:19">
      <c r="A242" s="78"/>
      <c r="B242" s="114"/>
      <c r="C242" s="215"/>
      <c r="D242" s="114"/>
      <c r="E242" s="71"/>
      <c r="F242" s="115"/>
      <c r="G242" s="116"/>
      <c r="H242" s="117"/>
      <c r="I242" s="123" t="str">
        <f t="shared" si="6"/>
        <v/>
      </c>
      <c r="S242" s="77" t="str">
        <f t="shared" si="7"/>
        <v/>
      </c>
    </row>
    <row r="243" spans="1:19">
      <c r="A243" s="78"/>
      <c r="B243" s="114"/>
      <c r="C243" s="215"/>
      <c r="D243" s="114"/>
      <c r="E243" s="71"/>
      <c r="F243" s="115"/>
      <c r="G243" s="116"/>
      <c r="H243" s="117"/>
      <c r="I243" s="123" t="str">
        <f t="shared" si="6"/>
        <v/>
      </c>
      <c r="S243" s="77" t="str">
        <f t="shared" si="7"/>
        <v/>
      </c>
    </row>
    <row r="244" spans="1:19">
      <c r="A244" s="78"/>
      <c r="B244" s="114"/>
      <c r="C244" s="215"/>
      <c r="D244" s="114"/>
      <c r="E244" s="71"/>
      <c r="F244" s="115"/>
      <c r="G244" s="116"/>
      <c r="H244" s="117"/>
      <c r="I244" s="123" t="str">
        <f t="shared" si="6"/>
        <v/>
      </c>
      <c r="S244" s="77" t="str">
        <f t="shared" si="7"/>
        <v/>
      </c>
    </row>
    <row r="245" spans="1:19">
      <c r="A245" s="78"/>
      <c r="B245" s="114"/>
      <c r="C245" s="215"/>
      <c r="D245" s="114"/>
      <c r="E245" s="71"/>
      <c r="F245" s="115"/>
      <c r="G245" s="116"/>
      <c r="H245" s="117"/>
      <c r="I245" s="123" t="str">
        <f t="shared" si="6"/>
        <v/>
      </c>
      <c r="S245" s="77" t="str">
        <f t="shared" si="7"/>
        <v/>
      </c>
    </row>
    <row r="246" spans="1:19">
      <c r="A246" s="78"/>
      <c r="B246" s="114"/>
      <c r="C246" s="215"/>
      <c r="D246" s="114"/>
      <c r="E246" s="71"/>
      <c r="F246" s="115"/>
      <c r="G246" s="116"/>
      <c r="H246" s="117"/>
      <c r="I246" s="123" t="str">
        <f t="shared" si="6"/>
        <v/>
      </c>
      <c r="S246" s="77" t="str">
        <f t="shared" si="7"/>
        <v/>
      </c>
    </row>
    <row r="247" spans="1:19">
      <c r="A247" s="78"/>
      <c r="B247" s="114"/>
      <c r="C247" s="215"/>
      <c r="D247" s="114"/>
      <c r="E247" s="71"/>
      <c r="F247" s="115"/>
      <c r="G247" s="116"/>
      <c r="H247" s="117"/>
      <c r="I247" s="123" t="str">
        <f t="shared" si="6"/>
        <v/>
      </c>
      <c r="S247" s="77" t="str">
        <f t="shared" si="7"/>
        <v/>
      </c>
    </row>
    <row r="248" spans="1:19">
      <c r="A248" s="78"/>
      <c r="B248" s="114"/>
      <c r="C248" s="215"/>
      <c r="D248" s="114"/>
      <c r="E248" s="71"/>
      <c r="F248" s="115"/>
      <c r="G248" s="116"/>
      <c r="H248" s="117"/>
      <c r="I248" s="123" t="str">
        <f t="shared" si="6"/>
        <v/>
      </c>
      <c r="S248" s="77" t="str">
        <f t="shared" si="7"/>
        <v/>
      </c>
    </row>
    <row r="249" spans="1:19">
      <c r="A249" s="78"/>
      <c r="B249" s="114"/>
      <c r="C249" s="215"/>
      <c r="D249" s="114"/>
      <c r="E249" s="71"/>
      <c r="F249" s="115"/>
      <c r="G249" s="116"/>
      <c r="H249" s="117"/>
      <c r="I249" s="123" t="str">
        <f t="shared" si="6"/>
        <v/>
      </c>
      <c r="S249" s="77" t="str">
        <f t="shared" si="7"/>
        <v/>
      </c>
    </row>
    <row r="250" spans="1:19">
      <c r="A250" s="78"/>
      <c r="B250" s="114"/>
      <c r="C250" s="215"/>
      <c r="D250" s="114"/>
      <c r="E250" s="71"/>
      <c r="F250" s="115"/>
      <c r="G250" s="116"/>
      <c r="H250" s="117"/>
      <c r="I250" s="123" t="str">
        <f t="shared" si="6"/>
        <v/>
      </c>
      <c r="S250" s="77" t="str">
        <f t="shared" si="7"/>
        <v/>
      </c>
    </row>
    <row r="251" spans="1:19">
      <c r="A251" s="78"/>
      <c r="B251" s="114"/>
      <c r="C251" s="215"/>
      <c r="D251" s="114"/>
      <c r="E251" s="71"/>
      <c r="F251" s="115"/>
      <c r="G251" s="116"/>
      <c r="H251" s="117"/>
      <c r="I251" s="123" t="str">
        <f t="shared" si="6"/>
        <v/>
      </c>
      <c r="S251" s="77" t="str">
        <f t="shared" si="7"/>
        <v/>
      </c>
    </row>
    <row r="252" spans="1:19">
      <c r="A252" s="78"/>
      <c r="B252" s="114"/>
      <c r="C252" s="215"/>
      <c r="D252" s="114"/>
      <c r="E252" s="71"/>
      <c r="F252" s="115"/>
      <c r="G252" s="116"/>
      <c r="H252" s="117"/>
      <c r="I252" s="123" t="str">
        <f t="shared" si="6"/>
        <v/>
      </c>
      <c r="S252" s="77" t="str">
        <f t="shared" si="7"/>
        <v/>
      </c>
    </row>
    <row r="253" spans="1:19">
      <c r="A253" s="78"/>
      <c r="B253" s="114"/>
      <c r="C253" s="215"/>
      <c r="D253" s="114"/>
      <c r="E253" s="71"/>
      <c r="F253" s="115"/>
      <c r="G253" s="116"/>
      <c r="H253" s="117"/>
      <c r="I253" s="123" t="str">
        <f t="shared" si="6"/>
        <v/>
      </c>
      <c r="S253" s="77" t="str">
        <f t="shared" si="7"/>
        <v/>
      </c>
    </row>
    <row r="254" spans="1:19">
      <c r="A254" s="78"/>
      <c r="B254" s="114"/>
      <c r="C254" s="215"/>
      <c r="D254" s="114"/>
      <c r="E254" s="71"/>
      <c r="F254" s="115"/>
      <c r="G254" s="116"/>
      <c r="H254" s="117"/>
      <c r="I254" s="123" t="str">
        <f t="shared" si="6"/>
        <v/>
      </c>
      <c r="S254" s="77" t="str">
        <f t="shared" si="7"/>
        <v/>
      </c>
    </row>
    <row r="255" spans="1:19">
      <c r="A255" s="78"/>
      <c r="B255" s="114"/>
      <c r="C255" s="215"/>
      <c r="D255" s="114"/>
      <c r="E255" s="71"/>
      <c r="F255" s="115"/>
      <c r="G255" s="116"/>
      <c r="H255" s="117"/>
      <c r="I255" s="123" t="str">
        <f t="shared" si="6"/>
        <v/>
      </c>
      <c r="S255" s="77" t="str">
        <f t="shared" si="7"/>
        <v/>
      </c>
    </row>
    <row r="256" spans="1:19">
      <c r="A256" s="78"/>
      <c r="B256" s="114"/>
      <c r="C256" s="215"/>
      <c r="D256" s="114"/>
      <c r="E256" s="71"/>
      <c r="F256" s="115"/>
      <c r="G256" s="116"/>
      <c r="H256" s="117"/>
      <c r="I256" s="123" t="str">
        <f t="shared" si="6"/>
        <v/>
      </c>
      <c r="S256" s="77" t="str">
        <f t="shared" si="7"/>
        <v/>
      </c>
    </row>
    <row r="257" spans="1:19">
      <c r="A257" s="78"/>
      <c r="B257" s="114"/>
      <c r="C257" s="215"/>
      <c r="D257" s="114"/>
      <c r="E257" s="71"/>
      <c r="F257" s="115"/>
      <c r="G257" s="116"/>
      <c r="H257" s="117"/>
      <c r="I257" s="123" t="str">
        <f t="shared" si="6"/>
        <v/>
      </c>
      <c r="S257" s="77" t="str">
        <f t="shared" si="7"/>
        <v/>
      </c>
    </row>
    <row r="258" spans="1:19">
      <c r="A258" s="78"/>
      <c r="B258" s="114"/>
      <c r="C258" s="215"/>
      <c r="D258" s="114"/>
      <c r="E258" s="71"/>
      <c r="F258" s="115"/>
      <c r="G258" s="116"/>
      <c r="H258" s="117"/>
      <c r="I258" s="123" t="str">
        <f t="shared" si="6"/>
        <v/>
      </c>
      <c r="S258" s="77" t="str">
        <f t="shared" si="7"/>
        <v/>
      </c>
    </row>
    <row r="259" spans="1:19">
      <c r="A259" s="78"/>
      <c r="B259" s="114"/>
      <c r="C259" s="215"/>
      <c r="D259" s="114"/>
      <c r="E259" s="71"/>
      <c r="F259" s="115"/>
      <c r="G259" s="116"/>
      <c r="H259" s="117"/>
      <c r="I259" s="123" t="str">
        <f t="shared" ref="I259:I322" si="8">IF(C259="","",EXP(-EXP(-(C259-K$12)/K$11)))</f>
        <v/>
      </c>
      <c r="S259" s="77" t="str">
        <f t="shared" ref="S259:S322" si="9">IF(C259="","",(1/X$5)  *  EXP(   -  (   (C259-X$6)/X$5   +   EXP(-(C259-X$6)/X$5)  )   ))</f>
        <v/>
      </c>
    </row>
    <row r="260" spans="1:19">
      <c r="A260" s="78"/>
      <c r="B260" s="114"/>
      <c r="C260" s="215"/>
      <c r="D260" s="114"/>
      <c r="E260" s="71"/>
      <c r="F260" s="115"/>
      <c r="G260" s="116"/>
      <c r="H260" s="117"/>
      <c r="I260" s="123" t="str">
        <f t="shared" si="8"/>
        <v/>
      </c>
      <c r="S260" s="77" t="str">
        <f t="shared" si="9"/>
        <v/>
      </c>
    </row>
    <row r="261" spans="1:19">
      <c r="A261" s="78"/>
      <c r="B261" s="114"/>
      <c r="C261" s="215"/>
      <c r="D261" s="114"/>
      <c r="E261" s="71"/>
      <c r="F261" s="115"/>
      <c r="G261" s="116"/>
      <c r="H261" s="117"/>
      <c r="I261" s="123" t="str">
        <f t="shared" si="8"/>
        <v/>
      </c>
      <c r="S261" s="77" t="str">
        <f t="shared" si="9"/>
        <v/>
      </c>
    </row>
    <row r="262" spans="1:19">
      <c r="A262" s="78"/>
      <c r="B262" s="114"/>
      <c r="C262" s="215"/>
      <c r="D262" s="114"/>
      <c r="E262" s="71"/>
      <c r="F262" s="115"/>
      <c r="G262" s="116"/>
      <c r="H262" s="117"/>
      <c r="I262" s="123" t="str">
        <f t="shared" si="8"/>
        <v/>
      </c>
      <c r="S262" s="77" t="str">
        <f t="shared" si="9"/>
        <v/>
      </c>
    </row>
    <row r="263" spans="1:19">
      <c r="A263" s="78"/>
      <c r="B263" s="114"/>
      <c r="C263" s="215"/>
      <c r="D263" s="114"/>
      <c r="E263" s="71"/>
      <c r="F263" s="115"/>
      <c r="G263" s="116"/>
      <c r="H263" s="117"/>
      <c r="I263" s="123" t="str">
        <f t="shared" si="8"/>
        <v/>
      </c>
      <c r="S263" s="77" t="str">
        <f t="shared" si="9"/>
        <v/>
      </c>
    </row>
    <row r="264" spans="1:19">
      <c r="A264" s="78"/>
      <c r="B264" s="114"/>
      <c r="C264" s="215"/>
      <c r="D264" s="114"/>
      <c r="E264" s="71"/>
      <c r="F264" s="115"/>
      <c r="G264" s="116"/>
      <c r="H264" s="117"/>
      <c r="I264" s="123" t="str">
        <f t="shared" si="8"/>
        <v/>
      </c>
      <c r="S264" s="77" t="str">
        <f t="shared" si="9"/>
        <v/>
      </c>
    </row>
    <row r="265" spans="1:19">
      <c r="A265" s="78"/>
      <c r="B265" s="114"/>
      <c r="C265" s="215"/>
      <c r="D265" s="114"/>
      <c r="E265" s="71"/>
      <c r="F265" s="115"/>
      <c r="G265" s="116"/>
      <c r="H265" s="117"/>
      <c r="I265" s="123" t="str">
        <f t="shared" si="8"/>
        <v/>
      </c>
      <c r="S265" s="77" t="str">
        <f t="shared" si="9"/>
        <v/>
      </c>
    </row>
    <row r="266" spans="1:19">
      <c r="A266" s="78"/>
      <c r="B266" s="114"/>
      <c r="C266" s="215"/>
      <c r="D266" s="114"/>
      <c r="E266" s="71"/>
      <c r="F266" s="115"/>
      <c r="G266" s="116"/>
      <c r="H266" s="117"/>
      <c r="I266" s="123" t="str">
        <f t="shared" si="8"/>
        <v/>
      </c>
      <c r="S266" s="77" t="str">
        <f t="shared" si="9"/>
        <v/>
      </c>
    </row>
    <row r="267" spans="1:19">
      <c r="A267" s="78"/>
      <c r="B267" s="114"/>
      <c r="C267" s="215"/>
      <c r="D267" s="114"/>
      <c r="E267" s="71"/>
      <c r="F267" s="115"/>
      <c r="G267" s="116"/>
      <c r="H267" s="117"/>
      <c r="I267" s="123" t="str">
        <f t="shared" si="8"/>
        <v/>
      </c>
      <c r="S267" s="77" t="str">
        <f t="shared" si="9"/>
        <v/>
      </c>
    </row>
    <row r="268" spans="1:19">
      <c r="A268" s="78"/>
      <c r="B268" s="114"/>
      <c r="C268" s="215"/>
      <c r="D268" s="114"/>
      <c r="E268" s="71"/>
      <c r="F268" s="115"/>
      <c r="G268" s="116"/>
      <c r="H268" s="117"/>
      <c r="I268" s="123" t="str">
        <f t="shared" si="8"/>
        <v/>
      </c>
      <c r="S268" s="77" t="str">
        <f t="shared" si="9"/>
        <v/>
      </c>
    </row>
    <row r="269" spans="1:19">
      <c r="A269" s="78"/>
      <c r="B269" s="114"/>
      <c r="C269" s="215"/>
      <c r="D269" s="114"/>
      <c r="E269" s="71"/>
      <c r="F269" s="115"/>
      <c r="G269" s="116"/>
      <c r="H269" s="117"/>
      <c r="I269" s="123" t="str">
        <f t="shared" si="8"/>
        <v/>
      </c>
      <c r="S269" s="77" t="str">
        <f t="shared" si="9"/>
        <v/>
      </c>
    </row>
    <row r="270" spans="1:19">
      <c r="A270" s="78"/>
      <c r="B270" s="114"/>
      <c r="C270" s="215"/>
      <c r="D270" s="114"/>
      <c r="E270" s="71"/>
      <c r="F270" s="115"/>
      <c r="G270" s="116"/>
      <c r="H270" s="117"/>
      <c r="I270" s="123" t="str">
        <f t="shared" si="8"/>
        <v/>
      </c>
      <c r="S270" s="77" t="str">
        <f t="shared" si="9"/>
        <v/>
      </c>
    </row>
    <row r="271" spans="1:19">
      <c r="A271" s="78"/>
      <c r="B271" s="114"/>
      <c r="C271" s="215"/>
      <c r="D271" s="114"/>
      <c r="E271" s="71"/>
      <c r="F271" s="115"/>
      <c r="G271" s="116"/>
      <c r="H271" s="117"/>
      <c r="I271" s="123" t="str">
        <f t="shared" si="8"/>
        <v/>
      </c>
      <c r="S271" s="77" t="str">
        <f t="shared" si="9"/>
        <v/>
      </c>
    </row>
    <row r="272" spans="1:19">
      <c r="A272" s="78"/>
      <c r="B272" s="114"/>
      <c r="C272" s="215"/>
      <c r="D272" s="114"/>
      <c r="E272" s="71"/>
      <c r="F272" s="115"/>
      <c r="G272" s="116"/>
      <c r="H272" s="117"/>
      <c r="I272" s="123" t="str">
        <f t="shared" si="8"/>
        <v/>
      </c>
      <c r="S272" s="77" t="str">
        <f t="shared" si="9"/>
        <v/>
      </c>
    </row>
    <row r="273" spans="1:19">
      <c r="A273" s="78"/>
      <c r="B273" s="114"/>
      <c r="C273" s="215"/>
      <c r="D273" s="114"/>
      <c r="E273" s="71"/>
      <c r="F273" s="115"/>
      <c r="G273" s="116"/>
      <c r="H273" s="117"/>
      <c r="I273" s="123" t="str">
        <f t="shared" si="8"/>
        <v/>
      </c>
      <c r="S273" s="77" t="str">
        <f t="shared" si="9"/>
        <v/>
      </c>
    </row>
    <row r="274" spans="1:19">
      <c r="A274" s="78"/>
      <c r="B274" s="114"/>
      <c r="C274" s="215"/>
      <c r="D274" s="114"/>
      <c r="E274" s="71"/>
      <c r="F274" s="115"/>
      <c r="G274" s="116"/>
      <c r="H274" s="117"/>
      <c r="I274" s="123" t="str">
        <f t="shared" si="8"/>
        <v/>
      </c>
      <c r="S274" s="77" t="str">
        <f t="shared" si="9"/>
        <v/>
      </c>
    </row>
    <row r="275" spans="1:19">
      <c r="A275" s="78"/>
      <c r="B275" s="114"/>
      <c r="C275" s="215"/>
      <c r="D275" s="114"/>
      <c r="E275" s="71"/>
      <c r="F275" s="115"/>
      <c r="G275" s="116"/>
      <c r="H275" s="117"/>
      <c r="I275" s="123" t="str">
        <f t="shared" si="8"/>
        <v/>
      </c>
      <c r="S275" s="77" t="str">
        <f t="shared" si="9"/>
        <v/>
      </c>
    </row>
    <row r="276" spans="1:19">
      <c r="A276" s="78"/>
      <c r="B276" s="114"/>
      <c r="C276" s="215"/>
      <c r="D276" s="114"/>
      <c r="E276" s="71"/>
      <c r="F276" s="115"/>
      <c r="G276" s="116"/>
      <c r="H276" s="117"/>
      <c r="I276" s="123" t="str">
        <f t="shared" si="8"/>
        <v/>
      </c>
      <c r="S276" s="77" t="str">
        <f t="shared" si="9"/>
        <v/>
      </c>
    </row>
    <row r="277" spans="1:19">
      <c r="A277" s="78"/>
      <c r="B277" s="114"/>
      <c r="C277" s="215"/>
      <c r="D277" s="114"/>
      <c r="E277" s="71"/>
      <c r="F277" s="115"/>
      <c r="G277" s="116"/>
      <c r="H277" s="117"/>
      <c r="I277" s="123" t="str">
        <f t="shared" si="8"/>
        <v/>
      </c>
      <c r="S277" s="77" t="str">
        <f t="shared" si="9"/>
        <v/>
      </c>
    </row>
    <row r="278" spans="1:19">
      <c r="A278" s="78"/>
      <c r="B278" s="114"/>
      <c r="C278" s="215"/>
      <c r="D278" s="114"/>
      <c r="E278" s="71"/>
      <c r="F278" s="115"/>
      <c r="G278" s="116"/>
      <c r="H278" s="117"/>
      <c r="I278" s="123" t="str">
        <f t="shared" si="8"/>
        <v/>
      </c>
      <c r="S278" s="77" t="str">
        <f t="shared" si="9"/>
        <v/>
      </c>
    </row>
    <row r="279" spans="1:19">
      <c r="A279" s="78"/>
      <c r="B279" s="114"/>
      <c r="C279" s="215"/>
      <c r="D279" s="114"/>
      <c r="E279" s="71"/>
      <c r="F279" s="115"/>
      <c r="G279" s="116"/>
      <c r="H279" s="117"/>
      <c r="I279" s="123" t="str">
        <f t="shared" si="8"/>
        <v/>
      </c>
      <c r="S279" s="77" t="str">
        <f t="shared" si="9"/>
        <v/>
      </c>
    </row>
    <row r="280" spans="1:19">
      <c r="A280" s="78"/>
      <c r="B280" s="114"/>
      <c r="C280" s="215"/>
      <c r="D280" s="114"/>
      <c r="E280" s="71"/>
      <c r="F280" s="115"/>
      <c r="G280" s="116"/>
      <c r="H280" s="117"/>
      <c r="I280" s="123" t="str">
        <f t="shared" si="8"/>
        <v/>
      </c>
      <c r="S280" s="77" t="str">
        <f t="shared" si="9"/>
        <v/>
      </c>
    </row>
    <row r="281" spans="1:19">
      <c r="A281" s="78"/>
      <c r="B281" s="114"/>
      <c r="C281" s="215"/>
      <c r="D281" s="114"/>
      <c r="E281" s="71"/>
      <c r="F281" s="115"/>
      <c r="G281" s="116"/>
      <c r="H281" s="117"/>
      <c r="I281" s="123" t="str">
        <f t="shared" si="8"/>
        <v/>
      </c>
      <c r="S281" s="77" t="str">
        <f t="shared" si="9"/>
        <v/>
      </c>
    </row>
    <row r="282" spans="1:19">
      <c r="A282" s="78"/>
      <c r="B282" s="114"/>
      <c r="C282" s="215"/>
      <c r="D282" s="114"/>
      <c r="E282" s="71"/>
      <c r="F282" s="115"/>
      <c r="G282" s="116"/>
      <c r="H282" s="117"/>
      <c r="I282" s="123" t="str">
        <f t="shared" si="8"/>
        <v/>
      </c>
      <c r="S282" s="77" t="str">
        <f t="shared" si="9"/>
        <v/>
      </c>
    </row>
    <row r="283" spans="1:19">
      <c r="A283" s="78"/>
      <c r="B283" s="114"/>
      <c r="C283" s="215"/>
      <c r="D283" s="114"/>
      <c r="E283" s="71"/>
      <c r="F283" s="115"/>
      <c r="G283" s="116"/>
      <c r="H283" s="117"/>
      <c r="I283" s="123" t="str">
        <f t="shared" si="8"/>
        <v/>
      </c>
      <c r="S283" s="77" t="str">
        <f t="shared" si="9"/>
        <v/>
      </c>
    </row>
    <row r="284" spans="1:19">
      <c r="A284" s="78"/>
      <c r="B284" s="114"/>
      <c r="C284" s="215"/>
      <c r="D284" s="114"/>
      <c r="E284" s="71"/>
      <c r="F284" s="115"/>
      <c r="G284" s="116"/>
      <c r="H284" s="117"/>
      <c r="I284" s="123" t="str">
        <f t="shared" si="8"/>
        <v/>
      </c>
      <c r="S284" s="77" t="str">
        <f t="shared" si="9"/>
        <v/>
      </c>
    </row>
    <row r="285" spans="1:19">
      <c r="A285" s="78"/>
      <c r="B285" s="114"/>
      <c r="C285" s="215"/>
      <c r="D285" s="114"/>
      <c r="E285" s="71"/>
      <c r="F285" s="115"/>
      <c r="G285" s="116"/>
      <c r="H285" s="117"/>
      <c r="I285" s="123" t="str">
        <f t="shared" si="8"/>
        <v/>
      </c>
      <c r="S285" s="77" t="str">
        <f t="shared" si="9"/>
        <v/>
      </c>
    </row>
    <row r="286" spans="1:19">
      <c r="A286" s="78"/>
      <c r="B286" s="114"/>
      <c r="C286" s="215"/>
      <c r="D286" s="114"/>
      <c r="E286" s="71"/>
      <c r="F286" s="115"/>
      <c r="G286" s="116"/>
      <c r="H286" s="117"/>
      <c r="I286" s="123" t="str">
        <f t="shared" si="8"/>
        <v/>
      </c>
      <c r="S286" s="77" t="str">
        <f t="shared" si="9"/>
        <v/>
      </c>
    </row>
    <row r="287" spans="1:19">
      <c r="A287" s="78"/>
      <c r="B287" s="114"/>
      <c r="C287" s="215"/>
      <c r="D287" s="114"/>
      <c r="E287" s="71"/>
      <c r="F287" s="115"/>
      <c r="G287" s="116"/>
      <c r="H287" s="117"/>
      <c r="I287" s="123" t="str">
        <f t="shared" si="8"/>
        <v/>
      </c>
      <c r="S287" s="77" t="str">
        <f t="shared" si="9"/>
        <v/>
      </c>
    </row>
    <row r="288" spans="1:19">
      <c r="A288" s="78"/>
      <c r="B288" s="114"/>
      <c r="C288" s="215"/>
      <c r="D288" s="114"/>
      <c r="E288" s="71"/>
      <c r="F288" s="115"/>
      <c r="G288" s="116"/>
      <c r="H288" s="117"/>
      <c r="I288" s="123" t="str">
        <f t="shared" si="8"/>
        <v/>
      </c>
      <c r="S288" s="77" t="str">
        <f t="shared" si="9"/>
        <v/>
      </c>
    </row>
    <row r="289" spans="1:19">
      <c r="A289" s="78"/>
      <c r="B289" s="114"/>
      <c r="C289" s="215"/>
      <c r="D289" s="114"/>
      <c r="E289" s="71"/>
      <c r="F289" s="115"/>
      <c r="G289" s="116"/>
      <c r="H289" s="117"/>
      <c r="I289" s="123" t="str">
        <f t="shared" si="8"/>
        <v/>
      </c>
      <c r="S289" s="77" t="str">
        <f t="shared" si="9"/>
        <v/>
      </c>
    </row>
    <row r="290" spans="1:19">
      <c r="A290" s="78"/>
      <c r="B290" s="114"/>
      <c r="C290" s="215"/>
      <c r="D290" s="114"/>
      <c r="E290" s="71"/>
      <c r="F290" s="115"/>
      <c r="G290" s="116"/>
      <c r="H290" s="117"/>
      <c r="I290" s="123" t="str">
        <f t="shared" si="8"/>
        <v/>
      </c>
      <c r="S290" s="77" t="str">
        <f t="shared" si="9"/>
        <v/>
      </c>
    </row>
    <row r="291" spans="1:19">
      <c r="A291" s="78"/>
      <c r="B291" s="114"/>
      <c r="C291" s="215"/>
      <c r="D291" s="114"/>
      <c r="E291" s="71"/>
      <c r="F291" s="115"/>
      <c r="G291" s="116"/>
      <c r="H291" s="117"/>
      <c r="I291" s="123" t="str">
        <f t="shared" si="8"/>
        <v/>
      </c>
      <c r="S291" s="77" t="str">
        <f t="shared" si="9"/>
        <v/>
      </c>
    </row>
    <row r="292" spans="1:19">
      <c r="A292" s="78"/>
      <c r="B292" s="114"/>
      <c r="C292" s="215"/>
      <c r="D292" s="114"/>
      <c r="E292" s="71"/>
      <c r="F292" s="115"/>
      <c r="G292" s="116"/>
      <c r="H292" s="117"/>
      <c r="I292" s="123" t="str">
        <f t="shared" si="8"/>
        <v/>
      </c>
      <c r="S292" s="77" t="str">
        <f t="shared" si="9"/>
        <v/>
      </c>
    </row>
    <row r="293" spans="1:19">
      <c r="A293" s="78"/>
      <c r="B293" s="114"/>
      <c r="C293" s="215"/>
      <c r="D293" s="114"/>
      <c r="E293" s="71"/>
      <c r="F293" s="115"/>
      <c r="G293" s="116"/>
      <c r="H293" s="117"/>
      <c r="I293" s="123" t="str">
        <f t="shared" si="8"/>
        <v/>
      </c>
      <c r="S293" s="77" t="str">
        <f t="shared" si="9"/>
        <v/>
      </c>
    </row>
    <row r="294" spans="1:19">
      <c r="A294" s="78"/>
      <c r="B294" s="114"/>
      <c r="C294" s="215"/>
      <c r="D294" s="114"/>
      <c r="E294" s="71"/>
      <c r="F294" s="115"/>
      <c r="G294" s="116"/>
      <c r="H294" s="117"/>
      <c r="I294" s="123" t="str">
        <f t="shared" si="8"/>
        <v/>
      </c>
      <c r="S294" s="77" t="str">
        <f t="shared" si="9"/>
        <v/>
      </c>
    </row>
    <row r="295" spans="1:19">
      <c r="A295" s="78"/>
      <c r="B295" s="114"/>
      <c r="C295" s="215"/>
      <c r="D295" s="114"/>
      <c r="E295" s="71"/>
      <c r="F295" s="115"/>
      <c r="G295" s="116"/>
      <c r="H295" s="117"/>
      <c r="I295" s="123" t="str">
        <f t="shared" si="8"/>
        <v/>
      </c>
      <c r="S295" s="77" t="str">
        <f t="shared" si="9"/>
        <v/>
      </c>
    </row>
    <row r="296" spans="1:19">
      <c r="A296" s="78"/>
      <c r="B296" s="114"/>
      <c r="C296" s="215"/>
      <c r="D296" s="114"/>
      <c r="E296" s="71"/>
      <c r="F296" s="115"/>
      <c r="G296" s="116"/>
      <c r="H296" s="117"/>
      <c r="I296" s="123" t="str">
        <f t="shared" si="8"/>
        <v/>
      </c>
      <c r="S296" s="77" t="str">
        <f t="shared" si="9"/>
        <v/>
      </c>
    </row>
    <row r="297" spans="1:19">
      <c r="A297" s="78"/>
      <c r="B297" s="114"/>
      <c r="C297" s="215"/>
      <c r="D297" s="114"/>
      <c r="E297" s="71"/>
      <c r="F297" s="115"/>
      <c r="G297" s="116"/>
      <c r="H297" s="117"/>
      <c r="I297" s="123" t="str">
        <f t="shared" si="8"/>
        <v/>
      </c>
      <c r="S297" s="77" t="str">
        <f t="shared" si="9"/>
        <v/>
      </c>
    </row>
    <row r="298" spans="1:19">
      <c r="A298" s="78"/>
      <c r="B298" s="114"/>
      <c r="C298" s="215"/>
      <c r="D298" s="114"/>
      <c r="E298" s="71"/>
      <c r="F298" s="115"/>
      <c r="G298" s="116"/>
      <c r="H298" s="117"/>
      <c r="I298" s="123" t="str">
        <f t="shared" si="8"/>
        <v/>
      </c>
      <c r="S298" s="77" t="str">
        <f t="shared" si="9"/>
        <v/>
      </c>
    </row>
    <row r="299" spans="1:19">
      <c r="A299" s="78"/>
      <c r="B299" s="114"/>
      <c r="C299" s="215"/>
      <c r="D299" s="114"/>
      <c r="E299" s="71"/>
      <c r="F299" s="115"/>
      <c r="G299" s="116"/>
      <c r="H299" s="117"/>
      <c r="I299" s="123" t="str">
        <f t="shared" si="8"/>
        <v/>
      </c>
      <c r="S299" s="77" t="str">
        <f t="shared" si="9"/>
        <v/>
      </c>
    </row>
    <row r="300" spans="1:19">
      <c r="A300" s="78"/>
      <c r="B300" s="114"/>
      <c r="C300" s="215"/>
      <c r="D300" s="114"/>
      <c r="E300" s="71"/>
      <c r="F300" s="115"/>
      <c r="G300" s="116"/>
      <c r="H300" s="117"/>
      <c r="I300" s="123" t="str">
        <f t="shared" si="8"/>
        <v/>
      </c>
      <c r="S300" s="77" t="str">
        <f t="shared" si="9"/>
        <v/>
      </c>
    </row>
    <row r="301" spans="1:19">
      <c r="A301" s="78"/>
      <c r="B301" s="114"/>
      <c r="C301" s="215"/>
      <c r="D301" s="114"/>
      <c r="E301" s="71"/>
      <c r="F301" s="115"/>
      <c r="G301" s="116"/>
      <c r="H301" s="117"/>
      <c r="I301" s="123" t="str">
        <f t="shared" si="8"/>
        <v/>
      </c>
      <c r="S301" s="77" t="str">
        <f t="shared" si="9"/>
        <v/>
      </c>
    </row>
    <row r="302" spans="1:19">
      <c r="A302" s="78"/>
      <c r="B302" s="114"/>
      <c r="C302" s="215"/>
      <c r="D302" s="114"/>
      <c r="E302" s="71"/>
      <c r="F302" s="115"/>
      <c r="G302" s="116"/>
      <c r="H302" s="117"/>
      <c r="I302" s="123" t="str">
        <f t="shared" si="8"/>
        <v/>
      </c>
      <c r="S302" s="77" t="str">
        <f t="shared" si="9"/>
        <v/>
      </c>
    </row>
    <row r="303" spans="1:19">
      <c r="A303" s="78"/>
      <c r="B303" s="114"/>
      <c r="C303" s="215"/>
      <c r="D303" s="114"/>
      <c r="E303" s="71"/>
      <c r="F303" s="115"/>
      <c r="G303" s="116"/>
      <c r="H303" s="117"/>
      <c r="I303" s="123" t="str">
        <f t="shared" si="8"/>
        <v/>
      </c>
      <c r="S303" s="77" t="str">
        <f t="shared" si="9"/>
        <v/>
      </c>
    </row>
    <row r="304" spans="1:19">
      <c r="A304" s="78"/>
      <c r="B304" s="114"/>
      <c r="C304" s="215"/>
      <c r="D304" s="114"/>
      <c r="E304" s="71"/>
      <c r="F304" s="115"/>
      <c r="G304" s="116"/>
      <c r="H304" s="117"/>
      <c r="I304" s="123" t="str">
        <f t="shared" si="8"/>
        <v/>
      </c>
      <c r="S304" s="77" t="str">
        <f t="shared" si="9"/>
        <v/>
      </c>
    </row>
    <row r="305" spans="1:19">
      <c r="A305" s="78"/>
      <c r="B305" s="114"/>
      <c r="C305" s="215"/>
      <c r="D305" s="114"/>
      <c r="E305" s="71"/>
      <c r="F305" s="115"/>
      <c r="G305" s="116"/>
      <c r="H305" s="117"/>
      <c r="I305" s="123" t="str">
        <f t="shared" si="8"/>
        <v/>
      </c>
      <c r="S305" s="77" t="str">
        <f t="shared" si="9"/>
        <v/>
      </c>
    </row>
    <row r="306" spans="1:19">
      <c r="A306" s="78"/>
      <c r="B306" s="114"/>
      <c r="C306" s="215"/>
      <c r="D306" s="114"/>
      <c r="E306" s="71"/>
      <c r="F306" s="115"/>
      <c r="G306" s="116"/>
      <c r="H306" s="117"/>
      <c r="I306" s="123" t="str">
        <f t="shared" si="8"/>
        <v/>
      </c>
      <c r="S306" s="77" t="str">
        <f t="shared" si="9"/>
        <v/>
      </c>
    </row>
    <row r="307" spans="1:19">
      <c r="A307" s="78"/>
      <c r="B307" s="114"/>
      <c r="C307" s="215"/>
      <c r="D307" s="114"/>
      <c r="E307" s="71"/>
      <c r="F307" s="115"/>
      <c r="G307" s="116"/>
      <c r="H307" s="117"/>
      <c r="I307" s="123" t="str">
        <f t="shared" si="8"/>
        <v/>
      </c>
      <c r="S307" s="77" t="str">
        <f t="shared" si="9"/>
        <v/>
      </c>
    </row>
    <row r="308" spans="1:19">
      <c r="A308" s="78"/>
      <c r="B308" s="114"/>
      <c r="C308" s="215"/>
      <c r="D308" s="114"/>
      <c r="E308" s="71"/>
      <c r="F308" s="115"/>
      <c r="G308" s="116"/>
      <c r="H308" s="117"/>
      <c r="I308" s="123" t="str">
        <f t="shared" si="8"/>
        <v/>
      </c>
      <c r="S308" s="77" t="str">
        <f t="shared" si="9"/>
        <v/>
      </c>
    </row>
    <row r="309" spans="1:19">
      <c r="A309" s="78"/>
      <c r="B309" s="114"/>
      <c r="C309" s="215"/>
      <c r="D309" s="114"/>
      <c r="E309" s="71"/>
      <c r="F309" s="115"/>
      <c r="G309" s="116"/>
      <c r="H309" s="117"/>
      <c r="I309" s="123" t="str">
        <f t="shared" si="8"/>
        <v/>
      </c>
      <c r="S309" s="77" t="str">
        <f t="shared" si="9"/>
        <v/>
      </c>
    </row>
    <row r="310" spans="1:19">
      <c r="A310" s="78"/>
      <c r="B310" s="114"/>
      <c r="C310" s="215"/>
      <c r="D310" s="114"/>
      <c r="E310" s="71"/>
      <c r="F310" s="115"/>
      <c r="G310" s="116"/>
      <c r="H310" s="117"/>
      <c r="I310" s="123" t="str">
        <f t="shared" si="8"/>
        <v/>
      </c>
      <c r="S310" s="77" t="str">
        <f t="shared" si="9"/>
        <v/>
      </c>
    </row>
    <row r="311" spans="1:19">
      <c r="A311" s="78"/>
      <c r="B311" s="114"/>
      <c r="C311" s="215"/>
      <c r="D311" s="114"/>
      <c r="E311" s="71"/>
      <c r="F311" s="115"/>
      <c r="G311" s="116"/>
      <c r="H311" s="117"/>
      <c r="I311" s="123" t="str">
        <f t="shared" si="8"/>
        <v/>
      </c>
      <c r="S311" s="77" t="str">
        <f t="shared" si="9"/>
        <v/>
      </c>
    </row>
    <row r="312" spans="1:19">
      <c r="A312" s="78"/>
      <c r="B312" s="114"/>
      <c r="C312" s="215"/>
      <c r="D312" s="114"/>
      <c r="E312" s="71"/>
      <c r="F312" s="115"/>
      <c r="G312" s="116"/>
      <c r="H312" s="117"/>
      <c r="I312" s="123" t="str">
        <f t="shared" si="8"/>
        <v/>
      </c>
      <c r="S312" s="77" t="str">
        <f t="shared" si="9"/>
        <v/>
      </c>
    </row>
    <row r="313" spans="1:19">
      <c r="A313" s="78"/>
      <c r="B313" s="114"/>
      <c r="C313" s="215"/>
      <c r="D313" s="114"/>
      <c r="E313" s="71"/>
      <c r="F313" s="115"/>
      <c r="G313" s="116"/>
      <c r="H313" s="117"/>
      <c r="I313" s="123" t="str">
        <f t="shared" si="8"/>
        <v/>
      </c>
      <c r="S313" s="77" t="str">
        <f t="shared" si="9"/>
        <v/>
      </c>
    </row>
    <row r="314" spans="1:19">
      <c r="A314" s="78"/>
      <c r="B314" s="114"/>
      <c r="C314" s="215"/>
      <c r="D314" s="114"/>
      <c r="E314" s="71"/>
      <c r="F314" s="115"/>
      <c r="G314" s="116"/>
      <c r="H314" s="117"/>
      <c r="I314" s="123" t="str">
        <f t="shared" si="8"/>
        <v/>
      </c>
      <c r="S314" s="77" t="str">
        <f t="shared" si="9"/>
        <v/>
      </c>
    </row>
    <row r="315" spans="1:19">
      <c r="A315" s="78"/>
      <c r="B315" s="114"/>
      <c r="C315" s="215"/>
      <c r="D315" s="114"/>
      <c r="E315" s="71"/>
      <c r="F315" s="115"/>
      <c r="G315" s="116"/>
      <c r="H315" s="117"/>
      <c r="I315" s="123" t="str">
        <f t="shared" si="8"/>
        <v/>
      </c>
      <c r="S315" s="77" t="str">
        <f t="shared" si="9"/>
        <v/>
      </c>
    </row>
    <row r="316" spans="1:19">
      <c r="A316" s="78"/>
      <c r="B316" s="114"/>
      <c r="C316" s="215"/>
      <c r="D316" s="114"/>
      <c r="E316" s="71"/>
      <c r="F316" s="115"/>
      <c r="G316" s="116"/>
      <c r="H316" s="117"/>
      <c r="I316" s="123" t="str">
        <f t="shared" si="8"/>
        <v/>
      </c>
      <c r="S316" s="77" t="str">
        <f t="shared" si="9"/>
        <v/>
      </c>
    </row>
    <row r="317" spans="1:19">
      <c r="A317" s="78"/>
      <c r="B317" s="114"/>
      <c r="C317" s="215"/>
      <c r="D317" s="114"/>
      <c r="E317" s="71"/>
      <c r="F317" s="115"/>
      <c r="G317" s="116"/>
      <c r="H317" s="117"/>
      <c r="I317" s="123" t="str">
        <f t="shared" si="8"/>
        <v/>
      </c>
      <c r="S317" s="77" t="str">
        <f t="shared" si="9"/>
        <v/>
      </c>
    </row>
    <row r="318" spans="1:19">
      <c r="A318" s="78"/>
      <c r="B318" s="114"/>
      <c r="C318" s="215"/>
      <c r="D318" s="114"/>
      <c r="E318" s="71"/>
      <c r="F318" s="115"/>
      <c r="G318" s="116"/>
      <c r="H318" s="117"/>
      <c r="I318" s="123" t="str">
        <f t="shared" si="8"/>
        <v/>
      </c>
      <c r="S318" s="77" t="str">
        <f t="shared" si="9"/>
        <v/>
      </c>
    </row>
    <row r="319" spans="1:19">
      <c r="A319" s="78"/>
      <c r="B319" s="114"/>
      <c r="C319" s="215"/>
      <c r="D319" s="114"/>
      <c r="E319" s="71"/>
      <c r="F319" s="115"/>
      <c r="G319" s="116"/>
      <c r="H319" s="117"/>
      <c r="I319" s="123" t="str">
        <f t="shared" si="8"/>
        <v/>
      </c>
      <c r="S319" s="77" t="str">
        <f t="shared" si="9"/>
        <v/>
      </c>
    </row>
    <row r="320" spans="1:19">
      <c r="A320" s="78"/>
      <c r="B320" s="114"/>
      <c r="C320" s="215"/>
      <c r="D320" s="114"/>
      <c r="E320" s="71"/>
      <c r="F320" s="115"/>
      <c r="G320" s="116"/>
      <c r="H320" s="117"/>
      <c r="I320" s="123" t="str">
        <f t="shared" si="8"/>
        <v/>
      </c>
      <c r="S320" s="77" t="str">
        <f t="shared" si="9"/>
        <v/>
      </c>
    </row>
    <row r="321" spans="1:19">
      <c r="A321" s="78"/>
      <c r="B321" s="114"/>
      <c r="C321" s="215"/>
      <c r="D321" s="114"/>
      <c r="E321" s="71"/>
      <c r="F321" s="115"/>
      <c r="G321" s="116"/>
      <c r="H321" s="117"/>
      <c r="I321" s="123" t="str">
        <f t="shared" si="8"/>
        <v/>
      </c>
      <c r="S321" s="77" t="str">
        <f t="shared" si="9"/>
        <v/>
      </c>
    </row>
    <row r="322" spans="1:19">
      <c r="A322" s="78"/>
      <c r="B322" s="114"/>
      <c r="C322" s="215"/>
      <c r="D322" s="114"/>
      <c r="E322" s="71"/>
      <c r="F322" s="115"/>
      <c r="G322" s="116"/>
      <c r="H322" s="117"/>
      <c r="I322" s="123" t="str">
        <f t="shared" si="8"/>
        <v/>
      </c>
      <c r="S322" s="77" t="str">
        <f t="shared" si="9"/>
        <v/>
      </c>
    </row>
    <row r="323" spans="1:19">
      <c r="A323" s="78"/>
      <c r="B323" s="114"/>
      <c r="C323" s="215"/>
      <c r="D323" s="114"/>
      <c r="E323" s="71"/>
      <c r="F323" s="115"/>
      <c r="G323" s="116"/>
      <c r="H323" s="117"/>
      <c r="I323" s="123" t="str">
        <f t="shared" ref="I323:I386" si="10">IF(C323="","",EXP(-EXP(-(C323-K$12)/K$11)))</f>
        <v/>
      </c>
      <c r="S323" s="77" t="str">
        <f t="shared" ref="S323:S386" si="11">IF(C323="","",(1/X$5)  *  EXP(   -  (   (C323-X$6)/X$5   +   EXP(-(C323-X$6)/X$5)  )   ))</f>
        <v/>
      </c>
    </row>
    <row r="324" spans="1:19">
      <c r="A324" s="78"/>
      <c r="B324" s="114"/>
      <c r="C324" s="215"/>
      <c r="D324" s="114"/>
      <c r="E324" s="71"/>
      <c r="F324" s="115"/>
      <c r="G324" s="116"/>
      <c r="H324" s="117"/>
      <c r="I324" s="123" t="str">
        <f t="shared" si="10"/>
        <v/>
      </c>
      <c r="S324" s="77" t="str">
        <f t="shared" si="11"/>
        <v/>
      </c>
    </row>
    <row r="325" spans="1:19">
      <c r="A325" s="78"/>
      <c r="B325" s="114"/>
      <c r="C325" s="215"/>
      <c r="D325" s="114"/>
      <c r="E325" s="71"/>
      <c r="F325" s="115"/>
      <c r="G325" s="116"/>
      <c r="H325" s="117"/>
      <c r="I325" s="123" t="str">
        <f t="shared" si="10"/>
        <v/>
      </c>
      <c r="S325" s="77" t="str">
        <f t="shared" si="11"/>
        <v/>
      </c>
    </row>
    <row r="326" spans="1:19">
      <c r="A326" s="78"/>
      <c r="B326" s="114"/>
      <c r="C326" s="215"/>
      <c r="D326" s="114"/>
      <c r="E326" s="71"/>
      <c r="F326" s="115"/>
      <c r="G326" s="116"/>
      <c r="H326" s="117"/>
      <c r="I326" s="123" t="str">
        <f t="shared" si="10"/>
        <v/>
      </c>
      <c r="S326" s="77" t="str">
        <f t="shared" si="11"/>
        <v/>
      </c>
    </row>
    <row r="327" spans="1:19">
      <c r="A327" s="78"/>
      <c r="B327" s="114"/>
      <c r="C327" s="215"/>
      <c r="D327" s="114"/>
      <c r="E327" s="71"/>
      <c r="F327" s="115"/>
      <c r="G327" s="116"/>
      <c r="H327" s="117"/>
      <c r="I327" s="123" t="str">
        <f t="shared" si="10"/>
        <v/>
      </c>
      <c r="S327" s="77" t="str">
        <f t="shared" si="11"/>
        <v/>
      </c>
    </row>
    <row r="328" spans="1:19">
      <c r="A328" s="78"/>
      <c r="B328" s="114"/>
      <c r="C328" s="215"/>
      <c r="D328" s="114"/>
      <c r="E328" s="71"/>
      <c r="F328" s="115"/>
      <c r="G328" s="116"/>
      <c r="H328" s="117"/>
      <c r="I328" s="123" t="str">
        <f t="shared" si="10"/>
        <v/>
      </c>
      <c r="S328" s="77" t="str">
        <f t="shared" si="11"/>
        <v/>
      </c>
    </row>
    <row r="329" spans="1:19">
      <c r="A329" s="78"/>
      <c r="B329" s="114"/>
      <c r="C329" s="215"/>
      <c r="D329" s="114"/>
      <c r="E329" s="71"/>
      <c r="F329" s="115"/>
      <c r="G329" s="116"/>
      <c r="H329" s="117"/>
      <c r="I329" s="123" t="str">
        <f t="shared" si="10"/>
        <v/>
      </c>
      <c r="S329" s="77" t="str">
        <f t="shared" si="11"/>
        <v/>
      </c>
    </row>
    <row r="330" spans="1:19">
      <c r="A330" s="78"/>
      <c r="B330" s="114"/>
      <c r="C330" s="215"/>
      <c r="D330" s="114"/>
      <c r="E330" s="71"/>
      <c r="F330" s="115"/>
      <c r="G330" s="116"/>
      <c r="H330" s="117"/>
      <c r="I330" s="123" t="str">
        <f t="shared" si="10"/>
        <v/>
      </c>
      <c r="S330" s="77" t="str">
        <f t="shared" si="11"/>
        <v/>
      </c>
    </row>
    <row r="331" spans="1:19">
      <c r="A331" s="78"/>
      <c r="B331" s="114"/>
      <c r="C331" s="215"/>
      <c r="D331" s="114"/>
      <c r="E331" s="71"/>
      <c r="F331" s="115"/>
      <c r="G331" s="116"/>
      <c r="H331" s="117"/>
      <c r="I331" s="123" t="str">
        <f t="shared" si="10"/>
        <v/>
      </c>
      <c r="S331" s="77" t="str">
        <f t="shared" si="11"/>
        <v/>
      </c>
    </row>
    <row r="332" spans="1:19">
      <c r="A332" s="78"/>
      <c r="B332" s="114"/>
      <c r="C332" s="215"/>
      <c r="D332" s="114"/>
      <c r="E332" s="71"/>
      <c r="F332" s="115"/>
      <c r="G332" s="116"/>
      <c r="H332" s="117"/>
      <c r="I332" s="123" t="str">
        <f t="shared" si="10"/>
        <v/>
      </c>
      <c r="S332" s="77" t="str">
        <f t="shared" si="11"/>
        <v/>
      </c>
    </row>
    <row r="333" spans="1:19">
      <c r="A333" s="78"/>
      <c r="B333" s="114"/>
      <c r="C333" s="215"/>
      <c r="D333" s="114"/>
      <c r="E333" s="71"/>
      <c r="F333" s="115"/>
      <c r="G333" s="116"/>
      <c r="H333" s="117"/>
      <c r="I333" s="123" t="str">
        <f t="shared" si="10"/>
        <v/>
      </c>
      <c r="S333" s="77" t="str">
        <f t="shared" si="11"/>
        <v/>
      </c>
    </row>
    <row r="334" spans="1:19">
      <c r="A334" s="78"/>
      <c r="B334" s="114"/>
      <c r="C334" s="215"/>
      <c r="D334" s="114"/>
      <c r="E334" s="71"/>
      <c r="F334" s="115"/>
      <c r="G334" s="116"/>
      <c r="H334" s="117"/>
      <c r="I334" s="123" t="str">
        <f t="shared" si="10"/>
        <v/>
      </c>
      <c r="S334" s="77" t="str">
        <f t="shared" si="11"/>
        <v/>
      </c>
    </row>
    <row r="335" spans="1:19">
      <c r="A335" s="78"/>
      <c r="B335" s="114"/>
      <c r="C335" s="215"/>
      <c r="D335" s="114"/>
      <c r="E335" s="71"/>
      <c r="F335" s="115"/>
      <c r="G335" s="116"/>
      <c r="H335" s="117"/>
      <c r="I335" s="123" t="str">
        <f t="shared" si="10"/>
        <v/>
      </c>
      <c r="S335" s="77" t="str">
        <f t="shared" si="11"/>
        <v/>
      </c>
    </row>
    <row r="336" spans="1:19">
      <c r="A336" s="78"/>
      <c r="B336" s="114"/>
      <c r="C336" s="215"/>
      <c r="D336" s="114"/>
      <c r="E336" s="71"/>
      <c r="F336" s="115"/>
      <c r="G336" s="116"/>
      <c r="H336" s="117"/>
      <c r="I336" s="123" t="str">
        <f t="shared" si="10"/>
        <v/>
      </c>
      <c r="S336" s="77" t="str">
        <f t="shared" si="11"/>
        <v/>
      </c>
    </row>
    <row r="337" spans="1:19">
      <c r="A337" s="78"/>
      <c r="B337" s="114"/>
      <c r="C337" s="215"/>
      <c r="D337" s="114"/>
      <c r="E337" s="71"/>
      <c r="F337" s="115"/>
      <c r="G337" s="116"/>
      <c r="H337" s="117"/>
      <c r="I337" s="123" t="str">
        <f t="shared" si="10"/>
        <v/>
      </c>
      <c r="S337" s="77" t="str">
        <f t="shared" si="11"/>
        <v/>
      </c>
    </row>
    <row r="338" spans="1:19">
      <c r="A338" s="78"/>
      <c r="B338" s="114"/>
      <c r="C338" s="215"/>
      <c r="D338" s="114"/>
      <c r="E338" s="71"/>
      <c r="F338" s="115"/>
      <c r="G338" s="116"/>
      <c r="H338" s="117"/>
      <c r="I338" s="123" t="str">
        <f t="shared" si="10"/>
        <v/>
      </c>
      <c r="S338" s="77" t="str">
        <f t="shared" si="11"/>
        <v/>
      </c>
    </row>
    <row r="339" spans="1:19">
      <c r="A339" s="78"/>
      <c r="B339" s="114"/>
      <c r="C339" s="215"/>
      <c r="D339" s="114"/>
      <c r="E339" s="71"/>
      <c r="F339" s="115"/>
      <c r="G339" s="116"/>
      <c r="H339" s="117"/>
      <c r="I339" s="123" t="str">
        <f t="shared" si="10"/>
        <v/>
      </c>
      <c r="S339" s="77" t="str">
        <f t="shared" si="11"/>
        <v/>
      </c>
    </row>
    <row r="340" spans="1:19">
      <c r="A340" s="78"/>
      <c r="B340" s="114"/>
      <c r="C340" s="215"/>
      <c r="D340" s="114"/>
      <c r="E340" s="71"/>
      <c r="F340" s="115"/>
      <c r="G340" s="116"/>
      <c r="H340" s="117"/>
      <c r="I340" s="123" t="str">
        <f t="shared" si="10"/>
        <v/>
      </c>
      <c r="S340" s="77" t="str">
        <f t="shared" si="11"/>
        <v/>
      </c>
    </row>
    <row r="341" spans="1:19">
      <c r="A341" s="78"/>
      <c r="B341" s="114"/>
      <c r="C341" s="215"/>
      <c r="D341" s="114"/>
      <c r="E341" s="71"/>
      <c r="F341" s="115"/>
      <c r="G341" s="116"/>
      <c r="H341" s="117"/>
      <c r="I341" s="123" t="str">
        <f t="shared" si="10"/>
        <v/>
      </c>
      <c r="S341" s="77" t="str">
        <f t="shared" si="11"/>
        <v/>
      </c>
    </row>
    <row r="342" spans="1:19">
      <c r="A342" s="78"/>
      <c r="B342" s="114"/>
      <c r="C342" s="215"/>
      <c r="D342" s="114"/>
      <c r="E342" s="71"/>
      <c r="F342" s="115"/>
      <c r="G342" s="116"/>
      <c r="H342" s="117"/>
      <c r="I342" s="123" t="str">
        <f t="shared" si="10"/>
        <v/>
      </c>
      <c r="S342" s="77" t="str">
        <f t="shared" si="11"/>
        <v/>
      </c>
    </row>
    <row r="343" spans="1:19">
      <c r="A343" s="78"/>
      <c r="B343" s="114"/>
      <c r="C343" s="215"/>
      <c r="D343" s="114"/>
      <c r="E343" s="71"/>
      <c r="F343" s="115"/>
      <c r="G343" s="116"/>
      <c r="H343" s="117"/>
      <c r="I343" s="123" t="str">
        <f t="shared" si="10"/>
        <v/>
      </c>
      <c r="S343" s="77" t="str">
        <f t="shared" si="11"/>
        <v/>
      </c>
    </row>
    <row r="344" spans="1:19">
      <c r="A344" s="78"/>
      <c r="B344" s="114"/>
      <c r="C344" s="215"/>
      <c r="D344" s="114"/>
      <c r="E344" s="71"/>
      <c r="F344" s="115"/>
      <c r="G344" s="116"/>
      <c r="H344" s="117"/>
      <c r="I344" s="123" t="str">
        <f t="shared" si="10"/>
        <v/>
      </c>
      <c r="S344" s="77" t="str">
        <f t="shared" si="11"/>
        <v/>
      </c>
    </row>
    <row r="345" spans="1:19">
      <c r="A345" s="78"/>
      <c r="B345" s="114"/>
      <c r="C345" s="215"/>
      <c r="D345" s="114"/>
      <c r="E345" s="71"/>
      <c r="F345" s="115"/>
      <c r="G345" s="116"/>
      <c r="H345" s="117"/>
      <c r="I345" s="123" t="str">
        <f t="shared" si="10"/>
        <v/>
      </c>
      <c r="S345" s="77" t="str">
        <f t="shared" si="11"/>
        <v/>
      </c>
    </row>
    <row r="346" spans="1:19">
      <c r="A346" s="78"/>
      <c r="B346" s="114"/>
      <c r="C346" s="215"/>
      <c r="D346" s="114"/>
      <c r="E346" s="71"/>
      <c r="F346" s="115"/>
      <c r="G346" s="116"/>
      <c r="H346" s="117"/>
      <c r="I346" s="123" t="str">
        <f t="shared" si="10"/>
        <v/>
      </c>
      <c r="S346" s="77" t="str">
        <f t="shared" si="11"/>
        <v/>
      </c>
    </row>
    <row r="347" spans="1:19">
      <c r="A347" s="78"/>
      <c r="B347" s="114"/>
      <c r="C347" s="215"/>
      <c r="D347" s="114"/>
      <c r="E347" s="71"/>
      <c r="F347" s="115"/>
      <c r="G347" s="116"/>
      <c r="H347" s="117"/>
      <c r="I347" s="123" t="str">
        <f t="shared" si="10"/>
        <v/>
      </c>
      <c r="S347" s="77" t="str">
        <f t="shared" si="11"/>
        <v/>
      </c>
    </row>
    <row r="348" spans="1:19">
      <c r="A348" s="78"/>
      <c r="B348" s="114"/>
      <c r="C348" s="215"/>
      <c r="D348" s="114"/>
      <c r="E348" s="71"/>
      <c r="F348" s="115"/>
      <c r="G348" s="116"/>
      <c r="H348" s="117"/>
      <c r="I348" s="123" t="str">
        <f t="shared" si="10"/>
        <v/>
      </c>
      <c r="S348" s="77" t="str">
        <f t="shared" si="11"/>
        <v/>
      </c>
    </row>
    <row r="349" spans="1:19">
      <c r="A349" s="78"/>
      <c r="B349" s="114"/>
      <c r="C349" s="215"/>
      <c r="D349" s="114"/>
      <c r="E349" s="71"/>
      <c r="F349" s="115"/>
      <c r="G349" s="116"/>
      <c r="H349" s="117"/>
      <c r="I349" s="123" t="str">
        <f t="shared" si="10"/>
        <v/>
      </c>
      <c r="S349" s="77" t="str">
        <f t="shared" si="11"/>
        <v/>
      </c>
    </row>
    <row r="350" spans="1:19">
      <c r="A350" s="78"/>
      <c r="B350" s="114"/>
      <c r="C350" s="215"/>
      <c r="D350" s="114"/>
      <c r="E350" s="71"/>
      <c r="F350" s="115"/>
      <c r="G350" s="116"/>
      <c r="H350" s="117"/>
      <c r="I350" s="123" t="str">
        <f t="shared" si="10"/>
        <v/>
      </c>
      <c r="S350" s="77" t="str">
        <f t="shared" si="11"/>
        <v/>
      </c>
    </row>
    <row r="351" spans="1:19">
      <c r="A351" s="78"/>
      <c r="B351" s="114"/>
      <c r="C351" s="215"/>
      <c r="D351" s="114"/>
      <c r="E351" s="71"/>
      <c r="F351" s="115"/>
      <c r="G351" s="116"/>
      <c r="H351" s="117"/>
      <c r="I351" s="123" t="str">
        <f t="shared" si="10"/>
        <v/>
      </c>
      <c r="S351" s="77" t="str">
        <f t="shared" si="11"/>
        <v/>
      </c>
    </row>
    <row r="352" spans="1:19">
      <c r="A352" s="78"/>
      <c r="B352" s="114"/>
      <c r="C352" s="215"/>
      <c r="D352" s="114"/>
      <c r="E352" s="71"/>
      <c r="F352" s="115"/>
      <c r="G352" s="116"/>
      <c r="H352" s="117"/>
      <c r="I352" s="123" t="str">
        <f t="shared" si="10"/>
        <v/>
      </c>
      <c r="S352" s="77" t="str">
        <f t="shared" si="11"/>
        <v/>
      </c>
    </row>
    <row r="353" spans="1:19">
      <c r="A353" s="78"/>
      <c r="B353" s="114"/>
      <c r="C353" s="215"/>
      <c r="D353" s="114"/>
      <c r="E353" s="71"/>
      <c r="F353" s="115"/>
      <c r="G353" s="116"/>
      <c r="H353" s="117"/>
      <c r="I353" s="123" t="str">
        <f t="shared" si="10"/>
        <v/>
      </c>
      <c r="S353" s="77" t="str">
        <f t="shared" si="11"/>
        <v/>
      </c>
    </row>
    <row r="354" spans="1:19">
      <c r="A354" s="78"/>
      <c r="B354" s="114"/>
      <c r="C354" s="215"/>
      <c r="D354" s="114"/>
      <c r="E354" s="71"/>
      <c r="F354" s="115"/>
      <c r="G354" s="116"/>
      <c r="H354" s="117"/>
      <c r="I354" s="123" t="str">
        <f t="shared" si="10"/>
        <v/>
      </c>
      <c r="S354" s="77" t="str">
        <f t="shared" si="11"/>
        <v/>
      </c>
    </row>
    <row r="355" spans="1:19">
      <c r="A355" s="78"/>
      <c r="B355" s="114"/>
      <c r="C355" s="215"/>
      <c r="D355" s="114"/>
      <c r="E355" s="71"/>
      <c r="F355" s="115"/>
      <c r="G355" s="116"/>
      <c r="H355" s="117"/>
      <c r="I355" s="123" t="str">
        <f t="shared" si="10"/>
        <v/>
      </c>
      <c r="S355" s="77" t="str">
        <f t="shared" si="11"/>
        <v/>
      </c>
    </row>
    <row r="356" spans="1:19">
      <c r="A356" s="78"/>
      <c r="B356" s="114"/>
      <c r="C356" s="215"/>
      <c r="D356" s="114"/>
      <c r="E356" s="71"/>
      <c r="F356" s="115"/>
      <c r="G356" s="116"/>
      <c r="H356" s="117"/>
      <c r="I356" s="123" t="str">
        <f t="shared" si="10"/>
        <v/>
      </c>
      <c r="S356" s="77" t="str">
        <f t="shared" si="11"/>
        <v/>
      </c>
    </row>
    <row r="357" spans="1:19">
      <c r="A357" s="78"/>
      <c r="B357" s="114"/>
      <c r="C357" s="215"/>
      <c r="D357" s="114"/>
      <c r="E357" s="71"/>
      <c r="F357" s="115"/>
      <c r="G357" s="116"/>
      <c r="H357" s="117"/>
      <c r="I357" s="123" t="str">
        <f t="shared" si="10"/>
        <v/>
      </c>
      <c r="S357" s="77" t="str">
        <f t="shared" si="11"/>
        <v/>
      </c>
    </row>
    <row r="358" spans="1:19">
      <c r="A358" s="78"/>
      <c r="B358" s="114"/>
      <c r="C358" s="215"/>
      <c r="D358" s="114"/>
      <c r="E358" s="71"/>
      <c r="F358" s="115"/>
      <c r="G358" s="116"/>
      <c r="H358" s="117"/>
      <c r="I358" s="123" t="str">
        <f t="shared" si="10"/>
        <v/>
      </c>
      <c r="S358" s="77" t="str">
        <f t="shared" si="11"/>
        <v/>
      </c>
    </row>
    <row r="359" spans="1:19">
      <c r="A359" s="78"/>
      <c r="B359" s="114"/>
      <c r="C359" s="215"/>
      <c r="D359" s="114"/>
      <c r="E359" s="71"/>
      <c r="F359" s="115"/>
      <c r="G359" s="116"/>
      <c r="H359" s="117"/>
      <c r="I359" s="123" t="str">
        <f t="shared" si="10"/>
        <v/>
      </c>
      <c r="S359" s="77" t="str">
        <f t="shared" si="11"/>
        <v/>
      </c>
    </row>
    <row r="360" spans="1:19">
      <c r="A360" s="78"/>
      <c r="B360" s="114"/>
      <c r="C360" s="215"/>
      <c r="D360" s="114"/>
      <c r="E360" s="71"/>
      <c r="F360" s="115"/>
      <c r="G360" s="116"/>
      <c r="H360" s="117"/>
      <c r="I360" s="123" t="str">
        <f t="shared" si="10"/>
        <v/>
      </c>
      <c r="S360" s="77" t="str">
        <f t="shared" si="11"/>
        <v/>
      </c>
    </row>
    <row r="361" spans="1:19">
      <c r="A361" s="78"/>
      <c r="B361" s="114"/>
      <c r="C361" s="215"/>
      <c r="D361" s="114"/>
      <c r="E361" s="71"/>
      <c r="F361" s="115"/>
      <c r="G361" s="116"/>
      <c r="H361" s="117"/>
      <c r="I361" s="123" t="str">
        <f t="shared" si="10"/>
        <v/>
      </c>
      <c r="S361" s="77" t="str">
        <f t="shared" si="11"/>
        <v/>
      </c>
    </row>
    <row r="362" spans="1:19">
      <c r="A362" s="78"/>
      <c r="B362" s="114"/>
      <c r="C362" s="215"/>
      <c r="D362" s="114"/>
      <c r="E362" s="71"/>
      <c r="F362" s="115"/>
      <c r="G362" s="116"/>
      <c r="H362" s="117"/>
      <c r="I362" s="123" t="str">
        <f t="shared" si="10"/>
        <v/>
      </c>
      <c r="S362" s="77" t="str">
        <f t="shared" si="11"/>
        <v/>
      </c>
    </row>
    <row r="363" spans="1:19">
      <c r="A363" s="78"/>
      <c r="B363" s="114"/>
      <c r="C363" s="215"/>
      <c r="D363" s="114"/>
      <c r="E363" s="71"/>
      <c r="F363" s="115"/>
      <c r="G363" s="116"/>
      <c r="H363" s="117"/>
      <c r="I363" s="123" t="str">
        <f t="shared" si="10"/>
        <v/>
      </c>
      <c r="S363" s="77" t="str">
        <f t="shared" si="11"/>
        <v/>
      </c>
    </row>
    <row r="364" spans="1:19">
      <c r="A364" s="78"/>
      <c r="B364" s="114"/>
      <c r="C364" s="215"/>
      <c r="D364" s="114"/>
      <c r="E364" s="71"/>
      <c r="F364" s="115"/>
      <c r="G364" s="116"/>
      <c r="H364" s="117"/>
      <c r="I364" s="123" t="str">
        <f t="shared" si="10"/>
        <v/>
      </c>
      <c r="S364" s="77" t="str">
        <f t="shared" si="11"/>
        <v/>
      </c>
    </row>
    <row r="365" spans="1:19">
      <c r="A365" s="78"/>
      <c r="B365" s="114"/>
      <c r="C365" s="215"/>
      <c r="D365" s="114"/>
      <c r="E365" s="71"/>
      <c r="F365" s="115"/>
      <c r="G365" s="116"/>
      <c r="H365" s="117"/>
      <c r="I365" s="123" t="str">
        <f t="shared" si="10"/>
        <v/>
      </c>
      <c r="S365" s="77" t="str">
        <f t="shared" si="11"/>
        <v/>
      </c>
    </row>
    <row r="366" spans="1:19">
      <c r="A366" s="78"/>
      <c r="B366" s="114"/>
      <c r="C366" s="215"/>
      <c r="D366" s="114"/>
      <c r="E366" s="71"/>
      <c r="F366" s="115"/>
      <c r="G366" s="116"/>
      <c r="H366" s="117"/>
      <c r="I366" s="123" t="str">
        <f t="shared" si="10"/>
        <v/>
      </c>
      <c r="S366" s="77" t="str">
        <f t="shared" si="11"/>
        <v/>
      </c>
    </row>
    <row r="367" spans="1:19">
      <c r="A367" s="78"/>
      <c r="B367" s="114"/>
      <c r="C367" s="215"/>
      <c r="D367" s="114"/>
      <c r="E367" s="71"/>
      <c r="F367" s="115"/>
      <c r="G367" s="116"/>
      <c r="H367" s="117"/>
      <c r="I367" s="123" t="str">
        <f t="shared" si="10"/>
        <v/>
      </c>
      <c r="S367" s="77" t="str">
        <f t="shared" si="11"/>
        <v/>
      </c>
    </row>
    <row r="368" spans="1:19">
      <c r="A368" s="78"/>
      <c r="B368" s="114"/>
      <c r="C368" s="215"/>
      <c r="D368" s="114"/>
      <c r="E368" s="71"/>
      <c r="F368" s="115"/>
      <c r="G368" s="116"/>
      <c r="H368" s="117"/>
      <c r="I368" s="123" t="str">
        <f t="shared" si="10"/>
        <v/>
      </c>
      <c r="S368" s="77" t="str">
        <f t="shared" si="11"/>
        <v/>
      </c>
    </row>
    <row r="369" spans="1:19">
      <c r="A369" s="78"/>
      <c r="B369" s="114"/>
      <c r="C369" s="215"/>
      <c r="D369" s="114"/>
      <c r="E369" s="71"/>
      <c r="F369" s="115"/>
      <c r="G369" s="116"/>
      <c r="H369" s="117"/>
      <c r="I369" s="123" t="str">
        <f t="shared" si="10"/>
        <v/>
      </c>
      <c r="S369" s="77" t="str">
        <f t="shared" si="11"/>
        <v/>
      </c>
    </row>
    <row r="370" spans="1:19">
      <c r="A370" s="78"/>
      <c r="B370" s="114"/>
      <c r="C370" s="215"/>
      <c r="D370" s="114"/>
      <c r="E370" s="71"/>
      <c r="F370" s="115"/>
      <c r="G370" s="116"/>
      <c r="H370" s="117"/>
      <c r="I370" s="123" t="str">
        <f t="shared" si="10"/>
        <v/>
      </c>
      <c r="S370" s="77" t="str">
        <f t="shared" si="11"/>
        <v/>
      </c>
    </row>
    <row r="371" spans="1:19">
      <c r="A371" s="78"/>
      <c r="B371" s="114"/>
      <c r="C371" s="215"/>
      <c r="D371" s="114"/>
      <c r="E371" s="71"/>
      <c r="F371" s="115"/>
      <c r="G371" s="116"/>
      <c r="H371" s="117"/>
      <c r="I371" s="123" t="str">
        <f t="shared" si="10"/>
        <v/>
      </c>
      <c r="S371" s="77" t="str">
        <f t="shared" si="11"/>
        <v/>
      </c>
    </row>
    <row r="372" spans="1:19">
      <c r="A372" s="78"/>
      <c r="B372" s="114"/>
      <c r="C372" s="215"/>
      <c r="D372" s="114"/>
      <c r="E372" s="71"/>
      <c r="F372" s="115"/>
      <c r="G372" s="116"/>
      <c r="H372" s="117"/>
      <c r="I372" s="123" t="str">
        <f t="shared" si="10"/>
        <v/>
      </c>
      <c r="S372" s="77" t="str">
        <f t="shared" si="11"/>
        <v/>
      </c>
    </row>
    <row r="373" spans="1:19">
      <c r="A373" s="78"/>
      <c r="B373" s="114"/>
      <c r="C373" s="215"/>
      <c r="D373" s="114"/>
      <c r="E373" s="71"/>
      <c r="F373" s="115"/>
      <c r="G373" s="116"/>
      <c r="H373" s="117"/>
      <c r="I373" s="123" t="str">
        <f t="shared" si="10"/>
        <v/>
      </c>
      <c r="S373" s="77" t="str">
        <f t="shared" si="11"/>
        <v/>
      </c>
    </row>
    <row r="374" spans="1:19">
      <c r="A374" s="78"/>
      <c r="B374" s="114"/>
      <c r="C374" s="215"/>
      <c r="D374" s="114"/>
      <c r="E374" s="71"/>
      <c r="F374" s="115"/>
      <c r="G374" s="116"/>
      <c r="H374" s="117"/>
      <c r="I374" s="123" t="str">
        <f t="shared" si="10"/>
        <v/>
      </c>
      <c r="S374" s="77" t="str">
        <f t="shared" si="11"/>
        <v/>
      </c>
    </row>
    <row r="375" spans="1:19">
      <c r="A375" s="78"/>
      <c r="B375" s="114"/>
      <c r="C375" s="215"/>
      <c r="D375" s="114"/>
      <c r="E375" s="71"/>
      <c r="F375" s="115"/>
      <c r="G375" s="116"/>
      <c r="H375" s="117"/>
      <c r="I375" s="123" t="str">
        <f t="shared" si="10"/>
        <v/>
      </c>
      <c r="S375" s="77" t="str">
        <f t="shared" si="11"/>
        <v/>
      </c>
    </row>
    <row r="376" spans="1:19">
      <c r="A376" s="78"/>
      <c r="B376" s="114"/>
      <c r="C376" s="215"/>
      <c r="D376" s="114"/>
      <c r="E376" s="71"/>
      <c r="F376" s="115"/>
      <c r="G376" s="116"/>
      <c r="H376" s="117"/>
      <c r="I376" s="123" t="str">
        <f t="shared" si="10"/>
        <v/>
      </c>
      <c r="S376" s="77" t="str">
        <f t="shared" si="11"/>
        <v/>
      </c>
    </row>
    <row r="377" spans="1:19">
      <c r="A377" s="78"/>
      <c r="B377" s="114"/>
      <c r="C377" s="215"/>
      <c r="D377" s="114"/>
      <c r="E377" s="71"/>
      <c r="F377" s="115"/>
      <c r="G377" s="116"/>
      <c r="H377" s="117"/>
      <c r="I377" s="123" t="str">
        <f t="shared" si="10"/>
        <v/>
      </c>
      <c r="S377" s="77" t="str">
        <f t="shared" si="11"/>
        <v/>
      </c>
    </row>
    <row r="378" spans="1:19">
      <c r="A378" s="78"/>
      <c r="B378" s="114"/>
      <c r="C378" s="215"/>
      <c r="D378" s="114"/>
      <c r="E378" s="71"/>
      <c r="F378" s="115"/>
      <c r="G378" s="116"/>
      <c r="H378" s="117"/>
      <c r="I378" s="123" t="str">
        <f t="shared" si="10"/>
        <v/>
      </c>
      <c r="S378" s="77" t="str">
        <f t="shared" si="11"/>
        <v/>
      </c>
    </row>
    <row r="379" spans="1:19">
      <c r="A379" s="78"/>
      <c r="B379" s="114"/>
      <c r="C379" s="215"/>
      <c r="D379" s="114"/>
      <c r="E379" s="71"/>
      <c r="F379" s="115"/>
      <c r="G379" s="116"/>
      <c r="H379" s="117"/>
      <c r="I379" s="123" t="str">
        <f t="shared" si="10"/>
        <v/>
      </c>
      <c r="S379" s="77" t="str">
        <f t="shared" si="11"/>
        <v/>
      </c>
    </row>
    <row r="380" spans="1:19">
      <c r="A380" s="78"/>
      <c r="B380" s="114"/>
      <c r="C380" s="215"/>
      <c r="D380" s="114"/>
      <c r="E380" s="71"/>
      <c r="F380" s="115"/>
      <c r="G380" s="116"/>
      <c r="H380" s="117"/>
      <c r="I380" s="123" t="str">
        <f t="shared" si="10"/>
        <v/>
      </c>
      <c r="S380" s="77" t="str">
        <f t="shared" si="11"/>
        <v/>
      </c>
    </row>
    <row r="381" spans="1:19">
      <c r="A381" s="78"/>
      <c r="B381" s="114"/>
      <c r="C381" s="215"/>
      <c r="D381" s="114"/>
      <c r="E381" s="71"/>
      <c r="F381" s="115"/>
      <c r="G381" s="116"/>
      <c r="H381" s="117"/>
      <c r="I381" s="123" t="str">
        <f t="shared" si="10"/>
        <v/>
      </c>
      <c r="S381" s="77" t="str">
        <f t="shared" si="11"/>
        <v/>
      </c>
    </row>
    <row r="382" spans="1:19">
      <c r="A382" s="78"/>
      <c r="B382" s="114"/>
      <c r="C382" s="215"/>
      <c r="D382" s="114"/>
      <c r="E382" s="71"/>
      <c r="F382" s="115"/>
      <c r="G382" s="116"/>
      <c r="H382" s="117"/>
      <c r="I382" s="123" t="str">
        <f t="shared" si="10"/>
        <v/>
      </c>
      <c r="S382" s="77" t="str">
        <f t="shared" si="11"/>
        <v/>
      </c>
    </row>
    <row r="383" spans="1:19">
      <c r="A383" s="78"/>
      <c r="B383" s="114"/>
      <c r="C383" s="215"/>
      <c r="D383" s="114"/>
      <c r="E383" s="71"/>
      <c r="F383" s="115"/>
      <c r="G383" s="116"/>
      <c r="H383" s="117"/>
      <c r="I383" s="123" t="str">
        <f t="shared" si="10"/>
        <v/>
      </c>
      <c r="S383" s="77" t="str">
        <f t="shared" si="11"/>
        <v/>
      </c>
    </row>
    <row r="384" spans="1:19">
      <c r="A384" s="78"/>
      <c r="B384" s="114"/>
      <c r="C384" s="215"/>
      <c r="D384" s="114"/>
      <c r="E384" s="71"/>
      <c r="F384" s="115"/>
      <c r="G384" s="116"/>
      <c r="H384" s="117"/>
      <c r="I384" s="123" t="str">
        <f t="shared" si="10"/>
        <v/>
      </c>
      <c r="S384" s="77" t="str">
        <f t="shared" si="11"/>
        <v/>
      </c>
    </row>
    <row r="385" spans="1:19">
      <c r="A385" s="78"/>
      <c r="B385" s="114"/>
      <c r="C385" s="215"/>
      <c r="D385" s="114"/>
      <c r="E385" s="71"/>
      <c r="F385" s="115"/>
      <c r="G385" s="116"/>
      <c r="H385" s="117"/>
      <c r="I385" s="123" t="str">
        <f t="shared" si="10"/>
        <v/>
      </c>
      <c r="S385" s="77" t="str">
        <f t="shared" si="11"/>
        <v/>
      </c>
    </row>
    <row r="386" spans="1:19">
      <c r="A386" s="78"/>
      <c r="B386" s="114"/>
      <c r="C386" s="215"/>
      <c r="D386" s="114"/>
      <c r="E386" s="71"/>
      <c r="F386" s="115"/>
      <c r="G386" s="116"/>
      <c r="H386" s="117"/>
      <c r="I386" s="123" t="str">
        <f t="shared" si="10"/>
        <v/>
      </c>
      <c r="S386" s="77" t="str">
        <f t="shared" si="11"/>
        <v/>
      </c>
    </row>
    <row r="387" spans="1:19">
      <c r="A387" s="78"/>
      <c r="B387" s="114"/>
      <c r="C387" s="215"/>
      <c r="D387" s="114"/>
      <c r="E387" s="71"/>
      <c r="F387" s="115"/>
      <c r="G387" s="116"/>
      <c r="H387" s="117"/>
      <c r="I387" s="123" t="str">
        <f t="shared" ref="I387:I450" si="12">IF(C387="","",EXP(-EXP(-(C387-K$12)/K$11)))</f>
        <v/>
      </c>
      <c r="S387" s="77" t="str">
        <f t="shared" ref="S387:S450" si="13">IF(C387="","",(1/X$5)  *  EXP(   -  (   (C387-X$6)/X$5   +   EXP(-(C387-X$6)/X$5)  )   ))</f>
        <v/>
      </c>
    </row>
    <row r="388" spans="1:19">
      <c r="A388" s="78"/>
      <c r="B388" s="114"/>
      <c r="C388" s="215"/>
      <c r="D388" s="114"/>
      <c r="E388" s="71"/>
      <c r="F388" s="115"/>
      <c r="G388" s="116"/>
      <c r="H388" s="117"/>
      <c r="I388" s="123" t="str">
        <f t="shared" si="12"/>
        <v/>
      </c>
      <c r="S388" s="77" t="str">
        <f t="shared" si="13"/>
        <v/>
      </c>
    </row>
    <row r="389" spans="1:19">
      <c r="A389" s="78"/>
      <c r="B389" s="114"/>
      <c r="C389" s="215"/>
      <c r="D389" s="114"/>
      <c r="E389" s="71"/>
      <c r="F389" s="115"/>
      <c r="G389" s="116"/>
      <c r="H389" s="117"/>
      <c r="I389" s="123" t="str">
        <f t="shared" si="12"/>
        <v/>
      </c>
      <c r="S389" s="77" t="str">
        <f t="shared" si="13"/>
        <v/>
      </c>
    </row>
    <row r="390" spans="1:19">
      <c r="A390" s="78"/>
      <c r="B390" s="114"/>
      <c r="C390" s="215"/>
      <c r="D390" s="114"/>
      <c r="E390" s="71"/>
      <c r="F390" s="115"/>
      <c r="G390" s="116"/>
      <c r="H390" s="117"/>
      <c r="I390" s="123" t="str">
        <f t="shared" si="12"/>
        <v/>
      </c>
      <c r="S390" s="77" t="str">
        <f t="shared" si="13"/>
        <v/>
      </c>
    </row>
    <row r="391" spans="1:19">
      <c r="A391" s="78"/>
      <c r="B391" s="114"/>
      <c r="C391" s="215"/>
      <c r="D391" s="114"/>
      <c r="E391" s="71"/>
      <c r="F391" s="115"/>
      <c r="G391" s="116"/>
      <c r="H391" s="117"/>
      <c r="I391" s="123" t="str">
        <f t="shared" si="12"/>
        <v/>
      </c>
      <c r="S391" s="77" t="str">
        <f t="shared" si="13"/>
        <v/>
      </c>
    </row>
    <row r="392" spans="1:19">
      <c r="A392" s="78"/>
      <c r="B392" s="114"/>
      <c r="C392" s="215"/>
      <c r="D392" s="114"/>
      <c r="E392" s="71"/>
      <c r="F392" s="115"/>
      <c r="G392" s="116"/>
      <c r="H392" s="117"/>
      <c r="I392" s="123" t="str">
        <f t="shared" si="12"/>
        <v/>
      </c>
      <c r="S392" s="77" t="str">
        <f t="shared" si="13"/>
        <v/>
      </c>
    </row>
    <row r="393" spans="1:19">
      <c r="A393" s="78"/>
      <c r="B393" s="114"/>
      <c r="C393" s="215"/>
      <c r="D393" s="114"/>
      <c r="E393" s="71"/>
      <c r="F393" s="115"/>
      <c r="G393" s="116"/>
      <c r="H393" s="117"/>
      <c r="I393" s="123" t="str">
        <f t="shared" si="12"/>
        <v/>
      </c>
      <c r="S393" s="77" t="str">
        <f t="shared" si="13"/>
        <v/>
      </c>
    </row>
    <row r="394" spans="1:19">
      <c r="A394" s="78"/>
      <c r="B394" s="114"/>
      <c r="C394" s="215"/>
      <c r="D394" s="114"/>
      <c r="E394" s="71"/>
      <c r="F394" s="115"/>
      <c r="G394" s="116"/>
      <c r="H394" s="117"/>
      <c r="I394" s="123" t="str">
        <f t="shared" si="12"/>
        <v/>
      </c>
      <c r="S394" s="77" t="str">
        <f t="shared" si="13"/>
        <v/>
      </c>
    </row>
    <row r="395" spans="1:19">
      <c r="A395" s="78"/>
      <c r="B395" s="114"/>
      <c r="C395" s="215"/>
      <c r="D395" s="114"/>
      <c r="E395" s="71"/>
      <c r="F395" s="115"/>
      <c r="G395" s="116"/>
      <c r="H395" s="117"/>
      <c r="I395" s="123" t="str">
        <f t="shared" si="12"/>
        <v/>
      </c>
      <c r="S395" s="77" t="str">
        <f t="shared" si="13"/>
        <v/>
      </c>
    </row>
    <row r="396" spans="1:19">
      <c r="A396" s="78"/>
      <c r="B396" s="114"/>
      <c r="C396" s="215"/>
      <c r="D396" s="114"/>
      <c r="E396" s="71"/>
      <c r="F396" s="115"/>
      <c r="G396" s="116"/>
      <c r="H396" s="117"/>
      <c r="I396" s="123" t="str">
        <f t="shared" si="12"/>
        <v/>
      </c>
      <c r="S396" s="77" t="str">
        <f t="shared" si="13"/>
        <v/>
      </c>
    </row>
    <row r="397" spans="1:19">
      <c r="A397" s="78"/>
      <c r="B397" s="114"/>
      <c r="C397" s="215"/>
      <c r="D397" s="114"/>
      <c r="E397" s="71"/>
      <c r="F397" s="115"/>
      <c r="G397" s="116"/>
      <c r="H397" s="117"/>
      <c r="I397" s="123" t="str">
        <f t="shared" si="12"/>
        <v/>
      </c>
      <c r="S397" s="77" t="str">
        <f t="shared" si="13"/>
        <v/>
      </c>
    </row>
    <row r="398" spans="1:19">
      <c r="A398" s="78"/>
      <c r="B398" s="114"/>
      <c r="C398" s="215"/>
      <c r="D398" s="114"/>
      <c r="E398" s="71"/>
      <c r="F398" s="115"/>
      <c r="G398" s="116"/>
      <c r="H398" s="117"/>
      <c r="I398" s="123" t="str">
        <f t="shared" si="12"/>
        <v/>
      </c>
      <c r="S398" s="77" t="str">
        <f t="shared" si="13"/>
        <v/>
      </c>
    </row>
    <row r="399" spans="1:19">
      <c r="A399" s="78"/>
      <c r="B399" s="114"/>
      <c r="C399" s="215"/>
      <c r="D399" s="114"/>
      <c r="E399" s="71"/>
      <c r="F399" s="115"/>
      <c r="G399" s="116"/>
      <c r="H399" s="117"/>
      <c r="I399" s="123" t="str">
        <f t="shared" si="12"/>
        <v/>
      </c>
      <c r="S399" s="77" t="str">
        <f t="shared" si="13"/>
        <v/>
      </c>
    </row>
    <row r="400" spans="1:19">
      <c r="A400" s="78"/>
      <c r="B400" s="114"/>
      <c r="C400" s="215"/>
      <c r="D400" s="114"/>
      <c r="E400" s="71"/>
      <c r="F400" s="115"/>
      <c r="G400" s="116"/>
      <c r="H400" s="117"/>
      <c r="I400" s="123" t="str">
        <f t="shared" si="12"/>
        <v/>
      </c>
      <c r="S400" s="77" t="str">
        <f t="shared" si="13"/>
        <v/>
      </c>
    </row>
    <row r="401" spans="1:19">
      <c r="A401" s="78"/>
      <c r="B401" s="114"/>
      <c r="C401" s="215"/>
      <c r="D401" s="114"/>
      <c r="E401" s="71"/>
      <c r="F401" s="115"/>
      <c r="G401" s="116"/>
      <c r="H401" s="117"/>
      <c r="I401" s="123" t="str">
        <f t="shared" si="12"/>
        <v/>
      </c>
      <c r="S401" s="77" t="str">
        <f t="shared" si="13"/>
        <v/>
      </c>
    </row>
    <row r="402" spans="1:19">
      <c r="A402" s="78"/>
      <c r="B402" s="114"/>
      <c r="C402" s="215"/>
      <c r="D402" s="114"/>
      <c r="E402" s="71"/>
      <c r="F402" s="115"/>
      <c r="G402" s="116"/>
      <c r="H402" s="117"/>
      <c r="I402" s="123" t="str">
        <f t="shared" si="12"/>
        <v/>
      </c>
      <c r="S402" s="77" t="str">
        <f t="shared" si="13"/>
        <v/>
      </c>
    </row>
    <row r="403" spans="1:19">
      <c r="A403" s="78"/>
      <c r="B403" s="114"/>
      <c r="C403" s="215"/>
      <c r="D403" s="114"/>
      <c r="E403" s="71"/>
      <c r="F403" s="115"/>
      <c r="G403" s="116"/>
      <c r="H403" s="117"/>
      <c r="I403" s="123" t="str">
        <f t="shared" si="12"/>
        <v/>
      </c>
      <c r="S403" s="77" t="str">
        <f t="shared" si="13"/>
        <v/>
      </c>
    </row>
    <row r="404" spans="1:19">
      <c r="A404" s="78"/>
      <c r="B404" s="114"/>
      <c r="C404" s="215"/>
      <c r="D404" s="114"/>
      <c r="E404" s="71"/>
      <c r="F404" s="115"/>
      <c r="G404" s="116"/>
      <c r="H404" s="117"/>
      <c r="I404" s="123" t="str">
        <f t="shared" si="12"/>
        <v/>
      </c>
      <c r="S404" s="77" t="str">
        <f t="shared" si="13"/>
        <v/>
      </c>
    </row>
    <row r="405" spans="1:19">
      <c r="A405" s="78"/>
      <c r="B405" s="114"/>
      <c r="C405" s="215"/>
      <c r="D405" s="114"/>
      <c r="E405" s="71"/>
      <c r="F405" s="115"/>
      <c r="G405" s="116"/>
      <c r="H405" s="117"/>
      <c r="I405" s="123" t="str">
        <f t="shared" si="12"/>
        <v/>
      </c>
      <c r="S405" s="77" t="str">
        <f t="shared" si="13"/>
        <v/>
      </c>
    </row>
    <row r="406" spans="1:19">
      <c r="A406" s="78"/>
      <c r="B406" s="114"/>
      <c r="C406" s="215"/>
      <c r="D406" s="114"/>
      <c r="E406" s="71"/>
      <c r="F406" s="115"/>
      <c r="G406" s="116"/>
      <c r="H406" s="117"/>
      <c r="I406" s="123" t="str">
        <f t="shared" si="12"/>
        <v/>
      </c>
      <c r="S406" s="77" t="str">
        <f t="shared" si="13"/>
        <v/>
      </c>
    </row>
    <row r="407" spans="1:19">
      <c r="A407" s="78"/>
      <c r="B407" s="114"/>
      <c r="C407" s="215"/>
      <c r="D407" s="114"/>
      <c r="E407" s="71"/>
      <c r="F407" s="115"/>
      <c r="G407" s="116"/>
      <c r="H407" s="117"/>
      <c r="I407" s="123" t="str">
        <f t="shared" si="12"/>
        <v/>
      </c>
      <c r="S407" s="77" t="str">
        <f t="shared" si="13"/>
        <v/>
      </c>
    </row>
    <row r="408" spans="1:19">
      <c r="A408" s="78"/>
      <c r="B408" s="114"/>
      <c r="C408" s="215"/>
      <c r="D408" s="114"/>
      <c r="E408" s="71"/>
      <c r="F408" s="115"/>
      <c r="G408" s="116"/>
      <c r="H408" s="117"/>
      <c r="I408" s="123" t="str">
        <f t="shared" si="12"/>
        <v/>
      </c>
      <c r="S408" s="77" t="str">
        <f t="shared" si="13"/>
        <v/>
      </c>
    </row>
    <row r="409" spans="1:19">
      <c r="A409" s="78"/>
      <c r="B409" s="114"/>
      <c r="C409" s="215"/>
      <c r="D409" s="114"/>
      <c r="E409" s="71"/>
      <c r="F409" s="115"/>
      <c r="G409" s="116"/>
      <c r="H409" s="117"/>
      <c r="I409" s="123" t="str">
        <f t="shared" si="12"/>
        <v/>
      </c>
      <c r="S409" s="77" t="str">
        <f t="shared" si="13"/>
        <v/>
      </c>
    </row>
    <row r="410" spans="1:19">
      <c r="A410" s="78"/>
      <c r="B410" s="114"/>
      <c r="C410" s="215"/>
      <c r="D410" s="114"/>
      <c r="E410" s="71"/>
      <c r="F410" s="115"/>
      <c r="G410" s="116"/>
      <c r="H410" s="117"/>
      <c r="I410" s="123" t="str">
        <f t="shared" si="12"/>
        <v/>
      </c>
      <c r="S410" s="77" t="str">
        <f t="shared" si="13"/>
        <v/>
      </c>
    </row>
    <row r="411" spans="1:19">
      <c r="A411" s="78"/>
      <c r="B411" s="114"/>
      <c r="C411" s="215"/>
      <c r="D411" s="114"/>
      <c r="E411" s="71"/>
      <c r="F411" s="115"/>
      <c r="G411" s="116"/>
      <c r="H411" s="117"/>
      <c r="I411" s="123" t="str">
        <f t="shared" si="12"/>
        <v/>
      </c>
      <c r="S411" s="77" t="str">
        <f t="shared" si="13"/>
        <v/>
      </c>
    </row>
    <row r="412" spans="1:19">
      <c r="A412" s="78"/>
      <c r="B412" s="114"/>
      <c r="C412" s="215"/>
      <c r="D412" s="114"/>
      <c r="E412" s="71"/>
      <c r="F412" s="115"/>
      <c r="G412" s="116"/>
      <c r="H412" s="117"/>
      <c r="I412" s="123" t="str">
        <f t="shared" si="12"/>
        <v/>
      </c>
      <c r="S412" s="77" t="str">
        <f t="shared" si="13"/>
        <v/>
      </c>
    </row>
    <row r="413" spans="1:19">
      <c r="A413" s="78"/>
      <c r="B413" s="114"/>
      <c r="C413" s="215"/>
      <c r="D413" s="114"/>
      <c r="E413" s="71"/>
      <c r="F413" s="115"/>
      <c r="G413" s="116"/>
      <c r="H413" s="117"/>
      <c r="I413" s="123" t="str">
        <f t="shared" si="12"/>
        <v/>
      </c>
      <c r="S413" s="77" t="str">
        <f t="shared" si="13"/>
        <v/>
      </c>
    </row>
    <row r="414" spans="1:19">
      <c r="A414" s="78"/>
      <c r="B414" s="114"/>
      <c r="C414" s="215"/>
      <c r="D414" s="114"/>
      <c r="E414" s="71"/>
      <c r="F414" s="115"/>
      <c r="G414" s="116"/>
      <c r="H414" s="117"/>
      <c r="I414" s="123" t="str">
        <f t="shared" si="12"/>
        <v/>
      </c>
      <c r="S414" s="77" t="str">
        <f t="shared" si="13"/>
        <v/>
      </c>
    </row>
    <row r="415" spans="1:19">
      <c r="A415" s="78"/>
      <c r="B415" s="114"/>
      <c r="C415" s="215"/>
      <c r="D415" s="114"/>
      <c r="E415" s="71"/>
      <c r="F415" s="115"/>
      <c r="G415" s="116"/>
      <c r="H415" s="117"/>
      <c r="I415" s="123" t="str">
        <f t="shared" si="12"/>
        <v/>
      </c>
      <c r="S415" s="77" t="str">
        <f t="shared" si="13"/>
        <v/>
      </c>
    </row>
    <row r="416" spans="1:19">
      <c r="A416" s="78"/>
      <c r="B416" s="114"/>
      <c r="C416" s="215"/>
      <c r="D416" s="114"/>
      <c r="E416" s="71"/>
      <c r="F416" s="115"/>
      <c r="G416" s="116"/>
      <c r="H416" s="117"/>
      <c r="I416" s="123" t="str">
        <f t="shared" si="12"/>
        <v/>
      </c>
      <c r="S416" s="77" t="str">
        <f t="shared" si="13"/>
        <v/>
      </c>
    </row>
    <row r="417" spans="1:19">
      <c r="A417" s="78"/>
      <c r="B417" s="114"/>
      <c r="C417" s="215"/>
      <c r="D417" s="114"/>
      <c r="E417" s="71"/>
      <c r="F417" s="115"/>
      <c r="G417" s="116"/>
      <c r="H417" s="117"/>
      <c r="I417" s="123" t="str">
        <f t="shared" si="12"/>
        <v/>
      </c>
      <c r="S417" s="77" t="str">
        <f t="shared" si="13"/>
        <v/>
      </c>
    </row>
    <row r="418" spans="1:19">
      <c r="A418" s="78"/>
      <c r="B418" s="114"/>
      <c r="C418" s="215"/>
      <c r="D418" s="114"/>
      <c r="E418" s="71"/>
      <c r="F418" s="115"/>
      <c r="G418" s="116"/>
      <c r="H418" s="117"/>
      <c r="I418" s="123" t="str">
        <f t="shared" si="12"/>
        <v/>
      </c>
      <c r="S418" s="77" t="str">
        <f t="shared" si="13"/>
        <v/>
      </c>
    </row>
    <row r="419" spans="1:19">
      <c r="A419" s="78"/>
      <c r="B419" s="114"/>
      <c r="C419" s="215"/>
      <c r="D419" s="114"/>
      <c r="E419" s="71"/>
      <c r="F419" s="115"/>
      <c r="G419" s="116"/>
      <c r="H419" s="117"/>
      <c r="I419" s="123" t="str">
        <f t="shared" si="12"/>
        <v/>
      </c>
      <c r="S419" s="77" t="str">
        <f t="shared" si="13"/>
        <v/>
      </c>
    </row>
    <row r="420" spans="1:19">
      <c r="A420" s="78"/>
      <c r="B420" s="114"/>
      <c r="C420" s="215"/>
      <c r="D420" s="114"/>
      <c r="E420" s="71"/>
      <c r="F420" s="115"/>
      <c r="G420" s="116"/>
      <c r="H420" s="117"/>
      <c r="I420" s="123" t="str">
        <f t="shared" si="12"/>
        <v/>
      </c>
      <c r="S420" s="77" t="str">
        <f t="shared" si="13"/>
        <v/>
      </c>
    </row>
    <row r="421" spans="1:19">
      <c r="A421" s="78"/>
      <c r="B421" s="114"/>
      <c r="C421" s="215"/>
      <c r="D421" s="114"/>
      <c r="E421" s="71"/>
      <c r="F421" s="115"/>
      <c r="G421" s="116"/>
      <c r="H421" s="117"/>
      <c r="I421" s="123" t="str">
        <f t="shared" si="12"/>
        <v/>
      </c>
      <c r="S421" s="77" t="str">
        <f t="shared" si="13"/>
        <v/>
      </c>
    </row>
    <row r="422" spans="1:19">
      <c r="A422" s="78"/>
      <c r="B422" s="114"/>
      <c r="C422" s="215"/>
      <c r="D422" s="114"/>
      <c r="E422" s="71"/>
      <c r="F422" s="115"/>
      <c r="G422" s="116"/>
      <c r="H422" s="117"/>
      <c r="I422" s="123" t="str">
        <f t="shared" si="12"/>
        <v/>
      </c>
      <c r="S422" s="77" t="str">
        <f t="shared" si="13"/>
        <v/>
      </c>
    </row>
    <row r="423" spans="1:19">
      <c r="A423" s="78"/>
      <c r="B423" s="114"/>
      <c r="C423" s="215"/>
      <c r="D423" s="114"/>
      <c r="E423" s="71"/>
      <c r="F423" s="115"/>
      <c r="G423" s="116"/>
      <c r="H423" s="117"/>
      <c r="I423" s="123" t="str">
        <f t="shared" si="12"/>
        <v/>
      </c>
      <c r="S423" s="77" t="str">
        <f t="shared" si="13"/>
        <v/>
      </c>
    </row>
    <row r="424" spans="1:19">
      <c r="A424" s="78"/>
      <c r="B424" s="114"/>
      <c r="C424" s="215"/>
      <c r="D424" s="114"/>
      <c r="E424" s="71"/>
      <c r="F424" s="115"/>
      <c r="G424" s="116"/>
      <c r="H424" s="117"/>
      <c r="I424" s="123" t="str">
        <f t="shared" si="12"/>
        <v/>
      </c>
      <c r="S424" s="77" t="str">
        <f t="shared" si="13"/>
        <v/>
      </c>
    </row>
    <row r="425" spans="1:19">
      <c r="A425" s="78"/>
      <c r="B425" s="114"/>
      <c r="C425" s="215"/>
      <c r="D425" s="114"/>
      <c r="E425" s="71"/>
      <c r="F425" s="115"/>
      <c r="G425" s="116"/>
      <c r="H425" s="117"/>
      <c r="I425" s="123" t="str">
        <f t="shared" si="12"/>
        <v/>
      </c>
      <c r="S425" s="77" t="str">
        <f t="shared" si="13"/>
        <v/>
      </c>
    </row>
    <row r="426" spans="1:19">
      <c r="A426" s="78"/>
      <c r="B426" s="114"/>
      <c r="C426" s="215"/>
      <c r="D426" s="114"/>
      <c r="E426" s="71"/>
      <c r="F426" s="115"/>
      <c r="G426" s="116"/>
      <c r="H426" s="117"/>
      <c r="I426" s="123" t="str">
        <f t="shared" si="12"/>
        <v/>
      </c>
      <c r="S426" s="77" t="str">
        <f t="shared" si="13"/>
        <v/>
      </c>
    </row>
    <row r="427" spans="1:19">
      <c r="A427" s="78"/>
      <c r="B427" s="114"/>
      <c r="C427" s="215"/>
      <c r="D427" s="114"/>
      <c r="E427" s="71"/>
      <c r="F427" s="115"/>
      <c r="G427" s="116"/>
      <c r="H427" s="117"/>
      <c r="I427" s="123" t="str">
        <f t="shared" si="12"/>
        <v/>
      </c>
      <c r="S427" s="77" t="str">
        <f t="shared" si="13"/>
        <v/>
      </c>
    </row>
    <row r="428" spans="1:19">
      <c r="A428" s="78"/>
      <c r="B428" s="114"/>
      <c r="C428" s="215"/>
      <c r="D428" s="114"/>
      <c r="E428" s="71"/>
      <c r="F428" s="115"/>
      <c r="G428" s="116"/>
      <c r="H428" s="117"/>
      <c r="I428" s="123" t="str">
        <f t="shared" si="12"/>
        <v/>
      </c>
      <c r="S428" s="77" t="str">
        <f t="shared" si="13"/>
        <v/>
      </c>
    </row>
    <row r="429" spans="1:19">
      <c r="A429" s="78"/>
      <c r="B429" s="114"/>
      <c r="C429" s="215"/>
      <c r="D429" s="114"/>
      <c r="E429" s="71"/>
      <c r="F429" s="115"/>
      <c r="G429" s="116"/>
      <c r="H429" s="117"/>
      <c r="I429" s="123" t="str">
        <f t="shared" si="12"/>
        <v/>
      </c>
      <c r="S429" s="77" t="str">
        <f t="shared" si="13"/>
        <v/>
      </c>
    </row>
    <row r="430" spans="1:19">
      <c r="A430" s="78"/>
      <c r="B430" s="114"/>
      <c r="C430" s="215"/>
      <c r="D430" s="114"/>
      <c r="E430" s="71"/>
      <c r="F430" s="115"/>
      <c r="G430" s="116"/>
      <c r="H430" s="117"/>
      <c r="I430" s="123" t="str">
        <f t="shared" si="12"/>
        <v/>
      </c>
      <c r="S430" s="77" t="str">
        <f t="shared" si="13"/>
        <v/>
      </c>
    </row>
    <row r="431" spans="1:19">
      <c r="A431" s="78"/>
      <c r="B431" s="114"/>
      <c r="C431" s="215"/>
      <c r="D431" s="114"/>
      <c r="E431" s="71"/>
      <c r="F431" s="115"/>
      <c r="G431" s="116"/>
      <c r="H431" s="117"/>
      <c r="I431" s="123" t="str">
        <f t="shared" si="12"/>
        <v/>
      </c>
      <c r="S431" s="77" t="str">
        <f t="shared" si="13"/>
        <v/>
      </c>
    </row>
    <row r="432" spans="1:19">
      <c r="A432" s="78"/>
      <c r="B432" s="114"/>
      <c r="C432" s="215"/>
      <c r="D432" s="114"/>
      <c r="E432" s="71"/>
      <c r="F432" s="115"/>
      <c r="G432" s="116"/>
      <c r="H432" s="117"/>
      <c r="I432" s="123" t="str">
        <f t="shared" si="12"/>
        <v/>
      </c>
      <c r="S432" s="77" t="str">
        <f t="shared" si="13"/>
        <v/>
      </c>
    </row>
    <row r="433" spans="1:19">
      <c r="A433" s="78"/>
      <c r="B433" s="114"/>
      <c r="C433" s="215"/>
      <c r="D433" s="114"/>
      <c r="E433" s="71"/>
      <c r="F433" s="115"/>
      <c r="G433" s="116"/>
      <c r="H433" s="117"/>
      <c r="I433" s="123" t="str">
        <f t="shared" si="12"/>
        <v/>
      </c>
      <c r="S433" s="77" t="str">
        <f t="shared" si="13"/>
        <v/>
      </c>
    </row>
    <row r="434" spans="1:19">
      <c r="A434" s="78"/>
      <c r="B434" s="114"/>
      <c r="C434" s="215"/>
      <c r="D434" s="114"/>
      <c r="E434" s="71"/>
      <c r="F434" s="115"/>
      <c r="G434" s="116"/>
      <c r="H434" s="117"/>
      <c r="I434" s="123" t="str">
        <f t="shared" si="12"/>
        <v/>
      </c>
      <c r="S434" s="77" t="str">
        <f t="shared" si="13"/>
        <v/>
      </c>
    </row>
    <row r="435" spans="1:19">
      <c r="A435" s="78"/>
      <c r="B435" s="114"/>
      <c r="C435" s="215"/>
      <c r="D435" s="114"/>
      <c r="E435" s="71"/>
      <c r="F435" s="115"/>
      <c r="G435" s="116"/>
      <c r="H435" s="117"/>
      <c r="I435" s="123" t="str">
        <f t="shared" si="12"/>
        <v/>
      </c>
      <c r="S435" s="77" t="str">
        <f t="shared" si="13"/>
        <v/>
      </c>
    </row>
    <row r="436" spans="1:19">
      <c r="A436" s="78"/>
      <c r="B436" s="114"/>
      <c r="C436" s="215"/>
      <c r="D436" s="114"/>
      <c r="E436" s="71"/>
      <c r="F436" s="115"/>
      <c r="G436" s="116"/>
      <c r="H436" s="117"/>
      <c r="I436" s="123" t="str">
        <f t="shared" si="12"/>
        <v/>
      </c>
      <c r="S436" s="77" t="str">
        <f t="shared" si="13"/>
        <v/>
      </c>
    </row>
    <row r="437" spans="1:19">
      <c r="A437" s="78"/>
      <c r="B437" s="114"/>
      <c r="C437" s="215"/>
      <c r="D437" s="114"/>
      <c r="E437" s="71"/>
      <c r="F437" s="115"/>
      <c r="G437" s="116"/>
      <c r="H437" s="117"/>
      <c r="I437" s="123" t="str">
        <f t="shared" si="12"/>
        <v/>
      </c>
      <c r="S437" s="77" t="str">
        <f t="shared" si="13"/>
        <v/>
      </c>
    </row>
    <row r="438" spans="1:19">
      <c r="A438" s="78"/>
      <c r="B438" s="114"/>
      <c r="C438" s="215"/>
      <c r="D438" s="114"/>
      <c r="E438" s="71"/>
      <c r="F438" s="115"/>
      <c r="G438" s="116"/>
      <c r="H438" s="117"/>
      <c r="I438" s="123" t="str">
        <f t="shared" si="12"/>
        <v/>
      </c>
      <c r="S438" s="77" t="str">
        <f t="shared" si="13"/>
        <v/>
      </c>
    </row>
    <row r="439" spans="1:19">
      <c r="A439" s="78"/>
      <c r="B439" s="114"/>
      <c r="C439" s="215"/>
      <c r="D439" s="114"/>
      <c r="E439" s="71"/>
      <c r="F439" s="115"/>
      <c r="G439" s="116"/>
      <c r="H439" s="117"/>
      <c r="I439" s="123" t="str">
        <f t="shared" si="12"/>
        <v/>
      </c>
      <c r="S439" s="77" t="str">
        <f t="shared" si="13"/>
        <v/>
      </c>
    </row>
    <row r="440" spans="1:19">
      <c r="A440" s="78"/>
      <c r="B440" s="114"/>
      <c r="C440" s="215"/>
      <c r="D440" s="114"/>
      <c r="E440" s="71"/>
      <c r="F440" s="115"/>
      <c r="G440" s="116"/>
      <c r="H440" s="117"/>
      <c r="I440" s="123" t="str">
        <f t="shared" si="12"/>
        <v/>
      </c>
      <c r="S440" s="77" t="str">
        <f t="shared" si="13"/>
        <v/>
      </c>
    </row>
    <row r="441" spans="1:19">
      <c r="A441" s="78"/>
      <c r="B441" s="114"/>
      <c r="C441" s="215"/>
      <c r="D441" s="114"/>
      <c r="E441" s="71"/>
      <c r="F441" s="115"/>
      <c r="G441" s="116"/>
      <c r="H441" s="117"/>
      <c r="I441" s="123" t="str">
        <f t="shared" si="12"/>
        <v/>
      </c>
      <c r="S441" s="77" t="str">
        <f t="shared" si="13"/>
        <v/>
      </c>
    </row>
    <row r="442" spans="1:19">
      <c r="A442" s="78"/>
      <c r="B442" s="114"/>
      <c r="C442" s="215"/>
      <c r="D442" s="114"/>
      <c r="E442" s="71"/>
      <c r="F442" s="115"/>
      <c r="G442" s="116"/>
      <c r="H442" s="117"/>
      <c r="I442" s="123" t="str">
        <f t="shared" si="12"/>
        <v/>
      </c>
      <c r="S442" s="77" t="str">
        <f t="shared" si="13"/>
        <v/>
      </c>
    </row>
    <row r="443" spans="1:19">
      <c r="A443" s="78"/>
      <c r="B443" s="114"/>
      <c r="C443" s="215"/>
      <c r="D443" s="114"/>
      <c r="E443" s="71"/>
      <c r="F443" s="115"/>
      <c r="G443" s="116"/>
      <c r="H443" s="117"/>
      <c r="I443" s="123" t="str">
        <f t="shared" si="12"/>
        <v/>
      </c>
      <c r="S443" s="77" t="str">
        <f t="shared" si="13"/>
        <v/>
      </c>
    </row>
    <row r="444" spans="1:19">
      <c r="A444" s="78"/>
      <c r="B444" s="114"/>
      <c r="C444" s="215"/>
      <c r="D444" s="114"/>
      <c r="E444" s="71"/>
      <c r="F444" s="115"/>
      <c r="G444" s="116"/>
      <c r="H444" s="117"/>
      <c r="I444" s="123" t="str">
        <f t="shared" si="12"/>
        <v/>
      </c>
      <c r="S444" s="77" t="str">
        <f t="shared" si="13"/>
        <v/>
      </c>
    </row>
    <row r="445" spans="1:19">
      <c r="A445" s="78"/>
      <c r="B445" s="114"/>
      <c r="C445" s="215"/>
      <c r="D445" s="114"/>
      <c r="E445" s="71"/>
      <c r="F445" s="115"/>
      <c r="G445" s="116"/>
      <c r="H445" s="117"/>
      <c r="I445" s="123" t="str">
        <f t="shared" si="12"/>
        <v/>
      </c>
      <c r="S445" s="77" t="str">
        <f t="shared" si="13"/>
        <v/>
      </c>
    </row>
    <row r="446" spans="1:19">
      <c r="A446" s="78"/>
      <c r="B446" s="114"/>
      <c r="C446" s="215"/>
      <c r="D446" s="114"/>
      <c r="E446" s="71"/>
      <c r="F446" s="115"/>
      <c r="G446" s="116"/>
      <c r="H446" s="117"/>
      <c r="I446" s="123" t="str">
        <f t="shared" si="12"/>
        <v/>
      </c>
      <c r="S446" s="77" t="str">
        <f t="shared" si="13"/>
        <v/>
      </c>
    </row>
    <row r="447" spans="1:19">
      <c r="A447" s="78"/>
      <c r="B447" s="114"/>
      <c r="C447" s="215"/>
      <c r="D447" s="114"/>
      <c r="E447" s="71"/>
      <c r="F447" s="115"/>
      <c r="G447" s="116"/>
      <c r="H447" s="117"/>
      <c r="I447" s="123" t="str">
        <f t="shared" si="12"/>
        <v/>
      </c>
      <c r="S447" s="77" t="str">
        <f t="shared" si="13"/>
        <v/>
      </c>
    </row>
    <row r="448" spans="1:19">
      <c r="A448" s="78"/>
      <c r="B448" s="114"/>
      <c r="C448" s="215"/>
      <c r="D448" s="114"/>
      <c r="E448" s="71"/>
      <c r="F448" s="115"/>
      <c r="G448" s="116"/>
      <c r="H448" s="117"/>
      <c r="I448" s="123" t="str">
        <f t="shared" si="12"/>
        <v/>
      </c>
      <c r="S448" s="77" t="str">
        <f t="shared" si="13"/>
        <v/>
      </c>
    </row>
    <row r="449" spans="1:19">
      <c r="A449" s="78"/>
      <c r="B449" s="114"/>
      <c r="C449" s="215"/>
      <c r="D449" s="114"/>
      <c r="E449" s="71"/>
      <c r="F449" s="115"/>
      <c r="G449" s="116"/>
      <c r="H449" s="117"/>
      <c r="I449" s="123" t="str">
        <f t="shared" si="12"/>
        <v/>
      </c>
      <c r="S449" s="77" t="str">
        <f t="shared" si="13"/>
        <v/>
      </c>
    </row>
    <row r="450" spans="1:19">
      <c r="A450" s="78"/>
      <c r="B450" s="114"/>
      <c r="C450" s="215"/>
      <c r="D450" s="114"/>
      <c r="E450" s="71"/>
      <c r="F450" s="115"/>
      <c r="G450" s="116"/>
      <c r="H450" s="117"/>
      <c r="I450" s="123" t="str">
        <f t="shared" si="12"/>
        <v/>
      </c>
      <c r="S450" s="77" t="str">
        <f t="shared" si="13"/>
        <v/>
      </c>
    </row>
    <row r="451" spans="1:19">
      <c r="A451" s="78"/>
      <c r="B451" s="114"/>
      <c r="C451" s="215"/>
      <c r="D451" s="114"/>
      <c r="E451" s="71"/>
      <c r="F451" s="115"/>
      <c r="G451" s="116"/>
      <c r="H451" s="117"/>
      <c r="I451" s="123" t="str">
        <f t="shared" ref="I451:I514" si="14">IF(C451="","",EXP(-EXP(-(C451-K$12)/K$11)))</f>
        <v/>
      </c>
      <c r="S451" s="77" t="str">
        <f t="shared" ref="S451:S514" si="15">IF(C451="","",(1/X$5)  *  EXP(   -  (   (C451-X$6)/X$5   +   EXP(-(C451-X$6)/X$5)  )   ))</f>
        <v/>
      </c>
    </row>
    <row r="452" spans="1:19">
      <c r="A452" s="78"/>
      <c r="B452" s="114"/>
      <c r="C452" s="215"/>
      <c r="D452" s="114"/>
      <c r="E452" s="71"/>
      <c r="F452" s="115"/>
      <c r="G452" s="116"/>
      <c r="H452" s="117"/>
      <c r="I452" s="123" t="str">
        <f t="shared" si="14"/>
        <v/>
      </c>
      <c r="S452" s="77" t="str">
        <f t="shared" si="15"/>
        <v/>
      </c>
    </row>
    <row r="453" spans="1:19">
      <c r="A453" s="78"/>
      <c r="B453" s="114"/>
      <c r="C453" s="215"/>
      <c r="D453" s="114"/>
      <c r="E453" s="71"/>
      <c r="F453" s="115"/>
      <c r="G453" s="116"/>
      <c r="H453" s="117"/>
      <c r="I453" s="123" t="str">
        <f t="shared" si="14"/>
        <v/>
      </c>
      <c r="S453" s="77" t="str">
        <f t="shared" si="15"/>
        <v/>
      </c>
    </row>
    <row r="454" spans="1:19">
      <c r="A454" s="78"/>
      <c r="B454" s="114"/>
      <c r="C454" s="215"/>
      <c r="D454" s="114"/>
      <c r="E454" s="71"/>
      <c r="F454" s="115"/>
      <c r="G454" s="116"/>
      <c r="H454" s="117"/>
      <c r="I454" s="123" t="str">
        <f t="shared" si="14"/>
        <v/>
      </c>
      <c r="S454" s="77" t="str">
        <f t="shared" si="15"/>
        <v/>
      </c>
    </row>
    <row r="455" spans="1:19">
      <c r="A455" s="78"/>
      <c r="B455" s="114"/>
      <c r="C455" s="215"/>
      <c r="D455" s="114"/>
      <c r="E455" s="71"/>
      <c r="F455" s="115"/>
      <c r="G455" s="116"/>
      <c r="H455" s="117"/>
      <c r="I455" s="123" t="str">
        <f t="shared" si="14"/>
        <v/>
      </c>
      <c r="S455" s="77" t="str">
        <f t="shared" si="15"/>
        <v/>
      </c>
    </row>
    <row r="456" spans="1:19">
      <c r="A456" s="78"/>
      <c r="B456" s="114"/>
      <c r="C456" s="215"/>
      <c r="D456" s="114"/>
      <c r="E456" s="71"/>
      <c r="F456" s="115"/>
      <c r="G456" s="116"/>
      <c r="H456" s="117"/>
      <c r="I456" s="123" t="str">
        <f t="shared" si="14"/>
        <v/>
      </c>
      <c r="S456" s="77" t="str">
        <f t="shared" si="15"/>
        <v/>
      </c>
    </row>
    <row r="457" spans="1:19">
      <c r="A457" s="78"/>
      <c r="B457" s="114"/>
      <c r="C457" s="215"/>
      <c r="D457" s="114"/>
      <c r="E457" s="71"/>
      <c r="F457" s="115"/>
      <c r="G457" s="116"/>
      <c r="H457" s="117"/>
      <c r="I457" s="123" t="str">
        <f t="shared" si="14"/>
        <v/>
      </c>
      <c r="S457" s="77" t="str">
        <f t="shared" si="15"/>
        <v/>
      </c>
    </row>
    <row r="458" spans="1:19">
      <c r="A458" s="78"/>
      <c r="B458" s="114"/>
      <c r="C458" s="215"/>
      <c r="D458" s="114"/>
      <c r="E458" s="71"/>
      <c r="F458" s="115"/>
      <c r="G458" s="116"/>
      <c r="H458" s="117"/>
      <c r="I458" s="123" t="str">
        <f t="shared" si="14"/>
        <v/>
      </c>
      <c r="S458" s="77" t="str">
        <f t="shared" si="15"/>
        <v/>
      </c>
    </row>
    <row r="459" spans="1:19">
      <c r="A459" s="78"/>
      <c r="B459" s="114"/>
      <c r="C459" s="215"/>
      <c r="D459" s="114"/>
      <c r="E459" s="71"/>
      <c r="F459" s="115"/>
      <c r="G459" s="116"/>
      <c r="H459" s="117"/>
      <c r="I459" s="123" t="str">
        <f t="shared" si="14"/>
        <v/>
      </c>
      <c r="S459" s="77" t="str">
        <f t="shared" si="15"/>
        <v/>
      </c>
    </row>
    <row r="460" spans="1:19">
      <c r="A460" s="78"/>
      <c r="B460" s="114"/>
      <c r="C460" s="215"/>
      <c r="D460" s="114"/>
      <c r="E460" s="71"/>
      <c r="F460" s="115"/>
      <c r="G460" s="116"/>
      <c r="H460" s="117"/>
      <c r="I460" s="123" t="str">
        <f t="shared" si="14"/>
        <v/>
      </c>
      <c r="S460" s="77" t="str">
        <f t="shared" si="15"/>
        <v/>
      </c>
    </row>
    <row r="461" spans="1:19">
      <c r="A461" s="78"/>
      <c r="B461" s="114"/>
      <c r="C461" s="215"/>
      <c r="D461" s="114"/>
      <c r="E461" s="71"/>
      <c r="F461" s="115"/>
      <c r="G461" s="116"/>
      <c r="H461" s="117"/>
      <c r="I461" s="123" t="str">
        <f t="shared" si="14"/>
        <v/>
      </c>
      <c r="S461" s="77" t="str">
        <f t="shared" si="15"/>
        <v/>
      </c>
    </row>
    <row r="462" spans="1:19">
      <c r="A462" s="78"/>
      <c r="B462" s="114"/>
      <c r="C462" s="215"/>
      <c r="D462" s="114"/>
      <c r="E462" s="71"/>
      <c r="F462" s="115"/>
      <c r="G462" s="116"/>
      <c r="H462" s="117"/>
      <c r="I462" s="123" t="str">
        <f t="shared" si="14"/>
        <v/>
      </c>
      <c r="S462" s="77" t="str">
        <f t="shared" si="15"/>
        <v/>
      </c>
    </row>
    <row r="463" spans="1:19">
      <c r="A463" s="78"/>
      <c r="B463" s="114"/>
      <c r="C463" s="215"/>
      <c r="D463" s="114"/>
      <c r="E463" s="71"/>
      <c r="F463" s="115"/>
      <c r="G463" s="116"/>
      <c r="H463" s="117"/>
      <c r="I463" s="123" t="str">
        <f t="shared" si="14"/>
        <v/>
      </c>
      <c r="S463" s="77" t="str">
        <f t="shared" si="15"/>
        <v/>
      </c>
    </row>
    <row r="464" spans="1:19">
      <c r="A464" s="78"/>
      <c r="B464" s="114"/>
      <c r="C464" s="215"/>
      <c r="D464" s="114"/>
      <c r="E464" s="71"/>
      <c r="F464" s="115"/>
      <c r="G464" s="116"/>
      <c r="H464" s="117"/>
      <c r="I464" s="123" t="str">
        <f t="shared" si="14"/>
        <v/>
      </c>
      <c r="S464" s="77" t="str">
        <f t="shared" si="15"/>
        <v/>
      </c>
    </row>
    <row r="465" spans="1:19">
      <c r="A465" s="78"/>
      <c r="B465" s="114"/>
      <c r="C465" s="215"/>
      <c r="D465" s="114"/>
      <c r="E465" s="71"/>
      <c r="F465" s="115"/>
      <c r="G465" s="116"/>
      <c r="H465" s="117"/>
      <c r="I465" s="123" t="str">
        <f t="shared" si="14"/>
        <v/>
      </c>
      <c r="S465" s="77" t="str">
        <f t="shared" si="15"/>
        <v/>
      </c>
    </row>
    <row r="466" spans="1:19">
      <c r="A466" s="78"/>
      <c r="B466" s="114"/>
      <c r="C466" s="215"/>
      <c r="D466" s="114"/>
      <c r="E466" s="71"/>
      <c r="F466" s="115"/>
      <c r="G466" s="116"/>
      <c r="H466" s="117"/>
      <c r="I466" s="123" t="str">
        <f t="shared" si="14"/>
        <v/>
      </c>
      <c r="S466" s="77" t="str">
        <f t="shared" si="15"/>
        <v/>
      </c>
    </row>
    <row r="467" spans="1:19">
      <c r="A467" s="78"/>
      <c r="B467" s="114"/>
      <c r="C467" s="215"/>
      <c r="D467" s="114"/>
      <c r="E467" s="71"/>
      <c r="F467" s="115"/>
      <c r="G467" s="116"/>
      <c r="H467" s="117"/>
      <c r="I467" s="123" t="str">
        <f t="shared" si="14"/>
        <v/>
      </c>
      <c r="S467" s="77" t="str">
        <f t="shared" si="15"/>
        <v/>
      </c>
    </row>
    <row r="468" spans="1:19">
      <c r="A468" s="78"/>
      <c r="B468" s="114"/>
      <c r="C468" s="215"/>
      <c r="D468" s="114"/>
      <c r="E468" s="71"/>
      <c r="F468" s="115"/>
      <c r="G468" s="116"/>
      <c r="H468" s="117"/>
      <c r="I468" s="123" t="str">
        <f t="shared" si="14"/>
        <v/>
      </c>
      <c r="S468" s="77" t="str">
        <f t="shared" si="15"/>
        <v/>
      </c>
    </row>
    <row r="469" spans="1:19">
      <c r="A469" s="78"/>
      <c r="B469" s="114"/>
      <c r="C469" s="215"/>
      <c r="D469" s="114"/>
      <c r="E469" s="71"/>
      <c r="F469" s="115"/>
      <c r="G469" s="116"/>
      <c r="H469" s="117"/>
      <c r="I469" s="123" t="str">
        <f t="shared" si="14"/>
        <v/>
      </c>
      <c r="S469" s="77" t="str">
        <f t="shared" si="15"/>
        <v/>
      </c>
    </row>
    <row r="470" spans="1:19">
      <c r="A470" s="78"/>
      <c r="B470" s="114"/>
      <c r="C470" s="215"/>
      <c r="D470" s="114"/>
      <c r="E470" s="71"/>
      <c r="F470" s="115"/>
      <c r="G470" s="116"/>
      <c r="H470" s="117"/>
      <c r="I470" s="123" t="str">
        <f t="shared" si="14"/>
        <v/>
      </c>
      <c r="S470" s="77" t="str">
        <f t="shared" si="15"/>
        <v/>
      </c>
    </row>
    <row r="471" spans="1:19">
      <c r="A471" s="78"/>
      <c r="B471" s="114"/>
      <c r="C471" s="215"/>
      <c r="D471" s="114"/>
      <c r="E471" s="71"/>
      <c r="F471" s="115"/>
      <c r="G471" s="116"/>
      <c r="H471" s="117"/>
      <c r="I471" s="123" t="str">
        <f t="shared" si="14"/>
        <v/>
      </c>
      <c r="S471" s="77" t="str">
        <f t="shared" si="15"/>
        <v/>
      </c>
    </row>
    <row r="472" spans="1:19">
      <c r="A472" s="78"/>
      <c r="B472" s="114"/>
      <c r="C472" s="215"/>
      <c r="D472" s="114"/>
      <c r="E472" s="71"/>
      <c r="F472" s="115"/>
      <c r="G472" s="116"/>
      <c r="H472" s="117"/>
      <c r="I472" s="123" t="str">
        <f t="shared" si="14"/>
        <v/>
      </c>
      <c r="S472" s="77" t="str">
        <f t="shared" si="15"/>
        <v/>
      </c>
    </row>
    <row r="473" spans="1:19">
      <c r="A473" s="78"/>
      <c r="B473" s="114"/>
      <c r="C473" s="215"/>
      <c r="D473" s="114"/>
      <c r="E473" s="71"/>
      <c r="F473" s="115"/>
      <c r="G473" s="116"/>
      <c r="H473" s="117"/>
      <c r="I473" s="123" t="str">
        <f t="shared" si="14"/>
        <v/>
      </c>
      <c r="S473" s="77" t="str">
        <f t="shared" si="15"/>
        <v/>
      </c>
    </row>
    <row r="474" spans="1:19">
      <c r="A474" s="78"/>
      <c r="B474" s="114"/>
      <c r="C474" s="215"/>
      <c r="D474" s="114"/>
      <c r="E474" s="71"/>
      <c r="F474" s="115"/>
      <c r="G474" s="116"/>
      <c r="H474" s="117"/>
      <c r="I474" s="123" t="str">
        <f t="shared" si="14"/>
        <v/>
      </c>
      <c r="S474" s="77" t="str">
        <f t="shared" si="15"/>
        <v/>
      </c>
    </row>
    <row r="475" spans="1:19">
      <c r="A475" s="78"/>
      <c r="B475" s="114"/>
      <c r="C475" s="215"/>
      <c r="D475" s="114"/>
      <c r="E475" s="71"/>
      <c r="F475" s="115"/>
      <c r="G475" s="116"/>
      <c r="H475" s="117"/>
      <c r="I475" s="123" t="str">
        <f t="shared" si="14"/>
        <v/>
      </c>
      <c r="S475" s="77" t="str">
        <f t="shared" si="15"/>
        <v/>
      </c>
    </row>
    <row r="476" spans="1:19">
      <c r="A476" s="78"/>
      <c r="B476" s="114"/>
      <c r="C476" s="215"/>
      <c r="D476" s="114"/>
      <c r="E476" s="71"/>
      <c r="F476" s="115"/>
      <c r="G476" s="116"/>
      <c r="H476" s="117"/>
      <c r="I476" s="123" t="str">
        <f t="shared" si="14"/>
        <v/>
      </c>
      <c r="S476" s="77" t="str">
        <f t="shared" si="15"/>
        <v/>
      </c>
    </row>
    <row r="477" spans="1:19">
      <c r="A477" s="78"/>
      <c r="B477" s="114"/>
      <c r="C477" s="215"/>
      <c r="D477" s="114"/>
      <c r="E477" s="71"/>
      <c r="F477" s="115"/>
      <c r="G477" s="116"/>
      <c r="H477" s="117"/>
      <c r="I477" s="123" t="str">
        <f t="shared" si="14"/>
        <v/>
      </c>
      <c r="S477" s="77" t="str">
        <f t="shared" si="15"/>
        <v/>
      </c>
    </row>
    <row r="478" spans="1:19">
      <c r="A478" s="78"/>
      <c r="B478" s="114"/>
      <c r="C478" s="215"/>
      <c r="D478" s="114"/>
      <c r="E478" s="71"/>
      <c r="F478" s="115"/>
      <c r="G478" s="116"/>
      <c r="H478" s="117"/>
      <c r="I478" s="123" t="str">
        <f t="shared" si="14"/>
        <v/>
      </c>
      <c r="S478" s="77" t="str">
        <f t="shared" si="15"/>
        <v/>
      </c>
    </row>
    <row r="479" spans="1:19">
      <c r="A479" s="78"/>
      <c r="B479" s="114"/>
      <c r="C479" s="215"/>
      <c r="D479" s="114"/>
      <c r="E479" s="71"/>
      <c r="F479" s="115"/>
      <c r="G479" s="116"/>
      <c r="H479" s="117"/>
      <c r="I479" s="123" t="str">
        <f t="shared" si="14"/>
        <v/>
      </c>
      <c r="S479" s="77" t="str">
        <f t="shared" si="15"/>
        <v/>
      </c>
    </row>
    <row r="480" spans="1:19">
      <c r="A480" s="78"/>
      <c r="B480" s="114"/>
      <c r="C480" s="215"/>
      <c r="D480" s="114"/>
      <c r="E480" s="71"/>
      <c r="F480" s="115"/>
      <c r="G480" s="116"/>
      <c r="H480" s="117"/>
      <c r="I480" s="123" t="str">
        <f t="shared" si="14"/>
        <v/>
      </c>
      <c r="S480" s="77" t="str">
        <f t="shared" si="15"/>
        <v/>
      </c>
    </row>
    <row r="481" spans="1:19">
      <c r="A481" s="78"/>
      <c r="B481" s="114"/>
      <c r="C481" s="215"/>
      <c r="D481" s="114"/>
      <c r="E481" s="71"/>
      <c r="F481" s="115"/>
      <c r="G481" s="116"/>
      <c r="H481" s="117"/>
      <c r="I481" s="123" t="str">
        <f t="shared" si="14"/>
        <v/>
      </c>
      <c r="S481" s="77" t="str">
        <f t="shared" si="15"/>
        <v/>
      </c>
    </row>
    <row r="482" spans="1:19">
      <c r="A482" s="78"/>
      <c r="B482" s="114"/>
      <c r="C482" s="215"/>
      <c r="D482" s="114"/>
      <c r="E482" s="71"/>
      <c r="F482" s="115"/>
      <c r="G482" s="116"/>
      <c r="H482" s="117"/>
      <c r="I482" s="123" t="str">
        <f t="shared" si="14"/>
        <v/>
      </c>
      <c r="S482" s="77" t="str">
        <f t="shared" si="15"/>
        <v/>
      </c>
    </row>
    <row r="483" spans="1:19">
      <c r="A483" s="78"/>
      <c r="B483" s="114"/>
      <c r="C483" s="215"/>
      <c r="D483" s="114"/>
      <c r="E483" s="71"/>
      <c r="F483" s="115"/>
      <c r="G483" s="116"/>
      <c r="H483" s="117"/>
      <c r="I483" s="123" t="str">
        <f t="shared" si="14"/>
        <v/>
      </c>
      <c r="S483" s="77" t="str">
        <f t="shared" si="15"/>
        <v/>
      </c>
    </row>
    <row r="484" spans="1:19">
      <c r="A484" s="78"/>
      <c r="B484" s="114"/>
      <c r="C484" s="215"/>
      <c r="D484" s="114"/>
      <c r="E484" s="71"/>
      <c r="F484" s="115"/>
      <c r="G484" s="116"/>
      <c r="H484" s="117"/>
      <c r="I484" s="123" t="str">
        <f t="shared" si="14"/>
        <v/>
      </c>
      <c r="S484" s="77" t="str">
        <f t="shared" si="15"/>
        <v/>
      </c>
    </row>
    <row r="485" spans="1:19">
      <c r="A485" s="78"/>
      <c r="B485" s="114"/>
      <c r="C485" s="215"/>
      <c r="D485" s="114"/>
      <c r="E485" s="71"/>
      <c r="F485" s="115"/>
      <c r="G485" s="116"/>
      <c r="H485" s="117"/>
      <c r="I485" s="123" t="str">
        <f t="shared" si="14"/>
        <v/>
      </c>
      <c r="S485" s="77" t="str">
        <f t="shared" si="15"/>
        <v/>
      </c>
    </row>
    <row r="486" spans="1:19">
      <c r="A486" s="78"/>
      <c r="B486" s="114"/>
      <c r="C486" s="215"/>
      <c r="D486" s="114"/>
      <c r="E486" s="71"/>
      <c r="F486" s="115"/>
      <c r="G486" s="116"/>
      <c r="H486" s="117"/>
      <c r="I486" s="123" t="str">
        <f t="shared" si="14"/>
        <v/>
      </c>
      <c r="S486" s="77" t="str">
        <f t="shared" si="15"/>
        <v/>
      </c>
    </row>
    <row r="487" spans="1:19">
      <c r="A487" s="78"/>
      <c r="B487" s="114"/>
      <c r="C487" s="215"/>
      <c r="D487" s="114"/>
      <c r="E487" s="71"/>
      <c r="F487" s="115"/>
      <c r="G487" s="116"/>
      <c r="H487" s="117"/>
      <c r="I487" s="123" t="str">
        <f t="shared" si="14"/>
        <v/>
      </c>
      <c r="S487" s="77" t="str">
        <f t="shared" si="15"/>
        <v/>
      </c>
    </row>
    <row r="488" spans="1:19">
      <c r="A488" s="78"/>
      <c r="B488" s="114"/>
      <c r="C488" s="215"/>
      <c r="D488" s="114"/>
      <c r="E488" s="71"/>
      <c r="F488" s="115"/>
      <c r="G488" s="116"/>
      <c r="H488" s="117"/>
      <c r="I488" s="123" t="str">
        <f t="shared" si="14"/>
        <v/>
      </c>
      <c r="S488" s="77" t="str">
        <f t="shared" si="15"/>
        <v/>
      </c>
    </row>
    <row r="489" spans="1:19">
      <c r="A489" s="78"/>
      <c r="B489" s="114"/>
      <c r="C489" s="215"/>
      <c r="D489" s="114"/>
      <c r="E489" s="71"/>
      <c r="F489" s="115"/>
      <c r="G489" s="116"/>
      <c r="H489" s="117"/>
      <c r="I489" s="123" t="str">
        <f t="shared" si="14"/>
        <v/>
      </c>
      <c r="S489" s="77" t="str">
        <f t="shared" si="15"/>
        <v/>
      </c>
    </row>
    <row r="490" spans="1:19">
      <c r="A490" s="78"/>
      <c r="B490" s="114"/>
      <c r="C490" s="215"/>
      <c r="D490" s="114"/>
      <c r="E490" s="71"/>
      <c r="F490" s="115"/>
      <c r="G490" s="116"/>
      <c r="H490" s="117"/>
      <c r="I490" s="123" t="str">
        <f t="shared" si="14"/>
        <v/>
      </c>
      <c r="S490" s="77" t="str">
        <f t="shared" si="15"/>
        <v/>
      </c>
    </row>
    <row r="491" spans="1:19">
      <c r="A491" s="78"/>
      <c r="B491" s="114"/>
      <c r="C491" s="215"/>
      <c r="D491" s="114"/>
      <c r="E491" s="71"/>
      <c r="F491" s="115"/>
      <c r="G491" s="116"/>
      <c r="H491" s="117"/>
      <c r="I491" s="123" t="str">
        <f t="shared" si="14"/>
        <v/>
      </c>
      <c r="S491" s="77" t="str">
        <f t="shared" si="15"/>
        <v/>
      </c>
    </row>
    <row r="492" spans="1:19">
      <c r="A492" s="78"/>
      <c r="B492" s="114"/>
      <c r="C492" s="215"/>
      <c r="D492" s="114"/>
      <c r="E492" s="71"/>
      <c r="F492" s="115"/>
      <c r="G492" s="116"/>
      <c r="H492" s="117"/>
      <c r="I492" s="123" t="str">
        <f t="shared" si="14"/>
        <v/>
      </c>
      <c r="S492" s="77" t="str">
        <f t="shared" si="15"/>
        <v/>
      </c>
    </row>
    <row r="493" spans="1:19">
      <c r="A493" s="78"/>
      <c r="B493" s="114"/>
      <c r="C493" s="215"/>
      <c r="D493" s="114"/>
      <c r="E493" s="71"/>
      <c r="F493" s="115"/>
      <c r="G493" s="116"/>
      <c r="H493" s="117"/>
      <c r="I493" s="123" t="str">
        <f t="shared" si="14"/>
        <v/>
      </c>
      <c r="S493" s="77" t="str">
        <f t="shared" si="15"/>
        <v/>
      </c>
    </row>
    <row r="494" spans="1:19">
      <c r="A494" s="78"/>
      <c r="B494" s="114"/>
      <c r="C494" s="215"/>
      <c r="D494" s="114"/>
      <c r="E494" s="71"/>
      <c r="F494" s="115"/>
      <c r="G494" s="116"/>
      <c r="H494" s="117"/>
      <c r="I494" s="123" t="str">
        <f t="shared" si="14"/>
        <v/>
      </c>
      <c r="S494" s="77" t="str">
        <f t="shared" si="15"/>
        <v/>
      </c>
    </row>
    <row r="495" spans="1:19">
      <c r="A495" s="78"/>
      <c r="B495" s="114"/>
      <c r="C495" s="215"/>
      <c r="D495" s="114"/>
      <c r="E495" s="71"/>
      <c r="F495" s="115"/>
      <c r="G495" s="116"/>
      <c r="H495" s="117"/>
      <c r="I495" s="123" t="str">
        <f t="shared" si="14"/>
        <v/>
      </c>
      <c r="S495" s="77" t="str">
        <f t="shared" si="15"/>
        <v/>
      </c>
    </row>
    <row r="496" spans="1:19">
      <c r="A496" s="78"/>
      <c r="B496" s="114"/>
      <c r="C496" s="215"/>
      <c r="D496" s="114"/>
      <c r="E496" s="71"/>
      <c r="F496" s="115"/>
      <c r="G496" s="116"/>
      <c r="H496" s="117"/>
      <c r="I496" s="123" t="str">
        <f t="shared" si="14"/>
        <v/>
      </c>
      <c r="S496" s="77" t="str">
        <f t="shared" si="15"/>
        <v/>
      </c>
    </row>
    <row r="497" spans="1:19">
      <c r="A497" s="78"/>
      <c r="B497" s="114"/>
      <c r="C497" s="215"/>
      <c r="D497" s="114"/>
      <c r="E497" s="71"/>
      <c r="F497" s="115"/>
      <c r="G497" s="116"/>
      <c r="H497" s="117"/>
      <c r="I497" s="123" t="str">
        <f t="shared" si="14"/>
        <v/>
      </c>
      <c r="S497" s="77" t="str">
        <f t="shared" si="15"/>
        <v/>
      </c>
    </row>
    <row r="498" spans="1:19">
      <c r="A498" s="78"/>
      <c r="B498" s="114"/>
      <c r="C498" s="215"/>
      <c r="D498" s="114"/>
      <c r="E498" s="71"/>
      <c r="F498" s="115"/>
      <c r="G498" s="116"/>
      <c r="H498" s="117"/>
      <c r="I498" s="123" t="str">
        <f t="shared" si="14"/>
        <v/>
      </c>
      <c r="S498" s="77" t="str">
        <f t="shared" si="15"/>
        <v/>
      </c>
    </row>
    <row r="499" spans="1:19">
      <c r="A499" s="78"/>
      <c r="B499" s="114"/>
      <c r="C499" s="215"/>
      <c r="D499" s="114"/>
      <c r="E499" s="71"/>
      <c r="F499" s="115"/>
      <c r="G499" s="116"/>
      <c r="H499" s="117"/>
      <c r="I499" s="123" t="str">
        <f t="shared" si="14"/>
        <v/>
      </c>
      <c r="S499" s="77" t="str">
        <f t="shared" si="15"/>
        <v/>
      </c>
    </row>
    <row r="500" spans="1:19">
      <c r="A500" s="78"/>
      <c r="B500" s="114"/>
      <c r="C500" s="215"/>
      <c r="D500" s="114"/>
      <c r="E500" s="71"/>
      <c r="F500" s="115"/>
      <c r="G500" s="116"/>
      <c r="H500" s="117"/>
      <c r="I500" s="123" t="str">
        <f t="shared" si="14"/>
        <v/>
      </c>
      <c r="S500" s="77" t="str">
        <f t="shared" si="15"/>
        <v/>
      </c>
    </row>
    <row r="501" spans="1:19">
      <c r="A501" s="78"/>
      <c r="B501" s="114"/>
      <c r="C501" s="215"/>
      <c r="D501" s="114"/>
      <c r="E501" s="71"/>
      <c r="F501" s="115"/>
      <c r="G501" s="116"/>
      <c r="H501" s="117"/>
      <c r="I501" s="123" t="str">
        <f t="shared" si="14"/>
        <v/>
      </c>
      <c r="S501" s="77" t="str">
        <f t="shared" si="15"/>
        <v/>
      </c>
    </row>
    <row r="502" spans="1:19">
      <c r="A502" s="78"/>
      <c r="B502" s="114"/>
      <c r="C502" s="215"/>
      <c r="D502" s="114"/>
      <c r="E502" s="71"/>
      <c r="F502" s="115"/>
      <c r="G502" s="116"/>
      <c r="H502" s="117"/>
      <c r="I502" s="123" t="str">
        <f t="shared" si="14"/>
        <v/>
      </c>
      <c r="S502" s="77" t="str">
        <f t="shared" si="15"/>
        <v/>
      </c>
    </row>
    <row r="503" spans="1:19">
      <c r="A503" s="78"/>
      <c r="B503" s="114"/>
      <c r="C503" s="215"/>
      <c r="D503" s="114"/>
      <c r="E503" s="71"/>
      <c r="F503" s="115"/>
      <c r="G503" s="116"/>
      <c r="H503" s="117"/>
      <c r="I503" s="123" t="str">
        <f t="shared" si="14"/>
        <v/>
      </c>
      <c r="S503" s="77" t="str">
        <f t="shared" si="15"/>
        <v/>
      </c>
    </row>
    <row r="504" spans="1:19">
      <c r="A504" s="78"/>
      <c r="B504" s="114"/>
      <c r="C504" s="215"/>
      <c r="D504" s="114"/>
      <c r="E504" s="71"/>
      <c r="F504" s="115"/>
      <c r="G504" s="116"/>
      <c r="H504" s="117"/>
      <c r="I504" s="123" t="str">
        <f t="shared" si="14"/>
        <v/>
      </c>
      <c r="S504" s="77" t="str">
        <f t="shared" si="15"/>
        <v/>
      </c>
    </row>
    <row r="505" spans="1:19">
      <c r="A505" s="78"/>
      <c r="B505" s="114"/>
      <c r="C505" s="215"/>
      <c r="D505" s="114"/>
      <c r="E505" s="71"/>
      <c r="F505" s="115"/>
      <c r="G505" s="116"/>
      <c r="H505" s="117"/>
      <c r="I505" s="123" t="str">
        <f t="shared" si="14"/>
        <v/>
      </c>
      <c r="S505" s="77" t="str">
        <f t="shared" si="15"/>
        <v/>
      </c>
    </row>
    <row r="506" spans="1:19">
      <c r="A506" s="78"/>
      <c r="B506" s="114"/>
      <c r="C506" s="215"/>
      <c r="D506" s="114"/>
      <c r="E506" s="71"/>
      <c r="F506" s="115"/>
      <c r="G506" s="116"/>
      <c r="H506" s="117"/>
      <c r="I506" s="123" t="str">
        <f t="shared" si="14"/>
        <v/>
      </c>
      <c r="S506" s="77" t="str">
        <f t="shared" si="15"/>
        <v/>
      </c>
    </row>
    <row r="507" spans="1:19">
      <c r="A507" s="78"/>
      <c r="B507" s="114"/>
      <c r="C507" s="215"/>
      <c r="D507" s="114"/>
      <c r="E507" s="71"/>
      <c r="F507" s="115"/>
      <c r="G507" s="116"/>
      <c r="H507" s="117"/>
      <c r="I507" s="123" t="str">
        <f t="shared" si="14"/>
        <v/>
      </c>
      <c r="S507" s="77" t="str">
        <f t="shared" si="15"/>
        <v/>
      </c>
    </row>
    <row r="508" spans="1:19">
      <c r="A508" s="78"/>
      <c r="B508" s="114"/>
      <c r="C508" s="215"/>
      <c r="D508" s="114"/>
      <c r="E508" s="71"/>
      <c r="F508" s="115"/>
      <c r="G508" s="116"/>
      <c r="H508" s="117"/>
      <c r="I508" s="123" t="str">
        <f t="shared" si="14"/>
        <v/>
      </c>
      <c r="S508" s="77" t="str">
        <f t="shared" si="15"/>
        <v/>
      </c>
    </row>
    <row r="509" spans="1:19">
      <c r="A509" s="78"/>
      <c r="B509" s="114"/>
      <c r="C509" s="215"/>
      <c r="D509" s="114"/>
      <c r="E509" s="71"/>
      <c r="F509" s="115"/>
      <c r="G509" s="116"/>
      <c r="H509" s="117"/>
      <c r="I509" s="123" t="str">
        <f t="shared" si="14"/>
        <v/>
      </c>
      <c r="S509" s="77" t="str">
        <f t="shared" si="15"/>
        <v/>
      </c>
    </row>
    <row r="510" spans="1:19">
      <c r="A510" s="78"/>
      <c r="B510" s="114"/>
      <c r="C510" s="215"/>
      <c r="D510" s="114"/>
      <c r="E510" s="71"/>
      <c r="F510" s="115"/>
      <c r="G510" s="116"/>
      <c r="H510" s="117"/>
      <c r="I510" s="123" t="str">
        <f t="shared" si="14"/>
        <v/>
      </c>
      <c r="S510" s="77" t="str">
        <f t="shared" si="15"/>
        <v/>
      </c>
    </row>
    <row r="511" spans="1:19">
      <c r="A511" s="78"/>
      <c r="B511" s="114"/>
      <c r="C511" s="215"/>
      <c r="D511" s="114"/>
      <c r="E511" s="71"/>
      <c r="F511" s="115"/>
      <c r="G511" s="116"/>
      <c r="H511" s="117"/>
      <c r="I511" s="123" t="str">
        <f t="shared" si="14"/>
        <v/>
      </c>
      <c r="S511" s="77" t="str">
        <f t="shared" si="15"/>
        <v/>
      </c>
    </row>
    <row r="512" spans="1:19">
      <c r="A512" s="78"/>
      <c r="B512" s="114"/>
      <c r="C512" s="215"/>
      <c r="D512" s="114"/>
      <c r="E512" s="71"/>
      <c r="F512" s="115"/>
      <c r="G512" s="116"/>
      <c r="H512" s="117"/>
      <c r="I512" s="123" t="str">
        <f t="shared" si="14"/>
        <v/>
      </c>
      <c r="S512" s="77" t="str">
        <f t="shared" si="15"/>
        <v/>
      </c>
    </row>
    <row r="513" spans="1:19">
      <c r="A513" s="78"/>
      <c r="B513" s="114"/>
      <c r="C513" s="215"/>
      <c r="D513" s="114"/>
      <c r="E513" s="71"/>
      <c r="F513" s="115"/>
      <c r="G513" s="116"/>
      <c r="H513" s="117"/>
      <c r="I513" s="123" t="str">
        <f t="shared" si="14"/>
        <v/>
      </c>
      <c r="S513" s="77" t="str">
        <f t="shared" si="15"/>
        <v/>
      </c>
    </row>
    <row r="514" spans="1:19">
      <c r="A514" s="78"/>
      <c r="B514" s="114"/>
      <c r="C514" s="215"/>
      <c r="D514" s="114"/>
      <c r="E514" s="71"/>
      <c r="F514" s="115"/>
      <c r="G514" s="116"/>
      <c r="H514" s="117"/>
      <c r="I514" s="123" t="str">
        <f t="shared" si="14"/>
        <v/>
      </c>
      <c r="S514" s="77" t="str">
        <f t="shared" si="15"/>
        <v/>
      </c>
    </row>
    <row r="515" spans="1:19">
      <c r="A515" s="78"/>
      <c r="B515" s="114"/>
      <c r="C515" s="215"/>
      <c r="D515" s="114"/>
      <c r="E515" s="71"/>
      <c r="F515" s="115"/>
      <c r="G515" s="116"/>
      <c r="H515" s="117"/>
      <c r="I515" s="123" t="str">
        <f t="shared" ref="I515:I578" si="16">IF(C515="","",EXP(-EXP(-(C515-K$12)/K$11)))</f>
        <v/>
      </c>
      <c r="S515" s="77" t="str">
        <f t="shared" ref="S515:S578" si="17">IF(C515="","",(1/X$5)  *  EXP(   -  (   (C515-X$6)/X$5   +   EXP(-(C515-X$6)/X$5)  )   ))</f>
        <v/>
      </c>
    </row>
    <row r="516" spans="1:19">
      <c r="A516" s="78"/>
      <c r="B516" s="114"/>
      <c r="C516" s="215"/>
      <c r="D516" s="114"/>
      <c r="E516" s="71"/>
      <c r="F516" s="115"/>
      <c r="G516" s="116"/>
      <c r="H516" s="117"/>
      <c r="I516" s="123" t="str">
        <f t="shared" si="16"/>
        <v/>
      </c>
      <c r="S516" s="77" t="str">
        <f t="shared" si="17"/>
        <v/>
      </c>
    </row>
    <row r="517" spans="1:19">
      <c r="A517" s="78"/>
      <c r="B517" s="114"/>
      <c r="C517" s="215"/>
      <c r="D517" s="114"/>
      <c r="E517" s="71"/>
      <c r="F517" s="115"/>
      <c r="G517" s="116"/>
      <c r="H517" s="117"/>
      <c r="I517" s="123" t="str">
        <f t="shared" si="16"/>
        <v/>
      </c>
      <c r="S517" s="77" t="str">
        <f t="shared" si="17"/>
        <v/>
      </c>
    </row>
    <row r="518" spans="1:19">
      <c r="A518" s="78"/>
      <c r="B518" s="114"/>
      <c r="C518" s="215"/>
      <c r="D518" s="114"/>
      <c r="E518" s="71"/>
      <c r="F518" s="115"/>
      <c r="G518" s="116"/>
      <c r="H518" s="117"/>
      <c r="I518" s="123" t="str">
        <f t="shared" si="16"/>
        <v/>
      </c>
      <c r="S518" s="77" t="str">
        <f t="shared" si="17"/>
        <v/>
      </c>
    </row>
    <row r="519" spans="1:19">
      <c r="A519" s="78"/>
      <c r="B519" s="114"/>
      <c r="C519" s="215"/>
      <c r="D519" s="114"/>
      <c r="E519" s="71"/>
      <c r="F519" s="115"/>
      <c r="G519" s="116"/>
      <c r="H519" s="117"/>
      <c r="I519" s="123" t="str">
        <f t="shared" si="16"/>
        <v/>
      </c>
      <c r="S519" s="77" t="str">
        <f t="shared" si="17"/>
        <v/>
      </c>
    </row>
    <row r="520" spans="1:19">
      <c r="A520" s="78"/>
      <c r="B520" s="114"/>
      <c r="C520" s="215"/>
      <c r="D520" s="114"/>
      <c r="E520" s="71"/>
      <c r="F520" s="115"/>
      <c r="G520" s="116"/>
      <c r="H520" s="117"/>
      <c r="I520" s="123" t="str">
        <f t="shared" si="16"/>
        <v/>
      </c>
      <c r="S520" s="77" t="str">
        <f t="shared" si="17"/>
        <v/>
      </c>
    </row>
    <row r="521" spans="1:19">
      <c r="A521" s="78"/>
      <c r="B521" s="114"/>
      <c r="C521" s="215"/>
      <c r="D521" s="114"/>
      <c r="E521" s="71"/>
      <c r="F521" s="115"/>
      <c r="G521" s="116"/>
      <c r="H521" s="117"/>
      <c r="I521" s="123" t="str">
        <f t="shared" si="16"/>
        <v/>
      </c>
      <c r="S521" s="77" t="str">
        <f t="shared" si="17"/>
        <v/>
      </c>
    </row>
    <row r="522" spans="1:19">
      <c r="A522" s="78"/>
      <c r="B522" s="114"/>
      <c r="C522" s="215"/>
      <c r="D522" s="114"/>
      <c r="E522" s="71"/>
      <c r="F522" s="115"/>
      <c r="G522" s="116"/>
      <c r="H522" s="117"/>
      <c r="I522" s="123" t="str">
        <f t="shared" si="16"/>
        <v/>
      </c>
      <c r="S522" s="77" t="str">
        <f t="shared" si="17"/>
        <v/>
      </c>
    </row>
    <row r="523" spans="1:19">
      <c r="A523" s="78"/>
      <c r="B523" s="114"/>
      <c r="C523" s="215"/>
      <c r="D523" s="114"/>
      <c r="E523" s="71"/>
      <c r="F523" s="115"/>
      <c r="G523" s="116"/>
      <c r="H523" s="117"/>
      <c r="I523" s="123" t="str">
        <f t="shared" si="16"/>
        <v/>
      </c>
      <c r="S523" s="77" t="str">
        <f t="shared" si="17"/>
        <v/>
      </c>
    </row>
    <row r="524" spans="1:19">
      <c r="A524" s="78"/>
      <c r="B524" s="114"/>
      <c r="C524" s="215"/>
      <c r="D524" s="114"/>
      <c r="E524" s="71"/>
      <c r="F524" s="115"/>
      <c r="G524" s="116"/>
      <c r="H524" s="117"/>
      <c r="I524" s="123" t="str">
        <f t="shared" si="16"/>
        <v/>
      </c>
      <c r="S524" s="77" t="str">
        <f t="shared" si="17"/>
        <v/>
      </c>
    </row>
    <row r="525" spans="1:19">
      <c r="A525" s="78"/>
      <c r="B525" s="114"/>
      <c r="C525" s="215"/>
      <c r="D525" s="114"/>
      <c r="E525" s="71"/>
      <c r="F525" s="115"/>
      <c r="G525" s="116"/>
      <c r="H525" s="117"/>
      <c r="I525" s="123" t="str">
        <f t="shared" si="16"/>
        <v/>
      </c>
      <c r="S525" s="77" t="str">
        <f t="shared" si="17"/>
        <v/>
      </c>
    </row>
    <row r="526" spans="1:19">
      <c r="A526" s="78"/>
      <c r="B526" s="114"/>
      <c r="C526" s="215"/>
      <c r="D526" s="114"/>
      <c r="E526" s="71"/>
      <c r="F526" s="115"/>
      <c r="G526" s="116"/>
      <c r="H526" s="117"/>
      <c r="I526" s="123" t="str">
        <f t="shared" si="16"/>
        <v/>
      </c>
      <c r="S526" s="77" t="str">
        <f t="shared" si="17"/>
        <v/>
      </c>
    </row>
    <row r="527" spans="1:19">
      <c r="A527" s="78"/>
      <c r="B527" s="114"/>
      <c r="C527" s="215"/>
      <c r="D527" s="114"/>
      <c r="E527" s="71"/>
      <c r="F527" s="115"/>
      <c r="G527" s="116"/>
      <c r="H527" s="117"/>
      <c r="I527" s="123" t="str">
        <f t="shared" si="16"/>
        <v/>
      </c>
      <c r="S527" s="77" t="str">
        <f t="shared" si="17"/>
        <v/>
      </c>
    </row>
    <row r="528" spans="1:19">
      <c r="A528" s="78"/>
      <c r="B528" s="114"/>
      <c r="C528" s="215"/>
      <c r="D528" s="114"/>
      <c r="E528" s="71"/>
      <c r="F528" s="115"/>
      <c r="G528" s="116"/>
      <c r="H528" s="117"/>
      <c r="I528" s="123" t="str">
        <f t="shared" si="16"/>
        <v/>
      </c>
      <c r="S528" s="77" t="str">
        <f t="shared" si="17"/>
        <v/>
      </c>
    </row>
    <row r="529" spans="1:19">
      <c r="A529" s="78"/>
      <c r="B529" s="114"/>
      <c r="C529" s="215"/>
      <c r="D529" s="114"/>
      <c r="E529" s="71"/>
      <c r="F529" s="115"/>
      <c r="G529" s="116"/>
      <c r="H529" s="117"/>
      <c r="I529" s="123" t="str">
        <f t="shared" si="16"/>
        <v/>
      </c>
      <c r="S529" s="77" t="str">
        <f t="shared" si="17"/>
        <v/>
      </c>
    </row>
    <row r="530" spans="1:19">
      <c r="A530" s="78"/>
      <c r="B530" s="114"/>
      <c r="C530" s="215"/>
      <c r="D530" s="114"/>
      <c r="E530" s="71"/>
      <c r="F530" s="115"/>
      <c r="G530" s="116"/>
      <c r="H530" s="117"/>
      <c r="I530" s="123" t="str">
        <f t="shared" si="16"/>
        <v/>
      </c>
      <c r="S530" s="77" t="str">
        <f t="shared" si="17"/>
        <v/>
      </c>
    </row>
    <row r="531" spans="1:19">
      <c r="A531" s="78"/>
      <c r="B531" s="114"/>
      <c r="C531" s="215"/>
      <c r="D531" s="114"/>
      <c r="E531" s="71"/>
      <c r="F531" s="115"/>
      <c r="G531" s="116"/>
      <c r="H531" s="117"/>
      <c r="I531" s="123" t="str">
        <f t="shared" si="16"/>
        <v/>
      </c>
      <c r="S531" s="77" t="str">
        <f t="shared" si="17"/>
        <v/>
      </c>
    </row>
    <row r="532" spans="1:19">
      <c r="A532" s="78"/>
      <c r="B532" s="114"/>
      <c r="C532" s="215"/>
      <c r="D532" s="114"/>
      <c r="E532" s="71"/>
      <c r="F532" s="115"/>
      <c r="G532" s="116"/>
      <c r="H532" s="117"/>
      <c r="I532" s="123" t="str">
        <f t="shared" si="16"/>
        <v/>
      </c>
      <c r="S532" s="77" t="str">
        <f t="shared" si="17"/>
        <v/>
      </c>
    </row>
    <row r="533" spans="1:19">
      <c r="A533" s="78"/>
      <c r="B533" s="114"/>
      <c r="C533" s="215"/>
      <c r="D533" s="114"/>
      <c r="E533" s="71"/>
      <c r="F533" s="115"/>
      <c r="G533" s="116"/>
      <c r="H533" s="117"/>
      <c r="I533" s="123" t="str">
        <f t="shared" si="16"/>
        <v/>
      </c>
      <c r="S533" s="77" t="str">
        <f t="shared" si="17"/>
        <v/>
      </c>
    </row>
    <row r="534" spans="1:19">
      <c r="A534" s="78"/>
      <c r="B534" s="114"/>
      <c r="C534" s="215"/>
      <c r="D534" s="114"/>
      <c r="E534" s="71"/>
      <c r="F534" s="115"/>
      <c r="G534" s="116"/>
      <c r="H534" s="117"/>
      <c r="I534" s="123" t="str">
        <f t="shared" si="16"/>
        <v/>
      </c>
      <c r="S534" s="77" t="str">
        <f t="shared" si="17"/>
        <v/>
      </c>
    </row>
    <row r="535" spans="1:19">
      <c r="A535" s="78"/>
      <c r="B535" s="114"/>
      <c r="C535" s="215"/>
      <c r="D535" s="114"/>
      <c r="E535" s="71"/>
      <c r="F535" s="115"/>
      <c r="G535" s="116"/>
      <c r="H535" s="117"/>
      <c r="I535" s="123" t="str">
        <f t="shared" si="16"/>
        <v/>
      </c>
      <c r="S535" s="77" t="str">
        <f t="shared" si="17"/>
        <v/>
      </c>
    </row>
    <row r="536" spans="1:19">
      <c r="A536" s="78"/>
      <c r="B536" s="114"/>
      <c r="C536" s="215"/>
      <c r="D536" s="114"/>
      <c r="E536" s="71"/>
      <c r="F536" s="115"/>
      <c r="G536" s="116"/>
      <c r="H536" s="117"/>
      <c r="I536" s="123" t="str">
        <f t="shared" si="16"/>
        <v/>
      </c>
      <c r="S536" s="77" t="str">
        <f t="shared" si="17"/>
        <v/>
      </c>
    </row>
    <row r="537" spans="1:19">
      <c r="A537" s="78"/>
      <c r="B537" s="114"/>
      <c r="C537" s="215"/>
      <c r="D537" s="114"/>
      <c r="E537" s="71"/>
      <c r="F537" s="115"/>
      <c r="G537" s="116"/>
      <c r="H537" s="117"/>
      <c r="I537" s="123" t="str">
        <f t="shared" si="16"/>
        <v/>
      </c>
      <c r="S537" s="77" t="str">
        <f t="shared" si="17"/>
        <v/>
      </c>
    </row>
    <row r="538" spans="1:19">
      <c r="A538" s="78"/>
      <c r="B538" s="114"/>
      <c r="C538" s="215"/>
      <c r="D538" s="114"/>
      <c r="E538" s="71"/>
      <c r="F538" s="115"/>
      <c r="G538" s="116"/>
      <c r="H538" s="117"/>
      <c r="I538" s="123" t="str">
        <f t="shared" si="16"/>
        <v/>
      </c>
      <c r="S538" s="77" t="str">
        <f t="shared" si="17"/>
        <v/>
      </c>
    </row>
    <row r="539" spans="1:19">
      <c r="A539" s="78"/>
      <c r="B539" s="114"/>
      <c r="C539" s="215"/>
      <c r="D539" s="114"/>
      <c r="E539" s="71"/>
      <c r="F539" s="115"/>
      <c r="G539" s="116"/>
      <c r="H539" s="117"/>
      <c r="I539" s="123" t="str">
        <f t="shared" si="16"/>
        <v/>
      </c>
      <c r="S539" s="77" t="str">
        <f t="shared" si="17"/>
        <v/>
      </c>
    </row>
    <row r="540" spans="1:19">
      <c r="A540" s="78"/>
      <c r="B540" s="114"/>
      <c r="C540" s="215"/>
      <c r="D540" s="114"/>
      <c r="E540" s="71"/>
      <c r="F540" s="115"/>
      <c r="G540" s="116"/>
      <c r="H540" s="117"/>
      <c r="I540" s="123" t="str">
        <f t="shared" si="16"/>
        <v/>
      </c>
      <c r="S540" s="77" t="str">
        <f t="shared" si="17"/>
        <v/>
      </c>
    </row>
    <row r="541" spans="1:19">
      <c r="A541" s="78"/>
      <c r="B541" s="114"/>
      <c r="C541" s="215"/>
      <c r="D541" s="114"/>
      <c r="E541" s="71"/>
      <c r="F541" s="115"/>
      <c r="G541" s="116"/>
      <c r="H541" s="117"/>
      <c r="I541" s="123" t="str">
        <f t="shared" si="16"/>
        <v/>
      </c>
      <c r="S541" s="77" t="str">
        <f t="shared" si="17"/>
        <v/>
      </c>
    </row>
    <row r="542" spans="1:19">
      <c r="A542" s="78"/>
      <c r="B542" s="114"/>
      <c r="C542" s="215"/>
      <c r="D542" s="114"/>
      <c r="E542" s="71"/>
      <c r="F542" s="115"/>
      <c r="G542" s="116"/>
      <c r="H542" s="117"/>
      <c r="I542" s="123" t="str">
        <f t="shared" si="16"/>
        <v/>
      </c>
      <c r="S542" s="77" t="str">
        <f t="shared" si="17"/>
        <v/>
      </c>
    </row>
    <row r="543" spans="1:19">
      <c r="A543" s="78"/>
      <c r="B543" s="114"/>
      <c r="C543" s="215"/>
      <c r="D543" s="114"/>
      <c r="E543" s="71"/>
      <c r="F543" s="115"/>
      <c r="G543" s="116"/>
      <c r="H543" s="117"/>
      <c r="I543" s="123" t="str">
        <f t="shared" si="16"/>
        <v/>
      </c>
      <c r="S543" s="77" t="str">
        <f t="shared" si="17"/>
        <v/>
      </c>
    </row>
    <row r="544" spans="1:19">
      <c r="A544" s="78"/>
      <c r="B544" s="114"/>
      <c r="C544" s="215"/>
      <c r="D544" s="114"/>
      <c r="E544" s="71"/>
      <c r="F544" s="115"/>
      <c r="G544" s="116"/>
      <c r="H544" s="117"/>
      <c r="I544" s="123" t="str">
        <f t="shared" si="16"/>
        <v/>
      </c>
      <c r="S544" s="77" t="str">
        <f t="shared" si="17"/>
        <v/>
      </c>
    </row>
    <row r="545" spans="1:19">
      <c r="A545" s="78"/>
      <c r="B545" s="114"/>
      <c r="C545" s="215"/>
      <c r="D545" s="114"/>
      <c r="E545" s="71"/>
      <c r="F545" s="115"/>
      <c r="G545" s="116"/>
      <c r="H545" s="117"/>
      <c r="I545" s="123" t="str">
        <f t="shared" si="16"/>
        <v/>
      </c>
      <c r="S545" s="77" t="str">
        <f t="shared" si="17"/>
        <v/>
      </c>
    </row>
    <row r="546" spans="1:19">
      <c r="A546" s="78"/>
      <c r="B546" s="114"/>
      <c r="C546" s="215"/>
      <c r="D546" s="114"/>
      <c r="E546" s="71"/>
      <c r="F546" s="115"/>
      <c r="G546" s="116"/>
      <c r="H546" s="117"/>
      <c r="I546" s="123" t="str">
        <f t="shared" si="16"/>
        <v/>
      </c>
      <c r="S546" s="77" t="str">
        <f t="shared" si="17"/>
        <v/>
      </c>
    </row>
    <row r="547" spans="1:19">
      <c r="A547" s="78"/>
      <c r="B547" s="114"/>
      <c r="C547" s="215"/>
      <c r="D547" s="114"/>
      <c r="E547" s="71"/>
      <c r="F547" s="115"/>
      <c r="G547" s="116"/>
      <c r="H547" s="117"/>
      <c r="I547" s="123" t="str">
        <f t="shared" si="16"/>
        <v/>
      </c>
      <c r="S547" s="77" t="str">
        <f t="shared" si="17"/>
        <v/>
      </c>
    </row>
    <row r="548" spans="1:19">
      <c r="A548" s="78"/>
      <c r="B548" s="114"/>
      <c r="C548" s="215"/>
      <c r="D548" s="114"/>
      <c r="E548" s="71"/>
      <c r="F548" s="115"/>
      <c r="G548" s="116"/>
      <c r="H548" s="117"/>
      <c r="I548" s="123" t="str">
        <f t="shared" si="16"/>
        <v/>
      </c>
      <c r="S548" s="77" t="str">
        <f t="shared" si="17"/>
        <v/>
      </c>
    </row>
    <row r="549" spans="1:19">
      <c r="A549" s="78"/>
      <c r="B549" s="114"/>
      <c r="C549" s="215"/>
      <c r="D549" s="114"/>
      <c r="E549" s="71"/>
      <c r="F549" s="115"/>
      <c r="G549" s="116"/>
      <c r="H549" s="117"/>
      <c r="I549" s="123" t="str">
        <f t="shared" si="16"/>
        <v/>
      </c>
      <c r="S549" s="77" t="str">
        <f t="shared" si="17"/>
        <v/>
      </c>
    </row>
    <row r="550" spans="1:19">
      <c r="A550" s="78"/>
      <c r="B550" s="114"/>
      <c r="C550" s="215"/>
      <c r="D550" s="114"/>
      <c r="E550" s="71"/>
      <c r="F550" s="115"/>
      <c r="G550" s="116"/>
      <c r="H550" s="117"/>
      <c r="I550" s="123" t="str">
        <f t="shared" si="16"/>
        <v/>
      </c>
      <c r="S550" s="77" t="str">
        <f t="shared" si="17"/>
        <v/>
      </c>
    </row>
    <row r="551" spans="1:19">
      <c r="A551" s="78"/>
      <c r="B551" s="114"/>
      <c r="C551" s="215"/>
      <c r="D551" s="114"/>
      <c r="E551" s="71"/>
      <c r="F551" s="115"/>
      <c r="G551" s="116"/>
      <c r="H551" s="117"/>
      <c r="I551" s="123" t="str">
        <f t="shared" si="16"/>
        <v/>
      </c>
      <c r="S551" s="77" t="str">
        <f t="shared" si="17"/>
        <v/>
      </c>
    </row>
    <row r="552" spans="1:19">
      <c r="A552" s="78"/>
      <c r="B552" s="114"/>
      <c r="C552" s="215"/>
      <c r="D552" s="114"/>
      <c r="E552" s="71"/>
      <c r="F552" s="115"/>
      <c r="G552" s="116"/>
      <c r="H552" s="117"/>
      <c r="I552" s="123" t="str">
        <f t="shared" si="16"/>
        <v/>
      </c>
      <c r="S552" s="77" t="str">
        <f t="shared" si="17"/>
        <v/>
      </c>
    </row>
    <row r="553" spans="1:19">
      <c r="A553" s="78"/>
      <c r="B553" s="114"/>
      <c r="C553" s="215"/>
      <c r="D553" s="114"/>
      <c r="E553" s="71"/>
      <c r="F553" s="115"/>
      <c r="G553" s="116"/>
      <c r="H553" s="117"/>
      <c r="I553" s="123" t="str">
        <f t="shared" si="16"/>
        <v/>
      </c>
      <c r="S553" s="77" t="str">
        <f t="shared" si="17"/>
        <v/>
      </c>
    </row>
    <row r="554" spans="1:19">
      <c r="A554" s="78"/>
      <c r="B554" s="114"/>
      <c r="C554" s="215"/>
      <c r="D554" s="114"/>
      <c r="E554" s="71"/>
      <c r="F554" s="115"/>
      <c r="G554" s="116"/>
      <c r="H554" s="117"/>
      <c r="I554" s="123" t="str">
        <f t="shared" si="16"/>
        <v/>
      </c>
      <c r="S554" s="77" t="str">
        <f t="shared" si="17"/>
        <v/>
      </c>
    </row>
    <row r="555" spans="1:19">
      <c r="A555" s="78"/>
      <c r="B555" s="114"/>
      <c r="C555" s="215"/>
      <c r="D555" s="114"/>
      <c r="E555" s="71"/>
      <c r="F555" s="115"/>
      <c r="G555" s="116"/>
      <c r="H555" s="117"/>
      <c r="I555" s="123" t="str">
        <f t="shared" si="16"/>
        <v/>
      </c>
      <c r="S555" s="77" t="str">
        <f t="shared" si="17"/>
        <v/>
      </c>
    </row>
    <row r="556" spans="1:19">
      <c r="A556" s="78"/>
      <c r="B556" s="114"/>
      <c r="C556" s="215"/>
      <c r="D556" s="114"/>
      <c r="E556" s="71"/>
      <c r="F556" s="115"/>
      <c r="G556" s="116"/>
      <c r="H556" s="117"/>
      <c r="I556" s="123" t="str">
        <f t="shared" si="16"/>
        <v/>
      </c>
      <c r="S556" s="77" t="str">
        <f t="shared" si="17"/>
        <v/>
      </c>
    </row>
    <row r="557" spans="1:19">
      <c r="A557" s="78"/>
      <c r="B557" s="114"/>
      <c r="C557" s="215"/>
      <c r="D557" s="114"/>
      <c r="E557" s="71"/>
      <c r="F557" s="115"/>
      <c r="G557" s="116"/>
      <c r="H557" s="117"/>
      <c r="I557" s="123" t="str">
        <f t="shared" si="16"/>
        <v/>
      </c>
      <c r="S557" s="77" t="str">
        <f t="shared" si="17"/>
        <v/>
      </c>
    </row>
    <row r="558" spans="1:19">
      <c r="A558" s="78"/>
      <c r="B558" s="114"/>
      <c r="C558" s="215"/>
      <c r="D558" s="114"/>
      <c r="E558" s="71"/>
      <c r="F558" s="115"/>
      <c r="G558" s="116"/>
      <c r="H558" s="117"/>
      <c r="I558" s="123" t="str">
        <f t="shared" si="16"/>
        <v/>
      </c>
      <c r="S558" s="77" t="str">
        <f t="shared" si="17"/>
        <v/>
      </c>
    </row>
    <row r="559" spans="1:19">
      <c r="A559" s="78"/>
      <c r="B559" s="114"/>
      <c r="C559" s="215"/>
      <c r="D559" s="114"/>
      <c r="E559" s="71"/>
      <c r="F559" s="115"/>
      <c r="G559" s="116"/>
      <c r="H559" s="117"/>
      <c r="I559" s="123" t="str">
        <f t="shared" si="16"/>
        <v/>
      </c>
      <c r="S559" s="77" t="str">
        <f t="shared" si="17"/>
        <v/>
      </c>
    </row>
    <row r="560" spans="1:19">
      <c r="A560" s="78"/>
      <c r="B560" s="114"/>
      <c r="C560" s="215"/>
      <c r="D560" s="114"/>
      <c r="E560" s="71"/>
      <c r="F560" s="115"/>
      <c r="G560" s="116"/>
      <c r="H560" s="117"/>
      <c r="I560" s="123" t="str">
        <f t="shared" si="16"/>
        <v/>
      </c>
      <c r="S560" s="77" t="str">
        <f t="shared" si="17"/>
        <v/>
      </c>
    </row>
    <row r="561" spans="1:19">
      <c r="A561" s="78"/>
      <c r="B561" s="114"/>
      <c r="C561" s="215"/>
      <c r="D561" s="114"/>
      <c r="E561" s="71"/>
      <c r="F561" s="115"/>
      <c r="G561" s="116"/>
      <c r="H561" s="117"/>
      <c r="I561" s="123" t="str">
        <f t="shared" si="16"/>
        <v/>
      </c>
      <c r="S561" s="77" t="str">
        <f t="shared" si="17"/>
        <v/>
      </c>
    </row>
    <row r="562" spans="1:19">
      <c r="A562" s="78"/>
      <c r="B562" s="114"/>
      <c r="C562" s="215"/>
      <c r="D562" s="114"/>
      <c r="E562" s="71"/>
      <c r="F562" s="115"/>
      <c r="G562" s="116"/>
      <c r="H562" s="117"/>
      <c r="I562" s="123" t="str">
        <f t="shared" si="16"/>
        <v/>
      </c>
      <c r="S562" s="77" t="str">
        <f t="shared" si="17"/>
        <v/>
      </c>
    </row>
    <row r="563" spans="1:19">
      <c r="A563" s="78"/>
      <c r="B563" s="114"/>
      <c r="C563" s="215"/>
      <c r="D563" s="114"/>
      <c r="E563" s="71"/>
      <c r="F563" s="115"/>
      <c r="G563" s="116"/>
      <c r="H563" s="117"/>
      <c r="I563" s="123" t="str">
        <f t="shared" si="16"/>
        <v/>
      </c>
      <c r="S563" s="77" t="str">
        <f t="shared" si="17"/>
        <v/>
      </c>
    </row>
    <row r="564" spans="1:19">
      <c r="A564" s="78"/>
      <c r="B564" s="114"/>
      <c r="C564" s="215"/>
      <c r="D564" s="114"/>
      <c r="E564" s="71"/>
      <c r="F564" s="115"/>
      <c r="G564" s="116"/>
      <c r="H564" s="117"/>
      <c r="I564" s="123" t="str">
        <f t="shared" si="16"/>
        <v/>
      </c>
      <c r="S564" s="77" t="str">
        <f t="shared" si="17"/>
        <v/>
      </c>
    </row>
    <row r="565" spans="1:19">
      <c r="A565" s="78"/>
      <c r="B565" s="114"/>
      <c r="C565" s="215"/>
      <c r="D565" s="114"/>
      <c r="E565" s="71"/>
      <c r="F565" s="115"/>
      <c r="G565" s="116"/>
      <c r="H565" s="117"/>
      <c r="I565" s="123" t="str">
        <f t="shared" si="16"/>
        <v/>
      </c>
      <c r="S565" s="77" t="str">
        <f t="shared" si="17"/>
        <v/>
      </c>
    </row>
    <row r="566" spans="1:19">
      <c r="A566" s="78"/>
      <c r="B566" s="114"/>
      <c r="C566" s="215"/>
      <c r="D566" s="114"/>
      <c r="E566" s="71"/>
      <c r="F566" s="115"/>
      <c r="G566" s="116"/>
      <c r="H566" s="117"/>
      <c r="I566" s="123" t="str">
        <f t="shared" si="16"/>
        <v/>
      </c>
      <c r="S566" s="77" t="str">
        <f t="shared" si="17"/>
        <v/>
      </c>
    </row>
    <row r="567" spans="1:19">
      <c r="A567" s="78"/>
      <c r="B567" s="114"/>
      <c r="C567" s="215"/>
      <c r="D567" s="114"/>
      <c r="E567" s="71"/>
      <c r="F567" s="115"/>
      <c r="G567" s="116"/>
      <c r="H567" s="117"/>
      <c r="I567" s="123" t="str">
        <f t="shared" si="16"/>
        <v/>
      </c>
      <c r="S567" s="77" t="str">
        <f t="shared" si="17"/>
        <v/>
      </c>
    </row>
    <row r="568" spans="1:19">
      <c r="A568" s="78"/>
      <c r="B568" s="114"/>
      <c r="C568" s="215"/>
      <c r="D568" s="114"/>
      <c r="E568" s="71"/>
      <c r="F568" s="115"/>
      <c r="G568" s="116"/>
      <c r="H568" s="117"/>
      <c r="I568" s="123" t="str">
        <f t="shared" si="16"/>
        <v/>
      </c>
      <c r="S568" s="77" t="str">
        <f t="shared" si="17"/>
        <v/>
      </c>
    </row>
    <row r="569" spans="1:19">
      <c r="A569" s="78"/>
      <c r="B569" s="114"/>
      <c r="C569" s="215"/>
      <c r="D569" s="114"/>
      <c r="E569" s="71"/>
      <c r="F569" s="115"/>
      <c r="G569" s="116"/>
      <c r="H569" s="117"/>
      <c r="I569" s="123" t="str">
        <f t="shared" si="16"/>
        <v/>
      </c>
      <c r="S569" s="77" t="str">
        <f t="shared" si="17"/>
        <v/>
      </c>
    </row>
    <row r="570" spans="1:19">
      <c r="A570" s="78"/>
      <c r="B570" s="114"/>
      <c r="C570" s="215"/>
      <c r="D570" s="114"/>
      <c r="E570" s="71"/>
      <c r="F570" s="115"/>
      <c r="G570" s="116"/>
      <c r="H570" s="117"/>
      <c r="I570" s="123" t="str">
        <f t="shared" si="16"/>
        <v/>
      </c>
      <c r="S570" s="77" t="str">
        <f t="shared" si="17"/>
        <v/>
      </c>
    </row>
    <row r="571" spans="1:19">
      <c r="A571" s="78"/>
      <c r="B571" s="114"/>
      <c r="C571" s="215"/>
      <c r="D571" s="114"/>
      <c r="E571" s="71"/>
      <c r="F571" s="115"/>
      <c r="G571" s="116"/>
      <c r="H571" s="117"/>
      <c r="I571" s="123" t="str">
        <f t="shared" si="16"/>
        <v/>
      </c>
      <c r="S571" s="77" t="str">
        <f t="shared" si="17"/>
        <v/>
      </c>
    </row>
    <row r="572" spans="1:19">
      <c r="A572" s="78"/>
      <c r="B572" s="114"/>
      <c r="C572" s="215"/>
      <c r="D572" s="114"/>
      <c r="E572" s="71"/>
      <c r="F572" s="115"/>
      <c r="G572" s="116"/>
      <c r="H572" s="117"/>
      <c r="I572" s="123" t="str">
        <f t="shared" si="16"/>
        <v/>
      </c>
      <c r="S572" s="77" t="str">
        <f t="shared" si="17"/>
        <v/>
      </c>
    </row>
    <row r="573" spans="1:19">
      <c r="A573" s="78"/>
      <c r="B573" s="114"/>
      <c r="C573" s="215"/>
      <c r="D573" s="114"/>
      <c r="E573" s="71"/>
      <c r="F573" s="115"/>
      <c r="G573" s="116"/>
      <c r="H573" s="117"/>
      <c r="I573" s="123" t="str">
        <f t="shared" si="16"/>
        <v/>
      </c>
      <c r="S573" s="77" t="str">
        <f t="shared" si="17"/>
        <v/>
      </c>
    </row>
    <row r="574" spans="1:19">
      <c r="A574" s="78"/>
      <c r="B574" s="114"/>
      <c r="C574" s="215"/>
      <c r="D574" s="114"/>
      <c r="E574" s="71"/>
      <c r="F574" s="115"/>
      <c r="G574" s="116"/>
      <c r="H574" s="117"/>
      <c r="I574" s="123" t="str">
        <f t="shared" si="16"/>
        <v/>
      </c>
      <c r="S574" s="77" t="str">
        <f t="shared" si="17"/>
        <v/>
      </c>
    </row>
    <row r="575" spans="1:19">
      <c r="A575" s="78"/>
      <c r="B575" s="114"/>
      <c r="C575" s="215"/>
      <c r="D575" s="114"/>
      <c r="E575" s="71"/>
      <c r="F575" s="115"/>
      <c r="G575" s="116"/>
      <c r="H575" s="117"/>
      <c r="I575" s="123" t="str">
        <f t="shared" si="16"/>
        <v/>
      </c>
      <c r="S575" s="77" t="str">
        <f t="shared" si="17"/>
        <v/>
      </c>
    </row>
    <row r="576" spans="1:19">
      <c r="A576" s="78"/>
      <c r="B576" s="114"/>
      <c r="C576" s="215"/>
      <c r="D576" s="114"/>
      <c r="E576" s="71"/>
      <c r="F576" s="115"/>
      <c r="G576" s="116"/>
      <c r="H576" s="117"/>
      <c r="I576" s="123" t="str">
        <f t="shared" si="16"/>
        <v/>
      </c>
      <c r="S576" s="77" t="str">
        <f t="shared" si="17"/>
        <v/>
      </c>
    </row>
    <row r="577" spans="1:19">
      <c r="A577" s="78"/>
      <c r="B577" s="114"/>
      <c r="C577" s="215"/>
      <c r="D577" s="114"/>
      <c r="E577" s="71"/>
      <c r="F577" s="115"/>
      <c r="G577" s="116"/>
      <c r="H577" s="117"/>
      <c r="I577" s="123" t="str">
        <f t="shared" si="16"/>
        <v/>
      </c>
      <c r="S577" s="77" t="str">
        <f t="shared" si="17"/>
        <v/>
      </c>
    </row>
    <row r="578" spans="1:19">
      <c r="A578" s="78"/>
      <c r="B578" s="114"/>
      <c r="C578" s="215"/>
      <c r="D578" s="114"/>
      <c r="E578" s="71"/>
      <c r="F578" s="115"/>
      <c r="G578" s="116"/>
      <c r="H578" s="117"/>
      <c r="I578" s="123" t="str">
        <f t="shared" si="16"/>
        <v/>
      </c>
      <c r="S578" s="77" t="str">
        <f t="shared" si="17"/>
        <v/>
      </c>
    </row>
    <row r="579" spans="1:19">
      <c r="A579" s="78"/>
      <c r="B579" s="114"/>
      <c r="C579" s="215"/>
      <c r="D579" s="114"/>
      <c r="E579" s="71"/>
      <c r="F579" s="115"/>
      <c r="G579" s="116"/>
      <c r="H579" s="117"/>
      <c r="I579" s="123" t="str">
        <f t="shared" ref="I579:I642" si="18">IF(C579="","",EXP(-EXP(-(C579-K$12)/K$11)))</f>
        <v/>
      </c>
      <c r="S579" s="77" t="str">
        <f t="shared" ref="S579:S642" si="19">IF(C579="","",(1/X$5)  *  EXP(   -  (   (C579-X$6)/X$5   +   EXP(-(C579-X$6)/X$5)  )   ))</f>
        <v/>
      </c>
    </row>
    <row r="580" spans="1:19">
      <c r="A580" s="78"/>
      <c r="B580" s="114"/>
      <c r="C580" s="215"/>
      <c r="D580" s="114"/>
      <c r="E580" s="71"/>
      <c r="F580" s="115"/>
      <c r="G580" s="116"/>
      <c r="H580" s="117"/>
      <c r="I580" s="123" t="str">
        <f t="shared" si="18"/>
        <v/>
      </c>
      <c r="S580" s="77" t="str">
        <f t="shared" si="19"/>
        <v/>
      </c>
    </row>
    <row r="581" spans="1:19">
      <c r="A581" s="78"/>
      <c r="B581" s="114"/>
      <c r="C581" s="215"/>
      <c r="D581" s="114"/>
      <c r="E581" s="71"/>
      <c r="F581" s="115"/>
      <c r="G581" s="116"/>
      <c r="H581" s="117"/>
      <c r="I581" s="123" t="str">
        <f t="shared" si="18"/>
        <v/>
      </c>
      <c r="S581" s="77" t="str">
        <f t="shared" si="19"/>
        <v/>
      </c>
    </row>
    <row r="582" spans="1:19">
      <c r="A582" s="78"/>
      <c r="B582" s="114"/>
      <c r="C582" s="215"/>
      <c r="D582" s="114"/>
      <c r="E582" s="71"/>
      <c r="F582" s="115"/>
      <c r="G582" s="116"/>
      <c r="H582" s="117"/>
      <c r="I582" s="123" t="str">
        <f t="shared" si="18"/>
        <v/>
      </c>
      <c r="S582" s="77" t="str">
        <f t="shared" si="19"/>
        <v/>
      </c>
    </row>
    <row r="583" spans="1:19">
      <c r="A583" s="78"/>
      <c r="B583" s="114"/>
      <c r="C583" s="215"/>
      <c r="D583" s="114"/>
      <c r="E583" s="71"/>
      <c r="F583" s="115"/>
      <c r="G583" s="116"/>
      <c r="H583" s="117"/>
      <c r="I583" s="123" t="str">
        <f t="shared" si="18"/>
        <v/>
      </c>
      <c r="S583" s="77" t="str">
        <f t="shared" si="19"/>
        <v/>
      </c>
    </row>
    <row r="584" spans="1:19">
      <c r="A584" s="78"/>
      <c r="B584" s="114"/>
      <c r="C584" s="215"/>
      <c r="D584" s="114"/>
      <c r="E584" s="71"/>
      <c r="F584" s="115"/>
      <c r="G584" s="116"/>
      <c r="H584" s="117"/>
      <c r="I584" s="123" t="str">
        <f t="shared" si="18"/>
        <v/>
      </c>
      <c r="S584" s="77" t="str">
        <f t="shared" si="19"/>
        <v/>
      </c>
    </row>
    <row r="585" spans="1:19">
      <c r="A585" s="78"/>
      <c r="B585" s="114"/>
      <c r="C585" s="215"/>
      <c r="D585" s="114"/>
      <c r="E585" s="71"/>
      <c r="F585" s="115"/>
      <c r="G585" s="116"/>
      <c r="H585" s="117"/>
      <c r="I585" s="123" t="str">
        <f t="shared" si="18"/>
        <v/>
      </c>
      <c r="S585" s="77" t="str">
        <f t="shared" si="19"/>
        <v/>
      </c>
    </row>
    <row r="586" spans="1:19">
      <c r="A586" s="78"/>
      <c r="B586" s="114"/>
      <c r="C586" s="215"/>
      <c r="D586" s="114"/>
      <c r="E586" s="71"/>
      <c r="F586" s="115"/>
      <c r="G586" s="116"/>
      <c r="H586" s="117"/>
      <c r="I586" s="123" t="str">
        <f t="shared" si="18"/>
        <v/>
      </c>
      <c r="S586" s="77" t="str">
        <f t="shared" si="19"/>
        <v/>
      </c>
    </row>
    <row r="587" spans="1:19">
      <c r="A587" s="78"/>
      <c r="B587" s="114"/>
      <c r="C587" s="215"/>
      <c r="D587" s="114"/>
      <c r="E587" s="71"/>
      <c r="F587" s="115"/>
      <c r="G587" s="116"/>
      <c r="H587" s="117"/>
      <c r="I587" s="123" t="str">
        <f t="shared" si="18"/>
        <v/>
      </c>
      <c r="S587" s="77" t="str">
        <f t="shared" si="19"/>
        <v/>
      </c>
    </row>
    <row r="588" spans="1:19">
      <c r="A588" s="78"/>
      <c r="B588" s="114"/>
      <c r="C588" s="215"/>
      <c r="D588" s="114"/>
      <c r="E588" s="71"/>
      <c r="F588" s="115"/>
      <c r="G588" s="116"/>
      <c r="H588" s="117"/>
      <c r="I588" s="123" t="str">
        <f t="shared" si="18"/>
        <v/>
      </c>
      <c r="S588" s="77" t="str">
        <f t="shared" si="19"/>
        <v/>
      </c>
    </row>
    <row r="589" spans="1:19">
      <c r="A589" s="78"/>
      <c r="B589" s="114"/>
      <c r="C589" s="215"/>
      <c r="D589" s="114"/>
      <c r="E589" s="71"/>
      <c r="F589" s="115"/>
      <c r="G589" s="116"/>
      <c r="H589" s="117"/>
      <c r="I589" s="123" t="str">
        <f t="shared" si="18"/>
        <v/>
      </c>
      <c r="S589" s="77" t="str">
        <f t="shared" si="19"/>
        <v/>
      </c>
    </row>
    <row r="590" spans="1:19">
      <c r="A590" s="78"/>
      <c r="B590" s="114"/>
      <c r="C590" s="215"/>
      <c r="D590" s="114"/>
      <c r="E590" s="71"/>
      <c r="F590" s="115"/>
      <c r="G590" s="116"/>
      <c r="H590" s="117"/>
      <c r="I590" s="123" t="str">
        <f t="shared" si="18"/>
        <v/>
      </c>
      <c r="S590" s="77" t="str">
        <f t="shared" si="19"/>
        <v/>
      </c>
    </row>
    <row r="591" spans="1:19">
      <c r="A591" s="78"/>
      <c r="B591" s="114"/>
      <c r="C591" s="215"/>
      <c r="D591" s="114"/>
      <c r="E591" s="71"/>
      <c r="F591" s="115"/>
      <c r="G591" s="116"/>
      <c r="H591" s="117"/>
      <c r="I591" s="123" t="str">
        <f t="shared" si="18"/>
        <v/>
      </c>
      <c r="S591" s="77" t="str">
        <f t="shared" si="19"/>
        <v/>
      </c>
    </row>
    <row r="592" spans="1:19">
      <c r="A592" s="78"/>
      <c r="B592" s="114"/>
      <c r="C592" s="215"/>
      <c r="D592" s="114"/>
      <c r="E592" s="71"/>
      <c r="F592" s="115"/>
      <c r="G592" s="116"/>
      <c r="H592" s="117"/>
      <c r="I592" s="123" t="str">
        <f t="shared" si="18"/>
        <v/>
      </c>
      <c r="S592" s="77" t="str">
        <f t="shared" si="19"/>
        <v/>
      </c>
    </row>
    <row r="593" spans="1:19">
      <c r="A593" s="78"/>
      <c r="B593" s="114"/>
      <c r="C593" s="215"/>
      <c r="D593" s="114"/>
      <c r="E593" s="71"/>
      <c r="F593" s="115"/>
      <c r="G593" s="116"/>
      <c r="H593" s="117"/>
      <c r="I593" s="123" t="str">
        <f t="shared" si="18"/>
        <v/>
      </c>
      <c r="S593" s="77" t="str">
        <f t="shared" si="19"/>
        <v/>
      </c>
    </row>
    <row r="594" spans="1:19">
      <c r="A594" s="78"/>
      <c r="B594" s="114"/>
      <c r="C594" s="215"/>
      <c r="D594" s="114"/>
      <c r="E594" s="71"/>
      <c r="F594" s="115"/>
      <c r="G594" s="116"/>
      <c r="H594" s="117"/>
      <c r="I594" s="123" t="str">
        <f t="shared" si="18"/>
        <v/>
      </c>
      <c r="S594" s="77" t="str">
        <f t="shared" si="19"/>
        <v/>
      </c>
    </row>
    <row r="595" spans="1:19">
      <c r="A595" s="78"/>
      <c r="B595" s="114"/>
      <c r="C595" s="215"/>
      <c r="D595" s="114"/>
      <c r="E595" s="71"/>
      <c r="F595" s="115"/>
      <c r="G595" s="116"/>
      <c r="H595" s="117"/>
      <c r="I595" s="123" t="str">
        <f t="shared" si="18"/>
        <v/>
      </c>
      <c r="S595" s="77" t="str">
        <f t="shared" si="19"/>
        <v/>
      </c>
    </row>
    <row r="596" spans="1:19">
      <c r="A596" s="78"/>
      <c r="B596" s="114"/>
      <c r="C596" s="215"/>
      <c r="D596" s="114"/>
      <c r="E596" s="71"/>
      <c r="F596" s="115"/>
      <c r="G596" s="116"/>
      <c r="H596" s="117"/>
      <c r="I596" s="123" t="str">
        <f t="shared" si="18"/>
        <v/>
      </c>
      <c r="S596" s="77" t="str">
        <f t="shared" si="19"/>
        <v/>
      </c>
    </row>
    <row r="597" spans="1:19">
      <c r="A597" s="78"/>
      <c r="B597" s="114"/>
      <c r="C597" s="215"/>
      <c r="D597" s="114"/>
      <c r="E597" s="71"/>
      <c r="F597" s="115"/>
      <c r="G597" s="116"/>
      <c r="H597" s="117"/>
      <c r="I597" s="123" t="str">
        <f t="shared" si="18"/>
        <v/>
      </c>
      <c r="S597" s="77" t="str">
        <f t="shared" si="19"/>
        <v/>
      </c>
    </row>
    <row r="598" spans="1:19">
      <c r="A598" s="78"/>
      <c r="B598" s="114"/>
      <c r="C598" s="215"/>
      <c r="D598" s="114"/>
      <c r="E598" s="71"/>
      <c r="F598" s="115"/>
      <c r="G598" s="116"/>
      <c r="H598" s="117"/>
      <c r="I598" s="123" t="str">
        <f t="shared" si="18"/>
        <v/>
      </c>
      <c r="S598" s="77" t="str">
        <f t="shared" si="19"/>
        <v/>
      </c>
    </row>
    <row r="599" spans="1:19">
      <c r="A599" s="78"/>
      <c r="B599" s="114"/>
      <c r="C599" s="215"/>
      <c r="D599" s="114"/>
      <c r="E599" s="71"/>
      <c r="F599" s="115"/>
      <c r="G599" s="116"/>
      <c r="H599" s="117"/>
      <c r="I599" s="123" t="str">
        <f t="shared" si="18"/>
        <v/>
      </c>
      <c r="S599" s="77" t="str">
        <f t="shared" si="19"/>
        <v/>
      </c>
    </row>
    <row r="600" spans="1:19">
      <c r="A600" s="78"/>
      <c r="B600" s="114"/>
      <c r="C600" s="215"/>
      <c r="D600" s="114"/>
      <c r="E600" s="71"/>
      <c r="F600" s="115"/>
      <c r="G600" s="116"/>
      <c r="H600" s="117"/>
      <c r="I600" s="123" t="str">
        <f t="shared" si="18"/>
        <v/>
      </c>
      <c r="S600" s="77" t="str">
        <f t="shared" si="19"/>
        <v/>
      </c>
    </row>
    <row r="601" spans="1:19">
      <c r="A601" s="78"/>
      <c r="B601" s="114"/>
      <c r="C601" s="215"/>
      <c r="D601" s="114"/>
      <c r="E601" s="71"/>
      <c r="F601" s="115"/>
      <c r="G601" s="116"/>
      <c r="H601" s="117"/>
      <c r="I601" s="123" t="str">
        <f t="shared" si="18"/>
        <v/>
      </c>
      <c r="S601" s="77" t="str">
        <f t="shared" si="19"/>
        <v/>
      </c>
    </row>
    <row r="602" spans="1:19">
      <c r="A602" s="78"/>
      <c r="B602" s="114"/>
      <c r="C602" s="215"/>
      <c r="D602" s="114"/>
      <c r="E602" s="71"/>
      <c r="F602" s="115"/>
      <c r="G602" s="116"/>
      <c r="H602" s="117"/>
      <c r="I602" s="123" t="str">
        <f t="shared" si="18"/>
        <v/>
      </c>
      <c r="S602" s="77" t="str">
        <f t="shared" si="19"/>
        <v/>
      </c>
    </row>
    <row r="603" spans="1:19">
      <c r="A603" s="78"/>
      <c r="B603" s="114"/>
      <c r="C603" s="215"/>
      <c r="D603" s="114"/>
      <c r="E603" s="71"/>
      <c r="F603" s="115"/>
      <c r="G603" s="116"/>
      <c r="H603" s="117"/>
      <c r="I603" s="123" t="str">
        <f t="shared" si="18"/>
        <v/>
      </c>
      <c r="S603" s="77" t="str">
        <f t="shared" si="19"/>
        <v/>
      </c>
    </row>
    <row r="604" spans="1:19">
      <c r="A604" s="78"/>
      <c r="B604" s="114"/>
      <c r="C604" s="215"/>
      <c r="D604" s="114"/>
      <c r="E604" s="71"/>
      <c r="F604" s="115"/>
      <c r="G604" s="116"/>
      <c r="H604" s="117"/>
      <c r="I604" s="123" t="str">
        <f t="shared" si="18"/>
        <v/>
      </c>
      <c r="S604" s="77" t="str">
        <f t="shared" si="19"/>
        <v/>
      </c>
    </row>
    <row r="605" spans="1:19">
      <c r="A605" s="78"/>
      <c r="B605" s="114"/>
      <c r="C605" s="215"/>
      <c r="D605" s="114"/>
      <c r="E605" s="71"/>
      <c r="F605" s="115"/>
      <c r="G605" s="116"/>
      <c r="H605" s="117"/>
      <c r="I605" s="123" t="str">
        <f t="shared" si="18"/>
        <v/>
      </c>
      <c r="S605" s="77" t="str">
        <f t="shared" si="19"/>
        <v/>
      </c>
    </row>
    <row r="606" spans="1:19">
      <c r="A606" s="78"/>
      <c r="B606" s="114"/>
      <c r="C606" s="215"/>
      <c r="D606" s="114"/>
      <c r="E606" s="71"/>
      <c r="F606" s="115"/>
      <c r="G606" s="116"/>
      <c r="H606" s="117"/>
      <c r="I606" s="123" t="str">
        <f t="shared" si="18"/>
        <v/>
      </c>
      <c r="S606" s="77" t="str">
        <f t="shared" si="19"/>
        <v/>
      </c>
    </row>
    <row r="607" spans="1:19">
      <c r="A607" s="78"/>
      <c r="B607" s="114"/>
      <c r="C607" s="215"/>
      <c r="D607" s="114"/>
      <c r="E607" s="71"/>
      <c r="F607" s="115"/>
      <c r="G607" s="116"/>
      <c r="H607" s="117"/>
      <c r="I607" s="123" t="str">
        <f t="shared" si="18"/>
        <v/>
      </c>
      <c r="S607" s="77" t="str">
        <f t="shared" si="19"/>
        <v/>
      </c>
    </row>
    <row r="608" spans="1:19">
      <c r="A608" s="78"/>
      <c r="B608" s="114"/>
      <c r="C608" s="215"/>
      <c r="D608" s="114"/>
      <c r="E608" s="71"/>
      <c r="F608" s="115"/>
      <c r="G608" s="116"/>
      <c r="H608" s="117"/>
      <c r="I608" s="123" t="str">
        <f t="shared" si="18"/>
        <v/>
      </c>
      <c r="S608" s="77" t="str">
        <f t="shared" si="19"/>
        <v/>
      </c>
    </row>
    <row r="609" spans="1:19">
      <c r="A609" s="78"/>
      <c r="B609" s="114"/>
      <c r="C609" s="215"/>
      <c r="D609" s="114"/>
      <c r="E609" s="71"/>
      <c r="F609" s="115"/>
      <c r="G609" s="116"/>
      <c r="H609" s="117"/>
      <c r="I609" s="123" t="str">
        <f t="shared" si="18"/>
        <v/>
      </c>
      <c r="S609" s="77" t="str">
        <f t="shared" si="19"/>
        <v/>
      </c>
    </row>
    <row r="610" spans="1:19">
      <c r="A610" s="78"/>
      <c r="B610" s="114"/>
      <c r="C610" s="215"/>
      <c r="D610" s="114"/>
      <c r="E610" s="71"/>
      <c r="F610" s="115"/>
      <c r="G610" s="116"/>
      <c r="H610" s="117"/>
      <c r="I610" s="123" t="str">
        <f t="shared" si="18"/>
        <v/>
      </c>
      <c r="S610" s="77" t="str">
        <f t="shared" si="19"/>
        <v/>
      </c>
    </row>
    <row r="611" spans="1:19">
      <c r="A611" s="78"/>
      <c r="B611" s="114"/>
      <c r="C611" s="215"/>
      <c r="D611" s="114"/>
      <c r="E611" s="71"/>
      <c r="F611" s="115"/>
      <c r="G611" s="116"/>
      <c r="H611" s="117"/>
      <c r="I611" s="123" t="str">
        <f t="shared" si="18"/>
        <v/>
      </c>
      <c r="S611" s="77" t="str">
        <f t="shared" si="19"/>
        <v/>
      </c>
    </row>
    <row r="612" spans="1:19">
      <c r="A612" s="78"/>
      <c r="B612" s="114"/>
      <c r="C612" s="215"/>
      <c r="D612" s="114"/>
      <c r="E612" s="71"/>
      <c r="F612" s="115"/>
      <c r="G612" s="116"/>
      <c r="H612" s="117"/>
      <c r="I612" s="123" t="str">
        <f t="shared" si="18"/>
        <v/>
      </c>
      <c r="S612" s="77" t="str">
        <f t="shared" si="19"/>
        <v/>
      </c>
    </row>
    <row r="613" spans="1:19">
      <c r="A613" s="78"/>
      <c r="B613" s="114"/>
      <c r="C613" s="215"/>
      <c r="D613" s="114"/>
      <c r="E613" s="71"/>
      <c r="F613" s="115"/>
      <c r="G613" s="116"/>
      <c r="H613" s="117"/>
      <c r="I613" s="123" t="str">
        <f t="shared" si="18"/>
        <v/>
      </c>
      <c r="S613" s="77" t="str">
        <f t="shared" si="19"/>
        <v/>
      </c>
    </row>
    <row r="614" spans="1:19">
      <c r="A614" s="78"/>
      <c r="B614" s="114"/>
      <c r="C614" s="215"/>
      <c r="D614" s="114"/>
      <c r="E614" s="71"/>
      <c r="F614" s="115"/>
      <c r="G614" s="116"/>
      <c r="H614" s="117"/>
      <c r="I614" s="123" t="str">
        <f t="shared" si="18"/>
        <v/>
      </c>
      <c r="S614" s="77" t="str">
        <f t="shared" si="19"/>
        <v/>
      </c>
    </row>
    <row r="615" spans="1:19">
      <c r="A615" s="78"/>
      <c r="B615" s="114"/>
      <c r="C615" s="215"/>
      <c r="D615" s="114"/>
      <c r="E615" s="71"/>
      <c r="F615" s="115"/>
      <c r="G615" s="116"/>
      <c r="H615" s="117"/>
      <c r="I615" s="123" t="str">
        <f t="shared" si="18"/>
        <v/>
      </c>
      <c r="S615" s="77" t="str">
        <f t="shared" si="19"/>
        <v/>
      </c>
    </row>
    <row r="616" spans="1:19">
      <c r="A616" s="78"/>
      <c r="B616" s="114"/>
      <c r="C616" s="215"/>
      <c r="D616" s="114"/>
      <c r="E616" s="71"/>
      <c r="F616" s="115"/>
      <c r="G616" s="116"/>
      <c r="H616" s="117"/>
      <c r="I616" s="123" t="str">
        <f t="shared" si="18"/>
        <v/>
      </c>
      <c r="S616" s="77" t="str">
        <f t="shared" si="19"/>
        <v/>
      </c>
    </row>
    <row r="617" spans="1:19">
      <c r="A617" s="78"/>
      <c r="B617" s="114"/>
      <c r="C617" s="215"/>
      <c r="D617" s="114"/>
      <c r="E617" s="71"/>
      <c r="F617" s="115"/>
      <c r="G617" s="116"/>
      <c r="H617" s="117"/>
      <c r="I617" s="123" t="str">
        <f t="shared" si="18"/>
        <v/>
      </c>
      <c r="S617" s="77" t="str">
        <f t="shared" si="19"/>
        <v/>
      </c>
    </row>
    <row r="618" spans="1:19">
      <c r="A618" s="78"/>
      <c r="B618" s="114"/>
      <c r="C618" s="215"/>
      <c r="D618" s="114"/>
      <c r="E618" s="71"/>
      <c r="F618" s="115"/>
      <c r="G618" s="116"/>
      <c r="H618" s="117"/>
      <c r="I618" s="123" t="str">
        <f t="shared" si="18"/>
        <v/>
      </c>
      <c r="S618" s="77" t="str">
        <f t="shared" si="19"/>
        <v/>
      </c>
    </row>
    <row r="619" spans="1:19">
      <c r="A619" s="78"/>
      <c r="B619" s="114"/>
      <c r="C619" s="215"/>
      <c r="D619" s="114"/>
      <c r="E619" s="71"/>
      <c r="F619" s="115"/>
      <c r="G619" s="116"/>
      <c r="H619" s="117"/>
      <c r="I619" s="123" t="str">
        <f t="shared" si="18"/>
        <v/>
      </c>
      <c r="S619" s="77" t="str">
        <f t="shared" si="19"/>
        <v/>
      </c>
    </row>
    <row r="620" spans="1:19">
      <c r="A620" s="78"/>
      <c r="B620" s="114"/>
      <c r="C620" s="215"/>
      <c r="D620" s="114"/>
      <c r="E620" s="71"/>
      <c r="F620" s="115"/>
      <c r="G620" s="116"/>
      <c r="H620" s="117"/>
      <c r="I620" s="123" t="str">
        <f t="shared" si="18"/>
        <v/>
      </c>
      <c r="S620" s="77" t="str">
        <f t="shared" si="19"/>
        <v/>
      </c>
    </row>
    <row r="621" spans="1:19">
      <c r="A621" s="78"/>
      <c r="B621" s="114"/>
      <c r="C621" s="215"/>
      <c r="D621" s="114"/>
      <c r="E621" s="71"/>
      <c r="F621" s="115"/>
      <c r="G621" s="116"/>
      <c r="H621" s="117"/>
      <c r="I621" s="123" t="str">
        <f t="shared" si="18"/>
        <v/>
      </c>
      <c r="S621" s="77" t="str">
        <f t="shared" si="19"/>
        <v/>
      </c>
    </row>
    <row r="622" spans="1:19">
      <c r="A622" s="78"/>
      <c r="B622" s="114"/>
      <c r="C622" s="215"/>
      <c r="D622" s="114"/>
      <c r="E622" s="71"/>
      <c r="F622" s="115"/>
      <c r="G622" s="116"/>
      <c r="H622" s="117"/>
      <c r="I622" s="123" t="str">
        <f t="shared" si="18"/>
        <v/>
      </c>
      <c r="S622" s="77" t="str">
        <f t="shared" si="19"/>
        <v/>
      </c>
    </row>
    <row r="623" spans="1:19">
      <c r="A623" s="78"/>
      <c r="B623" s="114"/>
      <c r="C623" s="215"/>
      <c r="D623" s="114"/>
      <c r="E623" s="71"/>
      <c r="F623" s="115"/>
      <c r="G623" s="116"/>
      <c r="H623" s="117"/>
      <c r="I623" s="123" t="str">
        <f t="shared" si="18"/>
        <v/>
      </c>
      <c r="S623" s="77" t="str">
        <f t="shared" si="19"/>
        <v/>
      </c>
    </row>
    <row r="624" spans="1:19">
      <c r="A624" s="78"/>
      <c r="B624" s="114"/>
      <c r="C624" s="215"/>
      <c r="D624" s="114"/>
      <c r="E624" s="71"/>
      <c r="F624" s="115"/>
      <c r="G624" s="116"/>
      <c r="H624" s="117"/>
      <c r="I624" s="123" t="str">
        <f t="shared" si="18"/>
        <v/>
      </c>
      <c r="S624" s="77" t="str">
        <f t="shared" si="19"/>
        <v/>
      </c>
    </row>
    <row r="625" spans="1:19">
      <c r="A625" s="78"/>
      <c r="B625" s="114"/>
      <c r="C625" s="215"/>
      <c r="D625" s="114"/>
      <c r="E625" s="71"/>
      <c r="F625" s="115"/>
      <c r="G625" s="116"/>
      <c r="H625" s="117"/>
      <c r="I625" s="123" t="str">
        <f t="shared" si="18"/>
        <v/>
      </c>
      <c r="S625" s="77" t="str">
        <f t="shared" si="19"/>
        <v/>
      </c>
    </row>
    <row r="626" spans="1:19">
      <c r="A626" s="78"/>
      <c r="B626" s="114"/>
      <c r="C626" s="215"/>
      <c r="D626" s="114"/>
      <c r="E626" s="71"/>
      <c r="F626" s="115"/>
      <c r="G626" s="116"/>
      <c r="H626" s="117"/>
      <c r="I626" s="123" t="str">
        <f t="shared" si="18"/>
        <v/>
      </c>
      <c r="S626" s="77" t="str">
        <f t="shared" si="19"/>
        <v/>
      </c>
    </row>
    <row r="627" spans="1:19">
      <c r="A627" s="78"/>
      <c r="B627" s="114"/>
      <c r="C627" s="215"/>
      <c r="D627" s="114"/>
      <c r="E627" s="71"/>
      <c r="F627" s="115"/>
      <c r="G627" s="116"/>
      <c r="H627" s="117"/>
      <c r="I627" s="123" t="str">
        <f t="shared" si="18"/>
        <v/>
      </c>
      <c r="S627" s="77" t="str">
        <f t="shared" si="19"/>
        <v/>
      </c>
    </row>
    <row r="628" spans="1:19">
      <c r="A628" s="78"/>
      <c r="B628" s="114"/>
      <c r="C628" s="215"/>
      <c r="D628" s="114"/>
      <c r="E628" s="71"/>
      <c r="F628" s="115"/>
      <c r="G628" s="116"/>
      <c r="H628" s="117"/>
      <c r="I628" s="123" t="str">
        <f t="shared" si="18"/>
        <v/>
      </c>
      <c r="S628" s="77" t="str">
        <f t="shared" si="19"/>
        <v/>
      </c>
    </row>
    <row r="629" spans="1:19">
      <c r="A629" s="78"/>
      <c r="B629" s="114"/>
      <c r="C629" s="215"/>
      <c r="D629" s="114"/>
      <c r="E629" s="71"/>
      <c r="F629" s="115"/>
      <c r="G629" s="116"/>
      <c r="H629" s="117"/>
      <c r="I629" s="123" t="str">
        <f t="shared" si="18"/>
        <v/>
      </c>
      <c r="S629" s="77" t="str">
        <f t="shared" si="19"/>
        <v/>
      </c>
    </row>
    <row r="630" spans="1:19">
      <c r="A630" s="78"/>
      <c r="B630" s="114"/>
      <c r="C630" s="215"/>
      <c r="D630" s="114"/>
      <c r="E630" s="71"/>
      <c r="F630" s="115"/>
      <c r="G630" s="116"/>
      <c r="H630" s="117"/>
      <c r="I630" s="123" t="str">
        <f t="shared" si="18"/>
        <v/>
      </c>
      <c r="S630" s="77" t="str">
        <f t="shared" si="19"/>
        <v/>
      </c>
    </row>
    <row r="631" spans="1:19">
      <c r="A631" s="78"/>
      <c r="B631" s="114"/>
      <c r="C631" s="215"/>
      <c r="D631" s="114"/>
      <c r="E631" s="71"/>
      <c r="F631" s="115"/>
      <c r="G631" s="116"/>
      <c r="H631" s="117"/>
      <c r="I631" s="123" t="str">
        <f t="shared" si="18"/>
        <v/>
      </c>
      <c r="S631" s="77" t="str">
        <f t="shared" si="19"/>
        <v/>
      </c>
    </row>
    <row r="632" spans="1:19">
      <c r="A632" s="78"/>
      <c r="B632" s="114"/>
      <c r="C632" s="215"/>
      <c r="D632" s="114"/>
      <c r="E632" s="71"/>
      <c r="F632" s="115"/>
      <c r="G632" s="116"/>
      <c r="H632" s="117"/>
      <c r="I632" s="123" t="str">
        <f t="shared" si="18"/>
        <v/>
      </c>
      <c r="S632" s="77" t="str">
        <f t="shared" si="19"/>
        <v/>
      </c>
    </row>
    <row r="633" spans="1:19">
      <c r="A633" s="78"/>
      <c r="B633" s="114"/>
      <c r="C633" s="215"/>
      <c r="D633" s="114"/>
      <c r="E633" s="71"/>
      <c r="F633" s="115"/>
      <c r="G633" s="116"/>
      <c r="H633" s="117"/>
      <c r="I633" s="123" t="str">
        <f t="shared" si="18"/>
        <v/>
      </c>
      <c r="S633" s="77" t="str">
        <f t="shared" si="19"/>
        <v/>
      </c>
    </row>
    <row r="634" spans="1:19">
      <c r="A634" s="78"/>
      <c r="B634" s="114"/>
      <c r="C634" s="215"/>
      <c r="D634" s="114"/>
      <c r="E634" s="71"/>
      <c r="F634" s="115"/>
      <c r="G634" s="116"/>
      <c r="H634" s="117"/>
      <c r="I634" s="123" t="str">
        <f t="shared" si="18"/>
        <v/>
      </c>
      <c r="S634" s="77" t="str">
        <f t="shared" si="19"/>
        <v/>
      </c>
    </row>
    <row r="635" spans="1:19">
      <c r="A635" s="78"/>
      <c r="B635" s="114"/>
      <c r="C635" s="215"/>
      <c r="D635" s="114"/>
      <c r="E635" s="71"/>
      <c r="F635" s="115"/>
      <c r="G635" s="116"/>
      <c r="H635" s="117"/>
      <c r="I635" s="123" t="str">
        <f t="shared" si="18"/>
        <v/>
      </c>
      <c r="S635" s="77" t="str">
        <f t="shared" si="19"/>
        <v/>
      </c>
    </row>
    <row r="636" spans="1:19">
      <c r="A636" s="78"/>
      <c r="B636" s="114"/>
      <c r="C636" s="215"/>
      <c r="D636" s="114"/>
      <c r="E636" s="71"/>
      <c r="F636" s="115"/>
      <c r="G636" s="116"/>
      <c r="H636" s="117"/>
      <c r="I636" s="123" t="str">
        <f t="shared" si="18"/>
        <v/>
      </c>
      <c r="S636" s="77" t="str">
        <f t="shared" si="19"/>
        <v/>
      </c>
    </row>
    <row r="637" spans="1:19">
      <c r="A637" s="78"/>
      <c r="B637" s="114"/>
      <c r="C637" s="215"/>
      <c r="D637" s="114"/>
      <c r="E637" s="71"/>
      <c r="F637" s="115"/>
      <c r="G637" s="116"/>
      <c r="H637" s="117"/>
      <c r="I637" s="123" t="str">
        <f t="shared" si="18"/>
        <v/>
      </c>
      <c r="S637" s="77" t="str">
        <f t="shared" si="19"/>
        <v/>
      </c>
    </row>
    <row r="638" spans="1:19">
      <c r="A638" s="78"/>
      <c r="B638" s="114"/>
      <c r="C638" s="215"/>
      <c r="D638" s="114"/>
      <c r="E638" s="71"/>
      <c r="F638" s="115"/>
      <c r="G638" s="116"/>
      <c r="H638" s="117"/>
      <c r="I638" s="123" t="str">
        <f t="shared" si="18"/>
        <v/>
      </c>
      <c r="S638" s="77" t="str">
        <f t="shared" si="19"/>
        <v/>
      </c>
    </row>
    <row r="639" spans="1:19">
      <c r="A639" s="78"/>
      <c r="B639" s="114"/>
      <c r="C639" s="215"/>
      <c r="D639" s="114"/>
      <c r="E639" s="71"/>
      <c r="F639" s="115"/>
      <c r="G639" s="116"/>
      <c r="H639" s="117"/>
      <c r="I639" s="123" t="str">
        <f t="shared" si="18"/>
        <v/>
      </c>
      <c r="S639" s="77" t="str">
        <f t="shared" si="19"/>
        <v/>
      </c>
    </row>
    <row r="640" spans="1:19">
      <c r="A640" s="78"/>
      <c r="B640" s="114"/>
      <c r="C640" s="215"/>
      <c r="D640" s="114"/>
      <c r="E640" s="71"/>
      <c r="F640" s="115"/>
      <c r="G640" s="116"/>
      <c r="H640" s="117"/>
      <c r="I640" s="123" t="str">
        <f t="shared" si="18"/>
        <v/>
      </c>
      <c r="S640" s="77" t="str">
        <f t="shared" si="19"/>
        <v/>
      </c>
    </row>
    <row r="641" spans="1:19">
      <c r="A641" s="78"/>
      <c r="B641" s="114"/>
      <c r="C641" s="215"/>
      <c r="D641" s="114"/>
      <c r="E641" s="71"/>
      <c r="F641" s="115"/>
      <c r="G641" s="116"/>
      <c r="H641" s="117"/>
      <c r="I641" s="123" t="str">
        <f t="shared" si="18"/>
        <v/>
      </c>
      <c r="S641" s="77" t="str">
        <f t="shared" si="19"/>
        <v/>
      </c>
    </row>
    <row r="642" spans="1:19">
      <c r="A642" s="78"/>
      <c r="B642" s="114"/>
      <c r="C642" s="215"/>
      <c r="D642" s="114"/>
      <c r="E642" s="71"/>
      <c r="F642" s="115"/>
      <c r="G642" s="116"/>
      <c r="H642" s="117"/>
      <c r="I642" s="123" t="str">
        <f t="shared" si="18"/>
        <v/>
      </c>
      <c r="S642" s="77" t="str">
        <f t="shared" si="19"/>
        <v/>
      </c>
    </row>
    <row r="643" spans="1:19">
      <c r="A643" s="78"/>
      <c r="B643" s="114"/>
      <c r="C643" s="215"/>
      <c r="D643" s="114"/>
      <c r="E643" s="71"/>
      <c r="F643" s="115"/>
      <c r="G643" s="116"/>
      <c r="H643" s="117"/>
      <c r="I643" s="123" t="str">
        <f t="shared" ref="I643:I706" si="20">IF(C643="","",EXP(-EXP(-(C643-K$12)/K$11)))</f>
        <v/>
      </c>
      <c r="S643" s="77" t="str">
        <f t="shared" ref="S643:S706" si="21">IF(C643="","",(1/X$5)  *  EXP(   -  (   (C643-X$6)/X$5   +   EXP(-(C643-X$6)/X$5)  )   ))</f>
        <v/>
      </c>
    </row>
    <row r="644" spans="1:19">
      <c r="A644" s="78"/>
      <c r="B644" s="114"/>
      <c r="C644" s="215"/>
      <c r="D644" s="114"/>
      <c r="E644" s="71"/>
      <c r="F644" s="115"/>
      <c r="G644" s="116"/>
      <c r="H644" s="117"/>
      <c r="I644" s="123" t="str">
        <f t="shared" si="20"/>
        <v/>
      </c>
      <c r="S644" s="77" t="str">
        <f t="shared" si="21"/>
        <v/>
      </c>
    </row>
    <row r="645" spans="1:19">
      <c r="A645" s="78"/>
      <c r="B645" s="114"/>
      <c r="C645" s="215"/>
      <c r="D645" s="114"/>
      <c r="E645" s="71"/>
      <c r="F645" s="115"/>
      <c r="G645" s="116"/>
      <c r="H645" s="117"/>
      <c r="I645" s="123" t="str">
        <f t="shared" si="20"/>
        <v/>
      </c>
      <c r="S645" s="77" t="str">
        <f t="shared" si="21"/>
        <v/>
      </c>
    </row>
    <row r="646" spans="1:19">
      <c r="A646" s="78"/>
      <c r="B646" s="114"/>
      <c r="C646" s="215"/>
      <c r="D646" s="114"/>
      <c r="E646" s="71"/>
      <c r="F646" s="115"/>
      <c r="G646" s="116"/>
      <c r="H646" s="117"/>
      <c r="I646" s="123" t="str">
        <f t="shared" si="20"/>
        <v/>
      </c>
      <c r="S646" s="77" t="str">
        <f t="shared" si="21"/>
        <v/>
      </c>
    </row>
    <row r="647" spans="1:19">
      <c r="A647" s="78"/>
      <c r="B647" s="114"/>
      <c r="C647" s="215"/>
      <c r="D647" s="114"/>
      <c r="E647" s="71"/>
      <c r="F647" s="115"/>
      <c r="G647" s="116"/>
      <c r="H647" s="117"/>
      <c r="I647" s="123" t="str">
        <f t="shared" si="20"/>
        <v/>
      </c>
      <c r="S647" s="77" t="str">
        <f t="shared" si="21"/>
        <v/>
      </c>
    </row>
    <row r="648" spans="1:19">
      <c r="A648" s="78"/>
      <c r="B648" s="114"/>
      <c r="C648" s="215"/>
      <c r="D648" s="114"/>
      <c r="E648" s="71"/>
      <c r="F648" s="115"/>
      <c r="G648" s="116"/>
      <c r="H648" s="117"/>
      <c r="I648" s="123" t="str">
        <f t="shared" si="20"/>
        <v/>
      </c>
      <c r="S648" s="77" t="str">
        <f t="shared" si="21"/>
        <v/>
      </c>
    </row>
    <row r="649" spans="1:19">
      <c r="A649" s="78"/>
      <c r="B649" s="114"/>
      <c r="C649" s="215"/>
      <c r="D649" s="114"/>
      <c r="E649" s="71"/>
      <c r="F649" s="115"/>
      <c r="G649" s="116"/>
      <c r="H649" s="117"/>
      <c r="I649" s="123" t="str">
        <f t="shared" si="20"/>
        <v/>
      </c>
      <c r="S649" s="77" t="str">
        <f t="shared" si="21"/>
        <v/>
      </c>
    </row>
    <row r="650" spans="1:19">
      <c r="A650" s="78"/>
      <c r="B650" s="114"/>
      <c r="C650" s="215"/>
      <c r="D650" s="114"/>
      <c r="E650" s="71"/>
      <c r="F650" s="115"/>
      <c r="G650" s="116"/>
      <c r="H650" s="117"/>
      <c r="I650" s="123" t="str">
        <f t="shared" si="20"/>
        <v/>
      </c>
      <c r="S650" s="77" t="str">
        <f t="shared" si="21"/>
        <v/>
      </c>
    </row>
    <row r="651" spans="1:19">
      <c r="A651" s="78"/>
      <c r="B651" s="114"/>
      <c r="C651" s="215"/>
      <c r="D651" s="114"/>
      <c r="E651" s="71"/>
      <c r="F651" s="115"/>
      <c r="G651" s="116"/>
      <c r="H651" s="117"/>
      <c r="I651" s="123" t="str">
        <f t="shared" si="20"/>
        <v/>
      </c>
      <c r="S651" s="77" t="str">
        <f t="shared" si="21"/>
        <v/>
      </c>
    </row>
    <row r="652" spans="1:19">
      <c r="A652" s="78"/>
      <c r="B652" s="114"/>
      <c r="C652" s="215"/>
      <c r="D652" s="114"/>
      <c r="E652" s="71"/>
      <c r="F652" s="115"/>
      <c r="G652" s="116"/>
      <c r="H652" s="117"/>
      <c r="I652" s="123" t="str">
        <f t="shared" si="20"/>
        <v/>
      </c>
      <c r="S652" s="77" t="str">
        <f t="shared" si="21"/>
        <v/>
      </c>
    </row>
    <row r="653" spans="1:19">
      <c r="A653" s="78"/>
      <c r="B653" s="114"/>
      <c r="C653" s="215"/>
      <c r="D653" s="114"/>
      <c r="E653" s="71"/>
      <c r="F653" s="115"/>
      <c r="G653" s="116"/>
      <c r="H653" s="117"/>
      <c r="I653" s="123" t="str">
        <f t="shared" si="20"/>
        <v/>
      </c>
      <c r="S653" s="77" t="str">
        <f t="shared" si="21"/>
        <v/>
      </c>
    </row>
    <row r="654" spans="1:19">
      <c r="A654" s="78"/>
      <c r="B654" s="114"/>
      <c r="C654" s="215"/>
      <c r="D654" s="114"/>
      <c r="E654" s="71"/>
      <c r="F654" s="115"/>
      <c r="G654" s="116"/>
      <c r="H654" s="117"/>
      <c r="I654" s="123" t="str">
        <f t="shared" si="20"/>
        <v/>
      </c>
      <c r="S654" s="77" t="str">
        <f t="shared" si="21"/>
        <v/>
      </c>
    </row>
    <row r="655" spans="1:19">
      <c r="A655" s="78"/>
      <c r="B655" s="114"/>
      <c r="C655" s="215"/>
      <c r="D655" s="114"/>
      <c r="E655" s="71"/>
      <c r="F655" s="115"/>
      <c r="G655" s="116"/>
      <c r="H655" s="117"/>
      <c r="I655" s="123" t="str">
        <f t="shared" si="20"/>
        <v/>
      </c>
      <c r="S655" s="77" t="str">
        <f t="shared" si="21"/>
        <v/>
      </c>
    </row>
    <row r="656" spans="1:19">
      <c r="A656" s="78"/>
      <c r="B656" s="114"/>
      <c r="C656" s="215"/>
      <c r="D656" s="114"/>
      <c r="E656" s="71"/>
      <c r="F656" s="115"/>
      <c r="G656" s="116"/>
      <c r="H656" s="117"/>
      <c r="I656" s="123" t="str">
        <f t="shared" si="20"/>
        <v/>
      </c>
      <c r="S656" s="77" t="str">
        <f t="shared" si="21"/>
        <v/>
      </c>
    </row>
    <row r="657" spans="1:19">
      <c r="A657" s="78"/>
      <c r="B657" s="114"/>
      <c r="C657" s="215"/>
      <c r="D657" s="114"/>
      <c r="E657" s="71"/>
      <c r="F657" s="115"/>
      <c r="G657" s="116"/>
      <c r="H657" s="117"/>
      <c r="I657" s="123" t="str">
        <f t="shared" si="20"/>
        <v/>
      </c>
      <c r="S657" s="77" t="str">
        <f t="shared" si="21"/>
        <v/>
      </c>
    </row>
    <row r="658" spans="1:19">
      <c r="A658" s="78"/>
      <c r="B658" s="114"/>
      <c r="C658" s="215"/>
      <c r="D658" s="114"/>
      <c r="E658" s="71"/>
      <c r="F658" s="115"/>
      <c r="G658" s="116"/>
      <c r="H658" s="117"/>
      <c r="I658" s="123" t="str">
        <f t="shared" si="20"/>
        <v/>
      </c>
      <c r="S658" s="77" t="str">
        <f t="shared" si="21"/>
        <v/>
      </c>
    </row>
    <row r="659" spans="1:19">
      <c r="A659" s="78"/>
      <c r="B659" s="114"/>
      <c r="C659" s="215"/>
      <c r="D659" s="114"/>
      <c r="E659" s="71"/>
      <c r="F659" s="115"/>
      <c r="G659" s="116"/>
      <c r="H659" s="117"/>
      <c r="I659" s="123" t="str">
        <f t="shared" si="20"/>
        <v/>
      </c>
      <c r="S659" s="77" t="str">
        <f t="shared" si="21"/>
        <v/>
      </c>
    </row>
    <row r="660" spans="1:19">
      <c r="A660" s="78"/>
      <c r="B660" s="114"/>
      <c r="C660" s="215"/>
      <c r="D660" s="114"/>
      <c r="E660" s="71"/>
      <c r="F660" s="115"/>
      <c r="G660" s="116"/>
      <c r="H660" s="117"/>
      <c r="I660" s="123" t="str">
        <f t="shared" si="20"/>
        <v/>
      </c>
      <c r="S660" s="77" t="str">
        <f t="shared" si="21"/>
        <v/>
      </c>
    </row>
    <row r="661" spans="1:19">
      <c r="A661" s="78"/>
      <c r="B661" s="114"/>
      <c r="C661" s="215"/>
      <c r="D661" s="114"/>
      <c r="E661" s="71"/>
      <c r="F661" s="115"/>
      <c r="G661" s="116"/>
      <c r="H661" s="117"/>
      <c r="I661" s="123" t="str">
        <f t="shared" si="20"/>
        <v/>
      </c>
      <c r="S661" s="77" t="str">
        <f t="shared" si="21"/>
        <v/>
      </c>
    </row>
    <row r="662" spans="1:19">
      <c r="A662" s="78"/>
      <c r="B662" s="114"/>
      <c r="C662" s="215"/>
      <c r="D662" s="114"/>
      <c r="E662" s="71"/>
      <c r="F662" s="115"/>
      <c r="G662" s="116"/>
      <c r="H662" s="117"/>
      <c r="I662" s="123" t="str">
        <f t="shared" si="20"/>
        <v/>
      </c>
      <c r="S662" s="77" t="str">
        <f t="shared" si="21"/>
        <v/>
      </c>
    </row>
    <row r="663" spans="1:19">
      <c r="A663" s="78"/>
      <c r="B663" s="114"/>
      <c r="C663" s="215"/>
      <c r="D663" s="114"/>
      <c r="E663" s="71"/>
      <c r="F663" s="115"/>
      <c r="G663" s="116"/>
      <c r="H663" s="117"/>
      <c r="I663" s="123" t="str">
        <f t="shared" si="20"/>
        <v/>
      </c>
      <c r="S663" s="77" t="str">
        <f t="shared" si="21"/>
        <v/>
      </c>
    </row>
    <row r="664" spans="1:19">
      <c r="A664" s="78"/>
      <c r="B664" s="114"/>
      <c r="C664" s="215"/>
      <c r="D664" s="114"/>
      <c r="E664" s="71"/>
      <c r="F664" s="115"/>
      <c r="G664" s="116"/>
      <c r="H664" s="117"/>
      <c r="I664" s="123" t="str">
        <f t="shared" si="20"/>
        <v/>
      </c>
      <c r="S664" s="77" t="str">
        <f t="shared" si="21"/>
        <v/>
      </c>
    </row>
    <row r="665" spans="1:19">
      <c r="A665" s="78"/>
      <c r="B665" s="114"/>
      <c r="C665" s="215"/>
      <c r="D665" s="114"/>
      <c r="E665" s="71"/>
      <c r="F665" s="115"/>
      <c r="G665" s="116"/>
      <c r="H665" s="117"/>
      <c r="I665" s="123" t="str">
        <f t="shared" si="20"/>
        <v/>
      </c>
      <c r="S665" s="77" t="str">
        <f t="shared" si="21"/>
        <v/>
      </c>
    </row>
    <row r="666" spans="1:19">
      <c r="A666" s="78"/>
      <c r="B666" s="114"/>
      <c r="C666" s="215"/>
      <c r="D666" s="114"/>
      <c r="E666" s="71"/>
      <c r="F666" s="115"/>
      <c r="G666" s="116"/>
      <c r="H666" s="117"/>
      <c r="I666" s="123" t="str">
        <f t="shared" si="20"/>
        <v/>
      </c>
      <c r="S666" s="77" t="str">
        <f t="shared" si="21"/>
        <v/>
      </c>
    </row>
    <row r="667" spans="1:19">
      <c r="A667" s="78"/>
      <c r="B667" s="114"/>
      <c r="C667" s="215"/>
      <c r="D667" s="114"/>
      <c r="E667" s="71"/>
      <c r="F667" s="115"/>
      <c r="G667" s="116"/>
      <c r="H667" s="117"/>
      <c r="I667" s="123" t="str">
        <f t="shared" si="20"/>
        <v/>
      </c>
      <c r="S667" s="77" t="str">
        <f t="shared" si="21"/>
        <v/>
      </c>
    </row>
    <row r="668" spans="1:19">
      <c r="A668" s="78"/>
      <c r="B668" s="114"/>
      <c r="C668" s="215"/>
      <c r="D668" s="114"/>
      <c r="E668" s="71"/>
      <c r="F668" s="115"/>
      <c r="G668" s="116"/>
      <c r="H668" s="117"/>
      <c r="I668" s="123" t="str">
        <f t="shared" si="20"/>
        <v/>
      </c>
      <c r="S668" s="77" t="str">
        <f t="shared" si="21"/>
        <v/>
      </c>
    </row>
    <row r="669" spans="1:19">
      <c r="A669" s="78"/>
      <c r="B669" s="114"/>
      <c r="C669" s="215"/>
      <c r="D669" s="114"/>
      <c r="E669" s="71"/>
      <c r="F669" s="115"/>
      <c r="G669" s="116"/>
      <c r="H669" s="117"/>
      <c r="I669" s="123" t="str">
        <f t="shared" si="20"/>
        <v/>
      </c>
      <c r="S669" s="77" t="str">
        <f t="shared" si="21"/>
        <v/>
      </c>
    </row>
    <row r="670" spans="1:19">
      <c r="A670" s="78"/>
      <c r="B670" s="114"/>
      <c r="C670" s="215"/>
      <c r="D670" s="114"/>
      <c r="E670" s="71"/>
      <c r="F670" s="115"/>
      <c r="G670" s="116"/>
      <c r="H670" s="117"/>
      <c r="I670" s="123" t="str">
        <f t="shared" si="20"/>
        <v/>
      </c>
      <c r="S670" s="77" t="str">
        <f t="shared" si="21"/>
        <v/>
      </c>
    </row>
    <row r="671" spans="1:19">
      <c r="A671" s="78"/>
      <c r="B671" s="114"/>
      <c r="C671" s="215"/>
      <c r="D671" s="114"/>
      <c r="E671" s="71"/>
      <c r="F671" s="115"/>
      <c r="G671" s="116"/>
      <c r="H671" s="117"/>
      <c r="I671" s="123" t="str">
        <f t="shared" si="20"/>
        <v/>
      </c>
      <c r="S671" s="77" t="str">
        <f t="shared" si="21"/>
        <v/>
      </c>
    </row>
    <row r="672" spans="1:19">
      <c r="A672" s="78"/>
      <c r="B672" s="114"/>
      <c r="C672" s="215"/>
      <c r="D672" s="114"/>
      <c r="E672" s="71"/>
      <c r="F672" s="115"/>
      <c r="G672" s="116"/>
      <c r="H672" s="117"/>
      <c r="I672" s="123" t="str">
        <f t="shared" si="20"/>
        <v/>
      </c>
      <c r="S672" s="77" t="str">
        <f t="shared" si="21"/>
        <v/>
      </c>
    </row>
    <row r="673" spans="1:19">
      <c r="A673" s="78"/>
      <c r="B673" s="114"/>
      <c r="C673" s="215"/>
      <c r="D673" s="114"/>
      <c r="E673" s="71"/>
      <c r="F673" s="115"/>
      <c r="G673" s="116"/>
      <c r="H673" s="117"/>
      <c r="I673" s="123" t="str">
        <f t="shared" si="20"/>
        <v/>
      </c>
      <c r="S673" s="77" t="str">
        <f t="shared" si="21"/>
        <v/>
      </c>
    </row>
    <row r="674" spans="1:19">
      <c r="A674" s="78"/>
      <c r="B674" s="114"/>
      <c r="C674" s="215"/>
      <c r="D674" s="114"/>
      <c r="E674" s="71"/>
      <c r="F674" s="115"/>
      <c r="G674" s="116"/>
      <c r="H674" s="117"/>
      <c r="I674" s="123" t="str">
        <f t="shared" si="20"/>
        <v/>
      </c>
      <c r="S674" s="77" t="str">
        <f t="shared" si="21"/>
        <v/>
      </c>
    </row>
    <row r="675" spans="1:19">
      <c r="A675" s="78"/>
      <c r="B675" s="114"/>
      <c r="C675" s="215"/>
      <c r="D675" s="114"/>
      <c r="E675" s="71"/>
      <c r="F675" s="115"/>
      <c r="G675" s="116"/>
      <c r="H675" s="117"/>
      <c r="I675" s="123" t="str">
        <f t="shared" si="20"/>
        <v/>
      </c>
      <c r="S675" s="77" t="str">
        <f t="shared" si="21"/>
        <v/>
      </c>
    </row>
    <row r="676" spans="1:19">
      <c r="A676" s="78"/>
      <c r="B676" s="114"/>
      <c r="C676" s="215"/>
      <c r="D676" s="114"/>
      <c r="E676" s="71"/>
      <c r="F676" s="115"/>
      <c r="G676" s="116"/>
      <c r="H676" s="117"/>
      <c r="I676" s="123" t="str">
        <f t="shared" si="20"/>
        <v/>
      </c>
      <c r="S676" s="77" t="str">
        <f t="shared" si="21"/>
        <v/>
      </c>
    </row>
    <row r="677" spans="1:19">
      <c r="A677" s="78"/>
      <c r="B677" s="114"/>
      <c r="C677" s="215"/>
      <c r="D677" s="114"/>
      <c r="E677" s="71"/>
      <c r="F677" s="115"/>
      <c r="G677" s="116"/>
      <c r="H677" s="117"/>
      <c r="I677" s="123" t="str">
        <f t="shared" si="20"/>
        <v/>
      </c>
      <c r="S677" s="77" t="str">
        <f t="shared" si="21"/>
        <v/>
      </c>
    </row>
    <row r="678" spans="1:19">
      <c r="A678" s="78"/>
      <c r="B678" s="114"/>
      <c r="C678" s="215"/>
      <c r="D678" s="114"/>
      <c r="E678" s="71"/>
      <c r="F678" s="115"/>
      <c r="G678" s="116"/>
      <c r="H678" s="117"/>
      <c r="I678" s="123" t="str">
        <f t="shared" si="20"/>
        <v/>
      </c>
      <c r="S678" s="77" t="str">
        <f t="shared" si="21"/>
        <v/>
      </c>
    </row>
    <row r="679" spans="1:19">
      <c r="A679" s="78"/>
      <c r="B679" s="114"/>
      <c r="C679" s="215"/>
      <c r="D679" s="114"/>
      <c r="E679" s="71"/>
      <c r="F679" s="115"/>
      <c r="G679" s="116"/>
      <c r="H679" s="117"/>
      <c r="I679" s="123" t="str">
        <f t="shared" si="20"/>
        <v/>
      </c>
      <c r="S679" s="77" t="str">
        <f t="shared" si="21"/>
        <v/>
      </c>
    </row>
    <row r="680" spans="1:19">
      <c r="A680" s="78"/>
      <c r="B680" s="114"/>
      <c r="C680" s="215"/>
      <c r="D680" s="114"/>
      <c r="E680" s="71"/>
      <c r="F680" s="115"/>
      <c r="G680" s="116"/>
      <c r="H680" s="117"/>
      <c r="I680" s="123" t="str">
        <f t="shared" si="20"/>
        <v/>
      </c>
      <c r="S680" s="77" t="str">
        <f t="shared" si="21"/>
        <v/>
      </c>
    </row>
    <row r="681" spans="1:19">
      <c r="A681" s="78"/>
      <c r="B681" s="114"/>
      <c r="C681" s="215"/>
      <c r="D681" s="114"/>
      <c r="E681" s="71"/>
      <c r="F681" s="115"/>
      <c r="G681" s="116"/>
      <c r="H681" s="117"/>
      <c r="I681" s="123" t="str">
        <f t="shared" si="20"/>
        <v/>
      </c>
      <c r="S681" s="77" t="str">
        <f t="shared" si="21"/>
        <v/>
      </c>
    </row>
    <row r="682" spans="1:19">
      <c r="A682" s="78"/>
      <c r="B682" s="114"/>
      <c r="C682" s="215"/>
      <c r="D682" s="114"/>
      <c r="E682" s="71"/>
      <c r="F682" s="115"/>
      <c r="G682" s="116"/>
      <c r="H682" s="117"/>
      <c r="I682" s="123" t="str">
        <f t="shared" si="20"/>
        <v/>
      </c>
      <c r="S682" s="77" t="str">
        <f t="shared" si="21"/>
        <v/>
      </c>
    </row>
    <row r="683" spans="1:19">
      <c r="A683" s="78"/>
      <c r="B683" s="114"/>
      <c r="C683" s="215"/>
      <c r="D683" s="114"/>
      <c r="E683" s="71"/>
      <c r="F683" s="115"/>
      <c r="G683" s="116"/>
      <c r="H683" s="117"/>
      <c r="I683" s="123" t="str">
        <f t="shared" si="20"/>
        <v/>
      </c>
      <c r="S683" s="77" t="str">
        <f t="shared" si="21"/>
        <v/>
      </c>
    </row>
    <row r="684" spans="1:19">
      <c r="A684" s="78"/>
      <c r="B684" s="114"/>
      <c r="C684" s="215"/>
      <c r="D684" s="114"/>
      <c r="E684" s="71"/>
      <c r="F684" s="115"/>
      <c r="G684" s="116"/>
      <c r="H684" s="117"/>
      <c r="I684" s="123" t="str">
        <f t="shared" si="20"/>
        <v/>
      </c>
      <c r="S684" s="77" t="str">
        <f t="shared" si="21"/>
        <v/>
      </c>
    </row>
    <row r="685" spans="1:19">
      <c r="A685" s="78"/>
      <c r="B685" s="114"/>
      <c r="C685" s="215"/>
      <c r="D685" s="114"/>
      <c r="E685" s="71"/>
      <c r="F685" s="115"/>
      <c r="G685" s="116"/>
      <c r="H685" s="117"/>
      <c r="I685" s="123" t="str">
        <f t="shared" si="20"/>
        <v/>
      </c>
      <c r="S685" s="77" t="str">
        <f t="shared" si="21"/>
        <v/>
      </c>
    </row>
    <row r="686" spans="1:19">
      <c r="A686" s="78"/>
      <c r="B686" s="114"/>
      <c r="C686" s="215"/>
      <c r="D686" s="114"/>
      <c r="E686" s="71"/>
      <c r="F686" s="115"/>
      <c r="G686" s="116"/>
      <c r="H686" s="117"/>
      <c r="I686" s="123" t="str">
        <f t="shared" si="20"/>
        <v/>
      </c>
      <c r="S686" s="77" t="str">
        <f t="shared" si="21"/>
        <v/>
      </c>
    </row>
    <row r="687" spans="1:19">
      <c r="A687" s="78"/>
      <c r="B687" s="114"/>
      <c r="C687" s="215"/>
      <c r="D687" s="114"/>
      <c r="E687" s="71"/>
      <c r="F687" s="115"/>
      <c r="G687" s="116"/>
      <c r="H687" s="117"/>
      <c r="I687" s="123" t="str">
        <f t="shared" si="20"/>
        <v/>
      </c>
      <c r="S687" s="77" t="str">
        <f t="shared" si="21"/>
        <v/>
      </c>
    </row>
    <row r="688" spans="1:19">
      <c r="A688" s="78"/>
      <c r="B688" s="114"/>
      <c r="C688" s="215"/>
      <c r="D688" s="114"/>
      <c r="E688" s="71"/>
      <c r="F688" s="115"/>
      <c r="G688" s="116"/>
      <c r="H688" s="117"/>
      <c r="I688" s="123" t="str">
        <f t="shared" si="20"/>
        <v/>
      </c>
      <c r="S688" s="77" t="str">
        <f t="shared" si="21"/>
        <v/>
      </c>
    </row>
    <row r="689" spans="1:19">
      <c r="A689" s="78"/>
      <c r="B689" s="114"/>
      <c r="C689" s="215"/>
      <c r="D689" s="114"/>
      <c r="E689" s="71"/>
      <c r="F689" s="115"/>
      <c r="G689" s="116"/>
      <c r="H689" s="117"/>
      <c r="I689" s="123" t="str">
        <f t="shared" si="20"/>
        <v/>
      </c>
      <c r="S689" s="77" t="str">
        <f t="shared" si="21"/>
        <v/>
      </c>
    </row>
    <row r="690" spans="1:19">
      <c r="A690" s="78"/>
      <c r="B690" s="114"/>
      <c r="C690" s="215"/>
      <c r="D690" s="114"/>
      <c r="E690" s="71"/>
      <c r="F690" s="115"/>
      <c r="G690" s="116"/>
      <c r="H690" s="117"/>
      <c r="I690" s="123" t="str">
        <f t="shared" si="20"/>
        <v/>
      </c>
      <c r="S690" s="77" t="str">
        <f t="shared" si="21"/>
        <v/>
      </c>
    </row>
    <row r="691" spans="1:19">
      <c r="A691" s="78"/>
      <c r="B691" s="114"/>
      <c r="C691" s="215"/>
      <c r="D691" s="114"/>
      <c r="E691" s="71"/>
      <c r="F691" s="115"/>
      <c r="G691" s="116"/>
      <c r="H691" s="117"/>
      <c r="I691" s="123" t="str">
        <f t="shared" si="20"/>
        <v/>
      </c>
      <c r="S691" s="77" t="str">
        <f t="shared" si="21"/>
        <v/>
      </c>
    </row>
    <row r="692" spans="1:19">
      <c r="A692" s="78"/>
      <c r="B692" s="114"/>
      <c r="C692" s="215"/>
      <c r="D692" s="114"/>
      <c r="E692" s="71"/>
      <c r="F692" s="115"/>
      <c r="G692" s="116"/>
      <c r="H692" s="117"/>
      <c r="I692" s="123" t="str">
        <f t="shared" si="20"/>
        <v/>
      </c>
      <c r="S692" s="77" t="str">
        <f t="shared" si="21"/>
        <v/>
      </c>
    </row>
    <row r="693" spans="1:19">
      <c r="A693" s="78"/>
      <c r="B693" s="114"/>
      <c r="C693" s="215"/>
      <c r="D693" s="114"/>
      <c r="E693" s="71"/>
      <c r="F693" s="115"/>
      <c r="G693" s="116"/>
      <c r="H693" s="117"/>
      <c r="I693" s="123" t="str">
        <f t="shared" si="20"/>
        <v/>
      </c>
      <c r="S693" s="77" t="str">
        <f t="shared" si="21"/>
        <v/>
      </c>
    </row>
    <row r="694" spans="1:19">
      <c r="A694" s="78"/>
      <c r="B694" s="114"/>
      <c r="C694" s="215"/>
      <c r="D694" s="114"/>
      <c r="E694" s="71"/>
      <c r="F694" s="115"/>
      <c r="G694" s="116"/>
      <c r="H694" s="117"/>
      <c r="I694" s="123" t="str">
        <f t="shared" si="20"/>
        <v/>
      </c>
      <c r="S694" s="77" t="str">
        <f t="shared" si="21"/>
        <v/>
      </c>
    </row>
    <row r="695" spans="1:19">
      <c r="A695" s="78"/>
      <c r="B695" s="114"/>
      <c r="C695" s="215"/>
      <c r="D695" s="114"/>
      <c r="E695" s="71"/>
      <c r="F695" s="115"/>
      <c r="G695" s="116"/>
      <c r="H695" s="117"/>
      <c r="I695" s="123" t="str">
        <f t="shared" si="20"/>
        <v/>
      </c>
      <c r="S695" s="77" t="str">
        <f t="shared" si="21"/>
        <v/>
      </c>
    </row>
    <row r="696" spans="1:19">
      <c r="A696" s="78"/>
      <c r="B696" s="114"/>
      <c r="C696" s="215"/>
      <c r="D696" s="114"/>
      <c r="E696" s="71"/>
      <c r="F696" s="115"/>
      <c r="G696" s="116"/>
      <c r="H696" s="117"/>
      <c r="I696" s="123" t="str">
        <f t="shared" si="20"/>
        <v/>
      </c>
      <c r="S696" s="77" t="str">
        <f t="shared" si="21"/>
        <v/>
      </c>
    </row>
    <row r="697" spans="1:19">
      <c r="A697" s="78"/>
      <c r="B697" s="114"/>
      <c r="C697" s="215"/>
      <c r="D697" s="114"/>
      <c r="E697" s="71"/>
      <c r="F697" s="115"/>
      <c r="G697" s="116"/>
      <c r="H697" s="117"/>
      <c r="I697" s="123" t="str">
        <f t="shared" si="20"/>
        <v/>
      </c>
      <c r="S697" s="77" t="str">
        <f t="shared" si="21"/>
        <v/>
      </c>
    </row>
    <row r="698" spans="1:19">
      <c r="A698" s="78"/>
      <c r="B698" s="114"/>
      <c r="C698" s="215"/>
      <c r="D698" s="114"/>
      <c r="E698" s="71"/>
      <c r="F698" s="115"/>
      <c r="G698" s="116"/>
      <c r="H698" s="117"/>
      <c r="I698" s="123" t="str">
        <f t="shared" si="20"/>
        <v/>
      </c>
      <c r="S698" s="77" t="str">
        <f t="shared" si="21"/>
        <v/>
      </c>
    </row>
    <row r="699" spans="1:19">
      <c r="A699" s="78"/>
      <c r="B699" s="114"/>
      <c r="C699" s="215"/>
      <c r="D699" s="114"/>
      <c r="E699" s="71"/>
      <c r="F699" s="115"/>
      <c r="G699" s="116"/>
      <c r="H699" s="117"/>
      <c r="I699" s="123" t="str">
        <f t="shared" si="20"/>
        <v/>
      </c>
      <c r="S699" s="77" t="str">
        <f t="shared" si="21"/>
        <v/>
      </c>
    </row>
    <row r="700" spans="1:19">
      <c r="A700" s="78"/>
      <c r="B700" s="114"/>
      <c r="C700" s="215"/>
      <c r="D700" s="114"/>
      <c r="E700" s="71"/>
      <c r="F700" s="115"/>
      <c r="G700" s="116"/>
      <c r="H700" s="117"/>
      <c r="I700" s="123" t="str">
        <f t="shared" si="20"/>
        <v/>
      </c>
      <c r="S700" s="77" t="str">
        <f t="shared" si="21"/>
        <v/>
      </c>
    </row>
    <row r="701" spans="1:19">
      <c r="A701" s="78"/>
      <c r="B701" s="114"/>
      <c r="C701" s="215"/>
      <c r="D701" s="114"/>
      <c r="E701" s="71"/>
      <c r="F701" s="115"/>
      <c r="G701" s="116"/>
      <c r="H701" s="117"/>
      <c r="I701" s="123" t="str">
        <f t="shared" si="20"/>
        <v/>
      </c>
      <c r="S701" s="77" t="str">
        <f t="shared" si="21"/>
        <v/>
      </c>
    </row>
    <row r="702" spans="1:19">
      <c r="A702" s="78"/>
      <c r="B702" s="114"/>
      <c r="C702" s="215"/>
      <c r="D702" s="114"/>
      <c r="E702" s="71"/>
      <c r="F702" s="115"/>
      <c r="G702" s="116"/>
      <c r="H702" s="117"/>
      <c r="I702" s="123" t="str">
        <f t="shared" si="20"/>
        <v/>
      </c>
      <c r="S702" s="77" t="str">
        <f t="shared" si="21"/>
        <v/>
      </c>
    </row>
    <row r="703" spans="1:19">
      <c r="A703" s="78"/>
      <c r="B703" s="114"/>
      <c r="C703" s="215"/>
      <c r="D703" s="114"/>
      <c r="E703" s="71"/>
      <c r="F703" s="115"/>
      <c r="G703" s="116"/>
      <c r="H703" s="117"/>
      <c r="I703" s="123" t="str">
        <f t="shared" si="20"/>
        <v/>
      </c>
      <c r="S703" s="77" t="str">
        <f t="shared" si="21"/>
        <v/>
      </c>
    </row>
    <row r="704" spans="1:19">
      <c r="A704" s="78"/>
      <c r="B704" s="114"/>
      <c r="C704" s="215"/>
      <c r="D704" s="114"/>
      <c r="E704" s="71"/>
      <c r="F704" s="115"/>
      <c r="G704" s="116"/>
      <c r="H704" s="117"/>
      <c r="I704" s="123" t="str">
        <f t="shared" si="20"/>
        <v/>
      </c>
      <c r="S704" s="77" t="str">
        <f t="shared" si="21"/>
        <v/>
      </c>
    </row>
    <row r="705" spans="1:19">
      <c r="A705" s="78"/>
      <c r="B705" s="114"/>
      <c r="C705" s="215"/>
      <c r="D705" s="114"/>
      <c r="E705" s="71"/>
      <c r="F705" s="115"/>
      <c r="G705" s="116"/>
      <c r="H705" s="117"/>
      <c r="I705" s="123" t="str">
        <f t="shared" si="20"/>
        <v/>
      </c>
      <c r="S705" s="77" t="str">
        <f t="shared" si="21"/>
        <v/>
      </c>
    </row>
    <row r="706" spans="1:19">
      <c r="A706" s="78"/>
      <c r="B706" s="114"/>
      <c r="C706" s="215"/>
      <c r="D706" s="114"/>
      <c r="E706" s="71"/>
      <c r="F706" s="115"/>
      <c r="G706" s="116"/>
      <c r="H706" s="117"/>
      <c r="I706" s="123" t="str">
        <f t="shared" si="20"/>
        <v/>
      </c>
      <c r="S706" s="77" t="str">
        <f t="shared" si="21"/>
        <v/>
      </c>
    </row>
    <row r="707" spans="1:19">
      <c r="A707" s="78"/>
      <c r="B707" s="114"/>
      <c r="C707" s="215"/>
      <c r="D707" s="114"/>
      <c r="E707" s="71"/>
      <c r="F707" s="115"/>
      <c r="G707" s="116"/>
      <c r="H707" s="117"/>
      <c r="I707" s="123" t="str">
        <f t="shared" ref="I707:I770" si="22">IF(C707="","",EXP(-EXP(-(C707-K$12)/K$11)))</f>
        <v/>
      </c>
      <c r="S707" s="77" t="str">
        <f t="shared" ref="S707:S770" si="23">IF(C707="","",(1/X$5)  *  EXP(   -  (   (C707-X$6)/X$5   +   EXP(-(C707-X$6)/X$5)  )   ))</f>
        <v/>
      </c>
    </row>
    <row r="708" spans="1:19">
      <c r="A708" s="78"/>
      <c r="B708" s="114"/>
      <c r="C708" s="215"/>
      <c r="D708" s="114"/>
      <c r="E708" s="71"/>
      <c r="F708" s="115"/>
      <c r="G708" s="116"/>
      <c r="H708" s="117"/>
      <c r="I708" s="123" t="str">
        <f t="shared" si="22"/>
        <v/>
      </c>
      <c r="S708" s="77" t="str">
        <f t="shared" si="23"/>
        <v/>
      </c>
    </row>
    <row r="709" spans="1:19">
      <c r="A709" s="78"/>
      <c r="B709" s="114"/>
      <c r="C709" s="215"/>
      <c r="D709" s="114"/>
      <c r="E709" s="71"/>
      <c r="F709" s="115"/>
      <c r="G709" s="116"/>
      <c r="H709" s="117"/>
      <c r="I709" s="123" t="str">
        <f t="shared" si="22"/>
        <v/>
      </c>
      <c r="S709" s="77" t="str">
        <f t="shared" si="23"/>
        <v/>
      </c>
    </row>
    <row r="710" spans="1:19">
      <c r="A710" s="78"/>
      <c r="B710" s="114"/>
      <c r="C710" s="215"/>
      <c r="D710" s="114"/>
      <c r="E710" s="71"/>
      <c r="F710" s="115"/>
      <c r="G710" s="116"/>
      <c r="H710" s="117"/>
      <c r="I710" s="123" t="str">
        <f t="shared" si="22"/>
        <v/>
      </c>
      <c r="S710" s="77" t="str">
        <f t="shared" si="23"/>
        <v/>
      </c>
    </row>
    <row r="711" spans="1:19">
      <c r="A711" s="78"/>
      <c r="B711" s="114"/>
      <c r="C711" s="215"/>
      <c r="D711" s="114"/>
      <c r="E711" s="71"/>
      <c r="F711" s="115"/>
      <c r="G711" s="116"/>
      <c r="H711" s="117"/>
      <c r="I711" s="123" t="str">
        <f t="shared" si="22"/>
        <v/>
      </c>
      <c r="S711" s="77" t="str">
        <f t="shared" si="23"/>
        <v/>
      </c>
    </row>
    <row r="712" spans="1:19">
      <c r="A712" s="78"/>
      <c r="B712" s="114"/>
      <c r="C712" s="215"/>
      <c r="D712" s="114"/>
      <c r="E712" s="71"/>
      <c r="F712" s="115"/>
      <c r="G712" s="116"/>
      <c r="H712" s="117"/>
      <c r="I712" s="123" t="str">
        <f t="shared" si="22"/>
        <v/>
      </c>
      <c r="S712" s="77" t="str">
        <f t="shared" si="23"/>
        <v/>
      </c>
    </row>
    <row r="713" spans="1:19">
      <c r="A713" s="78"/>
      <c r="B713" s="114"/>
      <c r="C713" s="215"/>
      <c r="D713" s="114"/>
      <c r="E713" s="71"/>
      <c r="F713" s="115"/>
      <c r="G713" s="116"/>
      <c r="H713" s="117"/>
      <c r="I713" s="123" t="str">
        <f t="shared" si="22"/>
        <v/>
      </c>
      <c r="S713" s="77" t="str">
        <f t="shared" si="23"/>
        <v/>
      </c>
    </row>
    <row r="714" spans="1:19">
      <c r="A714" s="78"/>
      <c r="B714" s="114"/>
      <c r="C714" s="215"/>
      <c r="D714" s="114"/>
      <c r="E714" s="71"/>
      <c r="F714" s="115"/>
      <c r="G714" s="116"/>
      <c r="H714" s="117"/>
      <c r="I714" s="123" t="str">
        <f t="shared" si="22"/>
        <v/>
      </c>
      <c r="S714" s="77" t="str">
        <f t="shared" si="23"/>
        <v/>
      </c>
    </row>
    <row r="715" spans="1:19">
      <c r="A715" s="78"/>
      <c r="B715" s="114"/>
      <c r="C715" s="215"/>
      <c r="D715" s="114"/>
      <c r="E715" s="71"/>
      <c r="F715" s="115"/>
      <c r="G715" s="116"/>
      <c r="H715" s="117"/>
      <c r="I715" s="123" t="str">
        <f t="shared" si="22"/>
        <v/>
      </c>
      <c r="S715" s="77" t="str">
        <f t="shared" si="23"/>
        <v/>
      </c>
    </row>
    <row r="716" spans="1:19">
      <c r="A716" s="78"/>
      <c r="B716" s="114"/>
      <c r="C716" s="215"/>
      <c r="D716" s="114"/>
      <c r="E716" s="71"/>
      <c r="F716" s="115"/>
      <c r="G716" s="116"/>
      <c r="H716" s="117"/>
      <c r="I716" s="123" t="str">
        <f t="shared" si="22"/>
        <v/>
      </c>
      <c r="S716" s="77" t="str">
        <f t="shared" si="23"/>
        <v/>
      </c>
    </row>
    <row r="717" spans="1:19">
      <c r="A717" s="78"/>
      <c r="B717" s="114"/>
      <c r="C717" s="215"/>
      <c r="D717" s="114"/>
      <c r="E717" s="71"/>
      <c r="F717" s="115"/>
      <c r="G717" s="116"/>
      <c r="H717" s="117"/>
      <c r="I717" s="123" t="str">
        <f t="shared" si="22"/>
        <v/>
      </c>
      <c r="S717" s="77" t="str">
        <f t="shared" si="23"/>
        <v/>
      </c>
    </row>
    <row r="718" spans="1:19">
      <c r="A718" s="78"/>
      <c r="B718" s="114"/>
      <c r="C718" s="215"/>
      <c r="D718" s="114"/>
      <c r="E718" s="71"/>
      <c r="F718" s="115"/>
      <c r="G718" s="116"/>
      <c r="H718" s="117"/>
      <c r="I718" s="123" t="str">
        <f t="shared" si="22"/>
        <v/>
      </c>
      <c r="S718" s="77" t="str">
        <f t="shared" si="23"/>
        <v/>
      </c>
    </row>
    <row r="719" spans="1:19">
      <c r="A719" s="78"/>
      <c r="B719" s="114"/>
      <c r="C719" s="215"/>
      <c r="D719" s="114"/>
      <c r="E719" s="71"/>
      <c r="F719" s="115"/>
      <c r="G719" s="116"/>
      <c r="H719" s="117"/>
      <c r="I719" s="123" t="str">
        <f t="shared" si="22"/>
        <v/>
      </c>
      <c r="S719" s="77" t="str">
        <f t="shared" si="23"/>
        <v/>
      </c>
    </row>
    <row r="720" spans="1:19">
      <c r="A720" s="78"/>
      <c r="B720" s="114"/>
      <c r="C720" s="215"/>
      <c r="D720" s="114"/>
      <c r="E720" s="71"/>
      <c r="F720" s="115"/>
      <c r="G720" s="116"/>
      <c r="H720" s="117"/>
      <c r="I720" s="123" t="str">
        <f t="shared" si="22"/>
        <v/>
      </c>
      <c r="S720" s="77" t="str">
        <f t="shared" si="23"/>
        <v/>
      </c>
    </row>
    <row r="721" spans="1:19">
      <c r="A721" s="78"/>
      <c r="B721" s="114"/>
      <c r="C721" s="215"/>
      <c r="D721" s="114"/>
      <c r="E721" s="71"/>
      <c r="F721" s="115"/>
      <c r="G721" s="116"/>
      <c r="H721" s="117"/>
      <c r="I721" s="123" t="str">
        <f t="shared" si="22"/>
        <v/>
      </c>
      <c r="S721" s="77" t="str">
        <f t="shared" si="23"/>
        <v/>
      </c>
    </row>
    <row r="722" spans="1:19">
      <c r="A722" s="78"/>
      <c r="B722" s="114"/>
      <c r="C722" s="215"/>
      <c r="D722" s="114"/>
      <c r="E722" s="71"/>
      <c r="F722" s="115"/>
      <c r="G722" s="116"/>
      <c r="H722" s="117"/>
      <c r="I722" s="123" t="str">
        <f t="shared" si="22"/>
        <v/>
      </c>
      <c r="S722" s="77" t="str">
        <f t="shared" si="23"/>
        <v/>
      </c>
    </row>
    <row r="723" spans="1:19">
      <c r="A723" s="78"/>
      <c r="B723" s="114"/>
      <c r="C723" s="215"/>
      <c r="D723" s="114"/>
      <c r="E723" s="71"/>
      <c r="F723" s="115"/>
      <c r="G723" s="116"/>
      <c r="H723" s="117"/>
      <c r="I723" s="123" t="str">
        <f t="shared" si="22"/>
        <v/>
      </c>
      <c r="S723" s="77" t="str">
        <f t="shared" si="23"/>
        <v/>
      </c>
    </row>
    <row r="724" spans="1:19">
      <c r="A724" s="78"/>
      <c r="B724" s="114"/>
      <c r="C724" s="215"/>
      <c r="D724" s="114"/>
      <c r="E724" s="71"/>
      <c r="F724" s="115"/>
      <c r="G724" s="116"/>
      <c r="H724" s="117"/>
      <c r="I724" s="123" t="str">
        <f t="shared" si="22"/>
        <v/>
      </c>
      <c r="S724" s="77" t="str">
        <f t="shared" si="23"/>
        <v/>
      </c>
    </row>
    <row r="725" spans="1:19">
      <c r="A725" s="78"/>
      <c r="B725" s="114"/>
      <c r="C725" s="215"/>
      <c r="D725" s="114"/>
      <c r="E725" s="71"/>
      <c r="F725" s="115"/>
      <c r="G725" s="116"/>
      <c r="H725" s="117"/>
      <c r="I725" s="123" t="str">
        <f t="shared" si="22"/>
        <v/>
      </c>
      <c r="S725" s="77" t="str">
        <f t="shared" si="23"/>
        <v/>
      </c>
    </row>
    <row r="726" spans="1:19">
      <c r="A726" s="78"/>
      <c r="B726" s="114"/>
      <c r="C726" s="215"/>
      <c r="D726" s="114"/>
      <c r="E726" s="71"/>
      <c r="F726" s="115"/>
      <c r="G726" s="116"/>
      <c r="H726" s="117"/>
      <c r="I726" s="123" t="str">
        <f t="shared" si="22"/>
        <v/>
      </c>
      <c r="S726" s="77" t="str">
        <f t="shared" si="23"/>
        <v/>
      </c>
    </row>
    <row r="727" spans="1:19">
      <c r="A727" s="78"/>
      <c r="B727" s="114"/>
      <c r="C727" s="215"/>
      <c r="D727" s="114"/>
      <c r="E727" s="71"/>
      <c r="F727" s="115"/>
      <c r="G727" s="116"/>
      <c r="H727" s="117"/>
      <c r="I727" s="123" t="str">
        <f t="shared" si="22"/>
        <v/>
      </c>
      <c r="S727" s="77" t="str">
        <f t="shared" si="23"/>
        <v/>
      </c>
    </row>
    <row r="728" spans="1:19">
      <c r="A728" s="78"/>
      <c r="B728" s="114"/>
      <c r="C728" s="215"/>
      <c r="D728" s="114"/>
      <c r="E728" s="71"/>
      <c r="F728" s="115"/>
      <c r="G728" s="116"/>
      <c r="H728" s="117"/>
      <c r="I728" s="123" t="str">
        <f t="shared" si="22"/>
        <v/>
      </c>
      <c r="S728" s="77" t="str">
        <f t="shared" si="23"/>
        <v/>
      </c>
    </row>
    <row r="729" spans="1:19">
      <c r="A729" s="78"/>
      <c r="B729" s="114"/>
      <c r="C729" s="215"/>
      <c r="D729" s="114"/>
      <c r="E729" s="71"/>
      <c r="F729" s="115"/>
      <c r="G729" s="116"/>
      <c r="H729" s="117"/>
      <c r="I729" s="123" t="str">
        <f t="shared" si="22"/>
        <v/>
      </c>
      <c r="S729" s="77" t="str">
        <f t="shared" si="23"/>
        <v/>
      </c>
    </row>
    <row r="730" spans="1:19">
      <c r="A730" s="78"/>
      <c r="B730" s="114"/>
      <c r="C730" s="215"/>
      <c r="D730" s="114"/>
      <c r="E730" s="71"/>
      <c r="F730" s="115"/>
      <c r="G730" s="116"/>
      <c r="H730" s="117"/>
      <c r="I730" s="123" t="str">
        <f t="shared" si="22"/>
        <v/>
      </c>
      <c r="S730" s="77" t="str">
        <f t="shared" si="23"/>
        <v/>
      </c>
    </row>
    <row r="731" spans="1:19">
      <c r="A731" s="78"/>
      <c r="B731" s="114"/>
      <c r="C731" s="215"/>
      <c r="D731" s="114"/>
      <c r="E731" s="71"/>
      <c r="F731" s="115"/>
      <c r="G731" s="116"/>
      <c r="H731" s="117"/>
      <c r="I731" s="123" t="str">
        <f t="shared" si="22"/>
        <v/>
      </c>
      <c r="S731" s="77" t="str">
        <f t="shared" si="23"/>
        <v/>
      </c>
    </row>
    <row r="732" spans="1:19">
      <c r="A732" s="78"/>
      <c r="B732" s="114"/>
      <c r="C732" s="215"/>
      <c r="D732" s="114"/>
      <c r="E732" s="71"/>
      <c r="F732" s="115"/>
      <c r="G732" s="116"/>
      <c r="H732" s="117"/>
      <c r="I732" s="123" t="str">
        <f t="shared" si="22"/>
        <v/>
      </c>
      <c r="S732" s="77" t="str">
        <f t="shared" si="23"/>
        <v/>
      </c>
    </row>
    <row r="733" spans="1:19">
      <c r="A733" s="78"/>
      <c r="B733" s="114"/>
      <c r="C733" s="215"/>
      <c r="D733" s="114"/>
      <c r="E733" s="71"/>
      <c r="F733" s="115"/>
      <c r="G733" s="116"/>
      <c r="H733" s="117"/>
      <c r="I733" s="123" t="str">
        <f t="shared" si="22"/>
        <v/>
      </c>
      <c r="S733" s="77" t="str">
        <f t="shared" si="23"/>
        <v/>
      </c>
    </row>
    <row r="734" spans="1:19">
      <c r="A734" s="78"/>
      <c r="B734" s="114"/>
      <c r="C734" s="215"/>
      <c r="D734" s="114"/>
      <c r="E734" s="71"/>
      <c r="F734" s="115"/>
      <c r="G734" s="116"/>
      <c r="H734" s="117"/>
      <c r="I734" s="123" t="str">
        <f t="shared" si="22"/>
        <v/>
      </c>
      <c r="S734" s="77" t="str">
        <f t="shared" si="23"/>
        <v/>
      </c>
    </row>
    <row r="735" spans="1:19">
      <c r="A735" s="78"/>
      <c r="B735" s="114"/>
      <c r="C735" s="215"/>
      <c r="D735" s="114"/>
      <c r="E735" s="71"/>
      <c r="F735" s="115"/>
      <c r="G735" s="116"/>
      <c r="H735" s="117"/>
      <c r="I735" s="123" t="str">
        <f t="shared" si="22"/>
        <v/>
      </c>
      <c r="S735" s="77" t="str">
        <f t="shared" si="23"/>
        <v/>
      </c>
    </row>
    <row r="736" spans="1:19">
      <c r="A736" s="78"/>
      <c r="B736" s="114"/>
      <c r="C736" s="215"/>
      <c r="D736" s="114"/>
      <c r="E736" s="71"/>
      <c r="F736" s="115"/>
      <c r="G736" s="116"/>
      <c r="H736" s="117"/>
      <c r="I736" s="123" t="str">
        <f t="shared" si="22"/>
        <v/>
      </c>
      <c r="S736" s="77" t="str">
        <f t="shared" si="23"/>
        <v/>
      </c>
    </row>
    <row r="737" spans="1:19">
      <c r="A737" s="78"/>
      <c r="B737" s="114"/>
      <c r="C737" s="215"/>
      <c r="D737" s="114"/>
      <c r="E737" s="71"/>
      <c r="F737" s="115"/>
      <c r="G737" s="116"/>
      <c r="H737" s="117"/>
      <c r="I737" s="123" t="str">
        <f t="shared" si="22"/>
        <v/>
      </c>
      <c r="S737" s="77" t="str">
        <f t="shared" si="23"/>
        <v/>
      </c>
    </row>
    <row r="738" spans="1:19">
      <c r="A738" s="78"/>
      <c r="B738" s="114"/>
      <c r="C738" s="215"/>
      <c r="D738" s="114"/>
      <c r="E738" s="71"/>
      <c r="F738" s="115"/>
      <c r="G738" s="116"/>
      <c r="H738" s="117"/>
      <c r="I738" s="123" t="str">
        <f t="shared" si="22"/>
        <v/>
      </c>
      <c r="S738" s="77" t="str">
        <f t="shared" si="23"/>
        <v/>
      </c>
    </row>
    <row r="739" spans="1:19">
      <c r="A739" s="78"/>
      <c r="B739" s="114"/>
      <c r="C739" s="215"/>
      <c r="D739" s="114"/>
      <c r="E739" s="71"/>
      <c r="F739" s="115"/>
      <c r="G739" s="116"/>
      <c r="H739" s="117"/>
      <c r="I739" s="123" t="str">
        <f t="shared" si="22"/>
        <v/>
      </c>
      <c r="S739" s="77" t="str">
        <f t="shared" si="23"/>
        <v/>
      </c>
    </row>
    <row r="740" spans="1:19">
      <c r="A740" s="78"/>
      <c r="B740" s="114"/>
      <c r="C740" s="215"/>
      <c r="D740" s="114"/>
      <c r="E740" s="71"/>
      <c r="F740" s="115"/>
      <c r="G740" s="116"/>
      <c r="H740" s="117"/>
      <c r="I740" s="123" t="str">
        <f t="shared" si="22"/>
        <v/>
      </c>
      <c r="S740" s="77" t="str">
        <f t="shared" si="23"/>
        <v/>
      </c>
    </row>
    <row r="741" spans="1:19">
      <c r="A741" s="78"/>
      <c r="B741" s="114"/>
      <c r="C741" s="215"/>
      <c r="D741" s="114"/>
      <c r="E741" s="71"/>
      <c r="F741" s="115"/>
      <c r="G741" s="116"/>
      <c r="H741" s="117"/>
      <c r="I741" s="123" t="str">
        <f t="shared" si="22"/>
        <v/>
      </c>
      <c r="S741" s="77" t="str">
        <f t="shared" si="23"/>
        <v/>
      </c>
    </row>
    <row r="742" spans="1:19">
      <c r="A742" s="78"/>
      <c r="B742" s="114"/>
      <c r="C742" s="215"/>
      <c r="D742" s="114"/>
      <c r="E742" s="71"/>
      <c r="F742" s="115"/>
      <c r="G742" s="116"/>
      <c r="H742" s="117"/>
      <c r="I742" s="123" t="str">
        <f t="shared" si="22"/>
        <v/>
      </c>
      <c r="S742" s="77" t="str">
        <f t="shared" si="23"/>
        <v/>
      </c>
    </row>
    <row r="743" spans="1:19">
      <c r="A743" s="78"/>
      <c r="B743" s="114"/>
      <c r="C743" s="215"/>
      <c r="D743" s="114"/>
      <c r="E743" s="71"/>
      <c r="F743" s="115"/>
      <c r="G743" s="116"/>
      <c r="H743" s="117"/>
      <c r="I743" s="123" t="str">
        <f t="shared" si="22"/>
        <v/>
      </c>
      <c r="S743" s="77" t="str">
        <f t="shared" si="23"/>
        <v/>
      </c>
    </row>
    <row r="744" spans="1:19">
      <c r="A744" s="78"/>
      <c r="B744" s="114"/>
      <c r="C744" s="215"/>
      <c r="D744" s="114"/>
      <c r="E744" s="71"/>
      <c r="F744" s="115"/>
      <c r="G744" s="116"/>
      <c r="H744" s="117"/>
      <c r="I744" s="123" t="str">
        <f t="shared" si="22"/>
        <v/>
      </c>
      <c r="S744" s="77" t="str">
        <f t="shared" si="23"/>
        <v/>
      </c>
    </row>
    <row r="745" spans="1:19">
      <c r="A745" s="78"/>
      <c r="B745" s="114"/>
      <c r="C745" s="215"/>
      <c r="D745" s="114"/>
      <c r="E745" s="71"/>
      <c r="F745" s="115"/>
      <c r="G745" s="116"/>
      <c r="H745" s="117"/>
      <c r="I745" s="123" t="str">
        <f t="shared" si="22"/>
        <v/>
      </c>
      <c r="S745" s="77" t="str">
        <f t="shared" si="23"/>
        <v/>
      </c>
    </row>
    <row r="746" spans="1:19">
      <c r="A746" s="78"/>
      <c r="B746" s="114"/>
      <c r="C746" s="215"/>
      <c r="D746" s="114"/>
      <c r="E746" s="71"/>
      <c r="F746" s="115"/>
      <c r="G746" s="116"/>
      <c r="H746" s="117"/>
      <c r="I746" s="123" t="str">
        <f t="shared" si="22"/>
        <v/>
      </c>
      <c r="S746" s="77" t="str">
        <f t="shared" si="23"/>
        <v/>
      </c>
    </row>
    <row r="747" spans="1:19">
      <c r="A747" s="78"/>
      <c r="B747" s="114"/>
      <c r="C747" s="215"/>
      <c r="D747" s="114"/>
      <c r="E747" s="71"/>
      <c r="F747" s="115"/>
      <c r="G747" s="116"/>
      <c r="H747" s="117"/>
      <c r="I747" s="123" t="str">
        <f t="shared" si="22"/>
        <v/>
      </c>
      <c r="S747" s="77" t="str">
        <f t="shared" si="23"/>
        <v/>
      </c>
    </row>
    <row r="748" spans="1:19">
      <c r="A748" s="78"/>
      <c r="B748" s="114"/>
      <c r="C748" s="215"/>
      <c r="D748" s="114"/>
      <c r="E748" s="71"/>
      <c r="F748" s="115"/>
      <c r="G748" s="116"/>
      <c r="H748" s="117"/>
      <c r="I748" s="123" t="str">
        <f t="shared" si="22"/>
        <v/>
      </c>
      <c r="S748" s="77" t="str">
        <f t="shared" si="23"/>
        <v/>
      </c>
    </row>
    <row r="749" spans="1:19">
      <c r="A749" s="78"/>
      <c r="B749" s="114"/>
      <c r="C749" s="215"/>
      <c r="D749" s="114"/>
      <c r="E749" s="71"/>
      <c r="F749" s="115"/>
      <c r="G749" s="116"/>
      <c r="H749" s="117"/>
      <c r="I749" s="123" t="str">
        <f t="shared" si="22"/>
        <v/>
      </c>
      <c r="S749" s="77" t="str">
        <f t="shared" si="23"/>
        <v/>
      </c>
    </row>
    <row r="750" spans="1:19">
      <c r="A750" s="78"/>
      <c r="B750" s="114"/>
      <c r="C750" s="215"/>
      <c r="D750" s="114"/>
      <c r="E750" s="71"/>
      <c r="F750" s="115"/>
      <c r="G750" s="116"/>
      <c r="H750" s="117"/>
      <c r="I750" s="123" t="str">
        <f t="shared" si="22"/>
        <v/>
      </c>
      <c r="S750" s="77" t="str">
        <f t="shared" si="23"/>
        <v/>
      </c>
    </row>
    <row r="751" spans="1:19">
      <c r="A751" s="78"/>
      <c r="B751" s="114"/>
      <c r="C751" s="215"/>
      <c r="D751" s="114"/>
      <c r="E751" s="71"/>
      <c r="F751" s="115"/>
      <c r="G751" s="116"/>
      <c r="H751" s="117"/>
      <c r="I751" s="123" t="str">
        <f t="shared" si="22"/>
        <v/>
      </c>
      <c r="S751" s="77" t="str">
        <f t="shared" si="23"/>
        <v/>
      </c>
    </row>
    <row r="752" spans="1:19">
      <c r="A752" s="78"/>
      <c r="B752" s="114"/>
      <c r="C752" s="215"/>
      <c r="D752" s="114"/>
      <c r="E752" s="71"/>
      <c r="F752" s="115"/>
      <c r="G752" s="116"/>
      <c r="H752" s="117"/>
      <c r="I752" s="123" t="str">
        <f t="shared" si="22"/>
        <v/>
      </c>
      <c r="S752" s="77" t="str">
        <f t="shared" si="23"/>
        <v/>
      </c>
    </row>
    <row r="753" spans="1:19">
      <c r="A753" s="78"/>
      <c r="B753" s="114"/>
      <c r="C753" s="215"/>
      <c r="D753" s="114"/>
      <c r="E753" s="71"/>
      <c r="F753" s="115"/>
      <c r="G753" s="116"/>
      <c r="H753" s="117"/>
      <c r="I753" s="123" t="str">
        <f t="shared" si="22"/>
        <v/>
      </c>
      <c r="S753" s="77" t="str">
        <f t="shared" si="23"/>
        <v/>
      </c>
    </row>
    <row r="754" spans="1:19">
      <c r="A754" s="78"/>
      <c r="B754" s="114"/>
      <c r="C754" s="215"/>
      <c r="D754" s="114"/>
      <c r="E754" s="71"/>
      <c r="F754" s="115"/>
      <c r="G754" s="116"/>
      <c r="H754" s="117"/>
      <c r="I754" s="123" t="str">
        <f t="shared" si="22"/>
        <v/>
      </c>
      <c r="S754" s="77" t="str">
        <f t="shared" si="23"/>
        <v/>
      </c>
    </row>
    <row r="755" spans="1:19">
      <c r="A755" s="78"/>
      <c r="B755" s="114"/>
      <c r="C755" s="215"/>
      <c r="D755" s="114"/>
      <c r="E755" s="71"/>
      <c r="F755" s="115"/>
      <c r="G755" s="116"/>
      <c r="H755" s="117"/>
      <c r="I755" s="123" t="str">
        <f t="shared" si="22"/>
        <v/>
      </c>
      <c r="S755" s="77" t="str">
        <f t="shared" si="23"/>
        <v/>
      </c>
    </row>
    <row r="756" spans="1:19">
      <c r="A756" s="78"/>
      <c r="B756" s="114"/>
      <c r="C756" s="215"/>
      <c r="D756" s="114"/>
      <c r="E756" s="71"/>
      <c r="F756" s="115"/>
      <c r="G756" s="116"/>
      <c r="H756" s="117"/>
      <c r="I756" s="123" t="str">
        <f t="shared" si="22"/>
        <v/>
      </c>
      <c r="S756" s="77" t="str">
        <f t="shared" si="23"/>
        <v/>
      </c>
    </row>
    <row r="757" spans="1:19">
      <c r="A757" s="78"/>
      <c r="B757" s="114"/>
      <c r="C757" s="215"/>
      <c r="D757" s="114"/>
      <c r="E757" s="71"/>
      <c r="F757" s="115"/>
      <c r="G757" s="116"/>
      <c r="H757" s="117"/>
      <c r="I757" s="123" t="str">
        <f t="shared" si="22"/>
        <v/>
      </c>
      <c r="S757" s="77" t="str">
        <f t="shared" si="23"/>
        <v/>
      </c>
    </row>
    <row r="758" spans="1:19">
      <c r="A758" s="78"/>
      <c r="B758" s="114"/>
      <c r="C758" s="215"/>
      <c r="D758" s="114"/>
      <c r="E758" s="71"/>
      <c r="F758" s="115"/>
      <c r="G758" s="116"/>
      <c r="H758" s="117"/>
      <c r="I758" s="123" t="str">
        <f t="shared" si="22"/>
        <v/>
      </c>
      <c r="S758" s="77" t="str">
        <f t="shared" si="23"/>
        <v/>
      </c>
    </row>
    <row r="759" spans="1:19">
      <c r="A759" s="78"/>
      <c r="B759" s="114"/>
      <c r="C759" s="215"/>
      <c r="D759" s="114"/>
      <c r="E759" s="71"/>
      <c r="F759" s="115"/>
      <c r="G759" s="116"/>
      <c r="H759" s="117"/>
      <c r="I759" s="123" t="str">
        <f t="shared" si="22"/>
        <v/>
      </c>
      <c r="S759" s="77" t="str">
        <f t="shared" si="23"/>
        <v/>
      </c>
    </row>
    <row r="760" spans="1:19">
      <c r="A760" s="78"/>
      <c r="B760" s="114"/>
      <c r="C760" s="215"/>
      <c r="D760" s="114"/>
      <c r="E760" s="71"/>
      <c r="F760" s="115"/>
      <c r="G760" s="116"/>
      <c r="H760" s="117"/>
      <c r="I760" s="123" t="str">
        <f t="shared" si="22"/>
        <v/>
      </c>
      <c r="S760" s="77" t="str">
        <f t="shared" si="23"/>
        <v/>
      </c>
    </row>
    <row r="761" spans="1:19">
      <c r="A761" s="78"/>
      <c r="B761" s="114"/>
      <c r="C761" s="215"/>
      <c r="D761" s="114"/>
      <c r="E761" s="71"/>
      <c r="F761" s="115"/>
      <c r="G761" s="116"/>
      <c r="H761" s="117"/>
      <c r="I761" s="123" t="str">
        <f t="shared" si="22"/>
        <v/>
      </c>
      <c r="S761" s="77" t="str">
        <f t="shared" si="23"/>
        <v/>
      </c>
    </row>
    <row r="762" spans="1:19">
      <c r="A762" s="78"/>
      <c r="B762" s="114"/>
      <c r="C762" s="215"/>
      <c r="D762" s="114"/>
      <c r="E762" s="71"/>
      <c r="F762" s="115"/>
      <c r="G762" s="116"/>
      <c r="H762" s="117"/>
      <c r="I762" s="123" t="str">
        <f t="shared" si="22"/>
        <v/>
      </c>
      <c r="S762" s="77" t="str">
        <f t="shared" si="23"/>
        <v/>
      </c>
    </row>
    <row r="763" spans="1:19">
      <c r="A763" s="78"/>
      <c r="B763" s="114"/>
      <c r="C763" s="215"/>
      <c r="D763" s="114"/>
      <c r="E763" s="71"/>
      <c r="F763" s="115"/>
      <c r="G763" s="116"/>
      <c r="H763" s="117"/>
      <c r="I763" s="123" t="str">
        <f t="shared" si="22"/>
        <v/>
      </c>
      <c r="S763" s="77" t="str">
        <f t="shared" si="23"/>
        <v/>
      </c>
    </row>
    <row r="764" spans="1:19">
      <c r="A764" s="78"/>
      <c r="B764" s="114"/>
      <c r="C764" s="215"/>
      <c r="D764" s="114"/>
      <c r="E764" s="71"/>
      <c r="F764" s="115"/>
      <c r="G764" s="116"/>
      <c r="H764" s="117"/>
      <c r="I764" s="123" t="str">
        <f t="shared" si="22"/>
        <v/>
      </c>
      <c r="S764" s="77" t="str">
        <f t="shared" si="23"/>
        <v/>
      </c>
    </row>
    <row r="765" spans="1:19">
      <c r="A765" s="78"/>
      <c r="B765" s="114"/>
      <c r="C765" s="215"/>
      <c r="D765" s="114"/>
      <c r="E765" s="71"/>
      <c r="F765" s="115"/>
      <c r="G765" s="116"/>
      <c r="H765" s="117"/>
      <c r="I765" s="123" t="str">
        <f t="shared" si="22"/>
        <v/>
      </c>
      <c r="S765" s="77" t="str">
        <f t="shared" si="23"/>
        <v/>
      </c>
    </row>
    <row r="766" spans="1:19">
      <c r="A766" s="78"/>
      <c r="B766" s="114"/>
      <c r="C766" s="215"/>
      <c r="D766" s="114"/>
      <c r="E766" s="71"/>
      <c r="F766" s="115"/>
      <c r="G766" s="116"/>
      <c r="H766" s="117"/>
      <c r="I766" s="123" t="str">
        <f t="shared" si="22"/>
        <v/>
      </c>
      <c r="S766" s="77" t="str">
        <f t="shared" si="23"/>
        <v/>
      </c>
    </row>
    <row r="767" spans="1:19">
      <c r="A767" s="78"/>
      <c r="B767" s="114"/>
      <c r="C767" s="215"/>
      <c r="D767" s="114"/>
      <c r="E767" s="71"/>
      <c r="F767" s="115"/>
      <c r="G767" s="116"/>
      <c r="H767" s="117"/>
      <c r="I767" s="123" t="str">
        <f t="shared" si="22"/>
        <v/>
      </c>
      <c r="S767" s="77" t="str">
        <f t="shared" si="23"/>
        <v/>
      </c>
    </row>
    <row r="768" spans="1:19">
      <c r="A768" s="78"/>
      <c r="B768" s="114"/>
      <c r="C768" s="215"/>
      <c r="D768" s="114"/>
      <c r="E768" s="71"/>
      <c r="F768" s="115"/>
      <c r="G768" s="116"/>
      <c r="H768" s="117"/>
      <c r="I768" s="123" t="str">
        <f t="shared" si="22"/>
        <v/>
      </c>
      <c r="S768" s="77" t="str">
        <f t="shared" si="23"/>
        <v/>
      </c>
    </row>
    <row r="769" spans="1:19">
      <c r="A769" s="78"/>
      <c r="B769" s="114"/>
      <c r="C769" s="215"/>
      <c r="D769" s="114"/>
      <c r="E769" s="71"/>
      <c r="F769" s="115"/>
      <c r="G769" s="116"/>
      <c r="H769" s="117"/>
      <c r="I769" s="123" t="str">
        <f t="shared" si="22"/>
        <v/>
      </c>
      <c r="S769" s="77" t="str">
        <f t="shared" si="23"/>
        <v/>
      </c>
    </row>
    <row r="770" spans="1:19">
      <c r="A770" s="78"/>
      <c r="B770" s="114"/>
      <c r="C770" s="215"/>
      <c r="D770" s="114"/>
      <c r="E770" s="71"/>
      <c r="F770" s="115"/>
      <c r="G770" s="116"/>
      <c r="H770" s="117"/>
      <c r="I770" s="123" t="str">
        <f t="shared" si="22"/>
        <v/>
      </c>
      <c r="S770" s="77" t="str">
        <f t="shared" si="23"/>
        <v/>
      </c>
    </row>
    <row r="771" spans="1:19">
      <c r="A771" s="78"/>
      <c r="B771" s="114"/>
      <c r="C771" s="215"/>
      <c r="D771" s="114"/>
      <c r="E771" s="71"/>
      <c r="F771" s="115"/>
      <c r="G771" s="116"/>
      <c r="H771" s="117"/>
      <c r="I771" s="123" t="str">
        <f t="shared" ref="I771:I834" si="24">IF(C771="","",EXP(-EXP(-(C771-K$12)/K$11)))</f>
        <v/>
      </c>
      <c r="S771" s="77" t="str">
        <f t="shared" ref="S771:S834" si="25">IF(C771="","",(1/X$5)  *  EXP(   -  (   (C771-X$6)/X$5   +   EXP(-(C771-X$6)/X$5)  )   ))</f>
        <v/>
      </c>
    </row>
    <row r="772" spans="1:19">
      <c r="A772" s="78"/>
      <c r="B772" s="114"/>
      <c r="C772" s="215"/>
      <c r="D772" s="114"/>
      <c r="E772" s="71"/>
      <c r="F772" s="115"/>
      <c r="G772" s="116"/>
      <c r="H772" s="117"/>
      <c r="I772" s="123" t="str">
        <f t="shared" si="24"/>
        <v/>
      </c>
      <c r="S772" s="77" t="str">
        <f t="shared" si="25"/>
        <v/>
      </c>
    </row>
    <row r="773" spans="1:19">
      <c r="A773" s="78"/>
      <c r="B773" s="114"/>
      <c r="C773" s="215"/>
      <c r="D773" s="114"/>
      <c r="E773" s="71"/>
      <c r="F773" s="115"/>
      <c r="G773" s="116"/>
      <c r="H773" s="117"/>
      <c r="I773" s="123" t="str">
        <f t="shared" si="24"/>
        <v/>
      </c>
      <c r="S773" s="77" t="str">
        <f t="shared" si="25"/>
        <v/>
      </c>
    </row>
    <row r="774" spans="1:19">
      <c r="A774" s="78"/>
      <c r="B774" s="114"/>
      <c r="C774" s="215"/>
      <c r="D774" s="114"/>
      <c r="E774" s="71"/>
      <c r="F774" s="115"/>
      <c r="G774" s="116"/>
      <c r="H774" s="117"/>
      <c r="I774" s="123" t="str">
        <f t="shared" si="24"/>
        <v/>
      </c>
      <c r="S774" s="77" t="str">
        <f t="shared" si="25"/>
        <v/>
      </c>
    </row>
    <row r="775" spans="1:19">
      <c r="A775" s="78"/>
      <c r="B775" s="114"/>
      <c r="C775" s="215"/>
      <c r="D775" s="114"/>
      <c r="E775" s="71"/>
      <c r="F775" s="115"/>
      <c r="G775" s="116"/>
      <c r="H775" s="117"/>
      <c r="I775" s="123" t="str">
        <f t="shared" si="24"/>
        <v/>
      </c>
      <c r="S775" s="77" t="str">
        <f t="shared" si="25"/>
        <v/>
      </c>
    </row>
    <row r="776" spans="1:19">
      <c r="A776" s="78"/>
      <c r="B776" s="114"/>
      <c r="C776" s="215"/>
      <c r="D776" s="114"/>
      <c r="E776" s="71"/>
      <c r="F776" s="115"/>
      <c r="G776" s="116"/>
      <c r="H776" s="117"/>
      <c r="I776" s="123" t="str">
        <f t="shared" si="24"/>
        <v/>
      </c>
      <c r="S776" s="77" t="str">
        <f t="shared" si="25"/>
        <v/>
      </c>
    </row>
    <row r="777" spans="1:19">
      <c r="A777" s="78"/>
      <c r="B777" s="114"/>
      <c r="C777" s="215"/>
      <c r="D777" s="114"/>
      <c r="E777" s="71"/>
      <c r="F777" s="115"/>
      <c r="G777" s="116"/>
      <c r="H777" s="117"/>
      <c r="I777" s="123" t="str">
        <f t="shared" si="24"/>
        <v/>
      </c>
      <c r="S777" s="77" t="str">
        <f t="shared" si="25"/>
        <v/>
      </c>
    </row>
    <row r="778" spans="1:19">
      <c r="A778" s="78"/>
      <c r="B778" s="114"/>
      <c r="C778" s="215"/>
      <c r="D778" s="114"/>
      <c r="E778" s="71"/>
      <c r="F778" s="115"/>
      <c r="G778" s="116"/>
      <c r="H778" s="117"/>
      <c r="I778" s="123" t="str">
        <f t="shared" si="24"/>
        <v/>
      </c>
      <c r="S778" s="77" t="str">
        <f t="shared" si="25"/>
        <v/>
      </c>
    </row>
    <row r="779" spans="1:19">
      <c r="A779" s="78"/>
      <c r="B779" s="114"/>
      <c r="C779" s="215"/>
      <c r="D779" s="114"/>
      <c r="E779" s="71"/>
      <c r="F779" s="115"/>
      <c r="G779" s="116"/>
      <c r="H779" s="117"/>
      <c r="I779" s="123" t="str">
        <f t="shared" si="24"/>
        <v/>
      </c>
      <c r="S779" s="77" t="str">
        <f t="shared" si="25"/>
        <v/>
      </c>
    </row>
    <row r="780" spans="1:19">
      <c r="A780" s="78"/>
      <c r="B780" s="114"/>
      <c r="C780" s="215"/>
      <c r="D780" s="114"/>
      <c r="E780" s="71"/>
      <c r="F780" s="115"/>
      <c r="G780" s="116"/>
      <c r="H780" s="117"/>
      <c r="I780" s="123" t="str">
        <f t="shared" si="24"/>
        <v/>
      </c>
      <c r="S780" s="77" t="str">
        <f t="shared" si="25"/>
        <v/>
      </c>
    </row>
    <row r="781" spans="1:19">
      <c r="A781" s="78"/>
      <c r="B781" s="114"/>
      <c r="C781" s="215"/>
      <c r="D781" s="114"/>
      <c r="E781" s="71"/>
      <c r="F781" s="115"/>
      <c r="G781" s="116"/>
      <c r="H781" s="117"/>
      <c r="I781" s="123" t="str">
        <f t="shared" si="24"/>
        <v/>
      </c>
      <c r="S781" s="77" t="str">
        <f t="shared" si="25"/>
        <v/>
      </c>
    </row>
    <row r="782" spans="1:19">
      <c r="A782" s="78"/>
      <c r="B782" s="114"/>
      <c r="C782" s="215"/>
      <c r="D782" s="114"/>
      <c r="E782" s="71"/>
      <c r="F782" s="115"/>
      <c r="G782" s="116"/>
      <c r="H782" s="117"/>
      <c r="I782" s="123" t="str">
        <f t="shared" si="24"/>
        <v/>
      </c>
      <c r="S782" s="77" t="str">
        <f t="shared" si="25"/>
        <v/>
      </c>
    </row>
    <row r="783" spans="1:19">
      <c r="A783" s="78"/>
      <c r="B783" s="114"/>
      <c r="C783" s="215"/>
      <c r="D783" s="114"/>
      <c r="E783" s="71"/>
      <c r="F783" s="115"/>
      <c r="G783" s="116"/>
      <c r="H783" s="117"/>
      <c r="I783" s="123" t="str">
        <f t="shared" si="24"/>
        <v/>
      </c>
      <c r="S783" s="77" t="str">
        <f t="shared" si="25"/>
        <v/>
      </c>
    </row>
    <row r="784" spans="1:19">
      <c r="A784" s="78"/>
      <c r="B784" s="114"/>
      <c r="C784" s="215"/>
      <c r="D784" s="114"/>
      <c r="E784" s="71"/>
      <c r="F784" s="115"/>
      <c r="G784" s="116"/>
      <c r="H784" s="117"/>
      <c r="I784" s="123" t="str">
        <f t="shared" si="24"/>
        <v/>
      </c>
      <c r="S784" s="77" t="str">
        <f t="shared" si="25"/>
        <v/>
      </c>
    </row>
    <row r="785" spans="1:19">
      <c r="A785" s="78"/>
      <c r="B785" s="114"/>
      <c r="C785" s="215"/>
      <c r="D785" s="114"/>
      <c r="E785" s="71"/>
      <c r="F785" s="115"/>
      <c r="G785" s="116"/>
      <c r="H785" s="117"/>
      <c r="I785" s="123" t="str">
        <f t="shared" si="24"/>
        <v/>
      </c>
      <c r="S785" s="77" t="str">
        <f t="shared" si="25"/>
        <v/>
      </c>
    </row>
    <row r="786" spans="1:19">
      <c r="A786" s="78"/>
      <c r="B786" s="114"/>
      <c r="C786" s="215"/>
      <c r="D786" s="114"/>
      <c r="E786" s="71"/>
      <c r="F786" s="115"/>
      <c r="G786" s="116"/>
      <c r="H786" s="117"/>
      <c r="I786" s="123" t="str">
        <f t="shared" si="24"/>
        <v/>
      </c>
      <c r="S786" s="77" t="str">
        <f t="shared" si="25"/>
        <v/>
      </c>
    </row>
    <row r="787" spans="1:19">
      <c r="A787" s="78"/>
      <c r="B787" s="114"/>
      <c r="C787" s="215"/>
      <c r="D787" s="114"/>
      <c r="E787" s="71"/>
      <c r="F787" s="115"/>
      <c r="G787" s="116"/>
      <c r="H787" s="117"/>
      <c r="I787" s="123" t="str">
        <f t="shared" si="24"/>
        <v/>
      </c>
      <c r="S787" s="77" t="str">
        <f t="shared" si="25"/>
        <v/>
      </c>
    </row>
    <row r="788" spans="1:19">
      <c r="A788" s="78"/>
      <c r="B788" s="114"/>
      <c r="C788" s="215"/>
      <c r="D788" s="114"/>
      <c r="E788" s="71"/>
      <c r="F788" s="115"/>
      <c r="G788" s="116"/>
      <c r="H788" s="117"/>
      <c r="I788" s="123" t="str">
        <f t="shared" si="24"/>
        <v/>
      </c>
      <c r="S788" s="77" t="str">
        <f t="shared" si="25"/>
        <v/>
      </c>
    </row>
    <row r="789" spans="1:19">
      <c r="A789" s="78"/>
      <c r="B789" s="114"/>
      <c r="C789" s="215"/>
      <c r="D789" s="114"/>
      <c r="E789" s="71"/>
      <c r="F789" s="115"/>
      <c r="G789" s="116"/>
      <c r="H789" s="117"/>
      <c r="I789" s="123" t="str">
        <f t="shared" si="24"/>
        <v/>
      </c>
      <c r="S789" s="77" t="str">
        <f t="shared" si="25"/>
        <v/>
      </c>
    </row>
    <row r="790" spans="1:19">
      <c r="A790" s="78"/>
      <c r="B790" s="114"/>
      <c r="C790" s="215"/>
      <c r="D790" s="114"/>
      <c r="E790" s="71"/>
      <c r="F790" s="115"/>
      <c r="G790" s="116"/>
      <c r="H790" s="117"/>
      <c r="I790" s="123" t="str">
        <f t="shared" si="24"/>
        <v/>
      </c>
      <c r="S790" s="77" t="str">
        <f t="shared" si="25"/>
        <v/>
      </c>
    </row>
    <row r="791" spans="1:19">
      <c r="A791" s="78"/>
      <c r="B791" s="114"/>
      <c r="C791" s="215"/>
      <c r="D791" s="114"/>
      <c r="E791" s="71"/>
      <c r="F791" s="115"/>
      <c r="G791" s="116"/>
      <c r="H791" s="117"/>
      <c r="I791" s="123" t="str">
        <f t="shared" si="24"/>
        <v/>
      </c>
      <c r="S791" s="77" t="str">
        <f t="shared" si="25"/>
        <v/>
      </c>
    </row>
    <row r="792" spans="1:19">
      <c r="A792" s="78"/>
      <c r="B792" s="114"/>
      <c r="C792" s="215"/>
      <c r="D792" s="114"/>
      <c r="E792" s="71"/>
      <c r="F792" s="115"/>
      <c r="G792" s="116"/>
      <c r="H792" s="117"/>
      <c r="I792" s="123" t="str">
        <f t="shared" si="24"/>
        <v/>
      </c>
      <c r="S792" s="77" t="str">
        <f t="shared" si="25"/>
        <v/>
      </c>
    </row>
    <row r="793" spans="1:19">
      <c r="A793" s="78"/>
      <c r="B793" s="114"/>
      <c r="C793" s="215"/>
      <c r="D793" s="114"/>
      <c r="E793" s="71"/>
      <c r="F793" s="115"/>
      <c r="G793" s="116"/>
      <c r="H793" s="117"/>
      <c r="I793" s="123" t="str">
        <f t="shared" si="24"/>
        <v/>
      </c>
      <c r="S793" s="77" t="str">
        <f t="shared" si="25"/>
        <v/>
      </c>
    </row>
    <row r="794" spans="1:19">
      <c r="A794" s="78"/>
      <c r="B794" s="114"/>
      <c r="C794" s="215"/>
      <c r="D794" s="114"/>
      <c r="E794" s="71"/>
      <c r="F794" s="115"/>
      <c r="G794" s="116"/>
      <c r="H794" s="117"/>
      <c r="I794" s="123" t="str">
        <f t="shared" si="24"/>
        <v/>
      </c>
      <c r="S794" s="77" t="str">
        <f t="shared" si="25"/>
        <v/>
      </c>
    </row>
    <row r="795" spans="1:19">
      <c r="A795" s="78"/>
      <c r="B795" s="114"/>
      <c r="C795" s="215"/>
      <c r="D795" s="114"/>
      <c r="E795" s="71"/>
      <c r="F795" s="115"/>
      <c r="G795" s="116"/>
      <c r="H795" s="117"/>
      <c r="I795" s="123" t="str">
        <f t="shared" si="24"/>
        <v/>
      </c>
      <c r="S795" s="77" t="str">
        <f t="shared" si="25"/>
        <v/>
      </c>
    </row>
    <row r="796" spans="1:19">
      <c r="A796" s="78"/>
      <c r="B796" s="114"/>
      <c r="C796" s="215"/>
      <c r="D796" s="114"/>
      <c r="E796" s="71"/>
      <c r="F796" s="115"/>
      <c r="G796" s="116"/>
      <c r="H796" s="117"/>
      <c r="I796" s="123" t="str">
        <f t="shared" si="24"/>
        <v/>
      </c>
      <c r="S796" s="77" t="str">
        <f t="shared" si="25"/>
        <v/>
      </c>
    </row>
    <row r="797" spans="1:19">
      <c r="A797" s="78"/>
      <c r="B797" s="114"/>
      <c r="C797" s="215"/>
      <c r="D797" s="114"/>
      <c r="E797" s="71"/>
      <c r="F797" s="115"/>
      <c r="G797" s="116"/>
      <c r="H797" s="117"/>
      <c r="I797" s="123" t="str">
        <f t="shared" si="24"/>
        <v/>
      </c>
      <c r="S797" s="77" t="str">
        <f t="shared" si="25"/>
        <v/>
      </c>
    </row>
    <row r="798" spans="1:19">
      <c r="A798" s="78"/>
      <c r="B798" s="114"/>
      <c r="C798" s="215"/>
      <c r="D798" s="114"/>
      <c r="E798" s="71"/>
      <c r="F798" s="115"/>
      <c r="G798" s="116"/>
      <c r="H798" s="117"/>
      <c r="I798" s="123" t="str">
        <f t="shared" si="24"/>
        <v/>
      </c>
      <c r="S798" s="77" t="str">
        <f t="shared" si="25"/>
        <v/>
      </c>
    </row>
    <row r="799" spans="1:19">
      <c r="A799" s="78"/>
      <c r="B799" s="114"/>
      <c r="C799" s="215"/>
      <c r="D799" s="114"/>
      <c r="E799" s="71"/>
      <c r="F799" s="115"/>
      <c r="G799" s="116"/>
      <c r="H799" s="117"/>
      <c r="I799" s="123" t="str">
        <f t="shared" si="24"/>
        <v/>
      </c>
      <c r="S799" s="77" t="str">
        <f t="shared" si="25"/>
        <v/>
      </c>
    </row>
    <row r="800" spans="1:19">
      <c r="A800" s="78"/>
      <c r="B800" s="114"/>
      <c r="C800" s="215"/>
      <c r="D800" s="114"/>
      <c r="E800" s="71"/>
      <c r="F800" s="115"/>
      <c r="G800" s="116"/>
      <c r="H800" s="117"/>
      <c r="I800" s="123" t="str">
        <f t="shared" si="24"/>
        <v/>
      </c>
      <c r="S800" s="77" t="str">
        <f t="shared" si="25"/>
        <v/>
      </c>
    </row>
    <row r="801" spans="1:19">
      <c r="A801" s="78"/>
      <c r="B801" s="114"/>
      <c r="C801" s="215"/>
      <c r="D801" s="114"/>
      <c r="E801" s="71"/>
      <c r="F801" s="115"/>
      <c r="G801" s="116"/>
      <c r="H801" s="117"/>
      <c r="I801" s="123" t="str">
        <f t="shared" si="24"/>
        <v/>
      </c>
      <c r="S801" s="77" t="str">
        <f t="shared" si="25"/>
        <v/>
      </c>
    </row>
    <row r="802" spans="1:19">
      <c r="A802" s="78"/>
      <c r="B802" s="114"/>
      <c r="C802" s="215"/>
      <c r="D802" s="114"/>
      <c r="E802" s="71"/>
      <c r="F802" s="115"/>
      <c r="G802" s="116"/>
      <c r="H802" s="117"/>
      <c r="I802" s="123" t="str">
        <f t="shared" si="24"/>
        <v/>
      </c>
      <c r="S802" s="77" t="str">
        <f t="shared" si="25"/>
        <v/>
      </c>
    </row>
    <row r="803" spans="1:19">
      <c r="A803" s="78"/>
      <c r="B803" s="114"/>
      <c r="C803" s="215"/>
      <c r="D803" s="114"/>
      <c r="E803" s="71"/>
      <c r="F803" s="115"/>
      <c r="G803" s="116"/>
      <c r="H803" s="117"/>
      <c r="I803" s="123" t="str">
        <f t="shared" si="24"/>
        <v/>
      </c>
      <c r="S803" s="77" t="str">
        <f t="shared" si="25"/>
        <v/>
      </c>
    </row>
    <row r="804" spans="1:19">
      <c r="A804" s="78"/>
      <c r="B804" s="114"/>
      <c r="C804" s="215"/>
      <c r="D804" s="114"/>
      <c r="E804" s="71"/>
      <c r="F804" s="115"/>
      <c r="G804" s="116"/>
      <c r="H804" s="117"/>
      <c r="I804" s="123" t="str">
        <f t="shared" si="24"/>
        <v/>
      </c>
      <c r="S804" s="77" t="str">
        <f t="shared" si="25"/>
        <v/>
      </c>
    </row>
    <row r="805" spans="1:19">
      <c r="A805" s="78"/>
      <c r="B805" s="114"/>
      <c r="C805" s="215"/>
      <c r="D805" s="114"/>
      <c r="E805" s="71"/>
      <c r="F805" s="115"/>
      <c r="G805" s="116"/>
      <c r="H805" s="117"/>
      <c r="I805" s="123" t="str">
        <f t="shared" si="24"/>
        <v/>
      </c>
      <c r="S805" s="77" t="str">
        <f t="shared" si="25"/>
        <v/>
      </c>
    </row>
    <row r="806" spans="1:19">
      <c r="A806" s="78"/>
      <c r="B806" s="114"/>
      <c r="C806" s="215"/>
      <c r="D806" s="114"/>
      <c r="E806" s="71"/>
      <c r="F806" s="115"/>
      <c r="G806" s="116"/>
      <c r="H806" s="117"/>
      <c r="I806" s="123" t="str">
        <f t="shared" si="24"/>
        <v/>
      </c>
      <c r="S806" s="77" t="str">
        <f t="shared" si="25"/>
        <v/>
      </c>
    </row>
    <row r="807" spans="1:19">
      <c r="A807" s="78"/>
      <c r="B807" s="114"/>
      <c r="C807" s="215"/>
      <c r="D807" s="114"/>
      <c r="E807" s="71"/>
      <c r="F807" s="115"/>
      <c r="G807" s="116"/>
      <c r="H807" s="117"/>
      <c r="I807" s="123" t="str">
        <f t="shared" si="24"/>
        <v/>
      </c>
      <c r="S807" s="77" t="str">
        <f t="shared" si="25"/>
        <v/>
      </c>
    </row>
    <row r="808" spans="1:19">
      <c r="A808" s="78"/>
      <c r="B808" s="114"/>
      <c r="C808" s="215"/>
      <c r="D808" s="114"/>
      <c r="E808" s="71"/>
      <c r="F808" s="115"/>
      <c r="G808" s="116"/>
      <c r="H808" s="117"/>
      <c r="I808" s="123" t="str">
        <f t="shared" si="24"/>
        <v/>
      </c>
      <c r="S808" s="77" t="str">
        <f t="shared" si="25"/>
        <v/>
      </c>
    </row>
    <row r="809" spans="1:19">
      <c r="A809" s="78"/>
      <c r="B809" s="114"/>
      <c r="C809" s="215"/>
      <c r="D809" s="114"/>
      <c r="E809" s="71"/>
      <c r="F809" s="115"/>
      <c r="G809" s="116"/>
      <c r="H809" s="117"/>
      <c r="I809" s="123" t="str">
        <f t="shared" si="24"/>
        <v/>
      </c>
      <c r="S809" s="77" t="str">
        <f t="shared" si="25"/>
        <v/>
      </c>
    </row>
    <row r="810" spans="1:19">
      <c r="A810" s="78"/>
      <c r="B810" s="114"/>
      <c r="C810" s="215"/>
      <c r="D810" s="114"/>
      <c r="E810" s="71"/>
      <c r="F810" s="115"/>
      <c r="G810" s="116"/>
      <c r="H810" s="117"/>
      <c r="I810" s="123" t="str">
        <f t="shared" si="24"/>
        <v/>
      </c>
      <c r="S810" s="77" t="str">
        <f t="shared" si="25"/>
        <v/>
      </c>
    </row>
    <row r="811" spans="1:19">
      <c r="A811" s="78"/>
      <c r="B811" s="114"/>
      <c r="C811" s="215"/>
      <c r="D811" s="114"/>
      <c r="E811" s="71"/>
      <c r="F811" s="115"/>
      <c r="G811" s="116"/>
      <c r="H811" s="117"/>
      <c r="I811" s="123" t="str">
        <f t="shared" si="24"/>
        <v/>
      </c>
      <c r="S811" s="77" t="str">
        <f t="shared" si="25"/>
        <v/>
      </c>
    </row>
    <row r="812" spans="1:19">
      <c r="A812" s="78"/>
      <c r="B812" s="114"/>
      <c r="C812" s="215"/>
      <c r="D812" s="114"/>
      <c r="E812" s="71"/>
      <c r="F812" s="115"/>
      <c r="G812" s="116"/>
      <c r="H812" s="117"/>
      <c r="I812" s="123" t="str">
        <f t="shared" si="24"/>
        <v/>
      </c>
      <c r="S812" s="77" t="str">
        <f t="shared" si="25"/>
        <v/>
      </c>
    </row>
    <row r="813" spans="1:19">
      <c r="A813" s="78"/>
      <c r="B813" s="114"/>
      <c r="C813" s="215"/>
      <c r="D813" s="114"/>
      <c r="E813" s="71"/>
      <c r="F813" s="115"/>
      <c r="G813" s="116"/>
      <c r="H813" s="117"/>
      <c r="I813" s="123" t="str">
        <f t="shared" si="24"/>
        <v/>
      </c>
      <c r="S813" s="77" t="str">
        <f t="shared" si="25"/>
        <v/>
      </c>
    </row>
    <row r="814" spans="1:19">
      <c r="A814" s="78"/>
      <c r="B814" s="114"/>
      <c r="C814" s="215"/>
      <c r="D814" s="114"/>
      <c r="E814" s="71"/>
      <c r="F814" s="115"/>
      <c r="G814" s="116"/>
      <c r="H814" s="117"/>
      <c r="I814" s="123" t="str">
        <f t="shared" si="24"/>
        <v/>
      </c>
      <c r="S814" s="77" t="str">
        <f t="shared" si="25"/>
        <v/>
      </c>
    </row>
    <row r="815" spans="1:19">
      <c r="A815" s="78"/>
      <c r="B815" s="114"/>
      <c r="C815" s="215"/>
      <c r="D815" s="114"/>
      <c r="E815" s="71"/>
      <c r="F815" s="115"/>
      <c r="G815" s="116"/>
      <c r="H815" s="117"/>
      <c r="I815" s="123" t="str">
        <f t="shared" si="24"/>
        <v/>
      </c>
      <c r="S815" s="77" t="str">
        <f t="shared" si="25"/>
        <v/>
      </c>
    </row>
    <row r="816" spans="1:19">
      <c r="A816" s="78"/>
      <c r="B816" s="114"/>
      <c r="C816" s="215"/>
      <c r="D816" s="114"/>
      <c r="E816" s="71"/>
      <c r="F816" s="115"/>
      <c r="G816" s="116"/>
      <c r="H816" s="117"/>
      <c r="I816" s="123" t="str">
        <f t="shared" si="24"/>
        <v/>
      </c>
      <c r="S816" s="77" t="str">
        <f t="shared" si="25"/>
        <v/>
      </c>
    </row>
    <row r="817" spans="1:19">
      <c r="A817" s="78"/>
      <c r="B817" s="114"/>
      <c r="C817" s="215"/>
      <c r="D817" s="114"/>
      <c r="E817" s="71"/>
      <c r="F817" s="115"/>
      <c r="G817" s="116"/>
      <c r="H817" s="117"/>
      <c r="I817" s="123" t="str">
        <f t="shared" si="24"/>
        <v/>
      </c>
      <c r="S817" s="77" t="str">
        <f t="shared" si="25"/>
        <v/>
      </c>
    </row>
    <row r="818" spans="1:19">
      <c r="A818" s="78"/>
      <c r="B818" s="114"/>
      <c r="C818" s="215"/>
      <c r="D818" s="114"/>
      <c r="E818" s="71"/>
      <c r="F818" s="115"/>
      <c r="G818" s="116"/>
      <c r="H818" s="117"/>
      <c r="I818" s="123" t="str">
        <f t="shared" si="24"/>
        <v/>
      </c>
      <c r="S818" s="77" t="str">
        <f t="shared" si="25"/>
        <v/>
      </c>
    </row>
    <row r="819" spans="1:19">
      <c r="A819" s="78"/>
      <c r="B819" s="114"/>
      <c r="C819" s="215"/>
      <c r="D819" s="114"/>
      <c r="E819" s="71"/>
      <c r="F819" s="115"/>
      <c r="G819" s="116"/>
      <c r="H819" s="117"/>
      <c r="I819" s="123" t="str">
        <f t="shared" si="24"/>
        <v/>
      </c>
      <c r="S819" s="77" t="str">
        <f t="shared" si="25"/>
        <v/>
      </c>
    </row>
    <row r="820" spans="1:19">
      <c r="A820" s="78"/>
      <c r="B820" s="114"/>
      <c r="C820" s="215"/>
      <c r="D820" s="114"/>
      <c r="E820" s="71"/>
      <c r="F820" s="115"/>
      <c r="G820" s="116"/>
      <c r="H820" s="117"/>
      <c r="I820" s="123" t="str">
        <f t="shared" si="24"/>
        <v/>
      </c>
      <c r="S820" s="77" t="str">
        <f t="shared" si="25"/>
        <v/>
      </c>
    </row>
    <row r="821" spans="1:19">
      <c r="A821" s="78"/>
      <c r="B821" s="114"/>
      <c r="C821" s="215"/>
      <c r="D821" s="114"/>
      <c r="E821" s="71"/>
      <c r="F821" s="115"/>
      <c r="G821" s="116"/>
      <c r="H821" s="117"/>
      <c r="I821" s="123" t="str">
        <f t="shared" si="24"/>
        <v/>
      </c>
      <c r="S821" s="77" t="str">
        <f t="shared" si="25"/>
        <v/>
      </c>
    </row>
    <row r="822" spans="1:19">
      <c r="A822" s="78"/>
      <c r="B822" s="114"/>
      <c r="C822" s="215"/>
      <c r="D822" s="114"/>
      <c r="E822" s="71"/>
      <c r="F822" s="115"/>
      <c r="G822" s="116"/>
      <c r="H822" s="117"/>
      <c r="I822" s="123" t="str">
        <f t="shared" si="24"/>
        <v/>
      </c>
      <c r="S822" s="77" t="str">
        <f t="shared" si="25"/>
        <v/>
      </c>
    </row>
    <row r="823" spans="1:19">
      <c r="A823" s="78"/>
      <c r="B823" s="114"/>
      <c r="C823" s="215"/>
      <c r="D823" s="114"/>
      <c r="E823" s="71"/>
      <c r="F823" s="115"/>
      <c r="G823" s="116"/>
      <c r="H823" s="117"/>
      <c r="I823" s="123" t="str">
        <f t="shared" si="24"/>
        <v/>
      </c>
      <c r="S823" s="77" t="str">
        <f t="shared" si="25"/>
        <v/>
      </c>
    </row>
    <row r="824" spans="1:19">
      <c r="A824" s="78"/>
      <c r="B824" s="114"/>
      <c r="C824" s="215"/>
      <c r="D824" s="114"/>
      <c r="E824" s="71"/>
      <c r="F824" s="115"/>
      <c r="G824" s="116"/>
      <c r="H824" s="117"/>
      <c r="I824" s="123" t="str">
        <f t="shared" si="24"/>
        <v/>
      </c>
      <c r="S824" s="77" t="str">
        <f t="shared" si="25"/>
        <v/>
      </c>
    </row>
    <row r="825" spans="1:19">
      <c r="A825" s="78"/>
      <c r="B825" s="114"/>
      <c r="C825" s="215"/>
      <c r="D825" s="114"/>
      <c r="E825" s="71"/>
      <c r="F825" s="115"/>
      <c r="G825" s="116"/>
      <c r="H825" s="117"/>
      <c r="I825" s="123" t="str">
        <f t="shared" si="24"/>
        <v/>
      </c>
      <c r="S825" s="77" t="str">
        <f t="shared" si="25"/>
        <v/>
      </c>
    </row>
    <row r="826" spans="1:19">
      <c r="A826" s="78"/>
      <c r="B826" s="114"/>
      <c r="C826" s="215"/>
      <c r="D826" s="114"/>
      <c r="E826" s="71"/>
      <c r="F826" s="115"/>
      <c r="G826" s="116"/>
      <c r="H826" s="117"/>
      <c r="I826" s="123" t="str">
        <f t="shared" si="24"/>
        <v/>
      </c>
      <c r="S826" s="77" t="str">
        <f t="shared" si="25"/>
        <v/>
      </c>
    </row>
    <row r="827" spans="1:19">
      <c r="A827" s="78"/>
      <c r="B827" s="114"/>
      <c r="C827" s="215"/>
      <c r="D827" s="114"/>
      <c r="E827" s="71"/>
      <c r="F827" s="115"/>
      <c r="G827" s="116"/>
      <c r="H827" s="117"/>
      <c r="I827" s="123" t="str">
        <f t="shared" si="24"/>
        <v/>
      </c>
      <c r="S827" s="77" t="str">
        <f t="shared" si="25"/>
        <v/>
      </c>
    </row>
    <row r="828" spans="1:19">
      <c r="A828" s="78"/>
      <c r="B828" s="114"/>
      <c r="C828" s="215"/>
      <c r="D828" s="114"/>
      <c r="E828" s="71"/>
      <c r="F828" s="115"/>
      <c r="G828" s="116"/>
      <c r="H828" s="117"/>
      <c r="I828" s="123" t="str">
        <f t="shared" si="24"/>
        <v/>
      </c>
      <c r="S828" s="77" t="str">
        <f t="shared" si="25"/>
        <v/>
      </c>
    </row>
    <row r="829" spans="1:19">
      <c r="A829" s="78"/>
      <c r="B829" s="114"/>
      <c r="C829" s="215"/>
      <c r="D829" s="114"/>
      <c r="E829" s="71"/>
      <c r="F829" s="115"/>
      <c r="G829" s="116"/>
      <c r="H829" s="117"/>
      <c r="I829" s="123" t="str">
        <f t="shared" si="24"/>
        <v/>
      </c>
      <c r="S829" s="77" t="str">
        <f t="shared" si="25"/>
        <v/>
      </c>
    </row>
    <row r="830" spans="1:19">
      <c r="A830" s="78"/>
      <c r="B830" s="114"/>
      <c r="C830" s="215"/>
      <c r="D830" s="114"/>
      <c r="E830" s="71"/>
      <c r="F830" s="115"/>
      <c r="G830" s="116"/>
      <c r="H830" s="117"/>
      <c r="I830" s="123" t="str">
        <f t="shared" si="24"/>
        <v/>
      </c>
      <c r="S830" s="77" t="str">
        <f t="shared" si="25"/>
        <v/>
      </c>
    </row>
    <row r="831" spans="1:19">
      <c r="A831" s="78"/>
      <c r="B831" s="114"/>
      <c r="C831" s="215"/>
      <c r="D831" s="114"/>
      <c r="E831" s="71"/>
      <c r="F831" s="115"/>
      <c r="G831" s="116"/>
      <c r="H831" s="117"/>
      <c r="I831" s="123" t="str">
        <f t="shared" si="24"/>
        <v/>
      </c>
      <c r="S831" s="77" t="str">
        <f t="shared" si="25"/>
        <v/>
      </c>
    </row>
    <row r="832" spans="1:19">
      <c r="A832" s="78"/>
      <c r="B832" s="114"/>
      <c r="C832" s="215"/>
      <c r="D832" s="114"/>
      <c r="E832" s="71"/>
      <c r="F832" s="115"/>
      <c r="G832" s="116"/>
      <c r="H832" s="117"/>
      <c r="I832" s="123" t="str">
        <f t="shared" si="24"/>
        <v/>
      </c>
      <c r="S832" s="77" t="str">
        <f t="shared" si="25"/>
        <v/>
      </c>
    </row>
    <row r="833" spans="1:19">
      <c r="A833" s="78"/>
      <c r="B833" s="114"/>
      <c r="C833" s="215"/>
      <c r="D833" s="114"/>
      <c r="E833" s="71"/>
      <c r="F833" s="115"/>
      <c r="G833" s="116"/>
      <c r="H833" s="117"/>
      <c r="I833" s="123" t="str">
        <f t="shared" si="24"/>
        <v/>
      </c>
      <c r="S833" s="77" t="str">
        <f t="shared" si="25"/>
        <v/>
      </c>
    </row>
    <row r="834" spans="1:19">
      <c r="A834" s="78"/>
      <c r="B834" s="114"/>
      <c r="C834" s="215"/>
      <c r="D834" s="114"/>
      <c r="E834" s="71"/>
      <c r="F834" s="115"/>
      <c r="G834" s="116"/>
      <c r="H834" s="117"/>
      <c r="I834" s="123" t="str">
        <f t="shared" si="24"/>
        <v/>
      </c>
      <c r="S834" s="77" t="str">
        <f t="shared" si="25"/>
        <v/>
      </c>
    </row>
    <row r="835" spans="1:19">
      <c r="A835" s="78"/>
      <c r="B835" s="114"/>
      <c r="C835" s="215"/>
      <c r="D835" s="114"/>
      <c r="E835" s="71"/>
      <c r="F835" s="115"/>
      <c r="G835" s="116"/>
      <c r="H835" s="117"/>
      <c r="I835" s="123" t="str">
        <f t="shared" ref="I835:I898" si="26">IF(C835="","",EXP(-EXP(-(C835-K$12)/K$11)))</f>
        <v/>
      </c>
      <c r="S835" s="77" t="str">
        <f t="shared" ref="S835:S898" si="27">IF(C835="","",(1/X$5)  *  EXP(   -  (   (C835-X$6)/X$5   +   EXP(-(C835-X$6)/X$5)  )   ))</f>
        <v/>
      </c>
    </row>
    <row r="836" spans="1:19">
      <c r="A836" s="78"/>
      <c r="B836" s="114"/>
      <c r="C836" s="215"/>
      <c r="D836" s="114"/>
      <c r="E836" s="71"/>
      <c r="F836" s="115"/>
      <c r="G836" s="116"/>
      <c r="H836" s="117"/>
      <c r="I836" s="123" t="str">
        <f t="shared" si="26"/>
        <v/>
      </c>
      <c r="S836" s="77" t="str">
        <f t="shared" si="27"/>
        <v/>
      </c>
    </row>
    <row r="837" spans="1:19">
      <c r="A837" s="78"/>
      <c r="B837" s="114"/>
      <c r="C837" s="215"/>
      <c r="D837" s="114"/>
      <c r="E837" s="71"/>
      <c r="F837" s="115"/>
      <c r="G837" s="116"/>
      <c r="H837" s="117"/>
      <c r="I837" s="123" t="str">
        <f t="shared" si="26"/>
        <v/>
      </c>
      <c r="S837" s="77" t="str">
        <f t="shared" si="27"/>
        <v/>
      </c>
    </row>
    <row r="838" spans="1:19">
      <c r="A838" s="78"/>
      <c r="B838" s="114"/>
      <c r="C838" s="215"/>
      <c r="D838" s="114"/>
      <c r="E838" s="71"/>
      <c r="F838" s="115"/>
      <c r="G838" s="116"/>
      <c r="H838" s="117"/>
      <c r="I838" s="123" t="str">
        <f t="shared" si="26"/>
        <v/>
      </c>
      <c r="S838" s="77" t="str">
        <f t="shared" si="27"/>
        <v/>
      </c>
    </row>
    <row r="839" spans="1:19">
      <c r="A839" s="78"/>
      <c r="B839" s="114"/>
      <c r="C839" s="215"/>
      <c r="D839" s="114"/>
      <c r="E839" s="71"/>
      <c r="F839" s="115"/>
      <c r="G839" s="116"/>
      <c r="H839" s="117"/>
      <c r="I839" s="123" t="str">
        <f t="shared" si="26"/>
        <v/>
      </c>
      <c r="S839" s="77" t="str">
        <f t="shared" si="27"/>
        <v/>
      </c>
    </row>
    <row r="840" spans="1:19">
      <c r="A840" s="78"/>
      <c r="B840" s="114"/>
      <c r="C840" s="215"/>
      <c r="D840" s="114"/>
      <c r="E840" s="71"/>
      <c r="F840" s="115"/>
      <c r="G840" s="116"/>
      <c r="H840" s="117"/>
      <c r="I840" s="123" t="str">
        <f t="shared" si="26"/>
        <v/>
      </c>
      <c r="S840" s="77" t="str">
        <f t="shared" si="27"/>
        <v/>
      </c>
    </row>
    <row r="841" spans="1:19">
      <c r="A841" s="78"/>
      <c r="B841" s="114"/>
      <c r="C841" s="215"/>
      <c r="D841" s="114"/>
      <c r="E841" s="71"/>
      <c r="F841" s="115"/>
      <c r="G841" s="116"/>
      <c r="H841" s="117"/>
      <c r="I841" s="123" t="str">
        <f t="shared" si="26"/>
        <v/>
      </c>
      <c r="S841" s="77" t="str">
        <f t="shared" si="27"/>
        <v/>
      </c>
    </row>
    <row r="842" spans="1:19">
      <c r="A842" s="78"/>
      <c r="B842" s="114"/>
      <c r="C842" s="215"/>
      <c r="D842" s="114"/>
      <c r="E842" s="71"/>
      <c r="F842" s="115"/>
      <c r="G842" s="116"/>
      <c r="H842" s="117"/>
      <c r="I842" s="123" t="str">
        <f t="shared" si="26"/>
        <v/>
      </c>
      <c r="S842" s="77" t="str">
        <f t="shared" si="27"/>
        <v/>
      </c>
    </row>
    <row r="843" spans="1:19">
      <c r="A843" s="78"/>
      <c r="B843" s="114"/>
      <c r="C843" s="215"/>
      <c r="D843" s="114"/>
      <c r="E843" s="71"/>
      <c r="F843" s="115"/>
      <c r="G843" s="116"/>
      <c r="H843" s="117"/>
      <c r="I843" s="123" t="str">
        <f t="shared" si="26"/>
        <v/>
      </c>
      <c r="S843" s="77" t="str">
        <f t="shared" si="27"/>
        <v/>
      </c>
    </row>
    <row r="844" spans="1:19">
      <c r="A844" s="78"/>
      <c r="B844" s="114"/>
      <c r="C844" s="215"/>
      <c r="D844" s="114"/>
      <c r="E844" s="71"/>
      <c r="F844" s="115"/>
      <c r="G844" s="116"/>
      <c r="H844" s="117"/>
      <c r="I844" s="123" t="str">
        <f t="shared" si="26"/>
        <v/>
      </c>
      <c r="S844" s="77" t="str">
        <f t="shared" si="27"/>
        <v/>
      </c>
    </row>
    <row r="845" spans="1:19">
      <c r="A845" s="78"/>
      <c r="B845" s="114"/>
      <c r="C845" s="215"/>
      <c r="D845" s="114"/>
      <c r="E845" s="71"/>
      <c r="F845" s="115"/>
      <c r="G845" s="116"/>
      <c r="H845" s="117"/>
      <c r="I845" s="123" t="str">
        <f t="shared" si="26"/>
        <v/>
      </c>
      <c r="S845" s="77" t="str">
        <f t="shared" si="27"/>
        <v/>
      </c>
    </row>
    <row r="846" spans="1:19">
      <c r="A846" s="78"/>
      <c r="B846" s="114"/>
      <c r="C846" s="215"/>
      <c r="D846" s="114"/>
      <c r="E846" s="71"/>
      <c r="F846" s="115"/>
      <c r="G846" s="116"/>
      <c r="H846" s="117"/>
      <c r="I846" s="123" t="str">
        <f t="shared" si="26"/>
        <v/>
      </c>
      <c r="S846" s="77" t="str">
        <f t="shared" si="27"/>
        <v/>
      </c>
    </row>
    <row r="847" spans="1:19">
      <c r="A847" s="78"/>
      <c r="B847" s="114"/>
      <c r="C847" s="215"/>
      <c r="D847" s="114"/>
      <c r="E847" s="71"/>
      <c r="F847" s="115"/>
      <c r="G847" s="116"/>
      <c r="H847" s="117"/>
      <c r="I847" s="123" t="str">
        <f t="shared" si="26"/>
        <v/>
      </c>
      <c r="S847" s="77" t="str">
        <f t="shared" si="27"/>
        <v/>
      </c>
    </row>
    <row r="848" spans="1:19">
      <c r="A848" s="78"/>
      <c r="B848" s="114"/>
      <c r="C848" s="215"/>
      <c r="D848" s="114"/>
      <c r="E848" s="71"/>
      <c r="F848" s="115"/>
      <c r="G848" s="116"/>
      <c r="H848" s="117"/>
      <c r="I848" s="123" t="str">
        <f t="shared" si="26"/>
        <v/>
      </c>
      <c r="S848" s="77" t="str">
        <f t="shared" si="27"/>
        <v/>
      </c>
    </row>
    <row r="849" spans="1:19">
      <c r="A849" s="78"/>
      <c r="B849" s="114"/>
      <c r="C849" s="215"/>
      <c r="D849" s="114"/>
      <c r="E849" s="71"/>
      <c r="F849" s="115"/>
      <c r="G849" s="116"/>
      <c r="H849" s="117"/>
      <c r="I849" s="123" t="str">
        <f t="shared" si="26"/>
        <v/>
      </c>
      <c r="S849" s="77" t="str">
        <f t="shared" si="27"/>
        <v/>
      </c>
    </row>
    <row r="850" spans="1:19">
      <c r="A850" s="78"/>
      <c r="B850" s="114"/>
      <c r="C850" s="215"/>
      <c r="D850" s="114"/>
      <c r="E850" s="71"/>
      <c r="F850" s="115"/>
      <c r="G850" s="116"/>
      <c r="H850" s="117"/>
      <c r="I850" s="123" t="str">
        <f t="shared" si="26"/>
        <v/>
      </c>
      <c r="S850" s="77" t="str">
        <f t="shared" si="27"/>
        <v/>
      </c>
    </row>
    <row r="851" spans="1:19">
      <c r="A851" s="78"/>
      <c r="B851" s="114"/>
      <c r="C851" s="215"/>
      <c r="D851" s="114"/>
      <c r="E851" s="71"/>
      <c r="F851" s="115"/>
      <c r="G851" s="116"/>
      <c r="H851" s="117"/>
      <c r="I851" s="123" t="str">
        <f t="shared" si="26"/>
        <v/>
      </c>
      <c r="S851" s="77" t="str">
        <f t="shared" si="27"/>
        <v/>
      </c>
    </row>
    <row r="852" spans="1:19">
      <c r="A852" s="78"/>
      <c r="B852" s="114"/>
      <c r="C852" s="215"/>
      <c r="D852" s="114"/>
      <c r="E852" s="71"/>
      <c r="F852" s="115"/>
      <c r="G852" s="116"/>
      <c r="H852" s="117"/>
      <c r="I852" s="123" t="str">
        <f t="shared" si="26"/>
        <v/>
      </c>
      <c r="S852" s="77" t="str">
        <f t="shared" si="27"/>
        <v/>
      </c>
    </row>
    <row r="853" spans="1:19">
      <c r="A853" s="78"/>
      <c r="B853" s="114"/>
      <c r="C853" s="215"/>
      <c r="D853" s="114"/>
      <c r="E853" s="71"/>
      <c r="F853" s="115"/>
      <c r="G853" s="116"/>
      <c r="H853" s="117"/>
      <c r="I853" s="123" t="str">
        <f t="shared" si="26"/>
        <v/>
      </c>
      <c r="S853" s="77" t="str">
        <f t="shared" si="27"/>
        <v/>
      </c>
    </row>
    <row r="854" spans="1:19">
      <c r="A854" s="78"/>
      <c r="B854" s="114"/>
      <c r="C854" s="215"/>
      <c r="D854" s="114"/>
      <c r="E854" s="71"/>
      <c r="F854" s="115"/>
      <c r="G854" s="116"/>
      <c r="H854" s="117"/>
      <c r="I854" s="123" t="str">
        <f t="shared" si="26"/>
        <v/>
      </c>
      <c r="S854" s="77" t="str">
        <f t="shared" si="27"/>
        <v/>
      </c>
    </row>
    <row r="855" spans="1:19">
      <c r="A855" s="78"/>
      <c r="B855" s="114"/>
      <c r="C855" s="215"/>
      <c r="D855" s="114"/>
      <c r="E855" s="71"/>
      <c r="F855" s="115"/>
      <c r="G855" s="116"/>
      <c r="H855" s="117"/>
      <c r="I855" s="123" t="str">
        <f t="shared" si="26"/>
        <v/>
      </c>
      <c r="S855" s="77" t="str">
        <f t="shared" si="27"/>
        <v/>
      </c>
    </row>
    <row r="856" spans="1:19">
      <c r="A856" s="78"/>
      <c r="B856" s="114"/>
      <c r="C856" s="215"/>
      <c r="D856" s="114"/>
      <c r="E856" s="71"/>
      <c r="F856" s="115"/>
      <c r="G856" s="116"/>
      <c r="H856" s="117"/>
      <c r="I856" s="123" t="str">
        <f t="shared" si="26"/>
        <v/>
      </c>
      <c r="S856" s="77" t="str">
        <f t="shared" si="27"/>
        <v/>
      </c>
    </row>
    <row r="857" spans="1:19">
      <c r="A857" s="78"/>
      <c r="B857" s="114"/>
      <c r="C857" s="215"/>
      <c r="D857" s="114"/>
      <c r="E857" s="71"/>
      <c r="F857" s="115"/>
      <c r="G857" s="116"/>
      <c r="H857" s="117"/>
      <c r="I857" s="123" t="str">
        <f t="shared" si="26"/>
        <v/>
      </c>
      <c r="S857" s="77" t="str">
        <f t="shared" si="27"/>
        <v/>
      </c>
    </row>
    <row r="858" spans="1:19">
      <c r="A858" s="78"/>
      <c r="B858" s="114"/>
      <c r="C858" s="215"/>
      <c r="D858" s="114"/>
      <c r="E858" s="71"/>
      <c r="F858" s="115"/>
      <c r="G858" s="116"/>
      <c r="H858" s="117"/>
      <c r="I858" s="123" t="str">
        <f t="shared" si="26"/>
        <v/>
      </c>
      <c r="S858" s="77" t="str">
        <f t="shared" si="27"/>
        <v/>
      </c>
    </row>
    <row r="859" spans="1:19">
      <c r="A859" s="78"/>
      <c r="B859" s="114"/>
      <c r="C859" s="215"/>
      <c r="D859" s="114"/>
      <c r="E859" s="71"/>
      <c r="F859" s="115"/>
      <c r="G859" s="116"/>
      <c r="H859" s="117"/>
      <c r="I859" s="123" t="str">
        <f t="shared" si="26"/>
        <v/>
      </c>
      <c r="S859" s="77" t="str">
        <f t="shared" si="27"/>
        <v/>
      </c>
    </row>
    <row r="860" spans="1:19">
      <c r="A860" s="78"/>
      <c r="B860" s="114"/>
      <c r="C860" s="215"/>
      <c r="D860" s="114"/>
      <c r="E860" s="71"/>
      <c r="F860" s="115"/>
      <c r="G860" s="116"/>
      <c r="H860" s="117"/>
      <c r="I860" s="123" t="str">
        <f t="shared" si="26"/>
        <v/>
      </c>
      <c r="S860" s="77" t="str">
        <f t="shared" si="27"/>
        <v/>
      </c>
    </row>
    <row r="861" spans="1:19">
      <c r="A861" s="78"/>
      <c r="B861" s="114"/>
      <c r="C861" s="215"/>
      <c r="D861" s="114"/>
      <c r="E861" s="71"/>
      <c r="F861" s="115"/>
      <c r="G861" s="116"/>
      <c r="H861" s="117"/>
      <c r="I861" s="123" t="str">
        <f t="shared" si="26"/>
        <v/>
      </c>
      <c r="S861" s="77" t="str">
        <f t="shared" si="27"/>
        <v/>
      </c>
    </row>
    <row r="862" spans="1:19">
      <c r="A862" s="78"/>
      <c r="B862" s="114"/>
      <c r="C862" s="215"/>
      <c r="D862" s="114"/>
      <c r="E862" s="71"/>
      <c r="F862" s="115"/>
      <c r="G862" s="116"/>
      <c r="H862" s="117"/>
      <c r="I862" s="123" t="str">
        <f t="shared" si="26"/>
        <v/>
      </c>
      <c r="S862" s="77" t="str">
        <f t="shared" si="27"/>
        <v/>
      </c>
    </row>
    <row r="863" spans="1:19">
      <c r="A863" s="78"/>
      <c r="B863" s="114"/>
      <c r="C863" s="215"/>
      <c r="D863" s="114"/>
      <c r="E863" s="71"/>
      <c r="F863" s="115"/>
      <c r="G863" s="116"/>
      <c r="H863" s="117"/>
      <c r="I863" s="123" t="str">
        <f t="shared" si="26"/>
        <v/>
      </c>
      <c r="S863" s="77" t="str">
        <f t="shared" si="27"/>
        <v/>
      </c>
    </row>
    <row r="864" spans="1:19">
      <c r="A864" s="78"/>
      <c r="B864" s="114"/>
      <c r="C864" s="215"/>
      <c r="D864" s="114"/>
      <c r="E864" s="71"/>
      <c r="F864" s="115"/>
      <c r="G864" s="116"/>
      <c r="H864" s="117"/>
      <c r="I864" s="123" t="str">
        <f t="shared" si="26"/>
        <v/>
      </c>
      <c r="S864" s="77" t="str">
        <f t="shared" si="27"/>
        <v/>
      </c>
    </row>
    <row r="865" spans="1:19">
      <c r="A865" s="78"/>
      <c r="B865" s="114"/>
      <c r="C865" s="215"/>
      <c r="D865" s="114"/>
      <c r="E865" s="71"/>
      <c r="F865" s="115"/>
      <c r="G865" s="116"/>
      <c r="H865" s="117"/>
      <c r="I865" s="123" t="str">
        <f t="shared" si="26"/>
        <v/>
      </c>
      <c r="S865" s="77" t="str">
        <f t="shared" si="27"/>
        <v/>
      </c>
    </row>
    <row r="866" spans="1:19">
      <c r="A866" s="78"/>
      <c r="B866" s="114"/>
      <c r="C866" s="215"/>
      <c r="D866" s="114"/>
      <c r="E866" s="71"/>
      <c r="F866" s="115"/>
      <c r="G866" s="116"/>
      <c r="H866" s="117"/>
      <c r="I866" s="123" t="str">
        <f t="shared" si="26"/>
        <v/>
      </c>
      <c r="S866" s="77" t="str">
        <f t="shared" si="27"/>
        <v/>
      </c>
    </row>
    <row r="867" spans="1:19">
      <c r="A867" s="78"/>
      <c r="B867" s="114"/>
      <c r="C867" s="215"/>
      <c r="D867" s="114"/>
      <c r="E867" s="71"/>
      <c r="F867" s="115"/>
      <c r="G867" s="116"/>
      <c r="H867" s="117"/>
      <c r="I867" s="123" t="str">
        <f t="shared" si="26"/>
        <v/>
      </c>
      <c r="S867" s="77" t="str">
        <f t="shared" si="27"/>
        <v/>
      </c>
    </row>
    <row r="868" spans="1:19">
      <c r="A868" s="78"/>
      <c r="B868" s="114"/>
      <c r="C868" s="215"/>
      <c r="D868" s="114"/>
      <c r="E868" s="71"/>
      <c r="F868" s="115"/>
      <c r="G868" s="116"/>
      <c r="H868" s="117"/>
      <c r="I868" s="123" t="str">
        <f t="shared" si="26"/>
        <v/>
      </c>
      <c r="S868" s="77" t="str">
        <f t="shared" si="27"/>
        <v/>
      </c>
    </row>
    <row r="869" spans="1:19">
      <c r="A869" s="78"/>
      <c r="B869" s="114"/>
      <c r="C869" s="215"/>
      <c r="D869" s="114"/>
      <c r="E869" s="71"/>
      <c r="F869" s="115"/>
      <c r="G869" s="116"/>
      <c r="H869" s="117"/>
      <c r="I869" s="123" t="str">
        <f t="shared" si="26"/>
        <v/>
      </c>
      <c r="S869" s="77" t="str">
        <f t="shared" si="27"/>
        <v/>
      </c>
    </row>
    <row r="870" spans="1:19">
      <c r="A870" s="78"/>
      <c r="B870" s="114"/>
      <c r="C870" s="215"/>
      <c r="D870" s="114"/>
      <c r="E870" s="71"/>
      <c r="F870" s="115"/>
      <c r="G870" s="116"/>
      <c r="H870" s="117"/>
      <c r="I870" s="123" t="str">
        <f t="shared" si="26"/>
        <v/>
      </c>
      <c r="S870" s="77" t="str">
        <f t="shared" si="27"/>
        <v/>
      </c>
    </row>
    <row r="871" spans="1:19">
      <c r="A871" s="78"/>
      <c r="B871" s="114"/>
      <c r="C871" s="215"/>
      <c r="D871" s="114"/>
      <c r="E871" s="71"/>
      <c r="F871" s="115"/>
      <c r="G871" s="116"/>
      <c r="H871" s="117"/>
      <c r="I871" s="123" t="str">
        <f t="shared" si="26"/>
        <v/>
      </c>
      <c r="S871" s="77" t="str">
        <f t="shared" si="27"/>
        <v/>
      </c>
    </row>
    <row r="872" spans="1:19">
      <c r="A872" s="78"/>
      <c r="B872" s="114"/>
      <c r="C872" s="215"/>
      <c r="D872" s="114"/>
      <c r="E872" s="71"/>
      <c r="F872" s="115"/>
      <c r="G872" s="116"/>
      <c r="H872" s="117"/>
      <c r="I872" s="123" t="str">
        <f t="shared" si="26"/>
        <v/>
      </c>
      <c r="S872" s="77" t="str">
        <f t="shared" si="27"/>
        <v/>
      </c>
    </row>
    <row r="873" spans="1:19">
      <c r="A873" s="78"/>
      <c r="B873" s="114"/>
      <c r="C873" s="215"/>
      <c r="D873" s="114"/>
      <c r="E873" s="71"/>
      <c r="F873" s="115"/>
      <c r="G873" s="116"/>
      <c r="H873" s="117"/>
      <c r="I873" s="123" t="str">
        <f t="shared" si="26"/>
        <v/>
      </c>
      <c r="S873" s="77" t="str">
        <f t="shared" si="27"/>
        <v/>
      </c>
    </row>
    <row r="874" spans="1:19">
      <c r="A874" s="78"/>
      <c r="B874" s="114"/>
      <c r="C874" s="215"/>
      <c r="D874" s="114"/>
      <c r="E874" s="71"/>
      <c r="F874" s="115"/>
      <c r="G874" s="116"/>
      <c r="H874" s="117"/>
      <c r="I874" s="123" t="str">
        <f t="shared" si="26"/>
        <v/>
      </c>
      <c r="S874" s="77" t="str">
        <f t="shared" si="27"/>
        <v/>
      </c>
    </row>
    <row r="875" spans="1:19">
      <c r="A875" s="78"/>
      <c r="B875" s="114"/>
      <c r="C875" s="215"/>
      <c r="D875" s="114"/>
      <c r="E875" s="71"/>
      <c r="F875" s="115"/>
      <c r="G875" s="116"/>
      <c r="H875" s="117"/>
      <c r="I875" s="123" t="str">
        <f t="shared" si="26"/>
        <v/>
      </c>
      <c r="S875" s="77" t="str">
        <f t="shared" si="27"/>
        <v/>
      </c>
    </row>
    <row r="876" spans="1:19">
      <c r="A876" s="78"/>
      <c r="B876" s="114"/>
      <c r="C876" s="215"/>
      <c r="D876" s="114"/>
      <c r="E876" s="71"/>
      <c r="F876" s="115"/>
      <c r="G876" s="116"/>
      <c r="H876" s="117"/>
      <c r="I876" s="123" t="str">
        <f t="shared" si="26"/>
        <v/>
      </c>
      <c r="S876" s="77" t="str">
        <f t="shared" si="27"/>
        <v/>
      </c>
    </row>
    <row r="877" spans="1:19">
      <c r="A877" s="78"/>
      <c r="B877" s="114"/>
      <c r="C877" s="215"/>
      <c r="D877" s="114"/>
      <c r="E877" s="71"/>
      <c r="F877" s="115"/>
      <c r="G877" s="116"/>
      <c r="H877" s="117"/>
      <c r="I877" s="123" t="str">
        <f t="shared" si="26"/>
        <v/>
      </c>
      <c r="S877" s="77" t="str">
        <f t="shared" si="27"/>
        <v/>
      </c>
    </row>
    <row r="878" spans="1:19">
      <c r="A878" s="78"/>
      <c r="B878" s="114"/>
      <c r="C878" s="215"/>
      <c r="D878" s="114"/>
      <c r="E878" s="71"/>
      <c r="F878" s="115"/>
      <c r="G878" s="116"/>
      <c r="H878" s="117"/>
      <c r="I878" s="123" t="str">
        <f t="shared" si="26"/>
        <v/>
      </c>
      <c r="S878" s="77" t="str">
        <f t="shared" si="27"/>
        <v/>
      </c>
    </row>
    <row r="879" spans="1:19">
      <c r="A879" s="78"/>
      <c r="B879" s="114"/>
      <c r="C879" s="215"/>
      <c r="D879" s="114"/>
      <c r="E879" s="71"/>
      <c r="F879" s="115"/>
      <c r="G879" s="116"/>
      <c r="H879" s="117"/>
      <c r="I879" s="123" t="str">
        <f t="shared" si="26"/>
        <v/>
      </c>
      <c r="S879" s="77" t="str">
        <f t="shared" si="27"/>
        <v/>
      </c>
    </row>
    <row r="880" spans="1:19">
      <c r="A880" s="78"/>
      <c r="B880" s="114"/>
      <c r="C880" s="215"/>
      <c r="D880" s="114"/>
      <c r="E880" s="71"/>
      <c r="F880" s="115"/>
      <c r="G880" s="116"/>
      <c r="H880" s="117"/>
      <c r="I880" s="123" t="str">
        <f t="shared" si="26"/>
        <v/>
      </c>
      <c r="S880" s="77" t="str">
        <f t="shared" si="27"/>
        <v/>
      </c>
    </row>
    <row r="881" spans="1:19">
      <c r="A881" s="78"/>
      <c r="B881" s="114"/>
      <c r="C881" s="215"/>
      <c r="D881" s="114"/>
      <c r="E881" s="71"/>
      <c r="F881" s="115"/>
      <c r="G881" s="116"/>
      <c r="H881" s="117"/>
      <c r="I881" s="123" t="str">
        <f t="shared" si="26"/>
        <v/>
      </c>
      <c r="S881" s="77" t="str">
        <f t="shared" si="27"/>
        <v/>
      </c>
    </row>
    <row r="882" spans="1:19">
      <c r="A882" s="78"/>
      <c r="B882" s="114"/>
      <c r="C882" s="215"/>
      <c r="D882" s="114"/>
      <c r="E882" s="71"/>
      <c r="F882" s="115"/>
      <c r="G882" s="116"/>
      <c r="H882" s="117"/>
      <c r="I882" s="123" t="str">
        <f t="shared" si="26"/>
        <v/>
      </c>
      <c r="S882" s="77" t="str">
        <f t="shared" si="27"/>
        <v/>
      </c>
    </row>
    <row r="883" spans="1:19">
      <c r="A883" s="78"/>
      <c r="B883" s="114"/>
      <c r="C883" s="215"/>
      <c r="D883" s="114"/>
      <c r="E883" s="71"/>
      <c r="F883" s="115"/>
      <c r="G883" s="116"/>
      <c r="H883" s="117"/>
      <c r="I883" s="123" t="str">
        <f t="shared" si="26"/>
        <v/>
      </c>
      <c r="S883" s="77" t="str">
        <f t="shared" si="27"/>
        <v/>
      </c>
    </row>
    <row r="884" spans="1:19">
      <c r="A884" s="78"/>
      <c r="B884" s="114"/>
      <c r="C884" s="215"/>
      <c r="D884" s="114"/>
      <c r="E884" s="71"/>
      <c r="F884" s="115"/>
      <c r="G884" s="116"/>
      <c r="H884" s="117"/>
      <c r="I884" s="123" t="str">
        <f t="shared" si="26"/>
        <v/>
      </c>
      <c r="S884" s="77" t="str">
        <f t="shared" si="27"/>
        <v/>
      </c>
    </row>
    <row r="885" spans="1:19">
      <c r="A885" s="78"/>
      <c r="B885" s="114"/>
      <c r="C885" s="215"/>
      <c r="D885" s="114"/>
      <c r="E885" s="71"/>
      <c r="F885" s="115"/>
      <c r="G885" s="116"/>
      <c r="H885" s="117"/>
      <c r="I885" s="123" t="str">
        <f t="shared" si="26"/>
        <v/>
      </c>
      <c r="S885" s="77" t="str">
        <f t="shared" si="27"/>
        <v/>
      </c>
    </row>
    <row r="886" spans="1:19">
      <c r="A886" s="78"/>
      <c r="B886" s="114"/>
      <c r="C886" s="215"/>
      <c r="D886" s="114"/>
      <c r="E886" s="71"/>
      <c r="F886" s="115"/>
      <c r="G886" s="116"/>
      <c r="H886" s="117"/>
      <c r="I886" s="123" t="str">
        <f t="shared" si="26"/>
        <v/>
      </c>
      <c r="S886" s="77" t="str">
        <f t="shared" si="27"/>
        <v/>
      </c>
    </row>
    <row r="887" spans="1:19">
      <c r="A887" s="78"/>
      <c r="B887" s="114"/>
      <c r="C887" s="215"/>
      <c r="D887" s="114"/>
      <c r="E887" s="71"/>
      <c r="F887" s="115"/>
      <c r="G887" s="116"/>
      <c r="H887" s="117"/>
      <c r="I887" s="123" t="str">
        <f t="shared" si="26"/>
        <v/>
      </c>
      <c r="S887" s="77" t="str">
        <f t="shared" si="27"/>
        <v/>
      </c>
    </row>
    <row r="888" spans="1:19">
      <c r="A888" s="78"/>
      <c r="B888" s="114"/>
      <c r="C888" s="215"/>
      <c r="D888" s="114"/>
      <c r="E888" s="71"/>
      <c r="F888" s="115"/>
      <c r="G888" s="116"/>
      <c r="H888" s="117"/>
      <c r="I888" s="123" t="str">
        <f t="shared" si="26"/>
        <v/>
      </c>
      <c r="S888" s="77" t="str">
        <f t="shared" si="27"/>
        <v/>
      </c>
    </row>
    <row r="889" spans="1:19">
      <c r="A889" s="78"/>
      <c r="B889" s="114"/>
      <c r="C889" s="215"/>
      <c r="D889" s="114"/>
      <c r="E889" s="71"/>
      <c r="F889" s="115"/>
      <c r="G889" s="116"/>
      <c r="H889" s="117"/>
      <c r="I889" s="123" t="str">
        <f t="shared" si="26"/>
        <v/>
      </c>
      <c r="S889" s="77" t="str">
        <f t="shared" si="27"/>
        <v/>
      </c>
    </row>
    <row r="890" spans="1:19">
      <c r="A890" s="78"/>
      <c r="B890" s="114"/>
      <c r="C890" s="215"/>
      <c r="D890" s="114"/>
      <c r="E890" s="71"/>
      <c r="F890" s="115"/>
      <c r="G890" s="116"/>
      <c r="H890" s="117"/>
      <c r="I890" s="123" t="str">
        <f t="shared" si="26"/>
        <v/>
      </c>
      <c r="S890" s="77" t="str">
        <f t="shared" si="27"/>
        <v/>
      </c>
    </row>
    <row r="891" spans="1:19">
      <c r="A891" s="78"/>
      <c r="B891" s="114"/>
      <c r="C891" s="215"/>
      <c r="D891" s="114"/>
      <c r="E891" s="71"/>
      <c r="F891" s="115"/>
      <c r="G891" s="116"/>
      <c r="H891" s="117"/>
      <c r="I891" s="123" t="str">
        <f t="shared" si="26"/>
        <v/>
      </c>
      <c r="S891" s="77" t="str">
        <f t="shared" si="27"/>
        <v/>
      </c>
    </row>
    <row r="892" spans="1:19">
      <c r="A892" s="78"/>
      <c r="B892" s="114"/>
      <c r="C892" s="215"/>
      <c r="D892" s="114"/>
      <c r="E892" s="71"/>
      <c r="F892" s="115"/>
      <c r="G892" s="116"/>
      <c r="H892" s="117"/>
      <c r="I892" s="123" t="str">
        <f t="shared" si="26"/>
        <v/>
      </c>
      <c r="S892" s="77" t="str">
        <f t="shared" si="27"/>
        <v/>
      </c>
    </row>
    <row r="893" spans="1:19">
      <c r="A893" s="78"/>
      <c r="B893" s="114"/>
      <c r="C893" s="215"/>
      <c r="D893" s="114"/>
      <c r="E893" s="71"/>
      <c r="F893" s="115"/>
      <c r="G893" s="116"/>
      <c r="H893" s="117"/>
      <c r="I893" s="123" t="str">
        <f t="shared" si="26"/>
        <v/>
      </c>
      <c r="S893" s="77" t="str">
        <f t="shared" si="27"/>
        <v/>
      </c>
    </row>
    <row r="894" spans="1:19">
      <c r="A894" s="78"/>
      <c r="B894" s="114"/>
      <c r="C894" s="215"/>
      <c r="D894" s="114"/>
      <c r="E894" s="71"/>
      <c r="F894" s="115"/>
      <c r="G894" s="116"/>
      <c r="H894" s="117"/>
      <c r="I894" s="123" t="str">
        <f t="shared" si="26"/>
        <v/>
      </c>
      <c r="S894" s="77" t="str">
        <f t="shared" si="27"/>
        <v/>
      </c>
    </row>
    <row r="895" spans="1:19">
      <c r="A895" s="78"/>
      <c r="B895" s="114"/>
      <c r="C895" s="215"/>
      <c r="D895" s="114"/>
      <c r="E895" s="71"/>
      <c r="F895" s="115"/>
      <c r="G895" s="116"/>
      <c r="H895" s="117"/>
      <c r="I895" s="123" t="str">
        <f t="shared" si="26"/>
        <v/>
      </c>
      <c r="S895" s="77" t="str">
        <f t="shared" si="27"/>
        <v/>
      </c>
    </row>
    <row r="896" spans="1:19">
      <c r="A896" s="78"/>
      <c r="B896" s="114"/>
      <c r="C896" s="215"/>
      <c r="D896" s="114"/>
      <c r="E896" s="71"/>
      <c r="F896" s="115"/>
      <c r="G896" s="116"/>
      <c r="H896" s="117"/>
      <c r="I896" s="123" t="str">
        <f t="shared" si="26"/>
        <v/>
      </c>
      <c r="S896" s="77" t="str">
        <f t="shared" si="27"/>
        <v/>
      </c>
    </row>
    <row r="897" spans="1:19">
      <c r="A897" s="78"/>
      <c r="B897" s="114"/>
      <c r="C897" s="215"/>
      <c r="D897" s="114"/>
      <c r="E897" s="71"/>
      <c r="F897" s="115"/>
      <c r="G897" s="116"/>
      <c r="H897" s="117"/>
      <c r="I897" s="123" t="str">
        <f t="shared" si="26"/>
        <v/>
      </c>
      <c r="S897" s="77" t="str">
        <f t="shared" si="27"/>
        <v/>
      </c>
    </row>
    <row r="898" spans="1:19">
      <c r="A898" s="78"/>
      <c r="B898" s="114"/>
      <c r="C898" s="215"/>
      <c r="D898" s="114"/>
      <c r="E898" s="71"/>
      <c r="F898" s="115"/>
      <c r="G898" s="116"/>
      <c r="H898" s="117"/>
      <c r="I898" s="123" t="str">
        <f t="shared" si="26"/>
        <v/>
      </c>
      <c r="S898" s="77" t="str">
        <f t="shared" si="27"/>
        <v/>
      </c>
    </row>
    <row r="899" spans="1:19">
      <c r="A899" s="78"/>
      <c r="B899" s="114"/>
      <c r="C899" s="215"/>
      <c r="D899" s="114"/>
      <c r="E899" s="71"/>
      <c r="F899" s="115"/>
      <c r="G899" s="116"/>
      <c r="H899" s="117"/>
      <c r="I899" s="123" t="str">
        <f t="shared" ref="I899:I962" si="28">IF(C899="","",EXP(-EXP(-(C899-K$12)/K$11)))</f>
        <v/>
      </c>
      <c r="S899" s="77" t="str">
        <f t="shared" ref="S899:S962" si="29">IF(C899="","",(1/X$5)  *  EXP(   -  (   (C899-X$6)/X$5   +   EXP(-(C899-X$6)/X$5)  )   ))</f>
        <v/>
      </c>
    </row>
    <row r="900" spans="1:19">
      <c r="A900" s="78"/>
      <c r="B900" s="114"/>
      <c r="C900" s="215"/>
      <c r="D900" s="114"/>
      <c r="E900" s="71"/>
      <c r="F900" s="115"/>
      <c r="G900" s="116"/>
      <c r="H900" s="117"/>
      <c r="I900" s="123" t="str">
        <f t="shared" si="28"/>
        <v/>
      </c>
      <c r="S900" s="77" t="str">
        <f t="shared" si="29"/>
        <v/>
      </c>
    </row>
    <row r="901" spans="1:19">
      <c r="A901" s="78"/>
      <c r="B901" s="114"/>
      <c r="C901" s="215"/>
      <c r="D901" s="114"/>
      <c r="E901" s="71"/>
      <c r="F901" s="115"/>
      <c r="G901" s="116"/>
      <c r="H901" s="117"/>
      <c r="I901" s="123" t="str">
        <f t="shared" si="28"/>
        <v/>
      </c>
      <c r="S901" s="77" t="str">
        <f t="shared" si="29"/>
        <v/>
      </c>
    </row>
    <row r="902" spans="1:19">
      <c r="A902" s="78"/>
      <c r="B902" s="114"/>
      <c r="C902" s="215"/>
      <c r="D902" s="114"/>
      <c r="E902" s="71"/>
      <c r="F902" s="115"/>
      <c r="G902" s="116"/>
      <c r="H902" s="117"/>
      <c r="I902" s="123" t="str">
        <f t="shared" si="28"/>
        <v/>
      </c>
      <c r="S902" s="77" t="str">
        <f t="shared" si="29"/>
        <v/>
      </c>
    </row>
    <row r="903" spans="1:19">
      <c r="A903" s="78"/>
      <c r="B903" s="114"/>
      <c r="C903" s="215"/>
      <c r="D903" s="114"/>
      <c r="E903" s="71"/>
      <c r="F903" s="115"/>
      <c r="G903" s="116"/>
      <c r="H903" s="117"/>
      <c r="I903" s="123" t="str">
        <f t="shared" si="28"/>
        <v/>
      </c>
      <c r="S903" s="77" t="str">
        <f t="shared" si="29"/>
        <v/>
      </c>
    </row>
    <row r="904" spans="1:19">
      <c r="A904" s="78"/>
      <c r="B904" s="114"/>
      <c r="C904" s="215"/>
      <c r="D904" s="114"/>
      <c r="E904" s="71"/>
      <c r="F904" s="115"/>
      <c r="G904" s="116"/>
      <c r="H904" s="117"/>
      <c r="I904" s="123" t="str">
        <f t="shared" si="28"/>
        <v/>
      </c>
      <c r="S904" s="77" t="str">
        <f t="shared" si="29"/>
        <v/>
      </c>
    </row>
    <row r="905" spans="1:19">
      <c r="A905" s="78"/>
      <c r="B905" s="114"/>
      <c r="C905" s="215"/>
      <c r="D905" s="114"/>
      <c r="E905" s="71"/>
      <c r="F905" s="115"/>
      <c r="G905" s="116"/>
      <c r="H905" s="117"/>
      <c r="I905" s="123" t="str">
        <f t="shared" si="28"/>
        <v/>
      </c>
      <c r="S905" s="77" t="str">
        <f t="shared" si="29"/>
        <v/>
      </c>
    </row>
    <row r="906" spans="1:19">
      <c r="A906" s="78"/>
      <c r="B906" s="114"/>
      <c r="C906" s="215"/>
      <c r="D906" s="114"/>
      <c r="E906" s="71"/>
      <c r="F906" s="115"/>
      <c r="G906" s="116"/>
      <c r="H906" s="117"/>
      <c r="I906" s="123" t="str">
        <f t="shared" si="28"/>
        <v/>
      </c>
      <c r="S906" s="77" t="str">
        <f t="shared" si="29"/>
        <v/>
      </c>
    </row>
    <row r="907" spans="1:19">
      <c r="A907" s="78"/>
      <c r="B907" s="114"/>
      <c r="C907" s="215"/>
      <c r="D907" s="114"/>
      <c r="E907" s="71"/>
      <c r="F907" s="115"/>
      <c r="G907" s="116"/>
      <c r="H907" s="117"/>
      <c r="I907" s="123" t="str">
        <f t="shared" si="28"/>
        <v/>
      </c>
      <c r="S907" s="77" t="str">
        <f t="shared" si="29"/>
        <v/>
      </c>
    </row>
    <row r="908" spans="1:19">
      <c r="A908" s="78"/>
      <c r="B908" s="114"/>
      <c r="C908" s="215"/>
      <c r="D908" s="114"/>
      <c r="E908" s="71"/>
      <c r="F908" s="115"/>
      <c r="G908" s="116"/>
      <c r="H908" s="117"/>
      <c r="I908" s="123" t="str">
        <f t="shared" si="28"/>
        <v/>
      </c>
      <c r="S908" s="77" t="str">
        <f t="shared" si="29"/>
        <v/>
      </c>
    </row>
    <row r="909" spans="1:19">
      <c r="A909" s="78"/>
      <c r="B909" s="114"/>
      <c r="C909" s="215"/>
      <c r="D909" s="114"/>
      <c r="E909" s="71"/>
      <c r="F909" s="115"/>
      <c r="G909" s="116"/>
      <c r="H909" s="117"/>
      <c r="I909" s="123" t="str">
        <f t="shared" si="28"/>
        <v/>
      </c>
      <c r="S909" s="77" t="str">
        <f t="shared" si="29"/>
        <v/>
      </c>
    </row>
    <row r="910" spans="1:19">
      <c r="A910" s="78"/>
      <c r="B910" s="114"/>
      <c r="C910" s="215"/>
      <c r="D910" s="114"/>
      <c r="E910" s="71"/>
      <c r="F910" s="115"/>
      <c r="G910" s="116"/>
      <c r="H910" s="117"/>
      <c r="I910" s="123" t="str">
        <f t="shared" si="28"/>
        <v/>
      </c>
      <c r="S910" s="77" t="str">
        <f t="shared" si="29"/>
        <v/>
      </c>
    </row>
    <row r="911" spans="1:19">
      <c r="A911" s="78"/>
      <c r="B911" s="114"/>
      <c r="C911" s="215"/>
      <c r="D911" s="114"/>
      <c r="E911" s="71"/>
      <c r="F911" s="115"/>
      <c r="G911" s="116"/>
      <c r="H911" s="117"/>
      <c r="I911" s="123" t="str">
        <f t="shared" si="28"/>
        <v/>
      </c>
      <c r="S911" s="77" t="str">
        <f t="shared" si="29"/>
        <v/>
      </c>
    </row>
    <row r="912" spans="1:19">
      <c r="A912" s="78"/>
      <c r="B912" s="114"/>
      <c r="C912" s="215"/>
      <c r="D912" s="114"/>
      <c r="E912" s="71"/>
      <c r="F912" s="115"/>
      <c r="G912" s="116"/>
      <c r="H912" s="117"/>
      <c r="I912" s="123" t="str">
        <f t="shared" si="28"/>
        <v/>
      </c>
      <c r="S912" s="77" t="str">
        <f t="shared" si="29"/>
        <v/>
      </c>
    </row>
    <row r="913" spans="1:19">
      <c r="A913" s="78"/>
      <c r="B913" s="114"/>
      <c r="C913" s="215"/>
      <c r="D913" s="114"/>
      <c r="E913" s="71"/>
      <c r="F913" s="115"/>
      <c r="G913" s="116"/>
      <c r="H913" s="117"/>
      <c r="I913" s="123" t="str">
        <f t="shared" si="28"/>
        <v/>
      </c>
      <c r="S913" s="77" t="str">
        <f t="shared" si="29"/>
        <v/>
      </c>
    </row>
    <row r="914" spans="1:19">
      <c r="A914" s="78"/>
      <c r="B914" s="114"/>
      <c r="C914" s="215"/>
      <c r="D914" s="114"/>
      <c r="E914" s="71"/>
      <c r="F914" s="115"/>
      <c r="G914" s="116"/>
      <c r="H914" s="117"/>
      <c r="I914" s="123" t="str">
        <f t="shared" si="28"/>
        <v/>
      </c>
      <c r="S914" s="77" t="str">
        <f t="shared" si="29"/>
        <v/>
      </c>
    </row>
    <row r="915" spans="1:19">
      <c r="A915" s="78"/>
      <c r="B915" s="114"/>
      <c r="C915" s="215"/>
      <c r="D915" s="114"/>
      <c r="E915" s="71"/>
      <c r="F915" s="115"/>
      <c r="G915" s="116"/>
      <c r="H915" s="117"/>
      <c r="I915" s="123" t="str">
        <f t="shared" si="28"/>
        <v/>
      </c>
      <c r="S915" s="77" t="str">
        <f t="shared" si="29"/>
        <v/>
      </c>
    </row>
    <row r="916" spans="1:19">
      <c r="A916" s="78"/>
      <c r="B916" s="114"/>
      <c r="C916" s="215"/>
      <c r="D916" s="114"/>
      <c r="E916" s="71"/>
      <c r="F916" s="115"/>
      <c r="G916" s="116"/>
      <c r="H916" s="117"/>
      <c r="I916" s="123" t="str">
        <f t="shared" si="28"/>
        <v/>
      </c>
      <c r="S916" s="77" t="str">
        <f t="shared" si="29"/>
        <v/>
      </c>
    </row>
    <row r="917" spans="1:19">
      <c r="A917" s="78"/>
      <c r="B917" s="114"/>
      <c r="C917" s="215"/>
      <c r="D917" s="114"/>
      <c r="E917" s="71"/>
      <c r="F917" s="115"/>
      <c r="G917" s="116"/>
      <c r="H917" s="117"/>
      <c r="I917" s="123" t="str">
        <f t="shared" si="28"/>
        <v/>
      </c>
      <c r="S917" s="77" t="str">
        <f t="shared" si="29"/>
        <v/>
      </c>
    </row>
    <row r="918" spans="1:19">
      <c r="A918" s="78"/>
      <c r="B918" s="114"/>
      <c r="C918" s="215"/>
      <c r="D918" s="114"/>
      <c r="E918" s="71"/>
      <c r="F918" s="115"/>
      <c r="G918" s="116"/>
      <c r="H918" s="117"/>
      <c r="I918" s="123" t="str">
        <f t="shared" si="28"/>
        <v/>
      </c>
      <c r="S918" s="77" t="str">
        <f t="shared" si="29"/>
        <v/>
      </c>
    </row>
    <row r="919" spans="1:19">
      <c r="A919" s="78"/>
      <c r="B919" s="114"/>
      <c r="C919" s="215"/>
      <c r="D919" s="114"/>
      <c r="E919" s="71"/>
      <c r="F919" s="115"/>
      <c r="G919" s="116"/>
      <c r="H919" s="117"/>
      <c r="I919" s="123" t="str">
        <f t="shared" si="28"/>
        <v/>
      </c>
      <c r="S919" s="77" t="str">
        <f t="shared" si="29"/>
        <v/>
      </c>
    </row>
    <row r="920" spans="1:19">
      <c r="A920" s="78"/>
      <c r="B920" s="114"/>
      <c r="C920" s="215"/>
      <c r="D920" s="114"/>
      <c r="E920" s="71"/>
      <c r="F920" s="115"/>
      <c r="G920" s="116"/>
      <c r="H920" s="117"/>
      <c r="I920" s="123" t="str">
        <f t="shared" si="28"/>
        <v/>
      </c>
      <c r="S920" s="77" t="str">
        <f t="shared" si="29"/>
        <v/>
      </c>
    </row>
    <row r="921" spans="1:19">
      <c r="A921" s="78"/>
      <c r="B921" s="114"/>
      <c r="C921" s="215"/>
      <c r="D921" s="114"/>
      <c r="E921" s="71"/>
      <c r="F921" s="115"/>
      <c r="G921" s="116"/>
      <c r="H921" s="117"/>
      <c r="I921" s="123" t="str">
        <f t="shared" si="28"/>
        <v/>
      </c>
      <c r="S921" s="77" t="str">
        <f t="shared" si="29"/>
        <v/>
      </c>
    </row>
    <row r="922" spans="1:19">
      <c r="A922" s="78"/>
      <c r="B922" s="114"/>
      <c r="C922" s="215"/>
      <c r="D922" s="114"/>
      <c r="E922" s="71"/>
      <c r="F922" s="115"/>
      <c r="G922" s="116"/>
      <c r="H922" s="117"/>
      <c r="I922" s="123" t="str">
        <f t="shared" si="28"/>
        <v/>
      </c>
      <c r="S922" s="77" t="str">
        <f t="shared" si="29"/>
        <v/>
      </c>
    </row>
    <row r="923" spans="1:19">
      <c r="A923" s="78"/>
      <c r="B923" s="114"/>
      <c r="C923" s="215"/>
      <c r="D923" s="114"/>
      <c r="E923" s="71"/>
      <c r="F923" s="115"/>
      <c r="G923" s="116"/>
      <c r="H923" s="117"/>
      <c r="I923" s="123" t="str">
        <f t="shared" si="28"/>
        <v/>
      </c>
      <c r="S923" s="77" t="str">
        <f t="shared" si="29"/>
        <v/>
      </c>
    </row>
    <row r="924" spans="1:19">
      <c r="A924" s="78"/>
      <c r="B924" s="114"/>
      <c r="C924" s="215"/>
      <c r="D924" s="114"/>
      <c r="E924" s="71"/>
      <c r="F924" s="115"/>
      <c r="G924" s="116"/>
      <c r="H924" s="117"/>
      <c r="I924" s="123" t="str">
        <f t="shared" si="28"/>
        <v/>
      </c>
      <c r="S924" s="77" t="str">
        <f t="shared" si="29"/>
        <v/>
      </c>
    </row>
    <row r="925" spans="1:19">
      <c r="A925" s="78"/>
      <c r="B925" s="114"/>
      <c r="C925" s="215"/>
      <c r="D925" s="114"/>
      <c r="E925" s="71"/>
      <c r="F925" s="115"/>
      <c r="G925" s="116"/>
      <c r="H925" s="117"/>
      <c r="I925" s="123" t="str">
        <f t="shared" si="28"/>
        <v/>
      </c>
      <c r="S925" s="77" t="str">
        <f t="shared" si="29"/>
        <v/>
      </c>
    </row>
    <row r="926" spans="1:19">
      <c r="A926" s="78"/>
      <c r="B926" s="114"/>
      <c r="C926" s="215"/>
      <c r="D926" s="114"/>
      <c r="E926" s="71"/>
      <c r="F926" s="115"/>
      <c r="G926" s="116"/>
      <c r="H926" s="117"/>
      <c r="I926" s="123" t="str">
        <f t="shared" si="28"/>
        <v/>
      </c>
      <c r="S926" s="77" t="str">
        <f t="shared" si="29"/>
        <v/>
      </c>
    </row>
    <row r="927" spans="1:19">
      <c r="A927" s="78"/>
      <c r="B927" s="114"/>
      <c r="C927" s="215"/>
      <c r="D927" s="114"/>
      <c r="E927" s="71"/>
      <c r="F927" s="115"/>
      <c r="G927" s="116"/>
      <c r="H927" s="117"/>
      <c r="I927" s="123" t="str">
        <f t="shared" si="28"/>
        <v/>
      </c>
      <c r="S927" s="77" t="str">
        <f t="shared" si="29"/>
        <v/>
      </c>
    </row>
    <row r="928" spans="1:19">
      <c r="A928" s="78"/>
      <c r="B928" s="114"/>
      <c r="C928" s="215"/>
      <c r="D928" s="114"/>
      <c r="E928" s="71"/>
      <c r="F928" s="115"/>
      <c r="G928" s="116"/>
      <c r="H928" s="117"/>
      <c r="I928" s="123" t="str">
        <f t="shared" si="28"/>
        <v/>
      </c>
      <c r="S928" s="77" t="str">
        <f t="shared" si="29"/>
        <v/>
      </c>
    </row>
    <row r="929" spans="1:19">
      <c r="A929" s="78"/>
      <c r="B929" s="114"/>
      <c r="C929" s="215"/>
      <c r="D929" s="114"/>
      <c r="E929" s="71"/>
      <c r="F929" s="115"/>
      <c r="G929" s="116"/>
      <c r="H929" s="117"/>
      <c r="I929" s="123" t="str">
        <f t="shared" si="28"/>
        <v/>
      </c>
      <c r="S929" s="77" t="str">
        <f t="shared" si="29"/>
        <v/>
      </c>
    </row>
    <row r="930" spans="1:19">
      <c r="A930" s="78"/>
      <c r="B930" s="114"/>
      <c r="C930" s="215"/>
      <c r="D930" s="114"/>
      <c r="E930" s="71"/>
      <c r="F930" s="115"/>
      <c r="G930" s="116"/>
      <c r="H930" s="117"/>
      <c r="I930" s="123" t="str">
        <f t="shared" si="28"/>
        <v/>
      </c>
      <c r="S930" s="77" t="str">
        <f t="shared" si="29"/>
        <v/>
      </c>
    </row>
    <row r="931" spans="1:19">
      <c r="A931" s="78"/>
      <c r="B931" s="114"/>
      <c r="C931" s="215"/>
      <c r="D931" s="114"/>
      <c r="E931" s="71"/>
      <c r="F931" s="115"/>
      <c r="G931" s="116"/>
      <c r="H931" s="117"/>
      <c r="I931" s="123" t="str">
        <f t="shared" si="28"/>
        <v/>
      </c>
      <c r="S931" s="77" t="str">
        <f t="shared" si="29"/>
        <v/>
      </c>
    </row>
    <row r="932" spans="1:19">
      <c r="A932" s="78"/>
      <c r="B932" s="114"/>
      <c r="C932" s="215"/>
      <c r="D932" s="114"/>
      <c r="E932" s="71"/>
      <c r="F932" s="115"/>
      <c r="G932" s="116"/>
      <c r="H932" s="117"/>
      <c r="I932" s="123" t="str">
        <f t="shared" si="28"/>
        <v/>
      </c>
      <c r="S932" s="77" t="str">
        <f t="shared" si="29"/>
        <v/>
      </c>
    </row>
    <row r="933" spans="1:19">
      <c r="A933" s="78"/>
      <c r="B933" s="114"/>
      <c r="C933" s="215"/>
      <c r="D933" s="114"/>
      <c r="E933" s="71"/>
      <c r="F933" s="115"/>
      <c r="G933" s="116"/>
      <c r="H933" s="117"/>
      <c r="I933" s="123" t="str">
        <f t="shared" si="28"/>
        <v/>
      </c>
      <c r="S933" s="77" t="str">
        <f t="shared" si="29"/>
        <v/>
      </c>
    </row>
    <row r="934" spans="1:19">
      <c r="A934" s="78"/>
      <c r="B934" s="114"/>
      <c r="C934" s="215"/>
      <c r="D934" s="114"/>
      <c r="E934" s="71"/>
      <c r="F934" s="115"/>
      <c r="G934" s="116"/>
      <c r="H934" s="117"/>
      <c r="I934" s="123" t="str">
        <f t="shared" si="28"/>
        <v/>
      </c>
      <c r="S934" s="77" t="str">
        <f t="shared" si="29"/>
        <v/>
      </c>
    </row>
    <row r="935" spans="1:19">
      <c r="A935" s="78"/>
      <c r="B935" s="114"/>
      <c r="C935" s="215"/>
      <c r="D935" s="114"/>
      <c r="E935" s="71"/>
      <c r="F935" s="115"/>
      <c r="G935" s="116"/>
      <c r="H935" s="117"/>
      <c r="I935" s="123" t="str">
        <f t="shared" si="28"/>
        <v/>
      </c>
      <c r="S935" s="77" t="str">
        <f t="shared" si="29"/>
        <v/>
      </c>
    </row>
    <row r="936" spans="1:19">
      <c r="A936" s="78"/>
      <c r="B936" s="114"/>
      <c r="C936" s="215"/>
      <c r="D936" s="114"/>
      <c r="E936" s="71"/>
      <c r="F936" s="115"/>
      <c r="G936" s="116"/>
      <c r="H936" s="117"/>
      <c r="I936" s="123" t="str">
        <f t="shared" si="28"/>
        <v/>
      </c>
      <c r="S936" s="77" t="str">
        <f t="shared" si="29"/>
        <v/>
      </c>
    </row>
    <row r="937" spans="1:19">
      <c r="A937" s="78"/>
      <c r="B937" s="114"/>
      <c r="C937" s="215"/>
      <c r="D937" s="114"/>
      <c r="E937" s="71"/>
      <c r="F937" s="115"/>
      <c r="G937" s="116"/>
      <c r="H937" s="117"/>
      <c r="I937" s="123" t="str">
        <f t="shared" si="28"/>
        <v/>
      </c>
      <c r="S937" s="77" t="str">
        <f t="shared" si="29"/>
        <v/>
      </c>
    </row>
    <row r="938" spans="1:19">
      <c r="A938" s="78"/>
      <c r="B938" s="114"/>
      <c r="C938" s="215"/>
      <c r="D938" s="114"/>
      <c r="E938" s="71"/>
      <c r="F938" s="115"/>
      <c r="G938" s="116"/>
      <c r="H938" s="117"/>
      <c r="I938" s="123" t="str">
        <f t="shared" si="28"/>
        <v/>
      </c>
      <c r="S938" s="77" t="str">
        <f t="shared" si="29"/>
        <v/>
      </c>
    </row>
    <row r="939" spans="1:19">
      <c r="A939" s="78"/>
      <c r="B939" s="114"/>
      <c r="C939" s="215"/>
      <c r="D939" s="114"/>
      <c r="E939" s="71"/>
      <c r="F939" s="115"/>
      <c r="G939" s="116"/>
      <c r="H939" s="117"/>
      <c r="I939" s="123" t="str">
        <f t="shared" si="28"/>
        <v/>
      </c>
      <c r="S939" s="77" t="str">
        <f t="shared" si="29"/>
        <v/>
      </c>
    </row>
    <row r="940" spans="1:19">
      <c r="A940" s="78"/>
      <c r="B940" s="114"/>
      <c r="C940" s="215"/>
      <c r="D940" s="114"/>
      <c r="E940" s="71"/>
      <c r="F940" s="115"/>
      <c r="G940" s="116"/>
      <c r="H940" s="117"/>
      <c r="I940" s="123" t="str">
        <f t="shared" si="28"/>
        <v/>
      </c>
      <c r="S940" s="77" t="str">
        <f t="shared" si="29"/>
        <v/>
      </c>
    </row>
    <row r="941" spans="1:19">
      <c r="A941" s="78"/>
      <c r="B941" s="114"/>
      <c r="C941" s="215"/>
      <c r="D941" s="114"/>
      <c r="E941" s="71"/>
      <c r="F941" s="115"/>
      <c r="G941" s="116"/>
      <c r="H941" s="117"/>
      <c r="I941" s="123" t="str">
        <f t="shared" si="28"/>
        <v/>
      </c>
      <c r="S941" s="77" t="str">
        <f t="shared" si="29"/>
        <v/>
      </c>
    </row>
    <row r="942" spans="1:19">
      <c r="A942" s="78"/>
      <c r="B942" s="114"/>
      <c r="C942" s="215"/>
      <c r="D942" s="114"/>
      <c r="E942" s="71"/>
      <c r="F942" s="115"/>
      <c r="G942" s="116"/>
      <c r="H942" s="117"/>
      <c r="I942" s="123" t="str">
        <f t="shared" si="28"/>
        <v/>
      </c>
      <c r="S942" s="77" t="str">
        <f t="shared" si="29"/>
        <v/>
      </c>
    </row>
    <row r="943" spans="1:19">
      <c r="A943" s="78"/>
      <c r="B943" s="114"/>
      <c r="C943" s="215"/>
      <c r="D943" s="114"/>
      <c r="E943" s="71"/>
      <c r="F943" s="115"/>
      <c r="G943" s="116"/>
      <c r="H943" s="117"/>
      <c r="I943" s="123" t="str">
        <f t="shared" si="28"/>
        <v/>
      </c>
      <c r="S943" s="77" t="str">
        <f t="shared" si="29"/>
        <v/>
      </c>
    </row>
    <row r="944" spans="1:19">
      <c r="A944" s="78"/>
      <c r="B944" s="114"/>
      <c r="C944" s="215"/>
      <c r="D944" s="114"/>
      <c r="E944" s="71"/>
      <c r="F944" s="115"/>
      <c r="G944" s="116"/>
      <c r="H944" s="117"/>
      <c r="I944" s="123" t="str">
        <f t="shared" si="28"/>
        <v/>
      </c>
      <c r="S944" s="77" t="str">
        <f t="shared" si="29"/>
        <v/>
      </c>
    </row>
    <row r="945" spans="1:19">
      <c r="A945" s="78"/>
      <c r="B945" s="114"/>
      <c r="C945" s="215"/>
      <c r="D945" s="114"/>
      <c r="E945" s="71"/>
      <c r="F945" s="115"/>
      <c r="G945" s="116"/>
      <c r="H945" s="117"/>
      <c r="I945" s="123" t="str">
        <f t="shared" si="28"/>
        <v/>
      </c>
      <c r="S945" s="77" t="str">
        <f t="shared" si="29"/>
        <v/>
      </c>
    </row>
    <row r="946" spans="1:19">
      <c r="A946" s="78"/>
      <c r="B946" s="114"/>
      <c r="C946" s="215"/>
      <c r="D946" s="114"/>
      <c r="E946" s="71"/>
      <c r="F946" s="115"/>
      <c r="G946" s="116"/>
      <c r="H946" s="117"/>
      <c r="I946" s="123" t="str">
        <f t="shared" si="28"/>
        <v/>
      </c>
      <c r="S946" s="77" t="str">
        <f t="shared" si="29"/>
        <v/>
      </c>
    </row>
    <row r="947" spans="1:19">
      <c r="A947" s="78"/>
      <c r="B947" s="114"/>
      <c r="C947" s="215"/>
      <c r="D947" s="114"/>
      <c r="E947" s="71"/>
      <c r="F947" s="115"/>
      <c r="G947" s="116"/>
      <c r="H947" s="117"/>
      <c r="I947" s="123" t="str">
        <f t="shared" si="28"/>
        <v/>
      </c>
      <c r="S947" s="77" t="str">
        <f t="shared" si="29"/>
        <v/>
      </c>
    </row>
    <row r="948" spans="1:19">
      <c r="A948" s="78"/>
      <c r="B948" s="114"/>
      <c r="C948" s="215"/>
      <c r="D948" s="114"/>
      <c r="E948" s="71"/>
      <c r="F948" s="115"/>
      <c r="G948" s="116"/>
      <c r="H948" s="117"/>
      <c r="I948" s="123" t="str">
        <f t="shared" si="28"/>
        <v/>
      </c>
      <c r="S948" s="77" t="str">
        <f t="shared" si="29"/>
        <v/>
      </c>
    </row>
    <row r="949" spans="1:19">
      <c r="A949" s="78"/>
      <c r="B949" s="114"/>
      <c r="C949" s="215"/>
      <c r="D949" s="114"/>
      <c r="E949" s="71"/>
      <c r="F949" s="115"/>
      <c r="G949" s="116"/>
      <c r="H949" s="117"/>
      <c r="I949" s="123" t="str">
        <f t="shared" si="28"/>
        <v/>
      </c>
      <c r="S949" s="77" t="str">
        <f t="shared" si="29"/>
        <v/>
      </c>
    </row>
    <row r="950" spans="1:19">
      <c r="A950" s="78"/>
      <c r="B950" s="114"/>
      <c r="C950" s="215"/>
      <c r="D950" s="114"/>
      <c r="E950" s="71"/>
      <c r="F950" s="115"/>
      <c r="G950" s="116"/>
      <c r="H950" s="117"/>
      <c r="I950" s="123" t="str">
        <f t="shared" si="28"/>
        <v/>
      </c>
      <c r="S950" s="77" t="str">
        <f t="shared" si="29"/>
        <v/>
      </c>
    </row>
    <row r="951" spans="1:19">
      <c r="A951" s="78"/>
      <c r="B951" s="114"/>
      <c r="C951" s="215"/>
      <c r="D951" s="114"/>
      <c r="E951" s="71"/>
      <c r="F951" s="115"/>
      <c r="G951" s="116"/>
      <c r="H951" s="117"/>
      <c r="I951" s="123" t="str">
        <f t="shared" si="28"/>
        <v/>
      </c>
      <c r="S951" s="77" t="str">
        <f t="shared" si="29"/>
        <v/>
      </c>
    </row>
    <row r="952" spans="1:19">
      <c r="A952" s="78"/>
      <c r="B952" s="114"/>
      <c r="C952" s="215"/>
      <c r="D952" s="114"/>
      <c r="E952" s="71"/>
      <c r="F952" s="115"/>
      <c r="G952" s="116"/>
      <c r="H952" s="117"/>
      <c r="I952" s="123" t="str">
        <f t="shared" si="28"/>
        <v/>
      </c>
      <c r="S952" s="77" t="str">
        <f t="shared" si="29"/>
        <v/>
      </c>
    </row>
    <row r="953" spans="1:19">
      <c r="A953" s="78"/>
      <c r="B953" s="114"/>
      <c r="C953" s="215"/>
      <c r="D953" s="114"/>
      <c r="E953" s="71"/>
      <c r="F953" s="115"/>
      <c r="G953" s="116"/>
      <c r="H953" s="117"/>
      <c r="I953" s="123" t="str">
        <f t="shared" si="28"/>
        <v/>
      </c>
      <c r="S953" s="77" t="str">
        <f t="shared" si="29"/>
        <v/>
      </c>
    </row>
    <row r="954" spans="1:19">
      <c r="A954" s="78"/>
      <c r="B954" s="114"/>
      <c r="C954" s="215"/>
      <c r="D954" s="114"/>
      <c r="E954" s="71"/>
      <c r="F954" s="115"/>
      <c r="G954" s="116"/>
      <c r="H954" s="117"/>
      <c r="I954" s="123" t="str">
        <f t="shared" si="28"/>
        <v/>
      </c>
      <c r="S954" s="77" t="str">
        <f t="shared" si="29"/>
        <v/>
      </c>
    </row>
    <row r="955" spans="1:19">
      <c r="A955" s="78"/>
      <c r="B955" s="114"/>
      <c r="C955" s="215"/>
      <c r="D955" s="114"/>
      <c r="E955" s="71"/>
      <c r="F955" s="115"/>
      <c r="G955" s="116"/>
      <c r="H955" s="117"/>
      <c r="I955" s="123" t="str">
        <f t="shared" si="28"/>
        <v/>
      </c>
      <c r="S955" s="77" t="str">
        <f t="shared" si="29"/>
        <v/>
      </c>
    </row>
    <row r="956" spans="1:19">
      <c r="A956" s="78"/>
      <c r="B956" s="114"/>
      <c r="C956" s="215"/>
      <c r="D956" s="114"/>
      <c r="E956" s="71"/>
      <c r="F956" s="115"/>
      <c r="G956" s="116"/>
      <c r="H956" s="117"/>
      <c r="I956" s="123" t="str">
        <f t="shared" si="28"/>
        <v/>
      </c>
      <c r="S956" s="77" t="str">
        <f t="shared" si="29"/>
        <v/>
      </c>
    </row>
    <row r="957" spans="1:19">
      <c r="A957" s="78"/>
      <c r="B957" s="114"/>
      <c r="C957" s="215"/>
      <c r="D957" s="114"/>
      <c r="E957" s="71"/>
      <c r="F957" s="115"/>
      <c r="G957" s="116"/>
      <c r="H957" s="117"/>
      <c r="I957" s="123" t="str">
        <f t="shared" si="28"/>
        <v/>
      </c>
      <c r="S957" s="77" t="str">
        <f t="shared" si="29"/>
        <v/>
      </c>
    </row>
    <row r="958" spans="1:19">
      <c r="A958" s="78"/>
      <c r="B958" s="114"/>
      <c r="C958" s="215"/>
      <c r="D958" s="114"/>
      <c r="E958" s="71"/>
      <c r="F958" s="115"/>
      <c r="G958" s="116"/>
      <c r="H958" s="117"/>
      <c r="I958" s="123" t="str">
        <f t="shared" si="28"/>
        <v/>
      </c>
      <c r="S958" s="77" t="str">
        <f t="shared" si="29"/>
        <v/>
      </c>
    </row>
    <row r="959" spans="1:19">
      <c r="A959" s="78"/>
      <c r="B959" s="114"/>
      <c r="C959" s="215"/>
      <c r="D959" s="114"/>
      <c r="E959" s="71"/>
      <c r="F959" s="115"/>
      <c r="G959" s="116"/>
      <c r="H959" s="117"/>
      <c r="I959" s="123" t="str">
        <f t="shared" si="28"/>
        <v/>
      </c>
      <c r="S959" s="77" t="str">
        <f t="shared" si="29"/>
        <v/>
      </c>
    </row>
    <row r="960" spans="1:19">
      <c r="A960" s="78"/>
      <c r="B960" s="114"/>
      <c r="C960" s="215"/>
      <c r="D960" s="114"/>
      <c r="E960" s="71"/>
      <c r="F960" s="115"/>
      <c r="G960" s="116"/>
      <c r="H960" s="117"/>
      <c r="I960" s="123" t="str">
        <f t="shared" si="28"/>
        <v/>
      </c>
      <c r="S960" s="77" t="str">
        <f t="shared" si="29"/>
        <v/>
      </c>
    </row>
    <row r="961" spans="1:19">
      <c r="A961" s="78"/>
      <c r="B961" s="114"/>
      <c r="C961" s="215"/>
      <c r="D961" s="114"/>
      <c r="E961" s="71"/>
      <c r="F961" s="115"/>
      <c r="G961" s="116"/>
      <c r="H961" s="117"/>
      <c r="I961" s="123" t="str">
        <f t="shared" si="28"/>
        <v/>
      </c>
      <c r="S961" s="77" t="str">
        <f t="shared" si="29"/>
        <v/>
      </c>
    </row>
    <row r="962" spans="1:19">
      <c r="A962" s="78"/>
      <c r="B962" s="114"/>
      <c r="C962" s="215"/>
      <c r="D962" s="114"/>
      <c r="E962" s="71"/>
      <c r="F962" s="115"/>
      <c r="G962" s="116"/>
      <c r="H962" s="117"/>
      <c r="I962" s="123" t="str">
        <f t="shared" si="28"/>
        <v/>
      </c>
      <c r="S962" s="77" t="str">
        <f t="shared" si="29"/>
        <v/>
      </c>
    </row>
    <row r="963" spans="1:19">
      <c r="A963" s="78"/>
      <c r="B963" s="114"/>
      <c r="C963" s="215"/>
      <c r="D963" s="114"/>
      <c r="E963" s="71"/>
      <c r="F963" s="115"/>
      <c r="G963" s="116"/>
      <c r="H963" s="117"/>
      <c r="I963" s="123" t="str">
        <f t="shared" ref="I963:I1026" si="30">IF(C963="","",EXP(-EXP(-(C963-K$12)/K$11)))</f>
        <v/>
      </c>
      <c r="S963" s="77" t="str">
        <f t="shared" ref="S963:S1026" si="31">IF(C963="","",(1/X$5)  *  EXP(   -  (   (C963-X$6)/X$5   +   EXP(-(C963-X$6)/X$5)  )   ))</f>
        <v/>
      </c>
    </row>
    <row r="964" spans="1:19">
      <c r="A964" s="78"/>
      <c r="B964" s="114"/>
      <c r="C964" s="215"/>
      <c r="D964" s="114"/>
      <c r="E964" s="71"/>
      <c r="F964" s="115"/>
      <c r="G964" s="116"/>
      <c r="H964" s="117"/>
      <c r="I964" s="123" t="str">
        <f t="shared" si="30"/>
        <v/>
      </c>
      <c r="S964" s="77" t="str">
        <f t="shared" si="31"/>
        <v/>
      </c>
    </row>
    <row r="965" spans="1:19">
      <c r="A965" s="78"/>
      <c r="B965" s="114"/>
      <c r="C965" s="215"/>
      <c r="D965" s="114"/>
      <c r="E965" s="71"/>
      <c r="F965" s="115"/>
      <c r="G965" s="116"/>
      <c r="H965" s="117"/>
      <c r="I965" s="123" t="str">
        <f t="shared" si="30"/>
        <v/>
      </c>
      <c r="S965" s="77" t="str">
        <f t="shared" si="31"/>
        <v/>
      </c>
    </row>
    <row r="966" spans="1:19">
      <c r="A966" s="78"/>
      <c r="B966" s="114"/>
      <c r="C966" s="215"/>
      <c r="D966" s="114"/>
      <c r="E966" s="71"/>
      <c r="F966" s="115"/>
      <c r="G966" s="116"/>
      <c r="H966" s="117"/>
      <c r="I966" s="123" t="str">
        <f t="shared" si="30"/>
        <v/>
      </c>
      <c r="S966" s="77" t="str">
        <f t="shared" si="31"/>
        <v/>
      </c>
    </row>
    <row r="967" spans="1:19">
      <c r="A967" s="78"/>
      <c r="B967" s="114"/>
      <c r="C967" s="215"/>
      <c r="D967" s="114"/>
      <c r="E967" s="71"/>
      <c r="F967" s="115"/>
      <c r="G967" s="116"/>
      <c r="H967" s="117"/>
      <c r="I967" s="123" t="str">
        <f t="shared" si="30"/>
        <v/>
      </c>
      <c r="S967" s="77" t="str">
        <f t="shared" si="31"/>
        <v/>
      </c>
    </row>
    <row r="968" spans="1:19">
      <c r="A968" s="78"/>
      <c r="B968" s="114"/>
      <c r="C968" s="215"/>
      <c r="D968" s="114"/>
      <c r="E968" s="71"/>
      <c r="F968" s="115"/>
      <c r="G968" s="116"/>
      <c r="H968" s="117"/>
      <c r="I968" s="123" t="str">
        <f t="shared" si="30"/>
        <v/>
      </c>
      <c r="S968" s="77" t="str">
        <f t="shared" si="31"/>
        <v/>
      </c>
    </row>
    <row r="969" spans="1:19">
      <c r="A969" s="78"/>
      <c r="B969" s="114"/>
      <c r="C969" s="215"/>
      <c r="D969" s="114"/>
      <c r="E969" s="71"/>
      <c r="F969" s="115"/>
      <c r="G969" s="116"/>
      <c r="H969" s="117"/>
      <c r="I969" s="123" t="str">
        <f t="shared" si="30"/>
        <v/>
      </c>
      <c r="S969" s="77" t="str">
        <f t="shared" si="31"/>
        <v/>
      </c>
    </row>
    <row r="970" spans="1:19">
      <c r="A970" s="78"/>
      <c r="B970" s="114"/>
      <c r="C970" s="215"/>
      <c r="D970" s="114"/>
      <c r="E970" s="71"/>
      <c r="F970" s="115"/>
      <c r="G970" s="116"/>
      <c r="H970" s="117"/>
      <c r="I970" s="123" t="str">
        <f t="shared" si="30"/>
        <v/>
      </c>
      <c r="S970" s="77" t="str">
        <f t="shared" si="31"/>
        <v/>
      </c>
    </row>
    <row r="971" spans="1:19">
      <c r="A971" s="78"/>
      <c r="B971" s="114"/>
      <c r="C971" s="215"/>
      <c r="D971" s="114"/>
      <c r="E971" s="71"/>
      <c r="F971" s="115"/>
      <c r="G971" s="116"/>
      <c r="H971" s="117"/>
      <c r="I971" s="123" t="str">
        <f t="shared" si="30"/>
        <v/>
      </c>
      <c r="S971" s="77" t="str">
        <f t="shared" si="31"/>
        <v/>
      </c>
    </row>
    <row r="972" spans="1:19">
      <c r="A972" s="78"/>
      <c r="B972" s="114"/>
      <c r="C972" s="215"/>
      <c r="D972" s="114"/>
      <c r="E972" s="71"/>
      <c r="F972" s="115"/>
      <c r="G972" s="116"/>
      <c r="H972" s="117"/>
      <c r="I972" s="123" t="str">
        <f t="shared" si="30"/>
        <v/>
      </c>
      <c r="S972" s="77" t="str">
        <f t="shared" si="31"/>
        <v/>
      </c>
    </row>
    <row r="973" spans="1:19">
      <c r="A973" s="78"/>
      <c r="B973" s="114"/>
      <c r="C973" s="215"/>
      <c r="D973" s="114"/>
      <c r="E973" s="71"/>
      <c r="F973" s="115"/>
      <c r="G973" s="116"/>
      <c r="H973" s="117"/>
      <c r="I973" s="123" t="str">
        <f t="shared" si="30"/>
        <v/>
      </c>
      <c r="S973" s="77" t="str">
        <f t="shared" si="31"/>
        <v/>
      </c>
    </row>
    <row r="974" spans="1:19">
      <c r="A974" s="78"/>
      <c r="B974" s="114"/>
      <c r="C974" s="215"/>
      <c r="D974" s="114"/>
      <c r="E974" s="71"/>
      <c r="F974" s="115"/>
      <c r="G974" s="116"/>
      <c r="H974" s="117"/>
      <c r="I974" s="123" t="str">
        <f t="shared" si="30"/>
        <v/>
      </c>
      <c r="S974" s="77" t="str">
        <f t="shared" si="31"/>
        <v/>
      </c>
    </row>
    <row r="975" spans="1:19">
      <c r="A975" s="78"/>
      <c r="B975" s="114"/>
      <c r="C975" s="215"/>
      <c r="D975" s="114"/>
      <c r="E975" s="71"/>
      <c r="F975" s="115"/>
      <c r="G975" s="116"/>
      <c r="H975" s="117"/>
      <c r="I975" s="123" t="str">
        <f t="shared" si="30"/>
        <v/>
      </c>
      <c r="S975" s="77" t="str">
        <f t="shared" si="31"/>
        <v/>
      </c>
    </row>
    <row r="976" spans="1:19">
      <c r="A976" s="78"/>
      <c r="B976" s="114"/>
      <c r="C976" s="215"/>
      <c r="D976" s="114"/>
      <c r="E976" s="71"/>
      <c r="F976" s="115"/>
      <c r="G976" s="116"/>
      <c r="H976" s="117"/>
      <c r="I976" s="123" t="str">
        <f t="shared" si="30"/>
        <v/>
      </c>
      <c r="S976" s="77" t="str">
        <f t="shared" si="31"/>
        <v/>
      </c>
    </row>
    <row r="977" spans="1:19">
      <c r="A977" s="78"/>
      <c r="B977" s="114"/>
      <c r="C977" s="215"/>
      <c r="D977" s="114"/>
      <c r="E977" s="71"/>
      <c r="F977" s="115"/>
      <c r="G977" s="116"/>
      <c r="H977" s="117"/>
      <c r="I977" s="123" t="str">
        <f t="shared" si="30"/>
        <v/>
      </c>
      <c r="S977" s="77" t="str">
        <f t="shared" si="31"/>
        <v/>
      </c>
    </row>
    <row r="978" spans="1:19">
      <c r="A978" s="78"/>
      <c r="B978" s="114"/>
      <c r="C978" s="215"/>
      <c r="D978" s="114"/>
      <c r="E978" s="71"/>
      <c r="F978" s="115"/>
      <c r="G978" s="116"/>
      <c r="H978" s="117"/>
      <c r="I978" s="123" t="str">
        <f t="shared" si="30"/>
        <v/>
      </c>
      <c r="S978" s="77" t="str">
        <f t="shared" si="31"/>
        <v/>
      </c>
    </row>
    <row r="979" spans="1:19">
      <c r="A979" s="78"/>
      <c r="B979" s="114"/>
      <c r="C979" s="215"/>
      <c r="D979" s="114"/>
      <c r="E979" s="71"/>
      <c r="F979" s="115"/>
      <c r="G979" s="116"/>
      <c r="H979" s="117"/>
      <c r="I979" s="123" t="str">
        <f t="shared" si="30"/>
        <v/>
      </c>
      <c r="S979" s="77" t="str">
        <f t="shared" si="31"/>
        <v/>
      </c>
    </row>
    <row r="980" spans="1:19">
      <c r="A980" s="78"/>
      <c r="B980" s="114"/>
      <c r="C980" s="215"/>
      <c r="D980" s="114"/>
      <c r="E980" s="71"/>
      <c r="F980" s="115"/>
      <c r="G980" s="116"/>
      <c r="H980" s="117"/>
      <c r="I980" s="123" t="str">
        <f t="shared" si="30"/>
        <v/>
      </c>
      <c r="S980" s="77" t="str">
        <f t="shared" si="31"/>
        <v/>
      </c>
    </row>
    <row r="981" spans="1:19">
      <c r="A981" s="78"/>
      <c r="B981" s="114"/>
      <c r="C981" s="215"/>
      <c r="D981" s="114"/>
      <c r="E981" s="71"/>
      <c r="F981" s="115"/>
      <c r="G981" s="116"/>
      <c r="H981" s="117"/>
      <c r="I981" s="123" t="str">
        <f t="shared" si="30"/>
        <v/>
      </c>
      <c r="S981" s="77" t="str">
        <f t="shared" si="31"/>
        <v/>
      </c>
    </row>
    <row r="982" spans="1:19">
      <c r="A982" s="78"/>
      <c r="B982" s="114"/>
      <c r="C982" s="215"/>
      <c r="D982" s="114"/>
      <c r="E982" s="71"/>
      <c r="F982" s="115"/>
      <c r="G982" s="116"/>
      <c r="H982" s="117"/>
      <c r="I982" s="123" t="str">
        <f t="shared" si="30"/>
        <v/>
      </c>
      <c r="S982" s="77" t="str">
        <f t="shared" si="31"/>
        <v/>
      </c>
    </row>
    <row r="983" spans="1:19">
      <c r="A983" s="78"/>
      <c r="B983" s="114"/>
      <c r="C983" s="215"/>
      <c r="D983" s="114"/>
      <c r="E983" s="71"/>
      <c r="F983" s="115"/>
      <c r="G983" s="116"/>
      <c r="H983" s="117"/>
      <c r="I983" s="123" t="str">
        <f t="shared" si="30"/>
        <v/>
      </c>
      <c r="S983" s="77" t="str">
        <f t="shared" si="31"/>
        <v/>
      </c>
    </row>
    <row r="984" spans="1:19">
      <c r="A984" s="78"/>
      <c r="B984" s="114"/>
      <c r="C984" s="215"/>
      <c r="D984" s="114"/>
      <c r="E984" s="71"/>
      <c r="F984" s="115"/>
      <c r="G984" s="116"/>
      <c r="H984" s="117"/>
      <c r="I984" s="123" t="str">
        <f t="shared" si="30"/>
        <v/>
      </c>
      <c r="S984" s="77" t="str">
        <f t="shared" si="31"/>
        <v/>
      </c>
    </row>
    <row r="985" spans="1:19">
      <c r="A985" s="78"/>
      <c r="B985" s="114"/>
      <c r="C985" s="215"/>
      <c r="D985" s="114"/>
      <c r="E985" s="71"/>
      <c r="F985" s="115"/>
      <c r="G985" s="116"/>
      <c r="H985" s="117"/>
      <c r="I985" s="123" t="str">
        <f t="shared" si="30"/>
        <v/>
      </c>
      <c r="S985" s="77" t="str">
        <f t="shared" si="31"/>
        <v/>
      </c>
    </row>
    <row r="986" spans="1:19">
      <c r="A986" s="78"/>
      <c r="B986" s="114"/>
      <c r="C986" s="215"/>
      <c r="D986" s="114"/>
      <c r="E986" s="71"/>
      <c r="F986" s="115"/>
      <c r="G986" s="116"/>
      <c r="H986" s="117"/>
      <c r="I986" s="123" t="str">
        <f t="shared" si="30"/>
        <v/>
      </c>
      <c r="S986" s="77" t="str">
        <f t="shared" si="31"/>
        <v/>
      </c>
    </row>
    <row r="987" spans="1:19">
      <c r="A987" s="78"/>
      <c r="B987" s="114"/>
      <c r="C987" s="215"/>
      <c r="D987" s="114"/>
      <c r="E987" s="71"/>
      <c r="F987" s="115"/>
      <c r="G987" s="116"/>
      <c r="H987" s="117"/>
      <c r="I987" s="123" t="str">
        <f t="shared" si="30"/>
        <v/>
      </c>
      <c r="S987" s="77" t="str">
        <f t="shared" si="31"/>
        <v/>
      </c>
    </row>
    <row r="988" spans="1:19">
      <c r="A988" s="78"/>
      <c r="B988" s="114"/>
      <c r="C988" s="215"/>
      <c r="D988" s="114"/>
      <c r="E988" s="71"/>
      <c r="F988" s="115"/>
      <c r="G988" s="116"/>
      <c r="H988" s="117"/>
      <c r="I988" s="123" t="str">
        <f t="shared" si="30"/>
        <v/>
      </c>
      <c r="S988" s="77" t="str">
        <f t="shared" si="31"/>
        <v/>
      </c>
    </row>
    <row r="989" spans="1:19">
      <c r="A989" s="78"/>
      <c r="B989" s="114"/>
      <c r="C989" s="215"/>
      <c r="D989" s="114"/>
      <c r="E989" s="71"/>
      <c r="F989" s="115"/>
      <c r="G989" s="116"/>
      <c r="H989" s="117"/>
      <c r="I989" s="123" t="str">
        <f t="shared" si="30"/>
        <v/>
      </c>
      <c r="S989" s="77" t="str">
        <f t="shared" si="31"/>
        <v/>
      </c>
    </row>
    <row r="990" spans="1:19">
      <c r="A990" s="78"/>
      <c r="B990" s="114"/>
      <c r="C990" s="215"/>
      <c r="D990" s="114"/>
      <c r="E990" s="71"/>
      <c r="F990" s="115"/>
      <c r="G990" s="116"/>
      <c r="H990" s="117"/>
      <c r="I990" s="123" t="str">
        <f t="shared" si="30"/>
        <v/>
      </c>
      <c r="S990" s="77" t="str">
        <f t="shared" si="31"/>
        <v/>
      </c>
    </row>
    <row r="991" spans="1:19">
      <c r="A991" s="78"/>
      <c r="B991" s="114"/>
      <c r="C991" s="215"/>
      <c r="D991" s="114"/>
      <c r="E991" s="71"/>
      <c r="F991" s="115"/>
      <c r="G991" s="116"/>
      <c r="H991" s="117"/>
      <c r="I991" s="123" t="str">
        <f t="shared" si="30"/>
        <v/>
      </c>
      <c r="S991" s="77" t="str">
        <f t="shared" si="31"/>
        <v/>
      </c>
    </row>
    <row r="992" spans="1:19">
      <c r="A992" s="78"/>
      <c r="B992" s="114"/>
      <c r="C992" s="215"/>
      <c r="D992" s="114"/>
      <c r="E992" s="71"/>
      <c r="F992" s="115"/>
      <c r="G992" s="116"/>
      <c r="H992" s="117"/>
      <c r="I992" s="123" t="str">
        <f t="shared" si="30"/>
        <v/>
      </c>
      <c r="S992" s="77" t="str">
        <f t="shared" si="31"/>
        <v/>
      </c>
    </row>
    <row r="993" spans="1:19">
      <c r="A993" s="78"/>
      <c r="B993" s="114"/>
      <c r="C993" s="215"/>
      <c r="D993" s="114"/>
      <c r="E993" s="71"/>
      <c r="F993" s="115"/>
      <c r="G993" s="116"/>
      <c r="H993" s="117"/>
      <c r="I993" s="123" t="str">
        <f t="shared" si="30"/>
        <v/>
      </c>
      <c r="S993" s="77" t="str">
        <f t="shared" si="31"/>
        <v/>
      </c>
    </row>
    <row r="994" spans="1:19">
      <c r="A994" s="78"/>
      <c r="B994" s="114"/>
      <c r="C994" s="215"/>
      <c r="D994" s="114"/>
      <c r="E994" s="71"/>
      <c r="F994" s="115"/>
      <c r="G994" s="116"/>
      <c r="H994" s="117"/>
      <c r="I994" s="123" t="str">
        <f t="shared" si="30"/>
        <v/>
      </c>
      <c r="S994" s="77" t="str">
        <f t="shared" si="31"/>
        <v/>
      </c>
    </row>
    <row r="995" spans="1:19">
      <c r="A995" s="78"/>
      <c r="B995" s="114"/>
      <c r="C995" s="215"/>
      <c r="D995" s="114"/>
      <c r="E995" s="71"/>
      <c r="F995" s="115"/>
      <c r="G995" s="116"/>
      <c r="H995" s="117"/>
      <c r="I995" s="123" t="str">
        <f t="shared" si="30"/>
        <v/>
      </c>
      <c r="S995" s="77" t="str">
        <f t="shared" si="31"/>
        <v/>
      </c>
    </row>
    <row r="996" spans="1:19">
      <c r="A996" s="78"/>
      <c r="B996" s="114"/>
      <c r="C996" s="215"/>
      <c r="D996" s="114"/>
      <c r="E996" s="71"/>
      <c r="F996" s="115"/>
      <c r="G996" s="116"/>
      <c r="H996" s="117"/>
      <c r="I996" s="123" t="str">
        <f t="shared" si="30"/>
        <v/>
      </c>
      <c r="S996" s="77" t="str">
        <f t="shared" si="31"/>
        <v/>
      </c>
    </row>
    <row r="997" spans="1:19">
      <c r="A997" s="78"/>
      <c r="B997" s="114"/>
      <c r="C997" s="215"/>
      <c r="D997" s="114"/>
      <c r="E997" s="71"/>
      <c r="F997" s="115"/>
      <c r="G997" s="116"/>
      <c r="H997" s="117"/>
      <c r="I997" s="123" t="str">
        <f t="shared" si="30"/>
        <v/>
      </c>
      <c r="S997" s="77" t="str">
        <f t="shared" si="31"/>
        <v/>
      </c>
    </row>
    <row r="998" spans="1:19">
      <c r="A998" s="78"/>
      <c r="B998" s="114"/>
      <c r="C998" s="215"/>
      <c r="D998" s="114"/>
      <c r="E998" s="71"/>
      <c r="F998" s="115"/>
      <c r="G998" s="116"/>
      <c r="H998" s="117"/>
      <c r="I998" s="123" t="str">
        <f t="shared" si="30"/>
        <v/>
      </c>
      <c r="S998" s="77" t="str">
        <f t="shared" si="31"/>
        <v/>
      </c>
    </row>
    <row r="999" spans="1:19">
      <c r="A999" s="78"/>
      <c r="B999" s="114"/>
      <c r="C999" s="215"/>
      <c r="D999" s="114"/>
      <c r="E999" s="71"/>
      <c r="F999" s="115"/>
      <c r="G999" s="116"/>
      <c r="H999" s="117"/>
      <c r="I999" s="123" t="str">
        <f t="shared" si="30"/>
        <v/>
      </c>
      <c r="S999" s="77" t="str">
        <f t="shared" si="31"/>
        <v/>
      </c>
    </row>
    <row r="1000" spans="1:19">
      <c r="A1000" s="78"/>
      <c r="B1000" s="114"/>
      <c r="C1000" s="215"/>
      <c r="D1000" s="114"/>
      <c r="E1000" s="71"/>
      <c r="F1000" s="115"/>
      <c r="G1000" s="116"/>
      <c r="H1000" s="117"/>
      <c r="I1000" s="123" t="str">
        <f t="shared" si="30"/>
        <v/>
      </c>
      <c r="S1000" s="77" t="str">
        <f t="shared" si="31"/>
        <v/>
      </c>
    </row>
    <row r="1001" spans="1:19">
      <c r="A1001" s="78"/>
      <c r="B1001" s="114"/>
      <c r="C1001" s="215"/>
      <c r="D1001" s="114"/>
      <c r="E1001" s="71" t="e">
        <f t="shared" ref="E1001:E1064" si="32">-LN(-LN(I1001))</f>
        <v>#VALUE!</v>
      </c>
      <c r="F1001" s="115"/>
      <c r="G1001" s="116"/>
      <c r="H1001" s="117"/>
      <c r="I1001" s="123" t="str">
        <f t="shared" si="30"/>
        <v/>
      </c>
      <c r="S1001" s="77" t="str">
        <f t="shared" si="31"/>
        <v/>
      </c>
    </row>
    <row r="1002" spans="1:19">
      <c r="A1002" s="78"/>
      <c r="B1002" s="114"/>
      <c r="C1002" s="215"/>
      <c r="D1002" s="114"/>
      <c r="E1002" s="71" t="e">
        <f t="shared" si="32"/>
        <v>#VALUE!</v>
      </c>
      <c r="F1002" s="115"/>
      <c r="G1002" s="116"/>
      <c r="H1002" s="117"/>
      <c r="I1002" s="123" t="str">
        <f t="shared" si="30"/>
        <v/>
      </c>
      <c r="S1002" s="77" t="str">
        <f t="shared" si="31"/>
        <v/>
      </c>
    </row>
    <row r="1003" spans="1:19">
      <c r="A1003" s="78"/>
      <c r="B1003" s="114"/>
      <c r="C1003" s="215"/>
      <c r="D1003" s="114"/>
      <c r="E1003" s="71" t="e">
        <f t="shared" si="32"/>
        <v>#VALUE!</v>
      </c>
      <c r="F1003" s="115"/>
      <c r="G1003" s="116"/>
      <c r="H1003" s="117"/>
      <c r="I1003" s="123" t="str">
        <f t="shared" si="30"/>
        <v/>
      </c>
      <c r="S1003" s="77" t="str">
        <f t="shared" si="31"/>
        <v/>
      </c>
    </row>
    <row r="1004" spans="1:19">
      <c r="A1004" s="78"/>
      <c r="B1004" s="114"/>
      <c r="C1004" s="215"/>
      <c r="D1004" s="114"/>
      <c r="E1004" s="71" t="e">
        <f t="shared" si="32"/>
        <v>#VALUE!</v>
      </c>
      <c r="F1004" s="115"/>
      <c r="G1004" s="116"/>
      <c r="H1004" s="117"/>
      <c r="I1004" s="123" t="str">
        <f t="shared" si="30"/>
        <v/>
      </c>
      <c r="S1004" s="77" t="str">
        <f t="shared" si="31"/>
        <v/>
      </c>
    </row>
    <row r="1005" spans="1:19">
      <c r="A1005" s="78"/>
      <c r="B1005" s="114"/>
      <c r="C1005" s="215"/>
      <c r="D1005" s="114"/>
      <c r="E1005" s="71" t="e">
        <f t="shared" si="32"/>
        <v>#VALUE!</v>
      </c>
      <c r="F1005" s="115"/>
      <c r="G1005" s="116"/>
      <c r="H1005" s="117"/>
      <c r="I1005" s="123" t="str">
        <f t="shared" si="30"/>
        <v/>
      </c>
      <c r="S1005" s="77" t="str">
        <f t="shared" si="31"/>
        <v/>
      </c>
    </row>
    <row r="1006" spans="1:19">
      <c r="A1006" s="78"/>
      <c r="B1006" s="114"/>
      <c r="C1006" s="215"/>
      <c r="D1006" s="114"/>
      <c r="E1006" s="71" t="e">
        <f t="shared" si="32"/>
        <v>#VALUE!</v>
      </c>
      <c r="F1006" s="115"/>
      <c r="G1006" s="116"/>
      <c r="H1006" s="117"/>
      <c r="I1006" s="123" t="str">
        <f t="shared" si="30"/>
        <v/>
      </c>
      <c r="S1006" s="77" t="str">
        <f t="shared" si="31"/>
        <v/>
      </c>
    </row>
    <row r="1007" spans="1:19">
      <c r="A1007" s="78"/>
      <c r="B1007" s="114"/>
      <c r="C1007" s="215"/>
      <c r="D1007" s="114"/>
      <c r="E1007" s="71" t="e">
        <f t="shared" si="32"/>
        <v>#VALUE!</v>
      </c>
      <c r="F1007" s="115"/>
      <c r="G1007" s="116"/>
      <c r="H1007" s="117"/>
      <c r="I1007" s="123" t="str">
        <f t="shared" si="30"/>
        <v/>
      </c>
      <c r="S1007" s="77" t="str">
        <f t="shared" si="31"/>
        <v/>
      </c>
    </row>
    <row r="1008" spans="1:19">
      <c r="A1008" s="78"/>
      <c r="B1008" s="114"/>
      <c r="C1008" s="215"/>
      <c r="D1008" s="114"/>
      <c r="E1008" s="71" t="e">
        <f t="shared" si="32"/>
        <v>#VALUE!</v>
      </c>
      <c r="F1008" s="115"/>
      <c r="G1008" s="116"/>
      <c r="H1008" s="117"/>
      <c r="I1008" s="123" t="str">
        <f t="shared" si="30"/>
        <v/>
      </c>
      <c r="S1008" s="77" t="str">
        <f t="shared" si="31"/>
        <v/>
      </c>
    </row>
    <row r="1009" spans="1:19">
      <c r="A1009" s="78"/>
      <c r="B1009" s="114"/>
      <c r="C1009" s="215"/>
      <c r="D1009" s="114"/>
      <c r="E1009" s="71" t="e">
        <f t="shared" si="32"/>
        <v>#VALUE!</v>
      </c>
      <c r="F1009" s="115"/>
      <c r="G1009" s="116"/>
      <c r="H1009" s="117"/>
      <c r="I1009" s="123" t="str">
        <f t="shared" si="30"/>
        <v/>
      </c>
      <c r="S1009" s="77" t="str">
        <f t="shared" si="31"/>
        <v/>
      </c>
    </row>
    <row r="1010" spans="1:19">
      <c r="A1010" s="78"/>
      <c r="B1010" s="114"/>
      <c r="C1010" s="215"/>
      <c r="D1010" s="114"/>
      <c r="E1010" s="71" t="e">
        <f t="shared" si="32"/>
        <v>#VALUE!</v>
      </c>
      <c r="F1010" s="115"/>
      <c r="G1010" s="116"/>
      <c r="H1010" s="117"/>
      <c r="I1010" s="123" t="str">
        <f t="shared" si="30"/>
        <v/>
      </c>
      <c r="S1010" s="77" t="str">
        <f t="shared" si="31"/>
        <v/>
      </c>
    </row>
    <row r="1011" spans="1:19">
      <c r="A1011" s="78"/>
      <c r="B1011" s="114"/>
      <c r="C1011" s="215"/>
      <c r="D1011" s="114"/>
      <c r="E1011" s="71" t="e">
        <f t="shared" si="32"/>
        <v>#VALUE!</v>
      </c>
      <c r="F1011" s="115"/>
      <c r="G1011" s="116"/>
      <c r="H1011" s="117"/>
      <c r="I1011" s="123" t="str">
        <f t="shared" si="30"/>
        <v/>
      </c>
      <c r="S1011" s="77" t="str">
        <f t="shared" si="31"/>
        <v/>
      </c>
    </row>
    <row r="1012" spans="1:19">
      <c r="A1012" s="78"/>
      <c r="B1012" s="114"/>
      <c r="C1012" s="215"/>
      <c r="D1012" s="114"/>
      <c r="E1012" s="71" t="e">
        <f t="shared" si="32"/>
        <v>#VALUE!</v>
      </c>
      <c r="F1012" s="115"/>
      <c r="G1012" s="116"/>
      <c r="H1012" s="117"/>
      <c r="I1012" s="123" t="str">
        <f t="shared" si="30"/>
        <v/>
      </c>
      <c r="S1012" s="77" t="str">
        <f t="shared" si="31"/>
        <v/>
      </c>
    </row>
    <row r="1013" spans="1:19">
      <c r="A1013" s="78"/>
      <c r="B1013" s="114"/>
      <c r="C1013" s="215"/>
      <c r="D1013" s="114"/>
      <c r="E1013" s="71" t="e">
        <f t="shared" si="32"/>
        <v>#VALUE!</v>
      </c>
      <c r="F1013" s="115"/>
      <c r="G1013" s="116"/>
      <c r="H1013" s="117"/>
      <c r="I1013" s="123" t="str">
        <f t="shared" si="30"/>
        <v/>
      </c>
      <c r="S1013" s="77" t="str">
        <f t="shared" si="31"/>
        <v/>
      </c>
    </row>
    <row r="1014" spans="1:19">
      <c r="A1014" s="78"/>
      <c r="B1014" s="114"/>
      <c r="C1014" s="215"/>
      <c r="D1014" s="114"/>
      <c r="E1014" s="71" t="e">
        <f t="shared" si="32"/>
        <v>#VALUE!</v>
      </c>
      <c r="F1014" s="115"/>
      <c r="G1014" s="116"/>
      <c r="H1014" s="117"/>
      <c r="I1014" s="123" t="str">
        <f t="shared" si="30"/>
        <v/>
      </c>
      <c r="S1014" s="77" t="str">
        <f t="shared" si="31"/>
        <v/>
      </c>
    </row>
    <row r="1015" spans="1:19">
      <c r="A1015" s="78"/>
      <c r="B1015" s="114"/>
      <c r="C1015" s="215"/>
      <c r="D1015" s="114"/>
      <c r="E1015" s="71" t="e">
        <f t="shared" si="32"/>
        <v>#VALUE!</v>
      </c>
      <c r="F1015" s="115"/>
      <c r="G1015" s="116"/>
      <c r="H1015" s="117"/>
      <c r="I1015" s="123" t="str">
        <f t="shared" si="30"/>
        <v/>
      </c>
      <c r="S1015" s="77" t="str">
        <f t="shared" si="31"/>
        <v/>
      </c>
    </row>
    <row r="1016" spans="1:19">
      <c r="A1016" s="78"/>
      <c r="B1016" s="114"/>
      <c r="C1016" s="215"/>
      <c r="D1016" s="114"/>
      <c r="E1016" s="71" t="e">
        <f t="shared" si="32"/>
        <v>#VALUE!</v>
      </c>
      <c r="F1016" s="115"/>
      <c r="G1016" s="116"/>
      <c r="H1016" s="117"/>
      <c r="I1016" s="123" t="str">
        <f t="shared" si="30"/>
        <v/>
      </c>
      <c r="S1016" s="77" t="str">
        <f t="shared" si="31"/>
        <v/>
      </c>
    </row>
    <row r="1017" spans="1:19">
      <c r="A1017" s="78"/>
      <c r="B1017" s="114"/>
      <c r="C1017" s="215"/>
      <c r="D1017" s="114"/>
      <c r="E1017" s="71" t="e">
        <f t="shared" si="32"/>
        <v>#VALUE!</v>
      </c>
      <c r="F1017" s="115"/>
      <c r="G1017" s="116"/>
      <c r="H1017" s="117"/>
      <c r="I1017" s="123" t="str">
        <f t="shared" si="30"/>
        <v/>
      </c>
      <c r="S1017" s="77" t="str">
        <f t="shared" si="31"/>
        <v/>
      </c>
    </row>
    <row r="1018" spans="1:19">
      <c r="A1018" s="78"/>
      <c r="B1018" s="114"/>
      <c r="C1018" s="215"/>
      <c r="D1018" s="114"/>
      <c r="E1018" s="71" t="e">
        <f t="shared" si="32"/>
        <v>#VALUE!</v>
      </c>
      <c r="F1018" s="115"/>
      <c r="G1018" s="116"/>
      <c r="H1018" s="117"/>
      <c r="I1018" s="123" t="str">
        <f t="shared" si="30"/>
        <v/>
      </c>
      <c r="S1018" s="77" t="str">
        <f t="shared" si="31"/>
        <v/>
      </c>
    </row>
    <row r="1019" spans="1:19">
      <c r="A1019" s="78"/>
      <c r="B1019" s="114"/>
      <c r="C1019" s="215"/>
      <c r="D1019" s="114"/>
      <c r="E1019" s="71" t="e">
        <f t="shared" si="32"/>
        <v>#VALUE!</v>
      </c>
      <c r="F1019" s="115"/>
      <c r="G1019" s="116"/>
      <c r="H1019" s="117"/>
      <c r="I1019" s="123" t="str">
        <f t="shared" si="30"/>
        <v/>
      </c>
      <c r="S1019" s="77" t="str">
        <f t="shared" si="31"/>
        <v/>
      </c>
    </row>
    <row r="1020" spans="1:19">
      <c r="A1020" s="78"/>
      <c r="B1020" s="114"/>
      <c r="C1020" s="215"/>
      <c r="D1020" s="114"/>
      <c r="E1020" s="71" t="e">
        <f t="shared" si="32"/>
        <v>#VALUE!</v>
      </c>
      <c r="F1020" s="115"/>
      <c r="G1020" s="116"/>
      <c r="H1020" s="117"/>
      <c r="I1020" s="123" t="str">
        <f t="shared" si="30"/>
        <v/>
      </c>
      <c r="S1020" s="77" t="str">
        <f t="shared" si="31"/>
        <v/>
      </c>
    </row>
    <row r="1021" spans="1:19">
      <c r="A1021" s="78"/>
      <c r="B1021" s="114"/>
      <c r="C1021" s="215"/>
      <c r="D1021" s="114"/>
      <c r="E1021" s="71" t="e">
        <f t="shared" si="32"/>
        <v>#VALUE!</v>
      </c>
      <c r="F1021" s="115"/>
      <c r="G1021" s="116"/>
      <c r="H1021" s="117"/>
      <c r="I1021" s="123" t="str">
        <f t="shared" si="30"/>
        <v/>
      </c>
      <c r="S1021" s="77" t="str">
        <f t="shared" si="31"/>
        <v/>
      </c>
    </row>
    <row r="1022" spans="1:19">
      <c r="A1022" s="78"/>
      <c r="B1022" s="114"/>
      <c r="C1022" s="215"/>
      <c r="D1022" s="114"/>
      <c r="E1022" s="71" t="e">
        <f t="shared" si="32"/>
        <v>#VALUE!</v>
      </c>
      <c r="F1022" s="115"/>
      <c r="G1022" s="116"/>
      <c r="H1022" s="117"/>
      <c r="I1022" s="123" t="str">
        <f t="shared" si="30"/>
        <v/>
      </c>
      <c r="S1022" s="77" t="str">
        <f t="shared" si="31"/>
        <v/>
      </c>
    </row>
    <row r="1023" spans="1:19">
      <c r="A1023" s="78"/>
      <c r="B1023" s="114"/>
      <c r="C1023" s="215"/>
      <c r="D1023" s="114"/>
      <c r="E1023" s="71" t="e">
        <f t="shared" si="32"/>
        <v>#VALUE!</v>
      </c>
      <c r="F1023" s="115"/>
      <c r="G1023" s="116"/>
      <c r="H1023" s="117"/>
      <c r="I1023" s="123" t="str">
        <f t="shared" si="30"/>
        <v/>
      </c>
      <c r="S1023" s="77" t="str">
        <f t="shared" si="31"/>
        <v/>
      </c>
    </row>
    <row r="1024" spans="1:19">
      <c r="A1024" s="78"/>
      <c r="B1024" s="114"/>
      <c r="C1024" s="215"/>
      <c r="D1024" s="114"/>
      <c r="E1024" s="71" t="e">
        <f t="shared" si="32"/>
        <v>#VALUE!</v>
      </c>
      <c r="F1024" s="115"/>
      <c r="G1024" s="116"/>
      <c r="H1024" s="117"/>
      <c r="I1024" s="123" t="str">
        <f t="shared" si="30"/>
        <v/>
      </c>
      <c r="S1024" s="77" t="str">
        <f t="shared" si="31"/>
        <v/>
      </c>
    </row>
    <row r="1025" spans="1:19">
      <c r="A1025" s="78"/>
      <c r="B1025" s="114"/>
      <c r="C1025" s="215"/>
      <c r="D1025" s="114"/>
      <c r="E1025" s="71" t="e">
        <f t="shared" si="32"/>
        <v>#VALUE!</v>
      </c>
      <c r="F1025" s="115"/>
      <c r="G1025" s="116"/>
      <c r="H1025" s="117"/>
      <c r="I1025" s="123" t="str">
        <f t="shared" si="30"/>
        <v/>
      </c>
      <c r="S1025" s="77" t="str">
        <f t="shared" si="31"/>
        <v/>
      </c>
    </row>
    <row r="1026" spans="1:19">
      <c r="A1026" s="78"/>
      <c r="B1026" s="114"/>
      <c r="C1026" s="215"/>
      <c r="D1026" s="114"/>
      <c r="E1026" s="71" t="e">
        <f t="shared" si="32"/>
        <v>#VALUE!</v>
      </c>
      <c r="F1026" s="115"/>
      <c r="G1026" s="116"/>
      <c r="H1026" s="117"/>
      <c r="I1026" s="123" t="str">
        <f t="shared" si="30"/>
        <v/>
      </c>
      <c r="S1026" s="77" t="str">
        <f t="shared" si="31"/>
        <v/>
      </c>
    </row>
    <row r="1027" spans="1:19">
      <c r="A1027" s="78"/>
      <c r="B1027" s="114"/>
      <c r="C1027" s="215"/>
      <c r="D1027" s="114"/>
      <c r="E1027" s="71" t="e">
        <f t="shared" si="32"/>
        <v>#VALUE!</v>
      </c>
      <c r="F1027" s="115"/>
      <c r="G1027" s="116"/>
      <c r="H1027" s="117"/>
      <c r="I1027" s="123" t="str">
        <f t="shared" ref="I1027:I1090" si="33">IF(C1027="","",EXP(-EXP(-(C1027-K$12)/K$11)))</f>
        <v/>
      </c>
      <c r="S1027" s="77" t="str">
        <f t="shared" ref="S1027:S1090" si="34">IF(C1027="","",(1/X$5)  *  EXP(   -  (   (C1027-X$6)/X$5   +   EXP(-(C1027-X$6)/X$5)  )   ))</f>
        <v/>
      </c>
    </row>
    <row r="1028" spans="1:19">
      <c r="A1028" s="78"/>
      <c r="B1028" s="114"/>
      <c r="C1028" s="215"/>
      <c r="D1028" s="114"/>
      <c r="E1028" s="71" t="e">
        <f t="shared" si="32"/>
        <v>#VALUE!</v>
      </c>
      <c r="F1028" s="115"/>
      <c r="G1028" s="116"/>
      <c r="H1028" s="117"/>
      <c r="I1028" s="123" t="str">
        <f t="shared" si="33"/>
        <v/>
      </c>
      <c r="S1028" s="77" t="str">
        <f t="shared" si="34"/>
        <v/>
      </c>
    </row>
    <row r="1029" spans="1:19">
      <c r="A1029" s="78"/>
      <c r="B1029" s="114"/>
      <c r="C1029" s="215"/>
      <c r="D1029" s="114"/>
      <c r="E1029" s="71" t="e">
        <f t="shared" si="32"/>
        <v>#VALUE!</v>
      </c>
      <c r="F1029" s="115"/>
      <c r="G1029" s="116"/>
      <c r="H1029" s="117"/>
      <c r="I1029" s="123" t="str">
        <f t="shared" si="33"/>
        <v/>
      </c>
      <c r="S1029" s="77" t="str">
        <f t="shared" si="34"/>
        <v/>
      </c>
    </row>
    <row r="1030" spans="1:19">
      <c r="A1030" s="78"/>
      <c r="B1030" s="114"/>
      <c r="C1030" s="215"/>
      <c r="D1030" s="114"/>
      <c r="E1030" s="71" t="e">
        <f t="shared" si="32"/>
        <v>#VALUE!</v>
      </c>
      <c r="F1030" s="115"/>
      <c r="G1030" s="116"/>
      <c r="H1030" s="117"/>
      <c r="I1030" s="123" t="str">
        <f t="shared" si="33"/>
        <v/>
      </c>
      <c r="S1030" s="77" t="str">
        <f t="shared" si="34"/>
        <v/>
      </c>
    </row>
    <row r="1031" spans="1:19">
      <c r="A1031" s="78"/>
      <c r="B1031" s="114"/>
      <c r="C1031" s="215"/>
      <c r="D1031" s="114"/>
      <c r="E1031" s="71" t="e">
        <f t="shared" si="32"/>
        <v>#VALUE!</v>
      </c>
      <c r="F1031" s="115"/>
      <c r="G1031" s="116"/>
      <c r="H1031" s="117"/>
      <c r="I1031" s="123" t="str">
        <f t="shared" si="33"/>
        <v/>
      </c>
      <c r="S1031" s="77" t="str">
        <f t="shared" si="34"/>
        <v/>
      </c>
    </row>
    <row r="1032" spans="1:19">
      <c r="A1032" s="78"/>
      <c r="B1032" s="114"/>
      <c r="C1032" s="215"/>
      <c r="D1032" s="114"/>
      <c r="E1032" s="71" t="e">
        <f t="shared" si="32"/>
        <v>#VALUE!</v>
      </c>
      <c r="F1032" s="115"/>
      <c r="G1032" s="116"/>
      <c r="H1032" s="117"/>
      <c r="I1032" s="123" t="str">
        <f t="shared" si="33"/>
        <v/>
      </c>
      <c r="S1032" s="77" t="str">
        <f t="shared" si="34"/>
        <v/>
      </c>
    </row>
    <row r="1033" spans="1:19">
      <c r="A1033" s="78"/>
      <c r="B1033" s="114"/>
      <c r="C1033" s="215"/>
      <c r="D1033" s="114"/>
      <c r="E1033" s="71" t="e">
        <f t="shared" si="32"/>
        <v>#VALUE!</v>
      </c>
      <c r="F1033" s="115"/>
      <c r="G1033" s="116"/>
      <c r="H1033" s="117"/>
      <c r="I1033" s="123" t="str">
        <f t="shared" si="33"/>
        <v/>
      </c>
      <c r="S1033" s="77" t="str">
        <f t="shared" si="34"/>
        <v/>
      </c>
    </row>
    <row r="1034" spans="1:19">
      <c r="A1034" s="78"/>
      <c r="B1034" s="114"/>
      <c r="C1034" s="215"/>
      <c r="D1034" s="114"/>
      <c r="E1034" s="71" t="e">
        <f t="shared" si="32"/>
        <v>#VALUE!</v>
      </c>
      <c r="F1034" s="115"/>
      <c r="G1034" s="116"/>
      <c r="H1034" s="117"/>
      <c r="I1034" s="123" t="str">
        <f t="shared" si="33"/>
        <v/>
      </c>
      <c r="S1034" s="77" t="str">
        <f t="shared" si="34"/>
        <v/>
      </c>
    </row>
    <row r="1035" spans="1:19">
      <c r="A1035" s="78"/>
      <c r="B1035" s="114"/>
      <c r="C1035" s="215"/>
      <c r="D1035" s="114"/>
      <c r="E1035" s="71" t="e">
        <f t="shared" si="32"/>
        <v>#VALUE!</v>
      </c>
      <c r="F1035" s="115"/>
      <c r="G1035" s="116"/>
      <c r="H1035" s="117"/>
      <c r="I1035" s="123" t="str">
        <f t="shared" si="33"/>
        <v/>
      </c>
      <c r="S1035" s="77" t="str">
        <f t="shared" si="34"/>
        <v/>
      </c>
    </row>
    <row r="1036" spans="1:19">
      <c r="A1036" s="78"/>
      <c r="B1036" s="114"/>
      <c r="C1036" s="215"/>
      <c r="D1036" s="114"/>
      <c r="E1036" s="71" t="e">
        <f t="shared" si="32"/>
        <v>#VALUE!</v>
      </c>
      <c r="F1036" s="115"/>
      <c r="G1036" s="116"/>
      <c r="H1036" s="117"/>
      <c r="I1036" s="123" t="str">
        <f t="shared" si="33"/>
        <v/>
      </c>
      <c r="S1036" s="77" t="str">
        <f t="shared" si="34"/>
        <v/>
      </c>
    </row>
    <row r="1037" spans="1:19">
      <c r="A1037" s="78"/>
      <c r="B1037" s="114"/>
      <c r="C1037" s="215"/>
      <c r="D1037" s="114"/>
      <c r="E1037" s="71" t="e">
        <f t="shared" si="32"/>
        <v>#VALUE!</v>
      </c>
      <c r="F1037" s="115"/>
      <c r="G1037" s="116"/>
      <c r="H1037" s="117"/>
      <c r="I1037" s="123" t="str">
        <f t="shared" si="33"/>
        <v/>
      </c>
      <c r="S1037" s="77" t="str">
        <f t="shared" si="34"/>
        <v/>
      </c>
    </row>
    <row r="1038" spans="1:19">
      <c r="A1038" s="78"/>
      <c r="B1038" s="114"/>
      <c r="C1038" s="215"/>
      <c r="D1038" s="114"/>
      <c r="E1038" s="71" t="e">
        <f t="shared" si="32"/>
        <v>#VALUE!</v>
      </c>
      <c r="F1038" s="115"/>
      <c r="G1038" s="116"/>
      <c r="H1038" s="117"/>
      <c r="I1038" s="123" t="str">
        <f t="shared" si="33"/>
        <v/>
      </c>
      <c r="S1038" s="77" t="str">
        <f t="shared" si="34"/>
        <v/>
      </c>
    </row>
    <row r="1039" spans="1:19">
      <c r="A1039" s="78"/>
      <c r="B1039" s="114"/>
      <c r="C1039" s="215"/>
      <c r="D1039" s="114"/>
      <c r="E1039" s="71" t="e">
        <f t="shared" si="32"/>
        <v>#VALUE!</v>
      </c>
      <c r="F1039" s="115"/>
      <c r="G1039" s="116"/>
      <c r="H1039" s="117"/>
      <c r="I1039" s="123" t="str">
        <f t="shared" si="33"/>
        <v/>
      </c>
      <c r="S1039" s="77" t="str">
        <f t="shared" si="34"/>
        <v/>
      </c>
    </row>
    <row r="1040" spans="1:19">
      <c r="A1040" s="78"/>
      <c r="B1040" s="114"/>
      <c r="C1040" s="215"/>
      <c r="D1040" s="114"/>
      <c r="E1040" s="71" t="e">
        <f t="shared" si="32"/>
        <v>#VALUE!</v>
      </c>
      <c r="F1040" s="115"/>
      <c r="G1040" s="116"/>
      <c r="H1040" s="117"/>
      <c r="I1040" s="123" t="str">
        <f t="shared" si="33"/>
        <v/>
      </c>
      <c r="S1040" s="77" t="str">
        <f t="shared" si="34"/>
        <v/>
      </c>
    </row>
    <row r="1041" spans="1:19">
      <c r="A1041" s="78"/>
      <c r="B1041" s="114"/>
      <c r="C1041" s="215"/>
      <c r="D1041" s="114"/>
      <c r="E1041" s="71" t="e">
        <f t="shared" si="32"/>
        <v>#VALUE!</v>
      </c>
      <c r="F1041" s="115"/>
      <c r="G1041" s="116"/>
      <c r="H1041" s="117"/>
      <c r="I1041" s="123" t="str">
        <f t="shared" si="33"/>
        <v/>
      </c>
      <c r="S1041" s="77" t="str">
        <f t="shared" si="34"/>
        <v/>
      </c>
    </row>
    <row r="1042" spans="1:19">
      <c r="A1042" s="78"/>
      <c r="B1042" s="114"/>
      <c r="C1042" s="215"/>
      <c r="D1042" s="114"/>
      <c r="E1042" s="71" t="e">
        <f t="shared" si="32"/>
        <v>#VALUE!</v>
      </c>
      <c r="F1042" s="115"/>
      <c r="G1042" s="116"/>
      <c r="H1042" s="117"/>
      <c r="I1042" s="123" t="str">
        <f t="shared" si="33"/>
        <v/>
      </c>
      <c r="S1042" s="77" t="str">
        <f t="shared" si="34"/>
        <v/>
      </c>
    </row>
    <row r="1043" spans="1:19">
      <c r="A1043" s="78"/>
      <c r="B1043" s="114"/>
      <c r="C1043" s="215"/>
      <c r="D1043" s="114"/>
      <c r="E1043" s="71" t="e">
        <f t="shared" si="32"/>
        <v>#VALUE!</v>
      </c>
      <c r="F1043" s="115"/>
      <c r="G1043" s="116"/>
      <c r="H1043" s="117"/>
      <c r="I1043" s="123" t="str">
        <f t="shared" si="33"/>
        <v/>
      </c>
      <c r="S1043" s="77" t="str">
        <f t="shared" si="34"/>
        <v/>
      </c>
    </row>
    <row r="1044" spans="1:19">
      <c r="A1044" s="78"/>
      <c r="B1044" s="114"/>
      <c r="C1044" s="215"/>
      <c r="D1044" s="114"/>
      <c r="E1044" s="71" t="e">
        <f t="shared" si="32"/>
        <v>#VALUE!</v>
      </c>
      <c r="F1044" s="115"/>
      <c r="G1044" s="116"/>
      <c r="H1044" s="117"/>
      <c r="I1044" s="123" t="str">
        <f t="shared" si="33"/>
        <v/>
      </c>
      <c r="S1044" s="77" t="str">
        <f t="shared" si="34"/>
        <v/>
      </c>
    </row>
    <row r="1045" spans="1:19">
      <c r="A1045" s="78"/>
      <c r="B1045" s="114"/>
      <c r="C1045" s="215"/>
      <c r="D1045" s="114"/>
      <c r="E1045" s="71" t="e">
        <f t="shared" si="32"/>
        <v>#VALUE!</v>
      </c>
      <c r="F1045" s="115"/>
      <c r="G1045" s="116"/>
      <c r="H1045" s="117"/>
      <c r="I1045" s="123" t="str">
        <f t="shared" si="33"/>
        <v/>
      </c>
      <c r="S1045" s="77" t="str">
        <f t="shared" si="34"/>
        <v/>
      </c>
    </row>
    <row r="1046" spans="1:19">
      <c r="A1046" s="78"/>
      <c r="B1046" s="114"/>
      <c r="C1046" s="215"/>
      <c r="D1046" s="114"/>
      <c r="E1046" s="71" t="e">
        <f t="shared" si="32"/>
        <v>#VALUE!</v>
      </c>
      <c r="F1046" s="115"/>
      <c r="G1046" s="116"/>
      <c r="H1046" s="117"/>
      <c r="I1046" s="123" t="str">
        <f t="shared" si="33"/>
        <v/>
      </c>
      <c r="S1046" s="77" t="str">
        <f t="shared" si="34"/>
        <v/>
      </c>
    </row>
    <row r="1047" spans="1:19">
      <c r="A1047" s="78"/>
      <c r="B1047" s="114"/>
      <c r="C1047" s="215"/>
      <c r="D1047" s="114"/>
      <c r="E1047" s="71" t="e">
        <f t="shared" si="32"/>
        <v>#VALUE!</v>
      </c>
      <c r="F1047" s="115"/>
      <c r="G1047" s="116"/>
      <c r="H1047" s="117"/>
      <c r="I1047" s="123" t="str">
        <f t="shared" si="33"/>
        <v/>
      </c>
      <c r="S1047" s="77" t="str">
        <f t="shared" si="34"/>
        <v/>
      </c>
    </row>
    <row r="1048" spans="1:19">
      <c r="A1048" s="78"/>
      <c r="B1048" s="114"/>
      <c r="C1048" s="215"/>
      <c r="D1048" s="114"/>
      <c r="E1048" s="71" t="e">
        <f t="shared" si="32"/>
        <v>#VALUE!</v>
      </c>
      <c r="F1048" s="115"/>
      <c r="G1048" s="116"/>
      <c r="H1048" s="117"/>
      <c r="I1048" s="123" t="str">
        <f t="shared" si="33"/>
        <v/>
      </c>
      <c r="S1048" s="77" t="str">
        <f t="shared" si="34"/>
        <v/>
      </c>
    </row>
    <row r="1049" spans="1:19">
      <c r="A1049" s="78"/>
      <c r="B1049" s="114"/>
      <c r="C1049" s="215"/>
      <c r="D1049" s="114"/>
      <c r="E1049" s="71" t="e">
        <f t="shared" si="32"/>
        <v>#VALUE!</v>
      </c>
      <c r="F1049" s="115"/>
      <c r="G1049" s="116"/>
      <c r="H1049" s="117"/>
      <c r="I1049" s="123" t="str">
        <f t="shared" si="33"/>
        <v/>
      </c>
      <c r="S1049" s="77" t="str">
        <f t="shared" si="34"/>
        <v/>
      </c>
    </row>
    <row r="1050" spans="1:19">
      <c r="A1050" s="78"/>
      <c r="B1050" s="114"/>
      <c r="C1050" s="215"/>
      <c r="D1050" s="114"/>
      <c r="E1050" s="71" t="e">
        <f t="shared" si="32"/>
        <v>#VALUE!</v>
      </c>
      <c r="F1050" s="115"/>
      <c r="G1050" s="116"/>
      <c r="H1050" s="117"/>
      <c r="I1050" s="123" t="str">
        <f t="shared" si="33"/>
        <v/>
      </c>
      <c r="S1050" s="77" t="str">
        <f t="shared" si="34"/>
        <v/>
      </c>
    </row>
    <row r="1051" spans="1:19">
      <c r="A1051" s="78"/>
      <c r="B1051" s="114"/>
      <c r="C1051" s="215"/>
      <c r="D1051" s="114"/>
      <c r="E1051" s="71" t="e">
        <f t="shared" si="32"/>
        <v>#VALUE!</v>
      </c>
      <c r="F1051" s="115"/>
      <c r="G1051" s="116"/>
      <c r="H1051" s="117"/>
      <c r="I1051" s="123" t="str">
        <f t="shared" si="33"/>
        <v/>
      </c>
      <c r="S1051" s="77" t="str">
        <f t="shared" si="34"/>
        <v/>
      </c>
    </row>
    <row r="1052" spans="1:19">
      <c r="A1052" s="78"/>
      <c r="B1052" s="114"/>
      <c r="C1052" s="215"/>
      <c r="D1052" s="114"/>
      <c r="E1052" s="71" t="e">
        <f t="shared" si="32"/>
        <v>#VALUE!</v>
      </c>
      <c r="F1052" s="115"/>
      <c r="G1052" s="116"/>
      <c r="H1052" s="117"/>
      <c r="I1052" s="123" t="str">
        <f t="shared" si="33"/>
        <v/>
      </c>
      <c r="S1052" s="77" t="str">
        <f t="shared" si="34"/>
        <v/>
      </c>
    </row>
    <row r="1053" spans="1:19">
      <c r="A1053" s="78"/>
      <c r="B1053" s="114"/>
      <c r="C1053" s="215"/>
      <c r="D1053" s="114"/>
      <c r="E1053" s="71" t="e">
        <f t="shared" si="32"/>
        <v>#VALUE!</v>
      </c>
      <c r="F1053" s="115"/>
      <c r="G1053" s="116"/>
      <c r="H1053" s="117"/>
      <c r="I1053" s="123" t="str">
        <f t="shared" si="33"/>
        <v/>
      </c>
      <c r="S1053" s="77" t="str">
        <f t="shared" si="34"/>
        <v/>
      </c>
    </row>
    <row r="1054" spans="1:19">
      <c r="A1054" s="78"/>
      <c r="B1054" s="114"/>
      <c r="C1054" s="215"/>
      <c r="D1054" s="114"/>
      <c r="E1054" s="71" t="e">
        <f t="shared" si="32"/>
        <v>#VALUE!</v>
      </c>
      <c r="F1054" s="115"/>
      <c r="G1054" s="116"/>
      <c r="H1054" s="117"/>
      <c r="I1054" s="123" t="str">
        <f t="shared" si="33"/>
        <v/>
      </c>
      <c r="S1054" s="77" t="str">
        <f t="shared" si="34"/>
        <v/>
      </c>
    </row>
    <row r="1055" spans="1:19">
      <c r="A1055" s="78"/>
      <c r="B1055" s="114"/>
      <c r="C1055" s="215"/>
      <c r="D1055" s="114"/>
      <c r="E1055" s="71" t="e">
        <f t="shared" si="32"/>
        <v>#VALUE!</v>
      </c>
      <c r="F1055" s="115"/>
      <c r="G1055" s="116"/>
      <c r="H1055" s="117"/>
      <c r="I1055" s="123" t="str">
        <f t="shared" si="33"/>
        <v/>
      </c>
      <c r="S1055" s="77" t="str">
        <f t="shared" si="34"/>
        <v/>
      </c>
    </row>
    <row r="1056" spans="1:19">
      <c r="A1056" s="78"/>
      <c r="B1056" s="114"/>
      <c r="C1056" s="215"/>
      <c r="D1056" s="114"/>
      <c r="E1056" s="71" t="e">
        <f t="shared" si="32"/>
        <v>#VALUE!</v>
      </c>
      <c r="F1056" s="115"/>
      <c r="G1056" s="116"/>
      <c r="H1056" s="117"/>
      <c r="I1056" s="123" t="str">
        <f t="shared" si="33"/>
        <v/>
      </c>
      <c r="S1056" s="77" t="str">
        <f t="shared" si="34"/>
        <v/>
      </c>
    </row>
    <row r="1057" spans="1:19">
      <c r="A1057" s="78"/>
      <c r="B1057" s="114"/>
      <c r="C1057" s="215"/>
      <c r="D1057" s="114"/>
      <c r="E1057" s="71" t="e">
        <f t="shared" si="32"/>
        <v>#VALUE!</v>
      </c>
      <c r="F1057" s="115"/>
      <c r="G1057" s="116"/>
      <c r="H1057" s="117"/>
      <c r="I1057" s="123" t="str">
        <f t="shared" si="33"/>
        <v/>
      </c>
      <c r="S1057" s="77" t="str">
        <f t="shared" si="34"/>
        <v/>
      </c>
    </row>
    <row r="1058" spans="1:19">
      <c r="A1058" s="78"/>
      <c r="B1058" s="114"/>
      <c r="C1058" s="215"/>
      <c r="D1058" s="114"/>
      <c r="E1058" s="71" t="e">
        <f t="shared" si="32"/>
        <v>#VALUE!</v>
      </c>
      <c r="F1058" s="115"/>
      <c r="G1058" s="116"/>
      <c r="H1058" s="117"/>
      <c r="I1058" s="123" t="str">
        <f t="shared" si="33"/>
        <v/>
      </c>
      <c r="S1058" s="77" t="str">
        <f t="shared" si="34"/>
        <v/>
      </c>
    </row>
    <row r="1059" spans="1:19">
      <c r="A1059" s="78"/>
      <c r="B1059" s="114"/>
      <c r="C1059" s="215"/>
      <c r="D1059" s="114"/>
      <c r="E1059" s="71" t="e">
        <f t="shared" si="32"/>
        <v>#VALUE!</v>
      </c>
      <c r="F1059" s="115"/>
      <c r="G1059" s="116"/>
      <c r="H1059" s="117"/>
      <c r="I1059" s="123" t="str">
        <f t="shared" si="33"/>
        <v/>
      </c>
      <c r="S1059" s="77" t="str">
        <f t="shared" si="34"/>
        <v/>
      </c>
    </row>
    <row r="1060" spans="1:19">
      <c r="A1060" s="78"/>
      <c r="B1060" s="114"/>
      <c r="C1060" s="215"/>
      <c r="D1060" s="114"/>
      <c r="E1060" s="71" t="e">
        <f t="shared" si="32"/>
        <v>#VALUE!</v>
      </c>
      <c r="F1060" s="115"/>
      <c r="G1060" s="116"/>
      <c r="H1060" s="117"/>
      <c r="I1060" s="123" t="str">
        <f t="shared" si="33"/>
        <v/>
      </c>
      <c r="S1060" s="77" t="str">
        <f t="shared" si="34"/>
        <v/>
      </c>
    </row>
    <row r="1061" spans="1:19">
      <c r="A1061" s="78"/>
      <c r="B1061" s="114"/>
      <c r="C1061" s="215"/>
      <c r="D1061" s="114"/>
      <c r="E1061" s="71" t="e">
        <f t="shared" si="32"/>
        <v>#VALUE!</v>
      </c>
      <c r="F1061" s="115"/>
      <c r="G1061" s="116"/>
      <c r="H1061" s="117"/>
      <c r="I1061" s="123" t="str">
        <f t="shared" si="33"/>
        <v/>
      </c>
      <c r="S1061" s="77" t="str">
        <f t="shared" si="34"/>
        <v/>
      </c>
    </row>
    <row r="1062" spans="1:19">
      <c r="A1062" s="78"/>
      <c r="B1062" s="114"/>
      <c r="C1062" s="215"/>
      <c r="D1062" s="114"/>
      <c r="E1062" s="71" t="e">
        <f t="shared" si="32"/>
        <v>#VALUE!</v>
      </c>
      <c r="F1062" s="115"/>
      <c r="G1062" s="116"/>
      <c r="H1062" s="117"/>
      <c r="I1062" s="123" t="str">
        <f t="shared" si="33"/>
        <v/>
      </c>
      <c r="S1062" s="77" t="str">
        <f t="shared" si="34"/>
        <v/>
      </c>
    </row>
    <row r="1063" spans="1:19">
      <c r="A1063" s="78"/>
      <c r="B1063" s="114"/>
      <c r="C1063" s="215"/>
      <c r="D1063" s="114"/>
      <c r="E1063" s="71" t="e">
        <f t="shared" si="32"/>
        <v>#VALUE!</v>
      </c>
      <c r="F1063" s="115"/>
      <c r="G1063" s="116"/>
      <c r="H1063" s="117"/>
      <c r="I1063" s="123" t="str">
        <f t="shared" si="33"/>
        <v/>
      </c>
      <c r="S1063" s="77" t="str">
        <f t="shared" si="34"/>
        <v/>
      </c>
    </row>
    <row r="1064" spans="1:19">
      <c r="A1064" s="78"/>
      <c r="B1064" s="114"/>
      <c r="C1064" s="215"/>
      <c r="D1064" s="114"/>
      <c r="E1064" s="71" t="e">
        <f t="shared" si="32"/>
        <v>#VALUE!</v>
      </c>
      <c r="F1064" s="115"/>
      <c r="G1064" s="116"/>
      <c r="H1064" s="117"/>
      <c r="I1064" s="123" t="str">
        <f t="shared" si="33"/>
        <v/>
      </c>
      <c r="S1064" s="77" t="str">
        <f t="shared" si="34"/>
        <v/>
      </c>
    </row>
    <row r="1065" spans="1:19">
      <c r="A1065" s="78"/>
      <c r="B1065" s="114"/>
      <c r="C1065" s="215"/>
      <c r="D1065" s="114"/>
      <c r="E1065" s="71" t="e">
        <f t="shared" ref="E1065:E1128" si="35">-LN(-LN(I1065))</f>
        <v>#VALUE!</v>
      </c>
      <c r="F1065" s="115"/>
      <c r="G1065" s="116"/>
      <c r="H1065" s="117"/>
      <c r="I1065" s="123" t="str">
        <f t="shared" si="33"/>
        <v/>
      </c>
      <c r="S1065" s="77" t="str">
        <f t="shared" si="34"/>
        <v/>
      </c>
    </row>
    <row r="1066" spans="1:19">
      <c r="A1066" s="78"/>
      <c r="B1066" s="114"/>
      <c r="C1066" s="215"/>
      <c r="D1066" s="114"/>
      <c r="E1066" s="71" t="e">
        <f t="shared" si="35"/>
        <v>#VALUE!</v>
      </c>
      <c r="F1066" s="115"/>
      <c r="G1066" s="116"/>
      <c r="H1066" s="117"/>
      <c r="I1066" s="123" t="str">
        <f t="shared" si="33"/>
        <v/>
      </c>
      <c r="S1066" s="77" t="str">
        <f t="shared" si="34"/>
        <v/>
      </c>
    </row>
    <row r="1067" spans="1:19">
      <c r="A1067" s="78"/>
      <c r="B1067" s="114"/>
      <c r="C1067" s="215"/>
      <c r="D1067" s="114"/>
      <c r="E1067" s="71" t="e">
        <f t="shared" si="35"/>
        <v>#VALUE!</v>
      </c>
      <c r="F1067" s="115"/>
      <c r="G1067" s="116"/>
      <c r="H1067" s="117"/>
      <c r="I1067" s="123" t="str">
        <f t="shared" si="33"/>
        <v/>
      </c>
      <c r="S1067" s="77" t="str">
        <f t="shared" si="34"/>
        <v/>
      </c>
    </row>
    <row r="1068" spans="1:19">
      <c r="A1068" s="78"/>
      <c r="B1068" s="114"/>
      <c r="C1068" s="215"/>
      <c r="D1068" s="114"/>
      <c r="E1068" s="71" t="e">
        <f t="shared" si="35"/>
        <v>#VALUE!</v>
      </c>
      <c r="F1068" s="115"/>
      <c r="G1068" s="116"/>
      <c r="H1068" s="117"/>
      <c r="I1068" s="123" t="str">
        <f t="shared" si="33"/>
        <v/>
      </c>
      <c r="S1068" s="77" t="str">
        <f t="shared" si="34"/>
        <v/>
      </c>
    </row>
    <row r="1069" spans="1:19">
      <c r="A1069" s="78"/>
      <c r="B1069" s="114"/>
      <c r="C1069" s="215"/>
      <c r="D1069" s="114"/>
      <c r="E1069" s="71" t="e">
        <f t="shared" si="35"/>
        <v>#VALUE!</v>
      </c>
      <c r="F1069" s="115"/>
      <c r="G1069" s="116"/>
      <c r="H1069" s="117"/>
      <c r="I1069" s="123" t="str">
        <f t="shared" si="33"/>
        <v/>
      </c>
      <c r="S1069" s="77" t="str">
        <f t="shared" si="34"/>
        <v/>
      </c>
    </row>
    <row r="1070" spans="1:19">
      <c r="A1070" s="78"/>
      <c r="B1070" s="114"/>
      <c r="C1070" s="215"/>
      <c r="D1070" s="114"/>
      <c r="E1070" s="71" t="e">
        <f t="shared" si="35"/>
        <v>#VALUE!</v>
      </c>
      <c r="F1070" s="115"/>
      <c r="G1070" s="116"/>
      <c r="H1070" s="117"/>
      <c r="I1070" s="123" t="str">
        <f t="shared" si="33"/>
        <v/>
      </c>
      <c r="S1070" s="77" t="str">
        <f t="shared" si="34"/>
        <v/>
      </c>
    </row>
    <row r="1071" spans="1:19">
      <c r="A1071" s="78"/>
      <c r="B1071" s="114"/>
      <c r="C1071" s="215"/>
      <c r="D1071" s="114"/>
      <c r="E1071" s="71" t="e">
        <f t="shared" si="35"/>
        <v>#VALUE!</v>
      </c>
      <c r="F1071" s="115"/>
      <c r="G1071" s="116"/>
      <c r="H1071" s="117"/>
      <c r="I1071" s="123" t="str">
        <f t="shared" si="33"/>
        <v/>
      </c>
      <c r="S1071" s="77" t="str">
        <f t="shared" si="34"/>
        <v/>
      </c>
    </row>
    <row r="1072" spans="1:19">
      <c r="A1072" s="78"/>
      <c r="B1072" s="114"/>
      <c r="C1072" s="215"/>
      <c r="D1072" s="114"/>
      <c r="E1072" s="71" t="e">
        <f t="shared" si="35"/>
        <v>#VALUE!</v>
      </c>
      <c r="F1072" s="115"/>
      <c r="G1072" s="116"/>
      <c r="H1072" s="117"/>
      <c r="I1072" s="123" t="str">
        <f t="shared" si="33"/>
        <v/>
      </c>
      <c r="S1072" s="77" t="str">
        <f t="shared" si="34"/>
        <v/>
      </c>
    </row>
    <row r="1073" spans="1:19">
      <c r="A1073" s="78"/>
      <c r="B1073" s="114"/>
      <c r="C1073" s="215"/>
      <c r="D1073" s="114"/>
      <c r="E1073" s="71" t="e">
        <f t="shared" si="35"/>
        <v>#VALUE!</v>
      </c>
      <c r="F1073" s="115"/>
      <c r="G1073" s="116"/>
      <c r="H1073" s="117"/>
      <c r="I1073" s="123" t="str">
        <f t="shared" si="33"/>
        <v/>
      </c>
      <c r="S1073" s="77" t="str">
        <f t="shared" si="34"/>
        <v/>
      </c>
    </row>
    <row r="1074" spans="1:19">
      <c r="A1074" s="78"/>
      <c r="B1074" s="114"/>
      <c r="C1074" s="215"/>
      <c r="D1074" s="114"/>
      <c r="E1074" s="71" t="e">
        <f t="shared" si="35"/>
        <v>#VALUE!</v>
      </c>
      <c r="F1074" s="115"/>
      <c r="G1074" s="116"/>
      <c r="H1074" s="117"/>
      <c r="I1074" s="123" t="str">
        <f t="shared" si="33"/>
        <v/>
      </c>
      <c r="S1074" s="77" t="str">
        <f t="shared" si="34"/>
        <v/>
      </c>
    </row>
    <row r="1075" spans="1:19">
      <c r="E1075" s="71" t="e">
        <f t="shared" si="35"/>
        <v>#VALUE!</v>
      </c>
      <c r="I1075" s="123" t="str">
        <f t="shared" si="33"/>
        <v/>
      </c>
      <c r="S1075" s="77" t="str">
        <f t="shared" si="34"/>
        <v/>
      </c>
    </row>
    <row r="1076" spans="1:19">
      <c r="E1076" s="71" t="e">
        <f t="shared" si="35"/>
        <v>#VALUE!</v>
      </c>
      <c r="I1076" s="123" t="str">
        <f t="shared" si="33"/>
        <v/>
      </c>
      <c r="S1076" s="77" t="str">
        <f t="shared" si="34"/>
        <v/>
      </c>
    </row>
    <row r="1077" spans="1:19">
      <c r="E1077" s="71" t="e">
        <f t="shared" si="35"/>
        <v>#VALUE!</v>
      </c>
      <c r="I1077" s="123" t="str">
        <f t="shared" si="33"/>
        <v/>
      </c>
      <c r="S1077" s="77" t="str">
        <f t="shared" si="34"/>
        <v/>
      </c>
    </row>
    <row r="1078" spans="1:19">
      <c r="E1078" s="71" t="e">
        <f t="shared" si="35"/>
        <v>#VALUE!</v>
      </c>
      <c r="I1078" s="123" t="str">
        <f t="shared" si="33"/>
        <v/>
      </c>
      <c r="S1078" s="77" t="str">
        <f t="shared" si="34"/>
        <v/>
      </c>
    </row>
    <row r="1079" spans="1:19">
      <c r="E1079" s="71" t="e">
        <f t="shared" si="35"/>
        <v>#VALUE!</v>
      </c>
      <c r="I1079" s="123" t="str">
        <f t="shared" si="33"/>
        <v/>
      </c>
      <c r="S1079" s="77" t="str">
        <f t="shared" si="34"/>
        <v/>
      </c>
    </row>
    <row r="1080" spans="1:19">
      <c r="E1080" s="71" t="e">
        <f t="shared" si="35"/>
        <v>#VALUE!</v>
      </c>
      <c r="I1080" s="123" t="str">
        <f t="shared" si="33"/>
        <v/>
      </c>
      <c r="S1080" s="77" t="str">
        <f t="shared" si="34"/>
        <v/>
      </c>
    </row>
    <row r="1081" spans="1:19">
      <c r="E1081" s="71" t="e">
        <f t="shared" si="35"/>
        <v>#VALUE!</v>
      </c>
      <c r="I1081" s="123" t="str">
        <f t="shared" si="33"/>
        <v/>
      </c>
      <c r="S1081" s="77" t="str">
        <f t="shared" si="34"/>
        <v/>
      </c>
    </row>
    <row r="1082" spans="1:19">
      <c r="E1082" s="71" t="e">
        <f t="shared" si="35"/>
        <v>#VALUE!</v>
      </c>
      <c r="I1082" s="123" t="str">
        <f t="shared" si="33"/>
        <v/>
      </c>
      <c r="S1082" s="77" t="str">
        <f t="shared" si="34"/>
        <v/>
      </c>
    </row>
    <row r="1083" spans="1:19">
      <c r="E1083" s="71" t="e">
        <f t="shared" si="35"/>
        <v>#VALUE!</v>
      </c>
      <c r="I1083" s="123" t="str">
        <f t="shared" si="33"/>
        <v/>
      </c>
      <c r="S1083" s="77" t="str">
        <f t="shared" si="34"/>
        <v/>
      </c>
    </row>
    <row r="1084" spans="1:19">
      <c r="E1084" s="71" t="e">
        <f t="shared" si="35"/>
        <v>#VALUE!</v>
      </c>
      <c r="I1084" s="123" t="str">
        <f t="shared" si="33"/>
        <v/>
      </c>
      <c r="S1084" s="77" t="str">
        <f t="shared" si="34"/>
        <v/>
      </c>
    </row>
    <row r="1085" spans="1:19">
      <c r="E1085" s="71" t="e">
        <f t="shared" si="35"/>
        <v>#VALUE!</v>
      </c>
      <c r="I1085" s="123" t="str">
        <f t="shared" si="33"/>
        <v/>
      </c>
      <c r="S1085" s="77" t="str">
        <f t="shared" si="34"/>
        <v/>
      </c>
    </row>
    <row r="1086" spans="1:19">
      <c r="E1086" s="71" t="e">
        <f t="shared" si="35"/>
        <v>#VALUE!</v>
      </c>
      <c r="I1086" s="123" t="str">
        <f t="shared" si="33"/>
        <v/>
      </c>
      <c r="S1086" s="77" t="str">
        <f t="shared" si="34"/>
        <v/>
      </c>
    </row>
    <row r="1087" spans="1:19">
      <c r="E1087" s="71" t="e">
        <f t="shared" si="35"/>
        <v>#VALUE!</v>
      </c>
      <c r="I1087" s="123" t="str">
        <f t="shared" si="33"/>
        <v/>
      </c>
      <c r="S1087" s="77" t="str">
        <f t="shared" si="34"/>
        <v/>
      </c>
    </row>
    <row r="1088" spans="1:19">
      <c r="E1088" s="71" t="e">
        <f t="shared" si="35"/>
        <v>#VALUE!</v>
      </c>
      <c r="I1088" s="123" t="str">
        <f t="shared" si="33"/>
        <v/>
      </c>
      <c r="S1088" s="77" t="str">
        <f t="shared" si="34"/>
        <v/>
      </c>
    </row>
    <row r="1089" spans="5:19">
      <c r="E1089" s="71" t="e">
        <f t="shared" si="35"/>
        <v>#VALUE!</v>
      </c>
      <c r="I1089" s="123" t="str">
        <f t="shared" si="33"/>
        <v/>
      </c>
      <c r="S1089" s="77" t="str">
        <f t="shared" si="34"/>
        <v/>
      </c>
    </row>
    <row r="1090" spans="5:19">
      <c r="E1090" s="71" t="e">
        <f t="shared" si="35"/>
        <v>#VALUE!</v>
      </c>
      <c r="I1090" s="123" t="str">
        <f t="shared" si="33"/>
        <v/>
      </c>
      <c r="S1090" s="77" t="str">
        <f t="shared" si="34"/>
        <v/>
      </c>
    </row>
    <row r="1091" spans="5:19">
      <c r="E1091" s="71" t="e">
        <f t="shared" si="35"/>
        <v>#VALUE!</v>
      </c>
      <c r="I1091" s="123" t="str">
        <f t="shared" ref="I1091:I1154" si="36">IF(C1091="","",EXP(-EXP(-(C1091-K$12)/K$11)))</f>
        <v/>
      </c>
      <c r="S1091" s="77" t="str">
        <f t="shared" ref="S1091:S1154" si="37">IF(C1091="","",(1/X$5)  *  EXP(   -  (   (C1091-X$6)/X$5   +   EXP(-(C1091-X$6)/X$5)  )   ))</f>
        <v/>
      </c>
    </row>
    <row r="1092" spans="5:19">
      <c r="E1092" s="71" t="e">
        <f t="shared" si="35"/>
        <v>#VALUE!</v>
      </c>
      <c r="I1092" s="123" t="str">
        <f t="shared" si="36"/>
        <v/>
      </c>
      <c r="S1092" s="77" t="str">
        <f t="shared" si="37"/>
        <v/>
      </c>
    </row>
    <row r="1093" spans="5:19">
      <c r="E1093" s="71" t="e">
        <f t="shared" si="35"/>
        <v>#VALUE!</v>
      </c>
      <c r="I1093" s="123" t="str">
        <f t="shared" si="36"/>
        <v/>
      </c>
      <c r="S1093" s="77" t="str">
        <f t="shared" si="37"/>
        <v/>
      </c>
    </row>
    <row r="1094" spans="5:19">
      <c r="E1094" s="71" t="e">
        <f t="shared" si="35"/>
        <v>#VALUE!</v>
      </c>
      <c r="I1094" s="123" t="str">
        <f t="shared" si="36"/>
        <v/>
      </c>
      <c r="S1094" s="77" t="str">
        <f t="shared" si="37"/>
        <v/>
      </c>
    </row>
    <row r="1095" spans="5:19">
      <c r="E1095" s="71" t="e">
        <f t="shared" si="35"/>
        <v>#VALUE!</v>
      </c>
      <c r="I1095" s="123" t="str">
        <f t="shared" si="36"/>
        <v/>
      </c>
      <c r="S1095" s="77" t="str">
        <f t="shared" si="37"/>
        <v/>
      </c>
    </row>
    <row r="1096" spans="5:19">
      <c r="E1096" s="71" t="e">
        <f t="shared" si="35"/>
        <v>#VALUE!</v>
      </c>
      <c r="I1096" s="123" t="str">
        <f t="shared" si="36"/>
        <v/>
      </c>
      <c r="S1096" s="77" t="str">
        <f t="shared" si="37"/>
        <v/>
      </c>
    </row>
    <row r="1097" spans="5:19">
      <c r="E1097" s="71" t="e">
        <f t="shared" si="35"/>
        <v>#VALUE!</v>
      </c>
      <c r="I1097" s="123" t="str">
        <f t="shared" si="36"/>
        <v/>
      </c>
      <c r="S1097" s="77" t="str">
        <f t="shared" si="37"/>
        <v/>
      </c>
    </row>
    <row r="1098" spans="5:19">
      <c r="E1098" s="71" t="e">
        <f t="shared" si="35"/>
        <v>#VALUE!</v>
      </c>
      <c r="I1098" s="123" t="str">
        <f t="shared" si="36"/>
        <v/>
      </c>
      <c r="S1098" s="77" t="str">
        <f t="shared" si="37"/>
        <v/>
      </c>
    </row>
    <row r="1099" spans="5:19">
      <c r="E1099" s="71" t="e">
        <f t="shared" si="35"/>
        <v>#VALUE!</v>
      </c>
      <c r="I1099" s="123" t="str">
        <f t="shared" si="36"/>
        <v/>
      </c>
      <c r="S1099" s="77" t="str">
        <f t="shared" si="37"/>
        <v/>
      </c>
    </row>
    <row r="1100" spans="5:19">
      <c r="E1100" s="71" t="e">
        <f t="shared" si="35"/>
        <v>#VALUE!</v>
      </c>
      <c r="I1100" s="123" t="str">
        <f t="shared" si="36"/>
        <v/>
      </c>
      <c r="S1100" s="77" t="str">
        <f t="shared" si="37"/>
        <v/>
      </c>
    </row>
    <row r="1101" spans="5:19">
      <c r="E1101" s="71" t="e">
        <f t="shared" si="35"/>
        <v>#VALUE!</v>
      </c>
      <c r="I1101" s="123" t="str">
        <f t="shared" si="36"/>
        <v/>
      </c>
      <c r="S1101" s="77" t="str">
        <f t="shared" si="37"/>
        <v/>
      </c>
    </row>
    <row r="1102" spans="5:19">
      <c r="E1102" s="71" t="e">
        <f t="shared" si="35"/>
        <v>#VALUE!</v>
      </c>
      <c r="I1102" s="123" t="str">
        <f t="shared" si="36"/>
        <v/>
      </c>
      <c r="S1102" s="77" t="str">
        <f t="shared" si="37"/>
        <v/>
      </c>
    </row>
    <row r="1103" spans="5:19">
      <c r="E1103" s="71" t="e">
        <f t="shared" si="35"/>
        <v>#VALUE!</v>
      </c>
      <c r="I1103" s="123" t="str">
        <f t="shared" si="36"/>
        <v/>
      </c>
      <c r="S1103" s="77" t="str">
        <f t="shared" si="37"/>
        <v/>
      </c>
    </row>
    <row r="1104" spans="5:19">
      <c r="E1104" s="71" t="e">
        <f t="shared" si="35"/>
        <v>#VALUE!</v>
      </c>
      <c r="I1104" s="123" t="str">
        <f t="shared" si="36"/>
        <v/>
      </c>
      <c r="S1104" s="77" t="str">
        <f t="shared" si="37"/>
        <v/>
      </c>
    </row>
    <row r="1105" spans="5:19">
      <c r="E1105" s="71" t="e">
        <f t="shared" si="35"/>
        <v>#VALUE!</v>
      </c>
      <c r="I1105" s="123" t="str">
        <f t="shared" si="36"/>
        <v/>
      </c>
      <c r="S1105" s="77" t="str">
        <f t="shared" si="37"/>
        <v/>
      </c>
    </row>
    <row r="1106" spans="5:19">
      <c r="E1106" s="71" t="e">
        <f t="shared" si="35"/>
        <v>#VALUE!</v>
      </c>
      <c r="I1106" s="123" t="str">
        <f t="shared" si="36"/>
        <v/>
      </c>
      <c r="S1106" s="77" t="str">
        <f t="shared" si="37"/>
        <v/>
      </c>
    </row>
    <row r="1107" spans="5:19">
      <c r="E1107" s="71" t="e">
        <f t="shared" si="35"/>
        <v>#VALUE!</v>
      </c>
      <c r="I1107" s="123" t="str">
        <f t="shared" si="36"/>
        <v/>
      </c>
      <c r="S1107" s="77" t="str">
        <f t="shared" si="37"/>
        <v/>
      </c>
    </row>
    <row r="1108" spans="5:19">
      <c r="E1108" s="71" t="e">
        <f t="shared" si="35"/>
        <v>#VALUE!</v>
      </c>
      <c r="I1108" s="123" t="str">
        <f t="shared" si="36"/>
        <v/>
      </c>
      <c r="S1108" s="77" t="str">
        <f t="shared" si="37"/>
        <v/>
      </c>
    </row>
    <row r="1109" spans="5:19">
      <c r="E1109" s="71" t="e">
        <f t="shared" si="35"/>
        <v>#VALUE!</v>
      </c>
      <c r="I1109" s="123" t="str">
        <f t="shared" si="36"/>
        <v/>
      </c>
      <c r="S1109" s="77" t="str">
        <f t="shared" si="37"/>
        <v/>
      </c>
    </row>
    <row r="1110" spans="5:19">
      <c r="E1110" s="71" t="e">
        <f t="shared" si="35"/>
        <v>#VALUE!</v>
      </c>
      <c r="I1110" s="123" t="str">
        <f t="shared" si="36"/>
        <v/>
      </c>
      <c r="S1110" s="77" t="str">
        <f t="shared" si="37"/>
        <v/>
      </c>
    </row>
    <row r="1111" spans="5:19">
      <c r="E1111" s="71" t="e">
        <f t="shared" si="35"/>
        <v>#VALUE!</v>
      </c>
      <c r="I1111" s="123" t="str">
        <f t="shared" si="36"/>
        <v/>
      </c>
      <c r="S1111" s="77" t="str">
        <f t="shared" si="37"/>
        <v/>
      </c>
    </row>
    <row r="1112" spans="5:19">
      <c r="E1112" s="71" t="e">
        <f t="shared" si="35"/>
        <v>#VALUE!</v>
      </c>
      <c r="I1112" s="123" t="str">
        <f t="shared" si="36"/>
        <v/>
      </c>
      <c r="S1112" s="77" t="str">
        <f t="shared" si="37"/>
        <v/>
      </c>
    </row>
    <row r="1113" spans="5:19">
      <c r="E1113" s="71" t="e">
        <f t="shared" si="35"/>
        <v>#VALUE!</v>
      </c>
      <c r="I1113" s="123" t="str">
        <f t="shared" si="36"/>
        <v/>
      </c>
      <c r="S1113" s="77" t="str">
        <f t="shared" si="37"/>
        <v/>
      </c>
    </row>
    <row r="1114" spans="5:19">
      <c r="E1114" s="71" t="e">
        <f t="shared" si="35"/>
        <v>#VALUE!</v>
      </c>
      <c r="I1114" s="123" t="str">
        <f t="shared" si="36"/>
        <v/>
      </c>
      <c r="S1114" s="77" t="str">
        <f t="shared" si="37"/>
        <v/>
      </c>
    </row>
    <row r="1115" spans="5:19">
      <c r="E1115" s="71" t="e">
        <f t="shared" si="35"/>
        <v>#VALUE!</v>
      </c>
      <c r="I1115" s="123" t="str">
        <f t="shared" si="36"/>
        <v/>
      </c>
      <c r="S1115" s="77" t="str">
        <f t="shared" si="37"/>
        <v/>
      </c>
    </row>
    <row r="1116" spans="5:19">
      <c r="E1116" s="71" t="e">
        <f t="shared" si="35"/>
        <v>#VALUE!</v>
      </c>
      <c r="I1116" s="123" t="str">
        <f t="shared" si="36"/>
        <v/>
      </c>
      <c r="S1116" s="77" t="str">
        <f t="shared" si="37"/>
        <v/>
      </c>
    </row>
    <row r="1117" spans="5:19">
      <c r="E1117" s="71" t="e">
        <f t="shared" si="35"/>
        <v>#VALUE!</v>
      </c>
      <c r="I1117" s="123" t="str">
        <f t="shared" si="36"/>
        <v/>
      </c>
      <c r="S1117" s="77" t="str">
        <f t="shared" si="37"/>
        <v/>
      </c>
    </row>
    <row r="1118" spans="5:19">
      <c r="E1118" s="71" t="e">
        <f t="shared" si="35"/>
        <v>#VALUE!</v>
      </c>
      <c r="I1118" s="123" t="str">
        <f t="shared" si="36"/>
        <v/>
      </c>
      <c r="S1118" s="77" t="str">
        <f t="shared" si="37"/>
        <v/>
      </c>
    </row>
    <row r="1119" spans="5:19">
      <c r="E1119" s="71" t="e">
        <f t="shared" si="35"/>
        <v>#VALUE!</v>
      </c>
      <c r="I1119" s="123" t="str">
        <f t="shared" si="36"/>
        <v/>
      </c>
      <c r="S1119" s="77" t="str">
        <f t="shared" si="37"/>
        <v/>
      </c>
    </row>
    <row r="1120" spans="5:19">
      <c r="E1120" s="71" t="e">
        <f t="shared" si="35"/>
        <v>#VALUE!</v>
      </c>
      <c r="I1120" s="123" t="str">
        <f t="shared" si="36"/>
        <v/>
      </c>
      <c r="S1120" s="77" t="str">
        <f t="shared" si="37"/>
        <v/>
      </c>
    </row>
    <row r="1121" spans="5:19">
      <c r="E1121" s="71" t="e">
        <f t="shared" si="35"/>
        <v>#VALUE!</v>
      </c>
      <c r="I1121" s="123" t="str">
        <f t="shared" si="36"/>
        <v/>
      </c>
      <c r="S1121" s="77" t="str">
        <f t="shared" si="37"/>
        <v/>
      </c>
    </row>
    <row r="1122" spans="5:19">
      <c r="E1122" s="71" t="e">
        <f t="shared" si="35"/>
        <v>#VALUE!</v>
      </c>
      <c r="I1122" s="123" t="str">
        <f t="shared" si="36"/>
        <v/>
      </c>
      <c r="S1122" s="77" t="str">
        <f t="shared" si="37"/>
        <v/>
      </c>
    </row>
    <row r="1123" spans="5:19">
      <c r="E1123" s="71" t="e">
        <f t="shared" si="35"/>
        <v>#VALUE!</v>
      </c>
      <c r="I1123" s="123" t="str">
        <f t="shared" si="36"/>
        <v/>
      </c>
      <c r="S1123" s="77" t="str">
        <f t="shared" si="37"/>
        <v/>
      </c>
    </row>
    <row r="1124" spans="5:19">
      <c r="E1124" s="71" t="e">
        <f t="shared" si="35"/>
        <v>#VALUE!</v>
      </c>
      <c r="I1124" s="123" t="str">
        <f t="shared" si="36"/>
        <v/>
      </c>
      <c r="S1124" s="77" t="str">
        <f t="shared" si="37"/>
        <v/>
      </c>
    </row>
    <row r="1125" spans="5:19">
      <c r="E1125" s="71" t="e">
        <f t="shared" si="35"/>
        <v>#VALUE!</v>
      </c>
      <c r="I1125" s="123" t="str">
        <f t="shared" si="36"/>
        <v/>
      </c>
      <c r="S1125" s="77" t="str">
        <f t="shared" si="37"/>
        <v/>
      </c>
    </row>
    <row r="1126" spans="5:19">
      <c r="E1126" s="71" t="e">
        <f t="shared" si="35"/>
        <v>#VALUE!</v>
      </c>
      <c r="I1126" s="123" t="str">
        <f t="shared" si="36"/>
        <v/>
      </c>
      <c r="S1126" s="77" t="str">
        <f t="shared" si="37"/>
        <v/>
      </c>
    </row>
    <row r="1127" spans="5:19">
      <c r="E1127" s="71" t="e">
        <f t="shared" si="35"/>
        <v>#VALUE!</v>
      </c>
      <c r="I1127" s="123" t="str">
        <f t="shared" si="36"/>
        <v/>
      </c>
      <c r="S1127" s="77" t="str">
        <f t="shared" si="37"/>
        <v/>
      </c>
    </row>
    <row r="1128" spans="5:19">
      <c r="E1128" s="71" t="e">
        <f t="shared" si="35"/>
        <v>#VALUE!</v>
      </c>
      <c r="I1128" s="123" t="str">
        <f t="shared" si="36"/>
        <v/>
      </c>
      <c r="S1128" s="77" t="str">
        <f t="shared" si="37"/>
        <v/>
      </c>
    </row>
    <row r="1129" spans="5:19">
      <c r="E1129" s="71" t="e">
        <f t="shared" ref="E1129:E1192" si="38">-LN(-LN(I1129))</f>
        <v>#VALUE!</v>
      </c>
      <c r="I1129" s="123" t="str">
        <f t="shared" si="36"/>
        <v/>
      </c>
      <c r="S1129" s="77" t="str">
        <f t="shared" si="37"/>
        <v/>
      </c>
    </row>
    <row r="1130" spans="5:19">
      <c r="E1130" s="71" t="e">
        <f t="shared" si="38"/>
        <v>#VALUE!</v>
      </c>
      <c r="I1130" s="123" t="str">
        <f t="shared" si="36"/>
        <v/>
      </c>
      <c r="S1130" s="77" t="str">
        <f t="shared" si="37"/>
        <v/>
      </c>
    </row>
    <row r="1131" spans="5:19">
      <c r="E1131" s="71" t="e">
        <f t="shared" si="38"/>
        <v>#VALUE!</v>
      </c>
      <c r="I1131" s="123" t="str">
        <f t="shared" si="36"/>
        <v/>
      </c>
      <c r="S1131" s="77" t="str">
        <f t="shared" si="37"/>
        <v/>
      </c>
    </row>
    <row r="1132" spans="5:19">
      <c r="E1132" s="71" t="e">
        <f t="shared" si="38"/>
        <v>#VALUE!</v>
      </c>
      <c r="I1132" s="123" t="str">
        <f t="shared" si="36"/>
        <v/>
      </c>
      <c r="S1132" s="77" t="str">
        <f t="shared" si="37"/>
        <v/>
      </c>
    </row>
    <row r="1133" spans="5:19">
      <c r="E1133" s="71" t="e">
        <f t="shared" si="38"/>
        <v>#VALUE!</v>
      </c>
      <c r="I1133" s="123" t="str">
        <f t="shared" si="36"/>
        <v/>
      </c>
      <c r="S1133" s="77" t="str">
        <f t="shared" si="37"/>
        <v/>
      </c>
    </row>
    <row r="1134" spans="5:19">
      <c r="E1134" s="71" t="e">
        <f t="shared" si="38"/>
        <v>#VALUE!</v>
      </c>
      <c r="I1134" s="123" t="str">
        <f t="shared" si="36"/>
        <v/>
      </c>
      <c r="S1134" s="77" t="str">
        <f t="shared" si="37"/>
        <v/>
      </c>
    </row>
    <row r="1135" spans="5:19">
      <c r="E1135" s="71" t="e">
        <f t="shared" si="38"/>
        <v>#VALUE!</v>
      </c>
      <c r="I1135" s="123" t="str">
        <f t="shared" si="36"/>
        <v/>
      </c>
      <c r="S1135" s="77" t="str">
        <f t="shared" si="37"/>
        <v/>
      </c>
    </row>
    <row r="1136" spans="5:19">
      <c r="E1136" s="71" t="e">
        <f t="shared" si="38"/>
        <v>#VALUE!</v>
      </c>
      <c r="I1136" s="123" t="str">
        <f t="shared" si="36"/>
        <v/>
      </c>
      <c r="S1136" s="77" t="str">
        <f t="shared" si="37"/>
        <v/>
      </c>
    </row>
    <row r="1137" spans="5:19">
      <c r="E1137" s="71" t="e">
        <f t="shared" si="38"/>
        <v>#VALUE!</v>
      </c>
      <c r="I1137" s="123" t="str">
        <f t="shared" si="36"/>
        <v/>
      </c>
      <c r="S1137" s="77" t="str">
        <f t="shared" si="37"/>
        <v/>
      </c>
    </row>
    <row r="1138" spans="5:19">
      <c r="E1138" s="71" t="e">
        <f t="shared" si="38"/>
        <v>#VALUE!</v>
      </c>
      <c r="I1138" s="123" t="str">
        <f t="shared" si="36"/>
        <v/>
      </c>
      <c r="S1138" s="77" t="str">
        <f t="shared" si="37"/>
        <v/>
      </c>
    </row>
    <row r="1139" spans="5:19">
      <c r="E1139" s="71" t="e">
        <f t="shared" si="38"/>
        <v>#VALUE!</v>
      </c>
      <c r="I1139" s="123" t="str">
        <f t="shared" si="36"/>
        <v/>
      </c>
      <c r="S1139" s="77" t="str">
        <f t="shared" si="37"/>
        <v/>
      </c>
    </row>
    <row r="1140" spans="5:19">
      <c r="E1140" s="71" t="e">
        <f t="shared" si="38"/>
        <v>#VALUE!</v>
      </c>
      <c r="I1140" s="123" t="str">
        <f t="shared" si="36"/>
        <v/>
      </c>
      <c r="S1140" s="77" t="str">
        <f t="shared" si="37"/>
        <v/>
      </c>
    </row>
    <row r="1141" spans="5:19">
      <c r="E1141" s="71" t="e">
        <f t="shared" si="38"/>
        <v>#VALUE!</v>
      </c>
      <c r="I1141" s="123" t="str">
        <f t="shared" si="36"/>
        <v/>
      </c>
      <c r="S1141" s="77" t="str">
        <f t="shared" si="37"/>
        <v/>
      </c>
    </row>
    <row r="1142" spans="5:19">
      <c r="E1142" s="71" t="e">
        <f t="shared" si="38"/>
        <v>#VALUE!</v>
      </c>
      <c r="I1142" s="123" t="str">
        <f t="shared" si="36"/>
        <v/>
      </c>
      <c r="S1142" s="77" t="str">
        <f t="shared" si="37"/>
        <v/>
      </c>
    </row>
    <row r="1143" spans="5:19">
      <c r="E1143" s="71" t="e">
        <f t="shared" si="38"/>
        <v>#VALUE!</v>
      </c>
      <c r="I1143" s="123" t="str">
        <f t="shared" si="36"/>
        <v/>
      </c>
      <c r="S1143" s="77" t="str">
        <f t="shared" si="37"/>
        <v/>
      </c>
    </row>
    <row r="1144" spans="5:19">
      <c r="E1144" s="71" t="e">
        <f t="shared" si="38"/>
        <v>#VALUE!</v>
      </c>
      <c r="I1144" s="123" t="str">
        <f t="shared" si="36"/>
        <v/>
      </c>
      <c r="S1144" s="77" t="str">
        <f t="shared" si="37"/>
        <v/>
      </c>
    </row>
    <row r="1145" spans="5:19">
      <c r="E1145" s="71" t="e">
        <f t="shared" si="38"/>
        <v>#VALUE!</v>
      </c>
      <c r="I1145" s="123" t="str">
        <f t="shared" si="36"/>
        <v/>
      </c>
      <c r="S1145" s="77" t="str">
        <f t="shared" si="37"/>
        <v/>
      </c>
    </row>
    <row r="1146" spans="5:19">
      <c r="E1146" s="71" t="e">
        <f t="shared" si="38"/>
        <v>#VALUE!</v>
      </c>
      <c r="I1146" s="123" t="str">
        <f t="shared" si="36"/>
        <v/>
      </c>
      <c r="S1146" s="77" t="str">
        <f t="shared" si="37"/>
        <v/>
      </c>
    </row>
    <row r="1147" spans="5:19">
      <c r="E1147" s="71" t="e">
        <f t="shared" si="38"/>
        <v>#VALUE!</v>
      </c>
      <c r="I1147" s="123" t="str">
        <f t="shared" si="36"/>
        <v/>
      </c>
      <c r="S1147" s="77" t="str">
        <f t="shared" si="37"/>
        <v/>
      </c>
    </row>
    <row r="1148" spans="5:19">
      <c r="E1148" s="71" t="e">
        <f t="shared" si="38"/>
        <v>#VALUE!</v>
      </c>
      <c r="I1148" s="123" t="str">
        <f t="shared" si="36"/>
        <v/>
      </c>
      <c r="S1148" s="77" t="str">
        <f t="shared" si="37"/>
        <v/>
      </c>
    </row>
    <row r="1149" spans="5:19">
      <c r="E1149" s="71" t="e">
        <f t="shared" si="38"/>
        <v>#VALUE!</v>
      </c>
      <c r="I1149" s="123" t="str">
        <f t="shared" si="36"/>
        <v/>
      </c>
      <c r="S1149" s="77" t="str">
        <f t="shared" si="37"/>
        <v/>
      </c>
    </row>
    <row r="1150" spans="5:19">
      <c r="E1150" s="71" t="e">
        <f t="shared" si="38"/>
        <v>#VALUE!</v>
      </c>
      <c r="I1150" s="123" t="str">
        <f t="shared" si="36"/>
        <v/>
      </c>
      <c r="S1150" s="77" t="str">
        <f t="shared" si="37"/>
        <v/>
      </c>
    </row>
    <row r="1151" spans="5:19">
      <c r="E1151" s="71" t="e">
        <f t="shared" si="38"/>
        <v>#VALUE!</v>
      </c>
      <c r="I1151" s="123" t="str">
        <f t="shared" si="36"/>
        <v/>
      </c>
      <c r="S1151" s="77" t="str">
        <f t="shared" si="37"/>
        <v/>
      </c>
    </row>
    <row r="1152" spans="5:19">
      <c r="E1152" s="71" t="e">
        <f t="shared" si="38"/>
        <v>#VALUE!</v>
      </c>
      <c r="I1152" s="123" t="str">
        <f t="shared" si="36"/>
        <v/>
      </c>
      <c r="S1152" s="77" t="str">
        <f t="shared" si="37"/>
        <v/>
      </c>
    </row>
    <row r="1153" spans="5:19">
      <c r="E1153" s="71" t="e">
        <f t="shared" si="38"/>
        <v>#VALUE!</v>
      </c>
      <c r="I1153" s="123" t="str">
        <f t="shared" si="36"/>
        <v/>
      </c>
      <c r="S1153" s="77" t="str">
        <f t="shared" si="37"/>
        <v/>
      </c>
    </row>
    <row r="1154" spans="5:19">
      <c r="E1154" s="71" t="e">
        <f t="shared" si="38"/>
        <v>#VALUE!</v>
      </c>
      <c r="I1154" s="123" t="str">
        <f t="shared" si="36"/>
        <v/>
      </c>
      <c r="S1154" s="77" t="str">
        <f t="shared" si="37"/>
        <v/>
      </c>
    </row>
    <row r="1155" spans="5:19">
      <c r="E1155" s="71" t="e">
        <f t="shared" si="38"/>
        <v>#VALUE!</v>
      </c>
      <c r="I1155" s="123" t="str">
        <f t="shared" ref="I1155:I1218" si="39">IF(C1155="","",EXP(-EXP(-(C1155-K$12)/K$11)))</f>
        <v/>
      </c>
      <c r="S1155" s="77" t="str">
        <f t="shared" ref="S1155:S1218" si="40">IF(C1155="","",(1/X$5)  *  EXP(   -  (   (C1155-X$6)/X$5   +   EXP(-(C1155-X$6)/X$5)  )   ))</f>
        <v/>
      </c>
    </row>
    <row r="1156" spans="5:19">
      <c r="E1156" s="71" t="e">
        <f t="shared" si="38"/>
        <v>#VALUE!</v>
      </c>
      <c r="I1156" s="123" t="str">
        <f t="shared" si="39"/>
        <v/>
      </c>
      <c r="S1156" s="77" t="str">
        <f t="shared" si="40"/>
        <v/>
      </c>
    </row>
    <row r="1157" spans="5:19">
      <c r="E1157" s="71" t="e">
        <f t="shared" si="38"/>
        <v>#VALUE!</v>
      </c>
      <c r="I1157" s="123" t="str">
        <f t="shared" si="39"/>
        <v/>
      </c>
      <c r="S1157" s="77" t="str">
        <f t="shared" si="40"/>
        <v/>
      </c>
    </row>
    <row r="1158" spans="5:19">
      <c r="E1158" s="71" t="e">
        <f t="shared" si="38"/>
        <v>#VALUE!</v>
      </c>
      <c r="I1158" s="123" t="str">
        <f t="shared" si="39"/>
        <v/>
      </c>
      <c r="S1158" s="77" t="str">
        <f t="shared" si="40"/>
        <v/>
      </c>
    </row>
    <row r="1159" spans="5:19">
      <c r="E1159" s="71" t="e">
        <f t="shared" si="38"/>
        <v>#VALUE!</v>
      </c>
      <c r="I1159" s="123" t="str">
        <f t="shared" si="39"/>
        <v/>
      </c>
      <c r="S1159" s="77" t="str">
        <f t="shared" si="40"/>
        <v/>
      </c>
    </row>
    <row r="1160" spans="5:19">
      <c r="E1160" s="71" t="e">
        <f t="shared" si="38"/>
        <v>#VALUE!</v>
      </c>
      <c r="I1160" s="123" t="str">
        <f t="shared" si="39"/>
        <v/>
      </c>
      <c r="S1160" s="77" t="str">
        <f t="shared" si="40"/>
        <v/>
      </c>
    </row>
    <row r="1161" spans="5:19">
      <c r="E1161" s="71" t="e">
        <f t="shared" si="38"/>
        <v>#VALUE!</v>
      </c>
      <c r="I1161" s="123" t="str">
        <f t="shared" si="39"/>
        <v/>
      </c>
      <c r="S1161" s="77" t="str">
        <f t="shared" si="40"/>
        <v/>
      </c>
    </row>
    <row r="1162" spans="5:19">
      <c r="E1162" s="71" t="e">
        <f t="shared" si="38"/>
        <v>#VALUE!</v>
      </c>
      <c r="I1162" s="123" t="str">
        <f t="shared" si="39"/>
        <v/>
      </c>
      <c r="S1162" s="77" t="str">
        <f t="shared" si="40"/>
        <v/>
      </c>
    </row>
    <row r="1163" spans="5:19">
      <c r="E1163" s="71" t="e">
        <f t="shared" si="38"/>
        <v>#VALUE!</v>
      </c>
      <c r="I1163" s="123" t="str">
        <f t="shared" si="39"/>
        <v/>
      </c>
      <c r="S1163" s="77" t="str">
        <f t="shared" si="40"/>
        <v/>
      </c>
    </row>
    <row r="1164" spans="5:19">
      <c r="E1164" s="71" t="e">
        <f t="shared" si="38"/>
        <v>#VALUE!</v>
      </c>
      <c r="I1164" s="123" t="str">
        <f t="shared" si="39"/>
        <v/>
      </c>
      <c r="S1164" s="77" t="str">
        <f t="shared" si="40"/>
        <v/>
      </c>
    </row>
    <row r="1165" spans="5:19">
      <c r="E1165" s="71" t="e">
        <f t="shared" si="38"/>
        <v>#VALUE!</v>
      </c>
      <c r="I1165" s="123" t="str">
        <f t="shared" si="39"/>
        <v/>
      </c>
      <c r="S1165" s="77" t="str">
        <f t="shared" si="40"/>
        <v/>
      </c>
    </row>
    <row r="1166" spans="5:19">
      <c r="E1166" s="71" t="e">
        <f t="shared" si="38"/>
        <v>#VALUE!</v>
      </c>
      <c r="I1166" s="123" t="str">
        <f t="shared" si="39"/>
        <v/>
      </c>
      <c r="S1166" s="77" t="str">
        <f t="shared" si="40"/>
        <v/>
      </c>
    </row>
    <row r="1167" spans="5:19">
      <c r="E1167" s="71" t="e">
        <f t="shared" si="38"/>
        <v>#VALUE!</v>
      </c>
      <c r="I1167" s="123" t="str">
        <f t="shared" si="39"/>
        <v/>
      </c>
      <c r="S1167" s="77" t="str">
        <f t="shared" si="40"/>
        <v/>
      </c>
    </row>
    <row r="1168" spans="5:19">
      <c r="E1168" s="71" t="e">
        <f t="shared" si="38"/>
        <v>#VALUE!</v>
      </c>
      <c r="I1168" s="123" t="str">
        <f t="shared" si="39"/>
        <v/>
      </c>
      <c r="S1168" s="77" t="str">
        <f t="shared" si="40"/>
        <v/>
      </c>
    </row>
    <row r="1169" spans="5:19">
      <c r="E1169" s="71" t="e">
        <f t="shared" si="38"/>
        <v>#VALUE!</v>
      </c>
      <c r="I1169" s="123" t="str">
        <f t="shared" si="39"/>
        <v/>
      </c>
      <c r="S1169" s="77" t="str">
        <f t="shared" si="40"/>
        <v/>
      </c>
    </row>
    <row r="1170" spans="5:19">
      <c r="E1170" s="71" t="e">
        <f t="shared" si="38"/>
        <v>#VALUE!</v>
      </c>
      <c r="I1170" s="123" t="str">
        <f t="shared" si="39"/>
        <v/>
      </c>
      <c r="S1170" s="77" t="str">
        <f t="shared" si="40"/>
        <v/>
      </c>
    </row>
    <row r="1171" spans="5:19">
      <c r="E1171" s="71" t="e">
        <f t="shared" si="38"/>
        <v>#VALUE!</v>
      </c>
      <c r="I1171" s="123" t="str">
        <f t="shared" si="39"/>
        <v/>
      </c>
      <c r="S1171" s="77" t="str">
        <f t="shared" si="40"/>
        <v/>
      </c>
    </row>
    <row r="1172" spans="5:19">
      <c r="E1172" s="71" t="e">
        <f t="shared" si="38"/>
        <v>#VALUE!</v>
      </c>
      <c r="I1172" s="123" t="str">
        <f t="shared" si="39"/>
        <v/>
      </c>
      <c r="S1172" s="77" t="str">
        <f t="shared" si="40"/>
        <v/>
      </c>
    </row>
    <row r="1173" spans="5:19">
      <c r="E1173" s="71" t="e">
        <f t="shared" si="38"/>
        <v>#VALUE!</v>
      </c>
      <c r="I1173" s="123" t="str">
        <f t="shared" si="39"/>
        <v/>
      </c>
      <c r="S1173" s="77" t="str">
        <f t="shared" si="40"/>
        <v/>
      </c>
    </row>
    <row r="1174" spans="5:19">
      <c r="E1174" s="71" t="e">
        <f t="shared" si="38"/>
        <v>#VALUE!</v>
      </c>
      <c r="I1174" s="123" t="str">
        <f t="shared" si="39"/>
        <v/>
      </c>
      <c r="S1174" s="77" t="str">
        <f t="shared" si="40"/>
        <v/>
      </c>
    </row>
    <row r="1175" spans="5:19">
      <c r="E1175" s="71" t="e">
        <f t="shared" si="38"/>
        <v>#VALUE!</v>
      </c>
      <c r="I1175" s="123" t="str">
        <f t="shared" si="39"/>
        <v/>
      </c>
      <c r="S1175" s="77" t="str">
        <f t="shared" si="40"/>
        <v/>
      </c>
    </row>
    <row r="1176" spans="5:19">
      <c r="E1176" s="71" t="e">
        <f t="shared" si="38"/>
        <v>#VALUE!</v>
      </c>
      <c r="I1176" s="123" t="str">
        <f t="shared" si="39"/>
        <v/>
      </c>
      <c r="S1176" s="77" t="str">
        <f t="shared" si="40"/>
        <v/>
      </c>
    </row>
    <row r="1177" spans="5:19">
      <c r="E1177" s="71" t="e">
        <f t="shared" si="38"/>
        <v>#VALUE!</v>
      </c>
      <c r="I1177" s="123" t="str">
        <f t="shared" si="39"/>
        <v/>
      </c>
      <c r="S1177" s="77" t="str">
        <f t="shared" si="40"/>
        <v/>
      </c>
    </row>
    <row r="1178" spans="5:19">
      <c r="E1178" s="71" t="e">
        <f t="shared" si="38"/>
        <v>#VALUE!</v>
      </c>
      <c r="I1178" s="123" t="str">
        <f t="shared" si="39"/>
        <v/>
      </c>
      <c r="S1178" s="77" t="str">
        <f t="shared" si="40"/>
        <v/>
      </c>
    </row>
    <row r="1179" spans="5:19">
      <c r="E1179" s="71" t="e">
        <f t="shared" si="38"/>
        <v>#VALUE!</v>
      </c>
      <c r="I1179" s="123" t="str">
        <f t="shared" si="39"/>
        <v/>
      </c>
      <c r="S1179" s="77" t="str">
        <f t="shared" si="40"/>
        <v/>
      </c>
    </row>
    <row r="1180" spans="5:19">
      <c r="E1180" s="71" t="e">
        <f t="shared" si="38"/>
        <v>#VALUE!</v>
      </c>
      <c r="I1180" s="123" t="str">
        <f t="shared" si="39"/>
        <v/>
      </c>
      <c r="S1180" s="77" t="str">
        <f t="shared" si="40"/>
        <v/>
      </c>
    </row>
    <row r="1181" spans="5:19">
      <c r="E1181" s="71" t="e">
        <f t="shared" si="38"/>
        <v>#VALUE!</v>
      </c>
      <c r="I1181" s="123" t="str">
        <f t="shared" si="39"/>
        <v/>
      </c>
      <c r="S1181" s="77" t="str">
        <f t="shared" si="40"/>
        <v/>
      </c>
    </row>
    <row r="1182" spans="5:19">
      <c r="E1182" s="71" t="e">
        <f t="shared" si="38"/>
        <v>#VALUE!</v>
      </c>
      <c r="I1182" s="123" t="str">
        <f t="shared" si="39"/>
        <v/>
      </c>
      <c r="S1182" s="77" t="str">
        <f t="shared" si="40"/>
        <v/>
      </c>
    </row>
    <row r="1183" spans="5:19">
      <c r="E1183" s="71" t="e">
        <f t="shared" si="38"/>
        <v>#VALUE!</v>
      </c>
      <c r="I1183" s="123" t="str">
        <f t="shared" si="39"/>
        <v/>
      </c>
      <c r="S1183" s="77" t="str">
        <f t="shared" si="40"/>
        <v/>
      </c>
    </row>
    <row r="1184" spans="5:19">
      <c r="E1184" s="71" t="e">
        <f t="shared" si="38"/>
        <v>#VALUE!</v>
      </c>
      <c r="I1184" s="123" t="str">
        <f t="shared" si="39"/>
        <v/>
      </c>
      <c r="S1184" s="77" t="str">
        <f t="shared" si="40"/>
        <v/>
      </c>
    </row>
    <row r="1185" spans="5:19">
      <c r="E1185" s="71" t="e">
        <f t="shared" si="38"/>
        <v>#VALUE!</v>
      </c>
      <c r="I1185" s="123" t="str">
        <f t="shared" si="39"/>
        <v/>
      </c>
      <c r="S1185" s="77" t="str">
        <f t="shared" si="40"/>
        <v/>
      </c>
    </row>
    <row r="1186" spans="5:19">
      <c r="E1186" s="71" t="e">
        <f t="shared" si="38"/>
        <v>#VALUE!</v>
      </c>
      <c r="I1186" s="123" t="str">
        <f t="shared" si="39"/>
        <v/>
      </c>
      <c r="S1186" s="77" t="str">
        <f t="shared" si="40"/>
        <v/>
      </c>
    </row>
    <row r="1187" spans="5:19">
      <c r="E1187" s="71" t="e">
        <f t="shared" si="38"/>
        <v>#VALUE!</v>
      </c>
      <c r="I1187" s="123" t="str">
        <f t="shared" si="39"/>
        <v/>
      </c>
      <c r="S1187" s="77" t="str">
        <f t="shared" si="40"/>
        <v/>
      </c>
    </row>
    <row r="1188" spans="5:19">
      <c r="E1188" s="71" t="e">
        <f t="shared" si="38"/>
        <v>#VALUE!</v>
      </c>
      <c r="I1188" s="123" t="str">
        <f t="shared" si="39"/>
        <v/>
      </c>
      <c r="S1188" s="77" t="str">
        <f t="shared" si="40"/>
        <v/>
      </c>
    </row>
    <row r="1189" spans="5:19">
      <c r="E1189" s="71" t="e">
        <f t="shared" si="38"/>
        <v>#VALUE!</v>
      </c>
      <c r="I1189" s="123" t="str">
        <f t="shared" si="39"/>
        <v/>
      </c>
      <c r="S1189" s="77" t="str">
        <f t="shared" si="40"/>
        <v/>
      </c>
    </row>
    <row r="1190" spans="5:19">
      <c r="E1190" s="71" t="e">
        <f t="shared" si="38"/>
        <v>#VALUE!</v>
      </c>
      <c r="I1190" s="123" t="str">
        <f t="shared" si="39"/>
        <v/>
      </c>
      <c r="S1190" s="77" t="str">
        <f t="shared" si="40"/>
        <v/>
      </c>
    </row>
    <row r="1191" spans="5:19">
      <c r="E1191" s="71" t="e">
        <f t="shared" si="38"/>
        <v>#VALUE!</v>
      </c>
      <c r="I1191" s="123" t="str">
        <f t="shared" si="39"/>
        <v/>
      </c>
      <c r="S1191" s="77" t="str">
        <f t="shared" si="40"/>
        <v/>
      </c>
    </row>
    <row r="1192" spans="5:19">
      <c r="E1192" s="71" t="e">
        <f t="shared" si="38"/>
        <v>#VALUE!</v>
      </c>
      <c r="I1192" s="123" t="str">
        <f t="shared" si="39"/>
        <v/>
      </c>
      <c r="S1192" s="77" t="str">
        <f t="shared" si="40"/>
        <v/>
      </c>
    </row>
    <row r="1193" spans="5:19">
      <c r="E1193" s="71" t="e">
        <f t="shared" ref="E1193:E1217" si="41">-LN(-LN(I1193))</f>
        <v>#VALUE!</v>
      </c>
      <c r="I1193" s="123" t="str">
        <f t="shared" si="39"/>
        <v/>
      </c>
      <c r="S1193" s="77" t="str">
        <f t="shared" si="40"/>
        <v/>
      </c>
    </row>
    <row r="1194" spans="5:19">
      <c r="E1194" s="71" t="e">
        <f t="shared" si="41"/>
        <v>#VALUE!</v>
      </c>
      <c r="I1194" s="123" t="str">
        <f t="shared" si="39"/>
        <v/>
      </c>
      <c r="S1194" s="77" t="str">
        <f t="shared" si="40"/>
        <v/>
      </c>
    </row>
    <row r="1195" spans="5:19">
      <c r="E1195" s="71" t="e">
        <f t="shared" si="41"/>
        <v>#VALUE!</v>
      </c>
      <c r="I1195" s="123" t="str">
        <f t="shared" si="39"/>
        <v/>
      </c>
      <c r="S1195" s="77" t="str">
        <f t="shared" si="40"/>
        <v/>
      </c>
    </row>
    <row r="1196" spans="5:19">
      <c r="E1196" s="71" t="e">
        <f t="shared" si="41"/>
        <v>#VALUE!</v>
      </c>
      <c r="I1196" s="123" t="str">
        <f t="shared" si="39"/>
        <v/>
      </c>
      <c r="S1196" s="77" t="str">
        <f t="shared" si="40"/>
        <v/>
      </c>
    </row>
    <row r="1197" spans="5:19">
      <c r="E1197" s="71" t="e">
        <f t="shared" si="41"/>
        <v>#VALUE!</v>
      </c>
      <c r="I1197" s="123" t="str">
        <f t="shared" si="39"/>
        <v/>
      </c>
      <c r="S1197" s="77" t="str">
        <f t="shared" si="40"/>
        <v/>
      </c>
    </row>
    <row r="1198" spans="5:19">
      <c r="E1198" s="71" t="e">
        <f t="shared" si="41"/>
        <v>#VALUE!</v>
      </c>
      <c r="I1198" s="123" t="str">
        <f t="shared" si="39"/>
        <v/>
      </c>
      <c r="S1198" s="77" t="str">
        <f t="shared" si="40"/>
        <v/>
      </c>
    </row>
    <row r="1199" spans="5:19">
      <c r="E1199" s="71" t="e">
        <f t="shared" si="41"/>
        <v>#VALUE!</v>
      </c>
      <c r="I1199" s="123" t="str">
        <f t="shared" si="39"/>
        <v/>
      </c>
      <c r="S1199" s="77" t="str">
        <f t="shared" si="40"/>
        <v/>
      </c>
    </row>
    <row r="1200" spans="5:19">
      <c r="E1200" s="71" t="e">
        <f t="shared" si="41"/>
        <v>#VALUE!</v>
      </c>
      <c r="I1200" s="123" t="str">
        <f t="shared" si="39"/>
        <v/>
      </c>
      <c r="S1200" s="77" t="str">
        <f t="shared" si="40"/>
        <v/>
      </c>
    </row>
    <row r="1201" spans="5:19">
      <c r="E1201" s="71" t="e">
        <f t="shared" si="41"/>
        <v>#VALUE!</v>
      </c>
      <c r="I1201" s="123" t="str">
        <f t="shared" si="39"/>
        <v/>
      </c>
      <c r="S1201" s="77" t="str">
        <f t="shared" si="40"/>
        <v/>
      </c>
    </row>
    <row r="1202" spans="5:19">
      <c r="E1202" s="71" t="e">
        <f t="shared" si="41"/>
        <v>#VALUE!</v>
      </c>
      <c r="I1202" s="123" t="str">
        <f t="shared" si="39"/>
        <v/>
      </c>
      <c r="S1202" s="77" t="str">
        <f t="shared" si="40"/>
        <v/>
      </c>
    </row>
    <row r="1203" spans="5:19">
      <c r="E1203" s="71" t="e">
        <f t="shared" si="41"/>
        <v>#VALUE!</v>
      </c>
      <c r="I1203" s="123" t="str">
        <f t="shared" si="39"/>
        <v/>
      </c>
      <c r="S1203" s="77" t="str">
        <f t="shared" si="40"/>
        <v/>
      </c>
    </row>
    <row r="1204" spans="5:19">
      <c r="E1204" s="71" t="e">
        <f t="shared" si="41"/>
        <v>#VALUE!</v>
      </c>
      <c r="I1204" s="123" t="str">
        <f t="shared" si="39"/>
        <v/>
      </c>
      <c r="S1204" s="77" t="str">
        <f t="shared" si="40"/>
        <v/>
      </c>
    </row>
    <row r="1205" spans="5:19">
      <c r="E1205" s="71" t="e">
        <f t="shared" si="41"/>
        <v>#VALUE!</v>
      </c>
      <c r="I1205" s="123" t="str">
        <f t="shared" si="39"/>
        <v/>
      </c>
      <c r="S1205" s="77" t="str">
        <f t="shared" si="40"/>
        <v/>
      </c>
    </row>
    <row r="1206" spans="5:19">
      <c r="E1206" s="71" t="e">
        <f t="shared" si="41"/>
        <v>#VALUE!</v>
      </c>
      <c r="I1206" s="123" t="str">
        <f t="shared" si="39"/>
        <v/>
      </c>
      <c r="S1206" s="77" t="str">
        <f t="shared" si="40"/>
        <v/>
      </c>
    </row>
    <row r="1207" spans="5:19">
      <c r="E1207" s="71" t="e">
        <f t="shared" si="41"/>
        <v>#VALUE!</v>
      </c>
      <c r="I1207" s="123" t="str">
        <f t="shared" si="39"/>
        <v/>
      </c>
      <c r="S1207" s="77" t="str">
        <f t="shared" si="40"/>
        <v/>
      </c>
    </row>
    <row r="1208" spans="5:19">
      <c r="E1208" s="71" t="e">
        <f t="shared" si="41"/>
        <v>#VALUE!</v>
      </c>
      <c r="I1208" s="123" t="str">
        <f t="shared" si="39"/>
        <v/>
      </c>
      <c r="S1208" s="77" t="str">
        <f t="shared" si="40"/>
        <v/>
      </c>
    </row>
    <row r="1209" spans="5:19">
      <c r="E1209" s="71" t="e">
        <f t="shared" si="41"/>
        <v>#VALUE!</v>
      </c>
      <c r="I1209" s="123" t="str">
        <f t="shared" si="39"/>
        <v/>
      </c>
      <c r="S1209" s="77" t="str">
        <f t="shared" si="40"/>
        <v/>
      </c>
    </row>
    <row r="1210" spans="5:19">
      <c r="E1210" s="71" t="e">
        <f t="shared" si="41"/>
        <v>#VALUE!</v>
      </c>
      <c r="I1210" s="123" t="str">
        <f t="shared" si="39"/>
        <v/>
      </c>
      <c r="S1210" s="77" t="str">
        <f t="shared" si="40"/>
        <v/>
      </c>
    </row>
    <row r="1211" spans="5:19">
      <c r="E1211" s="71" t="e">
        <f t="shared" si="41"/>
        <v>#VALUE!</v>
      </c>
      <c r="I1211" s="123" t="str">
        <f t="shared" si="39"/>
        <v/>
      </c>
      <c r="S1211" s="77" t="str">
        <f t="shared" si="40"/>
        <v/>
      </c>
    </row>
    <row r="1212" spans="5:19">
      <c r="E1212" s="71" t="e">
        <f t="shared" si="41"/>
        <v>#VALUE!</v>
      </c>
      <c r="I1212" s="123" t="str">
        <f t="shared" si="39"/>
        <v/>
      </c>
      <c r="S1212" s="77" t="str">
        <f t="shared" si="40"/>
        <v/>
      </c>
    </row>
    <row r="1213" spans="5:19">
      <c r="E1213" s="71" t="e">
        <f t="shared" si="41"/>
        <v>#VALUE!</v>
      </c>
      <c r="I1213" s="123" t="str">
        <f t="shared" si="39"/>
        <v/>
      </c>
      <c r="S1213" s="77" t="str">
        <f t="shared" si="40"/>
        <v/>
      </c>
    </row>
    <row r="1214" spans="5:19">
      <c r="E1214" s="71" t="e">
        <f t="shared" si="41"/>
        <v>#VALUE!</v>
      </c>
      <c r="I1214" s="123" t="str">
        <f t="shared" si="39"/>
        <v/>
      </c>
      <c r="S1214" s="77" t="str">
        <f t="shared" si="40"/>
        <v/>
      </c>
    </row>
    <row r="1215" spans="5:19">
      <c r="E1215" s="71" t="e">
        <f t="shared" si="41"/>
        <v>#VALUE!</v>
      </c>
      <c r="I1215" s="123" t="str">
        <f t="shared" si="39"/>
        <v/>
      </c>
      <c r="S1215" s="77" t="str">
        <f t="shared" si="40"/>
        <v/>
      </c>
    </row>
    <row r="1216" spans="5:19">
      <c r="E1216" s="71" t="e">
        <f t="shared" si="41"/>
        <v>#VALUE!</v>
      </c>
      <c r="I1216" s="123" t="str">
        <f t="shared" si="39"/>
        <v/>
      </c>
      <c r="S1216" s="77" t="str">
        <f t="shared" si="40"/>
        <v/>
      </c>
    </row>
    <row r="1217" spans="5:19">
      <c r="E1217" s="71" t="e">
        <f t="shared" si="41"/>
        <v>#VALUE!</v>
      </c>
      <c r="I1217" s="123" t="str">
        <f t="shared" si="39"/>
        <v/>
      </c>
      <c r="S1217" s="77" t="str">
        <f t="shared" si="40"/>
        <v/>
      </c>
    </row>
    <row r="1218" spans="5:19">
      <c r="I1218" s="123" t="str">
        <f t="shared" si="39"/>
        <v/>
      </c>
      <c r="S1218" s="77" t="str">
        <f t="shared" si="40"/>
        <v/>
      </c>
    </row>
    <row r="1219" spans="5:19">
      <c r="I1219" s="123" t="str">
        <f t="shared" ref="I1219:I1282" si="42">IF(C1219="","",EXP(-EXP(-(C1219-K$12)/K$11)))</f>
        <v/>
      </c>
      <c r="S1219" s="77" t="str">
        <f t="shared" ref="S1219:S1282" si="43">IF(C1219="","",(1/X$5)  *  EXP(   -  (   (C1219-X$6)/X$5   +   EXP(-(C1219-X$6)/X$5)  )   ))</f>
        <v/>
      </c>
    </row>
    <row r="1220" spans="5:19">
      <c r="I1220" s="123" t="str">
        <f t="shared" si="42"/>
        <v/>
      </c>
      <c r="S1220" s="77" t="str">
        <f t="shared" si="43"/>
        <v/>
      </c>
    </row>
    <row r="1221" spans="5:19">
      <c r="I1221" s="123" t="str">
        <f t="shared" si="42"/>
        <v/>
      </c>
      <c r="S1221" s="77" t="str">
        <f t="shared" si="43"/>
        <v/>
      </c>
    </row>
    <row r="1222" spans="5:19">
      <c r="I1222" s="123" t="str">
        <f t="shared" si="42"/>
        <v/>
      </c>
      <c r="S1222" s="77" t="str">
        <f t="shared" si="43"/>
        <v/>
      </c>
    </row>
    <row r="1223" spans="5:19">
      <c r="I1223" s="123" t="str">
        <f t="shared" si="42"/>
        <v/>
      </c>
      <c r="S1223" s="77" t="str">
        <f t="shared" si="43"/>
        <v/>
      </c>
    </row>
    <row r="1224" spans="5:19">
      <c r="I1224" s="123" t="str">
        <f t="shared" si="42"/>
        <v/>
      </c>
      <c r="S1224" s="77" t="str">
        <f t="shared" si="43"/>
        <v/>
      </c>
    </row>
    <row r="1225" spans="5:19">
      <c r="I1225" s="123" t="str">
        <f t="shared" si="42"/>
        <v/>
      </c>
      <c r="S1225" s="77" t="str">
        <f t="shared" si="43"/>
        <v/>
      </c>
    </row>
    <row r="1226" spans="5:19">
      <c r="I1226" s="123" t="str">
        <f t="shared" si="42"/>
        <v/>
      </c>
      <c r="S1226" s="77" t="str">
        <f t="shared" si="43"/>
        <v/>
      </c>
    </row>
    <row r="1227" spans="5:19">
      <c r="I1227" s="123" t="str">
        <f t="shared" si="42"/>
        <v/>
      </c>
      <c r="S1227" s="77" t="str">
        <f t="shared" si="43"/>
        <v/>
      </c>
    </row>
    <row r="1228" spans="5:19">
      <c r="I1228" s="123" t="str">
        <f t="shared" si="42"/>
        <v/>
      </c>
      <c r="S1228" s="77" t="str">
        <f t="shared" si="43"/>
        <v/>
      </c>
    </row>
    <row r="1229" spans="5:19">
      <c r="I1229" s="123" t="str">
        <f t="shared" si="42"/>
        <v/>
      </c>
      <c r="S1229" s="77" t="str">
        <f t="shared" si="43"/>
        <v/>
      </c>
    </row>
    <row r="1230" spans="5:19">
      <c r="I1230" s="123" t="str">
        <f t="shared" si="42"/>
        <v/>
      </c>
      <c r="S1230" s="77" t="str">
        <f t="shared" si="43"/>
        <v/>
      </c>
    </row>
    <row r="1231" spans="5:19">
      <c r="I1231" s="123" t="str">
        <f t="shared" si="42"/>
        <v/>
      </c>
      <c r="S1231" s="77" t="str">
        <f t="shared" si="43"/>
        <v/>
      </c>
    </row>
    <row r="1232" spans="5:19">
      <c r="I1232" s="123" t="str">
        <f t="shared" si="42"/>
        <v/>
      </c>
      <c r="S1232" s="77" t="str">
        <f t="shared" si="43"/>
        <v/>
      </c>
    </row>
    <row r="1233" spans="9:19">
      <c r="I1233" s="123" t="str">
        <f t="shared" si="42"/>
        <v/>
      </c>
      <c r="S1233" s="77" t="str">
        <f t="shared" si="43"/>
        <v/>
      </c>
    </row>
    <row r="1234" spans="9:19">
      <c r="I1234" s="123" t="str">
        <f t="shared" si="42"/>
        <v/>
      </c>
      <c r="S1234" s="77" t="str">
        <f t="shared" si="43"/>
        <v/>
      </c>
    </row>
    <row r="1235" spans="9:19">
      <c r="I1235" s="123" t="str">
        <f t="shared" si="42"/>
        <v/>
      </c>
      <c r="S1235" s="77" t="str">
        <f t="shared" si="43"/>
        <v/>
      </c>
    </row>
    <row r="1236" spans="9:19">
      <c r="I1236" s="123" t="str">
        <f t="shared" si="42"/>
        <v/>
      </c>
      <c r="S1236" s="77" t="str">
        <f t="shared" si="43"/>
        <v/>
      </c>
    </row>
    <row r="1237" spans="9:19">
      <c r="I1237" s="123" t="str">
        <f t="shared" si="42"/>
        <v/>
      </c>
      <c r="S1237" s="77" t="str">
        <f t="shared" si="43"/>
        <v/>
      </c>
    </row>
    <row r="1238" spans="9:19">
      <c r="I1238" s="123" t="str">
        <f t="shared" si="42"/>
        <v/>
      </c>
      <c r="S1238" s="77" t="str">
        <f t="shared" si="43"/>
        <v/>
      </c>
    </row>
    <row r="1239" spans="9:19">
      <c r="I1239" s="123" t="str">
        <f t="shared" si="42"/>
        <v/>
      </c>
      <c r="S1239" s="77" t="str">
        <f t="shared" si="43"/>
        <v/>
      </c>
    </row>
    <row r="1240" spans="9:19">
      <c r="I1240" s="123" t="str">
        <f t="shared" si="42"/>
        <v/>
      </c>
      <c r="S1240" s="77" t="str">
        <f t="shared" si="43"/>
        <v/>
      </c>
    </row>
    <row r="1241" spans="9:19">
      <c r="I1241" s="123" t="str">
        <f t="shared" si="42"/>
        <v/>
      </c>
      <c r="S1241" s="77" t="str">
        <f t="shared" si="43"/>
        <v/>
      </c>
    </row>
    <row r="1242" spans="9:19">
      <c r="I1242" s="123" t="str">
        <f t="shared" si="42"/>
        <v/>
      </c>
      <c r="S1242" s="77" t="str">
        <f t="shared" si="43"/>
        <v/>
      </c>
    </row>
    <row r="1243" spans="9:19">
      <c r="I1243" s="123" t="str">
        <f t="shared" si="42"/>
        <v/>
      </c>
      <c r="S1243" s="77" t="str">
        <f t="shared" si="43"/>
        <v/>
      </c>
    </row>
    <row r="1244" spans="9:19">
      <c r="I1244" s="123" t="str">
        <f t="shared" si="42"/>
        <v/>
      </c>
      <c r="S1244" s="77" t="str">
        <f t="shared" si="43"/>
        <v/>
      </c>
    </row>
    <row r="1245" spans="9:19">
      <c r="I1245" s="123" t="str">
        <f t="shared" si="42"/>
        <v/>
      </c>
      <c r="S1245" s="77" t="str">
        <f t="shared" si="43"/>
        <v/>
      </c>
    </row>
    <row r="1246" spans="9:19">
      <c r="I1246" s="123" t="str">
        <f t="shared" si="42"/>
        <v/>
      </c>
      <c r="S1246" s="77" t="str">
        <f t="shared" si="43"/>
        <v/>
      </c>
    </row>
    <row r="1247" spans="9:19">
      <c r="I1247" s="123" t="str">
        <f t="shared" si="42"/>
        <v/>
      </c>
      <c r="S1247" s="77" t="str">
        <f t="shared" si="43"/>
        <v/>
      </c>
    </row>
    <row r="1248" spans="9:19">
      <c r="I1248" s="123" t="str">
        <f t="shared" si="42"/>
        <v/>
      </c>
      <c r="S1248" s="77" t="str">
        <f t="shared" si="43"/>
        <v/>
      </c>
    </row>
    <row r="1249" spans="9:19">
      <c r="I1249" s="123" t="str">
        <f t="shared" si="42"/>
        <v/>
      </c>
      <c r="S1249" s="77" t="str">
        <f t="shared" si="43"/>
        <v/>
      </c>
    </row>
    <row r="1250" spans="9:19">
      <c r="I1250" s="123" t="str">
        <f t="shared" si="42"/>
        <v/>
      </c>
      <c r="S1250" s="77" t="str">
        <f t="shared" si="43"/>
        <v/>
      </c>
    </row>
    <row r="1251" spans="9:19">
      <c r="I1251" s="123" t="str">
        <f t="shared" si="42"/>
        <v/>
      </c>
      <c r="S1251" s="77" t="str">
        <f t="shared" si="43"/>
        <v/>
      </c>
    </row>
    <row r="1252" spans="9:19">
      <c r="I1252" s="123" t="str">
        <f t="shared" si="42"/>
        <v/>
      </c>
      <c r="S1252" s="77" t="str">
        <f t="shared" si="43"/>
        <v/>
      </c>
    </row>
    <row r="1253" spans="9:19">
      <c r="I1253" s="123" t="str">
        <f t="shared" si="42"/>
        <v/>
      </c>
      <c r="S1253" s="77" t="str">
        <f t="shared" si="43"/>
        <v/>
      </c>
    </row>
    <row r="1254" spans="9:19">
      <c r="I1254" s="123" t="str">
        <f t="shared" si="42"/>
        <v/>
      </c>
      <c r="S1254" s="77" t="str">
        <f t="shared" si="43"/>
        <v/>
      </c>
    </row>
    <row r="1255" spans="9:19">
      <c r="I1255" s="123" t="str">
        <f t="shared" si="42"/>
        <v/>
      </c>
      <c r="S1255" s="77" t="str">
        <f t="shared" si="43"/>
        <v/>
      </c>
    </row>
    <row r="1256" spans="9:19">
      <c r="I1256" s="123" t="str">
        <f t="shared" si="42"/>
        <v/>
      </c>
      <c r="S1256" s="77" t="str">
        <f t="shared" si="43"/>
        <v/>
      </c>
    </row>
    <row r="1257" spans="9:19">
      <c r="I1257" s="123" t="str">
        <f t="shared" si="42"/>
        <v/>
      </c>
      <c r="S1257" s="77" t="str">
        <f t="shared" si="43"/>
        <v/>
      </c>
    </row>
    <row r="1258" spans="9:19">
      <c r="I1258" s="123" t="str">
        <f t="shared" si="42"/>
        <v/>
      </c>
      <c r="S1258" s="77" t="str">
        <f t="shared" si="43"/>
        <v/>
      </c>
    </row>
    <row r="1259" spans="9:19">
      <c r="I1259" s="123" t="str">
        <f t="shared" si="42"/>
        <v/>
      </c>
      <c r="S1259" s="77" t="str">
        <f t="shared" si="43"/>
        <v/>
      </c>
    </row>
    <row r="1260" spans="9:19">
      <c r="I1260" s="123" t="str">
        <f t="shared" si="42"/>
        <v/>
      </c>
      <c r="S1260" s="77" t="str">
        <f t="shared" si="43"/>
        <v/>
      </c>
    </row>
    <row r="1261" spans="9:19">
      <c r="I1261" s="123" t="str">
        <f t="shared" si="42"/>
        <v/>
      </c>
      <c r="S1261" s="77" t="str">
        <f t="shared" si="43"/>
        <v/>
      </c>
    </row>
    <row r="1262" spans="9:19">
      <c r="I1262" s="123" t="str">
        <f t="shared" si="42"/>
        <v/>
      </c>
      <c r="S1262" s="77" t="str">
        <f t="shared" si="43"/>
        <v/>
      </c>
    </row>
    <row r="1263" spans="9:19">
      <c r="I1263" s="123" t="str">
        <f t="shared" si="42"/>
        <v/>
      </c>
      <c r="S1263" s="77" t="str">
        <f t="shared" si="43"/>
        <v/>
      </c>
    </row>
    <row r="1264" spans="9:19">
      <c r="I1264" s="123" t="str">
        <f t="shared" si="42"/>
        <v/>
      </c>
      <c r="S1264" s="77" t="str">
        <f t="shared" si="43"/>
        <v/>
      </c>
    </row>
    <row r="1265" spans="9:19">
      <c r="I1265" s="123" t="str">
        <f t="shared" si="42"/>
        <v/>
      </c>
      <c r="S1265" s="77" t="str">
        <f t="shared" si="43"/>
        <v/>
      </c>
    </row>
    <row r="1266" spans="9:19">
      <c r="I1266" s="123" t="str">
        <f t="shared" si="42"/>
        <v/>
      </c>
      <c r="S1266" s="77" t="str">
        <f t="shared" si="43"/>
        <v/>
      </c>
    </row>
    <row r="1267" spans="9:19">
      <c r="I1267" s="123" t="str">
        <f t="shared" si="42"/>
        <v/>
      </c>
      <c r="S1267" s="77" t="str">
        <f t="shared" si="43"/>
        <v/>
      </c>
    </row>
    <row r="1268" spans="9:19">
      <c r="I1268" s="123" t="str">
        <f t="shared" si="42"/>
        <v/>
      </c>
      <c r="S1268" s="77" t="str">
        <f t="shared" si="43"/>
        <v/>
      </c>
    </row>
    <row r="1269" spans="9:19">
      <c r="I1269" s="123" t="str">
        <f t="shared" si="42"/>
        <v/>
      </c>
      <c r="S1269" s="77" t="str">
        <f t="shared" si="43"/>
        <v/>
      </c>
    </row>
    <row r="1270" spans="9:19">
      <c r="I1270" s="123" t="str">
        <f t="shared" si="42"/>
        <v/>
      </c>
      <c r="S1270" s="77" t="str">
        <f t="shared" si="43"/>
        <v/>
      </c>
    </row>
    <row r="1271" spans="9:19">
      <c r="I1271" s="123" t="str">
        <f t="shared" si="42"/>
        <v/>
      </c>
      <c r="S1271" s="77" t="str">
        <f t="shared" si="43"/>
        <v/>
      </c>
    </row>
    <row r="1272" spans="9:19">
      <c r="I1272" s="123" t="str">
        <f t="shared" si="42"/>
        <v/>
      </c>
      <c r="S1272" s="77" t="str">
        <f t="shared" si="43"/>
        <v/>
      </c>
    </row>
    <row r="1273" spans="9:19">
      <c r="I1273" s="123" t="str">
        <f t="shared" si="42"/>
        <v/>
      </c>
      <c r="S1273" s="77" t="str">
        <f t="shared" si="43"/>
        <v/>
      </c>
    </row>
    <row r="1274" spans="9:19">
      <c r="I1274" s="123" t="str">
        <f t="shared" si="42"/>
        <v/>
      </c>
      <c r="S1274" s="77" t="str">
        <f t="shared" si="43"/>
        <v/>
      </c>
    </row>
    <row r="1275" spans="9:19">
      <c r="I1275" s="123" t="str">
        <f t="shared" si="42"/>
        <v/>
      </c>
      <c r="S1275" s="77" t="str">
        <f t="shared" si="43"/>
        <v/>
      </c>
    </row>
    <row r="1276" spans="9:19">
      <c r="I1276" s="123" t="str">
        <f t="shared" si="42"/>
        <v/>
      </c>
      <c r="S1276" s="77" t="str">
        <f t="shared" si="43"/>
        <v/>
      </c>
    </row>
    <row r="1277" spans="9:19">
      <c r="I1277" s="123" t="str">
        <f t="shared" si="42"/>
        <v/>
      </c>
      <c r="S1277" s="77" t="str">
        <f t="shared" si="43"/>
        <v/>
      </c>
    </row>
    <row r="1278" spans="9:19">
      <c r="I1278" s="123" t="str">
        <f t="shared" si="42"/>
        <v/>
      </c>
      <c r="S1278" s="77" t="str">
        <f t="shared" si="43"/>
        <v/>
      </c>
    </row>
    <row r="1279" spans="9:19">
      <c r="I1279" s="123" t="str">
        <f t="shared" si="42"/>
        <v/>
      </c>
      <c r="S1279" s="77" t="str">
        <f t="shared" si="43"/>
        <v/>
      </c>
    </row>
    <row r="1280" spans="9:19">
      <c r="I1280" s="123" t="str">
        <f t="shared" si="42"/>
        <v/>
      </c>
      <c r="S1280" s="77" t="str">
        <f t="shared" si="43"/>
        <v/>
      </c>
    </row>
    <row r="1281" spans="9:19">
      <c r="I1281" s="123" t="str">
        <f t="shared" si="42"/>
        <v/>
      </c>
      <c r="S1281" s="77" t="str">
        <f t="shared" si="43"/>
        <v/>
      </c>
    </row>
    <row r="1282" spans="9:19">
      <c r="I1282" s="123" t="str">
        <f t="shared" si="42"/>
        <v/>
      </c>
      <c r="S1282" s="77" t="str">
        <f t="shared" si="43"/>
        <v/>
      </c>
    </row>
    <row r="1283" spans="9:19">
      <c r="I1283" s="123" t="str">
        <f t="shared" ref="I1283:I1346" si="44">IF(C1283="","",EXP(-EXP(-(C1283-K$12)/K$11)))</f>
        <v/>
      </c>
      <c r="S1283" s="77" t="str">
        <f t="shared" ref="S1283:S1346" si="45">IF(C1283="","",(1/X$5)  *  EXP(   -  (   (C1283-X$6)/X$5   +   EXP(-(C1283-X$6)/X$5)  )   ))</f>
        <v/>
      </c>
    </row>
    <row r="1284" spans="9:19">
      <c r="I1284" s="123" t="str">
        <f t="shared" si="44"/>
        <v/>
      </c>
      <c r="S1284" s="77" t="str">
        <f t="shared" si="45"/>
        <v/>
      </c>
    </row>
    <row r="1285" spans="9:19">
      <c r="I1285" s="123" t="str">
        <f t="shared" si="44"/>
        <v/>
      </c>
      <c r="S1285" s="77" t="str">
        <f t="shared" si="45"/>
        <v/>
      </c>
    </row>
    <row r="1286" spans="9:19">
      <c r="I1286" s="123" t="str">
        <f t="shared" si="44"/>
        <v/>
      </c>
      <c r="S1286" s="77" t="str">
        <f t="shared" si="45"/>
        <v/>
      </c>
    </row>
    <row r="1287" spans="9:19">
      <c r="I1287" s="123" t="str">
        <f t="shared" si="44"/>
        <v/>
      </c>
      <c r="S1287" s="77" t="str">
        <f t="shared" si="45"/>
        <v/>
      </c>
    </row>
    <row r="1288" spans="9:19">
      <c r="I1288" s="123" t="str">
        <f t="shared" si="44"/>
        <v/>
      </c>
      <c r="S1288" s="77" t="str">
        <f t="shared" si="45"/>
        <v/>
      </c>
    </row>
    <row r="1289" spans="9:19">
      <c r="I1289" s="123" t="str">
        <f t="shared" si="44"/>
        <v/>
      </c>
      <c r="S1289" s="77" t="str">
        <f t="shared" si="45"/>
        <v/>
      </c>
    </row>
    <row r="1290" spans="9:19">
      <c r="I1290" s="123" t="str">
        <f t="shared" si="44"/>
        <v/>
      </c>
      <c r="S1290" s="77" t="str">
        <f t="shared" si="45"/>
        <v/>
      </c>
    </row>
    <row r="1291" spans="9:19">
      <c r="I1291" s="123" t="str">
        <f t="shared" si="44"/>
        <v/>
      </c>
      <c r="S1291" s="77" t="str">
        <f t="shared" si="45"/>
        <v/>
      </c>
    </row>
    <row r="1292" spans="9:19">
      <c r="I1292" s="123" t="str">
        <f t="shared" si="44"/>
        <v/>
      </c>
      <c r="S1292" s="77" t="str">
        <f t="shared" si="45"/>
        <v/>
      </c>
    </row>
    <row r="1293" spans="9:19">
      <c r="I1293" s="123" t="str">
        <f t="shared" si="44"/>
        <v/>
      </c>
      <c r="S1293" s="77" t="str">
        <f t="shared" si="45"/>
        <v/>
      </c>
    </row>
    <row r="1294" spans="9:19">
      <c r="I1294" s="123" t="str">
        <f t="shared" si="44"/>
        <v/>
      </c>
      <c r="S1294" s="77" t="str">
        <f t="shared" si="45"/>
        <v/>
      </c>
    </row>
    <row r="1295" spans="9:19">
      <c r="I1295" s="123" t="str">
        <f t="shared" si="44"/>
        <v/>
      </c>
      <c r="S1295" s="77" t="str">
        <f t="shared" si="45"/>
        <v/>
      </c>
    </row>
    <row r="1296" spans="9:19">
      <c r="I1296" s="123" t="str">
        <f t="shared" si="44"/>
        <v/>
      </c>
      <c r="S1296" s="77" t="str">
        <f t="shared" si="45"/>
        <v/>
      </c>
    </row>
    <row r="1297" spans="9:19">
      <c r="I1297" s="123" t="str">
        <f t="shared" si="44"/>
        <v/>
      </c>
      <c r="S1297" s="77" t="str">
        <f t="shared" si="45"/>
        <v/>
      </c>
    </row>
    <row r="1298" spans="9:19">
      <c r="I1298" s="123" t="str">
        <f t="shared" si="44"/>
        <v/>
      </c>
      <c r="S1298" s="77" t="str">
        <f t="shared" si="45"/>
        <v/>
      </c>
    </row>
    <row r="1299" spans="9:19">
      <c r="I1299" s="123" t="str">
        <f t="shared" si="44"/>
        <v/>
      </c>
      <c r="S1299" s="77" t="str">
        <f t="shared" si="45"/>
        <v/>
      </c>
    </row>
    <row r="1300" spans="9:19">
      <c r="I1300" s="123" t="str">
        <f t="shared" si="44"/>
        <v/>
      </c>
      <c r="S1300" s="77" t="str">
        <f t="shared" si="45"/>
        <v/>
      </c>
    </row>
    <row r="1301" spans="9:19">
      <c r="I1301" s="123" t="str">
        <f t="shared" si="44"/>
        <v/>
      </c>
      <c r="S1301" s="77" t="str">
        <f t="shared" si="45"/>
        <v/>
      </c>
    </row>
    <row r="1302" spans="9:19">
      <c r="I1302" s="123" t="str">
        <f t="shared" si="44"/>
        <v/>
      </c>
      <c r="S1302" s="77" t="str">
        <f t="shared" si="45"/>
        <v/>
      </c>
    </row>
    <row r="1303" spans="9:19">
      <c r="I1303" s="123" t="str">
        <f t="shared" si="44"/>
        <v/>
      </c>
      <c r="S1303" s="77" t="str">
        <f t="shared" si="45"/>
        <v/>
      </c>
    </row>
    <row r="1304" spans="9:19">
      <c r="I1304" s="123" t="str">
        <f t="shared" si="44"/>
        <v/>
      </c>
      <c r="S1304" s="77" t="str">
        <f t="shared" si="45"/>
        <v/>
      </c>
    </row>
    <row r="1305" spans="9:19">
      <c r="I1305" s="123" t="str">
        <f t="shared" si="44"/>
        <v/>
      </c>
      <c r="S1305" s="77" t="str">
        <f t="shared" si="45"/>
        <v/>
      </c>
    </row>
    <row r="1306" spans="9:19">
      <c r="I1306" s="123" t="str">
        <f t="shared" si="44"/>
        <v/>
      </c>
      <c r="S1306" s="77" t="str">
        <f t="shared" si="45"/>
        <v/>
      </c>
    </row>
    <row r="1307" spans="9:19">
      <c r="I1307" s="123" t="str">
        <f t="shared" si="44"/>
        <v/>
      </c>
      <c r="S1307" s="77" t="str">
        <f t="shared" si="45"/>
        <v/>
      </c>
    </row>
    <row r="1308" spans="9:19">
      <c r="I1308" s="123" t="str">
        <f t="shared" si="44"/>
        <v/>
      </c>
      <c r="S1308" s="77" t="str">
        <f t="shared" si="45"/>
        <v/>
      </c>
    </row>
    <row r="1309" spans="9:19">
      <c r="I1309" s="123" t="str">
        <f t="shared" si="44"/>
        <v/>
      </c>
      <c r="S1309" s="77" t="str">
        <f t="shared" si="45"/>
        <v/>
      </c>
    </row>
    <row r="1310" spans="9:19">
      <c r="I1310" s="123" t="str">
        <f t="shared" si="44"/>
        <v/>
      </c>
      <c r="S1310" s="77" t="str">
        <f t="shared" si="45"/>
        <v/>
      </c>
    </row>
    <row r="1311" spans="9:19">
      <c r="I1311" s="123" t="str">
        <f t="shared" si="44"/>
        <v/>
      </c>
      <c r="S1311" s="77" t="str">
        <f t="shared" si="45"/>
        <v/>
      </c>
    </row>
    <row r="1312" spans="9:19">
      <c r="I1312" s="123" t="str">
        <f t="shared" si="44"/>
        <v/>
      </c>
      <c r="S1312" s="77" t="str">
        <f t="shared" si="45"/>
        <v/>
      </c>
    </row>
    <row r="1313" spans="9:19">
      <c r="I1313" s="123" t="str">
        <f t="shared" si="44"/>
        <v/>
      </c>
      <c r="S1313" s="77" t="str">
        <f t="shared" si="45"/>
        <v/>
      </c>
    </row>
    <row r="1314" spans="9:19">
      <c r="I1314" s="123" t="str">
        <f t="shared" si="44"/>
        <v/>
      </c>
      <c r="S1314" s="77" t="str">
        <f t="shared" si="45"/>
        <v/>
      </c>
    </row>
    <row r="1315" spans="9:19">
      <c r="I1315" s="123" t="str">
        <f t="shared" si="44"/>
        <v/>
      </c>
      <c r="S1315" s="77" t="str">
        <f t="shared" si="45"/>
        <v/>
      </c>
    </row>
    <row r="1316" spans="9:19">
      <c r="I1316" s="123" t="str">
        <f t="shared" si="44"/>
        <v/>
      </c>
      <c r="S1316" s="77" t="str">
        <f t="shared" si="45"/>
        <v/>
      </c>
    </row>
    <row r="1317" spans="9:19">
      <c r="I1317" s="123" t="str">
        <f t="shared" si="44"/>
        <v/>
      </c>
      <c r="S1317" s="77" t="str">
        <f t="shared" si="45"/>
        <v/>
      </c>
    </row>
    <row r="1318" spans="9:19">
      <c r="I1318" s="123" t="str">
        <f t="shared" si="44"/>
        <v/>
      </c>
      <c r="S1318" s="77" t="str">
        <f t="shared" si="45"/>
        <v/>
      </c>
    </row>
    <row r="1319" spans="9:19">
      <c r="I1319" s="123" t="str">
        <f t="shared" si="44"/>
        <v/>
      </c>
      <c r="S1319" s="77" t="str">
        <f t="shared" si="45"/>
        <v/>
      </c>
    </row>
    <row r="1320" spans="9:19">
      <c r="I1320" s="123" t="str">
        <f t="shared" si="44"/>
        <v/>
      </c>
      <c r="S1320" s="77" t="str">
        <f t="shared" si="45"/>
        <v/>
      </c>
    </row>
    <row r="1321" spans="9:19">
      <c r="I1321" s="123" t="str">
        <f t="shared" si="44"/>
        <v/>
      </c>
      <c r="S1321" s="77" t="str">
        <f t="shared" si="45"/>
        <v/>
      </c>
    </row>
    <row r="1322" spans="9:19">
      <c r="I1322" s="123" t="str">
        <f t="shared" si="44"/>
        <v/>
      </c>
      <c r="S1322" s="77" t="str">
        <f t="shared" si="45"/>
        <v/>
      </c>
    </row>
    <row r="1323" spans="9:19">
      <c r="I1323" s="123" t="str">
        <f t="shared" si="44"/>
        <v/>
      </c>
      <c r="S1323" s="77" t="str">
        <f t="shared" si="45"/>
        <v/>
      </c>
    </row>
    <row r="1324" spans="9:19">
      <c r="I1324" s="123" t="str">
        <f t="shared" si="44"/>
        <v/>
      </c>
      <c r="S1324" s="77" t="str">
        <f t="shared" si="45"/>
        <v/>
      </c>
    </row>
    <row r="1325" spans="9:19">
      <c r="I1325" s="123" t="str">
        <f t="shared" si="44"/>
        <v/>
      </c>
      <c r="S1325" s="77" t="str">
        <f t="shared" si="45"/>
        <v/>
      </c>
    </row>
    <row r="1326" spans="9:19">
      <c r="I1326" s="123" t="str">
        <f t="shared" si="44"/>
        <v/>
      </c>
      <c r="S1326" s="77" t="str">
        <f t="shared" si="45"/>
        <v/>
      </c>
    </row>
    <row r="1327" spans="9:19">
      <c r="I1327" s="123" t="str">
        <f t="shared" si="44"/>
        <v/>
      </c>
      <c r="S1327" s="77" t="str">
        <f t="shared" si="45"/>
        <v/>
      </c>
    </row>
    <row r="1328" spans="9:19">
      <c r="I1328" s="123" t="str">
        <f t="shared" si="44"/>
        <v/>
      </c>
      <c r="S1328" s="77" t="str">
        <f t="shared" si="45"/>
        <v/>
      </c>
    </row>
    <row r="1329" spans="9:19">
      <c r="I1329" s="123" t="str">
        <f t="shared" si="44"/>
        <v/>
      </c>
      <c r="S1329" s="77" t="str">
        <f t="shared" si="45"/>
        <v/>
      </c>
    </row>
    <row r="1330" spans="9:19">
      <c r="I1330" s="123" t="str">
        <f t="shared" si="44"/>
        <v/>
      </c>
      <c r="S1330" s="77" t="str">
        <f t="shared" si="45"/>
        <v/>
      </c>
    </row>
    <row r="1331" spans="9:19">
      <c r="I1331" s="123" t="str">
        <f t="shared" si="44"/>
        <v/>
      </c>
      <c r="S1331" s="77" t="str">
        <f t="shared" si="45"/>
        <v/>
      </c>
    </row>
    <row r="1332" spans="9:19">
      <c r="I1332" s="123" t="str">
        <f t="shared" si="44"/>
        <v/>
      </c>
      <c r="S1332" s="77" t="str">
        <f t="shared" si="45"/>
        <v/>
      </c>
    </row>
    <row r="1333" spans="9:19">
      <c r="I1333" s="123" t="str">
        <f t="shared" si="44"/>
        <v/>
      </c>
      <c r="S1333" s="77" t="str">
        <f t="shared" si="45"/>
        <v/>
      </c>
    </row>
    <row r="1334" spans="9:19">
      <c r="I1334" s="123" t="str">
        <f t="shared" si="44"/>
        <v/>
      </c>
      <c r="S1334" s="77" t="str">
        <f t="shared" si="45"/>
        <v/>
      </c>
    </row>
    <row r="1335" spans="9:19">
      <c r="I1335" s="123" t="str">
        <f t="shared" si="44"/>
        <v/>
      </c>
      <c r="S1335" s="77" t="str">
        <f t="shared" si="45"/>
        <v/>
      </c>
    </row>
    <row r="1336" spans="9:19">
      <c r="I1336" s="123" t="str">
        <f t="shared" si="44"/>
        <v/>
      </c>
      <c r="S1336" s="77" t="str">
        <f t="shared" si="45"/>
        <v/>
      </c>
    </row>
    <row r="1337" spans="9:19">
      <c r="I1337" s="123" t="str">
        <f t="shared" si="44"/>
        <v/>
      </c>
      <c r="S1337" s="77" t="str">
        <f t="shared" si="45"/>
        <v/>
      </c>
    </row>
    <row r="1338" spans="9:19">
      <c r="I1338" s="123" t="str">
        <f t="shared" si="44"/>
        <v/>
      </c>
      <c r="S1338" s="77" t="str">
        <f t="shared" si="45"/>
        <v/>
      </c>
    </row>
    <row r="1339" spans="9:19">
      <c r="I1339" s="123" t="str">
        <f t="shared" si="44"/>
        <v/>
      </c>
      <c r="S1339" s="77" t="str">
        <f t="shared" si="45"/>
        <v/>
      </c>
    </row>
    <row r="1340" spans="9:19">
      <c r="I1340" s="123" t="str">
        <f t="shared" si="44"/>
        <v/>
      </c>
      <c r="S1340" s="77" t="str">
        <f t="shared" si="45"/>
        <v/>
      </c>
    </row>
    <row r="1341" spans="9:19">
      <c r="I1341" s="123" t="str">
        <f t="shared" si="44"/>
        <v/>
      </c>
      <c r="S1341" s="77" t="str">
        <f t="shared" si="45"/>
        <v/>
      </c>
    </row>
    <row r="1342" spans="9:19">
      <c r="I1342" s="123" t="str">
        <f t="shared" si="44"/>
        <v/>
      </c>
      <c r="S1342" s="77" t="str">
        <f t="shared" si="45"/>
        <v/>
      </c>
    </row>
    <row r="1343" spans="9:19">
      <c r="I1343" s="123" t="str">
        <f t="shared" si="44"/>
        <v/>
      </c>
      <c r="S1343" s="77" t="str">
        <f t="shared" si="45"/>
        <v/>
      </c>
    </row>
    <row r="1344" spans="9:19">
      <c r="I1344" s="123" t="str">
        <f t="shared" si="44"/>
        <v/>
      </c>
      <c r="S1344" s="77" t="str">
        <f t="shared" si="45"/>
        <v/>
      </c>
    </row>
    <row r="1345" spans="9:19">
      <c r="I1345" s="123" t="str">
        <f t="shared" si="44"/>
        <v/>
      </c>
      <c r="S1345" s="77" t="str">
        <f t="shared" si="45"/>
        <v/>
      </c>
    </row>
    <row r="1346" spans="9:19">
      <c r="I1346" s="123" t="str">
        <f t="shared" si="44"/>
        <v/>
      </c>
      <c r="S1346" s="77" t="str">
        <f t="shared" si="45"/>
        <v/>
      </c>
    </row>
    <row r="1347" spans="9:19">
      <c r="I1347" s="123" t="str">
        <f t="shared" ref="I1347:I1410" si="46">IF(C1347="","",EXP(-EXP(-(C1347-K$12)/K$11)))</f>
        <v/>
      </c>
      <c r="S1347" s="77" t="str">
        <f t="shared" ref="S1347:S1410" si="47">IF(C1347="","",(1/X$5)  *  EXP(   -  (   (C1347-X$6)/X$5   +   EXP(-(C1347-X$6)/X$5)  )   ))</f>
        <v/>
      </c>
    </row>
    <row r="1348" spans="9:19">
      <c r="I1348" s="123" t="str">
        <f t="shared" si="46"/>
        <v/>
      </c>
      <c r="S1348" s="77" t="str">
        <f t="shared" si="47"/>
        <v/>
      </c>
    </row>
    <row r="1349" spans="9:19">
      <c r="I1349" s="123" t="str">
        <f t="shared" si="46"/>
        <v/>
      </c>
      <c r="S1349" s="77" t="str">
        <f t="shared" si="47"/>
        <v/>
      </c>
    </row>
    <row r="1350" spans="9:19">
      <c r="I1350" s="123" t="str">
        <f t="shared" si="46"/>
        <v/>
      </c>
      <c r="S1350" s="77" t="str">
        <f t="shared" si="47"/>
        <v/>
      </c>
    </row>
    <row r="1351" spans="9:19">
      <c r="I1351" s="123" t="str">
        <f t="shared" si="46"/>
        <v/>
      </c>
      <c r="S1351" s="77" t="str">
        <f t="shared" si="47"/>
        <v/>
      </c>
    </row>
    <row r="1352" spans="9:19">
      <c r="I1352" s="123" t="str">
        <f t="shared" si="46"/>
        <v/>
      </c>
      <c r="S1352" s="77" t="str">
        <f t="shared" si="47"/>
        <v/>
      </c>
    </row>
    <row r="1353" spans="9:19">
      <c r="I1353" s="123" t="str">
        <f t="shared" si="46"/>
        <v/>
      </c>
      <c r="S1353" s="77" t="str">
        <f t="shared" si="47"/>
        <v/>
      </c>
    </row>
    <row r="1354" spans="9:19">
      <c r="I1354" s="123" t="str">
        <f t="shared" si="46"/>
        <v/>
      </c>
      <c r="S1354" s="77" t="str">
        <f t="shared" si="47"/>
        <v/>
      </c>
    </row>
    <row r="1355" spans="9:19">
      <c r="I1355" s="123" t="str">
        <f t="shared" si="46"/>
        <v/>
      </c>
      <c r="S1355" s="77" t="str">
        <f t="shared" si="47"/>
        <v/>
      </c>
    </row>
    <row r="1356" spans="9:19">
      <c r="I1356" s="123" t="str">
        <f t="shared" si="46"/>
        <v/>
      </c>
      <c r="S1356" s="77" t="str">
        <f t="shared" si="47"/>
        <v/>
      </c>
    </row>
    <row r="1357" spans="9:19">
      <c r="I1357" s="123" t="str">
        <f t="shared" si="46"/>
        <v/>
      </c>
      <c r="S1357" s="77" t="str">
        <f t="shared" si="47"/>
        <v/>
      </c>
    </row>
    <row r="1358" spans="9:19">
      <c r="I1358" s="123" t="str">
        <f t="shared" si="46"/>
        <v/>
      </c>
      <c r="S1358" s="77" t="str">
        <f t="shared" si="47"/>
        <v/>
      </c>
    </row>
    <row r="1359" spans="9:19">
      <c r="I1359" s="123" t="str">
        <f t="shared" si="46"/>
        <v/>
      </c>
      <c r="S1359" s="77" t="str">
        <f t="shared" si="47"/>
        <v/>
      </c>
    </row>
    <row r="1360" spans="9:19">
      <c r="I1360" s="123" t="str">
        <f t="shared" si="46"/>
        <v/>
      </c>
      <c r="S1360" s="77" t="str">
        <f t="shared" si="47"/>
        <v/>
      </c>
    </row>
    <row r="1361" spans="9:19">
      <c r="I1361" s="123" t="str">
        <f t="shared" si="46"/>
        <v/>
      </c>
      <c r="S1361" s="77" t="str">
        <f t="shared" si="47"/>
        <v/>
      </c>
    </row>
    <row r="1362" spans="9:19">
      <c r="I1362" s="123" t="str">
        <f t="shared" si="46"/>
        <v/>
      </c>
      <c r="S1362" s="77" t="str">
        <f t="shared" si="47"/>
        <v/>
      </c>
    </row>
    <row r="1363" spans="9:19">
      <c r="I1363" s="123" t="str">
        <f t="shared" si="46"/>
        <v/>
      </c>
      <c r="S1363" s="77" t="str">
        <f t="shared" si="47"/>
        <v/>
      </c>
    </row>
    <row r="1364" spans="9:19">
      <c r="I1364" s="123" t="str">
        <f t="shared" si="46"/>
        <v/>
      </c>
      <c r="S1364" s="77" t="str">
        <f t="shared" si="47"/>
        <v/>
      </c>
    </row>
    <row r="1365" spans="9:19">
      <c r="I1365" s="123" t="str">
        <f t="shared" si="46"/>
        <v/>
      </c>
      <c r="S1365" s="77" t="str">
        <f t="shared" si="47"/>
        <v/>
      </c>
    </row>
    <row r="1366" spans="9:19">
      <c r="I1366" s="123" t="str">
        <f t="shared" si="46"/>
        <v/>
      </c>
      <c r="S1366" s="77" t="str">
        <f t="shared" si="47"/>
        <v/>
      </c>
    </row>
    <row r="1367" spans="9:19">
      <c r="I1367" s="123" t="str">
        <f t="shared" si="46"/>
        <v/>
      </c>
      <c r="S1367" s="77" t="str">
        <f t="shared" si="47"/>
        <v/>
      </c>
    </row>
    <row r="1368" spans="9:19">
      <c r="I1368" s="123" t="str">
        <f t="shared" si="46"/>
        <v/>
      </c>
      <c r="S1368" s="77" t="str">
        <f t="shared" si="47"/>
        <v/>
      </c>
    </row>
    <row r="1369" spans="9:19">
      <c r="I1369" s="123" t="str">
        <f t="shared" si="46"/>
        <v/>
      </c>
      <c r="S1369" s="77" t="str">
        <f t="shared" si="47"/>
        <v/>
      </c>
    </row>
    <row r="1370" spans="9:19">
      <c r="I1370" s="123" t="str">
        <f t="shared" si="46"/>
        <v/>
      </c>
      <c r="S1370" s="77" t="str">
        <f t="shared" si="47"/>
        <v/>
      </c>
    </row>
    <row r="1371" spans="9:19">
      <c r="I1371" s="123" t="str">
        <f t="shared" si="46"/>
        <v/>
      </c>
      <c r="S1371" s="77" t="str">
        <f t="shared" si="47"/>
        <v/>
      </c>
    </row>
    <row r="1372" spans="9:19">
      <c r="I1372" s="123" t="str">
        <f t="shared" si="46"/>
        <v/>
      </c>
      <c r="S1372" s="77" t="str">
        <f t="shared" si="47"/>
        <v/>
      </c>
    </row>
    <row r="1373" spans="9:19">
      <c r="I1373" s="123" t="str">
        <f t="shared" si="46"/>
        <v/>
      </c>
      <c r="S1373" s="77" t="str">
        <f t="shared" si="47"/>
        <v/>
      </c>
    </row>
    <row r="1374" spans="9:19">
      <c r="I1374" s="123" t="str">
        <f t="shared" si="46"/>
        <v/>
      </c>
      <c r="S1374" s="77" t="str">
        <f t="shared" si="47"/>
        <v/>
      </c>
    </row>
    <row r="1375" spans="9:19">
      <c r="I1375" s="123" t="str">
        <f t="shared" si="46"/>
        <v/>
      </c>
      <c r="S1375" s="77" t="str">
        <f t="shared" si="47"/>
        <v/>
      </c>
    </row>
    <row r="1376" spans="9:19">
      <c r="I1376" s="123" t="str">
        <f t="shared" si="46"/>
        <v/>
      </c>
      <c r="S1376" s="77" t="str">
        <f t="shared" si="47"/>
        <v/>
      </c>
    </row>
    <row r="1377" spans="9:19">
      <c r="I1377" s="123" t="str">
        <f t="shared" si="46"/>
        <v/>
      </c>
      <c r="S1377" s="77" t="str">
        <f t="shared" si="47"/>
        <v/>
      </c>
    </row>
    <row r="1378" spans="9:19">
      <c r="I1378" s="123" t="str">
        <f t="shared" si="46"/>
        <v/>
      </c>
      <c r="S1378" s="77" t="str">
        <f t="shared" si="47"/>
        <v/>
      </c>
    </row>
    <row r="1379" spans="9:19">
      <c r="I1379" s="123" t="str">
        <f t="shared" si="46"/>
        <v/>
      </c>
      <c r="S1379" s="77" t="str">
        <f t="shared" si="47"/>
        <v/>
      </c>
    </row>
    <row r="1380" spans="9:19">
      <c r="I1380" s="123" t="str">
        <f t="shared" si="46"/>
        <v/>
      </c>
      <c r="S1380" s="77" t="str">
        <f t="shared" si="47"/>
        <v/>
      </c>
    </row>
    <row r="1381" spans="9:19">
      <c r="I1381" s="123" t="str">
        <f t="shared" si="46"/>
        <v/>
      </c>
      <c r="S1381" s="77" t="str">
        <f t="shared" si="47"/>
        <v/>
      </c>
    </row>
    <row r="1382" spans="9:19">
      <c r="I1382" s="123" t="str">
        <f t="shared" si="46"/>
        <v/>
      </c>
      <c r="S1382" s="77" t="str">
        <f t="shared" si="47"/>
        <v/>
      </c>
    </row>
    <row r="1383" spans="9:19">
      <c r="I1383" s="123" t="str">
        <f t="shared" si="46"/>
        <v/>
      </c>
      <c r="S1383" s="77" t="str">
        <f t="shared" si="47"/>
        <v/>
      </c>
    </row>
    <row r="1384" spans="9:19">
      <c r="I1384" s="123" t="str">
        <f t="shared" si="46"/>
        <v/>
      </c>
      <c r="S1384" s="77" t="str">
        <f t="shared" si="47"/>
        <v/>
      </c>
    </row>
    <row r="1385" spans="9:19">
      <c r="I1385" s="123" t="str">
        <f t="shared" si="46"/>
        <v/>
      </c>
      <c r="S1385" s="77" t="str">
        <f t="shared" si="47"/>
        <v/>
      </c>
    </row>
    <row r="1386" spans="9:19">
      <c r="I1386" s="123" t="str">
        <f t="shared" si="46"/>
        <v/>
      </c>
      <c r="S1386" s="77" t="str">
        <f t="shared" si="47"/>
        <v/>
      </c>
    </row>
    <row r="1387" spans="9:19">
      <c r="I1387" s="123" t="str">
        <f t="shared" si="46"/>
        <v/>
      </c>
      <c r="S1387" s="77" t="str">
        <f t="shared" si="47"/>
        <v/>
      </c>
    </row>
    <row r="1388" spans="9:19">
      <c r="I1388" s="123" t="str">
        <f t="shared" si="46"/>
        <v/>
      </c>
      <c r="S1388" s="77" t="str">
        <f t="shared" si="47"/>
        <v/>
      </c>
    </row>
    <row r="1389" spans="9:19">
      <c r="I1389" s="123" t="str">
        <f t="shared" si="46"/>
        <v/>
      </c>
      <c r="S1389" s="77" t="str">
        <f t="shared" si="47"/>
        <v/>
      </c>
    </row>
    <row r="1390" spans="9:19">
      <c r="I1390" s="123" t="str">
        <f t="shared" si="46"/>
        <v/>
      </c>
      <c r="S1390" s="77" t="str">
        <f t="shared" si="47"/>
        <v/>
      </c>
    </row>
    <row r="1391" spans="9:19">
      <c r="I1391" s="123" t="str">
        <f t="shared" si="46"/>
        <v/>
      </c>
      <c r="S1391" s="77" t="str">
        <f t="shared" si="47"/>
        <v/>
      </c>
    </row>
    <row r="1392" spans="9:19">
      <c r="I1392" s="123" t="str">
        <f t="shared" si="46"/>
        <v/>
      </c>
      <c r="S1392" s="77" t="str">
        <f t="shared" si="47"/>
        <v/>
      </c>
    </row>
    <row r="1393" spans="9:19">
      <c r="I1393" s="123" t="str">
        <f t="shared" si="46"/>
        <v/>
      </c>
      <c r="S1393" s="77" t="str">
        <f t="shared" si="47"/>
        <v/>
      </c>
    </row>
    <row r="1394" spans="9:19">
      <c r="I1394" s="123" t="str">
        <f t="shared" si="46"/>
        <v/>
      </c>
      <c r="S1394" s="77" t="str">
        <f t="shared" si="47"/>
        <v/>
      </c>
    </row>
    <row r="1395" spans="9:19">
      <c r="I1395" s="123" t="str">
        <f t="shared" si="46"/>
        <v/>
      </c>
      <c r="S1395" s="77" t="str">
        <f t="shared" si="47"/>
        <v/>
      </c>
    </row>
    <row r="1396" spans="9:19">
      <c r="I1396" s="123" t="str">
        <f t="shared" si="46"/>
        <v/>
      </c>
      <c r="S1396" s="77" t="str">
        <f t="shared" si="47"/>
        <v/>
      </c>
    </row>
    <row r="1397" spans="9:19">
      <c r="I1397" s="123" t="str">
        <f t="shared" si="46"/>
        <v/>
      </c>
      <c r="S1397" s="77" t="str">
        <f t="shared" si="47"/>
        <v/>
      </c>
    </row>
    <row r="1398" spans="9:19">
      <c r="I1398" s="123" t="str">
        <f t="shared" si="46"/>
        <v/>
      </c>
      <c r="S1398" s="77" t="str">
        <f t="shared" si="47"/>
        <v/>
      </c>
    </row>
    <row r="1399" spans="9:19">
      <c r="I1399" s="123" t="str">
        <f t="shared" si="46"/>
        <v/>
      </c>
      <c r="S1399" s="77" t="str">
        <f t="shared" si="47"/>
        <v/>
      </c>
    </row>
    <row r="1400" spans="9:19">
      <c r="I1400" s="123" t="str">
        <f t="shared" si="46"/>
        <v/>
      </c>
      <c r="S1400" s="77" t="str">
        <f t="shared" si="47"/>
        <v/>
      </c>
    </row>
    <row r="1401" spans="9:19">
      <c r="I1401" s="123" t="str">
        <f t="shared" si="46"/>
        <v/>
      </c>
      <c r="S1401" s="77" t="str">
        <f t="shared" si="47"/>
        <v/>
      </c>
    </row>
    <row r="1402" spans="9:19">
      <c r="I1402" s="123" t="str">
        <f t="shared" si="46"/>
        <v/>
      </c>
      <c r="S1402" s="77" t="str">
        <f t="shared" si="47"/>
        <v/>
      </c>
    </row>
    <row r="1403" spans="9:19">
      <c r="I1403" s="123" t="str">
        <f t="shared" si="46"/>
        <v/>
      </c>
      <c r="S1403" s="77" t="str">
        <f t="shared" si="47"/>
        <v/>
      </c>
    </row>
    <row r="1404" spans="9:19">
      <c r="I1404" s="123" t="str">
        <f t="shared" si="46"/>
        <v/>
      </c>
      <c r="S1404" s="77" t="str">
        <f t="shared" si="47"/>
        <v/>
      </c>
    </row>
    <row r="1405" spans="9:19">
      <c r="I1405" s="123" t="str">
        <f t="shared" si="46"/>
        <v/>
      </c>
      <c r="S1405" s="77" t="str">
        <f t="shared" si="47"/>
        <v/>
      </c>
    </row>
    <row r="1406" spans="9:19">
      <c r="I1406" s="123" t="str">
        <f t="shared" si="46"/>
        <v/>
      </c>
      <c r="S1406" s="77" t="str">
        <f t="shared" si="47"/>
        <v/>
      </c>
    </row>
    <row r="1407" spans="9:19">
      <c r="I1407" s="123" t="str">
        <f t="shared" si="46"/>
        <v/>
      </c>
      <c r="S1407" s="77" t="str">
        <f t="shared" si="47"/>
        <v/>
      </c>
    </row>
    <row r="1408" spans="9:19">
      <c r="I1408" s="123" t="str">
        <f t="shared" si="46"/>
        <v/>
      </c>
      <c r="S1408" s="77" t="str">
        <f t="shared" si="47"/>
        <v/>
      </c>
    </row>
    <row r="1409" spans="9:19">
      <c r="I1409" s="123" t="str">
        <f t="shared" si="46"/>
        <v/>
      </c>
      <c r="S1409" s="77" t="str">
        <f t="shared" si="47"/>
        <v/>
      </c>
    </row>
    <row r="1410" spans="9:19">
      <c r="I1410" s="123" t="str">
        <f t="shared" si="46"/>
        <v/>
      </c>
      <c r="S1410" s="77" t="str">
        <f t="shared" si="47"/>
        <v/>
      </c>
    </row>
    <row r="1411" spans="9:19">
      <c r="I1411" s="123" t="str">
        <f t="shared" ref="I1411:I1422" si="48">IF(C1411="","",EXP(-EXP(-(C1411-K$12)/K$11)))</f>
        <v/>
      </c>
      <c r="S1411" s="77" t="str">
        <f t="shared" ref="S1411:S1474" si="49">IF(C1411="","",(1/X$5)  *  EXP(   -  (   (C1411-X$6)/X$5   +   EXP(-(C1411-X$6)/X$5)  )   ))</f>
        <v/>
      </c>
    </row>
    <row r="1412" spans="9:19">
      <c r="I1412" s="123" t="str">
        <f t="shared" si="48"/>
        <v/>
      </c>
      <c r="S1412" s="77" t="str">
        <f t="shared" si="49"/>
        <v/>
      </c>
    </row>
    <row r="1413" spans="9:19">
      <c r="I1413" s="123" t="str">
        <f t="shared" si="48"/>
        <v/>
      </c>
      <c r="S1413" s="77" t="str">
        <f t="shared" si="49"/>
        <v/>
      </c>
    </row>
    <row r="1414" spans="9:19">
      <c r="I1414" s="123" t="str">
        <f t="shared" si="48"/>
        <v/>
      </c>
      <c r="S1414" s="77" t="str">
        <f t="shared" si="49"/>
        <v/>
      </c>
    </row>
    <row r="1415" spans="9:19">
      <c r="I1415" s="123" t="str">
        <f t="shared" si="48"/>
        <v/>
      </c>
      <c r="S1415" s="77" t="str">
        <f t="shared" si="49"/>
        <v/>
      </c>
    </row>
    <row r="1416" spans="9:19">
      <c r="I1416" s="123" t="str">
        <f t="shared" si="48"/>
        <v/>
      </c>
      <c r="S1416" s="77" t="str">
        <f t="shared" si="49"/>
        <v/>
      </c>
    </row>
    <row r="1417" spans="9:19">
      <c r="I1417" s="123" t="str">
        <f t="shared" si="48"/>
        <v/>
      </c>
      <c r="S1417" s="77" t="str">
        <f t="shared" si="49"/>
        <v/>
      </c>
    </row>
    <row r="1418" spans="9:19">
      <c r="I1418" s="123" t="str">
        <f t="shared" si="48"/>
        <v/>
      </c>
      <c r="S1418" s="77" t="str">
        <f t="shared" si="49"/>
        <v/>
      </c>
    </row>
    <row r="1419" spans="9:19">
      <c r="I1419" s="123" t="str">
        <f t="shared" si="48"/>
        <v/>
      </c>
      <c r="S1419" s="77" t="str">
        <f t="shared" si="49"/>
        <v/>
      </c>
    </row>
    <row r="1420" spans="9:19">
      <c r="I1420" s="123" t="str">
        <f t="shared" si="48"/>
        <v/>
      </c>
      <c r="S1420" s="77" t="str">
        <f t="shared" si="49"/>
        <v/>
      </c>
    </row>
    <row r="1421" spans="9:19">
      <c r="I1421" s="123" t="str">
        <f t="shared" si="48"/>
        <v/>
      </c>
      <c r="S1421" s="77" t="str">
        <f t="shared" si="49"/>
        <v/>
      </c>
    </row>
    <row r="1422" spans="9:19">
      <c r="I1422" s="123" t="str">
        <f t="shared" si="48"/>
        <v/>
      </c>
      <c r="S1422" s="77" t="str">
        <f t="shared" si="49"/>
        <v/>
      </c>
    </row>
    <row r="1423" spans="9:19">
      <c r="S1423" s="77" t="str">
        <f t="shared" si="49"/>
        <v/>
      </c>
    </row>
    <row r="1424" spans="9:19">
      <c r="S1424" s="77" t="str">
        <f t="shared" si="49"/>
        <v/>
      </c>
    </row>
    <row r="1425" spans="19:19">
      <c r="S1425" s="77" t="str">
        <f t="shared" si="49"/>
        <v/>
      </c>
    </row>
    <row r="1426" spans="19:19">
      <c r="S1426" s="77" t="str">
        <f t="shared" si="49"/>
        <v/>
      </c>
    </row>
    <row r="1427" spans="19:19">
      <c r="S1427" s="77" t="str">
        <f t="shared" si="49"/>
        <v/>
      </c>
    </row>
    <row r="1428" spans="19:19">
      <c r="S1428" s="77" t="str">
        <f t="shared" si="49"/>
        <v/>
      </c>
    </row>
    <row r="1429" spans="19:19">
      <c r="S1429" s="77" t="str">
        <f t="shared" si="49"/>
        <v/>
      </c>
    </row>
    <row r="1430" spans="19:19">
      <c r="S1430" s="77" t="str">
        <f t="shared" si="49"/>
        <v/>
      </c>
    </row>
    <row r="1431" spans="19:19">
      <c r="S1431" s="77" t="str">
        <f t="shared" si="49"/>
        <v/>
      </c>
    </row>
    <row r="1432" spans="19:19">
      <c r="S1432" s="77" t="str">
        <f t="shared" si="49"/>
        <v/>
      </c>
    </row>
    <row r="1433" spans="19:19">
      <c r="S1433" s="77" t="str">
        <f t="shared" si="49"/>
        <v/>
      </c>
    </row>
    <row r="1434" spans="19:19">
      <c r="S1434" s="77" t="str">
        <f t="shared" si="49"/>
        <v/>
      </c>
    </row>
    <row r="1435" spans="19:19">
      <c r="S1435" s="77" t="str">
        <f t="shared" si="49"/>
        <v/>
      </c>
    </row>
    <row r="1436" spans="19:19">
      <c r="S1436" s="77" t="str">
        <f t="shared" si="49"/>
        <v/>
      </c>
    </row>
    <row r="1437" spans="19:19">
      <c r="S1437" s="77" t="str">
        <f t="shared" si="49"/>
        <v/>
      </c>
    </row>
    <row r="1438" spans="19:19">
      <c r="S1438" s="77" t="str">
        <f t="shared" si="49"/>
        <v/>
      </c>
    </row>
    <row r="1439" spans="19:19">
      <c r="S1439" s="77" t="str">
        <f t="shared" si="49"/>
        <v/>
      </c>
    </row>
    <row r="1440" spans="19:19">
      <c r="S1440" s="77" t="str">
        <f t="shared" si="49"/>
        <v/>
      </c>
    </row>
    <row r="1441" spans="19:19">
      <c r="S1441" s="77" t="str">
        <f t="shared" si="49"/>
        <v/>
      </c>
    </row>
    <row r="1442" spans="19:19">
      <c r="S1442" s="77" t="str">
        <f t="shared" si="49"/>
        <v/>
      </c>
    </row>
    <row r="1443" spans="19:19">
      <c r="S1443" s="77" t="str">
        <f t="shared" si="49"/>
        <v/>
      </c>
    </row>
    <row r="1444" spans="19:19">
      <c r="S1444" s="77" t="str">
        <f t="shared" si="49"/>
        <v/>
      </c>
    </row>
    <row r="1445" spans="19:19">
      <c r="S1445" s="77" t="str">
        <f t="shared" si="49"/>
        <v/>
      </c>
    </row>
    <row r="1446" spans="19:19">
      <c r="S1446" s="77" t="str">
        <f t="shared" si="49"/>
        <v/>
      </c>
    </row>
    <row r="1447" spans="19:19">
      <c r="S1447" s="77" t="str">
        <f t="shared" si="49"/>
        <v/>
      </c>
    </row>
    <row r="1448" spans="19:19">
      <c r="S1448" s="77" t="str">
        <f t="shared" si="49"/>
        <v/>
      </c>
    </row>
    <row r="1449" spans="19:19">
      <c r="S1449" s="77" t="str">
        <f t="shared" si="49"/>
        <v/>
      </c>
    </row>
    <row r="1450" spans="19:19">
      <c r="S1450" s="77" t="str">
        <f t="shared" si="49"/>
        <v/>
      </c>
    </row>
    <row r="1451" spans="19:19">
      <c r="S1451" s="77" t="str">
        <f t="shared" si="49"/>
        <v/>
      </c>
    </row>
    <row r="1452" spans="19:19">
      <c r="S1452" s="77" t="str">
        <f t="shared" si="49"/>
        <v/>
      </c>
    </row>
    <row r="1453" spans="19:19">
      <c r="S1453" s="77" t="str">
        <f t="shared" si="49"/>
        <v/>
      </c>
    </row>
    <row r="1454" spans="19:19">
      <c r="S1454" s="77" t="str">
        <f t="shared" si="49"/>
        <v/>
      </c>
    </row>
    <row r="1455" spans="19:19">
      <c r="S1455" s="77" t="str">
        <f t="shared" si="49"/>
        <v/>
      </c>
    </row>
    <row r="1456" spans="19:19">
      <c r="S1456" s="77" t="str">
        <f t="shared" si="49"/>
        <v/>
      </c>
    </row>
    <row r="1457" spans="19:19">
      <c r="S1457" s="77" t="str">
        <f t="shared" si="49"/>
        <v/>
      </c>
    </row>
    <row r="1458" spans="19:19">
      <c r="S1458" s="77" t="str">
        <f t="shared" si="49"/>
        <v/>
      </c>
    </row>
    <row r="1459" spans="19:19">
      <c r="S1459" s="77" t="str">
        <f t="shared" si="49"/>
        <v/>
      </c>
    </row>
    <row r="1460" spans="19:19">
      <c r="S1460" s="77" t="str">
        <f t="shared" si="49"/>
        <v/>
      </c>
    </row>
    <row r="1461" spans="19:19">
      <c r="S1461" s="77" t="str">
        <f t="shared" si="49"/>
        <v/>
      </c>
    </row>
    <row r="1462" spans="19:19">
      <c r="S1462" s="77" t="str">
        <f t="shared" si="49"/>
        <v/>
      </c>
    </row>
    <row r="1463" spans="19:19">
      <c r="S1463" s="77" t="str">
        <f t="shared" si="49"/>
        <v/>
      </c>
    </row>
    <row r="1464" spans="19:19">
      <c r="S1464" s="77" t="str">
        <f t="shared" si="49"/>
        <v/>
      </c>
    </row>
    <row r="1465" spans="19:19">
      <c r="S1465" s="77" t="str">
        <f t="shared" si="49"/>
        <v/>
      </c>
    </row>
    <row r="1466" spans="19:19">
      <c r="S1466" s="77" t="str">
        <f t="shared" si="49"/>
        <v/>
      </c>
    </row>
    <row r="1467" spans="19:19">
      <c r="S1467" s="77" t="str">
        <f t="shared" si="49"/>
        <v/>
      </c>
    </row>
    <row r="1468" spans="19:19">
      <c r="S1468" s="77" t="str">
        <f t="shared" si="49"/>
        <v/>
      </c>
    </row>
    <row r="1469" spans="19:19">
      <c r="S1469" s="77" t="str">
        <f t="shared" si="49"/>
        <v/>
      </c>
    </row>
    <row r="1470" spans="19:19">
      <c r="S1470" s="77" t="str">
        <f t="shared" si="49"/>
        <v/>
      </c>
    </row>
    <row r="1471" spans="19:19">
      <c r="S1471" s="77" t="str">
        <f t="shared" si="49"/>
        <v/>
      </c>
    </row>
    <row r="1472" spans="19:19">
      <c r="S1472" s="77" t="str">
        <f t="shared" si="49"/>
        <v/>
      </c>
    </row>
    <row r="1473" spans="19:19">
      <c r="S1473" s="77" t="str">
        <f t="shared" si="49"/>
        <v/>
      </c>
    </row>
    <row r="1474" spans="19:19">
      <c r="S1474" s="77" t="str">
        <f t="shared" si="49"/>
        <v/>
      </c>
    </row>
    <row r="1475" spans="19:19">
      <c r="S1475" s="77" t="str">
        <f t="shared" ref="S1475:S1484" si="50">IF(C1475="","",(1/X$5)  *  EXP(   -  (   (C1475-X$6)/X$5   +   EXP(-(C1475-X$6)/X$5)  )   ))</f>
        <v/>
      </c>
    </row>
    <row r="1476" spans="19:19">
      <c r="S1476" s="77" t="str">
        <f t="shared" si="50"/>
        <v/>
      </c>
    </row>
    <row r="1477" spans="19:19">
      <c r="S1477" s="77" t="str">
        <f t="shared" si="50"/>
        <v/>
      </c>
    </row>
    <row r="1478" spans="19:19">
      <c r="S1478" s="77" t="str">
        <f t="shared" si="50"/>
        <v/>
      </c>
    </row>
    <row r="1479" spans="19:19">
      <c r="S1479" s="77" t="str">
        <f t="shared" si="50"/>
        <v/>
      </c>
    </row>
    <row r="1480" spans="19:19">
      <c r="S1480" s="77" t="str">
        <f t="shared" si="50"/>
        <v/>
      </c>
    </row>
    <row r="1481" spans="19:19">
      <c r="S1481" s="77" t="str">
        <f t="shared" si="50"/>
        <v/>
      </c>
    </row>
    <row r="1482" spans="19:19">
      <c r="S1482" s="77" t="str">
        <f t="shared" si="50"/>
        <v/>
      </c>
    </row>
    <row r="1483" spans="19:19">
      <c r="S1483" s="77" t="str">
        <f t="shared" si="50"/>
        <v/>
      </c>
    </row>
    <row r="1484" spans="19:19">
      <c r="S1484" s="77" t="str">
        <f t="shared" si="50"/>
        <v/>
      </c>
    </row>
  </sheetData>
  <mergeCells count="7">
    <mergeCell ref="J10:K10"/>
    <mergeCell ref="G1:H1"/>
    <mergeCell ref="W1:X1"/>
    <mergeCell ref="J2:K2"/>
    <mergeCell ref="M2:N2"/>
    <mergeCell ref="J6:K6"/>
    <mergeCell ref="M8:N8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33"/>
  <sheetViews>
    <sheetView workbookViewId="0">
      <selection activeCell="L15" sqref="L15"/>
    </sheetView>
  </sheetViews>
  <sheetFormatPr defaultColWidth="11.44140625" defaultRowHeight="14.4"/>
  <cols>
    <col min="1" max="1" width="4" bestFit="1" customWidth="1"/>
    <col min="2" max="2" width="9.5546875" bestFit="1" customWidth="1"/>
    <col min="3" max="3" width="7.109375" bestFit="1" customWidth="1"/>
    <col min="4" max="4" width="8.5546875" bestFit="1" customWidth="1"/>
    <col min="5" max="6" width="7.109375" bestFit="1" customWidth="1"/>
    <col min="7" max="7" width="7.5546875" bestFit="1" customWidth="1"/>
    <col min="8" max="8" width="7.109375" bestFit="1" customWidth="1"/>
    <col min="9" max="9" width="7.5546875" bestFit="1" customWidth="1"/>
    <col min="10" max="11" width="7" bestFit="1" customWidth="1"/>
    <col min="257" max="257" width="4" bestFit="1" customWidth="1"/>
    <col min="258" max="258" width="9.5546875" bestFit="1" customWidth="1"/>
    <col min="259" max="259" width="7.109375" bestFit="1" customWidth="1"/>
    <col min="260" max="260" width="8.5546875" bestFit="1" customWidth="1"/>
    <col min="261" max="262" width="7.109375" bestFit="1" customWidth="1"/>
    <col min="263" max="263" width="7.5546875" bestFit="1" customWidth="1"/>
    <col min="264" max="264" width="7.109375" bestFit="1" customWidth="1"/>
    <col min="265" max="265" width="7.5546875" bestFit="1" customWidth="1"/>
    <col min="266" max="267" width="7" bestFit="1" customWidth="1"/>
    <col min="513" max="513" width="4" bestFit="1" customWidth="1"/>
    <col min="514" max="514" width="9.5546875" bestFit="1" customWidth="1"/>
    <col min="515" max="515" width="7.109375" bestFit="1" customWidth="1"/>
    <col min="516" max="516" width="8.5546875" bestFit="1" customWidth="1"/>
    <col min="517" max="518" width="7.109375" bestFit="1" customWidth="1"/>
    <col min="519" max="519" width="7.5546875" bestFit="1" customWidth="1"/>
    <col min="520" max="520" width="7.109375" bestFit="1" customWidth="1"/>
    <col min="521" max="521" width="7.5546875" bestFit="1" customWidth="1"/>
    <col min="522" max="523" width="7" bestFit="1" customWidth="1"/>
    <col min="769" max="769" width="4" bestFit="1" customWidth="1"/>
    <col min="770" max="770" width="9.5546875" bestFit="1" customWidth="1"/>
    <col min="771" max="771" width="7.109375" bestFit="1" customWidth="1"/>
    <col min="772" max="772" width="8.5546875" bestFit="1" customWidth="1"/>
    <col min="773" max="774" width="7.109375" bestFit="1" customWidth="1"/>
    <col min="775" max="775" width="7.5546875" bestFit="1" customWidth="1"/>
    <col min="776" max="776" width="7.109375" bestFit="1" customWidth="1"/>
    <col min="777" max="777" width="7.5546875" bestFit="1" customWidth="1"/>
    <col min="778" max="779" width="7" bestFit="1" customWidth="1"/>
    <col min="1025" max="1025" width="4" bestFit="1" customWidth="1"/>
    <col min="1026" max="1026" width="9.5546875" bestFit="1" customWidth="1"/>
    <col min="1027" max="1027" width="7.109375" bestFit="1" customWidth="1"/>
    <col min="1028" max="1028" width="8.5546875" bestFit="1" customWidth="1"/>
    <col min="1029" max="1030" width="7.109375" bestFit="1" customWidth="1"/>
    <col min="1031" max="1031" width="7.5546875" bestFit="1" customWidth="1"/>
    <col min="1032" max="1032" width="7.109375" bestFit="1" customWidth="1"/>
    <col min="1033" max="1033" width="7.5546875" bestFit="1" customWidth="1"/>
    <col min="1034" max="1035" width="7" bestFit="1" customWidth="1"/>
    <col min="1281" max="1281" width="4" bestFit="1" customWidth="1"/>
    <col min="1282" max="1282" width="9.5546875" bestFit="1" customWidth="1"/>
    <col min="1283" max="1283" width="7.109375" bestFit="1" customWidth="1"/>
    <col min="1284" max="1284" width="8.5546875" bestFit="1" customWidth="1"/>
    <col min="1285" max="1286" width="7.109375" bestFit="1" customWidth="1"/>
    <col min="1287" max="1287" width="7.5546875" bestFit="1" customWidth="1"/>
    <col min="1288" max="1288" width="7.109375" bestFit="1" customWidth="1"/>
    <col min="1289" max="1289" width="7.5546875" bestFit="1" customWidth="1"/>
    <col min="1290" max="1291" width="7" bestFit="1" customWidth="1"/>
    <col min="1537" max="1537" width="4" bestFit="1" customWidth="1"/>
    <col min="1538" max="1538" width="9.5546875" bestFit="1" customWidth="1"/>
    <col min="1539" max="1539" width="7.109375" bestFit="1" customWidth="1"/>
    <col min="1540" max="1540" width="8.5546875" bestFit="1" customWidth="1"/>
    <col min="1541" max="1542" width="7.109375" bestFit="1" customWidth="1"/>
    <col min="1543" max="1543" width="7.5546875" bestFit="1" customWidth="1"/>
    <col min="1544" max="1544" width="7.109375" bestFit="1" customWidth="1"/>
    <col min="1545" max="1545" width="7.5546875" bestFit="1" customWidth="1"/>
    <col min="1546" max="1547" width="7" bestFit="1" customWidth="1"/>
    <col min="1793" max="1793" width="4" bestFit="1" customWidth="1"/>
    <col min="1794" max="1794" width="9.5546875" bestFit="1" customWidth="1"/>
    <col min="1795" max="1795" width="7.109375" bestFit="1" customWidth="1"/>
    <col min="1796" max="1796" width="8.5546875" bestFit="1" customWidth="1"/>
    <col min="1797" max="1798" width="7.109375" bestFit="1" customWidth="1"/>
    <col min="1799" max="1799" width="7.5546875" bestFit="1" customWidth="1"/>
    <col min="1800" max="1800" width="7.109375" bestFit="1" customWidth="1"/>
    <col min="1801" max="1801" width="7.5546875" bestFit="1" customWidth="1"/>
    <col min="1802" max="1803" width="7" bestFit="1" customWidth="1"/>
    <col min="2049" max="2049" width="4" bestFit="1" customWidth="1"/>
    <col min="2050" max="2050" width="9.5546875" bestFit="1" customWidth="1"/>
    <col min="2051" max="2051" width="7.109375" bestFit="1" customWidth="1"/>
    <col min="2052" max="2052" width="8.5546875" bestFit="1" customWidth="1"/>
    <col min="2053" max="2054" width="7.109375" bestFit="1" customWidth="1"/>
    <col min="2055" max="2055" width="7.5546875" bestFit="1" customWidth="1"/>
    <col min="2056" max="2056" width="7.109375" bestFit="1" customWidth="1"/>
    <col min="2057" max="2057" width="7.5546875" bestFit="1" customWidth="1"/>
    <col min="2058" max="2059" width="7" bestFit="1" customWidth="1"/>
    <col min="2305" max="2305" width="4" bestFit="1" customWidth="1"/>
    <col min="2306" max="2306" width="9.5546875" bestFit="1" customWidth="1"/>
    <col min="2307" max="2307" width="7.109375" bestFit="1" customWidth="1"/>
    <col min="2308" max="2308" width="8.5546875" bestFit="1" customWidth="1"/>
    <col min="2309" max="2310" width="7.109375" bestFit="1" customWidth="1"/>
    <col min="2311" max="2311" width="7.5546875" bestFit="1" customWidth="1"/>
    <col min="2312" max="2312" width="7.109375" bestFit="1" customWidth="1"/>
    <col min="2313" max="2313" width="7.5546875" bestFit="1" customWidth="1"/>
    <col min="2314" max="2315" width="7" bestFit="1" customWidth="1"/>
    <col min="2561" max="2561" width="4" bestFit="1" customWidth="1"/>
    <col min="2562" max="2562" width="9.5546875" bestFit="1" customWidth="1"/>
    <col min="2563" max="2563" width="7.109375" bestFit="1" customWidth="1"/>
    <col min="2564" max="2564" width="8.5546875" bestFit="1" customWidth="1"/>
    <col min="2565" max="2566" width="7.109375" bestFit="1" customWidth="1"/>
    <col min="2567" max="2567" width="7.5546875" bestFit="1" customWidth="1"/>
    <col min="2568" max="2568" width="7.109375" bestFit="1" customWidth="1"/>
    <col min="2569" max="2569" width="7.5546875" bestFit="1" customWidth="1"/>
    <col min="2570" max="2571" width="7" bestFit="1" customWidth="1"/>
    <col min="2817" max="2817" width="4" bestFit="1" customWidth="1"/>
    <col min="2818" max="2818" width="9.5546875" bestFit="1" customWidth="1"/>
    <col min="2819" max="2819" width="7.109375" bestFit="1" customWidth="1"/>
    <col min="2820" max="2820" width="8.5546875" bestFit="1" customWidth="1"/>
    <col min="2821" max="2822" width="7.109375" bestFit="1" customWidth="1"/>
    <col min="2823" max="2823" width="7.5546875" bestFit="1" customWidth="1"/>
    <col min="2824" max="2824" width="7.109375" bestFit="1" customWidth="1"/>
    <col min="2825" max="2825" width="7.5546875" bestFit="1" customWidth="1"/>
    <col min="2826" max="2827" width="7" bestFit="1" customWidth="1"/>
    <col min="3073" max="3073" width="4" bestFit="1" customWidth="1"/>
    <col min="3074" max="3074" width="9.5546875" bestFit="1" customWidth="1"/>
    <col min="3075" max="3075" width="7.109375" bestFit="1" customWidth="1"/>
    <col min="3076" max="3076" width="8.5546875" bestFit="1" customWidth="1"/>
    <col min="3077" max="3078" width="7.109375" bestFit="1" customWidth="1"/>
    <col min="3079" max="3079" width="7.5546875" bestFit="1" customWidth="1"/>
    <col min="3080" max="3080" width="7.109375" bestFit="1" customWidth="1"/>
    <col min="3081" max="3081" width="7.5546875" bestFit="1" customWidth="1"/>
    <col min="3082" max="3083" width="7" bestFit="1" customWidth="1"/>
    <col min="3329" max="3329" width="4" bestFit="1" customWidth="1"/>
    <col min="3330" max="3330" width="9.5546875" bestFit="1" customWidth="1"/>
    <col min="3331" max="3331" width="7.109375" bestFit="1" customWidth="1"/>
    <col min="3332" max="3332" width="8.5546875" bestFit="1" customWidth="1"/>
    <col min="3333" max="3334" width="7.109375" bestFit="1" customWidth="1"/>
    <col min="3335" max="3335" width="7.5546875" bestFit="1" customWidth="1"/>
    <col min="3336" max="3336" width="7.109375" bestFit="1" customWidth="1"/>
    <col min="3337" max="3337" width="7.5546875" bestFit="1" customWidth="1"/>
    <col min="3338" max="3339" width="7" bestFit="1" customWidth="1"/>
    <col min="3585" max="3585" width="4" bestFit="1" customWidth="1"/>
    <col min="3586" max="3586" width="9.5546875" bestFit="1" customWidth="1"/>
    <col min="3587" max="3587" width="7.109375" bestFit="1" customWidth="1"/>
    <col min="3588" max="3588" width="8.5546875" bestFit="1" customWidth="1"/>
    <col min="3589" max="3590" width="7.109375" bestFit="1" customWidth="1"/>
    <col min="3591" max="3591" width="7.5546875" bestFit="1" customWidth="1"/>
    <col min="3592" max="3592" width="7.109375" bestFit="1" customWidth="1"/>
    <col min="3593" max="3593" width="7.5546875" bestFit="1" customWidth="1"/>
    <col min="3594" max="3595" width="7" bestFit="1" customWidth="1"/>
    <col min="3841" max="3841" width="4" bestFit="1" customWidth="1"/>
    <col min="3842" max="3842" width="9.5546875" bestFit="1" customWidth="1"/>
    <col min="3843" max="3843" width="7.109375" bestFit="1" customWidth="1"/>
    <col min="3844" max="3844" width="8.5546875" bestFit="1" customWidth="1"/>
    <col min="3845" max="3846" width="7.109375" bestFit="1" customWidth="1"/>
    <col min="3847" max="3847" width="7.5546875" bestFit="1" customWidth="1"/>
    <col min="3848" max="3848" width="7.109375" bestFit="1" customWidth="1"/>
    <col min="3849" max="3849" width="7.5546875" bestFit="1" customWidth="1"/>
    <col min="3850" max="3851" width="7" bestFit="1" customWidth="1"/>
    <col min="4097" max="4097" width="4" bestFit="1" customWidth="1"/>
    <col min="4098" max="4098" width="9.5546875" bestFit="1" customWidth="1"/>
    <col min="4099" max="4099" width="7.109375" bestFit="1" customWidth="1"/>
    <col min="4100" max="4100" width="8.5546875" bestFit="1" customWidth="1"/>
    <col min="4101" max="4102" width="7.109375" bestFit="1" customWidth="1"/>
    <col min="4103" max="4103" width="7.5546875" bestFit="1" customWidth="1"/>
    <col min="4104" max="4104" width="7.109375" bestFit="1" customWidth="1"/>
    <col min="4105" max="4105" width="7.5546875" bestFit="1" customWidth="1"/>
    <col min="4106" max="4107" width="7" bestFit="1" customWidth="1"/>
    <col min="4353" max="4353" width="4" bestFit="1" customWidth="1"/>
    <col min="4354" max="4354" width="9.5546875" bestFit="1" customWidth="1"/>
    <col min="4355" max="4355" width="7.109375" bestFit="1" customWidth="1"/>
    <col min="4356" max="4356" width="8.5546875" bestFit="1" customWidth="1"/>
    <col min="4357" max="4358" width="7.109375" bestFit="1" customWidth="1"/>
    <col min="4359" max="4359" width="7.5546875" bestFit="1" customWidth="1"/>
    <col min="4360" max="4360" width="7.109375" bestFit="1" customWidth="1"/>
    <col min="4361" max="4361" width="7.5546875" bestFit="1" customWidth="1"/>
    <col min="4362" max="4363" width="7" bestFit="1" customWidth="1"/>
    <col min="4609" max="4609" width="4" bestFit="1" customWidth="1"/>
    <col min="4610" max="4610" width="9.5546875" bestFit="1" customWidth="1"/>
    <col min="4611" max="4611" width="7.109375" bestFit="1" customWidth="1"/>
    <col min="4612" max="4612" width="8.5546875" bestFit="1" customWidth="1"/>
    <col min="4613" max="4614" width="7.109375" bestFit="1" customWidth="1"/>
    <col min="4615" max="4615" width="7.5546875" bestFit="1" customWidth="1"/>
    <col min="4616" max="4616" width="7.109375" bestFit="1" customWidth="1"/>
    <col min="4617" max="4617" width="7.5546875" bestFit="1" customWidth="1"/>
    <col min="4618" max="4619" width="7" bestFit="1" customWidth="1"/>
    <col min="4865" max="4865" width="4" bestFit="1" customWidth="1"/>
    <col min="4866" max="4866" width="9.5546875" bestFit="1" customWidth="1"/>
    <col min="4867" max="4867" width="7.109375" bestFit="1" customWidth="1"/>
    <col min="4868" max="4868" width="8.5546875" bestFit="1" customWidth="1"/>
    <col min="4869" max="4870" width="7.109375" bestFit="1" customWidth="1"/>
    <col min="4871" max="4871" width="7.5546875" bestFit="1" customWidth="1"/>
    <col min="4872" max="4872" width="7.109375" bestFit="1" customWidth="1"/>
    <col min="4873" max="4873" width="7.5546875" bestFit="1" customWidth="1"/>
    <col min="4874" max="4875" width="7" bestFit="1" customWidth="1"/>
    <col min="5121" max="5121" width="4" bestFit="1" customWidth="1"/>
    <col min="5122" max="5122" width="9.5546875" bestFit="1" customWidth="1"/>
    <col min="5123" max="5123" width="7.109375" bestFit="1" customWidth="1"/>
    <col min="5124" max="5124" width="8.5546875" bestFit="1" customWidth="1"/>
    <col min="5125" max="5126" width="7.109375" bestFit="1" customWidth="1"/>
    <col min="5127" max="5127" width="7.5546875" bestFit="1" customWidth="1"/>
    <col min="5128" max="5128" width="7.109375" bestFit="1" customWidth="1"/>
    <col min="5129" max="5129" width="7.5546875" bestFit="1" customWidth="1"/>
    <col min="5130" max="5131" width="7" bestFit="1" customWidth="1"/>
    <col min="5377" max="5377" width="4" bestFit="1" customWidth="1"/>
    <col min="5378" max="5378" width="9.5546875" bestFit="1" customWidth="1"/>
    <col min="5379" max="5379" width="7.109375" bestFit="1" customWidth="1"/>
    <col min="5380" max="5380" width="8.5546875" bestFit="1" customWidth="1"/>
    <col min="5381" max="5382" width="7.109375" bestFit="1" customWidth="1"/>
    <col min="5383" max="5383" width="7.5546875" bestFit="1" customWidth="1"/>
    <col min="5384" max="5384" width="7.109375" bestFit="1" customWidth="1"/>
    <col min="5385" max="5385" width="7.5546875" bestFit="1" customWidth="1"/>
    <col min="5386" max="5387" width="7" bestFit="1" customWidth="1"/>
    <col min="5633" max="5633" width="4" bestFit="1" customWidth="1"/>
    <col min="5634" max="5634" width="9.5546875" bestFit="1" customWidth="1"/>
    <col min="5635" max="5635" width="7.109375" bestFit="1" customWidth="1"/>
    <col min="5636" max="5636" width="8.5546875" bestFit="1" customWidth="1"/>
    <col min="5637" max="5638" width="7.109375" bestFit="1" customWidth="1"/>
    <col min="5639" max="5639" width="7.5546875" bestFit="1" customWidth="1"/>
    <col min="5640" max="5640" width="7.109375" bestFit="1" customWidth="1"/>
    <col min="5641" max="5641" width="7.5546875" bestFit="1" customWidth="1"/>
    <col min="5642" max="5643" width="7" bestFit="1" customWidth="1"/>
    <col min="5889" max="5889" width="4" bestFit="1" customWidth="1"/>
    <col min="5890" max="5890" width="9.5546875" bestFit="1" customWidth="1"/>
    <col min="5891" max="5891" width="7.109375" bestFit="1" customWidth="1"/>
    <col min="5892" max="5892" width="8.5546875" bestFit="1" customWidth="1"/>
    <col min="5893" max="5894" width="7.109375" bestFit="1" customWidth="1"/>
    <col min="5895" max="5895" width="7.5546875" bestFit="1" customWidth="1"/>
    <col min="5896" max="5896" width="7.109375" bestFit="1" customWidth="1"/>
    <col min="5897" max="5897" width="7.5546875" bestFit="1" customWidth="1"/>
    <col min="5898" max="5899" width="7" bestFit="1" customWidth="1"/>
    <col min="6145" max="6145" width="4" bestFit="1" customWidth="1"/>
    <col min="6146" max="6146" width="9.5546875" bestFit="1" customWidth="1"/>
    <col min="6147" max="6147" width="7.109375" bestFit="1" customWidth="1"/>
    <col min="6148" max="6148" width="8.5546875" bestFit="1" customWidth="1"/>
    <col min="6149" max="6150" width="7.109375" bestFit="1" customWidth="1"/>
    <col min="6151" max="6151" width="7.5546875" bestFit="1" customWidth="1"/>
    <col min="6152" max="6152" width="7.109375" bestFit="1" customWidth="1"/>
    <col min="6153" max="6153" width="7.5546875" bestFit="1" customWidth="1"/>
    <col min="6154" max="6155" width="7" bestFit="1" customWidth="1"/>
    <col min="6401" max="6401" width="4" bestFit="1" customWidth="1"/>
    <col min="6402" max="6402" width="9.5546875" bestFit="1" customWidth="1"/>
    <col min="6403" max="6403" width="7.109375" bestFit="1" customWidth="1"/>
    <col min="6404" max="6404" width="8.5546875" bestFit="1" customWidth="1"/>
    <col min="6405" max="6406" width="7.109375" bestFit="1" customWidth="1"/>
    <col min="6407" max="6407" width="7.5546875" bestFit="1" customWidth="1"/>
    <col min="6408" max="6408" width="7.109375" bestFit="1" customWidth="1"/>
    <col min="6409" max="6409" width="7.5546875" bestFit="1" customWidth="1"/>
    <col min="6410" max="6411" width="7" bestFit="1" customWidth="1"/>
    <col min="6657" max="6657" width="4" bestFit="1" customWidth="1"/>
    <col min="6658" max="6658" width="9.5546875" bestFit="1" customWidth="1"/>
    <col min="6659" max="6659" width="7.109375" bestFit="1" customWidth="1"/>
    <col min="6660" max="6660" width="8.5546875" bestFit="1" customWidth="1"/>
    <col min="6661" max="6662" width="7.109375" bestFit="1" customWidth="1"/>
    <col min="6663" max="6663" width="7.5546875" bestFit="1" customWidth="1"/>
    <col min="6664" max="6664" width="7.109375" bestFit="1" customWidth="1"/>
    <col min="6665" max="6665" width="7.5546875" bestFit="1" customWidth="1"/>
    <col min="6666" max="6667" width="7" bestFit="1" customWidth="1"/>
    <col min="6913" max="6913" width="4" bestFit="1" customWidth="1"/>
    <col min="6914" max="6914" width="9.5546875" bestFit="1" customWidth="1"/>
    <col min="6915" max="6915" width="7.109375" bestFit="1" customWidth="1"/>
    <col min="6916" max="6916" width="8.5546875" bestFit="1" customWidth="1"/>
    <col min="6917" max="6918" width="7.109375" bestFit="1" customWidth="1"/>
    <col min="6919" max="6919" width="7.5546875" bestFit="1" customWidth="1"/>
    <col min="6920" max="6920" width="7.109375" bestFit="1" customWidth="1"/>
    <col min="6921" max="6921" width="7.5546875" bestFit="1" customWidth="1"/>
    <col min="6922" max="6923" width="7" bestFit="1" customWidth="1"/>
    <col min="7169" max="7169" width="4" bestFit="1" customWidth="1"/>
    <col min="7170" max="7170" width="9.5546875" bestFit="1" customWidth="1"/>
    <col min="7171" max="7171" width="7.109375" bestFit="1" customWidth="1"/>
    <col min="7172" max="7172" width="8.5546875" bestFit="1" customWidth="1"/>
    <col min="7173" max="7174" width="7.109375" bestFit="1" customWidth="1"/>
    <col min="7175" max="7175" width="7.5546875" bestFit="1" customWidth="1"/>
    <col min="7176" max="7176" width="7.109375" bestFit="1" customWidth="1"/>
    <col min="7177" max="7177" width="7.5546875" bestFit="1" customWidth="1"/>
    <col min="7178" max="7179" width="7" bestFit="1" customWidth="1"/>
    <col min="7425" max="7425" width="4" bestFit="1" customWidth="1"/>
    <col min="7426" max="7426" width="9.5546875" bestFit="1" customWidth="1"/>
    <col min="7427" max="7427" width="7.109375" bestFit="1" customWidth="1"/>
    <col min="7428" max="7428" width="8.5546875" bestFit="1" customWidth="1"/>
    <col min="7429" max="7430" width="7.109375" bestFit="1" customWidth="1"/>
    <col min="7431" max="7431" width="7.5546875" bestFit="1" customWidth="1"/>
    <col min="7432" max="7432" width="7.109375" bestFit="1" customWidth="1"/>
    <col min="7433" max="7433" width="7.5546875" bestFit="1" customWidth="1"/>
    <col min="7434" max="7435" width="7" bestFit="1" customWidth="1"/>
    <col min="7681" max="7681" width="4" bestFit="1" customWidth="1"/>
    <col min="7682" max="7682" width="9.5546875" bestFit="1" customWidth="1"/>
    <col min="7683" max="7683" width="7.109375" bestFit="1" customWidth="1"/>
    <col min="7684" max="7684" width="8.5546875" bestFit="1" customWidth="1"/>
    <col min="7685" max="7686" width="7.109375" bestFit="1" customWidth="1"/>
    <col min="7687" max="7687" width="7.5546875" bestFit="1" customWidth="1"/>
    <col min="7688" max="7688" width="7.109375" bestFit="1" customWidth="1"/>
    <col min="7689" max="7689" width="7.5546875" bestFit="1" customWidth="1"/>
    <col min="7690" max="7691" width="7" bestFit="1" customWidth="1"/>
    <col min="7937" max="7937" width="4" bestFit="1" customWidth="1"/>
    <col min="7938" max="7938" width="9.5546875" bestFit="1" customWidth="1"/>
    <col min="7939" max="7939" width="7.109375" bestFit="1" customWidth="1"/>
    <col min="7940" max="7940" width="8.5546875" bestFit="1" customWidth="1"/>
    <col min="7941" max="7942" width="7.109375" bestFit="1" customWidth="1"/>
    <col min="7943" max="7943" width="7.5546875" bestFit="1" customWidth="1"/>
    <col min="7944" max="7944" width="7.109375" bestFit="1" customWidth="1"/>
    <col min="7945" max="7945" width="7.5546875" bestFit="1" customWidth="1"/>
    <col min="7946" max="7947" width="7" bestFit="1" customWidth="1"/>
    <col min="8193" max="8193" width="4" bestFit="1" customWidth="1"/>
    <col min="8194" max="8194" width="9.5546875" bestFit="1" customWidth="1"/>
    <col min="8195" max="8195" width="7.109375" bestFit="1" customWidth="1"/>
    <col min="8196" max="8196" width="8.5546875" bestFit="1" customWidth="1"/>
    <col min="8197" max="8198" width="7.109375" bestFit="1" customWidth="1"/>
    <col min="8199" max="8199" width="7.5546875" bestFit="1" customWidth="1"/>
    <col min="8200" max="8200" width="7.109375" bestFit="1" customWidth="1"/>
    <col min="8201" max="8201" width="7.5546875" bestFit="1" customWidth="1"/>
    <col min="8202" max="8203" width="7" bestFit="1" customWidth="1"/>
    <col min="8449" max="8449" width="4" bestFit="1" customWidth="1"/>
    <col min="8450" max="8450" width="9.5546875" bestFit="1" customWidth="1"/>
    <col min="8451" max="8451" width="7.109375" bestFit="1" customWidth="1"/>
    <col min="8452" max="8452" width="8.5546875" bestFit="1" customWidth="1"/>
    <col min="8453" max="8454" width="7.109375" bestFit="1" customWidth="1"/>
    <col min="8455" max="8455" width="7.5546875" bestFit="1" customWidth="1"/>
    <col min="8456" max="8456" width="7.109375" bestFit="1" customWidth="1"/>
    <col min="8457" max="8457" width="7.5546875" bestFit="1" customWidth="1"/>
    <col min="8458" max="8459" width="7" bestFit="1" customWidth="1"/>
    <col min="8705" max="8705" width="4" bestFit="1" customWidth="1"/>
    <col min="8706" max="8706" width="9.5546875" bestFit="1" customWidth="1"/>
    <col min="8707" max="8707" width="7.109375" bestFit="1" customWidth="1"/>
    <col min="8708" max="8708" width="8.5546875" bestFit="1" customWidth="1"/>
    <col min="8709" max="8710" width="7.109375" bestFit="1" customWidth="1"/>
    <col min="8711" max="8711" width="7.5546875" bestFit="1" customWidth="1"/>
    <col min="8712" max="8712" width="7.109375" bestFit="1" customWidth="1"/>
    <col min="8713" max="8713" width="7.5546875" bestFit="1" customWidth="1"/>
    <col min="8714" max="8715" width="7" bestFit="1" customWidth="1"/>
    <col min="8961" max="8961" width="4" bestFit="1" customWidth="1"/>
    <col min="8962" max="8962" width="9.5546875" bestFit="1" customWidth="1"/>
    <col min="8963" max="8963" width="7.109375" bestFit="1" customWidth="1"/>
    <col min="8964" max="8964" width="8.5546875" bestFit="1" customWidth="1"/>
    <col min="8965" max="8966" width="7.109375" bestFit="1" customWidth="1"/>
    <col min="8967" max="8967" width="7.5546875" bestFit="1" customWidth="1"/>
    <col min="8968" max="8968" width="7.109375" bestFit="1" customWidth="1"/>
    <col min="8969" max="8969" width="7.5546875" bestFit="1" customWidth="1"/>
    <col min="8970" max="8971" width="7" bestFit="1" customWidth="1"/>
    <col min="9217" max="9217" width="4" bestFit="1" customWidth="1"/>
    <col min="9218" max="9218" width="9.5546875" bestFit="1" customWidth="1"/>
    <col min="9219" max="9219" width="7.109375" bestFit="1" customWidth="1"/>
    <col min="9220" max="9220" width="8.5546875" bestFit="1" customWidth="1"/>
    <col min="9221" max="9222" width="7.109375" bestFit="1" customWidth="1"/>
    <col min="9223" max="9223" width="7.5546875" bestFit="1" customWidth="1"/>
    <col min="9224" max="9224" width="7.109375" bestFit="1" customWidth="1"/>
    <col min="9225" max="9225" width="7.5546875" bestFit="1" customWidth="1"/>
    <col min="9226" max="9227" width="7" bestFit="1" customWidth="1"/>
    <col min="9473" max="9473" width="4" bestFit="1" customWidth="1"/>
    <col min="9474" max="9474" width="9.5546875" bestFit="1" customWidth="1"/>
    <col min="9475" max="9475" width="7.109375" bestFit="1" customWidth="1"/>
    <col min="9476" max="9476" width="8.5546875" bestFit="1" customWidth="1"/>
    <col min="9477" max="9478" width="7.109375" bestFit="1" customWidth="1"/>
    <col min="9479" max="9479" width="7.5546875" bestFit="1" customWidth="1"/>
    <col min="9480" max="9480" width="7.109375" bestFit="1" customWidth="1"/>
    <col min="9481" max="9481" width="7.5546875" bestFit="1" customWidth="1"/>
    <col min="9482" max="9483" width="7" bestFit="1" customWidth="1"/>
    <col min="9729" max="9729" width="4" bestFit="1" customWidth="1"/>
    <col min="9730" max="9730" width="9.5546875" bestFit="1" customWidth="1"/>
    <col min="9731" max="9731" width="7.109375" bestFit="1" customWidth="1"/>
    <col min="9732" max="9732" width="8.5546875" bestFit="1" customWidth="1"/>
    <col min="9733" max="9734" width="7.109375" bestFit="1" customWidth="1"/>
    <col min="9735" max="9735" width="7.5546875" bestFit="1" customWidth="1"/>
    <col min="9736" max="9736" width="7.109375" bestFit="1" customWidth="1"/>
    <col min="9737" max="9737" width="7.5546875" bestFit="1" customWidth="1"/>
    <col min="9738" max="9739" width="7" bestFit="1" customWidth="1"/>
    <col min="9985" max="9985" width="4" bestFit="1" customWidth="1"/>
    <col min="9986" max="9986" width="9.5546875" bestFit="1" customWidth="1"/>
    <col min="9987" max="9987" width="7.109375" bestFit="1" customWidth="1"/>
    <col min="9988" max="9988" width="8.5546875" bestFit="1" customWidth="1"/>
    <col min="9989" max="9990" width="7.109375" bestFit="1" customWidth="1"/>
    <col min="9991" max="9991" width="7.5546875" bestFit="1" customWidth="1"/>
    <col min="9992" max="9992" width="7.109375" bestFit="1" customWidth="1"/>
    <col min="9993" max="9993" width="7.5546875" bestFit="1" customWidth="1"/>
    <col min="9994" max="9995" width="7" bestFit="1" customWidth="1"/>
    <col min="10241" max="10241" width="4" bestFit="1" customWidth="1"/>
    <col min="10242" max="10242" width="9.5546875" bestFit="1" customWidth="1"/>
    <col min="10243" max="10243" width="7.109375" bestFit="1" customWidth="1"/>
    <col min="10244" max="10244" width="8.5546875" bestFit="1" customWidth="1"/>
    <col min="10245" max="10246" width="7.109375" bestFit="1" customWidth="1"/>
    <col min="10247" max="10247" width="7.5546875" bestFit="1" customWidth="1"/>
    <col min="10248" max="10248" width="7.109375" bestFit="1" customWidth="1"/>
    <col min="10249" max="10249" width="7.5546875" bestFit="1" customWidth="1"/>
    <col min="10250" max="10251" width="7" bestFit="1" customWidth="1"/>
    <col min="10497" max="10497" width="4" bestFit="1" customWidth="1"/>
    <col min="10498" max="10498" width="9.5546875" bestFit="1" customWidth="1"/>
    <col min="10499" max="10499" width="7.109375" bestFit="1" customWidth="1"/>
    <col min="10500" max="10500" width="8.5546875" bestFit="1" customWidth="1"/>
    <col min="10501" max="10502" width="7.109375" bestFit="1" customWidth="1"/>
    <col min="10503" max="10503" width="7.5546875" bestFit="1" customWidth="1"/>
    <col min="10504" max="10504" width="7.109375" bestFit="1" customWidth="1"/>
    <col min="10505" max="10505" width="7.5546875" bestFit="1" customWidth="1"/>
    <col min="10506" max="10507" width="7" bestFit="1" customWidth="1"/>
    <col min="10753" max="10753" width="4" bestFit="1" customWidth="1"/>
    <col min="10754" max="10754" width="9.5546875" bestFit="1" customWidth="1"/>
    <col min="10755" max="10755" width="7.109375" bestFit="1" customWidth="1"/>
    <col min="10756" max="10756" width="8.5546875" bestFit="1" customWidth="1"/>
    <col min="10757" max="10758" width="7.109375" bestFit="1" customWidth="1"/>
    <col min="10759" max="10759" width="7.5546875" bestFit="1" customWidth="1"/>
    <col min="10760" max="10760" width="7.109375" bestFit="1" customWidth="1"/>
    <col min="10761" max="10761" width="7.5546875" bestFit="1" customWidth="1"/>
    <col min="10762" max="10763" width="7" bestFit="1" customWidth="1"/>
    <col min="11009" max="11009" width="4" bestFit="1" customWidth="1"/>
    <col min="11010" max="11010" width="9.5546875" bestFit="1" customWidth="1"/>
    <col min="11011" max="11011" width="7.109375" bestFit="1" customWidth="1"/>
    <col min="11012" max="11012" width="8.5546875" bestFit="1" customWidth="1"/>
    <col min="11013" max="11014" width="7.109375" bestFit="1" customWidth="1"/>
    <col min="11015" max="11015" width="7.5546875" bestFit="1" customWidth="1"/>
    <col min="11016" max="11016" width="7.109375" bestFit="1" customWidth="1"/>
    <col min="11017" max="11017" width="7.5546875" bestFit="1" customWidth="1"/>
    <col min="11018" max="11019" width="7" bestFit="1" customWidth="1"/>
    <col min="11265" max="11265" width="4" bestFit="1" customWidth="1"/>
    <col min="11266" max="11266" width="9.5546875" bestFit="1" customWidth="1"/>
    <col min="11267" max="11267" width="7.109375" bestFit="1" customWidth="1"/>
    <col min="11268" max="11268" width="8.5546875" bestFit="1" customWidth="1"/>
    <col min="11269" max="11270" width="7.109375" bestFit="1" customWidth="1"/>
    <col min="11271" max="11271" width="7.5546875" bestFit="1" customWidth="1"/>
    <col min="11272" max="11272" width="7.109375" bestFit="1" customWidth="1"/>
    <col min="11273" max="11273" width="7.5546875" bestFit="1" customWidth="1"/>
    <col min="11274" max="11275" width="7" bestFit="1" customWidth="1"/>
    <col min="11521" max="11521" width="4" bestFit="1" customWidth="1"/>
    <col min="11522" max="11522" width="9.5546875" bestFit="1" customWidth="1"/>
    <col min="11523" max="11523" width="7.109375" bestFit="1" customWidth="1"/>
    <col min="11524" max="11524" width="8.5546875" bestFit="1" customWidth="1"/>
    <col min="11525" max="11526" width="7.109375" bestFit="1" customWidth="1"/>
    <col min="11527" max="11527" width="7.5546875" bestFit="1" customWidth="1"/>
    <col min="11528" max="11528" width="7.109375" bestFit="1" customWidth="1"/>
    <col min="11529" max="11529" width="7.5546875" bestFit="1" customWidth="1"/>
    <col min="11530" max="11531" width="7" bestFit="1" customWidth="1"/>
    <col min="11777" max="11777" width="4" bestFit="1" customWidth="1"/>
    <col min="11778" max="11778" width="9.5546875" bestFit="1" customWidth="1"/>
    <col min="11779" max="11779" width="7.109375" bestFit="1" customWidth="1"/>
    <col min="11780" max="11780" width="8.5546875" bestFit="1" customWidth="1"/>
    <col min="11781" max="11782" width="7.109375" bestFit="1" customWidth="1"/>
    <col min="11783" max="11783" width="7.5546875" bestFit="1" customWidth="1"/>
    <col min="11784" max="11784" width="7.109375" bestFit="1" customWidth="1"/>
    <col min="11785" max="11785" width="7.5546875" bestFit="1" customWidth="1"/>
    <col min="11786" max="11787" width="7" bestFit="1" customWidth="1"/>
    <col min="12033" max="12033" width="4" bestFit="1" customWidth="1"/>
    <col min="12034" max="12034" width="9.5546875" bestFit="1" customWidth="1"/>
    <col min="12035" max="12035" width="7.109375" bestFit="1" customWidth="1"/>
    <col min="12036" max="12036" width="8.5546875" bestFit="1" customWidth="1"/>
    <col min="12037" max="12038" width="7.109375" bestFit="1" customWidth="1"/>
    <col min="12039" max="12039" width="7.5546875" bestFit="1" customWidth="1"/>
    <col min="12040" max="12040" width="7.109375" bestFit="1" customWidth="1"/>
    <col min="12041" max="12041" width="7.5546875" bestFit="1" customWidth="1"/>
    <col min="12042" max="12043" width="7" bestFit="1" customWidth="1"/>
    <col min="12289" max="12289" width="4" bestFit="1" customWidth="1"/>
    <col min="12290" max="12290" width="9.5546875" bestFit="1" customWidth="1"/>
    <col min="12291" max="12291" width="7.109375" bestFit="1" customWidth="1"/>
    <col min="12292" max="12292" width="8.5546875" bestFit="1" customWidth="1"/>
    <col min="12293" max="12294" width="7.109375" bestFit="1" customWidth="1"/>
    <col min="12295" max="12295" width="7.5546875" bestFit="1" customWidth="1"/>
    <col min="12296" max="12296" width="7.109375" bestFit="1" customWidth="1"/>
    <col min="12297" max="12297" width="7.5546875" bestFit="1" customWidth="1"/>
    <col min="12298" max="12299" width="7" bestFit="1" customWidth="1"/>
    <col min="12545" max="12545" width="4" bestFit="1" customWidth="1"/>
    <col min="12546" max="12546" width="9.5546875" bestFit="1" customWidth="1"/>
    <col min="12547" max="12547" width="7.109375" bestFit="1" customWidth="1"/>
    <col min="12548" max="12548" width="8.5546875" bestFit="1" customWidth="1"/>
    <col min="12549" max="12550" width="7.109375" bestFit="1" customWidth="1"/>
    <col min="12551" max="12551" width="7.5546875" bestFit="1" customWidth="1"/>
    <col min="12552" max="12552" width="7.109375" bestFit="1" customWidth="1"/>
    <col min="12553" max="12553" width="7.5546875" bestFit="1" customWidth="1"/>
    <col min="12554" max="12555" width="7" bestFit="1" customWidth="1"/>
    <col min="12801" max="12801" width="4" bestFit="1" customWidth="1"/>
    <col min="12802" max="12802" width="9.5546875" bestFit="1" customWidth="1"/>
    <col min="12803" max="12803" width="7.109375" bestFit="1" customWidth="1"/>
    <col min="12804" max="12804" width="8.5546875" bestFit="1" customWidth="1"/>
    <col min="12805" max="12806" width="7.109375" bestFit="1" customWidth="1"/>
    <col min="12807" max="12807" width="7.5546875" bestFit="1" customWidth="1"/>
    <col min="12808" max="12808" width="7.109375" bestFit="1" customWidth="1"/>
    <col min="12809" max="12809" width="7.5546875" bestFit="1" customWidth="1"/>
    <col min="12810" max="12811" width="7" bestFit="1" customWidth="1"/>
    <col min="13057" max="13057" width="4" bestFit="1" customWidth="1"/>
    <col min="13058" max="13058" width="9.5546875" bestFit="1" customWidth="1"/>
    <col min="13059" max="13059" width="7.109375" bestFit="1" customWidth="1"/>
    <col min="13060" max="13060" width="8.5546875" bestFit="1" customWidth="1"/>
    <col min="13061" max="13062" width="7.109375" bestFit="1" customWidth="1"/>
    <col min="13063" max="13063" width="7.5546875" bestFit="1" customWidth="1"/>
    <col min="13064" max="13064" width="7.109375" bestFit="1" customWidth="1"/>
    <col min="13065" max="13065" width="7.5546875" bestFit="1" customWidth="1"/>
    <col min="13066" max="13067" width="7" bestFit="1" customWidth="1"/>
    <col min="13313" max="13313" width="4" bestFit="1" customWidth="1"/>
    <col min="13314" max="13314" width="9.5546875" bestFit="1" customWidth="1"/>
    <col min="13315" max="13315" width="7.109375" bestFit="1" customWidth="1"/>
    <col min="13316" max="13316" width="8.5546875" bestFit="1" customWidth="1"/>
    <col min="13317" max="13318" width="7.109375" bestFit="1" customWidth="1"/>
    <col min="13319" max="13319" width="7.5546875" bestFit="1" customWidth="1"/>
    <col min="13320" max="13320" width="7.109375" bestFit="1" customWidth="1"/>
    <col min="13321" max="13321" width="7.5546875" bestFit="1" customWidth="1"/>
    <col min="13322" max="13323" width="7" bestFit="1" customWidth="1"/>
    <col min="13569" max="13569" width="4" bestFit="1" customWidth="1"/>
    <col min="13570" max="13570" width="9.5546875" bestFit="1" customWidth="1"/>
    <col min="13571" max="13571" width="7.109375" bestFit="1" customWidth="1"/>
    <col min="13572" max="13572" width="8.5546875" bestFit="1" customWidth="1"/>
    <col min="13573" max="13574" width="7.109375" bestFit="1" customWidth="1"/>
    <col min="13575" max="13575" width="7.5546875" bestFit="1" customWidth="1"/>
    <col min="13576" max="13576" width="7.109375" bestFit="1" customWidth="1"/>
    <col min="13577" max="13577" width="7.5546875" bestFit="1" customWidth="1"/>
    <col min="13578" max="13579" width="7" bestFit="1" customWidth="1"/>
    <col min="13825" max="13825" width="4" bestFit="1" customWidth="1"/>
    <col min="13826" max="13826" width="9.5546875" bestFit="1" customWidth="1"/>
    <col min="13827" max="13827" width="7.109375" bestFit="1" customWidth="1"/>
    <col min="13828" max="13828" width="8.5546875" bestFit="1" customWidth="1"/>
    <col min="13829" max="13830" width="7.109375" bestFit="1" customWidth="1"/>
    <col min="13831" max="13831" width="7.5546875" bestFit="1" customWidth="1"/>
    <col min="13832" max="13832" width="7.109375" bestFit="1" customWidth="1"/>
    <col min="13833" max="13833" width="7.5546875" bestFit="1" customWidth="1"/>
    <col min="13834" max="13835" width="7" bestFit="1" customWidth="1"/>
    <col min="14081" max="14081" width="4" bestFit="1" customWidth="1"/>
    <col min="14082" max="14082" width="9.5546875" bestFit="1" customWidth="1"/>
    <col min="14083" max="14083" width="7.109375" bestFit="1" customWidth="1"/>
    <col min="14084" max="14084" width="8.5546875" bestFit="1" customWidth="1"/>
    <col min="14085" max="14086" width="7.109375" bestFit="1" customWidth="1"/>
    <col min="14087" max="14087" width="7.5546875" bestFit="1" customWidth="1"/>
    <col min="14088" max="14088" width="7.109375" bestFit="1" customWidth="1"/>
    <col min="14089" max="14089" width="7.5546875" bestFit="1" customWidth="1"/>
    <col min="14090" max="14091" width="7" bestFit="1" customWidth="1"/>
    <col min="14337" max="14337" width="4" bestFit="1" customWidth="1"/>
    <col min="14338" max="14338" width="9.5546875" bestFit="1" customWidth="1"/>
    <col min="14339" max="14339" width="7.109375" bestFit="1" customWidth="1"/>
    <col min="14340" max="14340" width="8.5546875" bestFit="1" customWidth="1"/>
    <col min="14341" max="14342" width="7.109375" bestFit="1" customWidth="1"/>
    <col min="14343" max="14343" width="7.5546875" bestFit="1" customWidth="1"/>
    <col min="14344" max="14344" width="7.109375" bestFit="1" customWidth="1"/>
    <col min="14345" max="14345" width="7.5546875" bestFit="1" customWidth="1"/>
    <col min="14346" max="14347" width="7" bestFit="1" customWidth="1"/>
    <col min="14593" max="14593" width="4" bestFit="1" customWidth="1"/>
    <col min="14594" max="14594" width="9.5546875" bestFit="1" customWidth="1"/>
    <col min="14595" max="14595" width="7.109375" bestFit="1" customWidth="1"/>
    <col min="14596" max="14596" width="8.5546875" bestFit="1" customWidth="1"/>
    <col min="14597" max="14598" width="7.109375" bestFit="1" customWidth="1"/>
    <col min="14599" max="14599" width="7.5546875" bestFit="1" customWidth="1"/>
    <col min="14600" max="14600" width="7.109375" bestFit="1" customWidth="1"/>
    <col min="14601" max="14601" width="7.5546875" bestFit="1" customWidth="1"/>
    <col min="14602" max="14603" width="7" bestFit="1" customWidth="1"/>
    <col min="14849" max="14849" width="4" bestFit="1" customWidth="1"/>
    <col min="14850" max="14850" width="9.5546875" bestFit="1" customWidth="1"/>
    <col min="14851" max="14851" width="7.109375" bestFit="1" customWidth="1"/>
    <col min="14852" max="14852" width="8.5546875" bestFit="1" customWidth="1"/>
    <col min="14853" max="14854" width="7.109375" bestFit="1" customWidth="1"/>
    <col min="14855" max="14855" width="7.5546875" bestFit="1" customWidth="1"/>
    <col min="14856" max="14856" width="7.109375" bestFit="1" customWidth="1"/>
    <col min="14857" max="14857" width="7.5546875" bestFit="1" customWidth="1"/>
    <col min="14858" max="14859" width="7" bestFit="1" customWidth="1"/>
    <col min="15105" max="15105" width="4" bestFit="1" customWidth="1"/>
    <col min="15106" max="15106" width="9.5546875" bestFit="1" customWidth="1"/>
    <col min="15107" max="15107" width="7.109375" bestFit="1" customWidth="1"/>
    <col min="15108" max="15108" width="8.5546875" bestFit="1" customWidth="1"/>
    <col min="15109" max="15110" width="7.109375" bestFit="1" customWidth="1"/>
    <col min="15111" max="15111" width="7.5546875" bestFit="1" customWidth="1"/>
    <col min="15112" max="15112" width="7.109375" bestFit="1" customWidth="1"/>
    <col min="15113" max="15113" width="7.5546875" bestFit="1" customWidth="1"/>
    <col min="15114" max="15115" width="7" bestFit="1" customWidth="1"/>
    <col min="15361" max="15361" width="4" bestFit="1" customWidth="1"/>
    <col min="15362" max="15362" width="9.5546875" bestFit="1" customWidth="1"/>
    <col min="15363" max="15363" width="7.109375" bestFit="1" customWidth="1"/>
    <col min="15364" max="15364" width="8.5546875" bestFit="1" customWidth="1"/>
    <col min="15365" max="15366" width="7.109375" bestFit="1" customWidth="1"/>
    <col min="15367" max="15367" width="7.5546875" bestFit="1" customWidth="1"/>
    <col min="15368" max="15368" width="7.109375" bestFit="1" customWidth="1"/>
    <col min="15369" max="15369" width="7.5546875" bestFit="1" customWidth="1"/>
    <col min="15370" max="15371" width="7" bestFit="1" customWidth="1"/>
    <col min="15617" max="15617" width="4" bestFit="1" customWidth="1"/>
    <col min="15618" max="15618" width="9.5546875" bestFit="1" customWidth="1"/>
    <col min="15619" max="15619" width="7.109375" bestFit="1" customWidth="1"/>
    <col min="15620" max="15620" width="8.5546875" bestFit="1" customWidth="1"/>
    <col min="15621" max="15622" width="7.109375" bestFit="1" customWidth="1"/>
    <col min="15623" max="15623" width="7.5546875" bestFit="1" customWidth="1"/>
    <col min="15624" max="15624" width="7.109375" bestFit="1" customWidth="1"/>
    <col min="15625" max="15625" width="7.5546875" bestFit="1" customWidth="1"/>
    <col min="15626" max="15627" width="7" bestFit="1" customWidth="1"/>
    <col min="15873" max="15873" width="4" bestFit="1" customWidth="1"/>
    <col min="15874" max="15874" width="9.5546875" bestFit="1" customWidth="1"/>
    <col min="15875" max="15875" width="7.109375" bestFit="1" customWidth="1"/>
    <col min="15876" max="15876" width="8.5546875" bestFit="1" customWidth="1"/>
    <col min="15877" max="15878" width="7.109375" bestFit="1" customWidth="1"/>
    <col min="15879" max="15879" width="7.5546875" bestFit="1" customWidth="1"/>
    <col min="15880" max="15880" width="7.109375" bestFit="1" customWidth="1"/>
    <col min="15881" max="15881" width="7.5546875" bestFit="1" customWidth="1"/>
    <col min="15882" max="15883" width="7" bestFit="1" customWidth="1"/>
    <col min="16129" max="16129" width="4" bestFit="1" customWidth="1"/>
    <col min="16130" max="16130" width="9.5546875" bestFit="1" customWidth="1"/>
    <col min="16131" max="16131" width="7.109375" bestFit="1" customWidth="1"/>
    <col min="16132" max="16132" width="8.5546875" bestFit="1" customWidth="1"/>
    <col min="16133" max="16134" width="7.109375" bestFit="1" customWidth="1"/>
    <col min="16135" max="16135" width="7.5546875" bestFit="1" customWidth="1"/>
    <col min="16136" max="16136" width="7.109375" bestFit="1" customWidth="1"/>
    <col min="16137" max="16137" width="7.5546875" bestFit="1" customWidth="1"/>
    <col min="16138" max="16139" width="7" bestFit="1" customWidth="1"/>
  </cols>
  <sheetData>
    <row r="1" spans="1:23" ht="15" thickBot="1">
      <c r="A1" s="404" t="s">
        <v>0</v>
      </c>
      <c r="B1" s="405"/>
      <c r="C1" s="405"/>
      <c r="D1" s="405"/>
      <c r="E1" s="405"/>
      <c r="F1" s="405"/>
      <c r="G1" s="405"/>
      <c r="H1" s="405"/>
      <c r="I1" s="405"/>
      <c r="J1" s="405"/>
      <c r="K1" s="406"/>
      <c r="M1" s="404" t="s">
        <v>1</v>
      </c>
      <c r="N1" s="405"/>
      <c r="O1" s="405"/>
      <c r="P1" s="405"/>
      <c r="Q1" s="405"/>
      <c r="R1" s="405"/>
      <c r="S1" s="405"/>
      <c r="T1" s="405"/>
      <c r="U1" s="405"/>
      <c r="V1" s="405"/>
      <c r="W1" s="406"/>
    </row>
    <row r="2" spans="1:23" ht="15" thickBot="1">
      <c r="A2" s="1" t="s">
        <v>2</v>
      </c>
      <c r="B2" s="2">
        <v>0</v>
      </c>
      <c r="C2" s="2">
        <v>1</v>
      </c>
      <c r="D2" s="2">
        <v>2</v>
      </c>
      <c r="E2" s="2">
        <v>3</v>
      </c>
      <c r="F2" s="2">
        <v>4</v>
      </c>
      <c r="G2" s="2">
        <v>5</v>
      </c>
      <c r="H2" s="2">
        <v>6</v>
      </c>
      <c r="I2" s="2">
        <v>7</v>
      </c>
      <c r="J2" s="2">
        <v>8</v>
      </c>
      <c r="K2" s="3">
        <v>9</v>
      </c>
      <c r="M2" s="4" t="s">
        <v>3</v>
      </c>
      <c r="N2" s="5">
        <v>0</v>
      </c>
      <c r="O2" s="6">
        <v>0.01</v>
      </c>
      <c r="P2" s="6">
        <v>0.02</v>
      </c>
      <c r="Q2" s="6">
        <v>0.03</v>
      </c>
      <c r="R2" s="6">
        <v>0.04</v>
      </c>
      <c r="S2" s="6">
        <v>0.05</v>
      </c>
      <c r="T2" s="6">
        <v>0.06</v>
      </c>
      <c r="U2" s="6">
        <v>7.0000000000000007E-2</v>
      </c>
      <c r="V2" s="6">
        <v>0.08</v>
      </c>
      <c r="W2" s="7">
        <v>0.09</v>
      </c>
    </row>
    <row r="3" spans="1:23">
      <c r="A3" s="8">
        <v>10</v>
      </c>
      <c r="B3" s="9">
        <v>0.49519999999999997</v>
      </c>
      <c r="C3" s="9">
        <v>0.49959999999999999</v>
      </c>
      <c r="D3" s="9">
        <v>0.50349999999999995</v>
      </c>
      <c r="E3" s="9">
        <v>0.50700000000000001</v>
      </c>
      <c r="F3" s="9">
        <v>0.51</v>
      </c>
      <c r="G3" s="9">
        <v>0.51280000000000003</v>
      </c>
      <c r="H3" s="9">
        <v>0.51570000000000005</v>
      </c>
      <c r="I3" s="9">
        <v>0.5181</v>
      </c>
      <c r="J3" s="9">
        <v>0.5202</v>
      </c>
      <c r="K3" s="10">
        <v>0.52200000000000002</v>
      </c>
      <c r="M3" s="11">
        <v>0</v>
      </c>
      <c r="N3" s="12">
        <v>0.5</v>
      </c>
      <c r="O3" s="13">
        <v>0.504</v>
      </c>
      <c r="P3" s="13">
        <v>0.50800000000000001</v>
      </c>
      <c r="Q3" s="13">
        <v>0.51200000000000001</v>
      </c>
      <c r="R3" s="13">
        <v>0.51600000000000001</v>
      </c>
      <c r="S3" s="13">
        <v>0.51990000000000003</v>
      </c>
      <c r="T3" s="13">
        <v>0.52390000000000003</v>
      </c>
      <c r="U3" s="13">
        <v>0.52790000000000004</v>
      </c>
      <c r="V3" s="13">
        <v>0.53190000000000004</v>
      </c>
      <c r="W3" s="14">
        <v>0.53590000000000004</v>
      </c>
    </row>
    <row r="4" spans="1:23">
      <c r="A4" s="8">
        <v>20</v>
      </c>
      <c r="B4" s="9">
        <v>0.52359999999999995</v>
      </c>
      <c r="C4" s="9">
        <v>0.5252</v>
      </c>
      <c r="D4" s="9">
        <v>0.52680000000000005</v>
      </c>
      <c r="E4" s="9">
        <v>0.52829999999999999</v>
      </c>
      <c r="F4" s="9">
        <v>0.52959999999999996</v>
      </c>
      <c r="G4" s="9">
        <v>0.53090000000000004</v>
      </c>
      <c r="H4" s="9">
        <v>0.53200000000000003</v>
      </c>
      <c r="I4" s="9">
        <v>0.53320000000000001</v>
      </c>
      <c r="J4" s="9">
        <v>0.5343</v>
      </c>
      <c r="K4" s="10">
        <v>0.5353</v>
      </c>
      <c r="M4" s="15">
        <v>0.1</v>
      </c>
      <c r="N4" s="16">
        <v>0.53979999999999995</v>
      </c>
      <c r="O4" s="17">
        <v>0.54379999999999995</v>
      </c>
      <c r="P4" s="17">
        <v>0.54779999999999995</v>
      </c>
      <c r="Q4" s="17">
        <v>0.55169999999999997</v>
      </c>
      <c r="R4" s="17">
        <v>0.55569999999999997</v>
      </c>
      <c r="S4" s="17">
        <v>0.55959999999999999</v>
      </c>
      <c r="T4" s="17">
        <v>0.56359999999999999</v>
      </c>
      <c r="U4" s="17">
        <v>0.5675</v>
      </c>
      <c r="V4" s="17">
        <v>0.57140000000000002</v>
      </c>
      <c r="W4" s="18">
        <v>0.57530000000000003</v>
      </c>
    </row>
    <row r="5" spans="1:23">
      <c r="A5" s="8">
        <v>30</v>
      </c>
      <c r="B5" s="9">
        <v>0.53620000000000001</v>
      </c>
      <c r="C5" s="9">
        <v>0.53710000000000002</v>
      </c>
      <c r="D5" s="9">
        <v>0.53800000000000003</v>
      </c>
      <c r="E5" s="9">
        <v>0.53879999999999995</v>
      </c>
      <c r="F5" s="9">
        <v>0.53959999999999997</v>
      </c>
      <c r="G5" s="9">
        <v>0.54630000000000001</v>
      </c>
      <c r="H5" s="9">
        <v>0.54100000000000004</v>
      </c>
      <c r="I5" s="9">
        <v>0.54179999999999995</v>
      </c>
      <c r="J5" s="9">
        <v>0.54239999999999999</v>
      </c>
      <c r="K5" s="10">
        <v>0.54300000000000004</v>
      </c>
      <c r="M5" s="15">
        <v>0.2</v>
      </c>
      <c r="N5" s="16">
        <v>0.57930000000000004</v>
      </c>
      <c r="O5" s="17">
        <v>0.58320000000000005</v>
      </c>
      <c r="P5" s="17">
        <v>0.58709999999999996</v>
      </c>
      <c r="Q5" s="17">
        <v>0.59099999999999997</v>
      </c>
      <c r="R5" s="17">
        <v>0.5948</v>
      </c>
      <c r="S5" s="17">
        <v>0.59870000000000001</v>
      </c>
      <c r="T5" s="17">
        <v>0.60260000000000002</v>
      </c>
      <c r="U5" s="17">
        <v>0.60640000000000005</v>
      </c>
      <c r="V5" s="17">
        <v>0.61029999999999995</v>
      </c>
      <c r="W5" s="18">
        <v>0.61409999999999998</v>
      </c>
    </row>
    <row r="6" spans="1:23">
      <c r="A6" s="8">
        <v>40</v>
      </c>
      <c r="B6" s="9">
        <v>0.54359999999999997</v>
      </c>
      <c r="C6" s="9">
        <v>0.54420000000000002</v>
      </c>
      <c r="D6" s="9">
        <v>0.54479999999999995</v>
      </c>
      <c r="E6" s="9">
        <v>0.54530000000000001</v>
      </c>
      <c r="F6" s="9">
        <v>0.54579999999999995</v>
      </c>
      <c r="G6" s="9">
        <v>0.54630000000000001</v>
      </c>
      <c r="H6" s="9">
        <v>0.54679999999999995</v>
      </c>
      <c r="I6" s="9">
        <v>0.54730000000000001</v>
      </c>
      <c r="J6" s="9">
        <v>0.54769999999999996</v>
      </c>
      <c r="K6" s="10">
        <v>0.54810000000000003</v>
      </c>
      <c r="M6" s="15">
        <v>0.3</v>
      </c>
      <c r="N6" s="16">
        <v>0.6179</v>
      </c>
      <c r="O6" s="17">
        <v>0.62170000000000003</v>
      </c>
      <c r="P6" s="17">
        <v>0.62549999999999994</v>
      </c>
      <c r="Q6" s="17">
        <v>0.62929999999999997</v>
      </c>
      <c r="R6" s="17">
        <v>0.6331</v>
      </c>
      <c r="S6" s="17">
        <v>0.63680000000000003</v>
      </c>
      <c r="T6" s="17">
        <v>0.64059999999999995</v>
      </c>
      <c r="U6" s="17">
        <v>0.64429999999999998</v>
      </c>
      <c r="V6" s="17">
        <v>0.64800000000000002</v>
      </c>
      <c r="W6" s="18">
        <v>0.65169999999999995</v>
      </c>
    </row>
    <row r="7" spans="1:23">
      <c r="A7" s="8">
        <v>50</v>
      </c>
      <c r="B7" s="9">
        <v>0.54849999999999999</v>
      </c>
      <c r="C7" s="9">
        <v>0.54890000000000005</v>
      </c>
      <c r="D7" s="9">
        <v>0.54930000000000001</v>
      </c>
      <c r="E7" s="9">
        <v>0.54969999999999997</v>
      </c>
      <c r="F7" s="9">
        <v>0.55010000000000003</v>
      </c>
      <c r="G7" s="9">
        <v>0.5504</v>
      </c>
      <c r="H7" s="9">
        <v>0.55079999999999996</v>
      </c>
      <c r="I7" s="9">
        <v>0.55110000000000003</v>
      </c>
      <c r="J7" s="9">
        <v>0.55149999999999999</v>
      </c>
      <c r="K7" s="10">
        <v>0.55179999999999996</v>
      </c>
      <c r="M7" s="15">
        <v>0.4</v>
      </c>
      <c r="N7" s="16">
        <v>0.65539999999999998</v>
      </c>
      <c r="O7" s="17">
        <v>0.65910000000000002</v>
      </c>
      <c r="P7" s="17">
        <v>0.66279999999999994</v>
      </c>
      <c r="Q7" s="17">
        <v>0.66639999999999999</v>
      </c>
      <c r="R7" s="17">
        <v>0.67</v>
      </c>
      <c r="S7" s="17">
        <v>0.67359999999999998</v>
      </c>
      <c r="T7" s="17">
        <v>0.67720000000000002</v>
      </c>
      <c r="U7" s="17">
        <v>0.68079999999999996</v>
      </c>
      <c r="V7" s="17">
        <v>0.68440000000000001</v>
      </c>
      <c r="W7" s="18">
        <v>0.68789999999999996</v>
      </c>
    </row>
    <row r="8" spans="1:23">
      <c r="A8" s="8">
        <v>60</v>
      </c>
      <c r="B8" s="9">
        <v>0.55210000000000004</v>
      </c>
      <c r="C8" s="9">
        <v>0.5524</v>
      </c>
      <c r="D8" s="9">
        <v>0.55269999999999997</v>
      </c>
      <c r="E8" s="9">
        <v>0.55300000000000005</v>
      </c>
      <c r="F8" s="9">
        <v>0.55330000000000001</v>
      </c>
      <c r="G8" s="9">
        <v>0.55349999999999999</v>
      </c>
      <c r="H8" s="9">
        <v>0.55379999999999996</v>
      </c>
      <c r="I8" s="9">
        <v>0.55400000000000005</v>
      </c>
      <c r="J8" s="9">
        <v>0.55430000000000001</v>
      </c>
      <c r="K8" s="10">
        <v>0.55449999999999999</v>
      </c>
      <c r="M8" s="15">
        <v>0.5</v>
      </c>
      <c r="N8" s="16">
        <v>0.6915</v>
      </c>
      <c r="O8" s="17">
        <v>0.69499999999999995</v>
      </c>
      <c r="P8" s="17">
        <v>0.69850000000000001</v>
      </c>
      <c r="Q8" s="17">
        <v>0.70189999999999997</v>
      </c>
      <c r="R8" s="17">
        <v>0.70540000000000003</v>
      </c>
      <c r="S8" s="17">
        <v>0.70879999999999999</v>
      </c>
      <c r="T8" s="17">
        <v>0.71230000000000004</v>
      </c>
      <c r="U8" s="17">
        <v>0.7157</v>
      </c>
      <c r="V8" s="17">
        <v>0.71899999999999997</v>
      </c>
      <c r="W8" s="18">
        <v>0.72240000000000004</v>
      </c>
    </row>
    <row r="9" spans="1:23">
      <c r="A9" s="8">
        <v>70</v>
      </c>
      <c r="B9" s="9">
        <v>0.55479999999999996</v>
      </c>
      <c r="C9" s="9">
        <v>0.55500000000000005</v>
      </c>
      <c r="D9" s="9">
        <v>0.55520000000000003</v>
      </c>
      <c r="E9" s="9">
        <v>0.55549999999999999</v>
      </c>
      <c r="F9" s="9">
        <v>0.55569999999999997</v>
      </c>
      <c r="G9" s="9">
        <v>0.55589999999999995</v>
      </c>
      <c r="H9" s="9">
        <v>0.55610000000000004</v>
      </c>
      <c r="I9" s="9">
        <v>0.55630000000000002</v>
      </c>
      <c r="J9" s="9">
        <v>0.55649999999999999</v>
      </c>
      <c r="K9" s="10">
        <v>0.55669999999999997</v>
      </c>
      <c r="M9" s="15">
        <v>0.6</v>
      </c>
      <c r="N9" s="16">
        <v>0.72570000000000001</v>
      </c>
      <c r="O9" s="17">
        <v>0.72909999999999997</v>
      </c>
      <c r="P9" s="17">
        <v>0.73240000000000005</v>
      </c>
      <c r="Q9" s="17">
        <v>0.73570000000000002</v>
      </c>
      <c r="R9" s="17">
        <v>0.7389</v>
      </c>
      <c r="S9" s="17">
        <v>0.74219999999999997</v>
      </c>
      <c r="T9" s="17">
        <v>0.74539999999999995</v>
      </c>
      <c r="U9" s="17">
        <v>0.74860000000000004</v>
      </c>
      <c r="V9" s="17">
        <v>0.75170000000000003</v>
      </c>
      <c r="W9" s="18">
        <v>0.75490000000000002</v>
      </c>
    </row>
    <row r="10" spans="1:23">
      <c r="A10" s="8">
        <v>80</v>
      </c>
      <c r="B10" s="9">
        <v>0.55689999999999995</v>
      </c>
      <c r="C10" s="9">
        <v>0.55700000000000005</v>
      </c>
      <c r="D10" s="9">
        <v>0.55720000000000003</v>
      </c>
      <c r="E10" s="9">
        <v>0.55740000000000001</v>
      </c>
      <c r="F10" s="9">
        <v>0.55759999999999998</v>
      </c>
      <c r="G10" s="9">
        <v>0.55779999999999996</v>
      </c>
      <c r="H10" s="9">
        <v>0.55800000000000005</v>
      </c>
      <c r="I10" s="9">
        <v>0.55810000000000004</v>
      </c>
      <c r="J10" s="9">
        <v>0.55830000000000002</v>
      </c>
      <c r="K10" s="10">
        <v>0.5585</v>
      </c>
      <c r="M10" s="15">
        <v>0.7</v>
      </c>
      <c r="N10" s="16">
        <v>0.75800000000000001</v>
      </c>
      <c r="O10" s="17">
        <v>0.7611</v>
      </c>
      <c r="P10" s="17">
        <v>0.76419999999999999</v>
      </c>
      <c r="Q10" s="17">
        <v>0.76729999999999998</v>
      </c>
      <c r="R10" s="17">
        <v>0.77039999999999997</v>
      </c>
      <c r="S10" s="17">
        <v>0.77339999999999998</v>
      </c>
      <c r="T10" s="17">
        <v>0.77639999999999998</v>
      </c>
      <c r="U10" s="17">
        <v>0.77939999999999998</v>
      </c>
      <c r="V10" s="17">
        <v>0.7823</v>
      </c>
      <c r="W10" s="18">
        <v>0.78520000000000001</v>
      </c>
    </row>
    <row r="11" spans="1:23">
      <c r="A11" s="8">
        <v>90</v>
      </c>
      <c r="B11" s="9">
        <v>0.55859999999999999</v>
      </c>
      <c r="C11" s="9">
        <v>0.55869999999999997</v>
      </c>
      <c r="D11" s="9">
        <v>0.55889999999999995</v>
      </c>
      <c r="E11" s="9">
        <v>0.55910000000000004</v>
      </c>
      <c r="F11" s="9">
        <v>0.55920000000000003</v>
      </c>
      <c r="G11" s="9">
        <v>0.55930000000000002</v>
      </c>
      <c r="H11" s="9">
        <v>0.5595</v>
      </c>
      <c r="I11" s="9">
        <v>0.55959999999999999</v>
      </c>
      <c r="J11" s="9">
        <v>0.55979999999999996</v>
      </c>
      <c r="K11" s="10">
        <v>0.55989999999999995</v>
      </c>
      <c r="M11" s="15">
        <v>0.8</v>
      </c>
      <c r="N11" s="16">
        <v>0.78810000000000002</v>
      </c>
      <c r="O11" s="17">
        <v>0.79100000000000004</v>
      </c>
      <c r="P11" s="17">
        <v>0.79390000000000005</v>
      </c>
      <c r="Q11" s="17">
        <v>0.79669999999999996</v>
      </c>
      <c r="R11" s="17">
        <v>0.79949999999999999</v>
      </c>
      <c r="S11" s="17">
        <v>0.80230000000000001</v>
      </c>
      <c r="T11" s="17">
        <v>0.80510000000000004</v>
      </c>
      <c r="U11" s="17">
        <v>0.80779999999999996</v>
      </c>
      <c r="V11" s="17">
        <v>0.81059999999999999</v>
      </c>
      <c r="W11" s="18">
        <v>0.81330000000000002</v>
      </c>
    </row>
    <row r="12" spans="1:23" ht="15" thickBot="1">
      <c r="A12" s="19">
        <v>100</v>
      </c>
      <c r="B12" s="20">
        <v>0.56000000000000005</v>
      </c>
      <c r="C12" s="20"/>
      <c r="D12" s="20"/>
      <c r="E12" s="20"/>
      <c r="F12" s="20"/>
      <c r="G12" s="20"/>
      <c r="H12" s="20"/>
      <c r="I12" s="20"/>
      <c r="J12" s="20"/>
      <c r="K12" s="21"/>
      <c r="M12" s="15">
        <v>0.9</v>
      </c>
      <c r="N12" s="16">
        <v>0.81589999999999996</v>
      </c>
      <c r="O12" s="17">
        <v>0.81859999999999999</v>
      </c>
      <c r="P12" s="17">
        <v>0.82120000000000004</v>
      </c>
      <c r="Q12" s="17">
        <v>0.82379999999999998</v>
      </c>
      <c r="R12" s="17">
        <v>0.82640000000000002</v>
      </c>
      <c r="S12" s="17">
        <v>0.82889999999999997</v>
      </c>
      <c r="T12" s="17">
        <v>0.83150000000000002</v>
      </c>
      <c r="U12" s="17">
        <v>0.83399999999999996</v>
      </c>
      <c r="V12" s="17">
        <v>0.83650000000000002</v>
      </c>
      <c r="W12" s="18">
        <v>0.83889999999999998</v>
      </c>
    </row>
    <row r="13" spans="1:23">
      <c r="M13" s="15">
        <v>1</v>
      </c>
      <c r="N13" s="16">
        <v>0.84130000000000005</v>
      </c>
      <c r="O13" s="17">
        <v>0.84379999999999999</v>
      </c>
      <c r="P13" s="17">
        <v>0.84609999999999996</v>
      </c>
      <c r="Q13" s="17">
        <v>0.84850000000000003</v>
      </c>
      <c r="R13" s="17">
        <v>0.8508</v>
      </c>
      <c r="S13" s="17">
        <v>0.85309999999999997</v>
      </c>
      <c r="T13" s="17">
        <v>0.85540000000000005</v>
      </c>
      <c r="U13" s="17">
        <v>0.85770000000000002</v>
      </c>
      <c r="V13" s="17">
        <v>0.8599</v>
      </c>
      <c r="W13" s="18">
        <v>0.86209999999999998</v>
      </c>
    </row>
    <row r="14" spans="1:23" ht="15" thickBot="1">
      <c r="M14" s="15">
        <v>1.1000000000000001</v>
      </c>
      <c r="N14" s="16">
        <v>0.86429999999999996</v>
      </c>
      <c r="O14" s="17">
        <v>0.86650000000000005</v>
      </c>
      <c r="P14" s="17">
        <v>0.86860000000000004</v>
      </c>
      <c r="Q14" s="17">
        <v>0.87080000000000002</v>
      </c>
      <c r="R14" s="17">
        <v>0.87290000000000001</v>
      </c>
      <c r="S14" s="17">
        <v>0.87490000000000001</v>
      </c>
      <c r="T14" s="17">
        <v>0.877</v>
      </c>
      <c r="U14" s="17">
        <v>0.879</v>
      </c>
      <c r="V14" s="17">
        <v>0.88100000000000001</v>
      </c>
      <c r="W14" s="18">
        <v>0.88300000000000001</v>
      </c>
    </row>
    <row r="15" spans="1:23" ht="15" thickBot="1">
      <c r="A15" s="404" t="s">
        <v>4</v>
      </c>
      <c r="B15" s="405"/>
      <c r="C15" s="405"/>
      <c r="D15" s="405"/>
      <c r="E15" s="405"/>
      <c r="F15" s="405"/>
      <c r="G15" s="405"/>
      <c r="H15" s="405"/>
      <c r="I15" s="405"/>
      <c r="J15" s="405"/>
      <c r="K15" s="406"/>
      <c r="M15" s="15">
        <v>1.2</v>
      </c>
      <c r="N15" s="16">
        <v>0.88490000000000002</v>
      </c>
      <c r="O15" s="17">
        <v>0.88690000000000002</v>
      </c>
      <c r="P15" s="17">
        <v>0.88880000000000003</v>
      </c>
      <c r="Q15" s="17">
        <v>0.89070000000000005</v>
      </c>
      <c r="R15" s="17">
        <v>0.89249999999999996</v>
      </c>
      <c r="S15" s="17">
        <v>0.89439999999999997</v>
      </c>
      <c r="T15" s="17">
        <v>0.8962</v>
      </c>
      <c r="U15" s="17">
        <v>0.89800000000000002</v>
      </c>
      <c r="V15" s="17">
        <v>0.89970000000000006</v>
      </c>
      <c r="W15" s="18">
        <v>0.90149999999999997</v>
      </c>
    </row>
    <row r="16" spans="1:23">
      <c r="A16" s="1" t="s">
        <v>2</v>
      </c>
      <c r="B16" s="2">
        <v>0</v>
      </c>
      <c r="C16" s="2">
        <v>1</v>
      </c>
      <c r="D16" s="2">
        <v>2</v>
      </c>
      <c r="E16" s="2">
        <v>3</v>
      </c>
      <c r="F16" s="2">
        <v>4</v>
      </c>
      <c r="G16" s="2">
        <v>5</v>
      </c>
      <c r="H16" s="2">
        <v>6</v>
      </c>
      <c r="I16" s="2">
        <v>7</v>
      </c>
      <c r="J16" s="2">
        <v>8</v>
      </c>
      <c r="K16" s="3">
        <v>9</v>
      </c>
      <c r="M16" s="15">
        <v>1.3</v>
      </c>
      <c r="N16" s="16">
        <v>0.9032</v>
      </c>
      <c r="O16" s="17">
        <v>0.90490000000000004</v>
      </c>
      <c r="P16" s="17">
        <v>0.90659999999999996</v>
      </c>
      <c r="Q16" s="17">
        <v>0.90820000000000001</v>
      </c>
      <c r="R16" s="17">
        <v>0.90990000000000004</v>
      </c>
      <c r="S16" s="17">
        <v>0.91149999999999998</v>
      </c>
      <c r="T16" s="17">
        <v>0.91310000000000002</v>
      </c>
      <c r="U16" s="17">
        <v>0.91469999999999996</v>
      </c>
      <c r="V16" s="17">
        <v>0.91620000000000001</v>
      </c>
      <c r="W16" s="18">
        <v>0.91769999999999996</v>
      </c>
    </row>
    <row r="17" spans="1:23">
      <c r="A17" s="8">
        <v>10</v>
      </c>
      <c r="B17" s="9">
        <v>0.9496</v>
      </c>
      <c r="C17" s="9">
        <v>0.96760000000000002</v>
      </c>
      <c r="D17" s="9">
        <v>0.98329999999999995</v>
      </c>
      <c r="E17" s="9">
        <v>0.99709999999999999</v>
      </c>
      <c r="F17" s="9">
        <v>1.0095000000000001</v>
      </c>
      <c r="G17" s="9">
        <v>1.0206</v>
      </c>
      <c r="H17" s="9">
        <v>1.0316000000000001</v>
      </c>
      <c r="I17" s="9">
        <v>1.0410999999999999</v>
      </c>
      <c r="J17" s="9">
        <v>1.0492999999999999</v>
      </c>
      <c r="K17" s="10">
        <v>1.0565</v>
      </c>
      <c r="M17" s="15">
        <v>1.4</v>
      </c>
      <c r="N17" s="16">
        <v>0.91920000000000002</v>
      </c>
      <c r="O17" s="17">
        <v>0.92069999999999996</v>
      </c>
      <c r="P17" s="17">
        <v>0.92220000000000002</v>
      </c>
      <c r="Q17" s="17">
        <v>0.92359999999999998</v>
      </c>
      <c r="R17" s="17">
        <v>0.92510000000000003</v>
      </c>
      <c r="S17" s="17">
        <v>0.92649999999999999</v>
      </c>
      <c r="T17" s="17">
        <v>0.92789999999999995</v>
      </c>
      <c r="U17" s="17">
        <v>0.92920000000000003</v>
      </c>
      <c r="V17" s="17">
        <v>0.93059999999999998</v>
      </c>
      <c r="W17" s="18">
        <v>0.93189999999999995</v>
      </c>
    </row>
    <row r="18" spans="1:23">
      <c r="A18" s="8">
        <v>20</v>
      </c>
      <c r="B18" s="9">
        <v>1.0628</v>
      </c>
      <c r="C18" s="9">
        <v>1.0696000000000001</v>
      </c>
      <c r="D18" s="9">
        <v>1.0753999999999999</v>
      </c>
      <c r="E18" s="9">
        <v>1.0810999999999999</v>
      </c>
      <c r="F18" s="9">
        <v>1.0864</v>
      </c>
      <c r="G18" s="9">
        <v>1.0914999999999999</v>
      </c>
      <c r="H18" s="9">
        <v>1.0961000000000001</v>
      </c>
      <c r="I18" s="9">
        <v>1.1004</v>
      </c>
      <c r="J18" s="9">
        <v>1.1047</v>
      </c>
      <c r="K18" s="10">
        <v>1.1086</v>
      </c>
      <c r="M18" s="15">
        <v>1.5</v>
      </c>
      <c r="N18" s="16">
        <v>0.93320000000000003</v>
      </c>
      <c r="O18" s="17">
        <v>0.9345</v>
      </c>
      <c r="P18" s="17">
        <v>0.93569999999999998</v>
      </c>
      <c r="Q18" s="17">
        <v>0.93700000000000006</v>
      </c>
      <c r="R18" s="17">
        <v>0.93820000000000003</v>
      </c>
      <c r="S18" s="17">
        <v>0.93940000000000001</v>
      </c>
      <c r="T18" s="17">
        <v>0.94059999999999999</v>
      </c>
      <c r="U18" s="17">
        <v>0.94179999999999997</v>
      </c>
      <c r="V18" s="17">
        <v>0.94289999999999996</v>
      </c>
      <c r="W18" s="18">
        <v>0.94410000000000005</v>
      </c>
    </row>
    <row r="19" spans="1:23">
      <c r="A19" s="8">
        <v>30</v>
      </c>
      <c r="B19" s="9">
        <v>1.1124000000000001</v>
      </c>
      <c r="C19" s="9">
        <v>1.1158999999999999</v>
      </c>
      <c r="D19" s="9">
        <v>1.1193</v>
      </c>
      <c r="E19" s="9">
        <v>1.1226</v>
      </c>
      <c r="F19" s="9">
        <v>1.1254999999999999</v>
      </c>
      <c r="G19" s="9">
        <v>1.1285000000000001</v>
      </c>
      <c r="H19" s="9">
        <v>1.1313</v>
      </c>
      <c r="I19" s="9">
        <v>1.1338999999999999</v>
      </c>
      <c r="J19" s="9">
        <v>1.1363000000000001</v>
      </c>
      <c r="K19" s="10">
        <v>1.1388</v>
      </c>
      <c r="M19" s="15">
        <v>1.6</v>
      </c>
      <c r="N19" s="16">
        <v>0.94520000000000004</v>
      </c>
      <c r="O19" s="17">
        <v>0.94630000000000003</v>
      </c>
      <c r="P19" s="17">
        <v>0.94740000000000002</v>
      </c>
      <c r="Q19" s="17">
        <v>0.94840000000000002</v>
      </c>
      <c r="R19" s="17">
        <v>0.94950000000000001</v>
      </c>
      <c r="S19" s="17">
        <v>0.95050000000000001</v>
      </c>
      <c r="T19" s="17">
        <v>0.95154000000000005</v>
      </c>
      <c r="U19" s="17">
        <v>0.95254000000000005</v>
      </c>
      <c r="V19" s="17">
        <v>0.95352000000000003</v>
      </c>
      <c r="W19" s="18">
        <v>0.95448999999999995</v>
      </c>
    </row>
    <row r="20" spans="1:23">
      <c r="A20" s="8">
        <v>40</v>
      </c>
      <c r="B20" s="9">
        <v>1.1413</v>
      </c>
      <c r="C20" s="9">
        <v>1.1435999999999999</v>
      </c>
      <c r="D20" s="9">
        <v>1.1457999999999999</v>
      </c>
      <c r="E20" s="9">
        <v>1.1479999999999999</v>
      </c>
      <c r="F20" s="9">
        <v>1.1498999999999999</v>
      </c>
      <c r="G20" s="9">
        <v>1.1518999999999999</v>
      </c>
      <c r="H20" s="9">
        <v>1.1537999999999999</v>
      </c>
      <c r="I20" s="9">
        <v>1.1556999999999999</v>
      </c>
      <c r="J20" s="9">
        <v>1.1574</v>
      </c>
      <c r="K20" s="10">
        <v>1.159</v>
      </c>
      <c r="M20" s="15">
        <v>1.7</v>
      </c>
      <c r="N20" s="16">
        <v>0.95543</v>
      </c>
      <c r="O20" s="17">
        <v>0.95637000000000005</v>
      </c>
      <c r="P20" s="17">
        <v>0.95728000000000002</v>
      </c>
      <c r="Q20" s="17">
        <v>0.95818000000000003</v>
      </c>
      <c r="R20" s="17">
        <v>0.95906999999999998</v>
      </c>
      <c r="S20" s="17">
        <v>0.95994000000000002</v>
      </c>
      <c r="T20" s="17">
        <v>0.96079999999999999</v>
      </c>
      <c r="U20" s="17">
        <v>0.96164000000000005</v>
      </c>
      <c r="V20" s="17">
        <v>0.96245999999999998</v>
      </c>
      <c r="W20" s="18">
        <v>0.96326999999999996</v>
      </c>
    </row>
    <row r="21" spans="1:23">
      <c r="A21" s="8">
        <v>50</v>
      </c>
      <c r="B21" s="9">
        <v>1.1607000000000001</v>
      </c>
      <c r="C21" s="9">
        <v>1.1623000000000001</v>
      </c>
      <c r="D21" s="9">
        <v>1.1637999999999999</v>
      </c>
      <c r="E21" s="9">
        <v>1.1657999999999999</v>
      </c>
      <c r="F21" s="9">
        <v>1.1667000000000001</v>
      </c>
      <c r="G21" s="9">
        <v>1.1680999999999999</v>
      </c>
      <c r="H21" s="9">
        <v>1.1696</v>
      </c>
      <c r="I21" s="9">
        <v>1.1708000000000001</v>
      </c>
      <c r="J21" s="9">
        <v>1.1720999999999999</v>
      </c>
      <c r="K21" s="10">
        <v>1.1734</v>
      </c>
      <c r="M21" s="15">
        <v>1.8</v>
      </c>
      <c r="N21" s="16">
        <v>0.96406999999999998</v>
      </c>
      <c r="O21" s="17">
        <v>0.96484999999999999</v>
      </c>
      <c r="P21" s="17">
        <v>0.96562000000000003</v>
      </c>
      <c r="Q21" s="17">
        <v>0.96638000000000002</v>
      </c>
      <c r="R21" s="17">
        <v>0.96711999999999998</v>
      </c>
      <c r="S21" s="17">
        <v>0.96784000000000003</v>
      </c>
      <c r="T21" s="17">
        <v>0.96855999999999998</v>
      </c>
      <c r="U21" s="17">
        <v>0.96926000000000001</v>
      </c>
      <c r="V21" s="17">
        <v>0.96994999999999998</v>
      </c>
      <c r="W21" s="18">
        <v>0.97062000000000004</v>
      </c>
    </row>
    <row r="22" spans="1:23">
      <c r="A22" s="8">
        <v>60</v>
      </c>
      <c r="B22" s="9">
        <v>1.1747000000000001</v>
      </c>
      <c r="C22" s="9">
        <v>1.1758999999999999</v>
      </c>
      <c r="D22" s="9">
        <v>1.177</v>
      </c>
      <c r="E22" s="9">
        <v>1.1781999999999999</v>
      </c>
      <c r="F22" s="9">
        <v>1.1793</v>
      </c>
      <c r="G22" s="9">
        <v>1.1802999999999999</v>
      </c>
      <c r="H22" s="9">
        <v>1.1814</v>
      </c>
      <c r="I22" s="9">
        <v>1.1823999999999999</v>
      </c>
      <c r="J22" s="9">
        <v>1.1834</v>
      </c>
      <c r="K22" s="10">
        <v>1.1843999999999999</v>
      </c>
      <c r="M22" s="15">
        <v>1.9</v>
      </c>
      <c r="N22" s="16">
        <v>0.97128000000000003</v>
      </c>
      <c r="O22" s="17">
        <v>0.97192999999999996</v>
      </c>
      <c r="P22" s="17">
        <v>0.97257000000000005</v>
      </c>
      <c r="Q22" s="17">
        <v>0.97319999999999995</v>
      </c>
      <c r="R22" s="17">
        <v>0.97380999999999995</v>
      </c>
      <c r="S22" s="17">
        <v>0.97441</v>
      </c>
      <c r="T22" s="17">
        <v>0.97499999999999998</v>
      </c>
      <c r="U22" s="17">
        <v>0.97558</v>
      </c>
      <c r="V22" s="17">
        <v>0.97614999999999996</v>
      </c>
      <c r="W22" s="18">
        <v>0.97670000000000001</v>
      </c>
    </row>
    <row r="23" spans="1:23">
      <c r="A23" s="8">
        <v>70</v>
      </c>
      <c r="B23" s="9">
        <v>1.1854</v>
      </c>
      <c r="C23" s="9">
        <v>1.1873</v>
      </c>
      <c r="D23" s="9">
        <v>1.1873</v>
      </c>
      <c r="E23" s="9">
        <v>1.1880999999999999</v>
      </c>
      <c r="F23" s="9">
        <v>1.1890000000000001</v>
      </c>
      <c r="G23" s="9">
        <v>1.1898</v>
      </c>
      <c r="H23" s="9">
        <v>1.1906000000000001</v>
      </c>
      <c r="I23" s="9">
        <v>1.1915</v>
      </c>
      <c r="J23" s="9">
        <v>1.1922999999999999</v>
      </c>
      <c r="K23" s="10">
        <v>1.1930000000000001</v>
      </c>
      <c r="M23" s="15">
        <v>2</v>
      </c>
      <c r="N23" s="16">
        <v>0.97724999999999995</v>
      </c>
      <c r="O23" s="17">
        <v>0.97777999999999998</v>
      </c>
      <c r="P23" s="17">
        <v>0.97831000000000001</v>
      </c>
      <c r="Q23" s="17">
        <v>0.97882000000000002</v>
      </c>
      <c r="R23" s="17">
        <v>0.97931999999999997</v>
      </c>
      <c r="S23" s="17">
        <v>0.97982000000000002</v>
      </c>
      <c r="T23" s="17">
        <v>0.98029999999999995</v>
      </c>
      <c r="U23" s="17">
        <v>0.98077000000000003</v>
      </c>
      <c r="V23" s="17">
        <v>0.98124</v>
      </c>
      <c r="W23" s="18">
        <v>0.98168999999999995</v>
      </c>
    </row>
    <row r="24" spans="1:23">
      <c r="A24" s="8">
        <v>80</v>
      </c>
      <c r="B24" s="9">
        <v>1.1938</v>
      </c>
      <c r="C24" s="9">
        <v>1.1944999999999999</v>
      </c>
      <c r="D24" s="9">
        <v>1.1953</v>
      </c>
      <c r="E24" s="9">
        <v>1.1959</v>
      </c>
      <c r="F24" s="9">
        <v>1.1967000000000001</v>
      </c>
      <c r="G24" s="9">
        <v>1.1973</v>
      </c>
      <c r="H24" s="9">
        <v>1.198</v>
      </c>
      <c r="I24" s="9">
        <v>1.1987000000000001</v>
      </c>
      <c r="J24" s="9">
        <v>1.1994</v>
      </c>
      <c r="K24" s="10">
        <v>1.2000999999999999</v>
      </c>
      <c r="M24" s="15">
        <v>2.1</v>
      </c>
      <c r="N24" s="16">
        <v>0.98214000000000001</v>
      </c>
      <c r="O24" s="17">
        <v>0.98257000000000005</v>
      </c>
      <c r="P24" s="17">
        <v>0.98299999999999998</v>
      </c>
      <c r="Q24" s="17">
        <v>0.98341000000000001</v>
      </c>
      <c r="R24" s="17">
        <v>0.98382000000000003</v>
      </c>
      <c r="S24" s="17">
        <v>0.98421999999999998</v>
      </c>
      <c r="T24" s="17">
        <v>0.98460999999999999</v>
      </c>
      <c r="U24" s="17">
        <v>0.98499999999999999</v>
      </c>
      <c r="V24" s="17">
        <v>0.98536999999999997</v>
      </c>
      <c r="W24" s="18">
        <v>0.98573999999999995</v>
      </c>
    </row>
    <row r="25" spans="1:23">
      <c r="A25" s="8">
        <v>90</v>
      </c>
      <c r="B25" s="9">
        <v>1.2007000000000001</v>
      </c>
      <c r="C25" s="9">
        <v>1.2013</v>
      </c>
      <c r="D25" s="9">
        <v>1.202</v>
      </c>
      <c r="E25" s="9">
        <v>1.2025999999999999</v>
      </c>
      <c r="F25" s="9">
        <v>1.2032</v>
      </c>
      <c r="G25" s="9">
        <v>1.2038</v>
      </c>
      <c r="H25" s="9">
        <v>1.2043999999999999</v>
      </c>
      <c r="I25" s="9">
        <v>1.2049000000000001</v>
      </c>
      <c r="J25" s="9">
        <v>1.2055</v>
      </c>
      <c r="K25" s="10">
        <v>1.206</v>
      </c>
      <c r="M25" s="15">
        <v>2.2000000000000002</v>
      </c>
      <c r="N25" s="16">
        <v>0.98609999999999998</v>
      </c>
      <c r="O25" s="17">
        <v>0.98645000000000005</v>
      </c>
      <c r="P25" s="17">
        <v>0.98678999999999994</v>
      </c>
      <c r="Q25" s="17">
        <v>0.98712999999999995</v>
      </c>
      <c r="R25" s="17">
        <v>0.98745000000000005</v>
      </c>
      <c r="S25" s="17">
        <v>0.98777999999999999</v>
      </c>
      <c r="T25" s="17">
        <v>0.98809000000000002</v>
      </c>
      <c r="U25" s="17">
        <v>0.98839999999999995</v>
      </c>
      <c r="V25" s="17">
        <v>0.98870000000000002</v>
      </c>
      <c r="W25" s="18">
        <v>0.98899000000000004</v>
      </c>
    </row>
    <row r="26" spans="1:23" ht="15" thickBot="1">
      <c r="A26" s="19">
        <v>100</v>
      </c>
      <c r="B26" s="20">
        <v>1.2064999999999999</v>
      </c>
      <c r="C26" s="20"/>
      <c r="D26" s="20"/>
      <c r="E26" s="20"/>
      <c r="F26" s="20"/>
      <c r="G26" s="20"/>
      <c r="H26" s="20"/>
      <c r="I26" s="20"/>
      <c r="J26" s="20"/>
      <c r="K26" s="21"/>
      <c r="M26" s="15">
        <v>2.2999999999999998</v>
      </c>
      <c r="N26" s="16">
        <v>0.98928000000000005</v>
      </c>
      <c r="O26" s="17">
        <v>0.98956</v>
      </c>
      <c r="P26" s="17">
        <v>0.98982999999999999</v>
      </c>
      <c r="Q26" s="22">
        <v>0.99009999999999998</v>
      </c>
      <c r="R26" s="17">
        <v>0.99036000000000002</v>
      </c>
      <c r="S26" s="17">
        <v>0.99060999999999999</v>
      </c>
      <c r="T26" s="17">
        <v>0.99085999999999996</v>
      </c>
      <c r="U26" s="17">
        <v>0.99111000000000005</v>
      </c>
      <c r="V26" s="17">
        <v>0.99134</v>
      </c>
      <c r="W26" s="18">
        <v>0.99158000000000002</v>
      </c>
    </row>
    <row r="27" spans="1:23" ht="15" thickBot="1">
      <c r="M27" s="15">
        <v>2.4</v>
      </c>
      <c r="N27" s="16">
        <v>0.99180000000000001</v>
      </c>
      <c r="O27" s="17">
        <v>0.99202000000000001</v>
      </c>
      <c r="P27" s="17">
        <v>0.99224000000000001</v>
      </c>
      <c r="Q27" s="17">
        <v>0.99245000000000005</v>
      </c>
      <c r="R27" s="17">
        <v>0.99265999999999999</v>
      </c>
      <c r="S27" s="17">
        <v>0.99285999999999996</v>
      </c>
      <c r="T27" s="17">
        <v>0.99304999999999999</v>
      </c>
      <c r="U27" s="17">
        <v>0.99324000000000001</v>
      </c>
      <c r="V27" s="17">
        <v>0.99343000000000004</v>
      </c>
      <c r="W27" s="18">
        <v>0.99360999999999999</v>
      </c>
    </row>
    <row r="28" spans="1:23" ht="15" thickBot="1">
      <c r="A28" s="404" t="s">
        <v>5</v>
      </c>
      <c r="B28" s="405"/>
      <c r="C28" s="405"/>
      <c r="D28" s="405"/>
      <c r="E28" s="405"/>
      <c r="F28" s="405"/>
      <c r="G28" s="406"/>
      <c r="H28" s="23"/>
      <c r="I28" s="407" t="s">
        <v>6</v>
      </c>
      <c r="J28" s="408"/>
      <c r="K28" s="409"/>
      <c r="M28" s="15">
        <v>2.5</v>
      </c>
      <c r="N28" s="16">
        <v>0.99378999999999995</v>
      </c>
      <c r="O28" s="17">
        <v>0.99395999999999995</v>
      </c>
      <c r="P28" s="17">
        <v>0.99412999999999996</v>
      </c>
      <c r="Q28" s="17">
        <v>0.99429999999999996</v>
      </c>
      <c r="R28" s="17">
        <v>0.99446000000000001</v>
      </c>
      <c r="S28" s="17">
        <v>0.99460999999999999</v>
      </c>
      <c r="T28" s="17">
        <v>0.99477000000000004</v>
      </c>
      <c r="U28" s="17">
        <v>0.99492000000000003</v>
      </c>
      <c r="V28" s="17">
        <v>0.99505999999999994</v>
      </c>
      <c r="W28" s="18">
        <v>0.99519999999999997</v>
      </c>
    </row>
    <row r="29" spans="1:23">
      <c r="A29" s="24" t="s">
        <v>2</v>
      </c>
      <c r="B29" s="25">
        <v>0.9</v>
      </c>
      <c r="C29" s="25">
        <v>0.95</v>
      </c>
      <c r="D29" s="25">
        <v>0.97499999999999998</v>
      </c>
      <c r="E29" s="25">
        <v>0.99</v>
      </c>
      <c r="F29" s="25">
        <v>0.995</v>
      </c>
      <c r="G29" s="26">
        <v>0.99950000000000006</v>
      </c>
      <c r="I29" s="24" t="s">
        <v>2</v>
      </c>
      <c r="J29" s="27" t="s">
        <v>7</v>
      </c>
      <c r="K29" s="28" t="s">
        <v>8</v>
      </c>
      <c r="M29" s="15">
        <v>2.6</v>
      </c>
      <c r="N29" s="16">
        <v>0.99534</v>
      </c>
      <c r="O29" s="17">
        <v>0.99546999999999997</v>
      </c>
      <c r="P29" s="17">
        <v>0.99560000000000004</v>
      </c>
      <c r="Q29" s="17">
        <v>0.99573</v>
      </c>
      <c r="R29" s="17">
        <v>0.99585000000000001</v>
      </c>
      <c r="S29" s="17">
        <v>0.99597999999999998</v>
      </c>
      <c r="T29" s="17">
        <v>0.99609000000000003</v>
      </c>
      <c r="U29" s="17">
        <v>0.99621000000000004</v>
      </c>
      <c r="V29" s="17">
        <v>0.99631999999999998</v>
      </c>
      <c r="W29" s="18">
        <v>0.99643000000000004</v>
      </c>
    </row>
    <row r="30" spans="1:23">
      <c r="A30" s="8">
        <v>1</v>
      </c>
      <c r="B30" s="29">
        <v>3.0779999999999998</v>
      </c>
      <c r="C30" s="29">
        <v>6.3140000000000001</v>
      </c>
      <c r="D30" s="29">
        <v>12.706</v>
      </c>
      <c r="E30" s="29">
        <v>31.821000000000002</v>
      </c>
      <c r="F30" s="29">
        <v>63.656999999999996</v>
      </c>
      <c r="G30" s="30">
        <v>636.61900000000003</v>
      </c>
      <c r="I30" s="31">
        <v>1</v>
      </c>
      <c r="J30" s="29">
        <v>0.97499999999999998</v>
      </c>
      <c r="K30" s="32"/>
      <c r="M30" s="15">
        <v>2.7</v>
      </c>
      <c r="N30" s="16">
        <v>0.99653000000000003</v>
      </c>
      <c r="O30" s="17">
        <v>0.99663999999999997</v>
      </c>
      <c r="P30" s="17">
        <v>0.99673999999999996</v>
      </c>
      <c r="Q30" s="17">
        <v>0.99682999999999999</v>
      </c>
      <c r="R30" s="17">
        <v>0.99692999999999998</v>
      </c>
      <c r="S30" s="17">
        <v>0.99702000000000002</v>
      </c>
      <c r="T30" s="17">
        <v>0.99711000000000005</v>
      </c>
      <c r="U30" s="17">
        <v>0.99719999999999998</v>
      </c>
      <c r="V30" s="17">
        <v>0.99728000000000006</v>
      </c>
      <c r="W30" s="18">
        <v>0.99736000000000002</v>
      </c>
    </row>
    <row r="31" spans="1:23">
      <c r="A31" s="8">
        <v>2</v>
      </c>
      <c r="B31" s="29">
        <v>1.8859999999999999</v>
      </c>
      <c r="C31" s="29">
        <v>2.92</v>
      </c>
      <c r="D31" s="29">
        <v>4.3029999999999999</v>
      </c>
      <c r="E31" s="29">
        <v>6.9649999999999999</v>
      </c>
      <c r="F31" s="29">
        <v>9.9649999999999999</v>
      </c>
      <c r="G31" s="30">
        <v>31.597999999999999</v>
      </c>
      <c r="I31" s="31">
        <v>2</v>
      </c>
      <c r="J31" s="29">
        <v>0.84199999999999997</v>
      </c>
      <c r="K31" s="32"/>
      <c r="M31" s="15">
        <v>2.8</v>
      </c>
      <c r="N31" s="16">
        <v>0.99743999999999999</v>
      </c>
      <c r="O31" s="17">
        <v>0.99751999999999996</v>
      </c>
      <c r="P31" s="17">
        <v>0.99760000000000004</v>
      </c>
      <c r="Q31" s="17">
        <v>0.99766999999999995</v>
      </c>
      <c r="R31" s="17">
        <v>0.99773999999999996</v>
      </c>
      <c r="S31" s="17">
        <v>0.99780999999999997</v>
      </c>
      <c r="T31" s="17">
        <v>0.99787999999999999</v>
      </c>
      <c r="U31" s="17">
        <v>0.99795</v>
      </c>
      <c r="V31" s="17">
        <v>0.99800999999999995</v>
      </c>
      <c r="W31" s="18">
        <v>0.99807000000000001</v>
      </c>
    </row>
    <row r="32" spans="1:23">
      <c r="A32" s="8">
        <v>3</v>
      </c>
      <c r="B32" s="29">
        <v>1.6379999999999999</v>
      </c>
      <c r="C32" s="29">
        <v>2.3530000000000002</v>
      </c>
      <c r="D32" s="29">
        <v>3.1819999999999999</v>
      </c>
      <c r="E32" s="29">
        <v>4.5410000000000004</v>
      </c>
      <c r="F32" s="29">
        <v>5.8410000000000002</v>
      </c>
      <c r="G32" s="30">
        <v>12.941000000000001</v>
      </c>
      <c r="I32" s="31">
        <v>3</v>
      </c>
      <c r="J32" s="29">
        <v>0.70799999999999996</v>
      </c>
      <c r="K32" s="32"/>
      <c r="M32" s="15">
        <v>2.9</v>
      </c>
      <c r="N32" s="16">
        <v>0.99812999999999996</v>
      </c>
      <c r="O32" s="17">
        <v>0.99819000000000002</v>
      </c>
      <c r="P32" s="17">
        <v>0.99824999999999997</v>
      </c>
      <c r="Q32" s="17">
        <v>0.99831000000000003</v>
      </c>
      <c r="R32" s="17">
        <v>0.99836000000000003</v>
      </c>
      <c r="S32" s="17">
        <v>0.99841000000000002</v>
      </c>
      <c r="T32" s="17">
        <v>0.99846000000000001</v>
      </c>
      <c r="U32" s="17">
        <v>0.99851000000000001</v>
      </c>
      <c r="V32" s="17">
        <v>0.99856</v>
      </c>
      <c r="W32" s="18">
        <v>0.99861</v>
      </c>
    </row>
    <row r="33" spans="1:23">
      <c r="A33" s="8">
        <v>4</v>
      </c>
      <c r="B33" s="29">
        <v>1.5329999999999999</v>
      </c>
      <c r="C33" s="29">
        <v>2.1320000000000001</v>
      </c>
      <c r="D33" s="29">
        <v>2.7759999999999998</v>
      </c>
      <c r="E33" s="29">
        <v>3.7469999999999999</v>
      </c>
      <c r="F33" s="29">
        <v>4.6040000000000001</v>
      </c>
      <c r="G33" s="30">
        <v>8.61</v>
      </c>
      <c r="I33" s="31">
        <v>4</v>
      </c>
      <c r="J33" s="29">
        <v>0.624</v>
      </c>
      <c r="K33" s="32"/>
      <c r="M33" s="15">
        <v>3</v>
      </c>
      <c r="N33" s="16">
        <v>0.99865000000000004</v>
      </c>
      <c r="O33" s="17">
        <v>0.99868999999999997</v>
      </c>
      <c r="P33" s="17">
        <v>0.99873999999999996</v>
      </c>
      <c r="Q33" s="17">
        <v>0.99878</v>
      </c>
      <c r="R33" s="17">
        <v>0.99882000000000004</v>
      </c>
      <c r="S33" s="17">
        <v>0.99885999999999997</v>
      </c>
      <c r="T33" s="17">
        <v>0.99888999999999994</v>
      </c>
      <c r="U33" s="17">
        <v>0.99892999999999998</v>
      </c>
      <c r="V33" s="17">
        <v>0.99895999999999996</v>
      </c>
      <c r="W33" s="18">
        <v>0.999</v>
      </c>
    </row>
    <row r="34" spans="1:23">
      <c r="A34" s="8">
        <v>5</v>
      </c>
      <c r="B34" s="29">
        <v>1.476</v>
      </c>
      <c r="C34" s="29">
        <v>2.0150000000000001</v>
      </c>
      <c r="D34" s="29">
        <v>2.5710000000000002</v>
      </c>
      <c r="E34" s="29">
        <v>3.3650000000000002</v>
      </c>
      <c r="F34" s="29">
        <v>4.032</v>
      </c>
      <c r="G34" s="30">
        <v>6.859</v>
      </c>
      <c r="I34" s="31">
        <v>5</v>
      </c>
      <c r="J34" s="29">
        <v>0.56299999999999994</v>
      </c>
      <c r="K34" s="32"/>
      <c r="M34" s="15">
        <v>3.1</v>
      </c>
      <c r="N34" s="16">
        <v>0.99902999999999997</v>
      </c>
      <c r="O34" s="17">
        <v>0.99905999999999995</v>
      </c>
      <c r="P34" s="17">
        <v>0.99909999999999999</v>
      </c>
      <c r="Q34" s="17">
        <v>0.99912999999999996</v>
      </c>
      <c r="R34" s="17">
        <v>0.99916000000000005</v>
      </c>
      <c r="S34" s="17">
        <v>0.99917999999999996</v>
      </c>
      <c r="T34" s="17">
        <v>0.99921000000000004</v>
      </c>
      <c r="U34" s="17">
        <v>0.99924000000000002</v>
      </c>
      <c r="V34" s="17">
        <v>0.99926000000000004</v>
      </c>
      <c r="W34" s="18">
        <v>0.99929000000000001</v>
      </c>
    </row>
    <row r="35" spans="1:23">
      <c r="A35" s="8">
        <v>6</v>
      </c>
      <c r="B35" s="29">
        <v>1.44</v>
      </c>
      <c r="C35" s="29">
        <v>1.9430000000000001</v>
      </c>
      <c r="D35" s="29">
        <v>2.4470000000000001</v>
      </c>
      <c r="E35" s="29">
        <v>3.1429999999999998</v>
      </c>
      <c r="F35" s="29">
        <v>3.7069999999999999</v>
      </c>
      <c r="G35" s="30">
        <v>5.9589999999999996</v>
      </c>
      <c r="I35" s="31">
        <v>6</v>
      </c>
      <c r="J35" s="29">
        <v>0.52100000000000002</v>
      </c>
      <c r="K35" s="32"/>
      <c r="M35" s="15">
        <v>3.2</v>
      </c>
      <c r="N35" s="16">
        <v>0.99931000000000003</v>
      </c>
      <c r="O35" s="17">
        <v>0.99934000000000001</v>
      </c>
      <c r="P35" s="17">
        <v>0.99936000000000003</v>
      </c>
      <c r="Q35" s="17">
        <v>0.99938000000000005</v>
      </c>
      <c r="R35" s="17">
        <v>0.99939999999999996</v>
      </c>
      <c r="S35" s="17">
        <v>0.99941999999999998</v>
      </c>
      <c r="T35" s="17">
        <v>0.99944</v>
      </c>
      <c r="U35" s="17">
        <v>0.99946000000000002</v>
      </c>
      <c r="V35" s="17">
        <v>0.99948000000000004</v>
      </c>
      <c r="W35" s="18">
        <v>0.99950000000000006</v>
      </c>
    </row>
    <row r="36" spans="1:23">
      <c r="A36" s="8">
        <v>7</v>
      </c>
      <c r="B36" s="29">
        <v>1.415</v>
      </c>
      <c r="C36" s="29">
        <v>1.895</v>
      </c>
      <c r="D36" s="29">
        <v>2.3650000000000002</v>
      </c>
      <c r="E36" s="29">
        <v>2.9980000000000002</v>
      </c>
      <c r="F36" s="29">
        <v>3.4990000000000001</v>
      </c>
      <c r="G36" s="30">
        <v>5.4050000000000002</v>
      </c>
      <c r="I36" s="31">
        <v>7</v>
      </c>
      <c r="J36" s="29">
        <v>0.48599999999999999</v>
      </c>
      <c r="K36" s="32"/>
      <c r="M36" s="15">
        <v>3.3</v>
      </c>
      <c r="N36" s="16">
        <v>0.99951999999999996</v>
      </c>
      <c r="O36" s="17">
        <v>0.99953000000000003</v>
      </c>
      <c r="P36" s="17">
        <v>0.99955000000000005</v>
      </c>
      <c r="Q36" s="17">
        <v>0.99956999999999996</v>
      </c>
      <c r="R36" s="17">
        <v>0.99958000000000002</v>
      </c>
      <c r="S36" s="17">
        <v>0.99960000000000004</v>
      </c>
      <c r="T36" s="17">
        <v>0.99961</v>
      </c>
      <c r="U36" s="17">
        <v>0.99961999999999995</v>
      </c>
      <c r="V36" s="17">
        <v>0.99963999999999997</v>
      </c>
      <c r="W36" s="18">
        <v>0.99965000000000004</v>
      </c>
    </row>
    <row r="37" spans="1:23">
      <c r="A37" s="8">
        <v>8</v>
      </c>
      <c r="B37" s="29">
        <v>1.397</v>
      </c>
      <c r="C37" s="29">
        <v>1.86</v>
      </c>
      <c r="D37" s="29">
        <v>2.306</v>
      </c>
      <c r="E37" s="29">
        <v>2.8959999999999999</v>
      </c>
      <c r="F37" s="29">
        <v>3.355</v>
      </c>
      <c r="G37" s="30">
        <v>5.0410000000000004</v>
      </c>
      <c r="I37" s="31">
        <v>8</v>
      </c>
      <c r="J37" s="29">
        <v>0.45700000000000002</v>
      </c>
      <c r="K37" s="32"/>
      <c r="M37" s="15">
        <v>3.4</v>
      </c>
      <c r="N37" s="16">
        <v>0.99965999999999999</v>
      </c>
      <c r="O37" s="17">
        <v>0.99968000000000001</v>
      </c>
      <c r="P37" s="17">
        <v>0.99968999999999997</v>
      </c>
      <c r="Q37" s="17">
        <v>0.99970000000000003</v>
      </c>
      <c r="R37" s="17">
        <v>0.99970999999999999</v>
      </c>
      <c r="S37" s="17">
        <v>0.99972000000000005</v>
      </c>
      <c r="T37" s="17">
        <v>0.99973000000000001</v>
      </c>
      <c r="U37" s="17">
        <v>0.99973999999999996</v>
      </c>
      <c r="V37" s="17">
        <v>0.99975000000000003</v>
      </c>
      <c r="W37" s="18">
        <v>0.99975999999999998</v>
      </c>
    </row>
    <row r="38" spans="1:23">
      <c r="A38" s="8">
        <v>9</v>
      </c>
      <c r="B38" s="29">
        <v>1.383</v>
      </c>
      <c r="C38" s="29">
        <v>1.833</v>
      </c>
      <c r="D38" s="29">
        <v>2.262</v>
      </c>
      <c r="E38" s="29">
        <v>2.8210000000000002</v>
      </c>
      <c r="F38" s="29">
        <v>3.25</v>
      </c>
      <c r="G38" s="30">
        <v>4.7809999999999997</v>
      </c>
      <c r="I38" s="31">
        <v>9</v>
      </c>
      <c r="J38" s="29">
        <v>0.432</v>
      </c>
      <c r="K38" s="32"/>
      <c r="M38" s="15">
        <v>3.5</v>
      </c>
      <c r="N38" s="16">
        <v>0.99977000000000005</v>
      </c>
      <c r="O38" s="17">
        <v>0.99978</v>
      </c>
      <c r="P38" s="17">
        <v>0.99978</v>
      </c>
      <c r="Q38" s="17">
        <v>0.99978999999999996</v>
      </c>
      <c r="R38" s="17">
        <v>0.99980000000000002</v>
      </c>
      <c r="S38" s="17">
        <v>0.99980999999999998</v>
      </c>
      <c r="T38" s="17">
        <v>0.99980999999999998</v>
      </c>
      <c r="U38" s="17">
        <v>0.99982000000000004</v>
      </c>
      <c r="V38" s="17">
        <v>0.99983</v>
      </c>
      <c r="W38" s="18">
        <v>0.99983</v>
      </c>
    </row>
    <row r="39" spans="1:23">
      <c r="A39" s="8">
        <v>10</v>
      </c>
      <c r="B39" s="29">
        <v>1.3720000000000001</v>
      </c>
      <c r="C39" s="29">
        <v>1.8120000000000001</v>
      </c>
      <c r="D39" s="29">
        <v>2.2280000000000002</v>
      </c>
      <c r="E39" s="29">
        <v>2.7639999999999998</v>
      </c>
      <c r="F39" s="29">
        <v>3.16</v>
      </c>
      <c r="G39" s="30">
        <v>4.5869999999999997</v>
      </c>
      <c r="I39" s="31">
        <v>10</v>
      </c>
      <c r="J39" s="29">
        <v>0.40899999999999997</v>
      </c>
      <c r="K39" s="32"/>
      <c r="M39" s="15">
        <v>3.6</v>
      </c>
      <c r="N39" s="16">
        <v>0.99983999999999995</v>
      </c>
      <c r="O39" s="17">
        <v>0.99985000000000002</v>
      </c>
      <c r="P39" s="17">
        <v>0.99985000000000002</v>
      </c>
      <c r="Q39" s="17">
        <v>0.99985999999999997</v>
      </c>
      <c r="R39" s="17">
        <v>0.99985999999999997</v>
      </c>
      <c r="S39" s="17">
        <v>0.99987000000000004</v>
      </c>
      <c r="T39" s="17">
        <v>0.99987000000000004</v>
      </c>
      <c r="U39" s="17">
        <v>0.99987999999999999</v>
      </c>
      <c r="V39" s="17">
        <v>0.99987999999999999</v>
      </c>
      <c r="W39" s="18">
        <v>0.99988999999999995</v>
      </c>
    </row>
    <row r="40" spans="1:23">
      <c r="A40" s="8">
        <v>11</v>
      </c>
      <c r="B40" s="29">
        <v>1.363</v>
      </c>
      <c r="C40" s="29">
        <v>1.796</v>
      </c>
      <c r="D40" s="29">
        <v>2.2010000000000001</v>
      </c>
      <c r="E40" s="29">
        <v>2.718</v>
      </c>
      <c r="F40" s="29">
        <v>3.1059999999999999</v>
      </c>
      <c r="G40" s="30">
        <v>4.4370000000000003</v>
      </c>
      <c r="I40" s="31">
        <v>11</v>
      </c>
      <c r="J40" s="29">
        <v>0.39100000000000001</v>
      </c>
      <c r="K40" s="32"/>
      <c r="M40" s="15">
        <v>3.7</v>
      </c>
      <c r="N40" s="16">
        <v>0.99988999999999995</v>
      </c>
      <c r="O40" s="17">
        <v>0.99990000000000001</v>
      </c>
      <c r="P40" s="17">
        <v>0.99990000000000001</v>
      </c>
      <c r="Q40" s="17">
        <v>0.99990000000000001</v>
      </c>
      <c r="R40" s="17">
        <v>0.99990999999999997</v>
      </c>
      <c r="S40" s="17">
        <v>0.99990999999999997</v>
      </c>
      <c r="T40" s="17">
        <v>0.99992000000000003</v>
      </c>
      <c r="U40" s="17">
        <v>0.99992000000000003</v>
      </c>
      <c r="V40" s="17">
        <v>0.99992000000000003</v>
      </c>
      <c r="W40" s="18">
        <v>0.99992000000000003</v>
      </c>
    </row>
    <row r="41" spans="1:23">
      <c r="A41" s="8">
        <v>12</v>
      </c>
      <c r="B41" s="29">
        <v>1.3560000000000001</v>
      </c>
      <c r="C41" s="29">
        <v>1.782</v>
      </c>
      <c r="D41" s="29">
        <v>2.1789999999999998</v>
      </c>
      <c r="E41" s="29">
        <v>2.681</v>
      </c>
      <c r="F41" s="29">
        <v>3.0550000000000002</v>
      </c>
      <c r="G41" s="30">
        <v>4.3179999999999996</v>
      </c>
      <c r="I41" s="31">
        <v>12</v>
      </c>
      <c r="J41" s="29">
        <v>0.375</v>
      </c>
      <c r="K41" s="32"/>
      <c r="M41" s="15">
        <v>3.8</v>
      </c>
      <c r="N41" s="16">
        <v>0.99992999999999999</v>
      </c>
      <c r="O41" s="17">
        <v>0.99992999999999999</v>
      </c>
      <c r="P41" s="17">
        <v>0.99992999999999999</v>
      </c>
      <c r="Q41" s="17">
        <v>0.99994000000000005</v>
      </c>
      <c r="R41" s="17">
        <v>0.99994000000000005</v>
      </c>
      <c r="S41" s="17">
        <v>0.99994000000000005</v>
      </c>
      <c r="T41" s="17">
        <v>0.99994000000000005</v>
      </c>
      <c r="U41" s="17">
        <v>0.99995000000000001</v>
      </c>
      <c r="V41" s="17">
        <v>0.99995000000000001</v>
      </c>
      <c r="W41" s="18">
        <v>0.99995000000000001</v>
      </c>
    </row>
    <row r="42" spans="1:23" ht="15" thickBot="1">
      <c r="A42" s="8">
        <v>13</v>
      </c>
      <c r="B42" s="29">
        <v>1.35</v>
      </c>
      <c r="C42" s="29">
        <v>1.7709999999999999</v>
      </c>
      <c r="D42" s="29">
        <v>2.16</v>
      </c>
      <c r="E42" s="29">
        <v>2.65</v>
      </c>
      <c r="F42" s="29">
        <v>3.012</v>
      </c>
      <c r="G42" s="30">
        <v>4.2210000000000001</v>
      </c>
      <c r="I42" s="31">
        <v>13</v>
      </c>
      <c r="J42" s="29">
        <v>0.36099999999999999</v>
      </c>
      <c r="K42" s="32"/>
      <c r="M42" s="33">
        <v>3.9</v>
      </c>
      <c r="N42" s="34">
        <v>0.99995000000000001</v>
      </c>
      <c r="O42" s="35">
        <v>0.99995000000000001</v>
      </c>
      <c r="P42" s="35">
        <v>0.99995999999999996</v>
      </c>
      <c r="Q42" s="35">
        <v>0.99995999999999996</v>
      </c>
      <c r="R42" s="35">
        <v>0.99995999999999996</v>
      </c>
      <c r="S42" s="35">
        <v>0.99995999999999996</v>
      </c>
      <c r="T42" s="35">
        <v>0.99995999999999996</v>
      </c>
      <c r="U42" s="35">
        <v>0.99995999999999996</v>
      </c>
      <c r="V42" s="35">
        <v>0.99997000000000003</v>
      </c>
      <c r="W42" s="36">
        <v>0.99997000000000003</v>
      </c>
    </row>
    <row r="43" spans="1:23">
      <c r="A43" s="8">
        <v>14</v>
      </c>
      <c r="B43" s="29">
        <v>1.345</v>
      </c>
      <c r="C43" s="29">
        <v>1.7609999999999999</v>
      </c>
      <c r="D43" s="29">
        <v>2.145</v>
      </c>
      <c r="E43" s="29">
        <v>2.6240000000000001</v>
      </c>
      <c r="F43" s="29">
        <v>2.9769999999999999</v>
      </c>
      <c r="G43" s="30">
        <v>4.1399999999999997</v>
      </c>
      <c r="I43" s="31">
        <v>14</v>
      </c>
      <c r="J43" s="29">
        <v>0.34899999999999998</v>
      </c>
      <c r="K43" s="32"/>
    </row>
    <row r="44" spans="1:23">
      <c r="A44" s="8">
        <v>15</v>
      </c>
      <c r="B44" s="29">
        <v>1.341</v>
      </c>
      <c r="C44" s="29">
        <v>1.7529999999999999</v>
      </c>
      <c r="D44" s="29">
        <v>2.1309999999999998</v>
      </c>
      <c r="E44" s="29">
        <v>2.6019999999999999</v>
      </c>
      <c r="F44" s="29">
        <v>2.9470000000000001</v>
      </c>
      <c r="G44" s="30">
        <v>4.0730000000000004</v>
      </c>
      <c r="I44" s="31">
        <v>15</v>
      </c>
      <c r="J44" s="29">
        <v>0.33800000000000002</v>
      </c>
      <c r="K44" s="32"/>
    </row>
    <row r="45" spans="1:23">
      <c r="A45" s="8">
        <v>16</v>
      </c>
      <c r="B45" s="29">
        <v>1.337</v>
      </c>
      <c r="C45" s="29">
        <v>1.746</v>
      </c>
      <c r="D45" s="29">
        <v>2.12</v>
      </c>
      <c r="E45" s="29">
        <v>2.5830000000000002</v>
      </c>
      <c r="F45" s="29">
        <v>2.9209999999999998</v>
      </c>
      <c r="G45" s="30">
        <v>4.0149999999999997</v>
      </c>
      <c r="I45" s="31">
        <v>16</v>
      </c>
      <c r="J45" s="29">
        <v>0.32800000000000001</v>
      </c>
      <c r="K45" s="32"/>
    </row>
    <row r="46" spans="1:23">
      <c r="A46" s="8">
        <v>17</v>
      </c>
      <c r="B46" s="29">
        <v>1.333</v>
      </c>
      <c r="C46" s="29">
        <v>1.74</v>
      </c>
      <c r="D46" s="29">
        <v>2.11</v>
      </c>
      <c r="E46" s="29">
        <v>2.5670000000000002</v>
      </c>
      <c r="F46" s="29">
        <v>2.8079999999999998</v>
      </c>
      <c r="G46" s="30">
        <v>3.9649999999999999</v>
      </c>
      <c r="I46" s="31">
        <v>17</v>
      </c>
      <c r="J46" s="29">
        <v>0.318</v>
      </c>
      <c r="K46" s="32"/>
    </row>
    <row r="47" spans="1:23">
      <c r="A47" s="8">
        <v>18</v>
      </c>
      <c r="B47" s="29">
        <v>1.33</v>
      </c>
      <c r="C47" s="29">
        <v>1.734</v>
      </c>
      <c r="D47" s="29">
        <v>2.101</v>
      </c>
      <c r="E47" s="29">
        <v>2.552</v>
      </c>
      <c r="F47" s="29">
        <v>2.8780000000000001</v>
      </c>
      <c r="G47" s="30">
        <v>3.9220000000000002</v>
      </c>
      <c r="I47" s="31">
        <v>18</v>
      </c>
      <c r="J47" s="29">
        <v>0.309</v>
      </c>
      <c r="K47" s="32"/>
    </row>
    <row r="48" spans="1:23">
      <c r="A48" s="8">
        <v>19</v>
      </c>
      <c r="B48" s="29">
        <v>1.3280000000000001</v>
      </c>
      <c r="C48" s="29">
        <v>1.7290000000000001</v>
      </c>
      <c r="D48" s="29">
        <v>2.093</v>
      </c>
      <c r="E48" s="29">
        <v>2.5390000000000001</v>
      </c>
      <c r="F48" s="29">
        <v>2.8610000000000002</v>
      </c>
      <c r="G48" s="30">
        <v>3.883</v>
      </c>
      <c r="I48" s="31">
        <v>19</v>
      </c>
      <c r="J48" s="29">
        <v>0.30099999999999999</v>
      </c>
      <c r="K48" s="32"/>
    </row>
    <row r="49" spans="1:12" ht="15" thickBot="1">
      <c r="A49" s="8">
        <v>20</v>
      </c>
      <c r="B49" s="29">
        <v>1.325</v>
      </c>
      <c r="C49" s="29">
        <v>1.7250000000000001</v>
      </c>
      <c r="D49" s="29">
        <v>2.0859999999999999</v>
      </c>
      <c r="E49" s="29">
        <v>2.528</v>
      </c>
      <c r="F49" s="29">
        <v>2.8450000000000002</v>
      </c>
      <c r="G49" s="30">
        <v>3.85</v>
      </c>
      <c r="I49" s="37">
        <v>20</v>
      </c>
      <c r="J49" s="38">
        <v>0.29399999999999998</v>
      </c>
      <c r="K49" s="39"/>
    </row>
    <row r="50" spans="1:12">
      <c r="A50" s="8">
        <v>21</v>
      </c>
      <c r="B50" s="29">
        <v>1.323</v>
      </c>
      <c r="C50" s="29">
        <v>1.7210000000000001</v>
      </c>
      <c r="D50" s="29">
        <v>2.08</v>
      </c>
      <c r="E50" s="29">
        <v>2.5179999999999998</v>
      </c>
      <c r="F50" s="29">
        <v>2.831</v>
      </c>
      <c r="G50" s="30">
        <v>3.819</v>
      </c>
    </row>
    <row r="51" spans="1:12">
      <c r="A51" s="8">
        <v>22</v>
      </c>
      <c r="B51" s="29">
        <v>1.321</v>
      </c>
      <c r="C51" s="29">
        <v>1.7170000000000001</v>
      </c>
      <c r="D51" s="29">
        <v>2.0739999999999998</v>
      </c>
      <c r="E51" s="29">
        <v>2.508</v>
      </c>
      <c r="F51" s="29">
        <v>2.819</v>
      </c>
      <c r="G51" s="30">
        <v>3.7919999999999998</v>
      </c>
    </row>
    <row r="52" spans="1:12">
      <c r="A52" s="8">
        <v>23</v>
      </c>
      <c r="B52" s="29">
        <v>1.319</v>
      </c>
      <c r="C52" s="29">
        <v>1.714</v>
      </c>
      <c r="D52" s="29">
        <v>2.069</v>
      </c>
      <c r="E52" s="29">
        <v>2.5</v>
      </c>
      <c r="F52" s="29">
        <v>2.8069999999999999</v>
      </c>
      <c r="G52" s="30">
        <v>3.7669999999999999</v>
      </c>
    </row>
    <row r="53" spans="1:12">
      <c r="A53" s="8">
        <v>24</v>
      </c>
      <c r="B53" s="29">
        <v>1.3180000000000001</v>
      </c>
      <c r="C53" s="29">
        <v>1.7110000000000001</v>
      </c>
      <c r="D53" s="29">
        <v>2.0640000000000001</v>
      </c>
      <c r="E53" s="29">
        <v>2.492</v>
      </c>
      <c r="F53" s="29">
        <v>2.7970000000000002</v>
      </c>
      <c r="G53" s="30">
        <v>3.7450000000000001</v>
      </c>
      <c r="L53" s="40"/>
    </row>
    <row r="54" spans="1:12">
      <c r="A54" s="8">
        <v>25</v>
      </c>
      <c r="B54" s="29">
        <v>1.3160000000000001</v>
      </c>
      <c r="C54" s="29">
        <v>1.708</v>
      </c>
      <c r="D54" s="29">
        <v>2.06</v>
      </c>
      <c r="E54" s="29">
        <v>2.4849999999999999</v>
      </c>
      <c r="F54" s="29">
        <v>2.7869999999999999</v>
      </c>
      <c r="G54" s="30">
        <v>3.7250000000000001</v>
      </c>
      <c r="L54" s="40"/>
    </row>
    <row r="55" spans="1:12">
      <c r="A55" s="8">
        <v>26</v>
      </c>
      <c r="B55" s="29">
        <v>1.3149999999999999</v>
      </c>
      <c r="C55" s="29">
        <v>1.706</v>
      </c>
      <c r="D55" s="29">
        <v>2.056</v>
      </c>
      <c r="E55" s="29">
        <v>2.4790000000000001</v>
      </c>
      <c r="F55" s="29">
        <v>2.7789999999999999</v>
      </c>
      <c r="G55" s="30">
        <v>3.7069999999999999</v>
      </c>
      <c r="L55" s="40"/>
    </row>
    <row r="56" spans="1:12">
      <c r="A56" s="8">
        <v>27</v>
      </c>
      <c r="B56" s="29">
        <v>1.3140000000000001</v>
      </c>
      <c r="C56" s="29">
        <v>1.7030000000000001</v>
      </c>
      <c r="D56" s="29">
        <v>2.052</v>
      </c>
      <c r="E56" s="29">
        <v>2.4729999999999999</v>
      </c>
      <c r="F56" s="29">
        <v>2.7709999999999999</v>
      </c>
      <c r="G56" s="30">
        <v>3.69</v>
      </c>
    </row>
    <row r="57" spans="1:12">
      <c r="A57" s="8">
        <v>28</v>
      </c>
      <c r="B57" s="29">
        <v>1.3129999999999999</v>
      </c>
      <c r="C57" s="29">
        <v>1.7010000000000001</v>
      </c>
      <c r="D57" s="29">
        <v>2.048</v>
      </c>
      <c r="E57" s="29">
        <v>2.4670000000000001</v>
      </c>
      <c r="F57" s="29">
        <v>2.7629999999999999</v>
      </c>
      <c r="G57" s="30">
        <v>3.6739999999999999</v>
      </c>
    </row>
    <row r="58" spans="1:12">
      <c r="A58" s="8">
        <v>29</v>
      </c>
      <c r="B58" s="29">
        <v>1.3109999999999999</v>
      </c>
      <c r="C58" s="29">
        <v>1.6990000000000001</v>
      </c>
      <c r="D58" s="29">
        <v>2.0449999999999999</v>
      </c>
      <c r="E58" s="29">
        <v>2.4620000000000002</v>
      </c>
      <c r="F58" s="29">
        <v>2.7559999999999998</v>
      </c>
      <c r="G58" s="30">
        <v>3.6589999999999998</v>
      </c>
    </row>
    <row r="59" spans="1:12">
      <c r="A59" s="8">
        <v>30</v>
      </c>
      <c r="B59" s="29">
        <v>1.31</v>
      </c>
      <c r="C59" s="29">
        <v>1.6970000000000001</v>
      </c>
      <c r="D59" s="29">
        <v>2.0419999999999998</v>
      </c>
      <c r="E59" s="29">
        <v>2.4569999999999999</v>
      </c>
      <c r="F59" s="29">
        <v>2.75</v>
      </c>
      <c r="G59" s="30">
        <v>3.6459999999999999</v>
      </c>
    </row>
    <row r="60" spans="1:12">
      <c r="A60" s="41">
        <v>31</v>
      </c>
      <c r="B60" s="42">
        <f>+(B59-B69)*(A59-A60)/(A69-A59)+B59</f>
        <v>1.3093000000000001</v>
      </c>
      <c r="C60" s="42">
        <f>+($C$59-$C$69)*($A$59-$A60)/($A$69-$A$59)+$C$59</f>
        <v>1.6957</v>
      </c>
      <c r="D60" s="42">
        <f>+($D$59-$D$69)*($A$59-$A60)/($A$69-$A$59)+$D$59</f>
        <v>2.0398999999999998</v>
      </c>
      <c r="E60" s="42">
        <f>+($E$59-$E$69)*($A$59-$A60)/($A$69-$A$59)+$E$59</f>
        <v>2.4535999999999998</v>
      </c>
      <c r="F60" s="42">
        <f>+($F$59-$F$69)*($A$59-$A60)/($A$69-$A$59)+$F$59</f>
        <v>2.7454000000000001</v>
      </c>
      <c r="G60" s="42">
        <f>+($G$59-$G$69)*($A$59-$A60)/($A$69-$A$59)+$G$59</f>
        <v>3.6364999999999998</v>
      </c>
    </row>
    <row r="61" spans="1:12">
      <c r="A61" s="41">
        <v>32</v>
      </c>
      <c r="B61" s="42">
        <f t="shared" ref="B61:B68" si="0">+($B$59-$B$69)*($A$59-$A61)/($A$69-$A$59)+$B$59</f>
        <v>1.3086</v>
      </c>
      <c r="C61" s="42">
        <f t="shared" ref="C61:C68" si="1">+($C$59-$C$69)*($A$59-$A61)/($A$69-$A$59)+$C$59</f>
        <v>1.6944000000000001</v>
      </c>
      <c r="D61" s="42">
        <f t="shared" ref="D61:D68" si="2">+($D$59-$D$69)*($A$59-$A61)/($A$69-$A$59)+$D$59</f>
        <v>2.0377999999999998</v>
      </c>
      <c r="E61" s="42">
        <f t="shared" ref="E61:E68" si="3">+($E$59-$E$69)*($A$59-$A61)/($A$69-$A$59)+$E$59</f>
        <v>2.4501999999999997</v>
      </c>
      <c r="F61" s="42">
        <f t="shared" ref="F61:F68" si="4">+($F$59-$F$69)*($A$59-$A61)/($A$69-$A$59)+$F$59</f>
        <v>2.7408000000000001</v>
      </c>
      <c r="G61" s="42">
        <f t="shared" ref="G61:G67" si="5">+($G$59-$G$69)*($A$59-$A61)/($A$69-$A$59)+$G$59</f>
        <v>3.6269999999999998</v>
      </c>
    </row>
    <row r="62" spans="1:12">
      <c r="A62" s="41">
        <v>33</v>
      </c>
      <c r="B62" s="42">
        <f t="shared" si="0"/>
        <v>1.3079000000000001</v>
      </c>
      <c r="C62" s="42">
        <f t="shared" si="1"/>
        <v>1.6931</v>
      </c>
      <c r="D62" s="42">
        <f t="shared" si="2"/>
        <v>2.0356999999999998</v>
      </c>
      <c r="E62" s="42">
        <f t="shared" si="3"/>
        <v>2.4468000000000001</v>
      </c>
      <c r="F62" s="42">
        <f t="shared" si="4"/>
        <v>2.7362000000000002</v>
      </c>
      <c r="G62" s="42">
        <f t="shared" si="5"/>
        <v>3.6175000000000002</v>
      </c>
    </row>
    <row r="63" spans="1:12">
      <c r="A63" s="41">
        <v>34</v>
      </c>
      <c r="B63" s="42">
        <f t="shared" si="0"/>
        <v>1.3071999999999999</v>
      </c>
      <c r="C63" s="42">
        <f t="shared" si="1"/>
        <v>1.6918</v>
      </c>
      <c r="D63" s="42">
        <f t="shared" si="2"/>
        <v>2.0335999999999999</v>
      </c>
      <c r="E63" s="42">
        <f t="shared" si="3"/>
        <v>2.4434</v>
      </c>
      <c r="F63" s="42">
        <f t="shared" si="4"/>
        <v>2.7316000000000003</v>
      </c>
      <c r="G63" s="42">
        <f t="shared" si="5"/>
        <v>3.6080000000000001</v>
      </c>
    </row>
    <row r="64" spans="1:12">
      <c r="A64" s="41">
        <v>35</v>
      </c>
      <c r="B64" s="42">
        <f t="shared" si="0"/>
        <v>1.3065</v>
      </c>
      <c r="C64" s="42">
        <f t="shared" si="1"/>
        <v>1.6905000000000001</v>
      </c>
      <c r="D64" s="42">
        <f t="shared" si="2"/>
        <v>2.0314999999999999</v>
      </c>
      <c r="E64" s="42">
        <f t="shared" si="3"/>
        <v>2.44</v>
      </c>
      <c r="F64" s="42">
        <f t="shared" si="4"/>
        <v>2.7270000000000003</v>
      </c>
      <c r="G64" s="42">
        <f t="shared" si="5"/>
        <v>3.5985</v>
      </c>
    </row>
    <row r="65" spans="1:8">
      <c r="A65" s="41">
        <v>36</v>
      </c>
      <c r="B65" s="42">
        <f t="shared" si="0"/>
        <v>1.3058000000000001</v>
      </c>
      <c r="C65" s="42">
        <f t="shared" si="1"/>
        <v>1.6892</v>
      </c>
      <c r="D65" s="42">
        <f t="shared" si="2"/>
        <v>2.0293999999999999</v>
      </c>
      <c r="E65" s="42">
        <f t="shared" si="3"/>
        <v>2.4365999999999999</v>
      </c>
      <c r="F65" s="42">
        <f t="shared" si="4"/>
        <v>2.7223999999999999</v>
      </c>
      <c r="G65" s="42">
        <f t="shared" si="5"/>
        <v>3.589</v>
      </c>
    </row>
    <row r="66" spans="1:8">
      <c r="A66" s="41">
        <v>37</v>
      </c>
      <c r="B66" s="42">
        <f t="shared" si="0"/>
        <v>1.3050999999999999</v>
      </c>
      <c r="C66" s="42">
        <f t="shared" si="1"/>
        <v>1.6879</v>
      </c>
      <c r="D66" s="42">
        <f t="shared" si="2"/>
        <v>2.0272999999999999</v>
      </c>
      <c r="E66" s="42">
        <f t="shared" si="3"/>
        <v>2.4331999999999998</v>
      </c>
      <c r="F66" s="42">
        <f t="shared" si="4"/>
        <v>2.7178</v>
      </c>
      <c r="G66" s="42">
        <f t="shared" si="5"/>
        <v>3.5794999999999999</v>
      </c>
    </row>
    <row r="67" spans="1:8">
      <c r="A67" s="41">
        <v>38</v>
      </c>
      <c r="B67" s="42">
        <f t="shared" si="0"/>
        <v>1.3044</v>
      </c>
      <c r="C67" s="42">
        <f t="shared" si="1"/>
        <v>1.6865999999999999</v>
      </c>
      <c r="D67" s="42">
        <f t="shared" si="2"/>
        <v>2.0251999999999999</v>
      </c>
      <c r="E67" s="42">
        <f t="shared" si="3"/>
        <v>2.4298000000000002</v>
      </c>
      <c r="F67" s="42">
        <f t="shared" si="4"/>
        <v>2.7132000000000001</v>
      </c>
      <c r="G67" s="42">
        <f t="shared" si="5"/>
        <v>3.5700000000000003</v>
      </c>
    </row>
    <row r="68" spans="1:8">
      <c r="A68" s="41">
        <v>39</v>
      </c>
      <c r="B68" s="42">
        <f t="shared" si="0"/>
        <v>1.3036999999999999</v>
      </c>
      <c r="C68" s="42">
        <f t="shared" si="1"/>
        <v>1.6853</v>
      </c>
      <c r="D68" s="42">
        <f t="shared" si="2"/>
        <v>2.0230999999999999</v>
      </c>
      <c r="E68" s="42">
        <f t="shared" si="3"/>
        <v>2.4264000000000001</v>
      </c>
      <c r="F68" s="42">
        <f t="shared" si="4"/>
        <v>2.7086000000000001</v>
      </c>
      <c r="G68" s="42">
        <f>+($G$59-$G$69)*($A$59-$A68)/($A$69-$A$59)+$G$59</f>
        <v>3.5605000000000002</v>
      </c>
    </row>
    <row r="69" spans="1:8">
      <c r="A69" s="8">
        <v>40</v>
      </c>
      <c r="B69" s="29">
        <v>1.3029999999999999</v>
      </c>
      <c r="C69" s="29">
        <v>1.6839999999999999</v>
      </c>
      <c r="D69" s="29">
        <v>2.0209999999999999</v>
      </c>
      <c r="E69" s="29">
        <v>2.423</v>
      </c>
      <c r="F69" s="29">
        <v>2.7040000000000002</v>
      </c>
      <c r="G69" s="30">
        <v>3.5510000000000002</v>
      </c>
    </row>
    <row r="70" spans="1:8">
      <c r="A70" s="41">
        <v>41</v>
      </c>
      <c r="B70" s="42">
        <f>+($B$69-$B$79)*($A$69-$A70)/($A$79-$A$69)+$B$69</f>
        <v>1.3026</v>
      </c>
      <c r="C70" s="42">
        <f>+($C$69-$C$79)*($A$69-$A70)/($A$79-$A$69)+$C$69</f>
        <v>1.6832</v>
      </c>
      <c r="D70" s="42">
        <f>+($D$69-$D$79)*($A$69-$A70)/($A$79-$A$69)+$D$69</f>
        <v>2.0198</v>
      </c>
      <c r="E70" s="42">
        <f>+($E$69-$E$79)*($A$69-$A70)/($A$79-$A$69)+$E$69</f>
        <v>2.4210000000000003</v>
      </c>
      <c r="F70" s="42">
        <f>+($F$69-$F$79)*($A$69-$A70)/($A$79-$A$69)+$F$69</f>
        <v>2.7014</v>
      </c>
      <c r="G70" s="42">
        <f>+($G$69-$G$79)*($A$69-$A70)/($A$79-$A$69)+$G$69</f>
        <v>3.5455000000000001</v>
      </c>
    </row>
    <row r="71" spans="1:8">
      <c r="A71" s="41">
        <v>42</v>
      </c>
      <c r="B71" s="42">
        <f t="shared" ref="B71:B78" si="6">+($B$69-$B$79)*($A$69-$A71)/($A$79-$A$69)+$B$69</f>
        <v>1.3022</v>
      </c>
      <c r="C71" s="42">
        <f t="shared" ref="C71:C78" si="7">+($C$69-$C$79)*($A$69-$A71)/($A$79-$A$69)+$C$69</f>
        <v>1.6823999999999999</v>
      </c>
      <c r="D71" s="42">
        <f t="shared" ref="D71:D78" si="8">+($D$69-$D$79)*($A$69-$A71)/($A$79-$A$69)+$D$69</f>
        <v>2.0185999999999997</v>
      </c>
      <c r="E71" s="42">
        <f t="shared" ref="E71:E78" si="9">+($E$69-$E$79)*($A$69-$A71)/($A$79-$A$69)+$E$69</f>
        <v>2.419</v>
      </c>
      <c r="F71" s="42">
        <f t="shared" ref="F71:F78" si="10">+($F$69-$F$79)*($A$69-$A71)/($A$79-$A$69)+$F$69</f>
        <v>2.6988000000000003</v>
      </c>
      <c r="G71" s="42">
        <f t="shared" ref="G71:G78" si="11">+($G$69-$G$79)*($A$69-$A71)/($A$79-$A$69)+$G$69</f>
        <v>3.54</v>
      </c>
    </row>
    <row r="72" spans="1:8">
      <c r="A72" s="41">
        <v>43</v>
      </c>
      <c r="B72" s="42">
        <f t="shared" si="6"/>
        <v>1.3017999999999998</v>
      </c>
      <c r="C72" s="42">
        <f t="shared" si="7"/>
        <v>1.6816</v>
      </c>
      <c r="D72" s="42">
        <f t="shared" si="8"/>
        <v>2.0173999999999999</v>
      </c>
      <c r="E72" s="42">
        <f t="shared" si="9"/>
        <v>2.4169999999999998</v>
      </c>
      <c r="F72" s="42">
        <f t="shared" si="10"/>
        <v>2.6962000000000002</v>
      </c>
      <c r="G72" s="42">
        <f t="shared" si="11"/>
        <v>3.5345</v>
      </c>
    </row>
    <row r="73" spans="1:8">
      <c r="A73" s="41">
        <v>44</v>
      </c>
      <c r="B73" s="42">
        <f t="shared" si="6"/>
        <v>1.3013999999999999</v>
      </c>
      <c r="C73" s="42">
        <f t="shared" si="7"/>
        <v>1.6807999999999998</v>
      </c>
      <c r="D73" s="42">
        <f t="shared" si="8"/>
        <v>2.0162</v>
      </c>
      <c r="E73" s="42">
        <f t="shared" si="9"/>
        <v>2.415</v>
      </c>
      <c r="F73" s="42">
        <f t="shared" si="10"/>
        <v>2.6936</v>
      </c>
      <c r="G73" s="42">
        <f t="shared" si="11"/>
        <v>3.5289999999999999</v>
      </c>
    </row>
    <row r="74" spans="1:8">
      <c r="A74" s="41">
        <v>45</v>
      </c>
      <c r="B74" s="42">
        <f t="shared" si="6"/>
        <v>1.3009999999999999</v>
      </c>
      <c r="C74" s="42">
        <f t="shared" si="7"/>
        <v>1.68</v>
      </c>
      <c r="D74" s="42">
        <f t="shared" si="8"/>
        <v>2.0149999999999997</v>
      </c>
      <c r="E74" s="42">
        <f t="shared" si="9"/>
        <v>2.4130000000000003</v>
      </c>
      <c r="F74" s="42">
        <f t="shared" si="10"/>
        <v>2.6909999999999998</v>
      </c>
      <c r="G74" s="42">
        <f t="shared" si="11"/>
        <v>3.5235000000000003</v>
      </c>
    </row>
    <row r="75" spans="1:8">
      <c r="A75" s="41">
        <v>46</v>
      </c>
      <c r="B75" s="42">
        <f t="shared" si="6"/>
        <v>1.3006</v>
      </c>
      <c r="C75" s="42">
        <f t="shared" si="7"/>
        <v>1.6792</v>
      </c>
      <c r="D75" s="42">
        <f t="shared" si="8"/>
        <v>2.0137999999999998</v>
      </c>
      <c r="E75" s="42">
        <f t="shared" si="9"/>
        <v>2.411</v>
      </c>
      <c r="F75" s="42">
        <f t="shared" si="10"/>
        <v>2.6884000000000001</v>
      </c>
      <c r="G75" s="42">
        <f t="shared" si="11"/>
        <v>3.5180000000000002</v>
      </c>
    </row>
    <row r="76" spans="1:8">
      <c r="A76" s="41">
        <v>47</v>
      </c>
      <c r="B76" s="42">
        <f t="shared" si="6"/>
        <v>1.3002</v>
      </c>
      <c r="C76" s="42">
        <f t="shared" si="7"/>
        <v>1.6783999999999999</v>
      </c>
      <c r="D76" s="42">
        <f t="shared" si="8"/>
        <v>2.0125999999999999</v>
      </c>
      <c r="E76" s="42">
        <f t="shared" si="9"/>
        <v>2.4089999999999998</v>
      </c>
      <c r="F76" s="42">
        <f t="shared" si="10"/>
        <v>2.6858</v>
      </c>
      <c r="G76" s="42">
        <f t="shared" si="11"/>
        <v>3.5125000000000002</v>
      </c>
    </row>
    <row r="77" spans="1:8">
      <c r="A77" s="41">
        <v>48</v>
      </c>
      <c r="B77" s="42">
        <f t="shared" si="6"/>
        <v>1.2997999999999998</v>
      </c>
      <c r="C77" s="42">
        <f t="shared" si="7"/>
        <v>1.6776</v>
      </c>
      <c r="D77" s="42">
        <f t="shared" si="8"/>
        <v>2.0114000000000001</v>
      </c>
      <c r="E77" s="42">
        <f t="shared" si="9"/>
        <v>2.407</v>
      </c>
      <c r="F77" s="42">
        <f t="shared" si="10"/>
        <v>2.6831999999999998</v>
      </c>
      <c r="G77" s="42">
        <f t="shared" si="11"/>
        <v>3.5070000000000001</v>
      </c>
    </row>
    <row r="78" spans="1:8">
      <c r="A78" s="41">
        <v>49</v>
      </c>
      <c r="B78" s="42">
        <f t="shared" si="6"/>
        <v>1.2993999999999999</v>
      </c>
      <c r="C78" s="42">
        <f t="shared" si="7"/>
        <v>1.6767999999999998</v>
      </c>
      <c r="D78" s="42">
        <f t="shared" si="8"/>
        <v>2.0101999999999998</v>
      </c>
      <c r="E78" s="42">
        <f t="shared" si="9"/>
        <v>2.4050000000000002</v>
      </c>
      <c r="F78" s="42">
        <f t="shared" si="10"/>
        <v>2.6806000000000001</v>
      </c>
      <c r="G78" s="42">
        <f t="shared" si="11"/>
        <v>3.5015000000000001</v>
      </c>
    </row>
    <row r="79" spans="1:8">
      <c r="A79" s="8">
        <v>50</v>
      </c>
      <c r="B79" s="29">
        <v>1.2989999999999999</v>
      </c>
      <c r="C79" s="29">
        <v>1.6759999999999999</v>
      </c>
      <c r="D79" s="29">
        <v>2.0089999999999999</v>
      </c>
      <c r="E79" s="29">
        <v>2.403</v>
      </c>
      <c r="F79" s="29">
        <v>2.6779999999999999</v>
      </c>
      <c r="G79" s="30">
        <v>3.496</v>
      </c>
      <c r="H79" s="43"/>
    </row>
    <row r="80" spans="1:8">
      <c r="A80" s="41">
        <v>51</v>
      </c>
      <c r="B80" s="42">
        <f>+($B$79-$B$89)*($A$79-$A80)/($A$89-$A$79)+$B$79</f>
        <v>1.2987</v>
      </c>
      <c r="C80" s="42">
        <f>+($C$79-$C$89)*($A$79-$A80)/($A$89-$A$79)+$C$79</f>
        <v>1.6755</v>
      </c>
      <c r="D80" s="42">
        <f>+($D$79-$D$89)*($A$79-$A80)/($A$89-$A$79)+$D$79</f>
        <v>2.0080999999999998</v>
      </c>
      <c r="E80" s="42">
        <f>+($E$79-$E$89)*($A$79-$A80)/($A$89-$A$79)+$E$79</f>
        <v>2.4016999999999999</v>
      </c>
      <c r="F80" s="42">
        <f>+($F$79-$F$89)*($A$79-$A80)/($A$89-$A$79)+$F$79</f>
        <v>2.6762000000000001</v>
      </c>
      <c r="G80" s="42">
        <f>+($G$79-$G$89)*($A$79-$A80)/($A$89-$A$79)+$G$79</f>
        <v>3.4923999999999999</v>
      </c>
    </row>
    <row r="81" spans="1:7">
      <c r="A81" s="41">
        <v>52</v>
      </c>
      <c r="B81" s="42">
        <f t="shared" ref="B81:B88" si="12">+($B$79-$B$89)*($A$79-$A81)/($A$89-$A$79)+$B$79</f>
        <v>1.2984</v>
      </c>
      <c r="C81" s="42">
        <f t="shared" ref="C81:C88" si="13">+($C$79-$C$89)*($A$79-$A81)/($A$89-$A$79)+$C$79</f>
        <v>1.675</v>
      </c>
      <c r="D81" s="42">
        <f t="shared" ref="D81:D88" si="14">+($D$79-$D$89)*($A$79-$A81)/($A$89-$A$79)+$D$79</f>
        <v>2.0072000000000001</v>
      </c>
      <c r="E81" s="42">
        <f t="shared" ref="E81:E88" si="15">+($E$79-$E$89)*($A$79-$A81)/($A$89-$A$79)+$E$79</f>
        <v>2.4003999999999999</v>
      </c>
      <c r="F81" s="42">
        <f t="shared" ref="F81:F88" si="16">+($F$79-$F$89)*($A$79-$A81)/($A$89-$A$79)+$F$79</f>
        <v>2.6743999999999999</v>
      </c>
      <c r="G81" s="42">
        <f t="shared" ref="G81:G88" si="17">+($G$79-$G$89)*($A$79-$A81)/($A$89-$A$79)+$G$79</f>
        <v>3.4887999999999999</v>
      </c>
    </row>
    <row r="82" spans="1:7">
      <c r="A82" s="41">
        <v>53</v>
      </c>
      <c r="B82" s="42">
        <f t="shared" si="12"/>
        <v>1.2981</v>
      </c>
      <c r="C82" s="42">
        <f t="shared" si="13"/>
        <v>1.6744999999999999</v>
      </c>
      <c r="D82" s="42">
        <f t="shared" si="14"/>
        <v>2.0063</v>
      </c>
      <c r="E82" s="42">
        <f t="shared" si="15"/>
        <v>2.3991000000000002</v>
      </c>
      <c r="F82" s="42">
        <f t="shared" si="16"/>
        <v>2.6726000000000001</v>
      </c>
      <c r="G82" s="42">
        <f t="shared" si="17"/>
        <v>3.4851999999999999</v>
      </c>
    </row>
    <row r="83" spans="1:7">
      <c r="A83" s="41">
        <v>54</v>
      </c>
      <c r="B83" s="42">
        <f t="shared" si="12"/>
        <v>1.2978000000000001</v>
      </c>
      <c r="C83" s="42">
        <f t="shared" si="13"/>
        <v>1.6739999999999999</v>
      </c>
      <c r="D83" s="42">
        <f t="shared" si="14"/>
        <v>2.0053999999999998</v>
      </c>
      <c r="E83" s="42">
        <f t="shared" si="15"/>
        <v>2.3978000000000002</v>
      </c>
      <c r="F83" s="42">
        <f t="shared" si="16"/>
        <v>2.6707999999999998</v>
      </c>
      <c r="G83" s="42">
        <f t="shared" si="17"/>
        <v>3.4815999999999998</v>
      </c>
    </row>
    <row r="84" spans="1:7">
      <c r="A84" s="41">
        <v>55</v>
      </c>
      <c r="B84" s="42">
        <f t="shared" si="12"/>
        <v>1.2974999999999999</v>
      </c>
      <c r="C84" s="42">
        <f t="shared" si="13"/>
        <v>1.6735</v>
      </c>
      <c r="D84" s="42">
        <f t="shared" si="14"/>
        <v>2.0045000000000002</v>
      </c>
      <c r="E84" s="42">
        <f t="shared" si="15"/>
        <v>2.3965000000000001</v>
      </c>
      <c r="F84" s="42">
        <f t="shared" si="16"/>
        <v>2.669</v>
      </c>
      <c r="G84" s="42">
        <f t="shared" si="17"/>
        <v>3.4779999999999998</v>
      </c>
    </row>
    <row r="85" spans="1:7">
      <c r="A85" s="41">
        <v>56</v>
      </c>
      <c r="B85" s="42">
        <f t="shared" si="12"/>
        <v>1.2971999999999999</v>
      </c>
      <c r="C85" s="42">
        <f t="shared" si="13"/>
        <v>1.673</v>
      </c>
      <c r="D85" s="42">
        <f t="shared" si="14"/>
        <v>2.0036</v>
      </c>
      <c r="E85" s="42">
        <f t="shared" si="15"/>
        <v>2.3952</v>
      </c>
      <c r="F85" s="42">
        <f t="shared" si="16"/>
        <v>2.6672000000000002</v>
      </c>
      <c r="G85" s="42">
        <f t="shared" si="17"/>
        <v>3.4744000000000002</v>
      </c>
    </row>
    <row r="86" spans="1:7">
      <c r="A86" s="41">
        <v>57</v>
      </c>
      <c r="B86" s="42">
        <f t="shared" si="12"/>
        <v>1.2968999999999999</v>
      </c>
      <c r="C86" s="42">
        <f t="shared" si="13"/>
        <v>1.6725000000000001</v>
      </c>
      <c r="D86" s="42">
        <f t="shared" si="14"/>
        <v>2.0026999999999999</v>
      </c>
      <c r="E86" s="42">
        <f t="shared" si="15"/>
        <v>2.3938999999999999</v>
      </c>
      <c r="F86" s="42">
        <f t="shared" si="16"/>
        <v>2.6654</v>
      </c>
      <c r="G86" s="42">
        <f t="shared" si="17"/>
        <v>3.4708000000000001</v>
      </c>
    </row>
    <row r="87" spans="1:7">
      <c r="A87" s="41">
        <v>58</v>
      </c>
      <c r="B87" s="42">
        <f t="shared" si="12"/>
        <v>1.2966</v>
      </c>
      <c r="C87" s="42">
        <f t="shared" si="13"/>
        <v>1.6719999999999999</v>
      </c>
      <c r="D87" s="42">
        <f t="shared" si="14"/>
        <v>2.0017999999999998</v>
      </c>
      <c r="E87" s="42">
        <f t="shared" si="15"/>
        <v>2.3926000000000003</v>
      </c>
      <c r="F87" s="42">
        <f t="shared" si="16"/>
        <v>2.6636000000000002</v>
      </c>
      <c r="G87" s="42">
        <f t="shared" si="17"/>
        <v>3.4672000000000001</v>
      </c>
    </row>
    <row r="88" spans="1:7">
      <c r="A88" s="41">
        <v>59</v>
      </c>
      <c r="B88" s="42">
        <f t="shared" si="12"/>
        <v>1.2963</v>
      </c>
      <c r="C88" s="42">
        <f t="shared" si="13"/>
        <v>1.6715</v>
      </c>
      <c r="D88" s="42">
        <f t="shared" si="14"/>
        <v>2.0009000000000001</v>
      </c>
      <c r="E88" s="42">
        <f t="shared" si="15"/>
        <v>2.3913000000000002</v>
      </c>
      <c r="F88" s="42">
        <f t="shared" si="16"/>
        <v>2.6617999999999999</v>
      </c>
      <c r="G88" s="42">
        <f t="shared" si="17"/>
        <v>3.4636</v>
      </c>
    </row>
    <row r="89" spans="1:7">
      <c r="A89" s="8">
        <v>60</v>
      </c>
      <c r="B89" s="29">
        <v>1.296</v>
      </c>
      <c r="C89" s="29">
        <v>1.671</v>
      </c>
      <c r="D89" s="29">
        <v>2</v>
      </c>
      <c r="E89" s="29">
        <v>2.39</v>
      </c>
      <c r="F89" s="29">
        <v>2.66</v>
      </c>
      <c r="G89" s="30">
        <v>3.46</v>
      </c>
    </row>
    <row r="90" spans="1:7">
      <c r="A90" s="41">
        <v>61</v>
      </c>
      <c r="B90" s="42">
        <f>+($B$89-$B$99)*($A$89-$A90)/($A$99-$A$89)+$B$89</f>
        <v>1.2958000000000001</v>
      </c>
      <c r="C90" s="42">
        <f>+($C$89-$C$99)*($A$89-$A90)/($A$99-$A$89)+$C$89</f>
        <v>1.6706000000000001</v>
      </c>
      <c r="D90" s="42">
        <f>+($D$89-$D$99)*($A$89-$A90)/($A$99-$A$89)+$D$89</f>
        <v>1.9994000000000001</v>
      </c>
      <c r="E90" s="42">
        <f>+($E$89-$E$99)*($A$89-$A90)/($A$99-$A$89)+$E$89</f>
        <v>2.3891</v>
      </c>
      <c r="F90" s="42">
        <f>+($F$89-$F$99)*($A$89-$A90)/($A$99-$A$89)+$F$89</f>
        <v>2.6588000000000003</v>
      </c>
      <c r="G90" s="42">
        <f>+($G$89-$G$99)*($A$89-$A90)/($A$99-$A$89)+$G$89</f>
        <v>3.4575</v>
      </c>
    </row>
    <row r="91" spans="1:7">
      <c r="A91" s="41">
        <v>62</v>
      </c>
      <c r="B91" s="42">
        <f t="shared" ref="B91:B98" si="18">+($B$89-$B$99)*($A$89-$A91)/($A$99-$A$89)+$B$89</f>
        <v>1.2956000000000001</v>
      </c>
      <c r="C91" s="42">
        <f t="shared" ref="C91:C98" si="19">+($C$89-$C$99)*($A$89-$A91)/($A$99-$A$89)+$C$89</f>
        <v>1.6702000000000001</v>
      </c>
      <c r="D91" s="42">
        <f t="shared" ref="D91:D98" si="20">+($D$89-$D$99)*($A$89-$A91)/($A$99-$A$89)+$D$89</f>
        <v>1.9987999999999999</v>
      </c>
      <c r="E91" s="42">
        <f t="shared" ref="E91:E98" si="21">+($E$89-$E$99)*($A$89-$A91)/($A$99-$A$89)+$E$89</f>
        <v>2.3881999999999999</v>
      </c>
      <c r="F91" s="42">
        <f t="shared" ref="F91:F98" si="22">+($F$89-$F$99)*($A$89-$A91)/($A$99-$A$89)+$F$89</f>
        <v>2.6576</v>
      </c>
      <c r="G91" s="42">
        <f t="shared" ref="G91:G98" si="23">+($G$89-$G$99)*($A$89-$A91)/($A$99-$A$89)+$G$89</f>
        <v>3.4550000000000001</v>
      </c>
    </row>
    <row r="92" spans="1:7">
      <c r="A92" s="41">
        <v>63</v>
      </c>
      <c r="B92" s="42">
        <f t="shared" si="18"/>
        <v>1.2954000000000001</v>
      </c>
      <c r="C92" s="42">
        <f t="shared" si="19"/>
        <v>1.6698</v>
      </c>
      <c r="D92" s="42">
        <f t="shared" si="20"/>
        <v>1.9982</v>
      </c>
      <c r="E92" s="42">
        <f t="shared" si="21"/>
        <v>2.3873000000000002</v>
      </c>
      <c r="F92" s="42">
        <f t="shared" si="22"/>
        <v>2.6564000000000001</v>
      </c>
      <c r="G92" s="42">
        <f t="shared" si="23"/>
        <v>3.4525000000000001</v>
      </c>
    </row>
    <row r="93" spans="1:7">
      <c r="A93" s="41">
        <v>64</v>
      </c>
      <c r="B93" s="42">
        <f t="shared" si="18"/>
        <v>1.2952000000000001</v>
      </c>
      <c r="C93" s="42">
        <f t="shared" si="19"/>
        <v>1.6694</v>
      </c>
      <c r="D93" s="42">
        <f t="shared" si="20"/>
        <v>1.9976</v>
      </c>
      <c r="E93" s="42">
        <f t="shared" si="21"/>
        <v>2.3864000000000001</v>
      </c>
      <c r="F93" s="42">
        <f t="shared" si="22"/>
        <v>2.6552000000000002</v>
      </c>
      <c r="G93" s="42">
        <f t="shared" si="23"/>
        <v>3.45</v>
      </c>
    </row>
    <row r="94" spans="1:7">
      <c r="A94" s="41">
        <v>65</v>
      </c>
      <c r="B94" s="42">
        <f t="shared" si="18"/>
        <v>1.2949999999999999</v>
      </c>
      <c r="C94" s="42">
        <f t="shared" si="19"/>
        <v>1.669</v>
      </c>
      <c r="D94" s="42">
        <f t="shared" si="20"/>
        <v>1.9969999999999999</v>
      </c>
      <c r="E94" s="42">
        <f t="shared" si="21"/>
        <v>2.3855</v>
      </c>
      <c r="F94" s="42">
        <f t="shared" si="22"/>
        <v>2.6539999999999999</v>
      </c>
      <c r="G94" s="42">
        <f t="shared" si="23"/>
        <v>3.4474999999999998</v>
      </c>
    </row>
    <row r="95" spans="1:7">
      <c r="A95" s="41">
        <v>66</v>
      </c>
      <c r="B95" s="42">
        <f t="shared" si="18"/>
        <v>1.2948</v>
      </c>
      <c r="C95" s="42">
        <f t="shared" si="19"/>
        <v>1.6686000000000001</v>
      </c>
      <c r="D95" s="42">
        <f t="shared" si="20"/>
        <v>1.9964</v>
      </c>
      <c r="E95" s="42">
        <f t="shared" si="21"/>
        <v>2.3845999999999998</v>
      </c>
      <c r="F95" s="42">
        <f t="shared" si="22"/>
        <v>2.6528</v>
      </c>
      <c r="G95" s="42">
        <f t="shared" si="23"/>
        <v>3.4449999999999998</v>
      </c>
    </row>
    <row r="96" spans="1:7">
      <c r="A96" s="41">
        <v>67</v>
      </c>
      <c r="B96" s="42">
        <f t="shared" si="18"/>
        <v>1.2946</v>
      </c>
      <c r="C96" s="42">
        <f t="shared" si="19"/>
        <v>1.6682000000000001</v>
      </c>
      <c r="D96" s="42">
        <f t="shared" si="20"/>
        <v>1.9958</v>
      </c>
      <c r="E96" s="42">
        <f t="shared" si="21"/>
        <v>2.3836999999999997</v>
      </c>
      <c r="F96" s="42">
        <f t="shared" si="22"/>
        <v>2.6516000000000002</v>
      </c>
      <c r="G96" s="42">
        <f t="shared" si="23"/>
        <v>3.4424999999999999</v>
      </c>
    </row>
    <row r="97" spans="1:7">
      <c r="A97" s="41">
        <v>68</v>
      </c>
      <c r="B97" s="42">
        <f t="shared" si="18"/>
        <v>1.2944</v>
      </c>
      <c r="C97" s="42">
        <f t="shared" si="19"/>
        <v>1.6677999999999999</v>
      </c>
      <c r="D97" s="42">
        <f t="shared" si="20"/>
        <v>1.9952000000000001</v>
      </c>
      <c r="E97" s="42">
        <f t="shared" si="21"/>
        <v>2.3828</v>
      </c>
      <c r="F97" s="42">
        <f t="shared" si="22"/>
        <v>2.6504000000000003</v>
      </c>
      <c r="G97" s="42">
        <f t="shared" si="23"/>
        <v>3.44</v>
      </c>
    </row>
    <row r="98" spans="1:7">
      <c r="A98" s="41">
        <v>69</v>
      </c>
      <c r="B98" s="42">
        <f t="shared" si="18"/>
        <v>1.2942</v>
      </c>
      <c r="C98" s="42">
        <f t="shared" si="19"/>
        <v>1.6674</v>
      </c>
      <c r="D98" s="42">
        <f t="shared" si="20"/>
        <v>1.9945999999999999</v>
      </c>
      <c r="E98" s="42">
        <f t="shared" si="21"/>
        <v>2.3818999999999999</v>
      </c>
      <c r="F98" s="42">
        <f t="shared" si="22"/>
        <v>2.6492</v>
      </c>
      <c r="G98" s="42">
        <f t="shared" si="23"/>
        <v>3.4375</v>
      </c>
    </row>
    <row r="99" spans="1:7">
      <c r="A99" s="44">
        <v>70</v>
      </c>
      <c r="B99" s="45">
        <v>1.294</v>
      </c>
      <c r="C99" s="45">
        <v>1.667</v>
      </c>
      <c r="D99" s="45">
        <v>1.994</v>
      </c>
      <c r="E99" s="45">
        <v>2.3809999999999998</v>
      </c>
      <c r="F99" s="45">
        <v>2.6480000000000001</v>
      </c>
      <c r="G99" s="46">
        <v>3.4350000000000001</v>
      </c>
    </row>
    <row r="100" spans="1:7">
      <c r="A100" s="41">
        <v>71</v>
      </c>
      <c r="B100" s="42">
        <f>+($B$99-$B$109)*($A$99-$A100)/($A$109-$A$99)+$B$99</f>
        <v>1.2938000000000001</v>
      </c>
      <c r="C100" s="42">
        <f>+($C$99-$C$109)*($A$99-$A100)/($A$109-$A$99)+$C$99</f>
        <v>1.6667000000000001</v>
      </c>
      <c r="D100" s="42">
        <f>+($D$99-$D$109)*($A$99-$A100)/($A$109-$A$99)+$D$99</f>
        <v>1.9936</v>
      </c>
      <c r="E100" s="42">
        <f>+($E$99-$E$109)*($A$99-$A100)/($A$109-$A$99)+$E$99</f>
        <v>2.3802999999999996</v>
      </c>
      <c r="F100" s="42">
        <f>+($F$99-$F$109)*($A$99-$A100)/($A$109-$A$99)+$F$99</f>
        <v>2.6471</v>
      </c>
      <c r="G100" s="42">
        <f>+($G$99-$G$109)*($A$99-$A100)/($A$109-$A$99)+$G$99</f>
        <v>3.4331</v>
      </c>
    </row>
    <row r="101" spans="1:7">
      <c r="A101" s="41">
        <v>72</v>
      </c>
      <c r="B101" s="42">
        <f t="shared" ref="B101:B108" si="24">+($B$99-$B$109)*($A$99-$A101)/($A$109-$A$99)+$B$99</f>
        <v>1.2936000000000001</v>
      </c>
      <c r="C101" s="42">
        <f t="shared" ref="C101:C108" si="25">+($C$99-$C$109)*($A$99-$A101)/($A$109-$A$99)+$C$99</f>
        <v>1.6664000000000001</v>
      </c>
      <c r="D101" s="42">
        <f t="shared" ref="D101:D108" si="26">+($D$99-$D$109)*($A$99-$A101)/($A$109-$A$99)+$D$99</f>
        <v>1.9932000000000001</v>
      </c>
      <c r="E101" s="42">
        <f t="shared" ref="E101:E108" si="27">+($E$99-$E$109)*($A$99-$A101)/($A$109-$A$99)+$E$99</f>
        <v>2.3795999999999999</v>
      </c>
      <c r="F101" s="42">
        <f t="shared" ref="F101:F108" si="28">+($F$99-$F$109)*($A$99-$A101)/($A$109-$A$99)+$F$99</f>
        <v>2.6461999999999999</v>
      </c>
      <c r="G101" s="42">
        <f t="shared" ref="G101:G108" si="29">+($G$99-$G$109)*($A$99-$A101)/($A$109-$A$99)+$G$99</f>
        <v>3.4312</v>
      </c>
    </row>
    <row r="102" spans="1:7">
      <c r="A102" s="41">
        <v>73</v>
      </c>
      <c r="B102" s="42">
        <f t="shared" si="24"/>
        <v>1.2934000000000001</v>
      </c>
      <c r="C102" s="42">
        <f t="shared" si="25"/>
        <v>1.6660999999999999</v>
      </c>
      <c r="D102" s="42">
        <f t="shared" si="26"/>
        <v>1.9927999999999999</v>
      </c>
      <c r="E102" s="42">
        <f t="shared" si="27"/>
        <v>2.3788999999999998</v>
      </c>
      <c r="F102" s="42">
        <f t="shared" si="28"/>
        <v>2.6453000000000002</v>
      </c>
      <c r="G102" s="42">
        <f t="shared" si="29"/>
        <v>3.4293</v>
      </c>
    </row>
    <row r="103" spans="1:7">
      <c r="A103" s="41">
        <v>74</v>
      </c>
      <c r="B103" s="42">
        <f t="shared" si="24"/>
        <v>1.2932000000000001</v>
      </c>
      <c r="C103" s="42">
        <f t="shared" si="25"/>
        <v>1.6657999999999999</v>
      </c>
      <c r="D103" s="42">
        <f t="shared" si="26"/>
        <v>1.9923999999999999</v>
      </c>
      <c r="E103" s="42">
        <f t="shared" si="27"/>
        <v>2.3782000000000001</v>
      </c>
      <c r="F103" s="42">
        <f t="shared" si="28"/>
        <v>2.6444000000000001</v>
      </c>
      <c r="G103" s="42">
        <f t="shared" si="29"/>
        <v>3.4274</v>
      </c>
    </row>
    <row r="104" spans="1:7">
      <c r="A104" s="41">
        <v>75</v>
      </c>
      <c r="B104" s="42">
        <f t="shared" si="24"/>
        <v>1.2930000000000001</v>
      </c>
      <c r="C104" s="42">
        <f t="shared" si="25"/>
        <v>1.6655</v>
      </c>
      <c r="D104" s="42">
        <f t="shared" si="26"/>
        <v>1.992</v>
      </c>
      <c r="E104" s="42">
        <f t="shared" si="27"/>
        <v>2.3774999999999999</v>
      </c>
      <c r="F104" s="42">
        <f t="shared" si="28"/>
        <v>2.6435</v>
      </c>
      <c r="G104" s="42">
        <f t="shared" si="29"/>
        <v>3.4255</v>
      </c>
    </row>
    <row r="105" spans="1:7">
      <c r="A105" s="41">
        <v>76</v>
      </c>
      <c r="B105" s="42">
        <f t="shared" si="24"/>
        <v>1.2927999999999999</v>
      </c>
      <c r="C105" s="42">
        <f t="shared" si="25"/>
        <v>1.6652</v>
      </c>
      <c r="D105" s="42">
        <f t="shared" si="26"/>
        <v>1.9916</v>
      </c>
      <c r="E105" s="42">
        <f t="shared" si="27"/>
        <v>2.3767999999999998</v>
      </c>
      <c r="F105" s="42">
        <f t="shared" si="28"/>
        <v>2.6425999999999998</v>
      </c>
      <c r="G105" s="42">
        <f t="shared" si="29"/>
        <v>3.4236</v>
      </c>
    </row>
    <row r="106" spans="1:7">
      <c r="A106" s="41">
        <v>77</v>
      </c>
      <c r="B106" s="42">
        <f t="shared" si="24"/>
        <v>1.2926</v>
      </c>
      <c r="C106" s="42">
        <f t="shared" si="25"/>
        <v>1.6649</v>
      </c>
      <c r="D106" s="42">
        <f t="shared" si="26"/>
        <v>1.9912000000000001</v>
      </c>
      <c r="E106" s="42">
        <f t="shared" si="27"/>
        <v>2.3761000000000001</v>
      </c>
      <c r="F106" s="42">
        <f t="shared" si="28"/>
        <v>2.6416999999999997</v>
      </c>
      <c r="G106" s="42">
        <f t="shared" si="29"/>
        <v>3.4217</v>
      </c>
    </row>
    <row r="107" spans="1:7">
      <c r="A107" s="41">
        <v>78</v>
      </c>
      <c r="B107" s="42">
        <f t="shared" si="24"/>
        <v>1.2924</v>
      </c>
      <c r="C107" s="42">
        <f t="shared" si="25"/>
        <v>1.6645999999999999</v>
      </c>
      <c r="D107" s="42">
        <f t="shared" si="26"/>
        <v>1.9907999999999999</v>
      </c>
      <c r="E107" s="42">
        <f t="shared" si="27"/>
        <v>2.3754</v>
      </c>
      <c r="F107" s="42">
        <f t="shared" si="28"/>
        <v>2.6408</v>
      </c>
      <c r="G107" s="42">
        <f t="shared" si="29"/>
        <v>3.4198</v>
      </c>
    </row>
    <row r="108" spans="1:7">
      <c r="A108" s="41">
        <v>79</v>
      </c>
      <c r="B108" s="42">
        <f t="shared" si="24"/>
        <v>1.2922</v>
      </c>
      <c r="C108" s="42">
        <f t="shared" si="25"/>
        <v>1.6642999999999999</v>
      </c>
      <c r="D108" s="42">
        <f t="shared" si="26"/>
        <v>1.9903999999999999</v>
      </c>
      <c r="E108" s="42">
        <f t="shared" si="27"/>
        <v>2.3747000000000003</v>
      </c>
      <c r="F108" s="42">
        <f t="shared" si="28"/>
        <v>2.6398999999999999</v>
      </c>
      <c r="G108" s="42">
        <f t="shared" si="29"/>
        <v>3.4178999999999999</v>
      </c>
    </row>
    <row r="109" spans="1:7">
      <c r="A109" s="44">
        <v>80</v>
      </c>
      <c r="B109" s="45">
        <v>1.292</v>
      </c>
      <c r="C109" s="45">
        <v>1.6639999999999999</v>
      </c>
      <c r="D109" s="45">
        <v>1.99</v>
      </c>
      <c r="E109" s="45">
        <v>2.3740000000000001</v>
      </c>
      <c r="F109" s="45">
        <v>2.6389999999999998</v>
      </c>
      <c r="G109" s="46">
        <v>3.4159999999999999</v>
      </c>
    </row>
    <row r="110" spans="1:7">
      <c r="A110" s="41">
        <v>81</v>
      </c>
      <c r="B110" s="42">
        <f>+($B$109-$B$119)*($A$109-$A110)/($A$119-$A$109)+$B$109</f>
        <v>1.2919</v>
      </c>
      <c r="C110" s="42">
        <f>+($C$109-$C$119)*($A$109-$A110)/($A$119-$A$109)+$C$109</f>
        <v>1.6637999999999999</v>
      </c>
      <c r="D110" s="42">
        <f>+($D$109-$D$119)*($A$109-$A110)/($A$119-$A$109)+$D$109</f>
        <v>1.9897</v>
      </c>
      <c r="E110" s="42">
        <f>+($E$109-$E$119)*($A$109-$A110)/($A$119-$A$109)+$E$109</f>
        <v>2.3734000000000002</v>
      </c>
      <c r="F110" s="42">
        <f>+($F$109-$F$119)*($A$109-$A110)/($A$119-$A$109)+$F$109</f>
        <v>2.6382999999999996</v>
      </c>
      <c r="G110" s="42">
        <f>+($G$109-$G$119)*($A$109-$A110)/($A$119-$A$109)+$G$109</f>
        <v>3.4146000000000001</v>
      </c>
    </row>
    <row r="111" spans="1:7">
      <c r="A111" s="41">
        <v>82</v>
      </c>
      <c r="B111" s="42">
        <f t="shared" ref="B111:B118" si="30">+($B$109-$B$119)*($A$109-$A111)/($A$119-$A$109)+$B$109</f>
        <v>1.2918000000000001</v>
      </c>
      <c r="C111" s="42">
        <f t="shared" ref="C111:C118" si="31">+($C$109-$C$119)*($A$109-$A111)/($A$119-$A$109)+$C$109</f>
        <v>1.6636</v>
      </c>
      <c r="D111" s="42">
        <f t="shared" ref="D111:D118" si="32">+($D$109-$D$119)*($A$109-$A111)/($A$119-$A$109)+$D$109</f>
        <v>1.9894000000000001</v>
      </c>
      <c r="E111" s="42">
        <f t="shared" ref="E111:E118" si="33">+($E$109-$E$119)*($A$109-$A111)/($A$119-$A$109)+$E$109</f>
        <v>2.3728000000000002</v>
      </c>
      <c r="F111" s="42">
        <f t="shared" ref="F111:F118" si="34">+($F$109-$F$119)*($A$109-$A111)/($A$119-$A$109)+$F$109</f>
        <v>2.6375999999999999</v>
      </c>
      <c r="G111" s="42">
        <f t="shared" ref="G111:G118" si="35">+($G$109-$G$119)*($A$109-$A111)/($A$119-$A$109)+$G$109</f>
        <v>3.4131999999999998</v>
      </c>
    </row>
    <row r="112" spans="1:7">
      <c r="A112" s="41">
        <v>83</v>
      </c>
      <c r="B112" s="42">
        <f t="shared" si="30"/>
        <v>1.2917000000000001</v>
      </c>
      <c r="C112" s="42">
        <f t="shared" si="31"/>
        <v>1.6634</v>
      </c>
      <c r="D112" s="42">
        <f t="shared" si="32"/>
        <v>1.9891000000000001</v>
      </c>
      <c r="E112" s="42">
        <f t="shared" si="33"/>
        <v>2.3721999999999999</v>
      </c>
      <c r="F112" s="42">
        <f t="shared" si="34"/>
        <v>2.6368999999999998</v>
      </c>
      <c r="G112" s="42">
        <f t="shared" si="35"/>
        <v>3.4117999999999999</v>
      </c>
    </row>
    <row r="113" spans="1:7">
      <c r="A113" s="41">
        <v>84</v>
      </c>
      <c r="B113" s="42">
        <f t="shared" si="30"/>
        <v>1.2916000000000001</v>
      </c>
      <c r="C113" s="42">
        <f t="shared" si="31"/>
        <v>1.6632</v>
      </c>
      <c r="D113" s="42">
        <f t="shared" si="32"/>
        <v>1.9888000000000001</v>
      </c>
      <c r="E113" s="42">
        <f t="shared" si="33"/>
        <v>2.3715999999999999</v>
      </c>
      <c r="F113" s="42">
        <f t="shared" si="34"/>
        <v>2.6362000000000001</v>
      </c>
      <c r="G113" s="42">
        <f t="shared" si="35"/>
        <v>3.4104000000000001</v>
      </c>
    </row>
    <row r="114" spans="1:7">
      <c r="A114" s="41">
        <v>85</v>
      </c>
      <c r="B114" s="42">
        <f t="shared" si="30"/>
        <v>1.2915000000000001</v>
      </c>
      <c r="C114" s="42">
        <f t="shared" si="31"/>
        <v>1.6629999999999998</v>
      </c>
      <c r="D114" s="42">
        <f t="shared" si="32"/>
        <v>1.9885000000000002</v>
      </c>
      <c r="E114" s="42">
        <f t="shared" si="33"/>
        <v>2.371</v>
      </c>
      <c r="F114" s="42">
        <f t="shared" si="34"/>
        <v>2.6355</v>
      </c>
      <c r="G114" s="42">
        <f t="shared" si="35"/>
        <v>3.4089999999999998</v>
      </c>
    </row>
    <row r="115" spans="1:7">
      <c r="A115" s="41">
        <v>86</v>
      </c>
      <c r="B115" s="42">
        <f t="shared" si="30"/>
        <v>1.2913999999999999</v>
      </c>
      <c r="C115" s="42">
        <f t="shared" si="31"/>
        <v>1.6627999999999998</v>
      </c>
      <c r="D115" s="42">
        <f t="shared" si="32"/>
        <v>1.9882</v>
      </c>
      <c r="E115" s="42">
        <f t="shared" si="33"/>
        <v>2.3704000000000001</v>
      </c>
      <c r="F115" s="42">
        <f t="shared" si="34"/>
        <v>2.6347999999999998</v>
      </c>
      <c r="G115" s="42">
        <f t="shared" si="35"/>
        <v>3.4076</v>
      </c>
    </row>
    <row r="116" spans="1:7">
      <c r="A116" s="41">
        <v>87</v>
      </c>
      <c r="B116" s="42">
        <f t="shared" si="30"/>
        <v>1.2912999999999999</v>
      </c>
      <c r="C116" s="42">
        <f t="shared" si="31"/>
        <v>1.6625999999999999</v>
      </c>
      <c r="D116" s="42">
        <f t="shared" si="32"/>
        <v>1.9879</v>
      </c>
      <c r="E116" s="42">
        <f t="shared" si="33"/>
        <v>2.3698000000000001</v>
      </c>
      <c r="F116" s="42">
        <f t="shared" si="34"/>
        <v>2.6341000000000001</v>
      </c>
      <c r="G116" s="42">
        <f t="shared" si="35"/>
        <v>3.4062000000000001</v>
      </c>
    </row>
    <row r="117" spans="1:7">
      <c r="A117" s="41">
        <v>88</v>
      </c>
      <c r="B117" s="42">
        <f t="shared" si="30"/>
        <v>1.2911999999999999</v>
      </c>
      <c r="C117" s="42">
        <f t="shared" si="31"/>
        <v>1.6623999999999999</v>
      </c>
      <c r="D117" s="42">
        <f t="shared" si="32"/>
        <v>1.9876</v>
      </c>
      <c r="E117" s="42">
        <f t="shared" si="33"/>
        <v>2.3691999999999998</v>
      </c>
      <c r="F117" s="42">
        <f t="shared" si="34"/>
        <v>2.6334</v>
      </c>
      <c r="G117" s="42">
        <f t="shared" si="35"/>
        <v>3.4048000000000003</v>
      </c>
    </row>
    <row r="118" spans="1:7">
      <c r="A118" s="41">
        <v>89</v>
      </c>
      <c r="B118" s="42">
        <f t="shared" si="30"/>
        <v>1.2910999999999999</v>
      </c>
      <c r="C118" s="42">
        <f t="shared" si="31"/>
        <v>1.6621999999999999</v>
      </c>
      <c r="D118" s="42">
        <f t="shared" si="32"/>
        <v>1.9873000000000001</v>
      </c>
      <c r="E118" s="42">
        <f t="shared" si="33"/>
        <v>2.3685999999999998</v>
      </c>
      <c r="F118" s="42">
        <f t="shared" si="34"/>
        <v>2.6327000000000003</v>
      </c>
      <c r="G118" s="42">
        <f t="shared" si="35"/>
        <v>3.4034</v>
      </c>
    </row>
    <row r="119" spans="1:7">
      <c r="A119" s="44">
        <v>90</v>
      </c>
      <c r="B119" s="45">
        <v>1.2909999999999999</v>
      </c>
      <c r="C119" s="45">
        <v>1.6619999999999999</v>
      </c>
      <c r="D119" s="45">
        <v>1.9870000000000001</v>
      </c>
      <c r="E119" s="45">
        <v>2.3679999999999999</v>
      </c>
      <c r="F119" s="45">
        <v>2.6320000000000001</v>
      </c>
      <c r="G119" s="46">
        <v>3.4020000000000001</v>
      </c>
    </row>
    <row r="120" spans="1:7">
      <c r="A120" s="41">
        <v>91</v>
      </c>
      <c r="B120" s="42">
        <f>+($B$119-$B$129)*($A$119-$A120)/($A$129-$A$119)+$B$119</f>
        <v>1.2908999999999999</v>
      </c>
      <c r="C120" s="42">
        <f>+($C$119-$C$129)*($A$119-$A120)/($A$129-$A$119)+$C$119</f>
        <v>1.6617999999999999</v>
      </c>
      <c r="D120" s="42">
        <f>+($D$119-$D$129)*($A$119-$A120)/($A$129-$A$119)+$D$119</f>
        <v>1.9867000000000001</v>
      </c>
      <c r="E120" s="42">
        <f>+($E$119-$E$129)*($A$119-$A120)/($A$129-$A$119)+$E$119</f>
        <v>2.3675999999999999</v>
      </c>
      <c r="F120" s="42">
        <f>+($F$119-$F$129)*($A$119-$A120)/($A$129-$A$119)+$F$119</f>
        <v>2.6314000000000002</v>
      </c>
      <c r="G120" s="42">
        <f>+($G$119-$G$129)*($A$119-$A120)/($A$129-$A$119)+$G$119</f>
        <v>3.4008000000000003</v>
      </c>
    </row>
    <row r="121" spans="1:7">
      <c r="A121" s="41">
        <v>92</v>
      </c>
      <c r="B121" s="42">
        <f t="shared" ref="B121:B128" si="36">+($B$119-$B$129)*($A$119-$A121)/($A$129-$A$119)+$B$119</f>
        <v>1.2907999999999999</v>
      </c>
      <c r="C121" s="42">
        <f t="shared" ref="C121:C128" si="37">+($C$119-$C$129)*($A$119-$A121)/($A$129-$A$119)+$C$119</f>
        <v>1.6616</v>
      </c>
      <c r="D121" s="42">
        <f t="shared" ref="D121:D128" si="38">+($D$119-$D$129)*($A$119-$A121)/($A$129-$A$119)+$D$119</f>
        <v>1.9864000000000002</v>
      </c>
      <c r="E121" s="42">
        <f t="shared" ref="E121:E128" si="39">+($E$119-$E$129)*($A$119-$A121)/($A$129-$A$119)+$E$119</f>
        <v>2.3672</v>
      </c>
      <c r="F121" s="42">
        <f t="shared" ref="F121:F128" si="40">+($F$119-$F$129)*($A$119-$A121)/($A$129-$A$119)+$F$119</f>
        <v>2.6308000000000002</v>
      </c>
      <c r="G121" s="42">
        <f t="shared" ref="G121:G128" si="41">+($G$119-$G$129)*($A$119-$A121)/($A$129-$A$119)+$G$119</f>
        <v>3.3996</v>
      </c>
    </row>
    <row r="122" spans="1:7">
      <c r="A122" s="41">
        <v>93</v>
      </c>
      <c r="B122" s="42">
        <f t="shared" si="36"/>
        <v>1.2907</v>
      </c>
      <c r="C122" s="42">
        <f t="shared" si="37"/>
        <v>1.6614</v>
      </c>
      <c r="D122" s="42">
        <f t="shared" si="38"/>
        <v>1.9861</v>
      </c>
      <c r="E122" s="42">
        <f t="shared" si="39"/>
        <v>2.3668</v>
      </c>
      <c r="F122" s="42">
        <f t="shared" si="40"/>
        <v>2.6301999999999999</v>
      </c>
      <c r="G122" s="42">
        <f t="shared" si="41"/>
        <v>3.3984000000000001</v>
      </c>
    </row>
    <row r="123" spans="1:7">
      <c r="A123" s="41">
        <v>94</v>
      </c>
      <c r="B123" s="42">
        <f t="shared" si="36"/>
        <v>1.2906</v>
      </c>
      <c r="C123" s="42">
        <f t="shared" si="37"/>
        <v>1.6612</v>
      </c>
      <c r="D123" s="42">
        <f t="shared" si="38"/>
        <v>1.9858</v>
      </c>
      <c r="E123" s="42">
        <f t="shared" si="39"/>
        <v>2.3664000000000001</v>
      </c>
      <c r="F123" s="42">
        <f t="shared" si="40"/>
        <v>2.6295999999999999</v>
      </c>
      <c r="G123" s="42">
        <f t="shared" si="41"/>
        <v>3.3972000000000002</v>
      </c>
    </row>
    <row r="124" spans="1:7">
      <c r="A124" s="41">
        <v>95</v>
      </c>
      <c r="B124" s="42">
        <f t="shared" si="36"/>
        <v>1.2905</v>
      </c>
      <c r="C124" s="42">
        <f t="shared" si="37"/>
        <v>1.661</v>
      </c>
      <c r="D124" s="42">
        <f t="shared" si="38"/>
        <v>1.9855</v>
      </c>
      <c r="E124" s="42">
        <f t="shared" si="39"/>
        <v>2.3659999999999997</v>
      </c>
      <c r="F124" s="42">
        <f t="shared" si="40"/>
        <v>2.629</v>
      </c>
      <c r="G124" s="42">
        <f t="shared" si="41"/>
        <v>3.3959999999999999</v>
      </c>
    </row>
    <row r="125" spans="1:7">
      <c r="A125" s="41">
        <v>96</v>
      </c>
      <c r="B125" s="42">
        <f t="shared" si="36"/>
        <v>1.2904</v>
      </c>
      <c r="C125" s="42">
        <f t="shared" si="37"/>
        <v>1.6607999999999998</v>
      </c>
      <c r="D125" s="42">
        <f t="shared" si="38"/>
        <v>1.9852000000000001</v>
      </c>
      <c r="E125" s="42">
        <f t="shared" si="39"/>
        <v>2.3655999999999997</v>
      </c>
      <c r="F125" s="42">
        <f t="shared" si="40"/>
        <v>2.6284000000000001</v>
      </c>
      <c r="G125" s="42">
        <f t="shared" si="41"/>
        <v>3.3948</v>
      </c>
    </row>
    <row r="126" spans="1:7">
      <c r="A126" s="41">
        <v>97</v>
      </c>
      <c r="B126" s="42">
        <f t="shared" si="36"/>
        <v>1.2903</v>
      </c>
      <c r="C126" s="42">
        <f t="shared" si="37"/>
        <v>1.6605999999999999</v>
      </c>
      <c r="D126" s="42">
        <f t="shared" si="38"/>
        <v>1.9849000000000001</v>
      </c>
      <c r="E126" s="42">
        <f t="shared" si="39"/>
        <v>2.3651999999999997</v>
      </c>
      <c r="F126" s="42">
        <f t="shared" si="40"/>
        <v>2.6278000000000001</v>
      </c>
      <c r="G126" s="42">
        <f t="shared" si="41"/>
        <v>3.3936000000000002</v>
      </c>
    </row>
    <row r="127" spans="1:7">
      <c r="A127" s="41">
        <v>98</v>
      </c>
      <c r="B127" s="42">
        <f t="shared" si="36"/>
        <v>1.2902</v>
      </c>
      <c r="C127" s="42">
        <f t="shared" si="37"/>
        <v>1.6603999999999999</v>
      </c>
      <c r="D127" s="42">
        <f t="shared" si="38"/>
        <v>1.9845999999999999</v>
      </c>
      <c r="E127" s="42">
        <f t="shared" si="39"/>
        <v>2.3647999999999998</v>
      </c>
      <c r="F127" s="42">
        <f t="shared" si="40"/>
        <v>2.6271999999999998</v>
      </c>
      <c r="G127" s="42">
        <f t="shared" si="41"/>
        <v>3.3924000000000003</v>
      </c>
    </row>
    <row r="128" spans="1:7">
      <c r="A128" s="41">
        <v>99</v>
      </c>
      <c r="B128" s="42">
        <f t="shared" si="36"/>
        <v>1.2901</v>
      </c>
      <c r="C128" s="42">
        <f t="shared" si="37"/>
        <v>1.6601999999999999</v>
      </c>
      <c r="D128" s="42">
        <f t="shared" si="38"/>
        <v>1.9843</v>
      </c>
      <c r="E128" s="42">
        <f t="shared" si="39"/>
        <v>2.3643999999999998</v>
      </c>
      <c r="F128" s="42">
        <f t="shared" si="40"/>
        <v>2.6265999999999998</v>
      </c>
      <c r="G128" s="42">
        <f t="shared" si="41"/>
        <v>3.3912</v>
      </c>
    </row>
    <row r="129" spans="1:7" ht="15" thickBot="1">
      <c r="A129" s="19">
        <v>100</v>
      </c>
      <c r="B129" s="38">
        <v>1.29</v>
      </c>
      <c r="C129" s="38">
        <v>1.66</v>
      </c>
      <c r="D129" s="38">
        <v>1.984</v>
      </c>
      <c r="E129" s="38">
        <v>2.3639999999999999</v>
      </c>
      <c r="F129" s="38">
        <v>2.6259999999999999</v>
      </c>
      <c r="G129" s="47">
        <v>3.39</v>
      </c>
    </row>
    <row r="131" spans="1:7" ht="15" thickBot="1"/>
    <row r="132" spans="1:7" ht="19.5" customHeight="1" thickBot="1">
      <c r="A132" s="402" t="s">
        <v>82</v>
      </c>
      <c r="B132" s="403"/>
      <c r="C132" s="23"/>
      <c r="D132" s="23"/>
      <c r="E132" s="23"/>
      <c r="F132" s="23"/>
      <c r="G132" s="23"/>
    </row>
    <row r="133" spans="1:7">
      <c r="A133" s="24" t="s">
        <v>2</v>
      </c>
      <c r="B133" s="26">
        <v>0.05</v>
      </c>
      <c r="C133" s="217"/>
      <c r="D133" s="217"/>
      <c r="E133" s="217"/>
      <c r="F133" s="217"/>
      <c r="G133" s="217"/>
    </row>
    <row r="134" spans="1:7">
      <c r="A134" s="31">
        <v>1</v>
      </c>
      <c r="B134" s="136">
        <v>3.8414600000000001</v>
      </c>
      <c r="C134" s="218"/>
      <c r="D134" s="218"/>
      <c r="E134" s="218"/>
      <c r="F134" s="218"/>
      <c r="G134" s="218"/>
    </row>
    <row r="135" spans="1:7">
      <c r="A135" s="31">
        <v>2</v>
      </c>
      <c r="B135" s="136">
        <v>5.9914699999999996</v>
      </c>
      <c r="C135" s="218"/>
      <c r="D135" s="218"/>
      <c r="E135" s="218"/>
      <c r="F135" s="218"/>
      <c r="G135" s="218"/>
    </row>
    <row r="136" spans="1:7">
      <c r="A136" s="31">
        <v>3</v>
      </c>
      <c r="B136" s="136">
        <v>7.81473</v>
      </c>
      <c r="C136" s="218"/>
      <c r="D136" s="218"/>
      <c r="E136" s="218"/>
      <c r="F136" s="218"/>
      <c r="G136" s="218"/>
    </row>
    <row r="137" spans="1:7">
      <c r="A137" s="31">
        <v>4</v>
      </c>
      <c r="B137" s="136">
        <v>9.4877300000000009</v>
      </c>
      <c r="C137" s="218"/>
      <c r="D137" s="218"/>
      <c r="E137" s="218"/>
      <c r="F137" s="218"/>
      <c r="G137" s="218"/>
    </row>
    <row r="138" spans="1:7">
      <c r="A138" s="31">
        <v>5</v>
      </c>
      <c r="B138" s="136">
        <v>11.070499999999999</v>
      </c>
      <c r="C138" s="218"/>
      <c r="D138" s="218"/>
      <c r="E138" s="218"/>
      <c r="F138" s="218"/>
      <c r="G138" s="218"/>
    </row>
    <row r="139" spans="1:7">
      <c r="A139" s="31">
        <v>6</v>
      </c>
      <c r="B139" s="136">
        <v>12.5916</v>
      </c>
      <c r="C139" s="218"/>
      <c r="D139" s="218"/>
      <c r="E139" s="218"/>
      <c r="F139" s="218"/>
      <c r="G139" s="218"/>
    </row>
    <row r="140" spans="1:7">
      <c r="A140" s="31">
        <v>7</v>
      </c>
      <c r="B140" s="136">
        <v>14.0671</v>
      </c>
      <c r="C140" s="218"/>
      <c r="D140" s="218"/>
      <c r="E140" s="218"/>
      <c r="F140" s="218"/>
      <c r="G140" s="218"/>
    </row>
    <row r="141" spans="1:7">
      <c r="A141" s="31">
        <v>8</v>
      </c>
      <c r="B141" s="136">
        <v>15.507300000000001</v>
      </c>
      <c r="C141" s="218"/>
      <c r="D141" s="218"/>
      <c r="E141" s="218"/>
      <c r="F141" s="218"/>
      <c r="G141" s="218"/>
    </row>
    <row r="142" spans="1:7">
      <c r="A142" s="31">
        <v>9</v>
      </c>
      <c r="B142" s="136">
        <v>16.919</v>
      </c>
      <c r="C142" s="218"/>
      <c r="D142" s="218"/>
      <c r="E142" s="218"/>
      <c r="F142" s="218"/>
      <c r="G142" s="218"/>
    </row>
    <row r="143" spans="1:7">
      <c r="A143" s="31">
        <v>10</v>
      </c>
      <c r="B143" s="136">
        <v>18.306999999999999</v>
      </c>
      <c r="C143" s="218"/>
      <c r="D143" s="218"/>
      <c r="E143" s="218"/>
      <c r="F143" s="218"/>
      <c r="G143" s="218"/>
    </row>
    <row r="144" spans="1:7">
      <c r="A144" s="31">
        <v>11</v>
      </c>
      <c r="B144" s="136">
        <v>19.075099999999999</v>
      </c>
      <c r="C144" s="218"/>
      <c r="D144" s="218"/>
      <c r="E144" s="218"/>
      <c r="F144" s="218"/>
      <c r="G144" s="218"/>
    </row>
    <row r="145" spans="1:7">
      <c r="A145" s="31">
        <v>12</v>
      </c>
      <c r="B145" s="136">
        <v>21.0261</v>
      </c>
      <c r="C145" s="218"/>
      <c r="D145" s="218"/>
      <c r="E145" s="218"/>
      <c r="F145" s="218"/>
      <c r="G145" s="218"/>
    </row>
    <row r="146" spans="1:7">
      <c r="A146" s="31">
        <v>13</v>
      </c>
      <c r="B146" s="136">
        <v>22.362100000000002</v>
      </c>
      <c r="C146" s="218"/>
      <c r="D146" s="218"/>
      <c r="E146" s="218"/>
      <c r="F146" s="218"/>
      <c r="G146" s="218"/>
    </row>
    <row r="147" spans="1:7">
      <c r="A147" s="31">
        <v>14</v>
      </c>
      <c r="B147" s="136">
        <v>23.684799999999999</v>
      </c>
      <c r="C147" s="218"/>
      <c r="D147" s="218"/>
      <c r="E147" s="218"/>
      <c r="F147" s="218"/>
      <c r="G147" s="218"/>
    </row>
    <row r="148" spans="1:7">
      <c r="A148" s="31">
        <v>15</v>
      </c>
      <c r="B148" s="136">
        <v>24.995799999999999</v>
      </c>
      <c r="C148" s="218"/>
      <c r="D148" s="218"/>
      <c r="E148" s="218"/>
      <c r="F148" s="218"/>
      <c r="G148" s="218"/>
    </row>
    <row r="149" spans="1:7">
      <c r="A149" s="31">
        <v>16</v>
      </c>
      <c r="B149" s="136">
        <v>26.296199999999999</v>
      </c>
      <c r="C149" s="218"/>
      <c r="D149" s="218"/>
      <c r="E149" s="218"/>
      <c r="F149" s="218"/>
      <c r="G149" s="218"/>
    </row>
    <row r="150" spans="1:7">
      <c r="A150" s="31">
        <v>17</v>
      </c>
      <c r="B150" s="136">
        <v>27.5871</v>
      </c>
      <c r="C150" s="218"/>
      <c r="D150" s="218"/>
      <c r="E150" s="218"/>
      <c r="F150" s="218"/>
      <c r="G150" s="218"/>
    </row>
    <row r="151" spans="1:7">
      <c r="A151" s="31">
        <v>18</v>
      </c>
      <c r="B151" s="136">
        <v>28.869299999999999</v>
      </c>
      <c r="C151" s="218"/>
      <c r="D151" s="218"/>
      <c r="E151" s="218"/>
      <c r="F151" s="218"/>
      <c r="G151" s="218"/>
    </row>
    <row r="152" spans="1:7">
      <c r="A152" s="31">
        <v>19</v>
      </c>
      <c r="B152" s="136">
        <v>30.1435</v>
      </c>
      <c r="C152" s="218"/>
      <c r="D152" s="218"/>
      <c r="E152" s="218"/>
      <c r="F152" s="218"/>
      <c r="G152" s="218"/>
    </row>
    <row r="153" spans="1:7">
      <c r="A153" s="31">
        <v>20</v>
      </c>
      <c r="B153" s="136">
        <v>31.410399999999999</v>
      </c>
      <c r="C153" s="218"/>
      <c r="D153" s="218"/>
      <c r="E153" s="218"/>
      <c r="F153" s="218"/>
      <c r="G153" s="218"/>
    </row>
    <row r="154" spans="1:7">
      <c r="A154" s="31">
        <v>21</v>
      </c>
      <c r="B154" s="136">
        <v>32.670499999999997</v>
      </c>
      <c r="C154" s="218"/>
      <c r="D154" s="218"/>
      <c r="E154" s="218"/>
      <c r="F154" s="218"/>
      <c r="G154" s="218"/>
    </row>
    <row r="155" spans="1:7">
      <c r="A155" s="31">
        <v>22</v>
      </c>
      <c r="B155" s="136">
        <v>33.924399999999999</v>
      </c>
      <c r="C155" s="218"/>
      <c r="D155" s="218"/>
      <c r="E155" s="218"/>
      <c r="F155" s="218"/>
      <c r="G155" s="218"/>
    </row>
    <row r="156" spans="1:7">
      <c r="A156" s="31">
        <v>23</v>
      </c>
      <c r="B156" s="136">
        <v>35.172499999999999</v>
      </c>
      <c r="C156" s="218"/>
      <c r="D156" s="218"/>
      <c r="E156" s="218"/>
      <c r="F156" s="218"/>
      <c r="G156" s="218"/>
    </row>
    <row r="157" spans="1:7">
      <c r="A157" s="31">
        <v>24</v>
      </c>
      <c r="B157" s="136">
        <v>36.415100000000002</v>
      </c>
      <c r="C157" s="218"/>
      <c r="D157" s="218"/>
      <c r="E157" s="218"/>
      <c r="F157" s="218"/>
      <c r="G157" s="218"/>
    </row>
    <row r="158" spans="1:7">
      <c r="A158" s="31">
        <v>25</v>
      </c>
      <c r="B158" s="136">
        <v>37.652500000000003</v>
      </c>
      <c r="C158" s="218"/>
      <c r="D158" s="218"/>
      <c r="E158" s="218"/>
      <c r="F158" s="218"/>
      <c r="G158" s="218"/>
    </row>
    <row r="159" spans="1:7">
      <c r="A159" s="31">
        <v>26</v>
      </c>
      <c r="B159" s="136">
        <v>38.885199999999998</v>
      </c>
      <c r="C159" s="218"/>
      <c r="D159" s="218"/>
      <c r="E159" s="218"/>
      <c r="F159" s="218"/>
      <c r="G159" s="218"/>
    </row>
    <row r="160" spans="1:7">
      <c r="A160" s="31">
        <v>27</v>
      </c>
      <c r="B160" s="136">
        <v>40.113300000000002</v>
      </c>
      <c r="C160" s="218"/>
      <c r="D160" s="218"/>
      <c r="E160" s="218"/>
      <c r="F160" s="218"/>
      <c r="G160" s="218"/>
    </row>
    <row r="161" spans="1:7">
      <c r="A161" s="31">
        <v>28</v>
      </c>
      <c r="B161" s="136">
        <v>41.337200000000003</v>
      </c>
      <c r="C161" s="218"/>
      <c r="D161" s="218"/>
      <c r="E161" s="218"/>
      <c r="F161" s="218"/>
      <c r="G161" s="218"/>
    </row>
    <row r="162" spans="1:7">
      <c r="A162" s="31">
        <v>29</v>
      </c>
      <c r="B162" s="136">
        <v>42.556899999999999</v>
      </c>
      <c r="C162" s="218"/>
      <c r="D162" s="218"/>
      <c r="E162" s="218"/>
      <c r="F162" s="218"/>
      <c r="G162" s="218"/>
    </row>
    <row r="163" spans="1:7">
      <c r="A163" s="31">
        <v>30</v>
      </c>
      <c r="B163" s="136">
        <v>43.7729</v>
      </c>
      <c r="C163" s="218"/>
      <c r="D163" s="218"/>
      <c r="E163" s="218"/>
      <c r="F163" s="218"/>
      <c r="G163" s="218"/>
    </row>
    <row r="164" spans="1:7">
      <c r="A164" s="219">
        <v>31</v>
      </c>
      <c r="B164" s="220">
        <f>+($B$163-$B$173)*($A$163-A164)/($A$173-$A$163)+$B$163</f>
        <v>44.97146</v>
      </c>
      <c r="C164" s="218"/>
      <c r="D164" s="218"/>
      <c r="E164" s="218"/>
      <c r="F164" s="218"/>
      <c r="G164" s="218"/>
    </row>
    <row r="165" spans="1:7">
      <c r="A165" s="219">
        <v>32</v>
      </c>
      <c r="B165" s="220">
        <f t="shared" ref="B165:B172" si="42">+($B$163-$B$173)*($A$163-A165)/($A$173-$A$163)+$B$163</f>
        <v>46.170020000000001</v>
      </c>
      <c r="C165" s="218"/>
      <c r="D165" s="218"/>
      <c r="E165" s="218"/>
      <c r="F165" s="218"/>
      <c r="G165" s="218"/>
    </row>
    <row r="166" spans="1:7">
      <c r="A166" s="219">
        <v>33</v>
      </c>
      <c r="B166" s="220">
        <f t="shared" si="42"/>
        <v>47.368580000000001</v>
      </c>
      <c r="C166" s="218"/>
      <c r="D166" s="218"/>
      <c r="E166" s="218"/>
      <c r="F166" s="218"/>
      <c r="G166" s="218"/>
    </row>
    <row r="167" spans="1:7">
      <c r="A167" s="219">
        <v>34</v>
      </c>
      <c r="B167" s="220">
        <f t="shared" si="42"/>
        <v>48.567140000000002</v>
      </c>
      <c r="C167" s="218"/>
      <c r="D167" s="218"/>
      <c r="E167" s="218"/>
      <c r="F167" s="218"/>
      <c r="G167" s="218"/>
    </row>
    <row r="168" spans="1:7">
      <c r="A168" s="219">
        <v>35</v>
      </c>
      <c r="B168" s="220">
        <f t="shared" si="42"/>
        <v>49.765699999999995</v>
      </c>
      <c r="C168" s="218"/>
      <c r="D168" s="218"/>
      <c r="E168" s="218"/>
      <c r="F168" s="218"/>
      <c r="G168" s="218"/>
    </row>
    <row r="169" spans="1:7">
      <c r="A169" s="219">
        <v>36</v>
      </c>
      <c r="B169" s="220">
        <f t="shared" si="42"/>
        <v>50.964259999999996</v>
      </c>
      <c r="C169" s="218"/>
      <c r="D169" s="218"/>
      <c r="E169" s="218"/>
      <c r="F169" s="218"/>
      <c r="G169" s="218"/>
    </row>
    <row r="170" spans="1:7">
      <c r="A170" s="219">
        <v>37</v>
      </c>
      <c r="B170" s="220">
        <f t="shared" si="42"/>
        <v>52.162819999999996</v>
      </c>
      <c r="C170" s="218"/>
      <c r="D170" s="218"/>
      <c r="E170" s="218"/>
      <c r="F170" s="218"/>
      <c r="G170" s="218"/>
    </row>
    <row r="171" spans="1:7">
      <c r="A171" s="219">
        <v>38</v>
      </c>
      <c r="B171" s="220">
        <f t="shared" si="42"/>
        <v>53.361379999999997</v>
      </c>
      <c r="C171" s="218"/>
      <c r="D171" s="218"/>
      <c r="E171" s="218"/>
      <c r="F171" s="218"/>
      <c r="G171" s="218"/>
    </row>
    <row r="172" spans="1:7">
      <c r="A172" s="219">
        <v>39</v>
      </c>
      <c r="B172" s="220">
        <f t="shared" si="42"/>
        <v>54.559939999999997</v>
      </c>
      <c r="C172" s="218"/>
      <c r="D172" s="218"/>
      <c r="E172" s="218"/>
      <c r="F172" s="218"/>
      <c r="G172" s="218"/>
    </row>
    <row r="173" spans="1:7">
      <c r="A173" s="31">
        <v>40</v>
      </c>
      <c r="B173" s="136">
        <v>55.758499999999998</v>
      </c>
      <c r="C173" s="218"/>
      <c r="D173" s="218"/>
      <c r="E173" s="218"/>
      <c r="F173" s="218"/>
      <c r="G173" s="218"/>
    </row>
    <row r="174" spans="1:7">
      <c r="A174" s="219">
        <v>41</v>
      </c>
      <c r="B174" s="220">
        <f>+($B$173-$B$183)*($A$173-A174)/($A$183-$A$173)+$B$173</f>
        <v>56.933129999999998</v>
      </c>
      <c r="C174" s="218"/>
      <c r="D174" s="218"/>
      <c r="E174" s="218"/>
      <c r="F174" s="218"/>
      <c r="G174" s="218"/>
    </row>
    <row r="175" spans="1:7">
      <c r="A175" s="219">
        <v>42</v>
      </c>
      <c r="B175" s="220">
        <f t="shared" ref="B175:B182" si="43">+($B$173-$B$183)*($A$173-A175)/($A$183-$A$173)+$B$173</f>
        <v>58.107759999999999</v>
      </c>
      <c r="C175" s="218"/>
      <c r="D175" s="218"/>
      <c r="E175" s="218"/>
      <c r="F175" s="218"/>
      <c r="G175" s="218"/>
    </row>
    <row r="176" spans="1:7">
      <c r="A176" s="219">
        <v>43</v>
      </c>
      <c r="B176" s="220">
        <f t="shared" si="43"/>
        <v>59.282389999999999</v>
      </c>
      <c r="C176" s="218"/>
      <c r="D176" s="218"/>
      <c r="E176" s="218"/>
      <c r="F176" s="218"/>
      <c r="G176" s="218"/>
    </row>
    <row r="177" spans="1:7">
      <c r="A177" s="219">
        <v>44</v>
      </c>
      <c r="B177" s="220">
        <f t="shared" si="43"/>
        <v>60.45702</v>
      </c>
      <c r="C177" s="218"/>
      <c r="D177" s="218"/>
      <c r="E177" s="218"/>
      <c r="F177" s="218"/>
      <c r="G177" s="218"/>
    </row>
    <row r="178" spans="1:7">
      <c r="A178" s="219">
        <v>45</v>
      </c>
      <c r="B178" s="220">
        <f t="shared" si="43"/>
        <v>61.63165</v>
      </c>
      <c r="C178" s="218"/>
      <c r="D178" s="218"/>
      <c r="E178" s="218"/>
      <c r="F178" s="218"/>
      <c r="G178" s="218"/>
    </row>
    <row r="179" spans="1:7">
      <c r="A179" s="219">
        <v>46</v>
      </c>
      <c r="B179" s="220">
        <f t="shared" si="43"/>
        <v>62.806280000000001</v>
      </c>
      <c r="C179" s="218"/>
      <c r="D179" s="218"/>
      <c r="E179" s="218"/>
      <c r="F179" s="218"/>
      <c r="G179" s="218"/>
    </row>
    <row r="180" spans="1:7">
      <c r="A180" s="219">
        <v>47</v>
      </c>
      <c r="B180" s="220">
        <f t="shared" si="43"/>
        <v>63.980910000000002</v>
      </c>
      <c r="C180" s="218"/>
      <c r="D180" s="218"/>
      <c r="E180" s="218"/>
      <c r="F180" s="218"/>
      <c r="G180" s="218"/>
    </row>
    <row r="181" spans="1:7">
      <c r="A181" s="219">
        <v>48</v>
      </c>
      <c r="B181" s="220">
        <f t="shared" si="43"/>
        <v>65.155540000000002</v>
      </c>
      <c r="C181" s="218"/>
      <c r="D181" s="218"/>
      <c r="E181" s="218"/>
      <c r="F181" s="218"/>
      <c r="G181" s="218"/>
    </row>
    <row r="182" spans="1:7">
      <c r="A182" s="219">
        <v>49</v>
      </c>
      <c r="B182" s="220">
        <f t="shared" si="43"/>
        <v>66.33017000000001</v>
      </c>
      <c r="C182" s="218"/>
      <c r="D182" s="218"/>
      <c r="E182" s="218"/>
      <c r="F182" s="218"/>
      <c r="G182" s="218"/>
    </row>
    <row r="183" spans="1:7">
      <c r="A183" s="31">
        <v>50</v>
      </c>
      <c r="B183" s="136">
        <v>67.504800000000003</v>
      </c>
      <c r="C183" s="218"/>
      <c r="D183" s="218"/>
      <c r="E183" s="218"/>
      <c r="F183" s="218"/>
      <c r="G183" s="218"/>
    </row>
    <row r="184" spans="1:7">
      <c r="A184" s="219">
        <v>51</v>
      </c>
      <c r="B184" s="220">
        <f>+($B$183-$B$193)*($A$183-A184)/($A$193-$A$183)+$B$183</f>
        <v>68.662509999999997</v>
      </c>
      <c r="C184" s="218"/>
      <c r="D184" s="218"/>
      <c r="E184" s="218"/>
      <c r="F184" s="218"/>
      <c r="G184" s="218"/>
    </row>
    <row r="185" spans="1:7">
      <c r="A185" s="219">
        <v>52</v>
      </c>
      <c r="B185" s="220">
        <f t="shared" ref="B185:B192" si="44">+($B$183-$B$193)*($A$183-A185)/($A$193-$A$183)+$B$183</f>
        <v>69.820220000000006</v>
      </c>
      <c r="C185" s="218"/>
      <c r="D185" s="218"/>
      <c r="E185" s="218"/>
      <c r="F185" s="218"/>
      <c r="G185" s="218"/>
    </row>
    <row r="186" spans="1:7">
      <c r="A186" s="219">
        <v>53</v>
      </c>
      <c r="B186" s="220">
        <f t="shared" si="44"/>
        <v>70.977930000000001</v>
      </c>
      <c r="C186" s="218"/>
      <c r="D186" s="218"/>
      <c r="E186" s="218"/>
      <c r="F186" s="218"/>
      <c r="G186" s="218"/>
    </row>
    <row r="187" spans="1:7">
      <c r="A187" s="219">
        <v>54</v>
      </c>
      <c r="B187" s="220">
        <f t="shared" si="44"/>
        <v>72.135640000000009</v>
      </c>
      <c r="C187" s="218"/>
      <c r="D187" s="218"/>
      <c r="E187" s="218"/>
      <c r="F187" s="218"/>
      <c r="G187" s="218"/>
    </row>
    <row r="188" spans="1:7">
      <c r="A188" s="219">
        <v>55</v>
      </c>
      <c r="B188" s="220">
        <f t="shared" si="44"/>
        <v>73.293350000000004</v>
      </c>
      <c r="C188" s="218"/>
      <c r="D188" s="218"/>
      <c r="E188" s="218"/>
      <c r="F188" s="218"/>
      <c r="G188" s="218"/>
    </row>
    <row r="189" spans="1:7">
      <c r="A189" s="219">
        <v>56</v>
      </c>
      <c r="B189" s="220">
        <f t="shared" si="44"/>
        <v>74.451059999999998</v>
      </c>
      <c r="C189" s="218"/>
      <c r="D189" s="218"/>
      <c r="E189" s="218"/>
      <c r="F189" s="218"/>
      <c r="G189" s="218"/>
    </row>
    <row r="190" spans="1:7">
      <c r="A190" s="219">
        <v>57</v>
      </c>
      <c r="B190" s="220">
        <f t="shared" si="44"/>
        <v>75.608770000000007</v>
      </c>
      <c r="C190" s="218"/>
      <c r="D190" s="218"/>
      <c r="E190" s="218"/>
      <c r="F190" s="218"/>
      <c r="G190" s="218"/>
    </row>
    <row r="191" spans="1:7">
      <c r="A191" s="219">
        <v>58</v>
      </c>
      <c r="B191" s="220">
        <f t="shared" si="44"/>
        <v>76.766480000000001</v>
      </c>
      <c r="C191" s="218"/>
      <c r="D191" s="218"/>
      <c r="E191" s="218"/>
      <c r="F191" s="218"/>
      <c r="G191" s="218"/>
    </row>
    <row r="192" spans="1:7">
      <c r="A192" s="219">
        <v>59</v>
      </c>
      <c r="B192" s="220">
        <f t="shared" si="44"/>
        <v>77.92419000000001</v>
      </c>
      <c r="C192" s="218"/>
      <c r="D192" s="218"/>
      <c r="E192" s="218"/>
      <c r="F192" s="218"/>
      <c r="G192" s="218"/>
    </row>
    <row r="193" spans="1:7">
      <c r="A193" s="31">
        <v>60</v>
      </c>
      <c r="B193" s="136">
        <v>79.081900000000005</v>
      </c>
      <c r="C193" s="218"/>
      <c r="D193" s="218"/>
      <c r="E193" s="218"/>
      <c r="F193" s="218"/>
      <c r="G193" s="218"/>
    </row>
    <row r="194" spans="1:7">
      <c r="A194" s="219">
        <v>61</v>
      </c>
      <c r="B194" s="220">
        <f>+($B$193-$B$203)*($A$193-A194)/($A$203-$A$193)+$B$193</f>
        <v>80.226830000000007</v>
      </c>
      <c r="C194" s="218"/>
      <c r="D194" s="218"/>
      <c r="E194" s="218"/>
      <c r="F194" s="218"/>
      <c r="G194" s="218"/>
    </row>
    <row r="195" spans="1:7">
      <c r="A195" s="219">
        <v>62</v>
      </c>
      <c r="B195" s="220">
        <f t="shared" ref="B195:B202" si="45">+($B$193-$B$203)*($A$193-A195)/($A$203-$A$193)+$B$193</f>
        <v>81.371760000000009</v>
      </c>
      <c r="C195" s="218"/>
      <c r="D195" s="218"/>
      <c r="E195" s="218"/>
      <c r="F195" s="218"/>
      <c r="G195" s="218"/>
    </row>
    <row r="196" spans="1:7">
      <c r="A196" s="219">
        <v>63</v>
      </c>
      <c r="B196" s="220">
        <f t="shared" si="45"/>
        <v>82.516689999999997</v>
      </c>
      <c r="C196" s="218"/>
      <c r="D196" s="218"/>
      <c r="E196" s="218"/>
      <c r="F196" s="218"/>
      <c r="G196" s="218"/>
    </row>
    <row r="197" spans="1:7">
      <c r="A197" s="219">
        <v>64</v>
      </c>
      <c r="B197" s="220">
        <f t="shared" si="45"/>
        <v>83.661619999999999</v>
      </c>
      <c r="C197" s="218"/>
      <c r="D197" s="218"/>
      <c r="E197" s="218"/>
      <c r="F197" s="218"/>
      <c r="G197" s="218"/>
    </row>
    <row r="198" spans="1:7">
      <c r="A198" s="219">
        <v>65</v>
      </c>
      <c r="B198" s="220">
        <f t="shared" si="45"/>
        <v>84.806550000000001</v>
      </c>
      <c r="C198" s="218"/>
      <c r="D198" s="218"/>
      <c r="E198" s="218"/>
      <c r="F198" s="218"/>
      <c r="G198" s="218"/>
    </row>
    <row r="199" spans="1:7">
      <c r="A199" s="219">
        <v>66</v>
      </c>
      <c r="B199" s="220">
        <f t="shared" si="45"/>
        <v>85.951480000000004</v>
      </c>
      <c r="C199" s="218"/>
      <c r="D199" s="218"/>
      <c r="E199" s="218"/>
      <c r="F199" s="218"/>
      <c r="G199" s="218"/>
    </row>
    <row r="200" spans="1:7">
      <c r="A200" s="219">
        <v>67</v>
      </c>
      <c r="B200" s="220">
        <f t="shared" si="45"/>
        <v>87.096410000000006</v>
      </c>
      <c r="C200" s="218"/>
      <c r="D200" s="218"/>
      <c r="E200" s="218"/>
      <c r="F200" s="218"/>
      <c r="G200" s="218"/>
    </row>
    <row r="201" spans="1:7">
      <c r="A201" s="219">
        <v>68</v>
      </c>
      <c r="B201" s="220">
        <f t="shared" si="45"/>
        <v>88.241339999999994</v>
      </c>
      <c r="C201" s="218"/>
      <c r="D201" s="218"/>
      <c r="E201" s="218"/>
      <c r="F201" s="218"/>
      <c r="G201" s="218"/>
    </row>
    <row r="202" spans="1:7">
      <c r="A202" s="219">
        <v>69</v>
      </c>
      <c r="B202" s="220">
        <f t="shared" si="45"/>
        <v>89.386269999999996</v>
      </c>
      <c r="C202" s="218"/>
      <c r="D202" s="218"/>
      <c r="E202" s="218"/>
      <c r="F202" s="218"/>
      <c r="G202" s="218"/>
    </row>
    <row r="203" spans="1:7">
      <c r="A203" s="221">
        <v>70</v>
      </c>
      <c r="B203" s="222">
        <v>90.531199999999998</v>
      </c>
      <c r="C203" s="218"/>
      <c r="D203" s="218"/>
      <c r="E203" s="218"/>
      <c r="F203" s="218"/>
      <c r="G203" s="218"/>
    </row>
    <row r="204" spans="1:7">
      <c r="A204" s="219">
        <v>71</v>
      </c>
      <c r="B204" s="220">
        <f>+($B$203-$B$213)*($A$203-A204)/($A$213-$A$203)+$B$203</f>
        <v>91.665980000000005</v>
      </c>
      <c r="C204" s="218"/>
      <c r="D204" s="218"/>
      <c r="E204" s="218"/>
      <c r="F204" s="218"/>
      <c r="G204" s="218"/>
    </row>
    <row r="205" spans="1:7">
      <c r="A205" s="219">
        <v>72</v>
      </c>
      <c r="B205" s="220">
        <f t="shared" ref="B205:B212" si="46">+($B$203-$B$213)*($A$203-A205)/($A$213-$A$203)+$B$203</f>
        <v>92.800759999999997</v>
      </c>
      <c r="C205" s="218"/>
      <c r="D205" s="218"/>
      <c r="E205" s="218"/>
      <c r="F205" s="218"/>
      <c r="G205" s="218"/>
    </row>
    <row r="206" spans="1:7">
      <c r="A206" s="219">
        <v>73</v>
      </c>
      <c r="B206" s="220">
        <f t="shared" si="46"/>
        <v>93.935540000000003</v>
      </c>
      <c r="C206" s="218"/>
      <c r="D206" s="218"/>
      <c r="E206" s="218"/>
      <c r="F206" s="218"/>
      <c r="G206" s="218"/>
    </row>
    <row r="207" spans="1:7">
      <c r="A207" s="219">
        <v>74</v>
      </c>
      <c r="B207" s="220">
        <f t="shared" si="46"/>
        <v>95.070319999999995</v>
      </c>
      <c r="C207" s="218"/>
      <c r="D207" s="218"/>
      <c r="E207" s="218"/>
      <c r="F207" s="218"/>
      <c r="G207" s="218"/>
    </row>
    <row r="208" spans="1:7">
      <c r="A208" s="219">
        <v>75</v>
      </c>
      <c r="B208" s="220">
        <f t="shared" si="46"/>
        <v>96.205100000000002</v>
      </c>
      <c r="C208" s="218"/>
      <c r="D208" s="218"/>
      <c r="E208" s="218"/>
      <c r="F208" s="218"/>
      <c r="G208" s="218"/>
    </row>
    <row r="209" spans="1:7">
      <c r="A209" s="219">
        <v>76</v>
      </c>
      <c r="B209" s="220">
        <f t="shared" si="46"/>
        <v>97.339880000000008</v>
      </c>
      <c r="C209" s="218"/>
      <c r="D209" s="218"/>
      <c r="E209" s="218"/>
      <c r="F209" s="218"/>
      <c r="G209" s="218"/>
    </row>
    <row r="210" spans="1:7">
      <c r="A210" s="219">
        <v>77</v>
      </c>
      <c r="B210" s="220">
        <f t="shared" si="46"/>
        <v>98.47466</v>
      </c>
      <c r="C210" s="218"/>
      <c r="D210" s="218"/>
      <c r="E210" s="218"/>
      <c r="F210" s="218"/>
      <c r="G210" s="218"/>
    </row>
    <row r="211" spans="1:7">
      <c r="A211" s="219">
        <v>78</v>
      </c>
      <c r="B211" s="220">
        <f t="shared" si="46"/>
        <v>99.609440000000006</v>
      </c>
      <c r="C211" s="218"/>
      <c r="D211" s="218"/>
      <c r="E211" s="218"/>
      <c r="F211" s="218"/>
      <c r="G211" s="218"/>
    </row>
    <row r="212" spans="1:7">
      <c r="A212" s="219">
        <v>79</v>
      </c>
      <c r="B212" s="220">
        <f t="shared" si="46"/>
        <v>100.74422</v>
      </c>
      <c r="C212" s="218"/>
      <c r="D212" s="218"/>
      <c r="E212" s="218"/>
      <c r="F212" s="218"/>
      <c r="G212" s="218"/>
    </row>
    <row r="213" spans="1:7">
      <c r="A213" s="221">
        <v>80</v>
      </c>
      <c r="B213" s="222">
        <v>101.879</v>
      </c>
      <c r="C213" s="218"/>
      <c r="D213" s="218"/>
      <c r="E213" s="218"/>
      <c r="F213" s="218"/>
      <c r="G213" s="218"/>
    </row>
    <row r="214" spans="1:7">
      <c r="A214" s="219">
        <v>81</v>
      </c>
      <c r="B214" s="220">
        <f>+($B$213-$B$223)*($A$213-A214)/($A$223-$A$213)+$B$213</f>
        <v>103.0056</v>
      </c>
      <c r="C214" s="218"/>
      <c r="D214" s="218"/>
      <c r="E214" s="218"/>
      <c r="F214" s="218"/>
      <c r="G214" s="218"/>
    </row>
    <row r="215" spans="1:7">
      <c r="A215" s="219">
        <v>82</v>
      </c>
      <c r="B215" s="220">
        <f t="shared" ref="B215:B222" si="47">+($B$213-$B$223)*($A$213-A215)/($A$223-$A$213)+$B$213</f>
        <v>104.1322</v>
      </c>
      <c r="C215" s="218"/>
      <c r="D215" s="218"/>
      <c r="E215" s="218"/>
      <c r="F215" s="218"/>
      <c r="G215" s="218"/>
    </row>
    <row r="216" spans="1:7">
      <c r="A216" s="219">
        <v>83</v>
      </c>
      <c r="B216" s="220">
        <f t="shared" si="47"/>
        <v>105.25880000000001</v>
      </c>
      <c r="C216" s="218"/>
      <c r="D216" s="218"/>
      <c r="E216" s="218"/>
      <c r="F216" s="218"/>
      <c r="G216" s="218"/>
    </row>
    <row r="217" spans="1:7">
      <c r="A217" s="219">
        <v>84</v>
      </c>
      <c r="B217" s="220">
        <f t="shared" si="47"/>
        <v>106.3854</v>
      </c>
      <c r="C217" s="218"/>
      <c r="D217" s="218"/>
      <c r="E217" s="218"/>
      <c r="F217" s="218"/>
      <c r="G217" s="218"/>
    </row>
    <row r="218" spans="1:7">
      <c r="A218" s="219">
        <v>85</v>
      </c>
      <c r="B218" s="220">
        <f t="shared" si="47"/>
        <v>107.512</v>
      </c>
      <c r="C218" s="218"/>
      <c r="D218" s="218"/>
      <c r="E218" s="218"/>
      <c r="F218" s="218"/>
      <c r="G218" s="218"/>
    </row>
    <row r="219" spans="1:7">
      <c r="A219" s="219">
        <v>86</v>
      </c>
      <c r="B219" s="220">
        <f t="shared" si="47"/>
        <v>108.6386</v>
      </c>
      <c r="C219" s="218"/>
      <c r="D219" s="218"/>
      <c r="E219" s="218"/>
      <c r="F219" s="218"/>
      <c r="G219" s="218"/>
    </row>
    <row r="220" spans="1:7">
      <c r="A220" s="219">
        <v>87</v>
      </c>
      <c r="B220" s="220">
        <f t="shared" si="47"/>
        <v>109.76519999999999</v>
      </c>
      <c r="C220" s="218"/>
      <c r="D220" s="218"/>
      <c r="E220" s="218"/>
      <c r="F220" s="218"/>
      <c r="G220" s="218"/>
    </row>
    <row r="221" spans="1:7">
      <c r="A221" s="219">
        <v>88</v>
      </c>
      <c r="B221" s="220">
        <f t="shared" si="47"/>
        <v>110.8918</v>
      </c>
      <c r="C221" s="218"/>
      <c r="D221" s="218"/>
      <c r="E221" s="218"/>
      <c r="F221" s="218"/>
      <c r="G221" s="218"/>
    </row>
    <row r="222" spans="1:7">
      <c r="A222" s="219">
        <v>89</v>
      </c>
      <c r="B222" s="220">
        <f t="shared" si="47"/>
        <v>112.0184</v>
      </c>
      <c r="C222" s="218"/>
      <c r="D222" s="218"/>
      <c r="E222" s="218"/>
      <c r="F222" s="218"/>
      <c r="G222" s="218"/>
    </row>
    <row r="223" spans="1:7">
      <c r="A223" s="221">
        <v>90</v>
      </c>
      <c r="B223" s="222">
        <v>113.145</v>
      </c>
      <c r="C223" s="218"/>
      <c r="D223" s="218"/>
      <c r="E223" s="218"/>
      <c r="F223" s="218"/>
      <c r="G223" s="218"/>
    </row>
    <row r="224" spans="1:7">
      <c r="A224" s="219">
        <v>91</v>
      </c>
      <c r="B224" s="220">
        <f>+($B$223-$B$233)*($A$223-A224)/($A$233-$A$223)+$B$223</f>
        <v>114.26469999999999</v>
      </c>
      <c r="C224" s="218"/>
      <c r="D224" s="218"/>
      <c r="E224" s="218"/>
      <c r="F224" s="218"/>
      <c r="G224" s="218"/>
    </row>
    <row r="225" spans="1:7">
      <c r="A225" s="219">
        <v>92</v>
      </c>
      <c r="B225" s="220">
        <f t="shared" ref="B225:B232" si="48">+($B$223-$B$233)*($A$223-A225)/($A$233-$A$223)+$B$223</f>
        <v>115.3844</v>
      </c>
      <c r="C225" s="218"/>
      <c r="D225" s="218"/>
      <c r="E225" s="218"/>
      <c r="F225" s="218"/>
      <c r="G225" s="218"/>
    </row>
    <row r="226" spans="1:7">
      <c r="A226" s="219">
        <v>93</v>
      </c>
      <c r="B226" s="220">
        <f t="shared" si="48"/>
        <v>116.50409999999999</v>
      </c>
      <c r="C226" s="218"/>
      <c r="D226" s="218"/>
      <c r="E226" s="218"/>
      <c r="F226" s="218"/>
      <c r="G226" s="218"/>
    </row>
    <row r="227" spans="1:7">
      <c r="A227" s="219">
        <v>94</v>
      </c>
      <c r="B227" s="220">
        <f t="shared" si="48"/>
        <v>117.6238</v>
      </c>
      <c r="C227" s="218"/>
      <c r="D227" s="218"/>
      <c r="E227" s="218"/>
      <c r="F227" s="218"/>
      <c r="G227" s="218"/>
    </row>
    <row r="228" spans="1:7">
      <c r="A228" s="219">
        <v>95</v>
      </c>
      <c r="B228" s="220">
        <f t="shared" si="48"/>
        <v>118.7435</v>
      </c>
      <c r="C228" s="218"/>
      <c r="D228" s="218"/>
      <c r="E228" s="218"/>
      <c r="F228" s="218"/>
      <c r="G228" s="218"/>
    </row>
    <row r="229" spans="1:7">
      <c r="A229" s="219">
        <v>96</v>
      </c>
      <c r="B229" s="220">
        <f t="shared" si="48"/>
        <v>119.86319999999999</v>
      </c>
      <c r="C229" s="218"/>
      <c r="D229" s="218"/>
      <c r="E229" s="218"/>
      <c r="F229" s="218"/>
      <c r="G229" s="218"/>
    </row>
    <row r="230" spans="1:7">
      <c r="A230" s="219">
        <v>97</v>
      </c>
      <c r="B230" s="220">
        <f t="shared" si="48"/>
        <v>120.9829</v>
      </c>
      <c r="C230" s="218"/>
      <c r="D230" s="218"/>
      <c r="E230" s="218"/>
      <c r="F230" s="218"/>
      <c r="G230" s="218"/>
    </row>
    <row r="231" spans="1:7">
      <c r="A231" s="219">
        <v>98</v>
      </c>
      <c r="B231" s="220">
        <f t="shared" si="48"/>
        <v>122.1026</v>
      </c>
      <c r="C231" s="218"/>
      <c r="D231" s="218"/>
      <c r="E231" s="218"/>
      <c r="F231" s="218"/>
      <c r="G231" s="218"/>
    </row>
    <row r="232" spans="1:7">
      <c r="A232" s="219">
        <v>99</v>
      </c>
      <c r="B232" s="220">
        <f t="shared" si="48"/>
        <v>123.2223</v>
      </c>
      <c r="C232" s="218"/>
      <c r="D232" s="218"/>
      <c r="E232" s="218"/>
      <c r="F232" s="218"/>
      <c r="G232" s="218"/>
    </row>
    <row r="233" spans="1:7" ht="15" thickBot="1">
      <c r="A233" s="37">
        <v>100</v>
      </c>
      <c r="B233" s="137">
        <v>124.342</v>
      </c>
      <c r="C233" s="218"/>
      <c r="D233" s="218"/>
      <c r="E233" s="218"/>
      <c r="F233" s="218"/>
      <c r="G233" s="218"/>
    </row>
  </sheetData>
  <mergeCells count="6">
    <mergeCell ref="A132:B132"/>
    <mergeCell ref="A1:K1"/>
    <mergeCell ref="M1:W1"/>
    <mergeCell ref="A15:K15"/>
    <mergeCell ref="A28:G28"/>
    <mergeCell ref="I28:K28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W129"/>
  <sheetViews>
    <sheetView topLeftCell="A54" workbookViewId="0">
      <selection activeCell="L29" sqref="L29"/>
    </sheetView>
  </sheetViews>
  <sheetFormatPr defaultColWidth="11.5546875" defaultRowHeight="14.4"/>
  <sheetData>
    <row r="1" spans="1:23" ht="15" thickBot="1">
      <c r="A1" s="404" t="s">
        <v>0</v>
      </c>
      <c r="B1" s="405"/>
      <c r="C1" s="405"/>
      <c r="D1" s="405"/>
      <c r="E1" s="405"/>
      <c r="F1" s="405"/>
      <c r="G1" s="405"/>
      <c r="H1" s="405"/>
      <c r="I1" s="405"/>
      <c r="J1" s="405"/>
      <c r="K1" s="406"/>
      <c r="M1" s="404" t="s">
        <v>1</v>
      </c>
      <c r="N1" s="405"/>
      <c r="O1" s="405"/>
      <c r="P1" s="405"/>
      <c r="Q1" s="405"/>
      <c r="R1" s="405"/>
      <c r="S1" s="405"/>
      <c r="T1" s="405"/>
      <c r="U1" s="405"/>
      <c r="V1" s="405"/>
      <c r="W1" s="406"/>
    </row>
    <row r="2" spans="1:23" ht="15" thickBot="1">
      <c r="A2" s="1" t="s">
        <v>2</v>
      </c>
      <c r="B2" s="2">
        <v>0</v>
      </c>
      <c r="C2" s="2">
        <v>1</v>
      </c>
      <c r="D2" s="2">
        <v>2</v>
      </c>
      <c r="E2" s="2">
        <v>3</v>
      </c>
      <c r="F2" s="2">
        <v>4</v>
      </c>
      <c r="G2" s="2">
        <v>5</v>
      </c>
      <c r="H2" s="2">
        <v>6</v>
      </c>
      <c r="I2" s="2">
        <v>7</v>
      </c>
      <c r="J2" s="2">
        <v>8</v>
      </c>
      <c r="K2" s="3">
        <v>9</v>
      </c>
      <c r="M2" s="4" t="s">
        <v>3</v>
      </c>
      <c r="N2" s="5">
        <v>0</v>
      </c>
      <c r="O2" s="6">
        <v>0.01</v>
      </c>
      <c r="P2" s="6">
        <v>0.02</v>
      </c>
      <c r="Q2" s="6">
        <v>0.03</v>
      </c>
      <c r="R2" s="6">
        <v>0.04</v>
      </c>
      <c r="S2" s="6">
        <v>0.05</v>
      </c>
      <c r="T2" s="6">
        <v>0.06</v>
      </c>
      <c r="U2" s="6">
        <v>7.0000000000000007E-2</v>
      </c>
      <c r="V2" s="6">
        <v>0.08</v>
      </c>
      <c r="W2" s="7">
        <v>0.09</v>
      </c>
    </row>
    <row r="3" spans="1:23">
      <c r="A3" s="8">
        <v>10</v>
      </c>
      <c r="B3" s="9">
        <v>0.49519999999999997</v>
      </c>
      <c r="C3" s="9">
        <v>0.49959999999999999</v>
      </c>
      <c r="D3" s="9">
        <v>0.50349999999999995</v>
      </c>
      <c r="E3" s="9">
        <v>0.50700000000000001</v>
      </c>
      <c r="F3" s="9">
        <v>0.51</v>
      </c>
      <c r="G3" s="9">
        <v>0.51280000000000003</v>
      </c>
      <c r="H3" s="9">
        <v>0.51570000000000005</v>
      </c>
      <c r="I3" s="9">
        <v>0.5181</v>
      </c>
      <c r="J3" s="9">
        <v>0.5202</v>
      </c>
      <c r="K3" s="10">
        <v>0.52200000000000002</v>
      </c>
      <c r="M3" s="11">
        <v>0</v>
      </c>
      <c r="N3" s="12">
        <v>0.5</v>
      </c>
      <c r="O3" s="13">
        <v>0.504</v>
      </c>
      <c r="P3" s="13">
        <v>0.50800000000000001</v>
      </c>
      <c r="Q3" s="13">
        <v>0.51200000000000001</v>
      </c>
      <c r="R3" s="13">
        <v>0.51600000000000001</v>
      </c>
      <c r="S3" s="13">
        <v>0.51990000000000003</v>
      </c>
      <c r="T3" s="13">
        <v>0.52390000000000003</v>
      </c>
      <c r="U3" s="13">
        <v>0.52790000000000004</v>
      </c>
      <c r="V3" s="13">
        <v>0.53190000000000004</v>
      </c>
      <c r="W3" s="14">
        <v>0.53590000000000004</v>
      </c>
    </row>
    <row r="4" spans="1:23">
      <c r="A4" s="8">
        <v>20</v>
      </c>
      <c r="B4" s="9">
        <v>0.52359999999999995</v>
      </c>
      <c r="C4" s="9">
        <v>0.5252</v>
      </c>
      <c r="D4" s="9">
        <v>0.52680000000000005</v>
      </c>
      <c r="E4" s="9">
        <v>0.52829999999999999</v>
      </c>
      <c r="F4" s="9">
        <v>0.52959999999999996</v>
      </c>
      <c r="G4" s="9">
        <v>0.53090000000000004</v>
      </c>
      <c r="H4" s="9">
        <v>0.53200000000000003</v>
      </c>
      <c r="I4" s="9">
        <v>0.53320000000000001</v>
      </c>
      <c r="J4" s="9">
        <v>0.5343</v>
      </c>
      <c r="K4" s="10">
        <v>0.5353</v>
      </c>
      <c r="M4" s="15">
        <v>0.1</v>
      </c>
      <c r="N4" s="16">
        <v>0.53979999999999995</v>
      </c>
      <c r="O4" s="17">
        <v>0.54379999999999995</v>
      </c>
      <c r="P4" s="17">
        <v>0.54779999999999995</v>
      </c>
      <c r="Q4" s="17">
        <v>0.55169999999999997</v>
      </c>
      <c r="R4" s="17">
        <v>0.55569999999999997</v>
      </c>
      <c r="S4" s="17">
        <v>0.55959999999999999</v>
      </c>
      <c r="T4" s="17">
        <v>0.56359999999999999</v>
      </c>
      <c r="U4" s="17">
        <v>0.5675</v>
      </c>
      <c r="V4" s="17">
        <v>0.57140000000000002</v>
      </c>
      <c r="W4" s="18">
        <v>0.57530000000000003</v>
      </c>
    </row>
    <row r="5" spans="1:23">
      <c r="A5" s="8">
        <v>30</v>
      </c>
      <c r="B5" s="9">
        <v>0.53620000000000001</v>
      </c>
      <c r="C5" s="9">
        <v>0.53710000000000002</v>
      </c>
      <c r="D5" s="9">
        <v>0.53800000000000003</v>
      </c>
      <c r="E5" s="9">
        <v>0.53879999999999995</v>
      </c>
      <c r="F5" s="9">
        <v>0.53959999999999997</v>
      </c>
      <c r="G5" s="9">
        <v>0.54630000000000001</v>
      </c>
      <c r="H5" s="9">
        <v>0.54100000000000004</v>
      </c>
      <c r="I5" s="9">
        <v>0.54179999999999995</v>
      </c>
      <c r="J5" s="9">
        <v>0.54239999999999999</v>
      </c>
      <c r="K5" s="10">
        <v>0.54300000000000004</v>
      </c>
      <c r="M5" s="15">
        <v>0.2</v>
      </c>
      <c r="N5" s="16">
        <v>0.57930000000000004</v>
      </c>
      <c r="O5" s="17">
        <v>0.58320000000000005</v>
      </c>
      <c r="P5" s="17">
        <v>0.58709999999999996</v>
      </c>
      <c r="Q5" s="17">
        <v>0.59099999999999997</v>
      </c>
      <c r="R5" s="17">
        <v>0.5948</v>
      </c>
      <c r="S5" s="17">
        <v>0.59870000000000001</v>
      </c>
      <c r="T5" s="17">
        <v>0.60260000000000002</v>
      </c>
      <c r="U5" s="17">
        <v>0.60640000000000005</v>
      </c>
      <c r="V5" s="17">
        <v>0.61029999999999995</v>
      </c>
      <c r="W5" s="18">
        <v>0.61409999999999998</v>
      </c>
    </row>
    <row r="6" spans="1:23">
      <c r="A6" s="8">
        <v>40</v>
      </c>
      <c r="B6" s="9">
        <v>0.54359999999999997</v>
      </c>
      <c r="C6" s="9">
        <v>0.54420000000000002</v>
      </c>
      <c r="D6" s="9">
        <v>0.54479999999999995</v>
      </c>
      <c r="E6" s="9">
        <v>0.54530000000000001</v>
      </c>
      <c r="F6" s="9">
        <v>0.54579999999999995</v>
      </c>
      <c r="G6" s="9">
        <v>0.54630000000000001</v>
      </c>
      <c r="H6" s="9">
        <v>0.54679999999999995</v>
      </c>
      <c r="I6" s="9">
        <v>0.54730000000000001</v>
      </c>
      <c r="J6" s="9">
        <v>0.54769999999999996</v>
      </c>
      <c r="K6" s="10">
        <v>0.54810000000000003</v>
      </c>
      <c r="M6" s="15">
        <v>0.3</v>
      </c>
      <c r="N6" s="16">
        <v>0.6179</v>
      </c>
      <c r="O6" s="17">
        <v>0.62170000000000003</v>
      </c>
      <c r="P6" s="17">
        <v>0.62549999999999994</v>
      </c>
      <c r="Q6" s="17">
        <v>0.62929999999999997</v>
      </c>
      <c r="R6" s="17">
        <v>0.6331</v>
      </c>
      <c r="S6" s="17">
        <v>0.63680000000000003</v>
      </c>
      <c r="T6" s="17">
        <v>0.64059999999999995</v>
      </c>
      <c r="U6" s="17">
        <v>0.64429999999999998</v>
      </c>
      <c r="V6" s="17">
        <v>0.64800000000000002</v>
      </c>
      <c r="W6" s="18">
        <v>0.65169999999999995</v>
      </c>
    </row>
    <row r="7" spans="1:23">
      <c r="A7" s="8">
        <v>50</v>
      </c>
      <c r="B7" s="9">
        <v>0.54849999999999999</v>
      </c>
      <c r="C7" s="9">
        <v>0.54890000000000005</v>
      </c>
      <c r="D7" s="9">
        <v>0.54930000000000001</v>
      </c>
      <c r="E7" s="9">
        <v>0.54969999999999997</v>
      </c>
      <c r="F7" s="9">
        <v>0.55010000000000003</v>
      </c>
      <c r="G7" s="9">
        <v>0.5504</v>
      </c>
      <c r="H7" s="9">
        <v>0.55079999999999996</v>
      </c>
      <c r="I7" s="9">
        <v>0.55110000000000003</v>
      </c>
      <c r="J7" s="9">
        <v>0.55149999999999999</v>
      </c>
      <c r="K7" s="10">
        <v>0.55179999999999996</v>
      </c>
      <c r="M7" s="15">
        <v>0.4</v>
      </c>
      <c r="N7" s="16">
        <v>0.65539999999999998</v>
      </c>
      <c r="O7" s="17">
        <v>0.65910000000000002</v>
      </c>
      <c r="P7" s="17">
        <v>0.66279999999999994</v>
      </c>
      <c r="Q7" s="17">
        <v>0.66639999999999999</v>
      </c>
      <c r="R7" s="17">
        <v>0.67</v>
      </c>
      <c r="S7" s="17">
        <v>0.67359999999999998</v>
      </c>
      <c r="T7" s="17">
        <v>0.67720000000000002</v>
      </c>
      <c r="U7" s="17">
        <v>0.68079999999999996</v>
      </c>
      <c r="V7" s="17">
        <v>0.68440000000000001</v>
      </c>
      <c r="W7" s="18">
        <v>0.68789999999999996</v>
      </c>
    </row>
    <row r="8" spans="1:23">
      <c r="A8" s="8">
        <v>60</v>
      </c>
      <c r="B8" s="9">
        <v>0.55210000000000004</v>
      </c>
      <c r="C8" s="9">
        <v>0.5524</v>
      </c>
      <c r="D8" s="9">
        <v>0.55269999999999997</v>
      </c>
      <c r="E8" s="9">
        <v>0.55300000000000005</v>
      </c>
      <c r="F8" s="9">
        <v>0.55330000000000001</v>
      </c>
      <c r="G8" s="9">
        <v>0.55349999999999999</v>
      </c>
      <c r="H8" s="9">
        <v>0.55379999999999996</v>
      </c>
      <c r="I8" s="9">
        <v>0.55400000000000005</v>
      </c>
      <c r="J8" s="9">
        <v>0.55430000000000001</v>
      </c>
      <c r="K8" s="10">
        <v>0.55449999999999999</v>
      </c>
      <c r="M8" s="15">
        <v>0.5</v>
      </c>
      <c r="N8" s="16">
        <v>0.6915</v>
      </c>
      <c r="O8" s="17">
        <v>0.69499999999999995</v>
      </c>
      <c r="P8" s="17">
        <v>0.69850000000000001</v>
      </c>
      <c r="Q8" s="17">
        <v>0.70189999999999997</v>
      </c>
      <c r="R8" s="17">
        <v>0.70540000000000003</v>
      </c>
      <c r="S8" s="17">
        <v>0.70879999999999999</v>
      </c>
      <c r="T8" s="17">
        <v>0.71230000000000004</v>
      </c>
      <c r="U8" s="17">
        <v>0.7157</v>
      </c>
      <c r="V8" s="17">
        <v>0.71899999999999997</v>
      </c>
      <c r="W8" s="18">
        <v>0.72240000000000004</v>
      </c>
    </row>
    <row r="9" spans="1:23">
      <c r="A9" s="8">
        <v>70</v>
      </c>
      <c r="B9" s="9">
        <v>0.55479999999999996</v>
      </c>
      <c r="C9" s="9">
        <v>0.55500000000000005</v>
      </c>
      <c r="D9" s="9">
        <v>0.55520000000000003</v>
      </c>
      <c r="E9" s="9">
        <v>0.55549999999999999</v>
      </c>
      <c r="F9" s="9">
        <v>0.55569999999999997</v>
      </c>
      <c r="G9" s="9">
        <v>0.55589999999999995</v>
      </c>
      <c r="H9" s="9">
        <v>0.55610000000000004</v>
      </c>
      <c r="I9" s="9">
        <v>0.55630000000000002</v>
      </c>
      <c r="J9" s="9">
        <v>0.55649999999999999</v>
      </c>
      <c r="K9" s="10">
        <v>0.55669999999999997</v>
      </c>
      <c r="M9" s="15">
        <v>0.6</v>
      </c>
      <c r="N9" s="16">
        <v>0.72570000000000001</v>
      </c>
      <c r="O9" s="17">
        <v>0.72909999999999997</v>
      </c>
      <c r="P9" s="17">
        <v>0.73240000000000005</v>
      </c>
      <c r="Q9" s="17">
        <v>0.73570000000000002</v>
      </c>
      <c r="R9" s="17">
        <v>0.7389</v>
      </c>
      <c r="S9" s="17">
        <v>0.74219999999999997</v>
      </c>
      <c r="T9" s="17">
        <v>0.74539999999999995</v>
      </c>
      <c r="U9" s="17">
        <v>0.74860000000000004</v>
      </c>
      <c r="V9" s="17">
        <v>0.75170000000000003</v>
      </c>
      <c r="W9" s="18">
        <v>0.75490000000000002</v>
      </c>
    </row>
    <row r="10" spans="1:23">
      <c r="A10" s="8">
        <v>80</v>
      </c>
      <c r="B10" s="9">
        <v>0.55689999999999995</v>
      </c>
      <c r="C10" s="9">
        <v>0.55700000000000005</v>
      </c>
      <c r="D10" s="9">
        <v>0.55720000000000003</v>
      </c>
      <c r="E10" s="9">
        <v>0.55740000000000001</v>
      </c>
      <c r="F10" s="9">
        <v>0.55759999999999998</v>
      </c>
      <c r="G10" s="9">
        <v>0.55779999999999996</v>
      </c>
      <c r="H10" s="9">
        <v>0.55800000000000005</v>
      </c>
      <c r="I10" s="9">
        <v>0.55810000000000004</v>
      </c>
      <c r="J10" s="9">
        <v>0.55830000000000002</v>
      </c>
      <c r="K10" s="10">
        <v>0.5585</v>
      </c>
      <c r="M10" s="15">
        <v>0.7</v>
      </c>
      <c r="N10" s="16">
        <v>0.75800000000000001</v>
      </c>
      <c r="O10" s="17">
        <v>0.7611</v>
      </c>
      <c r="P10" s="17">
        <v>0.76419999999999999</v>
      </c>
      <c r="Q10" s="17">
        <v>0.76729999999999998</v>
      </c>
      <c r="R10" s="17">
        <v>0.77039999999999997</v>
      </c>
      <c r="S10" s="17">
        <v>0.77339999999999998</v>
      </c>
      <c r="T10" s="17">
        <v>0.77639999999999998</v>
      </c>
      <c r="U10" s="17">
        <v>0.77939999999999998</v>
      </c>
      <c r="V10" s="17">
        <v>0.7823</v>
      </c>
      <c r="W10" s="18">
        <v>0.78520000000000001</v>
      </c>
    </row>
    <row r="11" spans="1:23">
      <c r="A11" s="8">
        <v>90</v>
      </c>
      <c r="B11" s="9">
        <v>0.55859999999999999</v>
      </c>
      <c r="C11" s="9">
        <v>0.55869999999999997</v>
      </c>
      <c r="D11" s="9">
        <v>0.55889999999999995</v>
      </c>
      <c r="E11" s="9">
        <v>0.55910000000000004</v>
      </c>
      <c r="F11" s="9">
        <v>0.55920000000000003</v>
      </c>
      <c r="G11" s="9">
        <v>0.55930000000000002</v>
      </c>
      <c r="H11" s="9">
        <v>0.5595</v>
      </c>
      <c r="I11" s="9">
        <v>0.55959999999999999</v>
      </c>
      <c r="J11" s="9">
        <v>0.55979999999999996</v>
      </c>
      <c r="K11" s="10">
        <v>0.55989999999999995</v>
      </c>
      <c r="M11" s="15">
        <v>0.8</v>
      </c>
      <c r="N11" s="16">
        <v>0.78810000000000002</v>
      </c>
      <c r="O11" s="17">
        <v>0.79100000000000004</v>
      </c>
      <c r="P11" s="17">
        <v>0.79390000000000005</v>
      </c>
      <c r="Q11" s="17">
        <v>0.79669999999999996</v>
      </c>
      <c r="R11" s="17">
        <v>0.79949999999999999</v>
      </c>
      <c r="S11" s="17">
        <v>0.80230000000000001</v>
      </c>
      <c r="T11" s="17">
        <v>0.80510000000000004</v>
      </c>
      <c r="U11" s="17">
        <v>0.80779999999999996</v>
      </c>
      <c r="V11" s="17">
        <v>0.81059999999999999</v>
      </c>
      <c r="W11" s="18">
        <v>0.81330000000000002</v>
      </c>
    </row>
    <row r="12" spans="1:23" ht="15" thickBot="1">
      <c r="A12" s="19">
        <v>100</v>
      </c>
      <c r="B12" s="20">
        <v>0.56000000000000005</v>
      </c>
      <c r="C12" s="20"/>
      <c r="D12" s="20"/>
      <c r="E12" s="20"/>
      <c r="F12" s="20"/>
      <c r="G12" s="20"/>
      <c r="H12" s="20"/>
      <c r="I12" s="20"/>
      <c r="J12" s="20"/>
      <c r="K12" s="21"/>
      <c r="M12" s="15">
        <v>0.9</v>
      </c>
      <c r="N12" s="16">
        <v>0.81589999999999996</v>
      </c>
      <c r="O12" s="17">
        <v>0.81859999999999999</v>
      </c>
      <c r="P12" s="17">
        <v>0.82120000000000004</v>
      </c>
      <c r="Q12" s="17">
        <v>0.82379999999999998</v>
      </c>
      <c r="R12" s="17">
        <v>0.82640000000000002</v>
      </c>
      <c r="S12" s="17">
        <v>0.82889999999999997</v>
      </c>
      <c r="T12" s="17">
        <v>0.83150000000000002</v>
      </c>
      <c r="U12" s="17">
        <v>0.83399999999999996</v>
      </c>
      <c r="V12" s="17">
        <v>0.83650000000000002</v>
      </c>
      <c r="W12" s="18">
        <v>0.83889999999999998</v>
      </c>
    </row>
    <row r="13" spans="1:23">
      <c r="M13" s="15">
        <v>1</v>
      </c>
      <c r="N13" s="16">
        <v>0.84130000000000005</v>
      </c>
      <c r="O13" s="17">
        <v>0.84379999999999999</v>
      </c>
      <c r="P13" s="17">
        <v>0.84609999999999996</v>
      </c>
      <c r="Q13" s="17">
        <v>0.84850000000000003</v>
      </c>
      <c r="R13" s="17">
        <v>0.8508</v>
      </c>
      <c r="S13" s="17">
        <v>0.85309999999999997</v>
      </c>
      <c r="T13" s="17">
        <v>0.85540000000000005</v>
      </c>
      <c r="U13" s="17">
        <v>0.85770000000000002</v>
      </c>
      <c r="V13" s="17">
        <v>0.8599</v>
      </c>
      <c r="W13" s="18">
        <v>0.86209999999999998</v>
      </c>
    </row>
    <row r="14" spans="1:23" ht="15" thickBot="1">
      <c r="M14" s="15">
        <v>1.1000000000000001</v>
      </c>
      <c r="N14" s="16">
        <v>0.86429999999999996</v>
      </c>
      <c r="O14" s="17">
        <v>0.86650000000000005</v>
      </c>
      <c r="P14" s="17">
        <v>0.86860000000000004</v>
      </c>
      <c r="Q14" s="17">
        <v>0.87080000000000002</v>
      </c>
      <c r="R14" s="17">
        <v>0.87290000000000001</v>
      </c>
      <c r="S14" s="17">
        <v>0.87490000000000001</v>
      </c>
      <c r="T14" s="17">
        <v>0.877</v>
      </c>
      <c r="U14" s="17">
        <v>0.879</v>
      </c>
      <c r="V14" s="17">
        <v>0.88100000000000001</v>
      </c>
      <c r="W14" s="18">
        <v>0.88300000000000001</v>
      </c>
    </row>
    <row r="15" spans="1:23" ht="15" thickBot="1">
      <c r="A15" s="404" t="s">
        <v>4</v>
      </c>
      <c r="B15" s="405"/>
      <c r="C15" s="405"/>
      <c r="D15" s="405"/>
      <c r="E15" s="405"/>
      <c r="F15" s="405"/>
      <c r="G15" s="405"/>
      <c r="H15" s="405"/>
      <c r="I15" s="405"/>
      <c r="J15" s="405"/>
      <c r="K15" s="406"/>
      <c r="M15" s="15">
        <v>1.2</v>
      </c>
      <c r="N15" s="16">
        <v>0.88490000000000002</v>
      </c>
      <c r="O15" s="17">
        <v>0.88690000000000002</v>
      </c>
      <c r="P15" s="17">
        <v>0.88880000000000003</v>
      </c>
      <c r="Q15" s="17">
        <v>0.89070000000000005</v>
      </c>
      <c r="R15" s="17">
        <v>0.89249999999999996</v>
      </c>
      <c r="S15" s="17">
        <v>0.89439999999999997</v>
      </c>
      <c r="T15" s="17">
        <v>0.8962</v>
      </c>
      <c r="U15" s="17">
        <v>0.89800000000000002</v>
      </c>
      <c r="V15" s="17">
        <v>0.89970000000000006</v>
      </c>
      <c r="W15" s="18">
        <v>0.90149999999999997</v>
      </c>
    </row>
    <row r="16" spans="1:23">
      <c r="A16" s="1" t="s">
        <v>2</v>
      </c>
      <c r="B16" s="2">
        <v>0</v>
      </c>
      <c r="C16" s="2">
        <v>1</v>
      </c>
      <c r="D16" s="2">
        <v>2</v>
      </c>
      <c r="E16" s="2">
        <v>3</v>
      </c>
      <c r="F16" s="2">
        <v>4</v>
      </c>
      <c r="G16" s="2">
        <v>5</v>
      </c>
      <c r="H16" s="2">
        <v>6</v>
      </c>
      <c r="I16" s="2">
        <v>7</v>
      </c>
      <c r="J16" s="2">
        <v>8</v>
      </c>
      <c r="K16" s="3">
        <v>9</v>
      </c>
      <c r="M16" s="15">
        <v>1.3</v>
      </c>
      <c r="N16" s="16">
        <v>0.9032</v>
      </c>
      <c r="O16" s="17">
        <v>0.90490000000000004</v>
      </c>
      <c r="P16" s="17">
        <v>0.90659999999999996</v>
      </c>
      <c r="Q16" s="17">
        <v>0.90820000000000001</v>
      </c>
      <c r="R16" s="17">
        <v>0.90990000000000004</v>
      </c>
      <c r="S16" s="17">
        <v>0.91149999999999998</v>
      </c>
      <c r="T16" s="17">
        <v>0.91310000000000002</v>
      </c>
      <c r="U16" s="17">
        <v>0.91469999999999996</v>
      </c>
      <c r="V16" s="17">
        <v>0.91620000000000001</v>
      </c>
      <c r="W16" s="18">
        <v>0.91769999999999996</v>
      </c>
    </row>
    <row r="17" spans="1:23">
      <c r="A17" s="8">
        <v>10</v>
      </c>
      <c r="B17" s="9">
        <v>0.9496</v>
      </c>
      <c r="C17" s="9">
        <v>0.96760000000000002</v>
      </c>
      <c r="D17" s="9">
        <v>0.98329999999999995</v>
      </c>
      <c r="E17" s="9">
        <v>0.99709999999999999</v>
      </c>
      <c r="F17" s="9">
        <v>1.0095000000000001</v>
      </c>
      <c r="G17" s="9">
        <v>1.0206</v>
      </c>
      <c r="H17" s="9">
        <v>1.0316000000000001</v>
      </c>
      <c r="I17" s="9">
        <v>1.0410999999999999</v>
      </c>
      <c r="J17" s="9">
        <v>1.0492999999999999</v>
      </c>
      <c r="K17" s="10">
        <v>1.0565</v>
      </c>
      <c r="M17" s="15">
        <v>1.4</v>
      </c>
      <c r="N17" s="16">
        <v>0.91920000000000002</v>
      </c>
      <c r="O17" s="17">
        <v>0.92069999999999996</v>
      </c>
      <c r="P17" s="17">
        <v>0.92220000000000002</v>
      </c>
      <c r="Q17" s="17">
        <v>0.92359999999999998</v>
      </c>
      <c r="R17" s="17">
        <v>0.92510000000000003</v>
      </c>
      <c r="S17" s="17">
        <v>0.92649999999999999</v>
      </c>
      <c r="T17" s="17">
        <v>0.92789999999999995</v>
      </c>
      <c r="U17" s="17">
        <v>0.92920000000000003</v>
      </c>
      <c r="V17" s="17">
        <v>0.93059999999999998</v>
      </c>
      <c r="W17" s="18">
        <v>0.93189999999999995</v>
      </c>
    </row>
    <row r="18" spans="1:23">
      <c r="A18" s="8">
        <v>20</v>
      </c>
      <c r="B18" s="9">
        <v>1.0628</v>
      </c>
      <c r="C18" s="9">
        <v>1.0696000000000001</v>
      </c>
      <c r="D18" s="9">
        <v>1.0753999999999999</v>
      </c>
      <c r="E18" s="9">
        <v>1.0810999999999999</v>
      </c>
      <c r="F18" s="9">
        <v>1.0864</v>
      </c>
      <c r="G18" s="9">
        <v>1.0914999999999999</v>
      </c>
      <c r="H18" s="9">
        <v>1.0961000000000001</v>
      </c>
      <c r="I18" s="9">
        <v>1.1004</v>
      </c>
      <c r="J18" s="9">
        <v>1.1047</v>
      </c>
      <c r="K18" s="10">
        <v>1.1086</v>
      </c>
      <c r="M18" s="15">
        <v>1.5</v>
      </c>
      <c r="N18" s="16">
        <v>0.93320000000000003</v>
      </c>
      <c r="O18" s="17">
        <v>0.9345</v>
      </c>
      <c r="P18" s="17">
        <v>0.93569999999999998</v>
      </c>
      <c r="Q18" s="17">
        <v>0.93700000000000006</v>
      </c>
      <c r="R18" s="17">
        <v>0.93820000000000003</v>
      </c>
      <c r="S18" s="17">
        <v>0.93940000000000001</v>
      </c>
      <c r="T18" s="17">
        <v>0.94059999999999999</v>
      </c>
      <c r="U18" s="17">
        <v>0.94179999999999997</v>
      </c>
      <c r="V18" s="17">
        <v>0.94289999999999996</v>
      </c>
      <c r="W18" s="18">
        <v>0.94410000000000005</v>
      </c>
    </row>
    <row r="19" spans="1:23">
      <c r="A19" s="8">
        <v>30</v>
      </c>
      <c r="B19" s="9">
        <v>1.1124000000000001</v>
      </c>
      <c r="C19" s="9">
        <v>1.1158999999999999</v>
      </c>
      <c r="D19" s="9">
        <v>1.1193</v>
      </c>
      <c r="E19" s="9">
        <v>1.1226</v>
      </c>
      <c r="F19" s="9">
        <v>1.1254999999999999</v>
      </c>
      <c r="G19" s="9">
        <v>1.1285000000000001</v>
      </c>
      <c r="H19" s="9">
        <v>1.1313</v>
      </c>
      <c r="I19" s="9">
        <v>1.1338999999999999</v>
      </c>
      <c r="J19" s="9">
        <v>1.1363000000000001</v>
      </c>
      <c r="K19" s="10">
        <v>1.1388</v>
      </c>
      <c r="M19" s="15">
        <v>1.6</v>
      </c>
      <c r="N19" s="16">
        <v>0.94520000000000004</v>
      </c>
      <c r="O19" s="17">
        <v>0.94630000000000003</v>
      </c>
      <c r="P19" s="17">
        <v>0.94740000000000002</v>
      </c>
      <c r="Q19" s="17">
        <v>0.94840000000000002</v>
      </c>
      <c r="R19" s="17">
        <v>0.94950000000000001</v>
      </c>
      <c r="S19" s="17">
        <v>0.95050000000000001</v>
      </c>
      <c r="T19" s="17">
        <v>0.95154000000000005</v>
      </c>
      <c r="U19" s="17">
        <v>0.95254000000000005</v>
      </c>
      <c r="V19" s="17">
        <v>0.95352000000000003</v>
      </c>
      <c r="W19" s="18">
        <v>0.95448999999999995</v>
      </c>
    </row>
    <row r="20" spans="1:23">
      <c r="A20" s="8">
        <v>40</v>
      </c>
      <c r="B20" s="9">
        <v>1.1413</v>
      </c>
      <c r="C20" s="9">
        <v>1.1435999999999999</v>
      </c>
      <c r="D20" s="9">
        <v>1.1457999999999999</v>
      </c>
      <c r="E20" s="9">
        <v>1.1479999999999999</v>
      </c>
      <c r="F20" s="9">
        <v>1.1498999999999999</v>
      </c>
      <c r="G20" s="9">
        <v>1.1518999999999999</v>
      </c>
      <c r="H20" s="9">
        <v>1.1537999999999999</v>
      </c>
      <c r="I20" s="9">
        <v>1.1556999999999999</v>
      </c>
      <c r="J20" s="9">
        <v>1.1574</v>
      </c>
      <c r="K20" s="10">
        <v>1.159</v>
      </c>
      <c r="M20" s="15">
        <v>1.7</v>
      </c>
      <c r="N20" s="16">
        <v>0.95543</v>
      </c>
      <c r="O20" s="17">
        <v>0.95637000000000005</v>
      </c>
      <c r="P20" s="17">
        <v>0.95728000000000002</v>
      </c>
      <c r="Q20" s="17">
        <v>0.95818000000000003</v>
      </c>
      <c r="R20" s="17">
        <v>0.95906999999999998</v>
      </c>
      <c r="S20" s="17">
        <v>0.95994000000000002</v>
      </c>
      <c r="T20" s="17">
        <v>0.96079999999999999</v>
      </c>
      <c r="U20" s="17">
        <v>0.96164000000000005</v>
      </c>
      <c r="V20" s="17">
        <v>0.96245999999999998</v>
      </c>
      <c r="W20" s="18">
        <v>0.96326999999999996</v>
      </c>
    </row>
    <row r="21" spans="1:23">
      <c r="A21" s="8">
        <v>50</v>
      </c>
      <c r="B21" s="9">
        <v>1.1607000000000001</v>
      </c>
      <c r="C21" s="9">
        <v>1.1623000000000001</v>
      </c>
      <c r="D21" s="9">
        <v>1.1637999999999999</v>
      </c>
      <c r="E21" s="9">
        <v>1.1657999999999999</v>
      </c>
      <c r="F21" s="9">
        <v>1.1667000000000001</v>
      </c>
      <c r="G21" s="9">
        <v>1.1680999999999999</v>
      </c>
      <c r="H21" s="9">
        <v>1.1696</v>
      </c>
      <c r="I21" s="9">
        <v>1.1708000000000001</v>
      </c>
      <c r="J21" s="9">
        <v>1.1720999999999999</v>
      </c>
      <c r="K21" s="10">
        <v>1.1734</v>
      </c>
      <c r="M21" s="15">
        <v>1.8</v>
      </c>
      <c r="N21" s="16">
        <v>0.96406999999999998</v>
      </c>
      <c r="O21" s="17">
        <v>0.96484999999999999</v>
      </c>
      <c r="P21" s="17">
        <v>0.96562000000000003</v>
      </c>
      <c r="Q21" s="17">
        <v>0.96638000000000002</v>
      </c>
      <c r="R21" s="17">
        <v>0.96711999999999998</v>
      </c>
      <c r="S21" s="17">
        <v>0.96784000000000003</v>
      </c>
      <c r="T21" s="17">
        <v>0.96855999999999998</v>
      </c>
      <c r="U21" s="17">
        <v>0.96926000000000001</v>
      </c>
      <c r="V21" s="17">
        <v>0.96994999999999998</v>
      </c>
      <c r="W21" s="18">
        <v>0.97062000000000004</v>
      </c>
    </row>
    <row r="22" spans="1:23">
      <c r="A22" s="8">
        <v>60</v>
      </c>
      <c r="B22" s="9">
        <v>1.1747000000000001</v>
      </c>
      <c r="C22" s="9">
        <v>1.1758999999999999</v>
      </c>
      <c r="D22" s="9">
        <v>1.177</v>
      </c>
      <c r="E22" s="9">
        <v>1.1781999999999999</v>
      </c>
      <c r="F22" s="9">
        <v>1.1793</v>
      </c>
      <c r="G22" s="9">
        <v>1.1802999999999999</v>
      </c>
      <c r="H22" s="9">
        <v>1.1814</v>
      </c>
      <c r="I22" s="9">
        <v>1.1823999999999999</v>
      </c>
      <c r="J22" s="9">
        <v>1.1834</v>
      </c>
      <c r="K22" s="10">
        <v>1.1843999999999999</v>
      </c>
      <c r="M22" s="15">
        <v>1.9</v>
      </c>
      <c r="N22" s="16">
        <v>0.97128000000000003</v>
      </c>
      <c r="O22" s="17">
        <v>0.97192999999999996</v>
      </c>
      <c r="P22" s="17">
        <v>0.97257000000000005</v>
      </c>
      <c r="Q22" s="17">
        <v>0.97319999999999995</v>
      </c>
      <c r="R22" s="17">
        <v>0.97380999999999995</v>
      </c>
      <c r="S22" s="17">
        <v>0.97441</v>
      </c>
      <c r="T22" s="17">
        <v>0.97499999999999998</v>
      </c>
      <c r="U22" s="17">
        <v>0.97558</v>
      </c>
      <c r="V22" s="17">
        <v>0.97614999999999996</v>
      </c>
      <c r="W22" s="18">
        <v>0.97670000000000001</v>
      </c>
    </row>
    <row r="23" spans="1:23">
      <c r="A23" s="8">
        <v>70</v>
      </c>
      <c r="B23" s="9">
        <v>1.1854</v>
      </c>
      <c r="C23" s="9">
        <v>1.1873</v>
      </c>
      <c r="D23" s="9">
        <v>1.1873</v>
      </c>
      <c r="E23" s="9">
        <v>1.1880999999999999</v>
      </c>
      <c r="F23" s="9">
        <v>1.1890000000000001</v>
      </c>
      <c r="G23" s="9">
        <v>1.1898</v>
      </c>
      <c r="H23" s="9">
        <v>1.1906000000000001</v>
      </c>
      <c r="I23" s="9">
        <v>1.1915</v>
      </c>
      <c r="J23" s="9">
        <v>1.1922999999999999</v>
      </c>
      <c r="K23" s="10">
        <v>1.1930000000000001</v>
      </c>
      <c r="M23" s="15">
        <v>2</v>
      </c>
      <c r="N23" s="16">
        <v>0.97724999999999995</v>
      </c>
      <c r="O23" s="17">
        <v>0.97777999999999998</v>
      </c>
      <c r="P23" s="17">
        <v>0.97831000000000001</v>
      </c>
      <c r="Q23" s="17">
        <v>0.97882000000000002</v>
      </c>
      <c r="R23" s="17">
        <v>0.97931999999999997</v>
      </c>
      <c r="S23" s="17">
        <v>0.97982000000000002</v>
      </c>
      <c r="T23" s="17">
        <v>0.98029999999999995</v>
      </c>
      <c r="U23" s="17">
        <v>0.98077000000000003</v>
      </c>
      <c r="V23" s="17">
        <v>0.98124</v>
      </c>
      <c r="W23" s="18">
        <v>0.98168999999999995</v>
      </c>
    </row>
    <row r="24" spans="1:23">
      <c r="A24" s="8">
        <v>80</v>
      </c>
      <c r="B24" s="9">
        <v>1.1938</v>
      </c>
      <c r="C24" s="9">
        <v>1.1944999999999999</v>
      </c>
      <c r="D24" s="9">
        <v>1.1953</v>
      </c>
      <c r="E24" s="9">
        <v>1.1959</v>
      </c>
      <c r="F24" s="9">
        <v>1.1967000000000001</v>
      </c>
      <c r="G24" s="9">
        <v>1.1973</v>
      </c>
      <c r="H24" s="9">
        <v>1.198</v>
      </c>
      <c r="I24" s="9">
        <v>1.1987000000000001</v>
      </c>
      <c r="J24" s="9">
        <v>1.1994</v>
      </c>
      <c r="K24" s="10">
        <v>1.2000999999999999</v>
      </c>
      <c r="M24" s="15">
        <v>2.1</v>
      </c>
      <c r="N24" s="16">
        <v>0.98214000000000001</v>
      </c>
      <c r="O24" s="17">
        <v>0.98257000000000005</v>
      </c>
      <c r="P24" s="17">
        <v>0.98299999999999998</v>
      </c>
      <c r="Q24" s="17">
        <v>0.98341000000000001</v>
      </c>
      <c r="R24" s="17">
        <v>0.98382000000000003</v>
      </c>
      <c r="S24" s="17">
        <v>0.98421999999999998</v>
      </c>
      <c r="T24" s="17">
        <v>0.98460999999999999</v>
      </c>
      <c r="U24" s="17">
        <v>0.98499999999999999</v>
      </c>
      <c r="V24" s="17">
        <v>0.98536999999999997</v>
      </c>
      <c r="W24" s="18">
        <v>0.98573999999999995</v>
      </c>
    </row>
    <row r="25" spans="1:23">
      <c r="A25" s="8">
        <v>90</v>
      </c>
      <c r="B25" s="9">
        <v>1.2007000000000001</v>
      </c>
      <c r="C25" s="9">
        <v>1.2013</v>
      </c>
      <c r="D25" s="9">
        <v>1.202</v>
      </c>
      <c r="E25" s="9">
        <v>1.2025999999999999</v>
      </c>
      <c r="F25" s="9">
        <v>1.2032</v>
      </c>
      <c r="G25" s="9">
        <v>1.2038</v>
      </c>
      <c r="H25" s="9">
        <v>1.2043999999999999</v>
      </c>
      <c r="I25" s="9">
        <v>1.2049000000000001</v>
      </c>
      <c r="J25" s="9">
        <v>1.2055</v>
      </c>
      <c r="K25" s="10">
        <v>1.206</v>
      </c>
      <c r="M25" s="15">
        <v>2.2000000000000002</v>
      </c>
      <c r="N25" s="16">
        <v>0.98609999999999998</v>
      </c>
      <c r="O25" s="17">
        <v>0.98645000000000005</v>
      </c>
      <c r="P25" s="17">
        <v>0.98678999999999994</v>
      </c>
      <c r="Q25" s="17">
        <v>0.98712999999999995</v>
      </c>
      <c r="R25" s="17">
        <v>0.98745000000000005</v>
      </c>
      <c r="S25" s="17">
        <v>0.98777999999999999</v>
      </c>
      <c r="T25" s="17">
        <v>0.98809000000000002</v>
      </c>
      <c r="U25" s="17">
        <v>0.98839999999999995</v>
      </c>
      <c r="V25" s="17">
        <v>0.98870000000000002</v>
      </c>
      <c r="W25" s="18">
        <v>0.98899000000000004</v>
      </c>
    </row>
    <row r="26" spans="1:23" ht="15" thickBot="1">
      <c r="A26" s="19">
        <v>100</v>
      </c>
      <c r="B26" s="20">
        <v>1.2064999999999999</v>
      </c>
      <c r="C26" s="20"/>
      <c r="D26" s="20"/>
      <c r="E26" s="20"/>
      <c r="F26" s="20"/>
      <c r="G26" s="20"/>
      <c r="H26" s="20"/>
      <c r="I26" s="20"/>
      <c r="J26" s="20"/>
      <c r="K26" s="21"/>
      <c r="M26" s="15">
        <v>2.2999999999999998</v>
      </c>
      <c r="N26" s="16">
        <v>0.98928000000000005</v>
      </c>
      <c r="O26" s="17">
        <v>0.98956</v>
      </c>
      <c r="P26" s="17">
        <v>0.98982999999999999</v>
      </c>
      <c r="Q26" s="22">
        <v>0.99009999999999998</v>
      </c>
      <c r="R26" s="17">
        <v>0.99036000000000002</v>
      </c>
      <c r="S26" s="17">
        <v>0.99060999999999999</v>
      </c>
      <c r="T26" s="17">
        <v>0.99085999999999996</v>
      </c>
      <c r="U26" s="17">
        <v>0.99111000000000005</v>
      </c>
      <c r="V26" s="17">
        <v>0.99134</v>
      </c>
      <c r="W26" s="18">
        <v>0.99158000000000002</v>
      </c>
    </row>
    <row r="27" spans="1:23" ht="15" thickBot="1">
      <c r="M27" s="15">
        <v>2.4</v>
      </c>
      <c r="N27" s="16">
        <v>0.99180000000000001</v>
      </c>
      <c r="O27" s="17">
        <v>0.99202000000000001</v>
      </c>
      <c r="P27" s="17">
        <v>0.99224000000000001</v>
      </c>
      <c r="Q27" s="17">
        <v>0.99245000000000005</v>
      </c>
      <c r="R27" s="17">
        <v>0.99265999999999999</v>
      </c>
      <c r="S27" s="17">
        <v>0.99285999999999996</v>
      </c>
      <c r="T27" s="17">
        <v>0.99304999999999999</v>
      </c>
      <c r="U27" s="17">
        <v>0.99324000000000001</v>
      </c>
      <c r="V27" s="17">
        <v>0.99343000000000004</v>
      </c>
      <c r="W27" s="18">
        <v>0.99360999999999999</v>
      </c>
    </row>
    <row r="28" spans="1:23" ht="15" thickBot="1">
      <c r="A28" s="404" t="s">
        <v>5</v>
      </c>
      <c r="B28" s="405"/>
      <c r="C28" s="405"/>
      <c r="D28" s="405"/>
      <c r="E28" s="405"/>
      <c r="F28" s="405"/>
      <c r="G28" s="406"/>
      <c r="H28" s="23"/>
      <c r="I28" s="407" t="s">
        <v>6</v>
      </c>
      <c r="J28" s="408"/>
      <c r="K28" s="409"/>
      <c r="M28" s="15">
        <v>2.5</v>
      </c>
      <c r="N28" s="16">
        <v>0.99378999999999995</v>
      </c>
      <c r="O28" s="17">
        <v>0.99395999999999995</v>
      </c>
      <c r="P28" s="17">
        <v>0.99412999999999996</v>
      </c>
      <c r="Q28" s="17">
        <v>0.99429999999999996</v>
      </c>
      <c r="R28" s="17">
        <v>0.99446000000000001</v>
      </c>
      <c r="S28" s="17">
        <v>0.99460999999999999</v>
      </c>
      <c r="T28" s="17">
        <v>0.99477000000000004</v>
      </c>
      <c r="U28" s="17">
        <v>0.99492000000000003</v>
      </c>
      <c r="V28" s="17">
        <v>0.99505999999999994</v>
      </c>
      <c r="W28" s="18">
        <v>0.99519999999999997</v>
      </c>
    </row>
    <row r="29" spans="1:23">
      <c r="A29" s="24" t="s">
        <v>2</v>
      </c>
      <c r="B29" s="25">
        <v>0.9</v>
      </c>
      <c r="C29" s="25">
        <v>0.95</v>
      </c>
      <c r="D29" s="25">
        <v>0.97499999999999998</v>
      </c>
      <c r="E29" s="25">
        <v>0.99</v>
      </c>
      <c r="F29" s="25">
        <v>0.995</v>
      </c>
      <c r="G29" s="26">
        <v>0.99950000000000006</v>
      </c>
      <c r="I29" s="24" t="s">
        <v>2</v>
      </c>
      <c r="J29" s="27" t="s">
        <v>7</v>
      </c>
      <c r="K29" s="28" t="s">
        <v>8</v>
      </c>
      <c r="M29" s="15">
        <v>2.6</v>
      </c>
      <c r="N29" s="16">
        <v>0.99534</v>
      </c>
      <c r="O29" s="17">
        <v>0.99546999999999997</v>
      </c>
      <c r="P29" s="17">
        <v>0.99560000000000004</v>
      </c>
      <c r="Q29" s="17">
        <v>0.99573</v>
      </c>
      <c r="R29" s="17">
        <v>0.99585000000000001</v>
      </c>
      <c r="S29" s="17">
        <v>0.99597999999999998</v>
      </c>
      <c r="T29" s="17">
        <v>0.99609000000000003</v>
      </c>
      <c r="U29" s="17">
        <v>0.99621000000000004</v>
      </c>
      <c r="V29" s="17">
        <v>0.99631999999999998</v>
      </c>
      <c r="W29" s="18">
        <v>0.99643000000000004</v>
      </c>
    </row>
    <row r="30" spans="1:23">
      <c r="A30" s="8">
        <v>1</v>
      </c>
      <c r="B30" s="29">
        <v>3.0779999999999998</v>
      </c>
      <c r="C30" s="29">
        <v>6.3140000000000001</v>
      </c>
      <c r="D30" s="29">
        <v>12.706</v>
      </c>
      <c r="E30" s="29">
        <v>31.821000000000002</v>
      </c>
      <c r="F30" s="29">
        <v>63.656999999999996</v>
      </c>
      <c r="G30" s="30">
        <v>636.61900000000003</v>
      </c>
      <c r="I30" s="31">
        <v>1</v>
      </c>
      <c r="J30" s="29">
        <v>0.97499999999999998</v>
      </c>
      <c r="K30" s="32"/>
      <c r="M30" s="15">
        <v>2.7</v>
      </c>
      <c r="N30" s="16">
        <v>0.99653000000000003</v>
      </c>
      <c r="O30" s="17">
        <v>0.99663999999999997</v>
      </c>
      <c r="P30" s="17">
        <v>0.99673999999999996</v>
      </c>
      <c r="Q30" s="17">
        <v>0.99682999999999999</v>
      </c>
      <c r="R30" s="17">
        <v>0.99692999999999998</v>
      </c>
      <c r="S30" s="17">
        <v>0.99702000000000002</v>
      </c>
      <c r="T30" s="17">
        <v>0.99711000000000005</v>
      </c>
      <c r="U30" s="17">
        <v>0.99719999999999998</v>
      </c>
      <c r="V30" s="17">
        <v>0.99728000000000006</v>
      </c>
      <c r="W30" s="18">
        <v>0.99736000000000002</v>
      </c>
    </row>
    <row r="31" spans="1:23">
      <c r="A31" s="8">
        <v>2</v>
      </c>
      <c r="B31" s="29">
        <v>1.8859999999999999</v>
      </c>
      <c r="C31" s="29">
        <v>2.92</v>
      </c>
      <c r="D31" s="29">
        <v>4.3029999999999999</v>
      </c>
      <c r="E31" s="29">
        <v>6.9649999999999999</v>
      </c>
      <c r="F31" s="29">
        <v>9.9649999999999999</v>
      </c>
      <c r="G31" s="30">
        <v>31.597999999999999</v>
      </c>
      <c r="I31" s="31">
        <v>2</v>
      </c>
      <c r="J31" s="29">
        <v>0.84199999999999997</v>
      </c>
      <c r="K31" s="32"/>
      <c r="M31" s="15">
        <v>2.8</v>
      </c>
      <c r="N31" s="16">
        <v>0.99743999999999999</v>
      </c>
      <c r="O31" s="17">
        <v>0.99751999999999996</v>
      </c>
      <c r="P31" s="17">
        <v>0.99760000000000004</v>
      </c>
      <c r="Q31" s="17">
        <v>0.99766999999999995</v>
      </c>
      <c r="R31" s="17">
        <v>0.99773999999999996</v>
      </c>
      <c r="S31" s="17">
        <v>0.99780999999999997</v>
      </c>
      <c r="T31" s="17">
        <v>0.99787999999999999</v>
      </c>
      <c r="U31" s="17">
        <v>0.99795</v>
      </c>
      <c r="V31" s="17">
        <v>0.99800999999999995</v>
      </c>
      <c r="W31" s="18">
        <v>0.99807000000000001</v>
      </c>
    </row>
    <row r="32" spans="1:23">
      <c r="A32" s="8">
        <v>3</v>
      </c>
      <c r="B32" s="29">
        <v>1.6379999999999999</v>
      </c>
      <c r="C32" s="29">
        <v>2.3530000000000002</v>
      </c>
      <c r="D32" s="29">
        <v>3.1819999999999999</v>
      </c>
      <c r="E32" s="29">
        <v>4.5410000000000004</v>
      </c>
      <c r="F32" s="29">
        <v>5.8410000000000002</v>
      </c>
      <c r="G32" s="30">
        <v>12.941000000000001</v>
      </c>
      <c r="I32" s="31">
        <v>3</v>
      </c>
      <c r="J32" s="29">
        <v>0.70799999999999996</v>
      </c>
      <c r="K32" s="32"/>
      <c r="M32" s="15">
        <v>2.9</v>
      </c>
      <c r="N32" s="16">
        <v>0.99812999999999996</v>
      </c>
      <c r="O32" s="17">
        <v>0.99819000000000002</v>
      </c>
      <c r="P32" s="17">
        <v>0.99824999999999997</v>
      </c>
      <c r="Q32" s="17">
        <v>0.99831000000000003</v>
      </c>
      <c r="R32" s="17">
        <v>0.99836000000000003</v>
      </c>
      <c r="S32" s="17">
        <v>0.99841000000000002</v>
      </c>
      <c r="T32" s="17">
        <v>0.99846000000000001</v>
      </c>
      <c r="U32" s="17">
        <v>0.99851000000000001</v>
      </c>
      <c r="V32" s="17">
        <v>0.99856</v>
      </c>
      <c r="W32" s="18">
        <v>0.99861</v>
      </c>
    </row>
    <row r="33" spans="1:23">
      <c r="A33" s="8">
        <v>4</v>
      </c>
      <c r="B33" s="29">
        <v>1.5329999999999999</v>
      </c>
      <c r="C33" s="29">
        <v>2.1320000000000001</v>
      </c>
      <c r="D33" s="29">
        <v>2.7759999999999998</v>
      </c>
      <c r="E33" s="29">
        <v>3.7469999999999999</v>
      </c>
      <c r="F33" s="29">
        <v>4.6040000000000001</v>
      </c>
      <c r="G33" s="30">
        <v>8.61</v>
      </c>
      <c r="I33" s="31">
        <v>4</v>
      </c>
      <c r="J33" s="29">
        <v>0.624</v>
      </c>
      <c r="K33" s="32"/>
      <c r="M33" s="15">
        <v>3</v>
      </c>
      <c r="N33" s="16">
        <v>0.99865000000000004</v>
      </c>
      <c r="O33" s="17">
        <v>0.99868999999999997</v>
      </c>
      <c r="P33" s="17">
        <v>0.99873999999999996</v>
      </c>
      <c r="Q33" s="17">
        <v>0.99878</v>
      </c>
      <c r="R33" s="17">
        <v>0.99882000000000004</v>
      </c>
      <c r="S33" s="17">
        <v>0.99885999999999997</v>
      </c>
      <c r="T33" s="17">
        <v>0.99888999999999994</v>
      </c>
      <c r="U33" s="17">
        <v>0.99892999999999998</v>
      </c>
      <c r="V33" s="17">
        <v>0.99895999999999996</v>
      </c>
      <c r="W33" s="18">
        <v>0.999</v>
      </c>
    </row>
    <row r="34" spans="1:23">
      <c r="A34" s="8">
        <v>5</v>
      </c>
      <c r="B34" s="29">
        <v>1.476</v>
      </c>
      <c r="C34" s="29">
        <v>2.0150000000000001</v>
      </c>
      <c r="D34" s="29">
        <v>2.5710000000000002</v>
      </c>
      <c r="E34" s="29">
        <v>3.3650000000000002</v>
      </c>
      <c r="F34" s="29">
        <v>4.032</v>
      </c>
      <c r="G34" s="30">
        <v>6.859</v>
      </c>
      <c r="I34" s="31">
        <v>5</v>
      </c>
      <c r="J34" s="29">
        <v>0.56299999999999994</v>
      </c>
      <c r="K34" s="32"/>
      <c r="M34" s="15">
        <v>3.1</v>
      </c>
      <c r="N34" s="16">
        <v>0.99902999999999997</v>
      </c>
      <c r="O34" s="17">
        <v>0.99905999999999995</v>
      </c>
      <c r="P34" s="17">
        <v>0.99909999999999999</v>
      </c>
      <c r="Q34" s="17">
        <v>0.99912999999999996</v>
      </c>
      <c r="R34" s="17">
        <v>0.99916000000000005</v>
      </c>
      <c r="S34" s="17">
        <v>0.99917999999999996</v>
      </c>
      <c r="T34" s="17">
        <v>0.99921000000000004</v>
      </c>
      <c r="U34" s="17">
        <v>0.99924000000000002</v>
      </c>
      <c r="V34" s="17">
        <v>0.99926000000000004</v>
      </c>
      <c r="W34" s="18">
        <v>0.99929000000000001</v>
      </c>
    </row>
    <row r="35" spans="1:23">
      <c r="A35" s="8">
        <v>6</v>
      </c>
      <c r="B35" s="29">
        <v>1.44</v>
      </c>
      <c r="C35" s="29">
        <v>1.9430000000000001</v>
      </c>
      <c r="D35" s="29">
        <v>2.4470000000000001</v>
      </c>
      <c r="E35" s="29">
        <v>3.1429999999999998</v>
      </c>
      <c r="F35" s="29">
        <v>3.7069999999999999</v>
      </c>
      <c r="G35" s="30">
        <v>5.9589999999999996</v>
      </c>
      <c r="I35" s="31">
        <v>6</v>
      </c>
      <c r="J35" s="29">
        <v>0.52100000000000002</v>
      </c>
      <c r="K35" s="32"/>
      <c r="M35" s="15">
        <v>3.2</v>
      </c>
      <c r="N35" s="16">
        <v>0.99931000000000003</v>
      </c>
      <c r="O35" s="17">
        <v>0.99934000000000001</v>
      </c>
      <c r="P35" s="17">
        <v>0.99936000000000003</v>
      </c>
      <c r="Q35" s="17">
        <v>0.99938000000000005</v>
      </c>
      <c r="R35" s="17">
        <v>0.99939999999999996</v>
      </c>
      <c r="S35" s="17">
        <v>0.99941999999999998</v>
      </c>
      <c r="T35" s="17">
        <v>0.99944</v>
      </c>
      <c r="U35" s="17">
        <v>0.99946000000000002</v>
      </c>
      <c r="V35" s="17">
        <v>0.99948000000000004</v>
      </c>
      <c r="W35" s="18">
        <v>0.99950000000000006</v>
      </c>
    </row>
    <row r="36" spans="1:23">
      <c r="A36" s="8">
        <v>7</v>
      </c>
      <c r="B36" s="29">
        <v>1.415</v>
      </c>
      <c r="C36" s="29">
        <v>1.895</v>
      </c>
      <c r="D36" s="29">
        <v>2.3650000000000002</v>
      </c>
      <c r="E36" s="29">
        <v>2.9980000000000002</v>
      </c>
      <c r="F36" s="29">
        <v>3.4990000000000001</v>
      </c>
      <c r="G36" s="30">
        <v>5.4050000000000002</v>
      </c>
      <c r="I36" s="31">
        <v>7</v>
      </c>
      <c r="J36" s="29">
        <v>0.48599999999999999</v>
      </c>
      <c r="K36" s="32"/>
      <c r="M36" s="15">
        <v>3.3</v>
      </c>
      <c r="N36" s="16">
        <v>0.99951999999999996</v>
      </c>
      <c r="O36" s="17">
        <v>0.99953000000000003</v>
      </c>
      <c r="P36" s="17">
        <v>0.99955000000000005</v>
      </c>
      <c r="Q36" s="17">
        <v>0.99956999999999996</v>
      </c>
      <c r="R36" s="17">
        <v>0.99958000000000002</v>
      </c>
      <c r="S36" s="17">
        <v>0.99960000000000004</v>
      </c>
      <c r="T36" s="17">
        <v>0.99961</v>
      </c>
      <c r="U36" s="17">
        <v>0.99961999999999995</v>
      </c>
      <c r="V36" s="17">
        <v>0.99963999999999997</v>
      </c>
      <c r="W36" s="18">
        <v>0.99965000000000004</v>
      </c>
    </row>
    <row r="37" spans="1:23">
      <c r="A37" s="8">
        <v>8</v>
      </c>
      <c r="B37" s="29">
        <v>1.397</v>
      </c>
      <c r="C37" s="29">
        <v>1.86</v>
      </c>
      <c r="D37" s="29">
        <v>2.306</v>
      </c>
      <c r="E37" s="29">
        <v>2.8959999999999999</v>
      </c>
      <c r="F37" s="29">
        <v>3.355</v>
      </c>
      <c r="G37" s="30">
        <v>5.0410000000000004</v>
      </c>
      <c r="I37" s="31">
        <v>8</v>
      </c>
      <c r="J37" s="29">
        <v>0.45700000000000002</v>
      </c>
      <c r="K37" s="32"/>
      <c r="M37" s="15">
        <v>3.4</v>
      </c>
      <c r="N37" s="16">
        <v>0.99965999999999999</v>
      </c>
      <c r="O37" s="17">
        <v>0.99968000000000001</v>
      </c>
      <c r="P37" s="17">
        <v>0.99968999999999997</v>
      </c>
      <c r="Q37" s="17">
        <v>0.99970000000000003</v>
      </c>
      <c r="R37" s="17">
        <v>0.99970999999999999</v>
      </c>
      <c r="S37" s="17">
        <v>0.99972000000000005</v>
      </c>
      <c r="T37" s="17">
        <v>0.99973000000000001</v>
      </c>
      <c r="U37" s="17">
        <v>0.99973999999999996</v>
      </c>
      <c r="V37" s="17">
        <v>0.99975000000000003</v>
      </c>
      <c r="W37" s="18">
        <v>0.99975999999999998</v>
      </c>
    </row>
    <row r="38" spans="1:23">
      <c r="A38" s="8">
        <v>9</v>
      </c>
      <c r="B38" s="29">
        <v>1.383</v>
      </c>
      <c r="C38" s="29">
        <v>1.833</v>
      </c>
      <c r="D38" s="29">
        <v>2.262</v>
      </c>
      <c r="E38" s="29">
        <v>2.8210000000000002</v>
      </c>
      <c r="F38" s="29">
        <v>3.25</v>
      </c>
      <c r="G38" s="30">
        <v>4.7809999999999997</v>
      </c>
      <c r="I38" s="31">
        <v>9</v>
      </c>
      <c r="J38" s="29">
        <v>0.432</v>
      </c>
      <c r="K38" s="32"/>
      <c r="M38" s="15">
        <v>3.5</v>
      </c>
      <c r="N38" s="16">
        <v>0.99977000000000005</v>
      </c>
      <c r="O38" s="17">
        <v>0.99978</v>
      </c>
      <c r="P38" s="17">
        <v>0.99978</v>
      </c>
      <c r="Q38" s="17">
        <v>0.99978999999999996</v>
      </c>
      <c r="R38" s="17">
        <v>0.99980000000000002</v>
      </c>
      <c r="S38" s="17">
        <v>0.99980999999999998</v>
      </c>
      <c r="T38" s="17">
        <v>0.99980999999999998</v>
      </c>
      <c r="U38" s="17">
        <v>0.99982000000000004</v>
      </c>
      <c r="V38" s="17">
        <v>0.99983</v>
      </c>
      <c r="W38" s="18">
        <v>0.99983</v>
      </c>
    </row>
    <row r="39" spans="1:23">
      <c r="A39" s="8">
        <v>10</v>
      </c>
      <c r="B39" s="29">
        <v>1.3720000000000001</v>
      </c>
      <c r="C39" s="29">
        <v>1.8120000000000001</v>
      </c>
      <c r="D39" s="29">
        <v>2.2280000000000002</v>
      </c>
      <c r="E39" s="29">
        <v>2.7639999999999998</v>
      </c>
      <c r="F39" s="29">
        <v>3.16</v>
      </c>
      <c r="G39" s="30">
        <v>4.5869999999999997</v>
      </c>
      <c r="I39" s="31">
        <v>10</v>
      </c>
      <c r="J39" s="29">
        <v>0.40899999999999997</v>
      </c>
      <c r="K39" s="32"/>
      <c r="M39" s="15">
        <v>3.6</v>
      </c>
      <c r="N39" s="16">
        <v>0.99983999999999995</v>
      </c>
      <c r="O39" s="17">
        <v>0.99985000000000002</v>
      </c>
      <c r="P39" s="17">
        <v>0.99985000000000002</v>
      </c>
      <c r="Q39" s="17">
        <v>0.99985999999999997</v>
      </c>
      <c r="R39" s="17">
        <v>0.99985999999999997</v>
      </c>
      <c r="S39" s="17">
        <v>0.99987000000000004</v>
      </c>
      <c r="T39" s="17">
        <v>0.99987000000000004</v>
      </c>
      <c r="U39" s="17">
        <v>0.99987999999999999</v>
      </c>
      <c r="V39" s="17">
        <v>0.99987999999999999</v>
      </c>
      <c r="W39" s="18">
        <v>0.99988999999999995</v>
      </c>
    </row>
    <row r="40" spans="1:23">
      <c r="A40" s="8">
        <v>11</v>
      </c>
      <c r="B40" s="29">
        <v>1.363</v>
      </c>
      <c r="C40" s="29">
        <v>1.796</v>
      </c>
      <c r="D40" s="29">
        <v>2.2010000000000001</v>
      </c>
      <c r="E40" s="29">
        <v>2.718</v>
      </c>
      <c r="F40" s="29">
        <v>3.1059999999999999</v>
      </c>
      <c r="G40" s="30">
        <v>4.4370000000000003</v>
      </c>
      <c r="I40" s="31">
        <v>11</v>
      </c>
      <c r="J40" s="29">
        <v>0.39100000000000001</v>
      </c>
      <c r="K40" s="32"/>
      <c r="M40" s="15">
        <v>3.7</v>
      </c>
      <c r="N40" s="16">
        <v>0.99988999999999995</v>
      </c>
      <c r="O40" s="17">
        <v>0.99990000000000001</v>
      </c>
      <c r="P40" s="17">
        <v>0.99990000000000001</v>
      </c>
      <c r="Q40" s="17">
        <v>0.99990000000000001</v>
      </c>
      <c r="R40" s="17">
        <v>0.99990999999999997</v>
      </c>
      <c r="S40" s="17">
        <v>0.99990999999999997</v>
      </c>
      <c r="T40" s="17">
        <v>0.99992000000000003</v>
      </c>
      <c r="U40" s="17">
        <v>0.99992000000000003</v>
      </c>
      <c r="V40" s="17">
        <v>0.99992000000000003</v>
      </c>
      <c r="W40" s="18">
        <v>0.99992000000000003</v>
      </c>
    </row>
    <row r="41" spans="1:23">
      <c r="A41" s="8">
        <v>12</v>
      </c>
      <c r="B41" s="29">
        <v>1.3560000000000001</v>
      </c>
      <c r="C41" s="29">
        <v>1.782</v>
      </c>
      <c r="D41" s="29">
        <v>2.1789999999999998</v>
      </c>
      <c r="E41" s="29">
        <v>2.681</v>
      </c>
      <c r="F41" s="29">
        <v>3.0550000000000002</v>
      </c>
      <c r="G41" s="30">
        <v>4.3179999999999996</v>
      </c>
      <c r="I41" s="31">
        <v>12</v>
      </c>
      <c r="J41" s="29">
        <v>0.375</v>
      </c>
      <c r="K41" s="32"/>
      <c r="M41" s="15">
        <v>3.8</v>
      </c>
      <c r="N41" s="16">
        <v>0.99992999999999999</v>
      </c>
      <c r="O41" s="17">
        <v>0.99992999999999999</v>
      </c>
      <c r="P41" s="17">
        <v>0.99992999999999999</v>
      </c>
      <c r="Q41" s="17">
        <v>0.99994000000000005</v>
      </c>
      <c r="R41" s="17">
        <v>0.99994000000000005</v>
      </c>
      <c r="S41" s="17">
        <v>0.99994000000000005</v>
      </c>
      <c r="T41" s="17">
        <v>0.99994000000000005</v>
      </c>
      <c r="U41" s="17">
        <v>0.99995000000000001</v>
      </c>
      <c r="V41" s="17">
        <v>0.99995000000000001</v>
      </c>
      <c r="W41" s="18">
        <v>0.99995000000000001</v>
      </c>
    </row>
    <row r="42" spans="1:23" ht="15" thickBot="1">
      <c r="A42" s="8">
        <v>13</v>
      </c>
      <c r="B42" s="29">
        <v>1.35</v>
      </c>
      <c r="C42" s="29">
        <v>1.7709999999999999</v>
      </c>
      <c r="D42" s="29">
        <v>2.16</v>
      </c>
      <c r="E42" s="29">
        <v>2.65</v>
      </c>
      <c r="F42" s="29">
        <v>3.012</v>
      </c>
      <c r="G42" s="30">
        <v>4.2210000000000001</v>
      </c>
      <c r="I42" s="31">
        <v>13</v>
      </c>
      <c r="J42" s="29">
        <v>0.36099999999999999</v>
      </c>
      <c r="K42" s="32"/>
      <c r="M42" s="33">
        <v>3.9</v>
      </c>
      <c r="N42" s="34">
        <v>0.99995000000000001</v>
      </c>
      <c r="O42" s="35">
        <v>0.99995000000000001</v>
      </c>
      <c r="P42" s="35">
        <v>0.99995999999999996</v>
      </c>
      <c r="Q42" s="35">
        <v>0.99995999999999996</v>
      </c>
      <c r="R42" s="35">
        <v>0.99995999999999996</v>
      </c>
      <c r="S42" s="35">
        <v>0.99995999999999996</v>
      </c>
      <c r="T42" s="35">
        <v>0.99995999999999996</v>
      </c>
      <c r="U42" s="35">
        <v>0.99995999999999996</v>
      </c>
      <c r="V42" s="35">
        <v>0.99997000000000003</v>
      </c>
      <c r="W42" s="36">
        <v>0.99997000000000003</v>
      </c>
    </row>
    <row r="43" spans="1:23">
      <c r="A43" s="8">
        <v>14</v>
      </c>
      <c r="B43" s="29">
        <v>1.345</v>
      </c>
      <c r="C43" s="29">
        <v>1.7609999999999999</v>
      </c>
      <c r="D43" s="29">
        <v>2.145</v>
      </c>
      <c r="E43" s="29">
        <v>2.6240000000000001</v>
      </c>
      <c r="F43" s="29">
        <v>2.9769999999999999</v>
      </c>
      <c r="G43" s="30">
        <v>4.1399999999999997</v>
      </c>
      <c r="I43" s="31">
        <v>14</v>
      </c>
      <c r="J43" s="29">
        <v>0.34899999999999998</v>
      </c>
      <c r="K43" s="32"/>
    </row>
    <row r="44" spans="1:23">
      <c r="A44" s="8">
        <v>15</v>
      </c>
      <c r="B44" s="29">
        <v>1.341</v>
      </c>
      <c r="C44" s="29">
        <v>1.7529999999999999</v>
      </c>
      <c r="D44" s="29">
        <v>2.1309999999999998</v>
      </c>
      <c r="E44" s="29">
        <v>2.6019999999999999</v>
      </c>
      <c r="F44" s="29">
        <v>2.9470000000000001</v>
      </c>
      <c r="G44" s="30">
        <v>4.0730000000000004</v>
      </c>
      <c r="I44" s="31">
        <v>15</v>
      </c>
      <c r="J44" s="29">
        <v>0.33800000000000002</v>
      </c>
      <c r="K44" s="32"/>
    </row>
    <row r="45" spans="1:23">
      <c r="A45" s="8">
        <v>16</v>
      </c>
      <c r="B45" s="29">
        <v>1.337</v>
      </c>
      <c r="C45" s="29">
        <v>1.746</v>
      </c>
      <c r="D45" s="29">
        <v>2.12</v>
      </c>
      <c r="E45" s="29">
        <v>2.5830000000000002</v>
      </c>
      <c r="F45" s="29">
        <v>2.9209999999999998</v>
      </c>
      <c r="G45" s="30">
        <v>4.0149999999999997</v>
      </c>
      <c r="I45" s="31">
        <v>16</v>
      </c>
      <c r="J45" s="29">
        <v>0.32800000000000001</v>
      </c>
      <c r="K45" s="32"/>
    </row>
    <row r="46" spans="1:23">
      <c r="A46" s="8">
        <v>17</v>
      </c>
      <c r="B46" s="29">
        <v>1.333</v>
      </c>
      <c r="C46" s="29">
        <v>1.74</v>
      </c>
      <c r="D46" s="29">
        <v>2.11</v>
      </c>
      <c r="E46" s="29">
        <v>2.5670000000000002</v>
      </c>
      <c r="F46" s="29">
        <v>2.8079999999999998</v>
      </c>
      <c r="G46" s="30">
        <v>3.9649999999999999</v>
      </c>
      <c r="I46" s="31">
        <v>17</v>
      </c>
      <c r="J46" s="29">
        <v>0.318</v>
      </c>
      <c r="K46" s="32"/>
    </row>
    <row r="47" spans="1:23">
      <c r="A47" s="8">
        <v>18</v>
      </c>
      <c r="B47" s="29">
        <v>1.33</v>
      </c>
      <c r="C47" s="29">
        <v>1.734</v>
      </c>
      <c r="D47" s="29">
        <v>2.101</v>
      </c>
      <c r="E47" s="29">
        <v>2.552</v>
      </c>
      <c r="F47" s="29">
        <v>2.8780000000000001</v>
      </c>
      <c r="G47" s="30">
        <v>3.9220000000000002</v>
      </c>
      <c r="I47" s="31">
        <v>18</v>
      </c>
      <c r="J47" s="29">
        <v>0.309</v>
      </c>
      <c r="K47" s="32"/>
    </row>
    <row r="48" spans="1:23">
      <c r="A48" s="8">
        <v>19</v>
      </c>
      <c r="B48" s="29">
        <v>1.3280000000000001</v>
      </c>
      <c r="C48" s="29">
        <v>1.7290000000000001</v>
      </c>
      <c r="D48" s="29">
        <v>2.093</v>
      </c>
      <c r="E48" s="29">
        <v>2.5390000000000001</v>
      </c>
      <c r="F48" s="29">
        <v>2.8610000000000002</v>
      </c>
      <c r="G48" s="30">
        <v>3.883</v>
      </c>
      <c r="I48" s="31">
        <v>19</v>
      </c>
      <c r="J48" s="29">
        <v>0.30099999999999999</v>
      </c>
      <c r="K48" s="32"/>
    </row>
    <row r="49" spans="1:12" ht="15" thickBot="1">
      <c r="A49" s="8">
        <v>20</v>
      </c>
      <c r="B49" s="29">
        <v>1.325</v>
      </c>
      <c r="C49" s="29">
        <v>1.7250000000000001</v>
      </c>
      <c r="D49" s="29">
        <v>2.0859999999999999</v>
      </c>
      <c r="E49" s="29">
        <v>2.528</v>
      </c>
      <c r="F49" s="29">
        <v>2.8450000000000002</v>
      </c>
      <c r="G49" s="30">
        <v>3.85</v>
      </c>
      <c r="I49" s="37">
        <v>20</v>
      </c>
      <c r="J49" s="38">
        <v>0.29399999999999998</v>
      </c>
      <c r="K49" s="39"/>
    </row>
    <row r="50" spans="1:12">
      <c r="A50" s="8">
        <v>21</v>
      </c>
      <c r="B50" s="29">
        <v>1.323</v>
      </c>
      <c r="C50" s="29">
        <v>1.7210000000000001</v>
      </c>
      <c r="D50" s="29">
        <v>2.08</v>
      </c>
      <c r="E50" s="29">
        <v>2.5179999999999998</v>
      </c>
      <c r="F50" s="29">
        <v>2.831</v>
      </c>
      <c r="G50" s="30">
        <v>3.819</v>
      </c>
    </row>
    <row r="51" spans="1:12">
      <c r="A51" s="8">
        <v>22</v>
      </c>
      <c r="B51" s="29">
        <v>1.321</v>
      </c>
      <c r="C51" s="29">
        <v>1.7170000000000001</v>
      </c>
      <c r="D51" s="29">
        <v>2.0739999999999998</v>
      </c>
      <c r="E51" s="29">
        <v>2.508</v>
      </c>
      <c r="F51" s="29">
        <v>2.819</v>
      </c>
      <c r="G51" s="30">
        <v>3.7919999999999998</v>
      </c>
    </row>
    <row r="52" spans="1:12">
      <c r="A52" s="8">
        <v>23</v>
      </c>
      <c r="B52" s="29">
        <v>1.319</v>
      </c>
      <c r="C52" s="29">
        <v>1.714</v>
      </c>
      <c r="D52" s="29">
        <v>2.069</v>
      </c>
      <c r="E52" s="29">
        <v>2.5</v>
      </c>
      <c r="F52" s="29">
        <v>2.8069999999999999</v>
      </c>
      <c r="G52" s="30">
        <v>3.7669999999999999</v>
      </c>
    </row>
    <row r="53" spans="1:12">
      <c r="A53" s="8">
        <v>24</v>
      </c>
      <c r="B53" s="29">
        <v>1.3180000000000001</v>
      </c>
      <c r="C53" s="29">
        <v>1.7110000000000001</v>
      </c>
      <c r="D53" s="29">
        <v>2.0640000000000001</v>
      </c>
      <c r="E53" s="29">
        <v>2.492</v>
      </c>
      <c r="F53" s="29">
        <v>2.7970000000000002</v>
      </c>
      <c r="G53" s="30">
        <v>3.7450000000000001</v>
      </c>
      <c r="L53" s="40"/>
    </row>
    <row r="54" spans="1:12">
      <c r="A54" s="8">
        <v>25</v>
      </c>
      <c r="B54" s="29">
        <v>1.3160000000000001</v>
      </c>
      <c r="C54" s="29">
        <v>1.708</v>
      </c>
      <c r="D54" s="29">
        <v>2.06</v>
      </c>
      <c r="E54" s="29">
        <v>2.4849999999999999</v>
      </c>
      <c r="F54" s="29">
        <v>2.7869999999999999</v>
      </c>
      <c r="G54" s="30">
        <v>3.7250000000000001</v>
      </c>
      <c r="L54" s="40"/>
    </row>
    <row r="55" spans="1:12">
      <c r="A55" s="8">
        <v>26</v>
      </c>
      <c r="B55" s="29">
        <v>1.3149999999999999</v>
      </c>
      <c r="C55" s="29">
        <v>1.706</v>
      </c>
      <c r="D55" s="29">
        <v>2.056</v>
      </c>
      <c r="E55" s="29">
        <v>2.4790000000000001</v>
      </c>
      <c r="F55" s="29">
        <v>2.7789999999999999</v>
      </c>
      <c r="G55" s="30">
        <v>3.7069999999999999</v>
      </c>
      <c r="L55" s="40"/>
    </row>
    <row r="56" spans="1:12">
      <c r="A56" s="8">
        <v>27</v>
      </c>
      <c r="B56" s="29">
        <v>1.3140000000000001</v>
      </c>
      <c r="C56" s="29">
        <v>1.7030000000000001</v>
      </c>
      <c r="D56" s="29">
        <v>2.052</v>
      </c>
      <c r="E56" s="29">
        <v>2.4729999999999999</v>
      </c>
      <c r="F56" s="29">
        <v>2.7709999999999999</v>
      </c>
      <c r="G56" s="30">
        <v>3.69</v>
      </c>
    </row>
    <row r="57" spans="1:12">
      <c r="A57" s="8">
        <v>28</v>
      </c>
      <c r="B57" s="29">
        <v>1.3129999999999999</v>
      </c>
      <c r="C57" s="29">
        <v>1.7010000000000001</v>
      </c>
      <c r="D57" s="29">
        <v>2.048</v>
      </c>
      <c r="E57" s="29">
        <v>2.4670000000000001</v>
      </c>
      <c r="F57" s="29">
        <v>2.7629999999999999</v>
      </c>
      <c r="G57" s="30">
        <v>3.6739999999999999</v>
      </c>
    </row>
    <row r="58" spans="1:12">
      <c r="A58" s="8">
        <v>29</v>
      </c>
      <c r="B58" s="29">
        <v>1.3109999999999999</v>
      </c>
      <c r="C58" s="29">
        <v>1.6990000000000001</v>
      </c>
      <c r="D58" s="29">
        <v>2.0449999999999999</v>
      </c>
      <c r="E58" s="29">
        <v>2.4620000000000002</v>
      </c>
      <c r="F58" s="29">
        <v>2.7559999999999998</v>
      </c>
      <c r="G58" s="30">
        <v>3.6589999999999998</v>
      </c>
    </row>
    <row r="59" spans="1:12">
      <c r="A59" s="8">
        <v>30</v>
      </c>
      <c r="B59" s="29">
        <v>1.31</v>
      </c>
      <c r="C59" s="29">
        <v>1.6970000000000001</v>
      </c>
      <c r="D59" s="29">
        <v>2.0419999999999998</v>
      </c>
      <c r="E59" s="29">
        <v>2.4569999999999999</v>
      </c>
      <c r="F59" s="29">
        <v>2.75</v>
      </c>
      <c r="G59" s="30">
        <v>3.6459999999999999</v>
      </c>
    </row>
    <row r="60" spans="1:12">
      <c r="A60" s="41">
        <v>31</v>
      </c>
      <c r="B60" s="42">
        <f>+(B59-B69)*(A59-A60)/(A69-A59)+B59</f>
        <v>1.3093000000000001</v>
      </c>
      <c r="C60" s="42">
        <f>+($C$59-$C$69)*($A$59-$A60)/($A$69-$A$59)+$C$59</f>
        <v>1.6957</v>
      </c>
      <c r="D60" s="42">
        <f>+($D$59-$D$69)*($A$59-$A60)/($A$69-$A$59)+$D$59</f>
        <v>2.0398999999999998</v>
      </c>
      <c r="E60" s="42">
        <f>+($E$59-$E$69)*($A$59-$A60)/($A$69-$A$59)+$E$59</f>
        <v>2.4535999999999998</v>
      </c>
      <c r="F60" s="42">
        <f>+($F$59-$F$69)*($A$59-$A60)/($A$69-$A$59)+$F$59</f>
        <v>2.7454000000000001</v>
      </c>
      <c r="G60" s="42">
        <f>+($G$59-$G$69)*($A$59-$A60)/($A$69-$A$59)+$G$59</f>
        <v>3.6364999999999998</v>
      </c>
    </row>
    <row r="61" spans="1:12">
      <c r="A61" s="41">
        <v>32</v>
      </c>
      <c r="B61" s="42">
        <f t="shared" ref="B61:B68" si="0">+($B$59-$B$69)*($A$59-$A61)/($A$69-$A$59)+$B$59</f>
        <v>1.3086</v>
      </c>
      <c r="C61" s="42">
        <f t="shared" ref="C61:C68" si="1">+($C$59-$C$69)*($A$59-$A61)/($A$69-$A$59)+$C$59</f>
        <v>1.6944000000000001</v>
      </c>
      <c r="D61" s="42">
        <f t="shared" ref="D61:D68" si="2">+($D$59-$D$69)*($A$59-$A61)/($A$69-$A$59)+$D$59</f>
        <v>2.0377999999999998</v>
      </c>
      <c r="E61" s="42">
        <f t="shared" ref="E61:E68" si="3">+($E$59-$E$69)*($A$59-$A61)/($A$69-$A$59)+$E$59</f>
        <v>2.4501999999999997</v>
      </c>
      <c r="F61" s="42">
        <f t="shared" ref="F61:F68" si="4">+($F$59-$F$69)*($A$59-$A61)/($A$69-$A$59)+$F$59</f>
        <v>2.7408000000000001</v>
      </c>
      <c r="G61" s="42">
        <f t="shared" ref="G61:G67" si="5">+($G$59-$G$69)*($A$59-$A61)/($A$69-$A$59)+$G$59</f>
        <v>3.6269999999999998</v>
      </c>
    </row>
    <row r="62" spans="1:12">
      <c r="A62" s="41">
        <v>33</v>
      </c>
      <c r="B62" s="42">
        <f t="shared" si="0"/>
        <v>1.3079000000000001</v>
      </c>
      <c r="C62" s="42">
        <f t="shared" si="1"/>
        <v>1.6931</v>
      </c>
      <c r="D62" s="42">
        <f t="shared" si="2"/>
        <v>2.0356999999999998</v>
      </c>
      <c r="E62" s="42">
        <f t="shared" si="3"/>
        <v>2.4468000000000001</v>
      </c>
      <c r="F62" s="42">
        <f t="shared" si="4"/>
        <v>2.7362000000000002</v>
      </c>
      <c r="G62" s="42">
        <f t="shared" si="5"/>
        <v>3.6175000000000002</v>
      </c>
    </row>
    <row r="63" spans="1:12">
      <c r="A63" s="41">
        <v>34</v>
      </c>
      <c r="B63" s="42">
        <f t="shared" si="0"/>
        <v>1.3071999999999999</v>
      </c>
      <c r="C63" s="42">
        <f t="shared" si="1"/>
        <v>1.6918</v>
      </c>
      <c r="D63" s="42">
        <f t="shared" si="2"/>
        <v>2.0335999999999999</v>
      </c>
      <c r="E63" s="42">
        <f t="shared" si="3"/>
        <v>2.4434</v>
      </c>
      <c r="F63" s="42">
        <f t="shared" si="4"/>
        <v>2.7316000000000003</v>
      </c>
      <c r="G63" s="42">
        <f t="shared" si="5"/>
        <v>3.6080000000000001</v>
      </c>
    </row>
    <row r="64" spans="1:12">
      <c r="A64" s="41">
        <v>35</v>
      </c>
      <c r="B64" s="42">
        <f t="shared" si="0"/>
        <v>1.3065</v>
      </c>
      <c r="C64" s="42">
        <f t="shared" si="1"/>
        <v>1.6905000000000001</v>
      </c>
      <c r="D64" s="42">
        <f t="shared" si="2"/>
        <v>2.0314999999999999</v>
      </c>
      <c r="E64" s="42">
        <f t="shared" si="3"/>
        <v>2.44</v>
      </c>
      <c r="F64" s="42">
        <f t="shared" si="4"/>
        <v>2.7270000000000003</v>
      </c>
      <c r="G64" s="42">
        <f t="shared" si="5"/>
        <v>3.5985</v>
      </c>
    </row>
    <row r="65" spans="1:8">
      <c r="A65" s="41">
        <v>36</v>
      </c>
      <c r="B65" s="42">
        <f t="shared" si="0"/>
        <v>1.3058000000000001</v>
      </c>
      <c r="C65" s="42">
        <f t="shared" si="1"/>
        <v>1.6892</v>
      </c>
      <c r="D65" s="42">
        <f t="shared" si="2"/>
        <v>2.0293999999999999</v>
      </c>
      <c r="E65" s="42">
        <f t="shared" si="3"/>
        <v>2.4365999999999999</v>
      </c>
      <c r="F65" s="42">
        <f t="shared" si="4"/>
        <v>2.7223999999999999</v>
      </c>
      <c r="G65" s="42">
        <f t="shared" si="5"/>
        <v>3.589</v>
      </c>
    </row>
    <row r="66" spans="1:8">
      <c r="A66" s="41">
        <v>37</v>
      </c>
      <c r="B66" s="42">
        <f t="shared" si="0"/>
        <v>1.3050999999999999</v>
      </c>
      <c r="C66" s="42">
        <f t="shared" si="1"/>
        <v>1.6879</v>
      </c>
      <c r="D66" s="42">
        <f t="shared" si="2"/>
        <v>2.0272999999999999</v>
      </c>
      <c r="E66" s="42">
        <f t="shared" si="3"/>
        <v>2.4331999999999998</v>
      </c>
      <c r="F66" s="42">
        <f t="shared" si="4"/>
        <v>2.7178</v>
      </c>
      <c r="G66" s="42">
        <f t="shared" si="5"/>
        <v>3.5794999999999999</v>
      </c>
    </row>
    <row r="67" spans="1:8">
      <c r="A67" s="41">
        <v>38</v>
      </c>
      <c r="B67" s="42">
        <f t="shared" si="0"/>
        <v>1.3044</v>
      </c>
      <c r="C67" s="42">
        <f t="shared" si="1"/>
        <v>1.6865999999999999</v>
      </c>
      <c r="D67" s="42">
        <f t="shared" si="2"/>
        <v>2.0251999999999999</v>
      </c>
      <c r="E67" s="42">
        <f t="shared" si="3"/>
        <v>2.4298000000000002</v>
      </c>
      <c r="F67" s="42">
        <f t="shared" si="4"/>
        <v>2.7132000000000001</v>
      </c>
      <c r="G67" s="42">
        <f t="shared" si="5"/>
        <v>3.5700000000000003</v>
      </c>
    </row>
    <row r="68" spans="1:8">
      <c r="A68" s="41">
        <v>39</v>
      </c>
      <c r="B68" s="42">
        <f t="shared" si="0"/>
        <v>1.3036999999999999</v>
      </c>
      <c r="C68" s="42">
        <f t="shared" si="1"/>
        <v>1.6853</v>
      </c>
      <c r="D68" s="42">
        <f t="shared" si="2"/>
        <v>2.0230999999999999</v>
      </c>
      <c r="E68" s="42">
        <f t="shared" si="3"/>
        <v>2.4264000000000001</v>
      </c>
      <c r="F68" s="42">
        <f t="shared" si="4"/>
        <v>2.7086000000000001</v>
      </c>
      <c r="G68" s="42">
        <f>+($G$59-$G$69)*($A$59-$A68)/($A$69-$A$59)+$G$59</f>
        <v>3.5605000000000002</v>
      </c>
    </row>
    <row r="69" spans="1:8">
      <c r="A69" s="8">
        <v>40</v>
      </c>
      <c r="B69" s="29">
        <v>1.3029999999999999</v>
      </c>
      <c r="C69" s="29">
        <v>1.6839999999999999</v>
      </c>
      <c r="D69" s="29">
        <v>2.0209999999999999</v>
      </c>
      <c r="E69" s="29">
        <v>2.423</v>
      </c>
      <c r="F69" s="29">
        <v>2.7040000000000002</v>
      </c>
      <c r="G69" s="30">
        <v>3.5510000000000002</v>
      </c>
    </row>
    <row r="70" spans="1:8">
      <c r="A70" s="41">
        <v>41</v>
      </c>
      <c r="B70" s="42">
        <f>+($B$69-$B$79)*($A$69-$A70)/($A$79-$A$69)+$B$69</f>
        <v>1.3026</v>
      </c>
      <c r="C70" s="42">
        <f>+($C$69-$C$79)*($A$69-$A70)/($A$79-$A$69)+$C$69</f>
        <v>1.6832</v>
      </c>
      <c r="D70" s="42">
        <f>+($D$69-$D$79)*($A$69-$A70)/($A$79-$A$69)+$D$69</f>
        <v>2.0198</v>
      </c>
      <c r="E70" s="42">
        <f>+($E$69-$E$79)*($A$69-$A70)/($A$79-$A$69)+$E$69</f>
        <v>2.4210000000000003</v>
      </c>
      <c r="F70" s="42">
        <f>+($F$69-$F$79)*($A$69-$A70)/($A$79-$A$69)+$F$69</f>
        <v>2.7014</v>
      </c>
      <c r="G70" s="42">
        <f>+($G$69-$G$79)*($A$69-$A70)/($A$79-$A$69)+$G$69</f>
        <v>3.5455000000000001</v>
      </c>
    </row>
    <row r="71" spans="1:8">
      <c r="A71" s="41">
        <v>42</v>
      </c>
      <c r="B71" s="42">
        <f t="shared" ref="B71:B78" si="6">+($B$69-$B$79)*($A$69-$A71)/($A$79-$A$69)+$B$69</f>
        <v>1.3022</v>
      </c>
      <c r="C71" s="42">
        <f t="shared" ref="C71:C78" si="7">+($C$69-$C$79)*($A$69-$A71)/($A$79-$A$69)+$C$69</f>
        <v>1.6823999999999999</v>
      </c>
      <c r="D71" s="42">
        <f t="shared" ref="D71:D78" si="8">+($D$69-$D$79)*($A$69-$A71)/($A$79-$A$69)+$D$69</f>
        <v>2.0185999999999997</v>
      </c>
      <c r="E71" s="42">
        <f t="shared" ref="E71:E78" si="9">+($E$69-$E$79)*($A$69-$A71)/($A$79-$A$69)+$E$69</f>
        <v>2.419</v>
      </c>
      <c r="F71" s="42">
        <f t="shared" ref="F71:F78" si="10">+($F$69-$F$79)*($A$69-$A71)/($A$79-$A$69)+$F$69</f>
        <v>2.6988000000000003</v>
      </c>
      <c r="G71" s="42">
        <f t="shared" ref="G71:G78" si="11">+($G$69-$G$79)*($A$69-$A71)/($A$79-$A$69)+$G$69</f>
        <v>3.54</v>
      </c>
    </row>
    <row r="72" spans="1:8">
      <c r="A72" s="41">
        <v>43</v>
      </c>
      <c r="B72" s="42">
        <f t="shared" si="6"/>
        <v>1.3017999999999998</v>
      </c>
      <c r="C72" s="42">
        <f t="shared" si="7"/>
        <v>1.6816</v>
      </c>
      <c r="D72" s="42">
        <f t="shared" si="8"/>
        <v>2.0173999999999999</v>
      </c>
      <c r="E72" s="42">
        <f t="shared" si="9"/>
        <v>2.4169999999999998</v>
      </c>
      <c r="F72" s="42">
        <f t="shared" si="10"/>
        <v>2.6962000000000002</v>
      </c>
      <c r="G72" s="42">
        <f t="shared" si="11"/>
        <v>3.5345</v>
      </c>
    </row>
    <row r="73" spans="1:8">
      <c r="A73" s="41">
        <v>44</v>
      </c>
      <c r="B73" s="42">
        <f t="shared" si="6"/>
        <v>1.3013999999999999</v>
      </c>
      <c r="C73" s="42">
        <f t="shared" si="7"/>
        <v>1.6807999999999998</v>
      </c>
      <c r="D73" s="42">
        <f t="shared" si="8"/>
        <v>2.0162</v>
      </c>
      <c r="E73" s="42">
        <f t="shared" si="9"/>
        <v>2.415</v>
      </c>
      <c r="F73" s="42">
        <f t="shared" si="10"/>
        <v>2.6936</v>
      </c>
      <c r="G73" s="42">
        <f t="shared" si="11"/>
        <v>3.5289999999999999</v>
      </c>
    </row>
    <row r="74" spans="1:8">
      <c r="A74" s="41">
        <v>45</v>
      </c>
      <c r="B74" s="42">
        <f t="shared" si="6"/>
        <v>1.3009999999999999</v>
      </c>
      <c r="C74" s="42">
        <f t="shared" si="7"/>
        <v>1.68</v>
      </c>
      <c r="D74" s="42">
        <f t="shared" si="8"/>
        <v>2.0149999999999997</v>
      </c>
      <c r="E74" s="42">
        <f t="shared" si="9"/>
        <v>2.4130000000000003</v>
      </c>
      <c r="F74" s="42">
        <f t="shared" si="10"/>
        <v>2.6909999999999998</v>
      </c>
      <c r="G74" s="42">
        <f t="shared" si="11"/>
        <v>3.5235000000000003</v>
      </c>
    </row>
    <row r="75" spans="1:8">
      <c r="A75" s="41">
        <v>46</v>
      </c>
      <c r="B75" s="42">
        <f t="shared" si="6"/>
        <v>1.3006</v>
      </c>
      <c r="C75" s="42">
        <f t="shared" si="7"/>
        <v>1.6792</v>
      </c>
      <c r="D75" s="42">
        <f t="shared" si="8"/>
        <v>2.0137999999999998</v>
      </c>
      <c r="E75" s="42">
        <f t="shared" si="9"/>
        <v>2.411</v>
      </c>
      <c r="F75" s="42">
        <f t="shared" si="10"/>
        <v>2.6884000000000001</v>
      </c>
      <c r="G75" s="42">
        <f t="shared" si="11"/>
        <v>3.5180000000000002</v>
      </c>
    </row>
    <row r="76" spans="1:8">
      <c r="A76" s="41">
        <v>47</v>
      </c>
      <c r="B76" s="42">
        <f t="shared" si="6"/>
        <v>1.3002</v>
      </c>
      <c r="C76" s="42">
        <f t="shared" si="7"/>
        <v>1.6783999999999999</v>
      </c>
      <c r="D76" s="42">
        <f t="shared" si="8"/>
        <v>2.0125999999999999</v>
      </c>
      <c r="E76" s="42">
        <f t="shared" si="9"/>
        <v>2.4089999999999998</v>
      </c>
      <c r="F76" s="42">
        <f t="shared" si="10"/>
        <v>2.6858</v>
      </c>
      <c r="G76" s="42">
        <f t="shared" si="11"/>
        <v>3.5125000000000002</v>
      </c>
    </row>
    <row r="77" spans="1:8">
      <c r="A77" s="41">
        <v>48</v>
      </c>
      <c r="B77" s="42">
        <f t="shared" si="6"/>
        <v>1.2997999999999998</v>
      </c>
      <c r="C77" s="42">
        <f t="shared" si="7"/>
        <v>1.6776</v>
      </c>
      <c r="D77" s="42">
        <f t="shared" si="8"/>
        <v>2.0114000000000001</v>
      </c>
      <c r="E77" s="42">
        <f t="shared" si="9"/>
        <v>2.407</v>
      </c>
      <c r="F77" s="42">
        <f t="shared" si="10"/>
        <v>2.6831999999999998</v>
      </c>
      <c r="G77" s="42">
        <f t="shared" si="11"/>
        <v>3.5070000000000001</v>
      </c>
    </row>
    <row r="78" spans="1:8">
      <c r="A78" s="41">
        <v>49</v>
      </c>
      <c r="B78" s="42">
        <f t="shared" si="6"/>
        <v>1.2993999999999999</v>
      </c>
      <c r="C78" s="42">
        <f t="shared" si="7"/>
        <v>1.6767999999999998</v>
      </c>
      <c r="D78" s="42">
        <f t="shared" si="8"/>
        <v>2.0101999999999998</v>
      </c>
      <c r="E78" s="42">
        <f t="shared" si="9"/>
        <v>2.4050000000000002</v>
      </c>
      <c r="F78" s="42">
        <f t="shared" si="10"/>
        <v>2.6806000000000001</v>
      </c>
      <c r="G78" s="42">
        <f t="shared" si="11"/>
        <v>3.5015000000000001</v>
      </c>
    </row>
    <row r="79" spans="1:8">
      <c r="A79" s="8">
        <v>50</v>
      </c>
      <c r="B79" s="29">
        <v>1.2989999999999999</v>
      </c>
      <c r="C79" s="29">
        <v>1.6759999999999999</v>
      </c>
      <c r="D79" s="29">
        <v>2.0089999999999999</v>
      </c>
      <c r="E79" s="29">
        <v>2.403</v>
      </c>
      <c r="F79" s="29">
        <v>2.6779999999999999</v>
      </c>
      <c r="G79" s="30">
        <v>3.496</v>
      </c>
      <c r="H79" s="43"/>
    </row>
    <row r="80" spans="1:8">
      <c r="A80" s="41">
        <v>51</v>
      </c>
      <c r="B80" s="42">
        <f>+($B$79-$B$89)*($A$79-$A80)/($A$89-$A$79)+$B$79</f>
        <v>1.2987</v>
      </c>
      <c r="C80" s="42">
        <f>+($C$79-$C$89)*($A$79-$A80)/($A$89-$A$79)+$C$79</f>
        <v>1.6755</v>
      </c>
      <c r="D80" s="42">
        <f>+($D$79-$D$89)*($A$79-$A80)/($A$89-$A$79)+$D$79</f>
        <v>2.0080999999999998</v>
      </c>
      <c r="E80" s="42">
        <f>+($E$79-$E$89)*($A$79-$A80)/($A$89-$A$79)+$E$79</f>
        <v>2.4016999999999999</v>
      </c>
      <c r="F80" s="42">
        <f>+($F$79-$F$89)*($A$79-$A80)/($A$89-$A$79)+$F$79</f>
        <v>2.6762000000000001</v>
      </c>
      <c r="G80" s="42">
        <f>+($G$79-$G$89)*($A$79-$A80)/($A$89-$A$79)+$G$79</f>
        <v>3.4923999999999999</v>
      </c>
    </row>
    <row r="81" spans="1:7">
      <c r="A81" s="41">
        <v>52</v>
      </c>
      <c r="B81" s="42">
        <f t="shared" ref="B81:B88" si="12">+($B$79-$B$89)*($A$79-$A81)/($A$89-$A$79)+$B$79</f>
        <v>1.2984</v>
      </c>
      <c r="C81" s="42">
        <f t="shared" ref="C81:C88" si="13">+($C$79-$C$89)*($A$79-$A81)/($A$89-$A$79)+$C$79</f>
        <v>1.675</v>
      </c>
      <c r="D81" s="42">
        <f t="shared" ref="D81:D88" si="14">+($D$79-$D$89)*($A$79-$A81)/($A$89-$A$79)+$D$79</f>
        <v>2.0072000000000001</v>
      </c>
      <c r="E81" s="42">
        <f t="shared" ref="E81:E88" si="15">+($E$79-$E$89)*($A$79-$A81)/($A$89-$A$79)+$E$79</f>
        <v>2.4003999999999999</v>
      </c>
      <c r="F81" s="42">
        <f t="shared" ref="F81:F88" si="16">+($F$79-$F$89)*($A$79-$A81)/($A$89-$A$79)+$F$79</f>
        <v>2.6743999999999999</v>
      </c>
      <c r="G81" s="42">
        <f t="shared" ref="G81:G88" si="17">+($G$79-$G$89)*($A$79-$A81)/($A$89-$A$79)+$G$79</f>
        <v>3.4887999999999999</v>
      </c>
    </row>
    <row r="82" spans="1:7">
      <c r="A82" s="41">
        <v>53</v>
      </c>
      <c r="B82" s="42">
        <f t="shared" si="12"/>
        <v>1.2981</v>
      </c>
      <c r="C82" s="42">
        <f t="shared" si="13"/>
        <v>1.6744999999999999</v>
      </c>
      <c r="D82" s="42">
        <f t="shared" si="14"/>
        <v>2.0063</v>
      </c>
      <c r="E82" s="42">
        <f t="shared" si="15"/>
        <v>2.3991000000000002</v>
      </c>
      <c r="F82" s="42">
        <f t="shared" si="16"/>
        <v>2.6726000000000001</v>
      </c>
      <c r="G82" s="42">
        <f t="shared" si="17"/>
        <v>3.4851999999999999</v>
      </c>
    </row>
    <row r="83" spans="1:7">
      <c r="A83" s="41">
        <v>54</v>
      </c>
      <c r="B83" s="42">
        <f t="shared" si="12"/>
        <v>1.2978000000000001</v>
      </c>
      <c r="C83" s="42">
        <f t="shared" si="13"/>
        <v>1.6739999999999999</v>
      </c>
      <c r="D83" s="42">
        <f t="shared" si="14"/>
        <v>2.0053999999999998</v>
      </c>
      <c r="E83" s="42">
        <f t="shared" si="15"/>
        <v>2.3978000000000002</v>
      </c>
      <c r="F83" s="42">
        <f t="shared" si="16"/>
        <v>2.6707999999999998</v>
      </c>
      <c r="G83" s="42">
        <f t="shared" si="17"/>
        <v>3.4815999999999998</v>
      </c>
    </row>
    <row r="84" spans="1:7">
      <c r="A84" s="41">
        <v>55</v>
      </c>
      <c r="B84" s="42">
        <f t="shared" si="12"/>
        <v>1.2974999999999999</v>
      </c>
      <c r="C84" s="42">
        <f t="shared" si="13"/>
        <v>1.6735</v>
      </c>
      <c r="D84" s="42">
        <f t="shared" si="14"/>
        <v>2.0045000000000002</v>
      </c>
      <c r="E84" s="42">
        <f t="shared" si="15"/>
        <v>2.3965000000000001</v>
      </c>
      <c r="F84" s="42">
        <f t="shared" si="16"/>
        <v>2.669</v>
      </c>
      <c r="G84" s="42">
        <f t="shared" si="17"/>
        <v>3.4779999999999998</v>
      </c>
    </row>
    <row r="85" spans="1:7">
      <c r="A85" s="41">
        <v>56</v>
      </c>
      <c r="B85" s="42">
        <f t="shared" si="12"/>
        <v>1.2971999999999999</v>
      </c>
      <c r="C85" s="42">
        <f t="shared" si="13"/>
        <v>1.673</v>
      </c>
      <c r="D85" s="42">
        <f t="shared" si="14"/>
        <v>2.0036</v>
      </c>
      <c r="E85" s="42">
        <f t="shared" si="15"/>
        <v>2.3952</v>
      </c>
      <c r="F85" s="42">
        <f t="shared" si="16"/>
        <v>2.6672000000000002</v>
      </c>
      <c r="G85" s="42">
        <f t="shared" si="17"/>
        <v>3.4744000000000002</v>
      </c>
    </row>
    <row r="86" spans="1:7">
      <c r="A86" s="41">
        <v>57</v>
      </c>
      <c r="B86" s="42">
        <f t="shared" si="12"/>
        <v>1.2968999999999999</v>
      </c>
      <c r="C86" s="42">
        <f t="shared" si="13"/>
        <v>1.6725000000000001</v>
      </c>
      <c r="D86" s="42">
        <f t="shared" si="14"/>
        <v>2.0026999999999999</v>
      </c>
      <c r="E86" s="42">
        <f t="shared" si="15"/>
        <v>2.3938999999999999</v>
      </c>
      <c r="F86" s="42">
        <f t="shared" si="16"/>
        <v>2.6654</v>
      </c>
      <c r="G86" s="42">
        <f t="shared" si="17"/>
        <v>3.4708000000000001</v>
      </c>
    </row>
    <row r="87" spans="1:7">
      <c r="A87" s="41">
        <v>58</v>
      </c>
      <c r="B87" s="42">
        <f t="shared" si="12"/>
        <v>1.2966</v>
      </c>
      <c r="C87" s="42">
        <f t="shared" si="13"/>
        <v>1.6719999999999999</v>
      </c>
      <c r="D87" s="42">
        <f t="shared" si="14"/>
        <v>2.0017999999999998</v>
      </c>
      <c r="E87" s="42">
        <f t="shared" si="15"/>
        <v>2.3926000000000003</v>
      </c>
      <c r="F87" s="42">
        <f t="shared" si="16"/>
        <v>2.6636000000000002</v>
      </c>
      <c r="G87" s="42">
        <f t="shared" si="17"/>
        <v>3.4672000000000001</v>
      </c>
    </row>
    <row r="88" spans="1:7">
      <c r="A88" s="41">
        <v>59</v>
      </c>
      <c r="B88" s="42">
        <f t="shared" si="12"/>
        <v>1.2963</v>
      </c>
      <c r="C88" s="42">
        <f t="shared" si="13"/>
        <v>1.6715</v>
      </c>
      <c r="D88" s="42">
        <f t="shared" si="14"/>
        <v>2.0009000000000001</v>
      </c>
      <c r="E88" s="42">
        <f t="shared" si="15"/>
        <v>2.3913000000000002</v>
      </c>
      <c r="F88" s="42">
        <f t="shared" si="16"/>
        <v>2.6617999999999999</v>
      </c>
      <c r="G88" s="42">
        <f t="shared" si="17"/>
        <v>3.4636</v>
      </c>
    </row>
    <row r="89" spans="1:7">
      <c r="A89" s="8">
        <v>60</v>
      </c>
      <c r="B89" s="29">
        <v>1.296</v>
      </c>
      <c r="C89" s="29">
        <v>1.671</v>
      </c>
      <c r="D89" s="29">
        <v>2</v>
      </c>
      <c r="E89" s="29">
        <v>2.39</v>
      </c>
      <c r="F89" s="29">
        <v>2.66</v>
      </c>
      <c r="G89" s="30">
        <v>3.46</v>
      </c>
    </row>
    <row r="90" spans="1:7">
      <c r="A90" s="41">
        <v>61</v>
      </c>
      <c r="B90" s="42">
        <f>+($B$89-$B$99)*($A$89-$A90)/($A$99-$A$89)+$B$89</f>
        <v>1.2958000000000001</v>
      </c>
      <c r="C90" s="42">
        <f>+($C$89-$C$99)*($A$89-$A90)/($A$99-$A$89)+$C$89</f>
        <v>1.6706000000000001</v>
      </c>
      <c r="D90" s="42">
        <f>+($D$89-$D$99)*($A$89-$A90)/($A$99-$A$89)+$D$89</f>
        <v>1.9994000000000001</v>
      </c>
      <c r="E90" s="42">
        <f>+($E$89-$E$99)*($A$89-$A90)/($A$99-$A$89)+$E$89</f>
        <v>2.3891</v>
      </c>
      <c r="F90" s="42">
        <f>+($F$89-$F$99)*($A$89-$A90)/($A$99-$A$89)+$F$89</f>
        <v>2.6588000000000003</v>
      </c>
      <c r="G90" s="42">
        <f>+($G$89-$G$99)*($A$89-$A90)/($A$99-$A$89)+$G$89</f>
        <v>3.4575</v>
      </c>
    </row>
    <row r="91" spans="1:7">
      <c r="A91" s="41">
        <v>62</v>
      </c>
      <c r="B91" s="42">
        <f t="shared" ref="B91:B98" si="18">+($B$89-$B$99)*($A$89-$A91)/($A$99-$A$89)+$B$89</f>
        <v>1.2956000000000001</v>
      </c>
      <c r="C91" s="42">
        <f t="shared" ref="C91:C98" si="19">+($C$89-$C$99)*($A$89-$A91)/($A$99-$A$89)+$C$89</f>
        <v>1.6702000000000001</v>
      </c>
      <c r="D91" s="42">
        <f t="shared" ref="D91:D98" si="20">+($D$89-$D$99)*($A$89-$A91)/($A$99-$A$89)+$D$89</f>
        <v>1.9987999999999999</v>
      </c>
      <c r="E91" s="42">
        <f t="shared" ref="E91:E98" si="21">+($E$89-$E$99)*($A$89-$A91)/($A$99-$A$89)+$E$89</f>
        <v>2.3881999999999999</v>
      </c>
      <c r="F91" s="42">
        <f t="shared" ref="F91:F98" si="22">+($F$89-$F$99)*($A$89-$A91)/($A$99-$A$89)+$F$89</f>
        <v>2.6576</v>
      </c>
      <c r="G91" s="42">
        <f t="shared" ref="G91:G98" si="23">+($G$89-$G$99)*($A$89-$A91)/($A$99-$A$89)+$G$89</f>
        <v>3.4550000000000001</v>
      </c>
    </row>
    <row r="92" spans="1:7">
      <c r="A92" s="41">
        <v>63</v>
      </c>
      <c r="B92" s="42">
        <f t="shared" si="18"/>
        <v>1.2954000000000001</v>
      </c>
      <c r="C92" s="42">
        <f t="shared" si="19"/>
        <v>1.6698</v>
      </c>
      <c r="D92" s="42">
        <f t="shared" si="20"/>
        <v>1.9982</v>
      </c>
      <c r="E92" s="42">
        <f t="shared" si="21"/>
        <v>2.3873000000000002</v>
      </c>
      <c r="F92" s="42">
        <f t="shared" si="22"/>
        <v>2.6564000000000001</v>
      </c>
      <c r="G92" s="42">
        <f t="shared" si="23"/>
        <v>3.4525000000000001</v>
      </c>
    </row>
    <row r="93" spans="1:7">
      <c r="A93" s="41">
        <v>64</v>
      </c>
      <c r="B93" s="42">
        <f t="shared" si="18"/>
        <v>1.2952000000000001</v>
      </c>
      <c r="C93" s="42">
        <f t="shared" si="19"/>
        <v>1.6694</v>
      </c>
      <c r="D93" s="42">
        <f t="shared" si="20"/>
        <v>1.9976</v>
      </c>
      <c r="E93" s="42">
        <f t="shared" si="21"/>
        <v>2.3864000000000001</v>
      </c>
      <c r="F93" s="42">
        <f t="shared" si="22"/>
        <v>2.6552000000000002</v>
      </c>
      <c r="G93" s="42">
        <f t="shared" si="23"/>
        <v>3.45</v>
      </c>
    </row>
    <row r="94" spans="1:7">
      <c r="A94" s="41">
        <v>65</v>
      </c>
      <c r="B94" s="42">
        <f t="shared" si="18"/>
        <v>1.2949999999999999</v>
      </c>
      <c r="C94" s="42">
        <f t="shared" si="19"/>
        <v>1.669</v>
      </c>
      <c r="D94" s="42">
        <f t="shared" si="20"/>
        <v>1.9969999999999999</v>
      </c>
      <c r="E94" s="42">
        <f t="shared" si="21"/>
        <v>2.3855</v>
      </c>
      <c r="F94" s="42">
        <f t="shared" si="22"/>
        <v>2.6539999999999999</v>
      </c>
      <c r="G94" s="42">
        <f t="shared" si="23"/>
        <v>3.4474999999999998</v>
      </c>
    </row>
    <row r="95" spans="1:7">
      <c r="A95" s="41">
        <v>66</v>
      </c>
      <c r="B95" s="42">
        <f t="shared" si="18"/>
        <v>1.2948</v>
      </c>
      <c r="C95" s="42">
        <f t="shared" si="19"/>
        <v>1.6686000000000001</v>
      </c>
      <c r="D95" s="42">
        <f t="shared" si="20"/>
        <v>1.9964</v>
      </c>
      <c r="E95" s="42">
        <f t="shared" si="21"/>
        <v>2.3845999999999998</v>
      </c>
      <c r="F95" s="42">
        <f t="shared" si="22"/>
        <v>2.6528</v>
      </c>
      <c r="G95" s="42">
        <f t="shared" si="23"/>
        <v>3.4449999999999998</v>
      </c>
    </row>
    <row r="96" spans="1:7">
      <c r="A96" s="41">
        <v>67</v>
      </c>
      <c r="B96" s="42">
        <f t="shared" si="18"/>
        <v>1.2946</v>
      </c>
      <c r="C96" s="42">
        <f t="shared" si="19"/>
        <v>1.6682000000000001</v>
      </c>
      <c r="D96" s="42">
        <f t="shared" si="20"/>
        <v>1.9958</v>
      </c>
      <c r="E96" s="42">
        <f t="shared" si="21"/>
        <v>2.3836999999999997</v>
      </c>
      <c r="F96" s="42">
        <f t="shared" si="22"/>
        <v>2.6516000000000002</v>
      </c>
      <c r="G96" s="42">
        <f t="shared" si="23"/>
        <v>3.4424999999999999</v>
      </c>
    </row>
    <row r="97" spans="1:7">
      <c r="A97" s="41">
        <v>68</v>
      </c>
      <c r="B97" s="42">
        <f t="shared" si="18"/>
        <v>1.2944</v>
      </c>
      <c r="C97" s="42">
        <f t="shared" si="19"/>
        <v>1.6677999999999999</v>
      </c>
      <c r="D97" s="42">
        <f t="shared" si="20"/>
        <v>1.9952000000000001</v>
      </c>
      <c r="E97" s="42">
        <f t="shared" si="21"/>
        <v>2.3828</v>
      </c>
      <c r="F97" s="42">
        <f t="shared" si="22"/>
        <v>2.6504000000000003</v>
      </c>
      <c r="G97" s="42">
        <f t="shared" si="23"/>
        <v>3.44</v>
      </c>
    </row>
    <row r="98" spans="1:7">
      <c r="A98" s="41">
        <v>69</v>
      </c>
      <c r="B98" s="42">
        <f t="shared" si="18"/>
        <v>1.2942</v>
      </c>
      <c r="C98" s="42">
        <f t="shared" si="19"/>
        <v>1.6674</v>
      </c>
      <c r="D98" s="42">
        <f t="shared" si="20"/>
        <v>1.9945999999999999</v>
      </c>
      <c r="E98" s="42">
        <f t="shared" si="21"/>
        <v>2.3818999999999999</v>
      </c>
      <c r="F98" s="42">
        <f t="shared" si="22"/>
        <v>2.6492</v>
      </c>
      <c r="G98" s="42">
        <f t="shared" si="23"/>
        <v>3.4375</v>
      </c>
    </row>
    <row r="99" spans="1:7">
      <c r="A99" s="44">
        <v>70</v>
      </c>
      <c r="B99" s="45">
        <v>1.294</v>
      </c>
      <c r="C99" s="45">
        <v>1.667</v>
      </c>
      <c r="D99" s="45">
        <v>1.994</v>
      </c>
      <c r="E99" s="45">
        <v>2.3809999999999998</v>
      </c>
      <c r="F99" s="45">
        <v>2.6480000000000001</v>
      </c>
      <c r="G99" s="46">
        <v>3.4350000000000001</v>
      </c>
    </row>
    <row r="100" spans="1:7">
      <c r="A100" s="41">
        <v>71</v>
      </c>
      <c r="B100" s="42">
        <f>+($B$99-$B$109)*($A$99-$A100)/($A$109-$A$99)+$B$99</f>
        <v>1.2938000000000001</v>
      </c>
      <c r="C100" s="42">
        <f>+($C$99-$C$109)*($A$99-$A100)/($A$109-$A$99)+$C$99</f>
        <v>1.6667000000000001</v>
      </c>
      <c r="D100" s="42">
        <f>+($D$99-$D$109)*($A$99-$A100)/($A$109-$A$99)+$D$99</f>
        <v>1.9936</v>
      </c>
      <c r="E100" s="42">
        <f>+($E$99-$E$109)*($A$99-$A100)/($A$109-$A$99)+$E$99</f>
        <v>2.3802999999999996</v>
      </c>
      <c r="F100" s="42">
        <f>+($F$99-$F$109)*($A$99-$A100)/($A$109-$A$99)+$F$99</f>
        <v>2.6471</v>
      </c>
      <c r="G100" s="42">
        <f>+($G$99-$G$109)*($A$99-$A100)/($A$109-$A$99)+$G$99</f>
        <v>3.4331</v>
      </c>
    </row>
    <row r="101" spans="1:7">
      <c r="A101" s="41">
        <v>72</v>
      </c>
      <c r="B101" s="42">
        <f t="shared" ref="B101:B108" si="24">+($B$99-$B$109)*($A$99-$A101)/($A$109-$A$99)+$B$99</f>
        <v>1.2936000000000001</v>
      </c>
      <c r="C101" s="42">
        <f t="shared" ref="C101:C108" si="25">+($C$99-$C$109)*($A$99-$A101)/($A$109-$A$99)+$C$99</f>
        <v>1.6664000000000001</v>
      </c>
      <c r="D101" s="42">
        <f t="shared" ref="D101:D108" si="26">+($D$99-$D$109)*($A$99-$A101)/($A$109-$A$99)+$D$99</f>
        <v>1.9932000000000001</v>
      </c>
      <c r="E101" s="42">
        <f t="shared" ref="E101:E108" si="27">+($E$99-$E$109)*($A$99-$A101)/($A$109-$A$99)+$E$99</f>
        <v>2.3795999999999999</v>
      </c>
      <c r="F101" s="42">
        <f t="shared" ref="F101:F108" si="28">+($F$99-$F$109)*($A$99-$A101)/($A$109-$A$99)+$F$99</f>
        <v>2.6461999999999999</v>
      </c>
      <c r="G101" s="42">
        <f t="shared" ref="G101:G108" si="29">+($G$99-$G$109)*($A$99-$A101)/($A$109-$A$99)+$G$99</f>
        <v>3.4312</v>
      </c>
    </row>
    <row r="102" spans="1:7">
      <c r="A102" s="41">
        <v>73</v>
      </c>
      <c r="B102" s="42">
        <f t="shared" si="24"/>
        <v>1.2934000000000001</v>
      </c>
      <c r="C102" s="42">
        <f t="shared" si="25"/>
        <v>1.6660999999999999</v>
      </c>
      <c r="D102" s="42">
        <f t="shared" si="26"/>
        <v>1.9927999999999999</v>
      </c>
      <c r="E102" s="42">
        <f t="shared" si="27"/>
        <v>2.3788999999999998</v>
      </c>
      <c r="F102" s="42">
        <f t="shared" si="28"/>
        <v>2.6453000000000002</v>
      </c>
      <c r="G102" s="42">
        <f t="shared" si="29"/>
        <v>3.4293</v>
      </c>
    </row>
    <row r="103" spans="1:7">
      <c r="A103" s="41">
        <v>74</v>
      </c>
      <c r="B103" s="42">
        <f t="shared" si="24"/>
        <v>1.2932000000000001</v>
      </c>
      <c r="C103" s="42">
        <f t="shared" si="25"/>
        <v>1.6657999999999999</v>
      </c>
      <c r="D103" s="42">
        <f t="shared" si="26"/>
        <v>1.9923999999999999</v>
      </c>
      <c r="E103" s="42">
        <f t="shared" si="27"/>
        <v>2.3782000000000001</v>
      </c>
      <c r="F103" s="42">
        <f t="shared" si="28"/>
        <v>2.6444000000000001</v>
      </c>
      <c r="G103" s="42">
        <f t="shared" si="29"/>
        <v>3.4274</v>
      </c>
    </row>
    <row r="104" spans="1:7">
      <c r="A104" s="41">
        <v>75</v>
      </c>
      <c r="B104" s="42">
        <f t="shared" si="24"/>
        <v>1.2930000000000001</v>
      </c>
      <c r="C104" s="42">
        <f t="shared" si="25"/>
        <v>1.6655</v>
      </c>
      <c r="D104" s="42">
        <f t="shared" si="26"/>
        <v>1.992</v>
      </c>
      <c r="E104" s="42">
        <f t="shared" si="27"/>
        <v>2.3774999999999999</v>
      </c>
      <c r="F104" s="42">
        <f t="shared" si="28"/>
        <v>2.6435</v>
      </c>
      <c r="G104" s="42">
        <f t="shared" si="29"/>
        <v>3.4255</v>
      </c>
    </row>
    <row r="105" spans="1:7">
      <c r="A105" s="41">
        <v>76</v>
      </c>
      <c r="B105" s="42">
        <f t="shared" si="24"/>
        <v>1.2927999999999999</v>
      </c>
      <c r="C105" s="42">
        <f t="shared" si="25"/>
        <v>1.6652</v>
      </c>
      <c r="D105" s="42">
        <f t="shared" si="26"/>
        <v>1.9916</v>
      </c>
      <c r="E105" s="42">
        <f t="shared" si="27"/>
        <v>2.3767999999999998</v>
      </c>
      <c r="F105" s="42">
        <f t="shared" si="28"/>
        <v>2.6425999999999998</v>
      </c>
      <c r="G105" s="42">
        <f t="shared" si="29"/>
        <v>3.4236</v>
      </c>
    </row>
    <row r="106" spans="1:7">
      <c r="A106" s="41">
        <v>77</v>
      </c>
      <c r="B106" s="42">
        <f t="shared" si="24"/>
        <v>1.2926</v>
      </c>
      <c r="C106" s="42">
        <f t="shared" si="25"/>
        <v>1.6649</v>
      </c>
      <c r="D106" s="42">
        <f t="shared" si="26"/>
        <v>1.9912000000000001</v>
      </c>
      <c r="E106" s="42">
        <f t="shared" si="27"/>
        <v>2.3761000000000001</v>
      </c>
      <c r="F106" s="42">
        <f t="shared" si="28"/>
        <v>2.6416999999999997</v>
      </c>
      <c r="G106" s="42">
        <f t="shared" si="29"/>
        <v>3.4217</v>
      </c>
    </row>
    <row r="107" spans="1:7">
      <c r="A107" s="41">
        <v>78</v>
      </c>
      <c r="B107" s="42">
        <f t="shared" si="24"/>
        <v>1.2924</v>
      </c>
      <c r="C107" s="42">
        <f t="shared" si="25"/>
        <v>1.6645999999999999</v>
      </c>
      <c r="D107" s="42">
        <f t="shared" si="26"/>
        <v>1.9907999999999999</v>
      </c>
      <c r="E107" s="42">
        <f t="shared" si="27"/>
        <v>2.3754</v>
      </c>
      <c r="F107" s="42">
        <f t="shared" si="28"/>
        <v>2.6408</v>
      </c>
      <c r="G107" s="42">
        <f t="shared" si="29"/>
        <v>3.4198</v>
      </c>
    </row>
    <row r="108" spans="1:7">
      <c r="A108" s="41">
        <v>79</v>
      </c>
      <c r="B108" s="42">
        <f t="shared" si="24"/>
        <v>1.2922</v>
      </c>
      <c r="C108" s="42">
        <f t="shared" si="25"/>
        <v>1.6642999999999999</v>
      </c>
      <c r="D108" s="42">
        <f t="shared" si="26"/>
        <v>1.9903999999999999</v>
      </c>
      <c r="E108" s="42">
        <f t="shared" si="27"/>
        <v>2.3747000000000003</v>
      </c>
      <c r="F108" s="42">
        <f t="shared" si="28"/>
        <v>2.6398999999999999</v>
      </c>
      <c r="G108" s="42">
        <f t="shared" si="29"/>
        <v>3.4178999999999999</v>
      </c>
    </row>
    <row r="109" spans="1:7">
      <c r="A109" s="44">
        <v>80</v>
      </c>
      <c r="B109" s="45">
        <v>1.292</v>
      </c>
      <c r="C109" s="45">
        <v>1.6639999999999999</v>
      </c>
      <c r="D109" s="45">
        <v>1.99</v>
      </c>
      <c r="E109" s="45">
        <v>2.3740000000000001</v>
      </c>
      <c r="F109" s="45">
        <v>2.6389999999999998</v>
      </c>
      <c r="G109" s="46">
        <v>3.4159999999999999</v>
      </c>
    </row>
    <row r="110" spans="1:7">
      <c r="A110" s="41">
        <v>81</v>
      </c>
      <c r="B110" s="42">
        <f>+($B$109-$B$119)*($A$109-$A110)/($A$119-$A$109)+$B$109</f>
        <v>1.2919</v>
      </c>
      <c r="C110" s="42">
        <f>+($C$109-$C$119)*($A$109-$A110)/($A$119-$A$109)+$C$109</f>
        <v>1.6637999999999999</v>
      </c>
      <c r="D110" s="42">
        <f>+($D$109-$D$119)*($A$109-$A110)/($A$119-$A$109)+$D$109</f>
        <v>1.9897</v>
      </c>
      <c r="E110" s="42">
        <f>+($E$109-$E$119)*($A$109-$A110)/($A$119-$A$109)+$E$109</f>
        <v>2.3734000000000002</v>
      </c>
      <c r="F110" s="42">
        <f>+($F$109-$F$119)*($A$109-$A110)/($A$119-$A$109)+$F$109</f>
        <v>2.6382999999999996</v>
      </c>
      <c r="G110" s="42">
        <f>+($G$109-$G$119)*($A$109-$A110)/($A$119-$A$109)+$G$109</f>
        <v>3.4146000000000001</v>
      </c>
    </row>
    <row r="111" spans="1:7">
      <c r="A111" s="41">
        <v>82</v>
      </c>
      <c r="B111" s="42">
        <f t="shared" ref="B111:B118" si="30">+($B$109-$B$119)*($A$109-$A111)/($A$119-$A$109)+$B$109</f>
        <v>1.2918000000000001</v>
      </c>
      <c r="C111" s="42">
        <f t="shared" ref="C111:C118" si="31">+($C$109-$C$119)*($A$109-$A111)/($A$119-$A$109)+$C$109</f>
        <v>1.6636</v>
      </c>
      <c r="D111" s="42">
        <f t="shared" ref="D111:D118" si="32">+($D$109-$D$119)*($A$109-$A111)/($A$119-$A$109)+$D$109</f>
        <v>1.9894000000000001</v>
      </c>
      <c r="E111" s="42">
        <f t="shared" ref="E111:E118" si="33">+($E$109-$E$119)*($A$109-$A111)/($A$119-$A$109)+$E$109</f>
        <v>2.3728000000000002</v>
      </c>
      <c r="F111" s="42">
        <f t="shared" ref="F111:F118" si="34">+($F$109-$F$119)*($A$109-$A111)/($A$119-$A$109)+$F$109</f>
        <v>2.6375999999999999</v>
      </c>
      <c r="G111" s="42">
        <f t="shared" ref="G111:G118" si="35">+($G$109-$G$119)*($A$109-$A111)/($A$119-$A$109)+$G$109</f>
        <v>3.4131999999999998</v>
      </c>
    </row>
    <row r="112" spans="1:7">
      <c r="A112" s="41">
        <v>83</v>
      </c>
      <c r="B112" s="42">
        <f t="shared" si="30"/>
        <v>1.2917000000000001</v>
      </c>
      <c r="C112" s="42">
        <f t="shared" si="31"/>
        <v>1.6634</v>
      </c>
      <c r="D112" s="42">
        <f t="shared" si="32"/>
        <v>1.9891000000000001</v>
      </c>
      <c r="E112" s="42">
        <f t="shared" si="33"/>
        <v>2.3721999999999999</v>
      </c>
      <c r="F112" s="42">
        <f t="shared" si="34"/>
        <v>2.6368999999999998</v>
      </c>
      <c r="G112" s="42">
        <f t="shared" si="35"/>
        <v>3.4117999999999999</v>
      </c>
    </row>
    <row r="113" spans="1:7">
      <c r="A113" s="41">
        <v>84</v>
      </c>
      <c r="B113" s="42">
        <f t="shared" si="30"/>
        <v>1.2916000000000001</v>
      </c>
      <c r="C113" s="42">
        <f t="shared" si="31"/>
        <v>1.6632</v>
      </c>
      <c r="D113" s="42">
        <f t="shared" si="32"/>
        <v>1.9888000000000001</v>
      </c>
      <c r="E113" s="42">
        <f t="shared" si="33"/>
        <v>2.3715999999999999</v>
      </c>
      <c r="F113" s="42">
        <f t="shared" si="34"/>
        <v>2.6362000000000001</v>
      </c>
      <c r="G113" s="42">
        <f t="shared" si="35"/>
        <v>3.4104000000000001</v>
      </c>
    </row>
    <row r="114" spans="1:7">
      <c r="A114" s="41">
        <v>85</v>
      </c>
      <c r="B114" s="42">
        <f t="shared" si="30"/>
        <v>1.2915000000000001</v>
      </c>
      <c r="C114" s="42">
        <f t="shared" si="31"/>
        <v>1.6629999999999998</v>
      </c>
      <c r="D114" s="42">
        <f t="shared" si="32"/>
        <v>1.9885000000000002</v>
      </c>
      <c r="E114" s="42">
        <f t="shared" si="33"/>
        <v>2.371</v>
      </c>
      <c r="F114" s="42">
        <f t="shared" si="34"/>
        <v>2.6355</v>
      </c>
      <c r="G114" s="42">
        <f t="shared" si="35"/>
        <v>3.4089999999999998</v>
      </c>
    </row>
    <row r="115" spans="1:7">
      <c r="A115" s="41">
        <v>86</v>
      </c>
      <c r="B115" s="42">
        <f t="shared" si="30"/>
        <v>1.2913999999999999</v>
      </c>
      <c r="C115" s="42">
        <f t="shared" si="31"/>
        <v>1.6627999999999998</v>
      </c>
      <c r="D115" s="42">
        <f t="shared" si="32"/>
        <v>1.9882</v>
      </c>
      <c r="E115" s="42">
        <f t="shared" si="33"/>
        <v>2.3704000000000001</v>
      </c>
      <c r="F115" s="42">
        <f t="shared" si="34"/>
        <v>2.6347999999999998</v>
      </c>
      <c r="G115" s="42">
        <f t="shared" si="35"/>
        <v>3.4076</v>
      </c>
    </row>
    <row r="116" spans="1:7">
      <c r="A116" s="41">
        <v>87</v>
      </c>
      <c r="B116" s="42">
        <f t="shared" si="30"/>
        <v>1.2912999999999999</v>
      </c>
      <c r="C116" s="42">
        <f t="shared" si="31"/>
        <v>1.6625999999999999</v>
      </c>
      <c r="D116" s="42">
        <f t="shared" si="32"/>
        <v>1.9879</v>
      </c>
      <c r="E116" s="42">
        <f t="shared" si="33"/>
        <v>2.3698000000000001</v>
      </c>
      <c r="F116" s="42">
        <f t="shared" si="34"/>
        <v>2.6341000000000001</v>
      </c>
      <c r="G116" s="42">
        <f t="shared" si="35"/>
        <v>3.4062000000000001</v>
      </c>
    </row>
    <row r="117" spans="1:7">
      <c r="A117" s="41">
        <v>88</v>
      </c>
      <c r="B117" s="42">
        <f t="shared" si="30"/>
        <v>1.2911999999999999</v>
      </c>
      <c r="C117" s="42">
        <f t="shared" si="31"/>
        <v>1.6623999999999999</v>
      </c>
      <c r="D117" s="42">
        <f t="shared" si="32"/>
        <v>1.9876</v>
      </c>
      <c r="E117" s="42">
        <f t="shared" si="33"/>
        <v>2.3691999999999998</v>
      </c>
      <c r="F117" s="42">
        <f t="shared" si="34"/>
        <v>2.6334</v>
      </c>
      <c r="G117" s="42">
        <f t="shared" si="35"/>
        <v>3.4048000000000003</v>
      </c>
    </row>
    <row r="118" spans="1:7">
      <c r="A118" s="41">
        <v>89</v>
      </c>
      <c r="B118" s="42">
        <f t="shared" si="30"/>
        <v>1.2910999999999999</v>
      </c>
      <c r="C118" s="42">
        <f t="shared" si="31"/>
        <v>1.6621999999999999</v>
      </c>
      <c r="D118" s="42">
        <f t="shared" si="32"/>
        <v>1.9873000000000001</v>
      </c>
      <c r="E118" s="42">
        <f t="shared" si="33"/>
        <v>2.3685999999999998</v>
      </c>
      <c r="F118" s="42">
        <f t="shared" si="34"/>
        <v>2.6327000000000003</v>
      </c>
      <c r="G118" s="42">
        <f t="shared" si="35"/>
        <v>3.4034</v>
      </c>
    </row>
    <row r="119" spans="1:7">
      <c r="A119" s="44">
        <v>90</v>
      </c>
      <c r="B119" s="45">
        <v>1.2909999999999999</v>
      </c>
      <c r="C119" s="45">
        <v>1.6619999999999999</v>
      </c>
      <c r="D119" s="45">
        <v>1.9870000000000001</v>
      </c>
      <c r="E119" s="45">
        <v>2.3679999999999999</v>
      </c>
      <c r="F119" s="45">
        <v>2.6320000000000001</v>
      </c>
      <c r="G119" s="46">
        <v>3.4020000000000001</v>
      </c>
    </row>
    <row r="120" spans="1:7">
      <c r="A120" s="41">
        <v>91</v>
      </c>
      <c r="B120" s="42">
        <f>+($B$119-$B$129)*($A$119-$A120)/($A$129-$A$119)+$B$119</f>
        <v>1.2908999999999999</v>
      </c>
      <c r="C120" s="42">
        <f>+($C$119-$C$129)*($A$119-$A120)/($A$129-$A$119)+$C$119</f>
        <v>1.6617999999999999</v>
      </c>
      <c r="D120" s="42">
        <f>+($D$119-$D$129)*($A$119-$A120)/($A$129-$A$119)+$D$119</f>
        <v>1.9867000000000001</v>
      </c>
      <c r="E120" s="42">
        <f>+($E$119-$E$129)*($A$119-$A120)/($A$129-$A$119)+$E$119</f>
        <v>2.3675999999999999</v>
      </c>
      <c r="F120" s="42">
        <f>+($F$119-$F$129)*($A$119-$A120)/($A$129-$A$119)+$F$119</f>
        <v>2.6314000000000002</v>
      </c>
      <c r="G120" s="42">
        <f>+($G$119-$G$129)*($A$119-$A120)/($A$129-$A$119)+$G$119</f>
        <v>3.4008000000000003</v>
      </c>
    </row>
    <row r="121" spans="1:7">
      <c r="A121" s="41">
        <v>92</v>
      </c>
      <c r="B121" s="42">
        <f t="shared" ref="B121:B128" si="36">+($B$119-$B$129)*($A$119-$A121)/($A$129-$A$119)+$B$119</f>
        <v>1.2907999999999999</v>
      </c>
      <c r="C121" s="42">
        <f t="shared" ref="C121:C128" si="37">+($C$119-$C$129)*($A$119-$A121)/($A$129-$A$119)+$C$119</f>
        <v>1.6616</v>
      </c>
      <c r="D121" s="42">
        <f t="shared" ref="D121:D128" si="38">+($D$119-$D$129)*($A$119-$A121)/($A$129-$A$119)+$D$119</f>
        <v>1.9864000000000002</v>
      </c>
      <c r="E121" s="42">
        <f t="shared" ref="E121:E128" si="39">+($E$119-$E$129)*($A$119-$A121)/($A$129-$A$119)+$E$119</f>
        <v>2.3672</v>
      </c>
      <c r="F121" s="42">
        <f t="shared" ref="F121:F128" si="40">+($F$119-$F$129)*($A$119-$A121)/($A$129-$A$119)+$F$119</f>
        <v>2.6308000000000002</v>
      </c>
      <c r="G121" s="42">
        <f t="shared" ref="G121:G128" si="41">+($G$119-$G$129)*($A$119-$A121)/($A$129-$A$119)+$G$119</f>
        <v>3.3996</v>
      </c>
    </row>
    <row r="122" spans="1:7">
      <c r="A122" s="41">
        <v>93</v>
      </c>
      <c r="B122" s="42">
        <f t="shared" si="36"/>
        <v>1.2907</v>
      </c>
      <c r="C122" s="42">
        <f t="shared" si="37"/>
        <v>1.6614</v>
      </c>
      <c r="D122" s="42">
        <f t="shared" si="38"/>
        <v>1.9861</v>
      </c>
      <c r="E122" s="42">
        <f t="shared" si="39"/>
        <v>2.3668</v>
      </c>
      <c r="F122" s="42">
        <f t="shared" si="40"/>
        <v>2.6301999999999999</v>
      </c>
      <c r="G122" s="42">
        <f t="shared" si="41"/>
        <v>3.3984000000000001</v>
      </c>
    </row>
    <row r="123" spans="1:7">
      <c r="A123" s="41">
        <v>94</v>
      </c>
      <c r="B123" s="42">
        <f t="shared" si="36"/>
        <v>1.2906</v>
      </c>
      <c r="C123" s="42">
        <f t="shared" si="37"/>
        <v>1.6612</v>
      </c>
      <c r="D123" s="42">
        <f t="shared" si="38"/>
        <v>1.9858</v>
      </c>
      <c r="E123" s="42">
        <f t="shared" si="39"/>
        <v>2.3664000000000001</v>
      </c>
      <c r="F123" s="42">
        <f t="shared" si="40"/>
        <v>2.6295999999999999</v>
      </c>
      <c r="G123" s="42">
        <f t="shared" si="41"/>
        <v>3.3972000000000002</v>
      </c>
    </row>
    <row r="124" spans="1:7">
      <c r="A124" s="41">
        <v>95</v>
      </c>
      <c r="B124" s="42">
        <f t="shared" si="36"/>
        <v>1.2905</v>
      </c>
      <c r="C124" s="42">
        <f t="shared" si="37"/>
        <v>1.661</v>
      </c>
      <c r="D124" s="42">
        <f t="shared" si="38"/>
        <v>1.9855</v>
      </c>
      <c r="E124" s="42">
        <f t="shared" si="39"/>
        <v>2.3659999999999997</v>
      </c>
      <c r="F124" s="42">
        <f t="shared" si="40"/>
        <v>2.629</v>
      </c>
      <c r="G124" s="42">
        <f t="shared" si="41"/>
        <v>3.3959999999999999</v>
      </c>
    </row>
    <row r="125" spans="1:7">
      <c r="A125" s="41">
        <v>96</v>
      </c>
      <c r="B125" s="42">
        <f t="shared" si="36"/>
        <v>1.2904</v>
      </c>
      <c r="C125" s="42">
        <f t="shared" si="37"/>
        <v>1.6607999999999998</v>
      </c>
      <c r="D125" s="42">
        <f t="shared" si="38"/>
        <v>1.9852000000000001</v>
      </c>
      <c r="E125" s="42">
        <f t="shared" si="39"/>
        <v>2.3655999999999997</v>
      </c>
      <c r="F125" s="42">
        <f t="shared" si="40"/>
        <v>2.6284000000000001</v>
      </c>
      <c r="G125" s="42">
        <f t="shared" si="41"/>
        <v>3.3948</v>
      </c>
    </row>
    <row r="126" spans="1:7">
      <c r="A126" s="41">
        <v>97</v>
      </c>
      <c r="B126" s="42">
        <f t="shared" si="36"/>
        <v>1.2903</v>
      </c>
      <c r="C126" s="42">
        <f t="shared" si="37"/>
        <v>1.6605999999999999</v>
      </c>
      <c r="D126" s="42">
        <f t="shared" si="38"/>
        <v>1.9849000000000001</v>
      </c>
      <c r="E126" s="42">
        <f t="shared" si="39"/>
        <v>2.3651999999999997</v>
      </c>
      <c r="F126" s="42">
        <f t="shared" si="40"/>
        <v>2.6278000000000001</v>
      </c>
      <c r="G126" s="42">
        <f t="shared" si="41"/>
        <v>3.3936000000000002</v>
      </c>
    </row>
    <row r="127" spans="1:7">
      <c r="A127" s="41">
        <v>98</v>
      </c>
      <c r="B127" s="42">
        <f t="shared" si="36"/>
        <v>1.2902</v>
      </c>
      <c r="C127" s="42">
        <f t="shared" si="37"/>
        <v>1.6603999999999999</v>
      </c>
      <c r="D127" s="42">
        <f t="shared" si="38"/>
        <v>1.9845999999999999</v>
      </c>
      <c r="E127" s="42">
        <f t="shared" si="39"/>
        <v>2.3647999999999998</v>
      </c>
      <c r="F127" s="42">
        <f t="shared" si="40"/>
        <v>2.6271999999999998</v>
      </c>
      <c r="G127" s="42">
        <f t="shared" si="41"/>
        <v>3.3924000000000003</v>
      </c>
    </row>
    <row r="128" spans="1:7">
      <c r="A128" s="41">
        <v>99</v>
      </c>
      <c r="B128" s="42">
        <f t="shared" si="36"/>
        <v>1.2901</v>
      </c>
      <c r="C128" s="42">
        <f t="shared" si="37"/>
        <v>1.6601999999999999</v>
      </c>
      <c r="D128" s="42">
        <f t="shared" si="38"/>
        <v>1.9843</v>
      </c>
      <c r="E128" s="42">
        <f t="shared" si="39"/>
        <v>2.3643999999999998</v>
      </c>
      <c r="F128" s="42">
        <f t="shared" si="40"/>
        <v>2.6265999999999998</v>
      </c>
      <c r="G128" s="42">
        <f t="shared" si="41"/>
        <v>3.3912</v>
      </c>
    </row>
    <row r="129" spans="1:7" ht="15" thickBot="1">
      <c r="A129" s="19">
        <v>100</v>
      </c>
      <c r="B129" s="38">
        <v>1.29</v>
      </c>
      <c r="C129" s="38">
        <v>1.66</v>
      </c>
      <c r="D129" s="38">
        <v>1.984</v>
      </c>
      <c r="E129" s="38">
        <v>2.3639999999999999</v>
      </c>
      <c r="F129" s="38">
        <v>2.6259999999999999</v>
      </c>
      <c r="G129" s="47">
        <v>3.39</v>
      </c>
    </row>
  </sheetData>
  <mergeCells count="5">
    <mergeCell ref="A1:K1"/>
    <mergeCell ref="M1:W1"/>
    <mergeCell ref="A15:K15"/>
    <mergeCell ref="A28:G28"/>
    <mergeCell ref="I28:K28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V65536"/>
  <sheetViews>
    <sheetView workbookViewId="0">
      <selection activeCell="L29" sqref="L29"/>
    </sheetView>
  </sheetViews>
  <sheetFormatPr defaultColWidth="11.44140625" defaultRowHeight="14.4"/>
  <cols>
    <col min="1" max="1" width="11.44140625" style="142"/>
    <col min="2" max="5" width="11.44140625" style="144"/>
    <col min="6" max="6" width="11.44140625" style="9"/>
    <col min="7" max="7" width="11.44140625" style="32"/>
    <col min="10" max="10" width="15.5546875" bestFit="1" customWidth="1"/>
    <col min="12" max="12" width="11.44140625" style="67"/>
    <col min="13" max="13" width="12" style="67" bestFit="1" customWidth="1"/>
    <col min="14" max="14" width="15.88671875" style="67" customWidth="1"/>
    <col min="15" max="16" width="11.44140625" style="67"/>
  </cols>
  <sheetData>
    <row r="1" spans="1:22" s="131" customFormat="1" ht="15" thickBot="1">
      <c r="A1" s="128" t="s">
        <v>52</v>
      </c>
      <c r="B1" s="129" t="s">
        <v>53</v>
      </c>
      <c r="C1" s="129" t="s">
        <v>54</v>
      </c>
      <c r="D1" s="129" t="s">
        <v>55</v>
      </c>
      <c r="E1" s="129" t="s">
        <v>56</v>
      </c>
      <c r="F1" s="129" t="s">
        <v>57</v>
      </c>
      <c r="G1" s="130" t="s">
        <v>58</v>
      </c>
      <c r="L1" s="132" t="s">
        <v>59</v>
      </c>
      <c r="M1" s="132" t="s">
        <v>60</v>
      </c>
      <c r="N1" s="132" t="s">
        <v>61</v>
      </c>
      <c r="O1" s="132"/>
      <c r="P1" s="132"/>
    </row>
    <row r="2" spans="1:22" ht="15" thickBot="1">
      <c r="A2" s="133">
        <v>1</v>
      </c>
      <c r="B2" s="134">
        <v>8.1999999999999993</v>
      </c>
      <c r="C2" s="134">
        <v>0.19999999999999998</v>
      </c>
      <c r="D2" s="134">
        <v>-0.4758849953271107</v>
      </c>
      <c r="E2" s="134">
        <v>29.448080675197783</v>
      </c>
      <c r="F2" s="135">
        <v>8</v>
      </c>
      <c r="G2" s="136">
        <v>4.878048780487771E-3</v>
      </c>
      <c r="I2" s="410" t="s">
        <v>62</v>
      </c>
      <c r="J2" s="411"/>
      <c r="L2" s="67">
        <f>IF(E2="","",EXP(-POWER((1-J$26*(E2-J$20)/J$19), 1/J$26)))</f>
        <v>0.2605356151175508</v>
      </c>
      <c r="M2" s="67">
        <f>IF(L2="","",L2*J$3)</f>
        <v>10.681960219819583</v>
      </c>
      <c r="N2" s="67">
        <f>IF(L2="","",POWER(F2-M2,2) / M2)</f>
        <v>0.67336991270092883</v>
      </c>
      <c r="V2">
        <v>-0.84000000000000008</v>
      </c>
    </row>
    <row r="3" spans="1:22">
      <c r="A3" s="133">
        <v>2</v>
      </c>
      <c r="B3" s="134">
        <v>8.1999999999999993</v>
      </c>
      <c r="C3" s="134">
        <v>0.39999999999999997</v>
      </c>
      <c r="D3" s="134">
        <v>8.7421571790755048E-2</v>
      </c>
      <c r="E3" s="134">
        <v>33.55102680907958</v>
      </c>
      <c r="F3" s="135">
        <v>6</v>
      </c>
      <c r="G3" s="136">
        <v>0.59024390243902414</v>
      </c>
      <c r="I3" s="24" t="s">
        <v>2</v>
      </c>
      <c r="J3" s="86">
        <v>41</v>
      </c>
      <c r="L3" s="67">
        <f t="shared" ref="L3:L66" si="0">IF(E3="","",EXP(-POWER((1-J$26*(E3-J$20)/J$19), 1/J$26)))</f>
        <v>0.44123756095057576</v>
      </c>
      <c r="M3" s="67">
        <f>IF(L3="","",(L3-L2)*J$3)</f>
        <v>7.4087797791540231</v>
      </c>
      <c r="N3" s="67">
        <f t="shared" ref="N3:N66" si="1">IF(L3="","",POWER(F3-M3,2) / M3)</f>
        <v>0.26787953283987043</v>
      </c>
      <c r="V3">
        <v>-0.25</v>
      </c>
    </row>
    <row r="4" spans="1:22">
      <c r="A4" s="133">
        <v>3</v>
      </c>
      <c r="B4" s="134">
        <v>8.1999999999999993</v>
      </c>
      <c r="C4" s="134">
        <v>0.6</v>
      </c>
      <c r="D4" s="134">
        <v>0.67172699209212194</v>
      </c>
      <c r="E4" s="134">
        <v>38.411952546007988</v>
      </c>
      <c r="F4" s="135">
        <v>8</v>
      </c>
      <c r="G4" s="136">
        <v>4.878048780487771E-3</v>
      </c>
      <c r="I4" s="8" t="s">
        <v>63</v>
      </c>
      <c r="J4" s="10">
        <f>+INT(J3/10) + 1</f>
        <v>5</v>
      </c>
      <c r="L4" s="67">
        <f t="shared" si="0"/>
        <v>0.63678097744191531</v>
      </c>
      <c r="M4" s="67">
        <f t="shared" ref="M4:M67" si="2">IF(L4="","",(L4-L3)*J$3)</f>
        <v>8.017280076144921</v>
      </c>
      <c r="N4" s="67">
        <f t="shared" si="1"/>
        <v>3.7244680083304374E-5</v>
      </c>
      <c r="V4">
        <v>0.25</v>
      </c>
    </row>
    <row r="5" spans="1:22" ht="15" thickBot="1">
      <c r="A5" s="133">
        <v>4</v>
      </c>
      <c r="B5" s="134">
        <v>8.1999999999999993</v>
      </c>
      <c r="C5" s="134">
        <v>0.79999999999999993</v>
      </c>
      <c r="D5" s="134">
        <v>1.4999399867595151</v>
      </c>
      <c r="E5" s="134">
        <v>46.532402053722166</v>
      </c>
      <c r="F5" s="135">
        <v>11</v>
      </c>
      <c r="G5" s="136">
        <v>0.95609756097561038</v>
      </c>
      <c r="I5" s="19" t="s">
        <v>53</v>
      </c>
      <c r="J5" s="137">
        <f>+IF(J3="","",IF(J4="","",J3/J4))</f>
        <v>8.1999999999999993</v>
      </c>
      <c r="L5" s="67">
        <f t="shared" si="0"/>
        <v>0.848215116239593</v>
      </c>
      <c r="M5" s="67">
        <f t="shared" si="2"/>
        <v>8.6687996907047857</v>
      </c>
      <c r="N5" s="67">
        <f t="shared" si="1"/>
        <v>0.62690280961103517</v>
      </c>
      <c r="V5">
        <v>0.84000000000000008</v>
      </c>
    </row>
    <row r="6" spans="1:22" ht="15" thickBot="1">
      <c r="A6" s="133">
        <v>5</v>
      </c>
      <c r="B6" s="134">
        <v>8.1999999999999993</v>
      </c>
      <c r="C6" s="134">
        <v>1</v>
      </c>
      <c r="D6" s="134"/>
      <c r="E6" s="134"/>
      <c r="F6" s="135">
        <v>8</v>
      </c>
      <c r="G6" s="136">
        <v>4.878048780487771E-3</v>
      </c>
      <c r="L6" s="67" t="str">
        <f t="shared" si="0"/>
        <v/>
      </c>
      <c r="M6" s="67" t="str">
        <f t="shared" si="2"/>
        <v/>
      </c>
      <c r="N6" s="67" t="str">
        <f t="shared" si="1"/>
        <v/>
      </c>
    </row>
    <row r="7" spans="1:22" ht="15" customHeight="1">
      <c r="A7" s="133"/>
      <c r="B7" s="134"/>
      <c r="C7" s="134"/>
      <c r="D7" s="134"/>
      <c r="E7" s="134"/>
      <c r="F7" s="135"/>
      <c r="G7" s="136"/>
      <c r="I7" s="138" t="s">
        <v>64</v>
      </c>
      <c r="J7" s="139">
        <v>1.5609756097560981</v>
      </c>
      <c r="L7" s="67" t="str">
        <f t="shared" si="0"/>
        <v/>
      </c>
      <c r="M7" s="67" t="str">
        <f t="shared" si="2"/>
        <v/>
      </c>
      <c r="N7" s="67" t="str">
        <f t="shared" si="1"/>
        <v/>
      </c>
    </row>
    <row r="8" spans="1:22" ht="15.75" customHeight="1" thickBot="1">
      <c r="A8" s="133"/>
      <c r="B8" s="134"/>
      <c r="C8" s="134"/>
      <c r="D8" s="134"/>
      <c r="E8" s="134"/>
      <c r="F8" s="135"/>
      <c r="G8" s="136"/>
      <c r="H8" s="140"/>
      <c r="I8" s="141" t="s">
        <v>65</v>
      </c>
      <c r="J8" s="137">
        <v>9.4877300000000009</v>
      </c>
      <c r="L8" s="67" t="str">
        <f t="shared" si="0"/>
        <v/>
      </c>
      <c r="M8" s="67" t="str">
        <f t="shared" si="2"/>
        <v/>
      </c>
      <c r="N8" s="67" t="str">
        <f t="shared" si="1"/>
        <v/>
      </c>
    </row>
    <row r="9" spans="1:22">
      <c r="A9" s="133"/>
      <c r="B9" s="134"/>
      <c r="C9" s="134"/>
      <c r="D9" s="134"/>
      <c r="E9" s="134"/>
      <c r="F9" s="135"/>
      <c r="G9" s="136"/>
      <c r="H9" s="140"/>
      <c r="L9" s="67" t="str">
        <f t="shared" si="0"/>
        <v/>
      </c>
      <c r="M9" s="67" t="str">
        <f t="shared" si="2"/>
        <v/>
      </c>
      <c r="N9" s="67" t="str">
        <f t="shared" si="1"/>
        <v/>
      </c>
    </row>
    <row r="10" spans="1:22">
      <c r="A10" s="133"/>
      <c r="B10" s="134"/>
      <c r="C10" s="134"/>
      <c r="D10" s="134"/>
      <c r="E10" s="134"/>
      <c r="F10" s="135"/>
      <c r="G10" s="136"/>
      <c r="I10" t="s">
        <v>31</v>
      </c>
      <c r="J10">
        <v>0.23155904838799624</v>
      </c>
      <c r="L10" s="67" t="str">
        <f t="shared" si="0"/>
        <v/>
      </c>
      <c r="M10" s="67" t="str">
        <f t="shared" si="2"/>
        <v/>
      </c>
      <c r="N10" s="67" t="str">
        <f t="shared" si="1"/>
        <v/>
      </c>
    </row>
    <row r="11" spans="1:22">
      <c r="A11" s="133"/>
      <c r="B11" s="134"/>
      <c r="C11" s="134"/>
      <c r="D11" s="134"/>
      <c r="E11" s="134"/>
      <c r="F11" s="135"/>
      <c r="G11" s="136"/>
      <c r="I11" t="s">
        <v>66</v>
      </c>
      <c r="J11">
        <v>3.4928242123145994</v>
      </c>
      <c r="L11" s="67" t="str">
        <f t="shared" si="0"/>
        <v/>
      </c>
      <c r="M11" s="67" t="str">
        <f t="shared" si="2"/>
        <v/>
      </c>
      <c r="N11" s="67" t="str">
        <f t="shared" si="1"/>
        <v/>
      </c>
    </row>
    <row r="12" spans="1:22">
      <c r="A12" s="133"/>
      <c r="B12" s="134"/>
      <c r="C12" s="134"/>
      <c r="D12" s="134"/>
      <c r="E12" s="134"/>
      <c r="F12" s="135"/>
      <c r="G12" s="136"/>
      <c r="L12" s="67" t="str">
        <f t="shared" si="0"/>
        <v/>
      </c>
      <c r="M12" s="67" t="str">
        <f t="shared" si="2"/>
        <v/>
      </c>
      <c r="N12" s="67" t="str">
        <f t="shared" si="1"/>
        <v/>
      </c>
    </row>
    <row r="13" spans="1:22" ht="15" thickBot="1">
      <c r="A13" s="133"/>
      <c r="B13" s="134"/>
      <c r="C13" s="134"/>
      <c r="D13" s="134"/>
      <c r="E13" s="134"/>
      <c r="F13" s="135"/>
      <c r="G13" s="136"/>
      <c r="L13" s="67" t="str">
        <f t="shared" si="0"/>
        <v/>
      </c>
      <c r="M13" s="67" t="str">
        <f t="shared" si="2"/>
        <v/>
      </c>
      <c r="N13" s="67" t="str">
        <f t="shared" si="1"/>
        <v/>
      </c>
    </row>
    <row r="14" spans="1:22" ht="15" customHeight="1">
      <c r="A14" s="133"/>
      <c r="B14" s="134"/>
      <c r="C14" s="134"/>
      <c r="D14" s="134"/>
      <c r="E14" s="134"/>
      <c r="F14" s="135"/>
      <c r="G14" s="136"/>
      <c r="I14" s="138" t="s">
        <v>64</v>
      </c>
      <c r="J14" s="139">
        <f>SUM(N:N)</f>
        <v>1.5681894998319177</v>
      </c>
      <c r="L14" s="67" t="str">
        <f t="shared" si="0"/>
        <v/>
      </c>
      <c r="M14" s="67" t="str">
        <f t="shared" si="2"/>
        <v/>
      </c>
      <c r="N14" s="67" t="str">
        <f t="shared" si="1"/>
        <v/>
      </c>
    </row>
    <row r="15" spans="1:22">
      <c r="A15" s="133"/>
      <c r="B15" s="134"/>
      <c r="C15" s="134"/>
      <c r="D15" s="134"/>
      <c r="E15" s="134"/>
      <c r="F15" s="135"/>
      <c r="G15" s="136"/>
      <c r="L15" s="67" t="str">
        <f t="shared" si="0"/>
        <v/>
      </c>
      <c r="M15" s="67" t="str">
        <f t="shared" si="2"/>
        <v/>
      </c>
      <c r="N15" s="67" t="str">
        <f t="shared" si="1"/>
        <v/>
      </c>
    </row>
    <row r="16" spans="1:22" ht="15" thickBot="1">
      <c r="A16" s="133"/>
      <c r="B16" s="134"/>
      <c r="C16" s="134"/>
      <c r="D16" s="134"/>
      <c r="E16" s="134"/>
      <c r="F16" s="135"/>
      <c r="G16" s="136"/>
      <c r="L16" s="67" t="str">
        <f t="shared" si="0"/>
        <v/>
      </c>
      <c r="M16" s="67" t="str">
        <f t="shared" si="2"/>
        <v/>
      </c>
      <c r="N16" s="67" t="str">
        <f t="shared" si="1"/>
        <v/>
      </c>
    </row>
    <row r="17" spans="1:14" ht="15" thickBot="1">
      <c r="A17" s="133"/>
      <c r="B17" s="134"/>
      <c r="C17" s="134"/>
      <c r="D17" s="134"/>
      <c r="E17" s="134"/>
      <c r="F17" s="135"/>
      <c r="G17" s="136"/>
      <c r="I17" s="98" t="s">
        <v>41</v>
      </c>
      <c r="J17" s="99">
        <f>J3</f>
        <v>41</v>
      </c>
      <c r="L17" s="67" t="str">
        <f t="shared" si="0"/>
        <v/>
      </c>
      <c r="M17" s="67" t="str">
        <f t="shared" si="2"/>
        <v/>
      </c>
      <c r="N17" s="67" t="str">
        <f t="shared" si="1"/>
        <v/>
      </c>
    </row>
    <row r="18" spans="1:14" ht="15" thickBot="1">
      <c r="A18" s="133"/>
      <c r="B18" s="134"/>
      <c r="C18" s="134"/>
      <c r="D18" s="134"/>
      <c r="E18" s="134"/>
      <c r="F18" s="135"/>
      <c r="G18" s="136"/>
      <c r="I18" s="100"/>
      <c r="J18" s="101"/>
      <c r="L18" s="67" t="str">
        <f t="shared" si="0"/>
        <v/>
      </c>
      <c r="M18" s="67" t="str">
        <f t="shared" si="2"/>
        <v/>
      </c>
      <c r="N18" s="67" t="str">
        <f t="shared" si="1"/>
        <v/>
      </c>
    </row>
    <row r="19" spans="1:14" ht="15" thickBot="1">
      <c r="A19" s="133"/>
      <c r="B19" s="134"/>
      <c r="C19" s="134"/>
      <c r="D19" s="134"/>
      <c r="E19" s="134"/>
      <c r="F19" s="135"/>
      <c r="G19" s="136"/>
      <c r="I19" s="102" t="s">
        <v>42</v>
      </c>
      <c r="J19" s="103">
        <f>J23*J26/((1-POWER(2,-J26))*_xlfn.GAMMA(1+J26))</f>
        <v>8.2466491854666835</v>
      </c>
      <c r="L19" s="67" t="str">
        <f t="shared" si="0"/>
        <v/>
      </c>
      <c r="M19" s="67" t="str">
        <f t="shared" si="2"/>
        <v/>
      </c>
      <c r="N19" s="67" t="str">
        <f t="shared" si="1"/>
        <v/>
      </c>
    </row>
    <row r="20" spans="1:14" ht="15" thickBot="1">
      <c r="A20" s="133"/>
      <c r="B20" s="134"/>
      <c r="C20" s="134"/>
      <c r="D20" s="134"/>
      <c r="E20" s="134"/>
      <c r="F20" s="135"/>
      <c r="G20" s="136"/>
      <c r="I20" s="102" t="s">
        <v>43</v>
      </c>
      <c r="J20" s="104">
        <f>J29-J19*(1-_xlfn.GAMMA(1+J26))/J26</f>
        <v>31.899121776885391</v>
      </c>
      <c r="L20" s="67" t="str">
        <f t="shared" si="0"/>
        <v/>
      </c>
      <c r="M20" s="67" t="str">
        <f t="shared" si="2"/>
        <v/>
      </c>
      <c r="N20" s="67" t="str">
        <f t="shared" si="1"/>
        <v/>
      </c>
    </row>
    <row r="21" spans="1:14" ht="15" thickBot="1">
      <c r="A21" s="133"/>
      <c r="B21" s="134"/>
      <c r="C21" s="134"/>
      <c r="D21" s="134"/>
      <c r="E21" s="134"/>
      <c r="F21" s="135"/>
      <c r="G21" s="136"/>
      <c r="I21" s="102" t="s">
        <v>27</v>
      </c>
      <c r="J21" s="104">
        <v>21.066336225216894</v>
      </c>
      <c r="L21" s="67" t="str">
        <f t="shared" si="0"/>
        <v/>
      </c>
      <c r="M21" s="67" t="str">
        <f t="shared" si="2"/>
        <v/>
      </c>
      <c r="N21" s="67" t="str">
        <f t="shared" si="1"/>
        <v/>
      </c>
    </row>
    <row r="22" spans="1:14" ht="15" thickBot="1">
      <c r="A22" s="133"/>
      <c r="B22" s="134"/>
      <c r="C22" s="134"/>
      <c r="D22" s="134"/>
      <c r="E22" s="134"/>
      <c r="F22" s="135"/>
      <c r="G22" s="136"/>
      <c r="I22" s="102" t="s">
        <v>28</v>
      </c>
      <c r="J22" s="103">
        <v>15.129313337389194</v>
      </c>
      <c r="L22" s="67" t="str">
        <f t="shared" si="0"/>
        <v/>
      </c>
      <c r="M22" s="67" t="str">
        <f t="shared" si="2"/>
        <v/>
      </c>
      <c r="N22" s="67" t="str">
        <f t="shared" si="1"/>
        <v/>
      </c>
    </row>
    <row r="23" spans="1:14" ht="15" thickBot="1">
      <c r="A23" s="133"/>
      <c r="B23" s="134"/>
      <c r="C23" s="134"/>
      <c r="D23" s="134"/>
      <c r="E23" s="134"/>
      <c r="F23" s="135"/>
      <c r="G23" s="136"/>
      <c r="I23" s="102" t="s">
        <v>47</v>
      </c>
      <c r="J23" s="104">
        <v>5.6212578443383379</v>
      </c>
      <c r="L23" s="67" t="str">
        <f t="shared" si="0"/>
        <v/>
      </c>
      <c r="M23" s="67" t="str">
        <f t="shared" si="2"/>
        <v/>
      </c>
      <c r="N23" s="67" t="str">
        <f t="shared" si="1"/>
        <v/>
      </c>
    </row>
    <row r="24" spans="1:14" ht="15" thickBot="1">
      <c r="A24" s="133"/>
      <c r="B24" s="134"/>
      <c r="C24" s="134"/>
      <c r="D24" s="134"/>
      <c r="E24" s="134"/>
      <c r="F24" s="135"/>
      <c r="G24" s="136"/>
      <c r="I24" s="102" t="s">
        <v>48</v>
      </c>
      <c r="J24" s="104">
        <v>0.88927727912925292</v>
      </c>
      <c r="L24" s="67" t="str">
        <f t="shared" si="0"/>
        <v/>
      </c>
      <c r="M24" s="67" t="str">
        <f t="shared" si="2"/>
        <v/>
      </c>
      <c r="N24" s="67" t="str">
        <f t="shared" si="1"/>
        <v/>
      </c>
    </row>
    <row r="25" spans="1:14" ht="15" thickBot="1">
      <c r="A25" s="133"/>
      <c r="B25" s="134"/>
      <c r="C25" s="134"/>
      <c r="D25" s="134"/>
      <c r="E25" s="134"/>
      <c r="F25" s="135"/>
      <c r="G25" s="136"/>
      <c r="I25" s="102" t="s">
        <v>49</v>
      </c>
      <c r="J25" s="103">
        <f>( 2 / (3+ (J24/J23)) ) - LN(2)/LN(3)</f>
        <v>2.3425672054339097E-3</v>
      </c>
      <c r="K25" t="s">
        <v>67</v>
      </c>
      <c r="L25" s="67" t="str">
        <f t="shared" si="0"/>
        <v/>
      </c>
      <c r="M25" s="67" t="str">
        <f t="shared" si="2"/>
        <v/>
      </c>
      <c r="N25" s="67" t="str">
        <f t="shared" si="1"/>
        <v/>
      </c>
    </row>
    <row r="26" spans="1:14" ht="15" thickBot="1">
      <c r="A26" s="133"/>
      <c r="B26" s="134"/>
      <c r="C26" s="134"/>
      <c r="D26" s="134"/>
      <c r="E26" s="134"/>
      <c r="F26" s="135"/>
      <c r="G26" s="136"/>
      <c r="I26" s="102" t="s">
        <v>50</v>
      </c>
      <c r="J26" s="104">
        <f>7.859*J25 + 2.9554*J25*J25</f>
        <v>1.8426453782939427E-2</v>
      </c>
      <c r="L26" s="67" t="str">
        <f t="shared" si="0"/>
        <v/>
      </c>
      <c r="M26" s="67" t="str">
        <f t="shared" si="2"/>
        <v/>
      </c>
      <c r="N26" s="67" t="str">
        <f t="shared" si="1"/>
        <v/>
      </c>
    </row>
    <row r="27" spans="1:14" ht="15" thickBot="1">
      <c r="A27" s="133"/>
      <c r="B27" s="134"/>
      <c r="C27" s="134"/>
      <c r="D27" s="134"/>
      <c r="E27" s="134"/>
      <c r="F27" s="135"/>
      <c r="G27" s="136"/>
      <c r="I27" s="63"/>
      <c r="J27" s="63"/>
      <c r="L27" s="67" t="str">
        <f t="shared" si="0"/>
        <v/>
      </c>
      <c r="M27" s="67" t="str">
        <f t="shared" si="2"/>
        <v/>
      </c>
      <c r="N27" s="67" t="str">
        <f t="shared" si="1"/>
        <v/>
      </c>
    </row>
    <row r="28" spans="1:14" ht="15" thickBot="1">
      <c r="A28" s="133"/>
      <c r="B28" s="134"/>
      <c r="C28" s="134"/>
      <c r="D28" s="134"/>
      <c r="E28" s="134"/>
      <c r="F28" s="135"/>
      <c r="G28" s="136"/>
      <c r="I28" s="395" t="s">
        <v>51</v>
      </c>
      <c r="J28" s="396"/>
      <c r="L28" s="67" t="str">
        <f t="shared" si="0"/>
        <v/>
      </c>
      <c r="M28" s="67" t="str">
        <f t="shared" si="2"/>
        <v/>
      </c>
      <c r="N28" s="67" t="str">
        <f t="shared" si="1"/>
        <v/>
      </c>
    </row>
    <row r="29" spans="1:14">
      <c r="A29" s="133"/>
      <c r="B29" s="134"/>
      <c r="C29" s="134"/>
      <c r="D29" s="134"/>
      <c r="E29" s="134"/>
      <c r="F29" s="135"/>
      <c r="G29" s="136"/>
      <c r="I29" s="83" t="s">
        <v>31</v>
      </c>
      <c r="J29" s="84">
        <v>36.51141460609545</v>
      </c>
      <c r="L29" s="67" t="str">
        <f t="shared" si="0"/>
        <v/>
      </c>
      <c r="M29" s="67" t="str">
        <f t="shared" si="2"/>
        <v/>
      </c>
      <c r="N29" s="67" t="str">
        <f t="shared" si="1"/>
        <v/>
      </c>
    </row>
    <row r="30" spans="1:14" ht="15" thickBot="1">
      <c r="A30" s="133"/>
      <c r="B30" s="134"/>
      <c r="C30" s="134"/>
      <c r="D30" s="134"/>
      <c r="E30" s="134"/>
      <c r="F30" s="135"/>
      <c r="G30" s="136"/>
      <c r="I30" s="87" t="s">
        <v>32</v>
      </c>
      <c r="J30" s="88">
        <v>10.012193203887467</v>
      </c>
      <c r="L30" s="67" t="str">
        <f t="shared" si="0"/>
        <v/>
      </c>
      <c r="M30" s="67" t="str">
        <f t="shared" si="2"/>
        <v/>
      </c>
      <c r="N30" s="67" t="str">
        <f t="shared" si="1"/>
        <v/>
      </c>
    </row>
    <row r="31" spans="1:14">
      <c r="A31" s="133"/>
      <c r="B31" s="134"/>
      <c r="C31" s="134"/>
      <c r="D31" s="134"/>
      <c r="E31" s="134"/>
      <c r="F31" s="135"/>
      <c r="G31" s="136"/>
      <c r="L31" s="67" t="str">
        <f t="shared" si="0"/>
        <v/>
      </c>
      <c r="M31" s="67" t="str">
        <f t="shared" si="2"/>
        <v/>
      </c>
      <c r="N31" s="67" t="str">
        <f t="shared" si="1"/>
        <v/>
      </c>
    </row>
    <row r="32" spans="1:14">
      <c r="A32" s="133"/>
      <c r="B32" s="134"/>
      <c r="C32" s="134"/>
      <c r="D32" s="134"/>
      <c r="E32" s="134"/>
      <c r="F32" s="135"/>
      <c r="G32" s="136"/>
      <c r="L32" s="67" t="str">
        <f t="shared" si="0"/>
        <v/>
      </c>
      <c r="M32" s="67" t="str">
        <f t="shared" si="2"/>
        <v/>
      </c>
      <c r="N32" s="67" t="str">
        <f t="shared" si="1"/>
        <v/>
      </c>
    </row>
    <row r="33" spans="1:14">
      <c r="A33" s="133"/>
      <c r="B33" s="134"/>
      <c r="C33" s="134"/>
      <c r="D33" s="134"/>
      <c r="E33" s="134"/>
      <c r="F33" s="135"/>
      <c r="G33" s="136"/>
      <c r="L33" s="67" t="str">
        <f t="shared" si="0"/>
        <v/>
      </c>
      <c r="M33" s="67" t="str">
        <f t="shared" si="2"/>
        <v/>
      </c>
      <c r="N33" s="67" t="str">
        <f t="shared" si="1"/>
        <v/>
      </c>
    </row>
    <row r="34" spans="1:14">
      <c r="A34" s="133"/>
      <c r="B34" s="134"/>
      <c r="C34" s="134"/>
      <c r="D34" s="134"/>
      <c r="E34" s="134"/>
      <c r="F34" s="135"/>
      <c r="G34" s="136"/>
      <c r="L34" s="67" t="str">
        <f t="shared" si="0"/>
        <v/>
      </c>
      <c r="M34" s="67" t="str">
        <f t="shared" si="2"/>
        <v/>
      </c>
      <c r="N34" s="67" t="str">
        <f t="shared" si="1"/>
        <v/>
      </c>
    </row>
    <row r="35" spans="1:14">
      <c r="A35" s="133"/>
      <c r="B35" s="134"/>
      <c r="C35" s="134"/>
      <c r="D35" s="134"/>
      <c r="E35" s="134"/>
      <c r="F35" s="135"/>
      <c r="G35" s="136"/>
      <c r="L35" s="67" t="str">
        <f t="shared" si="0"/>
        <v/>
      </c>
      <c r="M35" s="67" t="str">
        <f t="shared" si="2"/>
        <v/>
      </c>
      <c r="N35" s="67" t="str">
        <f t="shared" si="1"/>
        <v/>
      </c>
    </row>
    <row r="36" spans="1:14">
      <c r="A36" s="133"/>
      <c r="B36" s="134"/>
      <c r="C36" s="134"/>
      <c r="D36" s="134"/>
      <c r="E36" s="134"/>
      <c r="F36" s="135"/>
      <c r="G36" s="136"/>
      <c r="L36" s="67" t="str">
        <f t="shared" si="0"/>
        <v/>
      </c>
      <c r="M36" s="67" t="str">
        <f t="shared" si="2"/>
        <v/>
      </c>
      <c r="N36" s="67" t="str">
        <f t="shared" si="1"/>
        <v/>
      </c>
    </row>
    <row r="37" spans="1:14">
      <c r="A37" s="133"/>
      <c r="B37" s="134"/>
      <c r="C37" s="134"/>
      <c r="D37" s="134"/>
      <c r="E37" s="134"/>
      <c r="F37" s="135"/>
      <c r="G37" s="136"/>
      <c r="L37" s="67" t="str">
        <f t="shared" si="0"/>
        <v/>
      </c>
      <c r="M37" s="67" t="str">
        <f t="shared" si="2"/>
        <v/>
      </c>
      <c r="N37" s="67" t="str">
        <f t="shared" si="1"/>
        <v/>
      </c>
    </row>
    <row r="38" spans="1:14">
      <c r="A38" s="133"/>
      <c r="B38" s="134"/>
      <c r="C38" s="134"/>
      <c r="D38" s="134"/>
      <c r="E38" s="134"/>
      <c r="F38" s="135"/>
      <c r="G38" s="136"/>
      <c r="L38" s="67" t="str">
        <f t="shared" si="0"/>
        <v/>
      </c>
      <c r="M38" s="67" t="str">
        <f t="shared" si="2"/>
        <v/>
      </c>
      <c r="N38" s="67" t="str">
        <f t="shared" si="1"/>
        <v/>
      </c>
    </row>
    <row r="39" spans="1:14">
      <c r="A39" s="133"/>
      <c r="B39" s="134"/>
      <c r="C39" s="134"/>
      <c r="D39" s="134"/>
      <c r="E39" s="134"/>
      <c r="F39" s="135"/>
      <c r="G39" s="136"/>
      <c r="L39" s="67" t="str">
        <f t="shared" si="0"/>
        <v/>
      </c>
      <c r="M39" s="67" t="str">
        <f t="shared" si="2"/>
        <v/>
      </c>
      <c r="N39" s="67" t="str">
        <f t="shared" si="1"/>
        <v/>
      </c>
    </row>
    <row r="40" spans="1:14">
      <c r="A40" s="133"/>
      <c r="B40" s="134"/>
      <c r="C40" s="134"/>
      <c r="D40" s="134"/>
      <c r="E40" s="134"/>
      <c r="F40" s="135"/>
      <c r="G40" s="136"/>
      <c r="L40" s="67" t="str">
        <f t="shared" si="0"/>
        <v/>
      </c>
      <c r="M40" s="67" t="str">
        <f t="shared" si="2"/>
        <v/>
      </c>
      <c r="N40" s="67" t="str">
        <f t="shared" si="1"/>
        <v/>
      </c>
    </row>
    <row r="41" spans="1:14">
      <c r="A41" s="133"/>
      <c r="B41" s="134"/>
      <c r="C41" s="134"/>
      <c r="D41" s="134"/>
      <c r="E41" s="134"/>
      <c r="F41" s="135"/>
      <c r="G41" s="136"/>
      <c r="L41" s="67" t="str">
        <f t="shared" si="0"/>
        <v/>
      </c>
      <c r="M41" s="67" t="str">
        <f t="shared" si="2"/>
        <v/>
      </c>
      <c r="N41" s="67" t="str">
        <f t="shared" si="1"/>
        <v/>
      </c>
    </row>
    <row r="42" spans="1:14">
      <c r="A42" s="133"/>
      <c r="B42" s="134"/>
      <c r="C42" s="134"/>
      <c r="D42" s="134"/>
      <c r="E42" s="134"/>
      <c r="F42" s="135"/>
      <c r="G42" s="136"/>
      <c r="L42" s="67" t="str">
        <f t="shared" si="0"/>
        <v/>
      </c>
      <c r="M42" s="67" t="str">
        <f t="shared" si="2"/>
        <v/>
      </c>
      <c r="N42" s="67" t="str">
        <f t="shared" si="1"/>
        <v/>
      </c>
    </row>
    <row r="43" spans="1:14">
      <c r="A43" s="133"/>
      <c r="B43" s="134"/>
      <c r="C43" s="134"/>
      <c r="D43" s="134"/>
      <c r="E43" s="134"/>
      <c r="F43" s="135"/>
      <c r="G43" s="136"/>
      <c r="L43" s="67" t="str">
        <f t="shared" si="0"/>
        <v/>
      </c>
      <c r="M43" s="67" t="str">
        <f t="shared" si="2"/>
        <v/>
      </c>
      <c r="N43" s="67" t="str">
        <f t="shared" si="1"/>
        <v/>
      </c>
    </row>
    <row r="44" spans="1:14">
      <c r="A44" s="133"/>
      <c r="B44" s="134"/>
      <c r="C44" s="134"/>
      <c r="D44" s="134"/>
      <c r="E44" s="134"/>
      <c r="F44" s="135"/>
      <c r="G44" s="136"/>
      <c r="L44" s="67" t="str">
        <f t="shared" si="0"/>
        <v/>
      </c>
      <c r="M44" s="67" t="str">
        <f t="shared" si="2"/>
        <v/>
      </c>
      <c r="N44" s="67" t="str">
        <f t="shared" si="1"/>
        <v/>
      </c>
    </row>
    <row r="45" spans="1:14">
      <c r="A45" s="133"/>
      <c r="B45" s="134"/>
      <c r="C45" s="134"/>
      <c r="D45" s="134"/>
      <c r="E45" s="134"/>
      <c r="F45" s="135"/>
      <c r="G45" s="136"/>
      <c r="L45" s="67" t="str">
        <f t="shared" si="0"/>
        <v/>
      </c>
      <c r="M45" s="67" t="str">
        <f t="shared" si="2"/>
        <v/>
      </c>
      <c r="N45" s="67" t="str">
        <f t="shared" si="1"/>
        <v/>
      </c>
    </row>
    <row r="46" spans="1:14">
      <c r="A46" s="133"/>
      <c r="B46" s="134"/>
      <c r="C46" s="134"/>
      <c r="D46" s="134"/>
      <c r="E46" s="134"/>
      <c r="F46" s="135"/>
      <c r="G46" s="136"/>
      <c r="L46" s="67" t="str">
        <f t="shared" si="0"/>
        <v/>
      </c>
      <c r="M46" s="67" t="str">
        <f t="shared" si="2"/>
        <v/>
      </c>
      <c r="N46" s="67" t="str">
        <f t="shared" si="1"/>
        <v/>
      </c>
    </row>
    <row r="47" spans="1:14">
      <c r="A47" s="133"/>
      <c r="B47" s="134"/>
      <c r="C47" s="134"/>
      <c r="D47" s="134"/>
      <c r="E47" s="134"/>
      <c r="F47" s="135"/>
      <c r="G47" s="136"/>
      <c r="L47" s="67" t="str">
        <f t="shared" si="0"/>
        <v/>
      </c>
      <c r="M47" s="67" t="str">
        <f t="shared" si="2"/>
        <v/>
      </c>
      <c r="N47" s="67" t="str">
        <f t="shared" si="1"/>
        <v/>
      </c>
    </row>
    <row r="48" spans="1:14">
      <c r="A48" s="133"/>
      <c r="B48" s="134"/>
      <c r="C48" s="134"/>
      <c r="D48" s="134"/>
      <c r="E48" s="134"/>
      <c r="F48" s="135"/>
      <c r="G48" s="136"/>
      <c r="L48" s="67" t="str">
        <f t="shared" si="0"/>
        <v/>
      </c>
      <c r="M48" s="67" t="str">
        <f t="shared" si="2"/>
        <v/>
      </c>
      <c r="N48" s="67" t="str">
        <f t="shared" si="1"/>
        <v/>
      </c>
    </row>
    <row r="49" spans="1:14">
      <c r="A49" s="133"/>
      <c r="B49" s="134"/>
      <c r="C49" s="134"/>
      <c r="D49" s="134"/>
      <c r="E49" s="134"/>
      <c r="F49" s="135"/>
      <c r="G49" s="136"/>
      <c r="L49" s="67" t="str">
        <f t="shared" si="0"/>
        <v/>
      </c>
      <c r="M49" s="67" t="str">
        <f t="shared" si="2"/>
        <v/>
      </c>
      <c r="N49" s="67" t="str">
        <f t="shared" si="1"/>
        <v/>
      </c>
    </row>
    <row r="50" spans="1:14">
      <c r="A50" s="133"/>
      <c r="B50" s="134"/>
      <c r="C50" s="134"/>
      <c r="D50" s="134"/>
      <c r="E50" s="134"/>
      <c r="F50" s="135"/>
      <c r="G50" s="136"/>
      <c r="L50" s="67" t="str">
        <f t="shared" si="0"/>
        <v/>
      </c>
      <c r="M50" s="67" t="str">
        <f t="shared" si="2"/>
        <v/>
      </c>
      <c r="N50" s="67" t="str">
        <f t="shared" si="1"/>
        <v/>
      </c>
    </row>
    <row r="51" spans="1:14">
      <c r="A51" s="133"/>
      <c r="B51" s="134"/>
      <c r="C51" s="134"/>
      <c r="D51" s="134"/>
      <c r="E51" s="134"/>
      <c r="F51" s="135"/>
      <c r="G51" s="136"/>
      <c r="L51" s="67" t="str">
        <f t="shared" si="0"/>
        <v/>
      </c>
      <c r="M51" s="67" t="str">
        <f t="shared" si="2"/>
        <v/>
      </c>
      <c r="N51" s="67" t="str">
        <f t="shared" si="1"/>
        <v/>
      </c>
    </row>
    <row r="52" spans="1:14">
      <c r="A52" s="133"/>
      <c r="B52" s="134"/>
      <c r="C52" s="134"/>
      <c r="D52" s="134"/>
      <c r="E52" s="134"/>
      <c r="F52" s="135"/>
      <c r="G52" s="136"/>
      <c r="L52" s="67" t="str">
        <f t="shared" si="0"/>
        <v/>
      </c>
      <c r="M52" s="67" t="str">
        <f t="shared" si="2"/>
        <v/>
      </c>
      <c r="N52" s="67" t="str">
        <f t="shared" si="1"/>
        <v/>
      </c>
    </row>
    <row r="53" spans="1:14">
      <c r="A53" s="133"/>
      <c r="B53" s="134"/>
      <c r="C53" s="134"/>
      <c r="D53" s="134"/>
      <c r="E53" s="134"/>
      <c r="F53" s="135"/>
      <c r="G53" s="136"/>
      <c r="L53" s="67" t="str">
        <f t="shared" si="0"/>
        <v/>
      </c>
      <c r="M53" s="67" t="str">
        <f t="shared" si="2"/>
        <v/>
      </c>
      <c r="N53" s="67" t="str">
        <f t="shared" si="1"/>
        <v/>
      </c>
    </row>
    <row r="54" spans="1:14">
      <c r="A54" s="133"/>
      <c r="B54" s="134"/>
      <c r="C54" s="134"/>
      <c r="D54" s="134"/>
      <c r="E54" s="134"/>
      <c r="F54" s="135"/>
      <c r="G54" s="136"/>
      <c r="L54" s="67" t="str">
        <f t="shared" si="0"/>
        <v/>
      </c>
      <c r="M54" s="67" t="str">
        <f t="shared" si="2"/>
        <v/>
      </c>
      <c r="N54" s="67" t="str">
        <f t="shared" si="1"/>
        <v/>
      </c>
    </row>
    <row r="55" spans="1:14">
      <c r="A55" s="133"/>
      <c r="B55" s="134"/>
      <c r="C55" s="134"/>
      <c r="D55" s="134"/>
      <c r="E55" s="134"/>
      <c r="F55" s="135"/>
      <c r="G55" s="136"/>
      <c r="L55" s="67" t="str">
        <f t="shared" si="0"/>
        <v/>
      </c>
      <c r="M55" s="67" t="str">
        <f t="shared" si="2"/>
        <v/>
      </c>
      <c r="N55" s="67" t="str">
        <f t="shared" si="1"/>
        <v/>
      </c>
    </row>
    <row r="56" spans="1:14">
      <c r="A56" s="133"/>
      <c r="B56" s="134"/>
      <c r="C56" s="134"/>
      <c r="D56" s="134"/>
      <c r="E56" s="134"/>
      <c r="F56" s="135"/>
      <c r="G56" s="136"/>
      <c r="L56" s="67" t="str">
        <f t="shared" si="0"/>
        <v/>
      </c>
      <c r="M56" s="67" t="str">
        <f t="shared" si="2"/>
        <v/>
      </c>
      <c r="N56" s="67" t="str">
        <f t="shared" si="1"/>
        <v/>
      </c>
    </row>
    <row r="57" spans="1:14">
      <c r="A57" s="133"/>
      <c r="B57" s="134"/>
      <c r="C57" s="134"/>
      <c r="D57" s="134"/>
      <c r="E57" s="134"/>
      <c r="F57" s="135"/>
      <c r="G57" s="136"/>
      <c r="L57" s="67" t="str">
        <f t="shared" si="0"/>
        <v/>
      </c>
      <c r="M57" s="67" t="str">
        <f t="shared" si="2"/>
        <v/>
      </c>
      <c r="N57" s="67" t="str">
        <f t="shared" si="1"/>
        <v/>
      </c>
    </row>
    <row r="58" spans="1:14">
      <c r="A58" s="133"/>
      <c r="B58" s="134"/>
      <c r="C58" s="134"/>
      <c r="D58" s="134"/>
      <c r="E58" s="134"/>
      <c r="F58" s="135"/>
      <c r="G58" s="136"/>
      <c r="L58" s="67" t="str">
        <f t="shared" si="0"/>
        <v/>
      </c>
      <c r="M58" s="67" t="str">
        <f t="shared" si="2"/>
        <v/>
      </c>
      <c r="N58" s="67" t="str">
        <f t="shared" si="1"/>
        <v/>
      </c>
    </row>
    <row r="59" spans="1:14">
      <c r="A59" s="133"/>
      <c r="B59" s="134"/>
      <c r="C59" s="134"/>
      <c r="D59" s="134"/>
      <c r="E59" s="134"/>
      <c r="F59" s="135"/>
      <c r="G59" s="136"/>
      <c r="L59" s="67" t="str">
        <f t="shared" si="0"/>
        <v/>
      </c>
      <c r="M59" s="67" t="str">
        <f t="shared" si="2"/>
        <v/>
      </c>
      <c r="N59" s="67" t="str">
        <f t="shared" si="1"/>
        <v/>
      </c>
    </row>
    <row r="60" spans="1:14">
      <c r="A60" s="133"/>
      <c r="B60" s="134"/>
      <c r="C60" s="134"/>
      <c r="D60" s="134"/>
      <c r="E60" s="134"/>
      <c r="F60" s="135"/>
      <c r="G60" s="136"/>
      <c r="L60" s="67" t="str">
        <f t="shared" si="0"/>
        <v/>
      </c>
      <c r="M60" s="67" t="str">
        <f t="shared" si="2"/>
        <v/>
      </c>
      <c r="N60" s="67" t="str">
        <f t="shared" si="1"/>
        <v/>
      </c>
    </row>
    <row r="61" spans="1:14">
      <c r="A61" s="133"/>
      <c r="B61" s="134"/>
      <c r="C61" s="134"/>
      <c r="D61" s="134"/>
      <c r="E61" s="134"/>
      <c r="F61" s="135"/>
      <c r="G61" s="136"/>
      <c r="L61" s="67" t="str">
        <f t="shared" si="0"/>
        <v/>
      </c>
      <c r="M61" s="67" t="str">
        <f t="shared" si="2"/>
        <v/>
      </c>
      <c r="N61" s="67" t="str">
        <f t="shared" si="1"/>
        <v/>
      </c>
    </row>
    <row r="62" spans="1:14">
      <c r="A62" s="133"/>
      <c r="B62" s="134"/>
      <c r="C62" s="134"/>
      <c r="D62" s="134"/>
      <c r="E62" s="134"/>
      <c r="F62" s="135"/>
      <c r="G62" s="136"/>
      <c r="L62" s="67" t="str">
        <f t="shared" si="0"/>
        <v/>
      </c>
      <c r="M62" s="67" t="str">
        <f t="shared" si="2"/>
        <v/>
      </c>
      <c r="N62" s="67" t="str">
        <f t="shared" si="1"/>
        <v/>
      </c>
    </row>
    <row r="63" spans="1:14">
      <c r="A63" s="133"/>
      <c r="B63" s="134"/>
      <c r="C63" s="134"/>
      <c r="D63" s="134"/>
      <c r="E63" s="134"/>
      <c r="F63" s="135"/>
      <c r="G63" s="136"/>
      <c r="L63" s="67" t="str">
        <f t="shared" si="0"/>
        <v/>
      </c>
      <c r="M63" s="67" t="str">
        <f t="shared" si="2"/>
        <v/>
      </c>
      <c r="N63" s="67" t="str">
        <f t="shared" si="1"/>
        <v/>
      </c>
    </row>
    <row r="64" spans="1:14">
      <c r="A64" s="133"/>
      <c r="B64" s="134"/>
      <c r="C64" s="134"/>
      <c r="D64" s="134"/>
      <c r="E64" s="134"/>
      <c r="F64" s="135"/>
      <c r="G64" s="136"/>
      <c r="L64" s="67" t="str">
        <f t="shared" si="0"/>
        <v/>
      </c>
      <c r="M64" s="67" t="str">
        <f t="shared" si="2"/>
        <v/>
      </c>
      <c r="N64" s="67" t="str">
        <f t="shared" si="1"/>
        <v/>
      </c>
    </row>
    <row r="65" spans="1:14">
      <c r="A65" s="133"/>
      <c r="B65" s="134"/>
      <c r="C65" s="134"/>
      <c r="D65" s="134"/>
      <c r="E65" s="134"/>
      <c r="F65" s="135"/>
      <c r="G65" s="136"/>
      <c r="L65" s="67" t="str">
        <f t="shared" si="0"/>
        <v/>
      </c>
      <c r="M65" s="67" t="str">
        <f t="shared" si="2"/>
        <v/>
      </c>
      <c r="N65" s="67" t="str">
        <f t="shared" si="1"/>
        <v/>
      </c>
    </row>
    <row r="66" spans="1:14">
      <c r="A66" s="133"/>
      <c r="B66" s="134"/>
      <c r="C66" s="134"/>
      <c r="D66" s="134"/>
      <c r="E66" s="134"/>
      <c r="F66" s="135"/>
      <c r="G66" s="136"/>
      <c r="L66" s="67" t="str">
        <f t="shared" si="0"/>
        <v/>
      </c>
      <c r="M66" s="67" t="str">
        <f t="shared" si="2"/>
        <v/>
      </c>
      <c r="N66" s="67" t="str">
        <f t="shared" si="1"/>
        <v/>
      </c>
    </row>
    <row r="67" spans="1:14">
      <c r="A67" s="133"/>
      <c r="B67" s="134"/>
      <c r="C67" s="134"/>
      <c r="D67" s="134"/>
      <c r="E67" s="134"/>
      <c r="F67" s="135"/>
      <c r="G67" s="136"/>
      <c r="L67" s="67" t="str">
        <f t="shared" ref="L67:L130" si="3">IF(E67="","",EXP(-POWER((1-J$26*(E67-J$20)/J$19), 1/J$26)))</f>
        <v/>
      </c>
      <c r="M67" s="67" t="str">
        <f t="shared" si="2"/>
        <v/>
      </c>
      <c r="N67" s="67" t="str">
        <f t="shared" ref="N67:N130" si="4">IF(L67="","",POWER(F67-M67,2) / M67)</f>
        <v/>
      </c>
    </row>
    <row r="68" spans="1:14">
      <c r="A68" s="133"/>
      <c r="B68" s="134"/>
      <c r="C68" s="134"/>
      <c r="D68" s="134"/>
      <c r="E68" s="134"/>
      <c r="F68" s="135"/>
      <c r="G68" s="136"/>
      <c r="L68" s="67" t="str">
        <f t="shared" si="3"/>
        <v/>
      </c>
      <c r="M68" s="67" t="str">
        <f t="shared" ref="M68:M131" si="5">IF(L68="","",(L68-L67)*J$3)</f>
        <v/>
      </c>
      <c r="N68" s="67" t="str">
        <f t="shared" si="4"/>
        <v/>
      </c>
    </row>
    <row r="69" spans="1:14">
      <c r="A69" s="133"/>
      <c r="B69" s="134"/>
      <c r="C69" s="134"/>
      <c r="D69" s="134"/>
      <c r="E69" s="134"/>
      <c r="F69" s="135"/>
      <c r="G69" s="136"/>
      <c r="L69" s="67" t="str">
        <f t="shared" si="3"/>
        <v/>
      </c>
      <c r="M69" s="67" t="str">
        <f t="shared" si="5"/>
        <v/>
      </c>
      <c r="N69" s="67" t="str">
        <f t="shared" si="4"/>
        <v/>
      </c>
    </row>
    <row r="70" spans="1:14">
      <c r="A70" s="133"/>
      <c r="B70" s="134"/>
      <c r="C70" s="134"/>
      <c r="D70" s="134"/>
      <c r="E70" s="134"/>
      <c r="F70" s="135"/>
      <c r="G70" s="136"/>
      <c r="L70" s="67" t="str">
        <f t="shared" si="3"/>
        <v/>
      </c>
      <c r="M70" s="67" t="str">
        <f t="shared" si="5"/>
        <v/>
      </c>
      <c r="N70" s="67" t="str">
        <f t="shared" si="4"/>
        <v/>
      </c>
    </row>
    <row r="71" spans="1:14">
      <c r="A71" s="133"/>
      <c r="B71" s="134"/>
      <c r="C71" s="134"/>
      <c r="D71" s="134"/>
      <c r="E71" s="134"/>
      <c r="F71" s="135"/>
      <c r="G71" s="136"/>
      <c r="L71" s="67" t="str">
        <f t="shared" si="3"/>
        <v/>
      </c>
      <c r="M71" s="67" t="str">
        <f t="shared" si="5"/>
        <v/>
      </c>
      <c r="N71" s="67" t="str">
        <f t="shared" si="4"/>
        <v/>
      </c>
    </row>
    <row r="72" spans="1:14">
      <c r="A72" s="133"/>
      <c r="B72" s="134"/>
      <c r="C72" s="134"/>
      <c r="D72" s="134"/>
      <c r="E72" s="134"/>
      <c r="F72" s="135"/>
      <c r="G72" s="136"/>
      <c r="L72" s="67" t="str">
        <f t="shared" si="3"/>
        <v/>
      </c>
      <c r="M72" s="67" t="str">
        <f t="shared" si="5"/>
        <v/>
      </c>
      <c r="N72" s="67" t="str">
        <f t="shared" si="4"/>
        <v/>
      </c>
    </row>
    <row r="73" spans="1:14">
      <c r="A73" s="133"/>
      <c r="B73" s="134"/>
      <c r="C73" s="134"/>
      <c r="D73" s="134"/>
      <c r="E73" s="134"/>
      <c r="F73" s="135"/>
      <c r="G73" s="136"/>
      <c r="L73" s="67" t="str">
        <f t="shared" si="3"/>
        <v/>
      </c>
      <c r="M73" s="67" t="str">
        <f t="shared" si="5"/>
        <v/>
      </c>
      <c r="N73" s="67" t="str">
        <f t="shared" si="4"/>
        <v/>
      </c>
    </row>
    <row r="74" spans="1:14">
      <c r="A74" s="133"/>
      <c r="B74" s="134"/>
      <c r="C74" s="134"/>
      <c r="D74" s="134"/>
      <c r="E74" s="134"/>
      <c r="F74" s="135"/>
      <c r="G74" s="136"/>
      <c r="L74" s="67" t="str">
        <f t="shared" si="3"/>
        <v/>
      </c>
      <c r="M74" s="67" t="str">
        <f t="shared" si="5"/>
        <v/>
      </c>
      <c r="N74" s="67" t="str">
        <f t="shared" si="4"/>
        <v/>
      </c>
    </row>
    <row r="75" spans="1:14">
      <c r="A75" s="133"/>
      <c r="B75" s="134"/>
      <c r="C75" s="134"/>
      <c r="D75" s="134"/>
      <c r="E75" s="134"/>
      <c r="F75" s="135"/>
      <c r="G75" s="136"/>
      <c r="L75" s="67" t="str">
        <f t="shared" si="3"/>
        <v/>
      </c>
      <c r="M75" s="67" t="str">
        <f t="shared" si="5"/>
        <v/>
      </c>
      <c r="N75" s="67" t="str">
        <f t="shared" si="4"/>
        <v/>
      </c>
    </row>
    <row r="76" spans="1:14">
      <c r="A76" s="133"/>
      <c r="B76" s="134"/>
      <c r="C76" s="134"/>
      <c r="D76" s="134"/>
      <c r="E76" s="134"/>
      <c r="F76" s="135"/>
      <c r="G76" s="136"/>
      <c r="L76" s="67" t="str">
        <f t="shared" si="3"/>
        <v/>
      </c>
      <c r="M76" s="67" t="str">
        <f t="shared" si="5"/>
        <v/>
      </c>
      <c r="N76" s="67" t="str">
        <f t="shared" si="4"/>
        <v/>
      </c>
    </row>
    <row r="77" spans="1:14">
      <c r="A77" s="133"/>
      <c r="B77" s="134"/>
      <c r="C77" s="134"/>
      <c r="D77" s="134"/>
      <c r="E77" s="134"/>
      <c r="F77" s="135"/>
      <c r="G77" s="136"/>
      <c r="L77" s="67" t="str">
        <f t="shared" si="3"/>
        <v/>
      </c>
      <c r="M77" s="67" t="str">
        <f t="shared" si="5"/>
        <v/>
      </c>
      <c r="N77" s="67" t="str">
        <f t="shared" si="4"/>
        <v/>
      </c>
    </row>
    <row r="78" spans="1:14">
      <c r="A78" s="133"/>
      <c r="B78" s="134"/>
      <c r="C78" s="134"/>
      <c r="D78" s="134"/>
      <c r="E78" s="134"/>
      <c r="F78" s="135"/>
      <c r="G78" s="136"/>
      <c r="L78" s="67" t="str">
        <f t="shared" si="3"/>
        <v/>
      </c>
      <c r="M78" s="67" t="str">
        <f t="shared" si="5"/>
        <v/>
      </c>
      <c r="N78" s="67" t="str">
        <f t="shared" si="4"/>
        <v/>
      </c>
    </row>
    <row r="79" spans="1:14">
      <c r="A79" s="133"/>
      <c r="B79" s="134"/>
      <c r="C79" s="134"/>
      <c r="D79" s="134"/>
      <c r="E79" s="134"/>
      <c r="F79" s="135"/>
      <c r="G79" s="136"/>
      <c r="L79" s="67" t="str">
        <f t="shared" si="3"/>
        <v/>
      </c>
      <c r="M79" s="67" t="str">
        <f t="shared" si="5"/>
        <v/>
      </c>
      <c r="N79" s="67" t="str">
        <f t="shared" si="4"/>
        <v/>
      </c>
    </row>
    <row r="80" spans="1:14">
      <c r="A80" s="133"/>
      <c r="B80" s="134"/>
      <c r="C80" s="134"/>
      <c r="D80" s="134"/>
      <c r="E80" s="134"/>
      <c r="F80" s="135"/>
      <c r="G80" s="136"/>
      <c r="L80" s="67" t="str">
        <f t="shared" si="3"/>
        <v/>
      </c>
      <c r="M80" s="67" t="str">
        <f t="shared" si="5"/>
        <v/>
      </c>
      <c r="N80" s="67" t="str">
        <f t="shared" si="4"/>
        <v/>
      </c>
    </row>
    <row r="81" spans="1:14">
      <c r="A81" s="133"/>
      <c r="B81" s="134"/>
      <c r="C81" s="134"/>
      <c r="D81" s="134"/>
      <c r="E81" s="134"/>
      <c r="F81" s="135"/>
      <c r="G81" s="136"/>
      <c r="L81" s="67" t="str">
        <f t="shared" si="3"/>
        <v/>
      </c>
      <c r="M81" s="67" t="str">
        <f t="shared" si="5"/>
        <v/>
      </c>
      <c r="N81" s="67" t="str">
        <f t="shared" si="4"/>
        <v/>
      </c>
    </row>
    <row r="82" spans="1:14">
      <c r="A82" s="133"/>
      <c r="B82" s="134"/>
      <c r="C82" s="134"/>
      <c r="D82" s="134"/>
      <c r="E82" s="134"/>
      <c r="F82" s="135"/>
      <c r="G82" s="136"/>
      <c r="L82" s="67" t="str">
        <f t="shared" si="3"/>
        <v/>
      </c>
      <c r="M82" s="67" t="str">
        <f t="shared" si="5"/>
        <v/>
      </c>
      <c r="N82" s="67" t="str">
        <f t="shared" si="4"/>
        <v/>
      </c>
    </row>
    <row r="83" spans="1:14">
      <c r="A83" s="133"/>
      <c r="B83" s="134"/>
      <c r="C83" s="134"/>
      <c r="D83" s="134"/>
      <c r="E83" s="134"/>
      <c r="F83" s="135"/>
      <c r="G83" s="136"/>
      <c r="L83" s="67" t="str">
        <f t="shared" si="3"/>
        <v/>
      </c>
      <c r="M83" s="67" t="str">
        <f t="shared" si="5"/>
        <v/>
      </c>
      <c r="N83" s="67" t="str">
        <f t="shared" si="4"/>
        <v/>
      </c>
    </row>
    <row r="84" spans="1:14">
      <c r="A84" s="133"/>
      <c r="B84" s="134"/>
      <c r="C84" s="134"/>
      <c r="D84" s="134"/>
      <c r="E84" s="134"/>
      <c r="F84" s="135"/>
      <c r="G84" s="136"/>
      <c r="L84" s="67" t="str">
        <f t="shared" si="3"/>
        <v/>
      </c>
      <c r="M84" s="67" t="str">
        <f t="shared" si="5"/>
        <v/>
      </c>
      <c r="N84" s="67" t="str">
        <f t="shared" si="4"/>
        <v/>
      </c>
    </row>
    <row r="85" spans="1:14">
      <c r="A85" s="133"/>
      <c r="B85" s="134"/>
      <c r="C85" s="134"/>
      <c r="D85" s="134"/>
      <c r="E85" s="134"/>
      <c r="F85" s="135"/>
      <c r="G85" s="136"/>
      <c r="L85" s="67" t="str">
        <f t="shared" si="3"/>
        <v/>
      </c>
      <c r="M85" s="67" t="str">
        <f t="shared" si="5"/>
        <v/>
      </c>
      <c r="N85" s="67" t="str">
        <f t="shared" si="4"/>
        <v/>
      </c>
    </row>
    <row r="86" spans="1:14">
      <c r="A86" s="133"/>
      <c r="B86" s="134"/>
      <c r="C86" s="134"/>
      <c r="D86" s="134"/>
      <c r="E86" s="134"/>
      <c r="F86" s="135"/>
      <c r="G86" s="136"/>
      <c r="L86" s="67" t="str">
        <f t="shared" si="3"/>
        <v/>
      </c>
      <c r="M86" s="67" t="str">
        <f t="shared" si="5"/>
        <v/>
      </c>
      <c r="N86" s="67" t="str">
        <f t="shared" si="4"/>
        <v/>
      </c>
    </row>
    <row r="87" spans="1:14">
      <c r="A87" s="133"/>
      <c r="B87" s="134"/>
      <c r="C87" s="134"/>
      <c r="D87" s="134"/>
      <c r="E87" s="134"/>
      <c r="F87" s="135"/>
      <c r="G87" s="136"/>
      <c r="L87" s="67" t="str">
        <f t="shared" si="3"/>
        <v/>
      </c>
      <c r="M87" s="67" t="str">
        <f t="shared" si="5"/>
        <v/>
      </c>
      <c r="N87" s="67" t="str">
        <f t="shared" si="4"/>
        <v/>
      </c>
    </row>
    <row r="88" spans="1:14">
      <c r="A88" s="133"/>
      <c r="B88" s="134"/>
      <c r="C88" s="134"/>
      <c r="D88" s="134"/>
      <c r="E88" s="134"/>
      <c r="F88" s="135"/>
      <c r="G88" s="136"/>
      <c r="L88" s="67" t="str">
        <f t="shared" si="3"/>
        <v/>
      </c>
      <c r="M88" s="67" t="str">
        <f t="shared" si="5"/>
        <v/>
      </c>
      <c r="N88" s="67" t="str">
        <f t="shared" si="4"/>
        <v/>
      </c>
    </row>
    <row r="89" spans="1:14">
      <c r="A89" s="133"/>
      <c r="B89" s="134"/>
      <c r="C89" s="134"/>
      <c r="D89" s="134"/>
      <c r="E89" s="134"/>
      <c r="F89" s="135"/>
      <c r="G89" s="136"/>
      <c r="L89" s="67" t="str">
        <f t="shared" si="3"/>
        <v/>
      </c>
      <c r="M89" s="67" t="str">
        <f t="shared" si="5"/>
        <v/>
      </c>
      <c r="N89" s="67" t="str">
        <f t="shared" si="4"/>
        <v/>
      </c>
    </row>
    <row r="90" spans="1:14">
      <c r="A90" s="133"/>
      <c r="B90" s="134"/>
      <c r="C90" s="134"/>
      <c r="D90" s="134"/>
      <c r="E90" s="134"/>
      <c r="F90" s="135"/>
      <c r="G90" s="136"/>
      <c r="L90" s="67" t="str">
        <f t="shared" si="3"/>
        <v/>
      </c>
      <c r="M90" s="67" t="str">
        <f t="shared" si="5"/>
        <v/>
      </c>
      <c r="N90" s="67" t="str">
        <f t="shared" si="4"/>
        <v/>
      </c>
    </row>
    <row r="91" spans="1:14">
      <c r="A91" s="133"/>
      <c r="B91" s="134"/>
      <c r="C91" s="134"/>
      <c r="D91" s="134"/>
      <c r="E91" s="134"/>
      <c r="F91" s="135"/>
      <c r="G91" s="136"/>
      <c r="L91" s="67" t="str">
        <f t="shared" si="3"/>
        <v/>
      </c>
      <c r="M91" s="67" t="str">
        <f t="shared" si="5"/>
        <v/>
      </c>
      <c r="N91" s="67" t="str">
        <f t="shared" si="4"/>
        <v/>
      </c>
    </row>
    <row r="92" spans="1:14">
      <c r="A92" s="133"/>
      <c r="B92" s="134"/>
      <c r="C92" s="134"/>
      <c r="D92" s="134"/>
      <c r="E92" s="134"/>
      <c r="F92" s="135"/>
      <c r="G92" s="136"/>
      <c r="L92" s="67" t="str">
        <f t="shared" si="3"/>
        <v/>
      </c>
      <c r="M92" s="67" t="str">
        <f t="shared" si="5"/>
        <v/>
      </c>
      <c r="N92" s="67" t="str">
        <f t="shared" si="4"/>
        <v/>
      </c>
    </row>
    <row r="93" spans="1:14">
      <c r="A93" s="133"/>
      <c r="B93" s="134"/>
      <c r="C93" s="134"/>
      <c r="D93" s="134"/>
      <c r="E93" s="134"/>
      <c r="F93" s="135"/>
      <c r="G93" s="136"/>
      <c r="L93" s="67" t="str">
        <f t="shared" si="3"/>
        <v/>
      </c>
      <c r="M93" s="67" t="str">
        <f t="shared" si="5"/>
        <v/>
      </c>
      <c r="N93" s="67" t="str">
        <f t="shared" si="4"/>
        <v/>
      </c>
    </row>
    <row r="94" spans="1:14">
      <c r="A94" s="133"/>
      <c r="B94" s="134"/>
      <c r="C94" s="134"/>
      <c r="D94" s="134"/>
      <c r="E94" s="134"/>
      <c r="F94" s="135"/>
      <c r="G94" s="136"/>
      <c r="L94" s="67" t="str">
        <f t="shared" si="3"/>
        <v/>
      </c>
      <c r="M94" s="67" t="str">
        <f t="shared" si="5"/>
        <v/>
      </c>
      <c r="N94" s="67" t="str">
        <f t="shared" si="4"/>
        <v/>
      </c>
    </row>
    <row r="95" spans="1:14">
      <c r="A95" s="133"/>
      <c r="B95" s="134"/>
      <c r="C95" s="134"/>
      <c r="D95" s="134"/>
      <c r="E95" s="134"/>
      <c r="F95" s="135"/>
      <c r="G95" s="136"/>
      <c r="L95" s="67" t="str">
        <f t="shared" si="3"/>
        <v/>
      </c>
      <c r="M95" s="67" t="str">
        <f t="shared" si="5"/>
        <v/>
      </c>
      <c r="N95" s="67" t="str">
        <f t="shared" si="4"/>
        <v/>
      </c>
    </row>
    <row r="96" spans="1:14">
      <c r="A96" s="133"/>
      <c r="B96" s="134"/>
      <c r="C96" s="134"/>
      <c r="D96" s="134"/>
      <c r="E96" s="134"/>
      <c r="F96" s="135"/>
      <c r="G96" s="136"/>
      <c r="L96" s="67" t="str">
        <f t="shared" si="3"/>
        <v/>
      </c>
      <c r="M96" s="67" t="str">
        <f t="shared" si="5"/>
        <v/>
      </c>
      <c r="N96" s="67" t="str">
        <f t="shared" si="4"/>
        <v/>
      </c>
    </row>
    <row r="97" spans="1:14">
      <c r="A97" s="133"/>
      <c r="B97" s="134"/>
      <c r="C97" s="134"/>
      <c r="D97" s="134"/>
      <c r="E97" s="134"/>
      <c r="F97" s="135"/>
      <c r="G97" s="136"/>
      <c r="L97" s="67" t="str">
        <f t="shared" si="3"/>
        <v/>
      </c>
      <c r="M97" s="67" t="str">
        <f t="shared" si="5"/>
        <v/>
      </c>
      <c r="N97" s="67" t="str">
        <f t="shared" si="4"/>
        <v/>
      </c>
    </row>
    <row r="98" spans="1:14">
      <c r="A98" s="133"/>
      <c r="B98" s="134"/>
      <c r="C98" s="134"/>
      <c r="D98" s="134"/>
      <c r="E98" s="134"/>
      <c r="F98" s="135"/>
      <c r="G98" s="136"/>
      <c r="L98" s="67" t="str">
        <f t="shared" si="3"/>
        <v/>
      </c>
      <c r="M98" s="67" t="str">
        <f t="shared" si="5"/>
        <v/>
      </c>
      <c r="N98" s="67" t="str">
        <f t="shared" si="4"/>
        <v/>
      </c>
    </row>
    <row r="99" spans="1:14">
      <c r="A99" s="133"/>
      <c r="B99" s="134"/>
      <c r="C99" s="134"/>
      <c r="D99" s="134"/>
      <c r="E99" s="134"/>
      <c r="F99" s="135"/>
      <c r="G99" s="136"/>
      <c r="L99" s="67" t="str">
        <f t="shared" si="3"/>
        <v/>
      </c>
      <c r="M99" s="67" t="str">
        <f t="shared" si="5"/>
        <v/>
      </c>
      <c r="N99" s="67" t="str">
        <f t="shared" si="4"/>
        <v/>
      </c>
    </row>
    <row r="100" spans="1:14">
      <c r="A100" s="133"/>
      <c r="B100" s="134"/>
      <c r="C100" s="134"/>
      <c r="D100" s="134"/>
      <c r="E100" s="134"/>
      <c r="F100" s="135"/>
      <c r="G100" s="136"/>
      <c r="L100" s="67" t="str">
        <f t="shared" si="3"/>
        <v/>
      </c>
      <c r="M100" s="67" t="str">
        <f t="shared" si="5"/>
        <v/>
      </c>
      <c r="N100" s="67" t="str">
        <f t="shared" si="4"/>
        <v/>
      </c>
    </row>
    <row r="101" spans="1:14">
      <c r="A101" s="133"/>
      <c r="B101" s="134"/>
      <c r="C101" s="134"/>
      <c r="D101" s="134"/>
      <c r="E101" s="134"/>
      <c r="F101" s="135"/>
      <c r="G101" s="136"/>
      <c r="L101" s="67" t="str">
        <f t="shared" si="3"/>
        <v/>
      </c>
      <c r="M101" s="67" t="str">
        <f t="shared" si="5"/>
        <v/>
      </c>
      <c r="N101" s="67" t="str">
        <f t="shared" si="4"/>
        <v/>
      </c>
    </row>
    <row r="102" spans="1:14">
      <c r="A102" s="133"/>
      <c r="B102" s="134"/>
      <c r="C102" s="134"/>
      <c r="D102" s="134"/>
      <c r="E102" s="134"/>
      <c r="F102" s="135"/>
      <c r="G102" s="136"/>
      <c r="L102" s="67" t="str">
        <f t="shared" si="3"/>
        <v/>
      </c>
      <c r="M102" s="67" t="str">
        <f t="shared" si="5"/>
        <v/>
      </c>
      <c r="N102" s="67" t="str">
        <f t="shared" si="4"/>
        <v/>
      </c>
    </row>
    <row r="103" spans="1:14">
      <c r="A103" s="133"/>
      <c r="B103" s="134"/>
      <c r="C103" s="134"/>
      <c r="D103" s="134"/>
      <c r="E103" s="134"/>
      <c r="F103" s="135"/>
      <c r="G103" s="136"/>
      <c r="L103" s="67" t="str">
        <f t="shared" si="3"/>
        <v/>
      </c>
      <c r="M103" s="67" t="str">
        <f t="shared" si="5"/>
        <v/>
      </c>
      <c r="N103" s="67" t="str">
        <f t="shared" si="4"/>
        <v/>
      </c>
    </row>
    <row r="104" spans="1:14">
      <c r="A104" s="133"/>
      <c r="B104" s="134"/>
      <c r="C104" s="134"/>
      <c r="D104" s="134"/>
      <c r="E104" s="134"/>
      <c r="F104" s="135"/>
      <c r="G104" s="136"/>
      <c r="L104" s="67" t="str">
        <f t="shared" si="3"/>
        <v/>
      </c>
      <c r="M104" s="67" t="str">
        <f t="shared" si="5"/>
        <v/>
      </c>
      <c r="N104" s="67" t="str">
        <f t="shared" si="4"/>
        <v/>
      </c>
    </row>
    <row r="105" spans="1:14">
      <c r="A105" s="133"/>
      <c r="B105" s="134"/>
      <c r="C105" s="134"/>
      <c r="D105" s="134"/>
      <c r="E105" s="134"/>
      <c r="F105" s="135"/>
      <c r="G105" s="136"/>
      <c r="L105" s="67" t="str">
        <f t="shared" si="3"/>
        <v/>
      </c>
      <c r="M105" s="67" t="str">
        <f t="shared" si="5"/>
        <v/>
      </c>
      <c r="N105" s="67" t="str">
        <f t="shared" si="4"/>
        <v/>
      </c>
    </row>
    <row r="106" spans="1:14">
      <c r="A106" s="133"/>
      <c r="B106" s="134"/>
      <c r="C106" s="134"/>
      <c r="D106" s="134"/>
      <c r="E106" s="134"/>
      <c r="F106" s="135"/>
      <c r="G106" s="136"/>
      <c r="L106" s="67" t="str">
        <f t="shared" si="3"/>
        <v/>
      </c>
      <c r="M106" s="67" t="str">
        <f t="shared" si="5"/>
        <v/>
      </c>
      <c r="N106" s="67" t="str">
        <f t="shared" si="4"/>
        <v/>
      </c>
    </row>
    <row r="107" spans="1:14">
      <c r="A107" s="133"/>
      <c r="B107" s="134"/>
      <c r="C107" s="134"/>
      <c r="D107" s="134"/>
      <c r="E107" s="134"/>
      <c r="F107" s="135"/>
      <c r="G107" s="136"/>
      <c r="L107" s="67" t="str">
        <f t="shared" si="3"/>
        <v/>
      </c>
      <c r="M107" s="67" t="str">
        <f t="shared" si="5"/>
        <v/>
      </c>
      <c r="N107" s="67" t="str">
        <f t="shared" si="4"/>
        <v/>
      </c>
    </row>
    <row r="108" spans="1:14">
      <c r="A108" s="133"/>
      <c r="B108" s="134"/>
      <c r="C108" s="134"/>
      <c r="D108" s="134"/>
      <c r="E108" s="134"/>
      <c r="F108" s="135"/>
      <c r="G108" s="136"/>
      <c r="L108" s="67" t="str">
        <f t="shared" si="3"/>
        <v/>
      </c>
      <c r="M108" s="67" t="str">
        <f t="shared" si="5"/>
        <v/>
      </c>
      <c r="N108" s="67" t="str">
        <f t="shared" si="4"/>
        <v/>
      </c>
    </row>
    <row r="109" spans="1:14">
      <c r="A109" s="133"/>
      <c r="B109" s="134"/>
      <c r="C109" s="134"/>
      <c r="D109" s="134"/>
      <c r="E109" s="134"/>
      <c r="F109" s="135"/>
      <c r="G109" s="136"/>
      <c r="L109" s="67" t="str">
        <f t="shared" si="3"/>
        <v/>
      </c>
      <c r="M109" s="67" t="str">
        <f t="shared" si="5"/>
        <v/>
      </c>
      <c r="N109" s="67" t="str">
        <f t="shared" si="4"/>
        <v/>
      </c>
    </row>
    <row r="110" spans="1:14">
      <c r="A110" s="133"/>
      <c r="B110" s="134"/>
      <c r="C110" s="134"/>
      <c r="D110" s="134"/>
      <c r="E110" s="134"/>
      <c r="F110" s="135"/>
      <c r="G110" s="136"/>
      <c r="L110" s="67" t="str">
        <f t="shared" si="3"/>
        <v/>
      </c>
      <c r="M110" s="67" t="str">
        <f t="shared" si="5"/>
        <v/>
      </c>
      <c r="N110" s="67" t="str">
        <f t="shared" si="4"/>
        <v/>
      </c>
    </row>
    <row r="111" spans="1:14">
      <c r="A111" s="133"/>
      <c r="B111" s="134"/>
      <c r="C111" s="134"/>
      <c r="D111" s="134"/>
      <c r="E111" s="134"/>
      <c r="F111" s="135"/>
      <c r="G111" s="136"/>
      <c r="L111" s="67" t="str">
        <f t="shared" si="3"/>
        <v/>
      </c>
      <c r="M111" s="67" t="str">
        <f t="shared" si="5"/>
        <v/>
      </c>
      <c r="N111" s="67" t="str">
        <f t="shared" si="4"/>
        <v/>
      </c>
    </row>
    <row r="112" spans="1:14">
      <c r="A112" s="133"/>
      <c r="B112" s="134"/>
      <c r="C112" s="134"/>
      <c r="D112" s="134"/>
      <c r="E112" s="134"/>
      <c r="F112" s="135"/>
      <c r="G112" s="136"/>
      <c r="L112" s="67" t="str">
        <f t="shared" si="3"/>
        <v/>
      </c>
      <c r="M112" s="67" t="str">
        <f t="shared" si="5"/>
        <v/>
      </c>
      <c r="N112" s="67" t="str">
        <f t="shared" si="4"/>
        <v/>
      </c>
    </row>
    <row r="113" spans="1:14">
      <c r="A113" s="133"/>
      <c r="B113" s="134"/>
      <c r="C113" s="134"/>
      <c r="D113" s="134"/>
      <c r="E113" s="134"/>
      <c r="F113" s="135"/>
      <c r="G113" s="136"/>
      <c r="L113" s="67" t="str">
        <f t="shared" si="3"/>
        <v/>
      </c>
      <c r="M113" s="67" t="str">
        <f t="shared" si="5"/>
        <v/>
      </c>
      <c r="N113" s="67" t="str">
        <f t="shared" si="4"/>
        <v/>
      </c>
    </row>
    <row r="114" spans="1:14">
      <c r="A114" s="133"/>
      <c r="B114" s="134"/>
      <c r="C114" s="134"/>
      <c r="D114" s="134"/>
      <c r="E114" s="134"/>
      <c r="F114" s="135"/>
      <c r="G114" s="136"/>
      <c r="L114" s="67" t="str">
        <f t="shared" si="3"/>
        <v/>
      </c>
      <c r="M114" s="67" t="str">
        <f t="shared" si="5"/>
        <v/>
      </c>
      <c r="N114" s="67" t="str">
        <f t="shared" si="4"/>
        <v/>
      </c>
    </row>
    <row r="115" spans="1:14">
      <c r="A115" s="133"/>
      <c r="B115" s="134"/>
      <c r="C115" s="134"/>
      <c r="D115" s="134"/>
      <c r="E115" s="134"/>
      <c r="F115" s="135"/>
      <c r="G115" s="136"/>
      <c r="L115" s="67" t="str">
        <f t="shared" si="3"/>
        <v/>
      </c>
      <c r="M115" s="67" t="str">
        <f t="shared" si="5"/>
        <v/>
      </c>
      <c r="N115" s="67" t="str">
        <f t="shared" si="4"/>
        <v/>
      </c>
    </row>
    <row r="116" spans="1:14">
      <c r="A116" s="133"/>
      <c r="B116" s="134"/>
      <c r="C116" s="134"/>
      <c r="D116" s="134"/>
      <c r="E116" s="134"/>
      <c r="F116" s="135"/>
      <c r="G116" s="136"/>
      <c r="L116" s="67" t="str">
        <f t="shared" si="3"/>
        <v/>
      </c>
      <c r="M116" s="67" t="str">
        <f t="shared" si="5"/>
        <v/>
      </c>
      <c r="N116" s="67" t="str">
        <f t="shared" si="4"/>
        <v/>
      </c>
    </row>
    <row r="117" spans="1:14">
      <c r="A117" s="133"/>
      <c r="B117" s="134"/>
      <c r="C117" s="134"/>
      <c r="D117" s="134"/>
      <c r="E117" s="134"/>
      <c r="F117" s="135"/>
      <c r="G117" s="136"/>
      <c r="L117" s="67" t="str">
        <f t="shared" si="3"/>
        <v/>
      </c>
      <c r="M117" s="67" t="str">
        <f t="shared" si="5"/>
        <v/>
      </c>
      <c r="N117" s="67" t="str">
        <f t="shared" si="4"/>
        <v/>
      </c>
    </row>
    <row r="118" spans="1:14">
      <c r="A118" s="133"/>
      <c r="B118" s="134"/>
      <c r="C118" s="134"/>
      <c r="D118" s="134"/>
      <c r="E118" s="134"/>
      <c r="F118" s="135"/>
      <c r="G118" s="136"/>
      <c r="L118" s="67" t="str">
        <f t="shared" si="3"/>
        <v/>
      </c>
      <c r="M118" s="67" t="str">
        <f t="shared" si="5"/>
        <v/>
      </c>
      <c r="N118" s="67" t="str">
        <f t="shared" si="4"/>
        <v/>
      </c>
    </row>
    <row r="119" spans="1:14">
      <c r="A119" s="133"/>
      <c r="B119" s="134"/>
      <c r="C119" s="134"/>
      <c r="D119" s="134"/>
      <c r="E119" s="134"/>
      <c r="F119" s="135"/>
      <c r="G119" s="136"/>
      <c r="L119" s="67" t="str">
        <f t="shared" si="3"/>
        <v/>
      </c>
      <c r="M119" s="67" t="str">
        <f t="shared" si="5"/>
        <v/>
      </c>
      <c r="N119" s="67" t="str">
        <f t="shared" si="4"/>
        <v/>
      </c>
    </row>
    <row r="120" spans="1:14">
      <c r="A120" s="133"/>
      <c r="B120" s="134"/>
      <c r="C120" s="134"/>
      <c r="D120" s="134"/>
      <c r="E120" s="134"/>
      <c r="F120" s="135"/>
      <c r="G120" s="136"/>
      <c r="L120" s="67" t="str">
        <f t="shared" si="3"/>
        <v/>
      </c>
      <c r="M120" s="67" t="str">
        <f t="shared" si="5"/>
        <v/>
      </c>
      <c r="N120" s="67" t="str">
        <f t="shared" si="4"/>
        <v/>
      </c>
    </row>
    <row r="121" spans="1:14">
      <c r="A121" s="133"/>
      <c r="B121" s="134"/>
      <c r="C121" s="134"/>
      <c r="D121" s="134"/>
      <c r="E121" s="134"/>
      <c r="F121" s="135"/>
      <c r="G121" s="136"/>
      <c r="L121" s="67" t="str">
        <f t="shared" si="3"/>
        <v/>
      </c>
      <c r="M121" s="67" t="str">
        <f t="shared" si="5"/>
        <v/>
      </c>
      <c r="N121" s="67" t="str">
        <f t="shared" si="4"/>
        <v/>
      </c>
    </row>
    <row r="122" spans="1:14">
      <c r="A122" s="133"/>
      <c r="B122" s="134"/>
      <c r="C122" s="134"/>
      <c r="D122" s="134"/>
      <c r="E122" s="134"/>
      <c r="F122" s="135"/>
      <c r="G122" s="136"/>
      <c r="L122" s="67" t="str">
        <f t="shared" si="3"/>
        <v/>
      </c>
      <c r="M122" s="67" t="str">
        <f t="shared" si="5"/>
        <v/>
      </c>
      <c r="N122" s="67" t="str">
        <f t="shared" si="4"/>
        <v/>
      </c>
    </row>
    <row r="123" spans="1:14">
      <c r="A123" s="133"/>
      <c r="B123" s="134"/>
      <c r="C123" s="134"/>
      <c r="D123" s="134"/>
      <c r="E123" s="134"/>
      <c r="F123" s="135"/>
      <c r="G123" s="136"/>
      <c r="L123" s="67" t="str">
        <f t="shared" si="3"/>
        <v/>
      </c>
      <c r="M123" s="67" t="str">
        <f t="shared" si="5"/>
        <v/>
      </c>
      <c r="N123" s="67" t="str">
        <f t="shared" si="4"/>
        <v/>
      </c>
    </row>
    <row r="124" spans="1:14">
      <c r="A124" s="133"/>
      <c r="B124" s="134"/>
      <c r="C124" s="134"/>
      <c r="D124" s="134"/>
      <c r="E124" s="134"/>
      <c r="F124" s="135"/>
      <c r="G124" s="136"/>
      <c r="L124" s="67" t="str">
        <f t="shared" si="3"/>
        <v/>
      </c>
      <c r="M124" s="67" t="str">
        <f t="shared" si="5"/>
        <v/>
      </c>
      <c r="N124" s="67" t="str">
        <f t="shared" si="4"/>
        <v/>
      </c>
    </row>
    <row r="125" spans="1:14">
      <c r="A125" s="133"/>
      <c r="B125" s="134"/>
      <c r="C125" s="134"/>
      <c r="D125" s="134"/>
      <c r="E125" s="134"/>
      <c r="F125" s="135"/>
      <c r="G125" s="136"/>
      <c r="L125" s="67" t="str">
        <f t="shared" si="3"/>
        <v/>
      </c>
      <c r="M125" s="67" t="str">
        <f t="shared" si="5"/>
        <v/>
      </c>
      <c r="N125" s="67" t="str">
        <f t="shared" si="4"/>
        <v/>
      </c>
    </row>
    <row r="126" spans="1:14">
      <c r="A126" s="133"/>
      <c r="B126" s="134"/>
      <c r="C126" s="134"/>
      <c r="D126" s="134"/>
      <c r="E126" s="134"/>
      <c r="F126" s="135"/>
      <c r="G126" s="136"/>
      <c r="L126" s="67" t="str">
        <f t="shared" si="3"/>
        <v/>
      </c>
      <c r="M126" s="67" t="str">
        <f t="shared" si="5"/>
        <v/>
      </c>
      <c r="N126" s="67" t="str">
        <f t="shared" si="4"/>
        <v/>
      </c>
    </row>
    <row r="127" spans="1:14">
      <c r="A127" s="133"/>
      <c r="B127" s="134"/>
      <c r="C127" s="134"/>
      <c r="D127" s="134"/>
      <c r="E127" s="134"/>
      <c r="F127" s="135"/>
      <c r="G127" s="136"/>
      <c r="L127" s="67" t="str">
        <f t="shared" si="3"/>
        <v/>
      </c>
      <c r="M127" s="67" t="str">
        <f t="shared" si="5"/>
        <v/>
      </c>
      <c r="N127" s="67" t="str">
        <f t="shared" si="4"/>
        <v/>
      </c>
    </row>
    <row r="128" spans="1:14">
      <c r="A128" s="133"/>
      <c r="B128" s="134"/>
      <c r="C128" s="134"/>
      <c r="D128" s="134"/>
      <c r="E128" s="134"/>
      <c r="F128" s="135"/>
      <c r="G128" s="136"/>
      <c r="L128" s="67" t="str">
        <f t="shared" si="3"/>
        <v/>
      </c>
      <c r="M128" s="67" t="str">
        <f t="shared" si="5"/>
        <v/>
      </c>
      <c r="N128" s="67" t="str">
        <f t="shared" si="4"/>
        <v/>
      </c>
    </row>
    <row r="129" spans="1:14">
      <c r="A129" s="133"/>
      <c r="B129" s="134"/>
      <c r="C129" s="134"/>
      <c r="D129" s="134"/>
      <c r="E129" s="134"/>
      <c r="F129" s="135"/>
      <c r="G129" s="136"/>
      <c r="L129" s="67" t="str">
        <f t="shared" si="3"/>
        <v/>
      </c>
      <c r="M129" s="67" t="str">
        <f t="shared" si="5"/>
        <v/>
      </c>
      <c r="N129" s="67" t="str">
        <f t="shared" si="4"/>
        <v/>
      </c>
    </row>
    <row r="130" spans="1:14">
      <c r="A130" s="133"/>
      <c r="B130" s="134"/>
      <c r="C130" s="134"/>
      <c r="D130" s="134"/>
      <c r="E130" s="134"/>
      <c r="F130" s="135"/>
      <c r="G130" s="136"/>
      <c r="L130" s="67" t="str">
        <f t="shared" si="3"/>
        <v/>
      </c>
      <c r="M130" s="67" t="str">
        <f t="shared" si="5"/>
        <v/>
      </c>
      <c r="N130" s="67" t="str">
        <f t="shared" si="4"/>
        <v/>
      </c>
    </row>
    <row r="131" spans="1:14">
      <c r="A131" s="133"/>
      <c r="B131" s="134"/>
      <c r="C131" s="134"/>
      <c r="D131" s="134"/>
      <c r="E131" s="134"/>
      <c r="F131" s="135"/>
      <c r="G131" s="136"/>
      <c r="L131" s="67" t="str">
        <f t="shared" ref="L131:L194" si="6">IF(E131="","",EXP(-POWER((1-J$26*(E131-J$20)/J$19), 1/J$26)))</f>
        <v/>
      </c>
      <c r="M131" s="67" t="str">
        <f t="shared" si="5"/>
        <v/>
      </c>
      <c r="N131" s="67" t="str">
        <f t="shared" ref="N131:N194" si="7">IF(L131="","",POWER(F131-M131,2) / M131)</f>
        <v/>
      </c>
    </row>
    <row r="132" spans="1:14">
      <c r="A132" s="133"/>
      <c r="B132" s="134"/>
      <c r="C132" s="134"/>
      <c r="D132" s="134"/>
      <c r="E132" s="134"/>
      <c r="F132" s="135"/>
      <c r="G132" s="136"/>
      <c r="L132" s="67" t="str">
        <f t="shared" si="6"/>
        <v/>
      </c>
      <c r="M132" s="67" t="str">
        <f t="shared" ref="M132:M195" si="8">IF(L132="","",(L132-L131)*J$3)</f>
        <v/>
      </c>
      <c r="N132" s="67" t="str">
        <f t="shared" si="7"/>
        <v/>
      </c>
    </row>
    <row r="133" spans="1:14">
      <c r="A133" s="133"/>
      <c r="B133" s="134"/>
      <c r="C133" s="134"/>
      <c r="D133" s="134"/>
      <c r="E133" s="134"/>
      <c r="F133" s="135"/>
      <c r="G133" s="136"/>
      <c r="L133" s="67" t="str">
        <f t="shared" si="6"/>
        <v/>
      </c>
      <c r="M133" s="67" t="str">
        <f t="shared" si="8"/>
        <v/>
      </c>
      <c r="N133" s="67" t="str">
        <f t="shared" si="7"/>
        <v/>
      </c>
    </row>
    <row r="134" spans="1:14">
      <c r="A134" s="133"/>
      <c r="B134" s="134"/>
      <c r="C134" s="134"/>
      <c r="D134" s="134"/>
      <c r="E134" s="134"/>
      <c r="F134" s="135"/>
      <c r="G134" s="136"/>
      <c r="L134" s="67" t="str">
        <f t="shared" si="6"/>
        <v/>
      </c>
      <c r="M134" s="67" t="str">
        <f t="shared" si="8"/>
        <v/>
      </c>
      <c r="N134" s="67" t="str">
        <f t="shared" si="7"/>
        <v/>
      </c>
    </row>
    <row r="135" spans="1:14">
      <c r="A135" s="133"/>
      <c r="B135" s="134"/>
      <c r="C135" s="134"/>
      <c r="D135" s="134"/>
      <c r="E135" s="134"/>
      <c r="F135" s="135"/>
      <c r="G135" s="136"/>
      <c r="L135" s="67" t="str">
        <f t="shared" si="6"/>
        <v/>
      </c>
      <c r="M135" s="67" t="str">
        <f t="shared" si="8"/>
        <v/>
      </c>
      <c r="N135" s="67" t="str">
        <f t="shared" si="7"/>
        <v/>
      </c>
    </row>
    <row r="136" spans="1:14">
      <c r="A136" s="133"/>
      <c r="B136" s="134"/>
      <c r="C136" s="134"/>
      <c r="D136" s="134"/>
      <c r="E136" s="134"/>
      <c r="F136" s="135"/>
      <c r="G136" s="136"/>
      <c r="L136" s="67" t="str">
        <f t="shared" si="6"/>
        <v/>
      </c>
      <c r="M136" s="67" t="str">
        <f t="shared" si="8"/>
        <v/>
      </c>
      <c r="N136" s="67" t="str">
        <f t="shared" si="7"/>
        <v/>
      </c>
    </row>
    <row r="137" spans="1:14">
      <c r="A137" s="133"/>
      <c r="B137" s="134"/>
      <c r="C137" s="134"/>
      <c r="D137" s="134"/>
      <c r="E137" s="134"/>
      <c r="F137" s="135"/>
      <c r="G137" s="136"/>
      <c r="L137" s="67" t="str">
        <f t="shared" si="6"/>
        <v/>
      </c>
      <c r="M137" s="67" t="str">
        <f t="shared" si="8"/>
        <v/>
      </c>
      <c r="N137" s="67" t="str">
        <f t="shared" si="7"/>
        <v/>
      </c>
    </row>
    <row r="138" spans="1:14">
      <c r="A138" s="133"/>
      <c r="B138" s="134"/>
      <c r="C138" s="134"/>
      <c r="D138" s="134"/>
      <c r="E138" s="134"/>
      <c r="F138" s="135"/>
      <c r="G138" s="136"/>
      <c r="L138" s="67" t="str">
        <f t="shared" si="6"/>
        <v/>
      </c>
      <c r="M138" s="67" t="str">
        <f t="shared" si="8"/>
        <v/>
      </c>
      <c r="N138" s="67" t="str">
        <f t="shared" si="7"/>
        <v/>
      </c>
    </row>
    <row r="139" spans="1:14">
      <c r="A139" s="133"/>
      <c r="B139" s="134"/>
      <c r="C139" s="134"/>
      <c r="D139" s="134"/>
      <c r="E139" s="134"/>
      <c r="F139" s="135"/>
      <c r="G139" s="136"/>
      <c r="L139" s="67" t="str">
        <f t="shared" si="6"/>
        <v/>
      </c>
      <c r="M139" s="67" t="str">
        <f t="shared" si="8"/>
        <v/>
      </c>
      <c r="N139" s="67" t="str">
        <f t="shared" si="7"/>
        <v/>
      </c>
    </row>
    <row r="140" spans="1:14">
      <c r="A140" s="133"/>
      <c r="B140" s="134"/>
      <c r="C140" s="134"/>
      <c r="D140" s="134"/>
      <c r="E140" s="134"/>
      <c r="F140" s="135"/>
      <c r="G140" s="136"/>
      <c r="L140" s="67" t="str">
        <f t="shared" si="6"/>
        <v/>
      </c>
      <c r="M140" s="67" t="str">
        <f t="shared" si="8"/>
        <v/>
      </c>
      <c r="N140" s="67" t="str">
        <f t="shared" si="7"/>
        <v/>
      </c>
    </row>
    <row r="141" spans="1:14">
      <c r="A141" s="133"/>
      <c r="B141" s="134"/>
      <c r="C141" s="134"/>
      <c r="D141" s="134"/>
      <c r="E141" s="134"/>
      <c r="F141" s="135"/>
      <c r="G141" s="136"/>
      <c r="L141" s="67" t="str">
        <f t="shared" si="6"/>
        <v/>
      </c>
      <c r="M141" s="67" t="str">
        <f t="shared" si="8"/>
        <v/>
      </c>
      <c r="N141" s="67" t="str">
        <f t="shared" si="7"/>
        <v/>
      </c>
    </row>
    <row r="142" spans="1:14">
      <c r="A142" s="133"/>
      <c r="B142" s="134"/>
      <c r="C142" s="134"/>
      <c r="D142" s="134"/>
      <c r="E142" s="134"/>
      <c r="F142" s="135"/>
      <c r="G142" s="136"/>
      <c r="L142" s="67" t="str">
        <f t="shared" si="6"/>
        <v/>
      </c>
      <c r="M142" s="67" t="str">
        <f t="shared" si="8"/>
        <v/>
      </c>
      <c r="N142" s="67" t="str">
        <f t="shared" si="7"/>
        <v/>
      </c>
    </row>
    <row r="143" spans="1:14">
      <c r="A143" s="133"/>
      <c r="B143" s="134"/>
      <c r="C143" s="134"/>
      <c r="D143" s="134"/>
      <c r="E143" s="134"/>
      <c r="F143" s="135"/>
      <c r="G143" s="136"/>
      <c r="L143" s="67" t="str">
        <f t="shared" si="6"/>
        <v/>
      </c>
      <c r="M143" s="67" t="str">
        <f t="shared" si="8"/>
        <v/>
      </c>
      <c r="N143" s="67" t="str">
        <f t="shared" si="7"/>
        <v/>
      </c>
    </row>
    <row r="144" spans="1:14">
      <c r="A144" s="133"/>
      <c r="B144" s="134"/>
      <c r="C144" s="134"/>
      <c r="D144" s="134"/>
      <c r="E144" s="134"/>
      <c r="F144" s="135"/>
      <c r="G144" s="136"/>
      <c r="L144" s="67" t="str">
        <f t="shared" si="6"/>
        <v/>
      </c>
      <c r="M144" s="67" t="str">
        <f t="shared" si="8"/>
        <v/>
      </c>
      <c r="N144" s="67" t="str">
        <f t="shared" si="7"/>
        <v/>
      </c>
    </row>
    <row r="145" spans="1:14">
      <c r="A145" s="133"/>
      <c r="B145" s="134"/>
      <c r="C145" s="134"/>
      <c r="D145" s="134"/>
      <c r="E145" s="134"/>
      <c r="F145" s="135"/>
      <c r="G145" s="136"/>
      <c r="L145" s="67" t="str">
        <f t="shared" si="6"/>
        <v/>
      </c>
      <c r="M145" s="67" t="str">
        <f t="shared" si="8"/>
        <v/>
      </c>
      <c r="N145" s="67" t="str">
        <f t="shared" si="7"/>
        <v/>
      </c>
    </row>
    <row r="146" spans="1:14">
      <c r="A146" s="133"/>
      <c r="B146" s="134"/>
      <c r="C146" s="134"/>
      <c r="D146" s="134"/>
      <c r="E146" s="134"/>
      <c r="F146" s="135"/>
      <c r="G146" s="136"/>
      <c r="L146" s="67" t="str">
        <f t="shared" si="6"/>
        <v/>
      </c>
      <c r="M146" s="67" t="str">
        <f t="shared" si="8"/>
        <v/>
      </c>
      <c r="N146" s="67" t="str">
        <f t="shared" si="7"/>
        <v/>
      </c>
    </row>
    <row r="147" spans="1:14">
      <c r="A147" s="133"/>
      <c r="B147" s="134"/>
      <c r="C147" s="134"/>
      <c r="D147" s="134"/>
      <c r="E147" s="134"/>
      <c r="F147" s="135"/>
      <c r="G147" s="136"/>
      <c r="L147" s="67" t="str">
        <f t="shared" si="6"/>
        <v/>
      </c>
      <c r="M147" s="67" t="str">
        <f t="shared" si="8"/>
        <v/>
      </c>
      <c r="N147" s="67" t="str">
        <f t="shared" si="7"/>
        <v/>
      </c>
    </row>
    <row r="148" spans="1:14">
      <c r="A148" s="133"/>
      <c r="B148" s="134"/>
      <c r="C148" s="134"/>
      <c r="D148" s="134"/>
      <c r="E148" s="134"/>
      <c r="F148" s="135"/>
      <c r="G148" s="136"/>
      <c r="L148" s="67" t="str">
        <f t="shared" si="6"/>
        <v/>
      </c>
      <c r="M148" s="67" t="str">
        <f t="shared" si="8"/>
        <v/>
      </c>
      <c r="N148" s="67" t="str">
        <f t="shared" si="7"/>
        <v/>
      </c>
    </row>
    <row r="149" spans="1:14">
      <c r="A149" s="133"/>
      <c r="B149" s="134"/>
      <c r="C149" s="134"/>
      <c r="D149" s="134"/>
      <c r="E149" s="134"/>
      <c r="F149" s="135"/>
      <c r="G149" s="136"/>
      <c r="L149" s="67" t="str">
        <f t="shared" si="6"/>
        <v/>
      </c>
      <c r="M149" s="67" t="str">
        <f t="shared" si="8"/>
        <v/>
      </c>
      <c r="N149" s="67" t="str">
        <f t="shared" si="7"/>
        <v/>
      </c>
    </row>
    <row r="150" spans="1:14">
      <c r="A150" s="133"/>
      <c r="B150" s="134"/>
      <c r="C150" s="134"/>
      <c r="D150" s="134"/>
      <c r="E150" s="134"/>
      <c r="F150" s="135"/>
      <c r="G150" s="136"/>
      <c r="L150" s="67" t="str">
        <f t="shared" si="6"/>
        <v/>
      </c>
      <c r="M150" s="67" t="str">
        <f t="shared" si="8"/>
        <v/>
      </c>
      <c r="N150" s="67" t="str">
        <f t="shared" si="7"/>
        <v/>
      </c>
    </row>
    <row r="151" spans="1:14">
      <c r="A151" s="133"/>
      <c r="B151" s="134"/>
      <c r="C151" s="134"/>
      <c r="D151" s="134"/>
      <c r="E151" s="134"/>
      <c r="F151" s="135"/>
      <c r="G151" s="136"/>
      <c r="L151" s="67" t="str">
        <f t="shared" si="6"/>
        <v/>
      </c>
      <c r="M151" s="67" t="str">
        <f t="shared" si="8"/>
        <v/>
      </c>
      <c r="N151" s="67" t="str">
        <f t="shared" si="7"/>
        <v/>
      </c>
    </row>
    <row r="152" spans="1:14">
      <c r="A152" s="133"/>
      <c r="B152" s="134"/>
      <c r="C152" s="134"/>
      <c r="D152" s="134"/>
      <c r="E152" s="134"/>
      <c r="F152" s="135"/>
      <c r="G152" s="136"/>
      <c r="L152" s="67" t="str">
        <f t="shared" si="6"/>
        <v/>
      </c>
      <c r="M152" s="67" t="str">
        <f t="shared" si="8"/>
        <v/>
      </c>
      <c r="N152" s="67" t="str">
        <f t="shared" si="7"/>
        <v/>
      </c>
    </row>
    <row r="153" spans="1:14">
      <c r="A153" s="133"/>
      <c r="B153" s="134"/>
      <c r="C153" s="134"/>
      <c r="D153" s="134"/>
      <c r="E153" s="134"/>
      <c r="F153" s="135"/>
      <c r="G153" s="136"/>
      <c r="L153" s="67" t="str">
        <f t="shared" si="6"/>
        <v/>
      </c>
      <c r="M153" s="67" t="str">
        <f t="shared" si="8"/>
        <v/>
      </c>
      <c r="N153" s="67" t="str">
        <f t="shared" si="7"/>
        <v/>
      </c>
    </row>
    <row r="154" spans="1:14">
      <c r="A154" s="133"/>
      <c r="B154" s="134"/>
      <c r="C154" s="134"/>
      <c r="D154" s="134"/>
      <c r="E154" s="134"/>
      <c r="F154" s="135"/>
      <c r="G154" s="136"/>
      <c r="L154" s="67" t="str">
        <f t="shared" si="6"/>
        <v/>
      </c>
      <c r="M154" s="67" t="str">
        <f t="shared" si="8"/>
        <v/>
      </c>
      <c r="N154" s="67" t="str">
        <f t="shared" si="7"/>
        <v/>
      </c>
    </row>
    <row r="155" spans="1:14">
      <c r="A155" s="133"/>
      <c r="B155" s="134"/>
      <c r="C155" s="134"/>
      <c r="D155" s="134"/>
      <c r="E155" s="134"/>
      <c r="F155" s="135"/>
      <c r="G155" s="136"/>
      <c r="L155" s="67" t="str">
        <f t="shared" si="6"/>
        <v/>
      </c>
      <c r="M155" s="67" t="str">
        <f t="shared" si="8"/>
        <v/>
      </c>
      <c r="N155" s="67" t="str">
        <f t="shared" si="7"/>
        <v/>
      </c>
    </row>
    <row r="156" spans="1:14">
      <c r="A156" s="133"/>
      <c r="B156" s="134"/>
      <c r="C156" s="134"/>
      <c r="D156" s="134"/>
      <c r="E156" s="134"/>
      <c r="F156" s="135"/>
      <c r="G156" s="136"/>
      <c r="L156" s="67" t="str">
        <f t="shared" si="6"/>
        <v/>
      </c>
      <c r="M156" s="67" t="str">
        <f t="shared" si="8"/>
        <v/>
      </c>
      <c r="N156" s="67" t="str">
        <f t="shared" si="7"/>
        <v/>
      </c>
    </row>
    <row r="157" spans="1:14">
      <c r="A157" s="133"/>
      <c r="B157" s="134"/>
      <c r="C157" s="134"/>
      <c r="D157" s="134"/>
      <c r="E157" s="134"/>
      <c r="F157" s="135"/>
      <c r="G157" s="136"/>
      <c r="L157" s="67" t="str">
        <f t="shared" si="6"/>
        <v/>
      </c>
      <c r="M157" s="67" t="str">
        <f t="shared" si="8"/>
        <v/>
      </c>
      <c r="N157" s="67" t="str">
        <f t="shared" si="7"/>
        <v/>
      </c>
    </row>
    <row r="158" spans="1:14">
      <c r="A158" s="133"/>
      <c r="B158" s="134"/>
      <c r="C158" s="134"/>
      <c r="D158" s="134"/>
      <c r="E158" s="134"/>
      <c r="F158" s="135"/>
      <c r="G158" s="136"/>
      <c r="L158" s="67" t="str">
        <f t="shared" si="6"/>
        <v/>
      </c>
      <c r="M158" s="67" t="str">
        <f t="shared" si="8"/>
        <v/>
      </c>
      <c r="N158" s="67" t="str">
        <f t="shared" si="7"/>
        <v/>
      </c>
    </row>
    <row r="159" spans="1:14">
      <c r="A159" s="133"/>
      <c r="B159" s="134"/>
      <c r="C159" s="134"/>
      <c r="D159" s="134"/>
      <c r="E159" s="134"/>
      <c r="F159" s="135"/>
      <c r="G159" s="136"/>
      <c r="L159" s="67" t="str">
        <f t="shared" si="6"/>
        <v/>
      </c>
      <c r="M159" s="67" t="str">
        <f t="shared" si="8"/>
        <v/>
      </c>
      <c r="N159" s="67" t="str">
        <f t="shared" si="7"/>
        <v/>
      </c>
    </row>
    <row r="160" spans="1:14">
      <c r="A160" s="133"/>
      <c r="B160" s="134"/>
      <c r="C160" s="134"/>
      <c r="D160" s="134"/>
      <c r="E160" s="134"/>
      <c r="F160" s="135"/>
      <c r="G160" s="136"/>
      <c r="L160" s="67" t="str">
        <f t="shared" si="6"/>
        <v/>
      </c>
      <c r="M160" s="67" t="str">
        <f t="shared" si="8"/>
        <v/>
      </c>
      <c r="N160" s="67" t="str">
        <f t="shared" si="7"/>
        <v/>
      </c>
    </row>
    <row r="161" spans="1:14">
      <c r="A161" s="133"/>
      <c r="B161" s="134"/>
      <c r="C161" s="134"/>
      <c r="D161" s="134"/>
      <c r="E161" s="134"/>
      <c r="F161" s="135"/>
      <c r="G161" s="136"/>
      <c r="L161" s="67" t="str">
        <f t="shared" si="6"/>
        <v/>
      </c>
      <c r="M161" s="67" t="str">
        <f t="shared" si="8"/>
        <v/>
      </c>
      <c r="N161" s="67" t="str">
        <f t="shared" si="7"/>
        <v/>
      </c>
    </row>
    <row r="162" spans="1:14">
      <c r="A162" s="133"/>
      <c r="B162" s="134"/>
      <c r="C162" s="134"/>
      <c r="D162" s="134"/>
      <c r="E162" s="134"/>
      <c r="F162" s="135"/>
      <c r="G162" s="136"/>
      <c r="L162" s="67" t="str">
        <f t="shared" si="6"/>
        <v/>
      </c>
      <c r="M162" s="67" t="str">
        <f t="shared" si="8"/>
        <v/>
      </c>
      <c r="N162" s="67" t="str">
        <f t="shared" si="7"/>
        <v/>
      </c>
    </row>
    <row r="163" spans="1:14">
      <c r="A163" s="133"/>
      <c r="B163" s="134"/>
      <c r="C163" s="134"/>
      <c r="D163" s="134"/>
      <c r="E163" s="134"/>
      <c r="F163" s="135"/>
      <c r="G163" s="136"/>
      <c r="L163" s="67" t="str">
        <f t="shared" si="6"/>
        <v/>
      </c>
      <c r="M163" s="67" t="str">
        <f t="shared" si="8"/>
        <v/>
      </c>
      <c r="N163" s="67" t="str">
        <f t="shared" si="7"/>
        <v/>
      </c>
    </row>
    <row r="164" spans="1:14">
      <c r="A164" s="133"/>
      <c r="B164" s="134"/>
      <c r="C164" s="134"/>
      <c r="D164" s="134"/>
      <c r="E164" s="134"/>
      <c r="F164" s="135"/>
      <c r="G164" s="136"/>
      <c r="L164" s="67" t="str">
        <f t="shared" si="6"/>
        <v/>
      </c>
      <c r="M164" s="67" t="str">
        <f t="shared" si="8"/>
        <v/>
      </c>
      <c r="N164" s="67" t="str">
        <f t="shared" si="7"/>
        <v/>
      </c>
    </row>
    <row r="165" spans="1:14">
      <c r="A165" s="133"/>
      <c r="B165" s="134"/>
      <c r="C165" s="134"/>
      <c r="D165" s="134"/>
      <c r="E165" s="134"/>
      <c r="F165" s="135"/>
      <c r="G165" s="136"/>
      <c r="L165" s="67" t="str">
        <f t="shared" si="6"/>
        <v/>
      </c>
      <c r="M165" s="67" t="str">
        <f t="shared" si="8"/>
        <v/>
      </c>
      <c r="N165" s="67" t="str">
        <f t="shared" si="7"/>
        <v/>
      </c>
    </row>
    <row r="166" spans="1:14">
      <c r="A166" s="133"/>
      <c r="B166" s="134"/>
      <c r="C166" s="134"/>
      <c r="D166" s="134"/>
      <c r="E166" s="134"/>
      <c r="F166" s="135"/>
      <c r="G166" s="136"/>
      <c r="L166" s="67" t="str">
        <f t="shared" si="6"/>
        <v/>
      </c>
      <c r="M166" s="67" t="str">
        <f t="shared" si="8"/>
        <v/>
      </c>
      <c r="N166" s="67" t="str">
        <f t="shared" si="7"/>
        <v/>
      </c>
    </row>
    <row r="167" spans="1:14">
      <c r="A167" s="133"/>
      <c r="B167" s="134"/>
      <c r="C167" s="134"/>
      <c r="D167" s="134"/>
      <c r="E167" s="134"/>
      <c r="F167" s="135"/>
      <c r="G167" s="136"/>
      <c r="L167" s="67" t="str">
        <f t="shared" si="6"/>
        <v/>
      </c>
      <c r="M167" s="67" t="str">
        <f t="shared" si="8"/>
        <v/>
      </c>
      <c r="N167" s="67" t="str">
        <f t="shared" si="7"/>
        <v/>
      </c>
    </row>
    <row r="168" spans="1:14">
      <c r="A168" s="133"/>
      <c r="B168" s="134"/>
      <c r="C168" s="134"/>
      <c r="D168" s="134"/>
      <c r="E168" s="134"/>
      <c r="F168" s="135"/>
      <c r="G168" s="136"/>
      <c r="L168" s="67" t="str">
        <f t="shared" si="6"/>
        <v/>
      </c>
      <c r="M168" s="67" t="str">
        <f t="shared" si="8"/>
        <v/>
      </c>
      <c r="N168" s="67" t="str">
        <f t="shared" si="7"/>
        <v/>
      </c>
    </row>
    <row r="169" spans="1:14">
      <c r="A169" s="133"/>
      <c r="B169" s="134"/>
      <c r="C169" s="134"/>
      <c r="D169" s="134"/>
      <c r="E169" s="134"/>
      <c r="F169" s="135"/>
      <c r="G169" s="136"/>
      <c r="L169" s="67" t="str">
        <f t="shared" si="6"/>
        <v/>
      </c>
      <c r="M169" s="67" t="str">
        <f t="shared" si="8"/>
        <v/>
      </c>
      <c r="N169" s="67" t="str">
        <f t="shared" si="7"/>
        <v/>
      </c>
    </row>
    <row r="170" spans="1:14">
      <c r="A170" s="133"/>
      <c r="B170" s="134"/>
      <c r="C170" s="134"/>
      <c r="D170" s="134"/>
      <c r="E170" s="134"/>
      <c r="F170" s="135"/>
      <c r="G170" s="136"/>
      <c r="L170" s="67" t="str">
        <f t="shared" si="6"/>
        <v/>
      </c>
      <c r="M170" s="67" t="str">
        <f t="shared" si="8"/>
        <v/>
      </c>
      <c r="N170" s="67" t="str">
        <f t="shared" si="7"/>
        <v/>
      </c>
    </row>
    <row r="171" spans="1:14">
      <c r="A171" s="133"/>
      <c r="B171" s="134"/>
      <c r="C171" s="134"/>
      <c r="D171" s="134"/>
      <c r="E171" s="134"/>
      <c r="F171" s="135"/>
      <c r="G171" s="136"/>
      <c r="L171" s="67" t="str">
        <f t="shared" si="6"/>
        <v/>
      </c>
      <c r="M171" s="67" t="str">
        <f t="shared" si="8"/>
        <v/>
      </c>
      <c r="N171" s="67" t="str">
        <f t="shared" si="7"/>
        <v/>
      </c>
    </row>
    <row r="172" spans="1:14">
      <c r="A172" s="133"/>
      <c r="B172" s="134"/>
      <c r="C172" s="134"/>
      <c r="D172" s="134"/>
      <c r="E172" s="134"/>
      <c r="F172" s="135"/>
      <c r="G172" s="136"/>
      <c r="L172" s="67" t="str">
        <f t="shared" si="6"/>
        <v/>
      </c>
      <c r="M172" s="67" t="str">
        <f t="shared" si="8"/>
        <v/>
      </c>
      <c r="N172" s="67" t="str">
        <f t="shared" si="7"/>
        <v/>
      </c>
    </row>
    <row r="173" spans="1:14">
      <c r="A173" s="133"/>
      <c r="B173" s="134"/>
      <c r="C173" s="134"/>
      <c r="D173" s="134"/>
      <c r="E173" s="134"/>
      <c r="F173" s="135"/>
      <c r="G173" s="136"/>
      <c r="L173" s="67" t="str">
        <f t="shared" si="6"/>
        <v/>
      </c>
      <c r="M173" s="67" t="str">
        <f t="shared" si="8"/>
        <v/>
      </c>
      <c r="N173" s="67" t="str">
        <f t="shared" si="7"/>
        <v/>
      </c>
    </row>
    <row r="174" spans="1:14">
      <c r="A174" s="133"/>
      <c r="B174" s="134"/>
      <c r="C174" s="134"/>
      <c r="D174" s="134"/>
      <c r="E174" s="134"/>
      <c r="F174" s="135"/>
      <c r="G174" s="136"/>
      <c r="L174" s="67" t="str">
        <f t="shared" si="6"/>
        <v/>
      </c>
      <c r="M174" s="67" t="str">
        <f t="shared" si="8"/>
        <v/>
      </c>
      <c r="N174" s="67" t="str">
        <f t="shared" si="7"/>
        <v/>
      </c>
    </row>
    <row r="175" spans="1:14">
      <c r="A175" s="133"/>
      <c r="B175" s="134"/>
      <c r="C175" s="134"/>
      <c r="D175" s="134"/>
      <c r="E175" s="134"/>
      <c r="F175" s="135"/>
      <c r="G175" s="136"/>
      <c r="L175" s="67" t="str">
        <f t="shared" si="6"/>
        <v/>
      </c>
      <c r="M175" s="67" t="str">
        <f t="shared" si="8"/>
        <v/>
      </c>
      <c r="N175" s="67" t="str">
        <f t="shared" si="7"/>
        <v/>
      </c>
    </row>
    <row r="176" spans="1:14">
      <c r="A176" s="133"/>
      <c r="B176" s="134"/>
      <c r="C176" s="134"/>
      <c r="D176" s="134"/>
      <c r="E176" s="134"/>
      <c r="F176" s="135"/>
      <c r="G176" s="136"/>
      <c r="L176" s="67" t="str">
        <f t="shared" si="6"/>
        <v/>
      </c>
      <c r="M176" s="67" t="str">
        <f t="shared" si="8"/>
        <v/>
      </c>
      <c r="N176" s="67" t="str">
        <f t="shared" si="7"/>
        <v/>
      </c>
    </row>
    <row r="177" spans="1:14">
      <c r="A177" s="133"/>
      <c r="B177" s="134"/>
      <c r="C177" s="134"/>
      <c r="D177" s="134"/>
      <c r="E177" s="134"/>
      <c r="F177" s="135"/>
      <c r="G177" s="136"/>
      <c r="L177" s="67" t="str">
        <f t="shared" si="6"/>
        <v/>
      </c>
      <c r="M177" s="67" t="str">
        <f t="shared" si="8"/>
        <v/>
      </c>
      <c r="N177" s="67" t="str">
        <f t="shared" si="7"/>
        <v/>
      </c>
    </row>
    <row r="178" spans="1:14">
      <c r="A178" s="133"/>
      <c r="B178" s="134"/>
      <c r="C178" s="134"/>
      <c r="D178" s="134"/>
      <c r="E178" s="134"/>
      <c r="F178" s="135"/>
      <c r="G178" s="136"/>
      <c r="L178" s="67" t="str">
        <f t="shared" si="6"/>
        <v/>
      </c>
      <c r="M178" s="67" t="str">
        <f t="shared" si="8"/>
        <v/>
      </c>
      <c r="N178" s="67" t="str">
        <f t="shared" si="7"/>
        <v/>
      </c>
    </row>
    <row r="179" spans="1:14">
      <c r="A179" s="133"/>
      <c r="B179" s="134"/>
      <c r="C179" s="134"/>
      <c r="D179" s="134"/>
      <c r="E179" s="134"/>
      <c r="F179" s="135"/>
      <c r="G179" s="136"/>
      <c r="L179" s="67" t="str">
        <f t="shared" si="6"/>
        <v/>
      </c>
      <c r="M179" s="67" t="str">
        <f t="shared" si="8"/>
        <v/>
      </c>
      <c r="N179" s="67" t="str">
        <f t="shared" si="7"/>
        <v/>
      </c>
    </row>
    <row r="180" spans="1:14">
      <c r="A180" s="133"/>
      <c r="B180" s="134"/>
      <c r="C180" s="134"/>
      <c r="D180" s="134"/>
      <c r="E180" s="134"/>
      <c r="F180" s="135"/>
      <c r="G180" s="136"/>
      <c r="L180" s="67" t="str">
        <f t="shared" si="6"/>
        <v/>
      </c>
      <c r="M180" s="67" t="str">
        <f t="shared" si="8"/>
        <v/>
      </c>
      <c r="N180" s="67" t="str">
        <f t="shared" si="7"/>
        <v/>
      </c>
    </row>
    <row r="181" spans="1:14">
      <c r="A181" s="133"/>
      <c r="B181" s="134"/>
      <c r="C181" s="134"/>
      <c r="D181" s="134"/>
      <c r="E181" s="134"/>
      <c r="F181" s="135"/>
      <c r="G181" s="136"/>
      <c r="L181" s="67" t="str">
        <f t="shared" si="6"/>
        <v/>
      </c>
      <c r="M181" s="67" t="str">
        <f t="shared" si="8"/>
        <v/>
      </c>
      <c r="N181" s="67" t="str">
        <f t="shared" si="7"/>
        <v/>
      </c>
    </row>
    <row r="182" spans="1:14">
      <c r="A182" s="133"/>
      <c r="B182" s="134"/>
      <c r="C182" s="134"/>
      <c r="D182" s="134"/>
      <c r="E182" s="134"/>
      <c r="F182" s="135"/>
      <c r="G182" s="136"/>
      <c r="L182" s="67" t="str">
        <f t="shared" si="6"/>
        <v/>
      </c>
      <c r="M182" s="67" t="str">
        <f t="shared" si="8"/>
        <v/>
      </c>
      <c r="N182" s="67" t="str">
        <f t="shared" si="7"/>
        <v/>
      </c>
    </row>
    <row r="183" spans="1:14">
      <c r="A183" s="133"/>
      <c r="B183" s="134"/>
      <c r="C183" s="134"/>
      <c r="D183" s="134"/>
      <c r="E183" s="134"/>
      <c r="F183" s="135"/>
      <c r="G183" s="136"/>
      <c r="L183" s="67" t="str">
        <f t="shared" si="6"/>
        <v/>
      </c>
      <c r="M183" s="67" t="str">
        <f t="shared" si="8"/>
        <v/>
      </c>
      <c r="N183" s="67" t="str">
        <f t="shared" si="7"/>
        <v/>
      </c>
    </row>
    <row r="184" spans="1:14">
      <c r="A184" s="133"/>
      <c r="B184" s="134"/>
      <c r="C184" s="134"/>
      <c r="D184" s="134"/>
      <c r="E184" s="134"/>
      <c r="F184" s="135"/>
      <c r="G184" s="136"/>
      <c r="L184" s="67" t="str">
        <f t="shared" si="6"/>
        <v/>
      </c>
      <c r="M184" s="67" t="str">
        <f t="shared" si="8"/>
        <v/>
      </c>
      <c r="N184" s="67" t="str">
        <f t="shared" si="7"/>
        <v/>
      </c>
    </row>
    <row r="185" spans="1:14">
      <c r="A185" s="133"/>
      <c r="B185" s="134"/>
      <c r="C185" s="134"/>
      <c r="D185" s="134"/>
      <c r="E185" s="134"/>
      <c r="F185" s="135"/>
      <c r="G185" s="136"/>
      <c r="L185" s="67" t="str">
        <f t="shared" si="6"/>
        <v/>
      </c>
      <c r="M185" s="67" t="str">
        <f t="shared" si="8"/>
        <v/>
      </c>
      <c r="N185" s="67" t="str">
        <f t="shared" si="7"/>
        <v/>
      </c>
    </row>
    <row r="186" spans="1:14">
      <c r="A186" s="133"/>
      <c r="B186" s="134"/>
      <c r="C186" s="134"/>
      <c r="D186" s="134"/>
      <c r="E186" s="134"/>
      <c r="F186" s="135"/>
      <c r="G186" s="136"/>
      <c r="L186" s="67" t="str">
        <f t="shared" si="6"/>
        <v/>
      </c>
      <c r="M186" s="67" t="str">
        <f t="shared" si="8"/>
        <v/>
      </c>
      <c r="N186" s="67" t="str">
        <f t="shared" si="7"/>
        <v/>
      </c>
    </row>
    <row r="187" spans="1:14">
      <c r="A187" s="133"/>
      <c r="B187" s="134"/>
      <c r="C187" s="134"/>
      <c r="D187" s="134"/>
      <c r="E187" s="134"/>
      <c r="F187" s="135"/>
      <c r="G187" s="136"/>
      <c r="L187" s="67" t="str">
        <f t="shared" si="6"/>
        <v/>
      </c>
      <c r="M187" s="67" t="str">
        <f t="shared" si="8"/>
        <v/>
      </c>
      <c r="N187" s="67" t="str">
        <f t="shared" si="7"/>
        <v/>
      </c>
    </row>
    <row r="188" spans="1:14">
      <c r="A188" s="133"/>
      <c r="B188" s="134"/>
      <c r="C188" s="134"/>
      <c r="D188" s="134"/>
      <c r="E188" s="134"/>
      <c r="F188" s="135"/>
      <c r="G188" s="136"/>
      <c r="L188" s="67" t="str">
        <f t="shared" si="6"/>
        <v/>
      </c>
      <c r="M188" s="67" t="str">
        <f t="shared" si="8"/>
        <v/>
      </c>
      <c r="N188" s="67" t="str">
        <f t="shared" si="7"/>
        <v/>
      </c>
    </row>
    <row r="189" spans="1:14">
      <c r="A189" s="133"/>
      <c r="B189" s="134"/>
      <c r="C189" s="134"/>
      <c r="D189" s="134"/>
      <c r="E189" s="134"/>
      <c r="F189" s="135"/>
      <c r="G189" s="136"/>
      <c r="L189" s="67" t="str">
        <f t="shared" si="6"/>
        <v/>
      </c>
      <c r="M189" s="67" t="str">
        <f t="shared" si="8"/>
        <v/>
      </c>
      <c r="N189" s="67" t="str">
        <f t="shared" si="7"/>
        <v/>
      </c>
    </row>
    <row r="190" spans="1:14">
      <c r="A190" s="133"/>
      <c r="B190" s="134"/>
      <c r="C190" s="134"/>
      <c r="D190" s="134"/>
      <c r="E190" s="134"/>
      <c r="F190" s="135"/>
      <c r="G190" s="136"/>
      <c r="L190" s="67" t="str">
        <f t="shared" si="6"/>
        <v/>
      </c>
      <c r="M190" s="67" t="str">
        <f t="shared" si="8"/>
        <v/>
      </c>
      <c r="N190" s="67" t="str">
        <f t="shared" si="7"/>
        <v/>
      </c>
    </row>
    <row r="191" spans="1:14">
      <c r="A191" s="133"/>
      <c r="B191" s="134"/>
      <c r="C191" s="134"/>
      <c r="D191" s="134"/>
      <c r="E191" s="134"/>
      <c r="F191" s="135"/>
      <c r="G191" s="136"/>
      <c r="L191" s="67" t="str">
        <f t="shared" si="6"/>
        <v/>
      </c>
      <c r="M191" s="67" t="str">
        <f t="shared" si="8"/>
        <v/>
      </c>
      <c r="N191" s="67" t="str">
        <f t="shared" si="7"/>
        <v/>
      </c>
    </row>
    <row r="192" spans="1:14">
      <c r="A192" s="133"/>
      <c r="B192" s="134"/>
      <c r="C192" s="134"/>
      <c r="D192" s="134"/>
      <c r="E192" s="134"/>
      <c r="F192" s="135"/>
      <c r="G192" s="136"/>
      <c r="L192" s="67" t="str">
        <f t="shared" si="6"/>
        <v/>
      </c>
      <c r="M192" s="67" t="str">
        <f t="shared" si="8"/>
        <v/>
      </c>
      <c r="N192" s="67" t="str">
        <f t="shared" si="7"/>
        <v/>
      </c>
    </row>
    <row r="193" spans="1:14">
      <c r="A193" s="133"/>
      <c r="B193" s="134"/>
      <c r="C193" s="134"/>
      <c r="D193" s="134"/>
      <c r="E193" s="134"/>
      <c r="F193" s="135"/>
      <c r="G193" s="136"/>
      <c r="L193" s="67" t="str">
        <f t="shared" si="6"/>
        <v/>
      </c>
      <c r="M193" s="67" t="str">
        <f t="shared" si="8"/>
        <v/>
      </c>
      <c r="N193" s="67" t="str">
        <f t="shared" si="7"/>
        <v/>
      </c>
    </row>
    <row r="194" spans="1:14">
      <c r="A194" s="133"/>
      <c r="B194" s="134"/>
      <c r="C194" s="134"/>
      <c r="D194" s="134"/>
      <c r="E194" s="134"/>
      <c r="F194" s="135"/>
      <c r="G194" s="136"/>
      <c r="L194" s="67" t="str">
        <f t="shared" si="6"/>
        <v/>
      </c>
      <c r="M194" s="67" t="str">
        <f t="shared" si="8"/>
        <v/>
      </c>
      <c r="N194" s="67" t="str">
        <f t="shared" si="7"/>
        <v/>
      </c>
    </row>
    <row r="195" spans="1:14">
      <c r="A195" s="133"/>
      <c r="B195" s="134"/>
      <c r="C195" s="134"/>
      <c r="D195" s="134"/>
      <c r="E195" s="134"/>
      <c r="F195" s="135"/>
      <c r="G195" s="136"/>
      <c r="L195" s="67" t="str">
        <f t="shared" ref="L195:L258" si="9">IF(E195="","",EXP(-POWER((1-J$26*(E195-J$20)/J$19), 1/J$26)))</f>
        <v/>
      </c>
      <c r="M195" s="67" t="str">
        <f t="shared" si="8"/>
        <v/>
      </c>
      <c r="N195" s="67" t="str">
        <f t="shared" ref="N195:N258" si="10">IF(L195="","",POWER(F195-M195,2) / M195)</f>
        <v/>
      </c>
    </row>
    <row r="196" spans="1:14">
      <c r="A196" s="133"/>
      <c r="B196" s="134"/>
      <c r="C196" s="134"/>
      <c r="D196" s="134"/>
      <c r="E196" s="134"/>
      <c r="F196" s="135"/>
      <c r="G196" s="136"/>
      <c r="L196" s="67" t="str">
        <f t="shared" si="9"/>
        <v/>
      </c>
      <c r="M196" s="67" t="str">
        <f t="shared" ref="M196:M259" si="11">IF(L196="","",(L196-L195)*J$3)</f>
        <v/>
      </c>
      <c r="N196" s="67" t="str">
        <f t="shared" si="10"/>
        <v/>
      </c>
    </row>
    <row r="197" spans="1:14">
      <c r="A197" s="133"/>
      <c r="B197" s="134"/>
      <c r="C197" s="134"/>
      <c r="D197" s="134"/>
      <c r="E197" s="134"/>
      <c r="F197" s="135"/>
      <c r="G197" s="136"/>
      <c r="L197" s="67" t="str">
        <f t="shared" si="9"/>
        <v/>
      </c>
      <c r="M197" s="67" t="str">
        <f t="shared" si="11"/>
        <v/>
      </c>
      <c r="N197" s="67" t="str">
        <f t="shared" si="10"/>
        <v/>
      </c>
    </row>
    <row r="198" spans="1:14">
      <c r="A198" s="133"/>
      <c r="B198" s="134"/>
      <c r="C198" s="134"/>
      <c r="D198" s="134"/>
      <c r="E198" s="134"/>
      <c r="F198" s="135"/>
      <c r="G198" s="136"/>
      <c r="L198" s="67" t="str">
        <f t="shared" si="9"/>
        <v/>
      </c>
      <c r="M198" s="67" t="str">
        <f t="shared" si="11"/>
        <v/>
      </c>
      <c r="N198" s="67" t="str">
        <f t="shared" si="10"/>
        <v/>
      </c>
    </row>
    <row r="199" spans="1:14">
      <c r="A199" s="133"/>
      <c r="B199" s="134"/>
      <c r="C199" s="134"/>
      <c r="D199" s="134"/>
      <c r="E199" s="134"/>
      <c r="F199" s="135"/>
      <c r="G199" s="136"/>
      <c r="L199" s="67" t="str">
        <f t="shared" si="9"/>
        <v/>
      </c>
      <c r="M199" s="67" t="str">
        <f t="shared" si="11"/>
        <v/>
      </c>
      <c r="N199" s="67" t="str">
        <f t="shared" si="10"/>
        <v/>
      </c>
    </row>
    <row r="200" spans="1:14">
      <c r="A200" s="133"/>
      <c r="B200" s="134"/>
      <c r="C200" s="134"/>
      <c r="D200" s="134"/>
      <c r="E200" s="134"/>
      <c r="F200" s="135"/>
      <c r="G200" s="136"/>
      <c r="L200" s="67" t="str">
        <f t="shared" si="9"/>
        <v/>
      </c>
      <c r="M200" s="67" t="str">
        <f t="shared" si="11"/>
        <v/>
      </c>
      <c r="N200" s="67" t="str">
        <f t="shared" si="10"/>
        <v/>
      </c>
    </row>
    <row r="201" spans="1:14">
      <c r="A201" s="133"/>
      <c r="B201" s="134"/>
      <c r="C201" s="134"/>
      <c r="D201" s="134"/>
      <c r="E201" s="134"/>
      <c r="F201" s="135"/>
      <c r="G201" s="136"/>
      <c r="L201" s="67" t="str">
        <f t="shared" si="9"/>
        <v/>
      </c>
      <c r="M201" s="67" t="str">
        <f t="shared" si="11"/>
        <v/>
      </c>
      <c r="N201" s="67" t="str">
        <f t="shared" si="10"/>
        <v/>
      </c>
    </row>
    <row r="202" spans="1:14">
      <c r="A202" s="133"/>
      <c r="B202" s="134"/>
      <c r="C202" s="134"/>
      <c r="D202" s="134"/>
      <c r="E202" s="134"/>
      <c r="F202" s="135"/>
      <c r="G202" s="136"/>
      <c r="L202" s="67" t="str">
        <f t="shared" si="9"/>
        <v/>
      </c>
      <c r="M202" s="67" t="str">
        <f t="shared" si="11"/>
        <v/>
      </c>
      <c r="N202" s="67" t="str">
        <f t="shared" si="10"/>
        <v/>
      </c>
    </row>
    <row r="203" spans="1:14">
      <c r="A203" s="133"/>
      <c r="B203" s="134"/>
      <c r="C203" s="134"/>
      <c r="D203" s="134"/>
      <c r="E203" s="134"/>
      <c r="F203" s="135"/>
      <c r="G203" s="136"/>
      <c r="L203" s="67" t="str">
        <f t="shared" si="9"/>
        <v/>
      </c>
      <c r="M203" s="67" t="str">
        <f t="shared" si="11"/>
        <v/>
      </c>
      <c r="N203" s="67" t="str">
        <f t="shared" si="10"/>
        <v/>
      </c>
    </row>
    <row r="204" spans="1:14">
      <c r="A204" s="133"/>
      <c r="B204" s="134"/>
      <c r="C204" s="134"/>
      <c r="D204" s="134"/>
      <c r="E204" s="134"/>
      <c r="F204" s="135"/>
      <c r="G204" s="136"/>
      <c r="L204" s="67" t="str">
        <f t="shared" si="9"/>
        <v/>
      </c>
      <c r="M204" s="67" t="str">
        <f t="shared" si="11"/>
        <v/>
      </c>
      <c r="N204" s="67" t="str">
        <f t="shared" si="10"/>
        <v/>
      </c>
    </row>
    <row r="205" spans="1:14">
      <c r="A205" s="133"/>
      <c r="B205" s="134"/>
      <c r="C205" s="134"/>
      <c r="D205" s="134"/>
      <c r="E205" s="134"/>
      <c r="F205" s="135"/>
      <c r="G205" s="136"/>
      <c r="L205" s="67" t="str">
        <f t="shared" si="9"/>
        <v/>
      </c>
      <c r="M205" s="67" t="str">
        <f t="shared" si="11"/>
        <v/>
      </c>
      <c r="N205" s="67" t="str">
        <f t="shared" si="10"/>
        <v/>
      </c>
    </row>
    <row r="206" spans="1:14">
      <c r="A206" s="133"/>
      <c r="B206" s="134"/>
      <c r="C206" s="134"/>
      <c r="D206" s="134"/>
      <c r="E206" s="134"/>
      <c r="F206" s="135"/>
      <c r="G206" s="136"/>
      <c r="L206" s="67" t="str">
        <f t="shared" si="9"/>
        <v/>
      </c>
      <c r="M206" s="67" t="str">
        <f t="shared" si="11"/>
        <v/>
      </c>
      <c r="N206" s="67" t="str">
        <f t="shared" si="10"/>
        <v/>
      </c>
    </row>
    <row r="207" spans="1:14">
      <c r="A207" s="133"/>
      <c r="B207" s="134"/>
      <c r="C207" s="134"/>
      <c r="D207" s="134"/>
      <c r="E207" s="134"/>
      <c r="F207" s="135"/>
      <c r="G207" s="136"/>
      <c r="L207" s="67" t="str">
        <f t="shared" si="9"/>
        <v/>
      </c>
      <c r="M207" s="67" t="str">
        <f t="shared" si="11"/>
        <v/>
      </c>
      <c r="N207" s="67" t="str">
        <f t="shared" si="10"/>
        <v/>
      </c>
    </row>
    <row r="208" spans="1:14">
      <c r="A208" s="133"/>
      <c r="B208" s="134"/>
      <c r="C208" s="134"/>
      <c r="D208" s="134"/>
      <c r="E208" s="134"/>
      <c r="F208" s="135"/>
      <c r="G208" s="136"/>
      <c r="L208" s="67" t="str">
        <f t="shared" si="9"/>
        <v/>
      </c>
      <c r="M208" s="67" t="str">
        <f t="shared" si="11"/>
        <v/>
      </c>
      <c r="N208" s="67" t="str">
        <f t="shared" si="10"/>
        <v/>
      </c>
    </row>
    <row r="209" spans="1:14">
      <c r="A209" s="133"/>
      <c r="B209" s="134"/>
      <c r="C209" s="134"/>
      <c r="D209" s="134"/>
      <c r="E209" s="134"/>
      <c r="F209" s="135"/>
      <c r="G209" s="136"/>
      <c r="L209" s="67" t="str">
        <f t="shared" si="9"/>
        <v/>
      </c>
      <c r="M209" s="67" t="str">
        <f t="shared" si="11"/>
        <v/>
      </c>
      <c r="N209" s="67" t="str">
        <f t="shared" si="10"/>
        <v/>
      </c>
    </row>
    <row r="210" spans="1:14">
      <c r="A210" s="133"/>
      <c r="B210" s="134"/>
      <c r="C210" s="134"/>
      <c r="D210" s="134"/>
      <c r="E210" s="134"/>
      <c r="F210" s="135"/>
      <c r="G210" s="136"/>
      <c r="L210" s="67" t="str">
        <f t="shared" si="9"/>
        <v/>
      </c>
      <c r="M210" s="67" t="str">
        <f t="shared" si="11"/>
        <v/>
      </c>
      <c r="N210" s="67" t="str">
        <f t="shared" si="10"/>
        <v/>
      </c>
    </row>
    <row r="211" spans="1:14">
      <c r="A211" s="133"/>
      <c r="B211" s="134"/>
      <c r="C211" s="134"/>
      <c r="D211" s="134"/>
      <c r="E211" s="134"/>
      <c r="F211" s="135"/>
      <c r="G211" s="136"/>
      <c r="L211" s="67" t="str">
        <f t="shared" si="9"/>
        <v/>
      </c>
      <c r="M211" s="67" t="str">
        <f t="shared" si="11"/>
        <v/>
      </c>
      <c r="N211" s="67" t="str">
        <f t="shared" si="10"/>
        <v/>
      </c>
    </row>
    <row r="212" spans="1:14">
      <c r="A212" s="133"/>
      <c r="B212" s="134"/>
      <c r="C212" s="134"/>
      <c r="D212" s="134"/>
      <c r="E212" s="134"/>
      <c r="F212" s="135"/>
      <c r="G212" s="136"/>
      <c r="L212" s="67" t="str">
        <f t="shared" si="9"/>
        <v/>
      </c>
      <c r="M212" s="67" t="str">
        <f t="shared" si="11"/>
        <v/>
      </c>
      <c r="N212" s="67" t="str">
        <f t="shared" si="10"/>
        <v/>
      </c>
    </row>
    <row r="213" spans="1:14">
      <c r="A213" s="133"/>
      <c r="B213" s="134"/>
      <c r="C213" s="134"/>
      <c r="D213" s="134"/>
      <c r="E213" s="134"/>
      <c r="F213" s="135"/>
      <c r="G213" s="136"/>
      <c r="L213" s="67" t="str">
        <f t="shared" si="9"/>
        <v/>
      </c>
      <c r="M213" s="67" t="str">
        <f t="shared" si="11"/>
        <v/>
      </c>
      <c r="N213" s="67" t="str">
        <f t="shared" si="10"/>
        <v/>
      </c>
    </row>
    <row r="214" spans="1:14">
      <c r="A214" s="133"/>
      <c r="B214" s="134"/>
      <c r="C214" s="134"/>
      <c r="D214" s="134"/>
      <c r="E214" s="134"/>
      <c r="F214" s="135"/>
      <c r="G214" s="136"/>
      <c r="L214" s="67" t="str">
        <f t="shared" si="9"/>
        <v/>
      </c>
      <c r="M214" s="67" t="str">
        <f t="shared" si="11"/>
        <v/>
      </c>
      <c r="N214" s="67" t="str">
        <f t="shared" si="10"/>
        <v/>
      </c>
    </row>
    <row r="215" spans="1:14">
      <c r="A215" s="133"/>
      <c r="B215" s="134"/>
      <c r="C215" s="134"/>
      <c r="D215" s="134"/>
      <c r="E215" s="134"/>
      <c r="F215" s="135"/>
      <c r="G215" s="136"/>
      <c r="L215" s="67" t="str">
        <f t="shared" si="9"/>
        <v/>
      </c>
      <c r="M215" s="67" t="str">
        <f t="shared" si="11"/>
        <v/>
      </c>
      <c r="N215" s="67" t="str">
        <f t="shared" si="10"/>
        <v/>
      </c>
    </row>
    <row r="216" spans="1:14">
      <c r="A216" s="133"/>
      <c r="B216" s="134"/>
      <c r="C216" s="134"/>
      <c r="D216" s="134"/>
      <c r="E216" s="134"/>
      <c r="F216" s="135"/>
      <c r="G216" s="136"/>
      <c r="L216" s="67" t="str">
        <f t="shared" si="9"/>
        <v/>
      </c>
      <c r="M216" s="67" t="str">
        <f t="shared" si="11"/>
        <v/>
      </c>
      <c r="N216" s="67" t="str">
        <f t="shared" si="10"/>
        <v/>
      </c>
    </row>
    <row r="217" spans="1:14">
      <c r="A217" s="133"/>
      <c r="B217" s="134"/>
      <c r="C217" s="134"/>
      <c r="D217" s="134"/>
      <c r="E217" s="134"/>
      <c r="F217" s="135"/>
      <c r="G217" s="136"/>
      <c r="L217" s="67" t="str">
        <f t="shared" si="9"/>
        <v/>
      </c>
      <c r="M217" s="67" t="str">
        <f t="shared" si="11"/>
        <v/>
      </c>
      <c r="N217" s="67" t="str">
        <f t="shared" si="10"/>
        <v/>
      </c>
    </row>
    <row r="218" spans="1:14">
      <c r="A218" s="133"/>
      <c r="B218" s="134"/>
      <c r="C218" s="134"/>
      <c r="D218" s="134"/>
      <c r="E218" s="134"/>
      <c r="F218" s="135"/>
      <c r="G218" s="136"/>
      <c r="L218" s="67" t="str">
        <f t="shared" si="9"/>
        <v/>
      </c>
      <c r="M218" s="67" t="str">
        <f t="shared" si="11"/>
        <v/>
      </c>
      <c r="N218" s="67" t="str">
        <f t="shared" si="10"/>
        <v/>
      </c>
    </row>
    <row r="219" spans="1:14">
      <c r="A219" s="133"/>
      <c r="B219" s="134"/>
      <c r="C219" s="134"/>
      <c r="D219" s="134"/>
      <c r="E219" s="134"/>
      <c r="F219" s="135"/>
      <c r="G219" s="136"/>
      <c r="L219" s="67" t="str">
        <f t="shared" si="9"/>
        <v/>
      </c>
      <c r="M219" s="67" t="str">
        <f t="shared" si="11"/>
        <v/>
      </c>
      <c r="N219" s="67" t="str">
        <f t="shared" si="10"/>
        <v/>
      </c>
    </row>
    <row r="220" spans="1:14">
      <c r="A220" s="133"/>
      <c r="B220" s="134"/>
      <c r="C220" s="134"/>
      <c r="D220" s="134"/>
      <c r="E220" s="134"/>
      <c r="F220" s="135"/>
      <c r="G220" s="136"/>
      <c r="L220" s="67" t="str">
        <f t="shared" si="9"/>
        <v/>
      </c>
      <c r="M220" s="67" t="str">
        <f t="shared" si="11"/>
        <v/>
      </c>
      <c r="N220" s="67" t="str">
        <f t="shared" si="10"/>
        <v/>
      </c>
    </row>
    <row r="221" spans="1:14">
      <c r="A221" s="133"/>
      <c r="B221" s="134"/>
      <c r="C221" s="134"/>
      <c r="D221" s="134"/>
      <c r="E221" s="134"/>
      <c r="F221" s="135"/>
      <c r="G221" s="136"/>
      <c r="L221" s="67" t="str">
        <f t="shared" si="9"/>
        <v/>
      </c>
      <c r="M221" s="67" t="str">
        <f t="shared" si="11"/>
        <v/>
      </c>
      <c r="N221" s="67" t="str">
        <f t="shared" si="10"/>
        <v/>
      </c>
    </row>
    <row r="222" spans="1:14">
      <c r="A222" s="133"/>
      <c r="B222" s="134"/>
      <c r="C222" s="134"/>
      <c r="D222" s="134"/>
      <c r="E222" s="134"/>
      <c r="F222" s="135"/>
      <c r="G222" s="136"/>
      <c r="L222" s="67" t="str">
        <f t="shared" si="9"/>
        <v/>
      </c>
      <c r="M222" s="67" t="str">
        <f t="shared" si="11"/>
        <v/>
      </c>
      <c r="N222" s="67" t="str">
        <f t="shared" si="10"/>
        <v/>
      </c>
    </row>
    <row r="223" spans="1:14">
      <c r="A223" s="133"/>
      <c r="B223" s="134"/>
      <c r="C223" s="134"/>
      <c r="D223" s="134"/>
      <c r="E223" s="134"/>
      <c r="F223" s="135"/>
      <c r="G223" s="136"/>
      <c r="L223" s="67" t="str">
        <f t="shared" si="9"/>
        <v/>
      </c>
      <c r="M223" s="67" t="str">
        <f t="shared" si="11"/>
        <v/>
      </c>
      <c r="N223" s="67" t="str">
        <f t="shared" si="10"/>
        <v/>
      </c>
    </row>
    <row r="224" spans="1:14">
      <c r="A224" s="133"/>
      <c r="B224" s="134"/>
      <c r="C224" s="134"/>
      <c r="D224" s="134"/>
      <c r="E224" s="134"/>
      <c r="F224" s="135"/>
      <c r="G224" s="136"/>
      <c r="L224" s="67" t="str">
        <f t="shared" si="9"/>
        <v/>
      </c>
      <c r="M224" s="67" t="str">
        <f t="shared" si="11"/>
        <v/>
      </c>
      <c r="N224" s="67" t="str">
        <f t="shared" si="10"/>
        <v/>
      </c>
    </row>
    <row r="225" spans="1:14">
      <c r="A225" s="133"/>
      <c r="B225" s="134"/>
      <c r="C225" s="134"/>
      <c r="D225" s="134"/>
      <c r="E225" s="134"/>
      <c r="F225" s="135"/>
      <c r="G225" s="136"/>
      <c r="L225" s="67" t="str">
        <f t="shared" si="9"/>
        <v/>
      </c>
      <c r="M225" s="67" t="str">
        <f t="shared" si="11"/>
        <v/>
      </c>
      <c r="N225" s="67" t="str">
        <f t="shared" si="10"/>
        <v/>
      </c>
    </row>
    <row r="226" spans="1:14">
      <c r="A226" s="133"/>
      <c r="B226" s="134"/>
      <c r="C226" s="134"/>
      <c r="D226" s="134"/>
      <c r="E226" s="134"/>
      <c r="F226" s="135"/>
      <c r="G226" s="136"/>
      <c r="L226" s="67" t="str">
        <f t="shared" si="9"/>
        <v/>
      </c>
      <c r="M226" s="67" t="str">
        <f t="shared" si="11"/>
        <v/>
      </c>
      <c r="N226" s="67" t="str">
        <f t="shared" si="10"/>
        <v/>
      </c>
    </row>
    <row r="227" spans="1:14">
      <c r="A227" s="133"/>
      <c r="B227" s="134"/>
      <c r="C227" s="134"/>
      <c r="D227" s="134"/>
      <c r="E227" s="134"/>
      <c r="F227" s="135"/>
      <c r="G227" s="136"/>
      <c r="L227" s="67" t="str">
        <f t="shared" si="9"/>
        <v/>
      </c>
      <c r="M227" s="67" t="str">
        <f t="shared" si="11"/>
        <v/>
      </c>
      <c r="N227" s="67" t="str">
        <f t="shared" si="10"/>
        <v/>
      </c>
    </row>
    <row r="228" spans="1:14">
      <c r="A228" s="133"/>
      <c r="B228" s="134"/>
      <c r="C228" s="134"/>
      <c r="D228" s="134"/>
      <c r="E228" s="134"/>
      <c r="F228" s="135"/>
      <c r="G228" s="136"/>
      <c r="L228" s="67" t="str">
        <f t="shared" si="9"/>
        <v/>
      </c>
      <c r="M228" s="67" t="str">
        <f t="shared" si="11"/>
        <v/>
      </c>
      <c r="N228" s="67" t="str">
        <f t="shared" si="10"/>
        <v/>
      </c>
    </row>
    <row r="229" spans="1:14">
      <c r="A229" s="133"/>
      <c r="B229" s="134"/>
      <c r="C229" s="134"/>
      <c r="D229" s="134"/>
      <c r="E229" s="134"/>
      <c r="F229" s="135"/>
      <c r="G229" s="136"/>
      <c r="L229" s="67" t="str">
        <f t="shared" si="9"/>
        <v/>
      </c>
      <c r="M229" s="67" t="str">
        <f t="shared" si="11"/>
        <v/>
      </c>
      <c r="N229" s="67" t="str">
        <f t="shared" si="10"/>
        <v/>
      </c>
    </row>
    <row r="230" spans="1:14">
      <c r="A230" s="133"/>
      <c r="B230" s="134"/>
      <c r="C230" s="134"/>
      <c r="D230" s="134"/>
      <c r="E230" s="134"/>
      <c r="F230" s="135"/>
      <c r="G230" s="136"/>
      <c r="L230" s="67" t="str">
        <f t="shared" si="9"/>
        <v/>
      </c>
      <c r="M230" s="67" t="str">
        <f t="shared" si="11"/>
        <v/>
      </c>
      <c r="N230" s="67" t="str">
        <f t="shared" si="10"/>
        <v/>
      </c>
    </row>
    <row r="231" spans="1:14">
      <c r="A231" s="133"/>
      <c r="B231" s="134"/>
      <c r="C231" s="134"/>
      <c r="D231" s="134"/>
      <c r="E231" s="134"/>
      <c r="F231" s="135"/>
      <c r="G231" s="136"/>
      <c r="L231" s="67" t="str">
        <f t="shared" si="9"/>
        <v/>
      </c>
      <c r="M231" s="67" t="str">
        <f t="shared" si="11"/>
        <v/>
      </c>
      <c r="N231" s="67" t="str">
        <f t="shared" si="10"/>
        <v/>
      </c>
    </row>
    <row r="232" spans="1:14">
      <c r="A232" s="133"/>
      <c r="B232" s="134"/>
      <c r="C232" s="134"/>
      <c r="D232" s="134"/>
      <c r="E232" s="134"/>
      <c r="F232" s="135"/>
      <c r="G232" s="136"/>
      <c r="L232" s="67" t="str">
        <f t="shared" si="9"/>
        <v/>
      </c>
      <c r="M232" s="67" t="str">
        <f t="shared" si="11"/>
        <v/>
      </c>
      <c r="N232" s="67" t="str">
        <f t="shared" si="10"/>
        <v/>
      </c>
    </row>
    <row r="233" spans="1:14">
      <c r="A233" s="133"/>
      <c r="B233" s="134"/>
      <c r="C233" s="134"/>
      <c r="D233" s="134"/>
      <c r="E233" s="134"/>
      <c r="F233" s="135"/>
      <c r="G233" s="136"/>
      <c r="L233" s="67" t="str">
        <f t="shared" si="9"/>
        <v/>
      </c>
      <c r="M233" s="67" t="str">
        <f t="shared" si="11"/>
        <v/>
      </c>
      <c r="N233" s="67" t="str">
        <f t="shared" si="10"/>
        <v/>
      </c>
    </row>
    <row r="234" spans="1:14">
      <c r="A234" s="133"/>
      <c r="B234" s="134"/>
      <c r="C234" s="134"/>
      <c r="D234" s="134"/>
      <c r="E234" s="134"/>
      <c r="F234" s="135"/>
      <c r="G234" s="136"/>
      <c r="L234" s="67" t="str">
        <f t="shared" si="9"/>
        <v/>
      </c>
      <c r="M234" s="67" t="str">
        <f t="shared" si="11"/>
        <v/>
      </c>
      <c r="N234" s="67" t="str">
        <f t="shared" si="10"/>
        <v/>
      </c>
    </row>
    <row r="235" spans="1:14">
      <c r="A235" s="133"/>
      <c r="B235" s="134"/>
      <c r="C235" s="134"/>
      <c r="D235" s="134"/>
      <c r="E235" s="134"/>
      <c r="F235" s="135"/>
      <c r="G235" s="136"/>
      <c r="L235" s="67" t="str">
        <f t="shared" si="9"/>
        <v/>
      </c>
      <c r="M235" s="67" t="str">
        <f t="shared" si="11"/>
        <v/>
      </c>
      <c r="N235" s="67" t="str">
        <f t="shared" si="10"/>
        <v/>
      </c>
    </row>
    <row r="236" spans="1:14">
      <c r="A236" s="133"/>
      <c r="B236" s="134"/>
      <c r="C236" s="134"/>
      <c r="D236" s="134"/>
      <c r="E236" s="134"/>
      <c r="F236" s="135"/>
      <c r="G236" s="136"/>
      <c r="L236" s="67" t="str">
        <f t="shared" si="9"/>
        <v/>
      </c>
      <c r="M236" s="67" t="str">
        <f t="shared" si="11"/>
        <v/>
      </c>
      <c r="N236" s="67" t="str">
        <f t="shared" si="10"/>
        <v/>
      </c>
    </row>
    <row r="237" spans="1:14">
      <c r="A237" s="133"/>
      <c r="B237" s="134"/>
      <c r="C237" s="134"/>
      <c r="D237" s="134"/>
      <c r="E237" s="134"/>
      <c r="F237" s="135"/>
      <c r="G237" s="136"/>
      <c r="L237" s="67" t="str">
        <f t="shared" si="9"/>
        <v/>
      </c>
      <c r="M237" s="67" t="str">
        <f t="shared" si="11"/>
        <v/>
      </c>
      <c r="N237" s="67" t="str">
        <f t="shared" si="10"/>
        <v/>
      </c>
    </row>
    <row r="238" spans="1:14">
      <c r="A238" s="133"/>
      <c r="B238" s="134"/>
      <c r="C238" s="134"/>
      <c r="D238" s="134"/>
      <c r="E238" s="134"/>
      <c r="F238" s="135"/>
      <c r="G238" s="136"/>
      <c r="L238" s="67" t="str">
        <f t="shared" si="9"/>
        <v/>
      </c>
      <c r="M238" s="67" t="str">
        <f t="shared" si="11"/>
        <v/>
      </c>
      <c r="N238" s="67" t="str">
        <f t="shared" si="10"/>
        <v/>
      </c>
    </row>
    <row r="239" spans="1:14">
      <c r="A239" s="133"/>
      <c r="B239" s="134"/>
      <c r="C239" s="134"/>
      <c r="D239" s="134"/>
      <c r="E239" s="134"/>
      <c r="F239" s="135"/>
      <c r="G239" s="136"/>
      <c r="L239" s="67" t="str">
        <f t="shared" si="9"/>
        <v/>
      </c>
      <c r="M239" s="67" t="str">
        <f t="shared" si="11"/>
        <v/>
      </c>
      <c r="N239" s="67" t="str">
        <f t="shared" si="10"/>
        <v/>
      </c>
    </row>
    <row r="240" spans="1:14">
      <c r="A240" s="133"/>
      <c r="B240" s="134"/>
      <c r="C240" s="134"/>
      <c r="D240" s="134"/>
      <c r="E240" s="134"/>
      <c r="F240" s="135"/>
      <c r="G240" s="136"/>
      <c r="L240" s="67" t="str">
        <f t="shared" si="9"/>
        <v/>
      </c>
      <c r="M240" s="67" t="str">
        <f t="shared" si="11"/>
        <v/>
      </c>
      <c r="N240" s="67" t="str">
        <f t="shared" si="10"/>
        <v/>
      </c>
    </row>
    <row r="241" spans="1:14">
      <c r="A241" s="133"/>
      <c r="B241" s="134"/>
      <c r="C241" s="134"/>
      <c r="D241" s="134"/>
      <c r="E241" s="134"/>
      <c r="F241" s="135"/>
      <c r="G241" s="136"/>
      <c r="L241" s="67" t="str">
        <f t="shared" si="9"/>
        <v/>
      </c>
      <c r="M241" s="67" t="str">
        <f t="shared" si="11"/>
        <v/>
      </c>
      <c r="N241" s="67" t="str">
        <f t="shared" si="10"/>
        <v/>
      </c>
    </row>
    <row r="242" spans="1:14">
      <c r="A242" s="133"/>
      <c r="B242" s="134"/>
      <c r="C242" s="134"/>
      <c r="D242" s="134"/>
      <c r="E242" s="134"/>
      <c r="F242" s="135"/>
      <c r="G242" s="136"/>
      <c r="L242" s="67" t="str">
        <f t="shared" si="9"/>
        <v/>
      </c>
      <c r="M242" s="67" t="str">
        <f t="shared" si="11"/>
        <v/>
      </c>
      <c r="N242" s="67" t="str">
        <f t="shared" si="10"/>
        <v/>
      </c>
    </row>
    <row r="243" spans="1:14">
      <c r="A243" s="133"/>
      <c r="B243" s="134"/>
      <c r="C243" s="134"/>
      <c r="D243" s="134"/>
      <c r="E243" s="134"/>
      <c r="F243" s="135"/>
      <c r="G243" s="136"/>
      <c r="L243" s="67" t="str">
        <f t="shared" si="9"/>
        <v/>
      </c>
      <c r="M243" s="67" t="str">
        <f t="shared" si="11"/>
        <v/>
      </c>
      <c r="N243" s="67" t="str">
        <f t="shared" si="10"/>
        <v/>
      </c>
    </row>
    <row r="244" spans="1:14">
      <c r="A244" s="133"/>
      <c r="B244" s="134"/>
      <c r="C244" s="134"/>
      <c r="D244" s="134"/>
      <c r="E244" s="134"/>
      <c r="F244" s="135"/>
      <c r="G244" s="136"/>
      <c r="L244" s="67" t="str">
        <f t="shared" si="9"/>
        <v/>
      </c>
      <c r="M244" s="67" t="str">
        <f t="shared" si="11"/>
        <v/>
      </c>
      <c r="N244" s="67" t="str">
        <f t="shared" si="10"/>
        <v/>
      </c>
    </row>
    <row r="245" spans="1:14">
      <c r="A245" s="133"/>
      <c r="B245" s="134"/>
      <c r="C245" s="134"/>
      <c r="D245" s="134"/>
      <c r="E245" s="134"/>
      <c r="F245" s="135"/>
      <c r="G245" s="136"/>
      <c r="L245" s="67" t="str">
        <f t="shared" si="9"/>
        <v/>
      </c>
      <c r="M245" s="67" t="str">
        <f t="shared" si="11"/>
        <v/>
      </c>
      <c r="N245" s="67" t="str">
        <f t="shared" si="10"/>
        <v/>
      </c>
    </row>
    <row r="246" spans="1:14">
      <c r="A246" s="133"/>
      <c r="B246" s="134"/>
      <c r="C246" s="134"/>
      <c r="D246" s="134"/>
      <c r="E246" s="134"/>
      <c r="F246" s="135"/>
      <c r="G246" s="136"/>
      <c r="L246" s="67" t="str">
        <f t="shared" si="9"/>
        <v/>
      </c>
      <c r="M246" s="67" t="str">
        <f t="shared" si="11"/>
        <v/>
      </c>
      <c r="N246" s="67" t="str">
        <f t="shared" si="10"/>
        <v/>
      </c>
    </row>
    <row r="247" spans="1:14">
      <c r="A247" s="133"/>
      <c r="B247" s="134"/>
      <c r="C247" s="134"/>
      <c r="D247" s="134"/>
      <c r="E247" s="134"/>
      <c r="F247" s="135"/>
      <c r="G247" s="136"/>
      <c r="L247" s="67" t="str">
        <f t="shared" si="9"/>
        <v/>
      </c>
      <c r="M247" s="67" t="str">
        <f t="shared" si="11"/>
        <v/>
      </c>
      <c r="N247" s="67" t="str">
        <f t="shared" si="10"/>
        <v/>
      </c>
    </row>
    <row r="248" spans="1:14">
      <c r="A248" s="133"/>
      <c r="B248" s="134"/>
      <c r="C248" s="134"/>
      <c r="D248" s="134"/>
      <c r="E248" s="134"/>
      <c r="F248" s="135"/>
      <c r="G248" s="136"/>
      <c r="L248" s="67" t="str">
        <f t="shared" si="9"/>
        <v/>
      </c>
      <c r="M248" s="67" t="str">
        <f t="shared" si="11"/>
        <v/>
      </c>
      <c r="N248" s="67" t="str">
        <f t="shared" si="10"/>
        <v/>
      </c>
    </row>
    <row r="249" spans="1:14">
      <c r="A249" s="133"/>
      <c r="B249" s="134"/>
      <c r="C249" s="134"/>
      <c r="D249" s="134"/>
      <c r="E249" s="134"/>
      <c r="F249" s="135"/>
      <c r="G249" s="136"/>
      <c r="L249" s="67" t="str">
        <f t="shared" si="9"/>
        <v/>
      </c>
      <c r="M249" s="67" t="str">
        <f t="shared" si="11"/>
        <v/>
      </c>
      <c r="N249" s="67" t="str">
        <f t="shared" si="10"/>
        <v/>
      </c>
    </row>
    <row r="250" spans="1:14">
      <c r="A250" s="133"/>
      <c r="B250" s="134"/>
      <c r="C250" s="134"/>
      <c r="D250" s="134"/>
      <c r="E250" s="134"/>
      <c r="F250" s="135"/>
      <c r="G250" s="136"/>
      <c r="L250" s="67" t="str">
        <f t="shared" si="9"/>
        <v/>
      </c>
      <c r="M250" s="67" t="str">
        <f t="shared" si="11"/>
        <v/>
      </c>
      <c r="N250" s="67" t="str">
        <f t="shared" si="10"/>
        <v/>
      </c>
    </row>
    <row r="251" spans="1:14">
      <c r="A251" s="133"/>
      <c r="B251" s="134"/>
      <c r="C251" s="134"/>
      <c r="D251" s="134"/>
      <c r="E251" s="134"/>
      <c r="F251" s="135"/>
      <c r="G251" s="136"/>
      <c r="L251" s="67" t="str">
        <f t="shared" si="9"/>
        <v/>
      </c>
      <c r="M251" s="67" t="str">
        <f t="shared" si="11"/>
        <v/>
      </c>
      <c r="N251" s="67" t="str">
        <f t="shared" si="10"/>
        <v/>
      </c>
    </row>
    <row r="252" spans="1:14">
      <c r="A252" s="133"/>
      <c r="B252" s="134"/>
      <c r="C252" s="134"/>
      <c r="D252" s="134"/>
      <c r="E252" s="134"/>
      <c r="F252" s="135"/>
      <c r="G252" s="136"/>
      <c r="L252" s="67" t="str">
        <f t="shared" si="9"/>
        <v/>
      </c>
      <c r="M252" s="67" t="str">
        <f t="shared" si="11"/>
        <v/>
      </c>
      <c r="N252" s="67" t="str">
        <f t="shared" si="10"/>
        <v/>
      </c>
    </row>
    <row r="253" spans="1:14">
      <c r="A253" s="133"/>
      <c r="B253" s="134"/>
      <c r="C253" s="134"/>
      <c r="D253" s="134"/>
      <c r="E253" s="134"/>
      <c r="F253" s="135"/>
      <c r="G253" s="136"/>
      <c r="L253" s="67" t="str">
        <f t="shared" si="9"/>
        <v/>
      </c>
      <c r="M253" s="67" t="str">
        <f t="shared" si="11"/>
        <v/>
      </c>
      <c r="N253" s="67" t="str">
        <f t="shared" si="10"/>
        <v/>
      </c>
    </row>
    <row r="254" spans="1:14">
      <c r="A254" s="133"/>
      <c r="B254" s="134"/>
      <c r="C254" s="134"/>
      <c r="D254" s="134"/>
      <c r="E254" s="134"/>
      <c r="F254" s="135"/>
      <c r="G254" s="136"/>
      <c r="L254" s="67" t="str">
        <f t="shared" si="9"/>
        <v/>
      </c>
      <c r="M254" s="67" t="str">
        <f t="shared" si="11"/>
        <v/>
      </c>
      <c r="N254" s="67" t="str">
        <f t="shared" si="10"/>
        <v/>
      </c>
    </row>
    <row r="255" spans="1:14">
      <c r="A255" s="133"/>
      <c r="B255" s="134"/>
      <c r="C255" s="134"/>
      <c r="D255" s="134"/>
      <c r="E255" s="134"/>
      <c r="F255" s="135"/>
      <c r="G255" s="136"/>
      <c r="L255" s="67" t="str">
        <f t="shared" si="9"/>
        <v/>
      </c>
      <c r="M255" s="67" t="str">
        <f t="shared" si="11"/>
        <v/>
      </c>
      <c r="N255" s="67" t="str">
        <f t="shared" si="10"/>
        <v/>
      </c>
    </row>
    <row r="256" spans="1:14">
      <c r="A256" s="133"/>
      <c r="B256" s="134"/>
      <c r="C256" s="134"/>
      <c r="D256" s="134"/>
      <c r="E256" s="134"/>
      <c r="F256" s="135"/>
      <c r="G256" s="136"/>
      <c r="L256" s="67" t="str">
        <f t="shared" si="9"/>
        <v/>
      </c>
      <c r="M256" s="67" t="str">
        <f t="shared" si="11"/>
        <v/>
      </c>
      <c r="N256" s="67" t="str">
        <f t="shared" si="10"/>
        <v/>
      </c>
    </row>
    <row r="257" spans="1:14">
      <c r="A257" s="133"/>
      <c r="B257" s="134"/>
      <c r="C257" s="134"/>
      <c r="D257" s="134"/>
      <c r="E257" s="134"/>
      <c r="F257" s="135"/>
      <c r="G257" s="136"/>
      <c r="L257" s="67" t="str">
        <f t="shared" si="9"/>
        <v/>
      </c>
      <c r="M257" s="67" t="str">
        <f t="shared" si="11"/>
        <v/>
      </c>
      <c r="N257" s="67" t="str">
        <f t="shared" si="10"/>
        <v/>
      </c>
    </row>
    <row r="258" spans="1:14">
      <c r="A258" s="133"/>
      <c r="B258" s="134"/>
      <c r="C258" s="134"/>
      <c r="D258" s="134"/>
      <c r="E258" s="134"/>
      <c r="F258" s="135"/>
      <c r="G258" s="136"/>
      <c r="L258" s="67" t="str">
        <f t="shared" si="9"/>
        <v/>
      </c>
      <c r="M258" s="67" t="str">
        <f t="shared" si="11"/>
        <v/>
      </c>
      <c r="N258" s="67" t="str">
        <f t="shared" si="10"/>
        <v/>
      </c>
    </row>
    <row r="259" spans="1:14">
      <c r="A259" s="133"/>
      <c r="B259" s="134"/>
      <c r="C259" s="134"/>
      <c r="D259" s="134"/>
      <c r="E259" s="134"/>
      <c r="F259" s="135"/>
      <c r="G259" s="136"/>
      <c r="L259" s="67" t="str">
        <f t="shared" ref="L259:L322" si="12">IF(E259="","",EXP(-POWER((1-J$26*(E259-J$20)/J$19), 1/J$26)))</f>
        <v/>
      </c>
      <c r="M259" s="67" t="str">
        <f t="shared" si="11"/>
        <v/>
      </c>
      <c r="N259" s="67" t="str">
        <f t="shared" ref="N259:N322" si="13">IF(L259="","",POWER(F259-M259,2) / M259)</f>
        <v/>
      </c>
    </row>
    <row r="260" spans="1:14">
      <c r="A260" s="133"/>
      <c r="B260" s="134"/>
      <c r="C260" s="134"/>
      <c r="D260" s="134"/>
      <c r="E260" s="134"/>
      <c r="F260" s="135"/>
      <c r="G260" s="136"/>
      <c r="L260" s="67" t="str">
        <f t="shared" si="12"/>
        <v/>
      </c>
      <c r="M260" s="67" t="str">
        <f t="shared" ref="M260:M323" si="14">IF(L260="","",(L260-L259)*J$3)</f>
        <v/>
      </c>
      <c r="N260" s="67" t="str">
        <f t="shared" si="13"/>
        <v/>
      </c>
    </row>
    <row r="261" spans="1:14">
      <c r="A261" s="133"/>
      <c r="B261" s="134"/>
      <c r="C261" s="134"/>
      <c r="D261" s="134"/>
      <c r="E261" s="134"/>
      <c r="F261" s="135"/>
      <c r="G261" s="136"/>
      <c r="L261" s="67" t="str">
        <f t="shared" si="12"/>
        <v/>
      </c>
      <c r="M261" s="67" t="str">
        <f t="shared" si="14"/>
        <v/>
      </c>
      <c r="N261" s="67" t="str">
        <f t="shared" si="13"/>
        <v/>
      </c>
    </row>
    <row r="262" spans="1:14">
      <c r="A262" s="133"/>
      <c r="B262" s="134"/>
      <c r="C262" s="134"/>
      <c r="D262" s="134"/>
      <c r="E262" s="134"/>
      <c r="F262" s="135"/>
      <c r="G262" s="136"/>
      <c r="L262" s="67" t="str">
        <f t="shared" si="12"/>
        <v/>
      </c>
      <c r="M262" s="67" t="str">
        <f t="shared" si="14"/>
        <v/>
      </c>
      <c r="N262" s="67" t="str">
        <f t="shared" si="13"/>
        <v/>
      </c>
    </row>
    <row r="263" spans="1:14">
      <c r="A263" s="133"/>
      <c r="B263" s="134"/>
      <c r="C263" s="134"/>
      <c r="D263" s="134"/>
      <c r="E263" s="134"/>
      <c r="F263" s="135"/>
      <c r="G263" s="136"/>
      <c r="L263" s="67" t="str">
        <f t="shared" si="12"/>
        <v/>
      </c>
      <c r="M263" s="67" t="str">
        <f t="shared" si="14"/>
        <v/>
      </c>
      <c r="N263" s="67" t="str">
        <f t="shared" si="13"/>
        <v/>
      </c>
    </row>
    <row r="264" spans="1:14">
      <c r="A264" s="133"/>
      <c r="B264" s="134"/>
      <c r="C264" s="134"/>
      <c r="D264" s="134"/>
      <c r="E264" s="134"/>
      <c r="F264" s="135"/>
      <c r="G264" s="136"/>
      <c r="L264" s="67" t="str">
        <f t="shared" si="12"/>
        <v/>
      </c>
      <c r="M264" s="67" t="str">
        <f t="shared" si="14"/>
        <v/>
      </c>
      <c r="N264" s="67" t="str">
        <f t="shared" si="13"/>
        <v/>
      </c>
    </row>
    <row r="265" spans="1:14">
      <c r="A265" s="133"/>
      <c r="B265" s="134"/>
      <c r="C265" s="134"/>
      <c r="D265" s="134"/>
      <c r="E265" s="134"/>
      <c r="F265" s="135"/>
      <c r="G265" s="136"/>
      <c r="L265" s="67" t="str">
        <f t="shared" si="12"/>
        <v/>
      </c>
      <c r="M265" s="67" t="str">
        <f t="shared" si="14"/>
        <v/>
      </c>
      <c r="N265" s="67" t="str">
        <f t="shared" si="13"/>
        <v/>
      </c>
    </row>
    <row r="266" spans="1:14">
      <c r="A266" s="133"/>
      <c r="B266" s="134"/>
      <c r="C266" s="134"/>
      <c r="D266" s="134"/>
      <c r="E266" s="134"/>
      <c r="F266" s="135"/>
      <c r="G266" s="136"/>
      <c r="L266" s="67" t="str">
        <f t="shared" si="12"/>
        <v/>
      </c>
      <c r="M266" s="67" t="str">
        <f t="shared" si="14"/>
        <v/>
      </c>
      <c r="N266" s="67" t="str">
        <f t="shared" si="13"/>
        <v/>
      </c>
    </row>
    <row r="267" spans="1:14">
      <c r="A267" s="133"/>
      <c r="B267" s="134"/>
      <c r="C267" s="134"/>
      <c r="D267" s="134"/>
      <c r="E267" s="134"/>
      <c r="F267" s="135"/>
      <c r="G267" s="136"/>
      <c r="L267" s="67" t="str">
        <f t="shared" si="12"/>
        <v/>
      </c>
      <c r="M267" s="67" t="str">
        <f t="shared" si="14"/>
        <v/>
      </c>
      <c r="N267" s="67" t="str">
        <f t="shared" si="13"/>
        <v/>
      </c>
    </row>
    <row r="268" spans="1:14">
      <c r="A268" s="133"/>
      <c r="B268" s="134"/>
      <c r="C268" s="134"/>
      <c r="D268" s="134"/>
      <c r="E268" s="134"/>
      <c r="F268" s="135"/>
      <c r="G268" s="136"/>
      <c r="L268" s="67" t="str">
        <f t="shared" si="12"/>
        <v/>
      </c>
      <c r="M268" s="67" t="str">
        <f t="shared" si="14"/>
        <v/>
      </c>
      <c r="N268" s="67" t="str">
        <f t="shared" si="13"/>
        <v/>
      </c>
    </row>
    <row r="269" spans="1:14">
      <c r="A269" s="133"/>
      <c r="B269" s="134"/>
      <c r="C269" s="134"/>
      <c r="D269" s="134"/>
      <c r="E269" s="134"/>
      <c r="F269" s="135"/>
      <c r="G269" s="136"/>
      <c r="L269" s="67" t="str">
        <f t="shared" si="12"/>
        <v/>
      </c>
      <c r="M269" s="67" t="str">
        <f t="shared" si="14"/>
        <v/>
      </c>
      <c r="N269" s="67" t="str">
        <f t="shared" si="13"/>
        <v/>
      </c>
    </row>
    <row r="270" spans="1:14">
      <c r="A270" s="133"/>
      <c r="B270" s="134"/>
      <c r="C270" s="134"/>
      <c r="D270" s="134"/>
      <c r="E270" s="134"/>
      <c r="F270" s="135"/>
      <c r="G270" s="136"/>
      <c r="L270" s="67" t="str">
        <f t="shared" si="12"/>
        <v/>
      </c>
      <c r="M270" s="67" t="str">
        <f t="shared" si="14"/>
        <v/>
      </c>
      <c r="N270" s="67" t="str">
        <f t="shared" si="13"/>
        <v/>
      </c>
    </row>
    <row r="271" spans="1:14">
      <c r="A271" s="133"/>
      <c r="B271" s="134"/>
      <c r="C271" s="134"/>
      <c r="D271" s="134"/>
      <c r="E271" s="134"/>
      <c r="F271" s="135"/>
      <c r="G271" s="136"/>
      <c r="L271" s="67" t="str">
        <f t="shared" si="12"/>
        <v/>
      </c>
      <c r="M271" s="67" t="str">
        <f t="shared" si="14"/>
        <v/>
      </c>
      <c r="N271" s="67" t="str">
        <f t="shared" si="13"/>
        <v/>
      </c>
    </row>
    <row r="272" spans="1:14">
      <c r="A272" s="133"/>
      <c r="B272" s="134"/>
      <c r="C272" s="134"/>
      <c r="D272" s="134"/>
      <c r="E272" s="134"/>
      <c r="F272" s="135"/>
      <c r="G272" s="136"/>
      <c r="L272" s="67" t="str">
        <f t="shared" si="12"/>
        <v/>
      </c>
      <c r="M272" s="67" t="str">
        <f t="shared" si="14"/>
        <v/>
      </c>
      <c r="N272" s="67" t="str">
        <f t="shared" si="13"/>
        <v/>
      </c>
    </row>
    <row r="273" spans="1:14">
      <c r="A273" s="133"/>
      <c r="B273" s="134"/>
      <c r="C273" s="134"/>
      <c r="D273" s="134"/>
      <c r="E273" s="134"/>
      <c r="F273" s="135"/>
      <c r="G273" s="136"/>
      <c r="L273" s="67" t="str">
        <f t="shared" si="12"/>
        <v/>
      </c>
      <c r="M273" s="67" t="str">
        <f t="shared" si="14"/>
        <v/>
      </c>
      <c r="N273" s="67" t="str">
        <f t="shared" si="13"/>
        <v/>
      </c>
    </row>
    <row r="274" spans="1:14">
      <c r="A274" s="133"/>
      <c r="B274" s="134"/>
      <c r="C274" s="134"/>
      <c r="D274" s="134"/>
      <c r="E274" s="134"/>
      <c r="F274" s="135"/>
      <c r="G274" s="136"/>
      <c r="L274" s="67" t="str">
        <f t="shared" si="12"/>
        <v/>
      </c>
      <c r="M274" s="67" t="str">
        <f t="shared" si="14"/>
        <v/>
      </c>
      <c r="N274" s="67" t="str">
        <f t="shared" si="13"/>
        <v/>
      </c>
    </row>
    <row r="275" spans="1:14">
      <c r="A275" s="133"/>
      <c r="B275" s="134"/>
      <c r="C275" s="134"/>
      <c r="D275" s="134"/>
      <c r="E275" s="134"/>
      <c r="F275" s="135"/>
      <c r="G275" s="136"/>
      <c r="L275" s="67" t="str">
        <f t="shared" si="12"/>
        <v/>
      </c>
      <c r="M275" s="67" t="str">
        <f t="shared" si="14"/>
        <v/>
      </c>
      <c r="N275" s="67" t="str">
        <f t="shared" si="13"/>
        <v/>
      </c>
    </row>
    <row r="276" spans="1:14">
      <c r="A276" s="133"/>
      <c r="B276" s="134"/>
      <c r="C276" s="134"/>
      <c r="D276" s="134"/>
      <c r="E276" s="134"/>
      <c r="F276" s="135"/>
      <c r="G276" s="136"/>
      <c r="L276" s="67" t="str">
        <f t="shared" si="12"/>
        <v/>
      </c>
      <c r="M276" s="67" t="str">
        <f t="shared" si="14"/>
        <v/>
      </c>
      <c r="N276" s="67" t="str">
        <f t="shared" si="13"/>
        <v/>
      </c>
    </row>
    <row r="277" spans="1:14">
      <c r="A277" s="133"/>
      <c r="B277" s="134"/>
      <c r="C277" s="134"/>
      <c r="D277" s="134"/>
      <c r="E277" s="134"/>
      <c r="F277" s="135"/>
      <c r="G277" s="136"/>
      <c r="L277" s="67" t="str">
        <f t="shared" si="12"/>
        <v/>
      </c>
      <c r="M277" s="67" t="str">
        <f t="shared" si="14"/>
        <v/>
      </c>
      <c r="N277" s="67" t="str">
        <f t="shared" si="13"/>
        <v/>
      </c>
    </row>
    <row r="278" spans="1:14">
      <c r="A278" s="133"/>
      <c r="B278" s="134"/>
      <c r="C278" s="134"/>
      <c r="D278" s="134"/>
      <c r="E278" s="134"/>
      <c r="F278" s="135"/>
      <c r="G278" s="136"/>
      <c r="L278" s="67" t="str">
        <f t="shared" si="12"/>
        <v/>
      </c>
      <c r="M278" s="67" t="str">
        <f t="shared" si="14"/>
        <v/>
      </c>
      <c r="N278" s="67" t="str">
        <f t="shared" si="13"/>
        <v/>
      </c>
    </row>
    <row r="279" spans="1:14">
      <c r="A279" s="133"/>
      <c r="B279" s="134"/>
      <c r="C279" s="134"/>
      <c r="D279" s="134"/>
      <c r="E279" s="134"/>
      <c r="F279" s="135"/>
      <c r="G279" s="136"/>
      <c r="L279" s="67" t="str">
        <f t="shared" si="12"/>
        <v/>
      </c>
      <c r="M279" s="67" t="str">
        <f t="shared" si="14"/>
        <v/>
      </c>
      <c r="N279" s="67" t="str">
        <f t="shared" si="13"/>
        <v/>
      </c>
    </row>
    <row r="280" spans="1:14">
      <c r="A280" s="133"/>
      <c r="B280" s="134"/>
      <c r="C280" s="134"/>
      <c r="D280" s="134"/>
      <c r="E280" s="134"/>
      <c r="F280" s="135"/>
      <c r="G280" s="136"/>
      <c r="L280" s="67" t="str">
        <f t="shared" si="12"/>
        <v/>
      </c>
      <c r="M280" s="67" t="str">
        <f t="shared" si="14"/>
        <v/>
      </c>
      <c r="N280" s="67" t="str">
        <f t="shared" si="13"/>
        <v/>
      </c>
    </row>
    <row r="281" spans="1:14">
      <c r="A281" s="133"/>
      <c r="B281" s="134"/>
      <c r="C281" s="134"/>
      <c r="D281" s="134"/>
      <c r="E281" s="134"/>
      <c r="F281" s="135"/>
      <c r="G281" s="136"/>
      <c r="L281" s="67" t="str">
        <f t="shared" si="12"/>
        <v/>
      </c>
      <c r="M281" s="67" t="str">
        <f t="shared" si="14"/>
        <v/>
      </c>
      <c r="N281" s="67" t="str">
        <f t="shared" si="13"/>
        <v/>
      </c>
    </row>
    <row r="282" spans="1:14">
      <c r="A282" s="133"/>
      <c r="B282" s="134"/>
      <c r="C282" s="134"/>
      <c r="D282" s="134"/>
      <c r="E282" s="134"/>
      <c r="F282" s="135"/>
      <c r="G282" s="136"/>
      <c r="L282" s="67" t="str">
        <f t="shared" si="12"/>
        <v/>
      </c>
      <c r="M282" s="67" t="str">
        <f t="shared" si="14"/>
        <v/>
      </c>
      <c r="N282" s="67" t="str">
        <f t="shared" si="13"/>
        <v/>
      </c>
    </row>
    <row r="283" spans="1:14">
      <c r="A283" s="133"/>
      <c r="B283" s="134"/>
      <c r="C283" s="134"/>
      <c r="D283" s="134"/>
      <c r="E283" s="134"/>
      <c r="F283" s="135"/>
      <c r="G283" s="136"/>
      <c r="L283" s="67" t="str">
        <f t="shared" si="12"/>
        <v/>
      </c>
      <c r="M283" s="67" t="str">
        <f t="shared" si="14"/>
        <v/>
      </c>
      <c r="N283" s="67" t="str">
        <f t="shared" si="13"/>
        <v/>
      </c>
    </row>
    <row r="284" spans="1:14">
      <c r="A284" s="133"/>
      <c r="B284" s="134"/>
      <c r="C284" s="134"/>
      <c r="D284" s="134"/>
      <c r="E284" s="134"/>
      <c r="F284" s="135"/>
      <c r="G284" s="136"/>
      <c r="L284" s="67" t="str">
        <f t="shared" si="12"/>
        <v/>
      </c>
      <c r="M284" s="67" t="str">
        <f t="shared" si="14"/>
        <v/>
      </c>
      <c r="N284" s="67" t="str">
        <f t="shared" si="13"/>
        <v/>
      </c>
    </row>
    <row r="285" spans="1:14">
      <c r="A285" s="133"/>
      <c r="B285" s="134"/>
      <c r="C285" s="134"/>
      <c r="D285" s="134"/>
      <c r="E285" s="134"/>
      <c r="F285" s="135"/>
      <c r="G285" s="136"/>
      <c r="L285" s="67" t="str">
        <f t="shared" si="12"/>
        <v/>
      </c>
      <c r="M285" s="67" t="str">
        <f t="shared" si="14"/>
        <v/>
      </c>
      <c r="N285" s="67" t="str">
        <f t="shared" si="13"/>
        <v/>
      </c>
    </row>
    <row r="286" spans="1:14">
      <c r="A286" s="133"/>
      <c r="B286" s="134"/>
      <c r="C286" s="134"/>
      <c r="D286" s="134"/>
      <c r="E286" s="134"/>
      <c r="F286" s="135"/>
      <c r="G286" s="136"/>
      <c r="L286" s="67" t="str">
        <f t="shared" si="12"/>
        <v/>
      </c>
      <c r="M286" s="67" t="str">
        <f t="shared" si="14"/>
        <v/>
      </c>
      <c r="N286" s="67" t="str">
        <f t="shared" si="13"/>
        <v/>
      </c>
    </row>
    <row r="287" spans="1:14">
      <c r="A287" s="133"/>
      <c r="B287" s="134"/>
      <c r="C287" s="134"/>
      <c r="D287" s="134"/>
      <c r="E287" s="134"/>
      <c r="F287" s="135"/>
      <c r="G287" s="136"/>
      <c r="L287" s="67" t="str">
        <f t="shared" si="12"/>
        <v/>
      </c>
      <c r="M287" s="67" t="str">
        <f t="shared" si="14"/>
        <v/>
      </c>
      <c r="N287" s="67" t="str">
        <f t="shared" si="13"/>
        <v/>
      </c>
    </row>
    <row r="288" spans="1:14">
      <c r="A288" s="133"/>
      <c r="B288" s="134"/>
      <c r="C288" s="134"/>
      <c r="D288" s="134"/>
      <c r="E288" s="134"/>
      <c r="F288" s="135"/>
      <c r="G288" s="136"/>
      <c r="L288" s="67" t="str">
        <f t="shared" si="12"/>
        <v/>
      </c>
      <c r="M288" s="67" t="str">
        <f t="shared" si="14"/>
        <v/>
      </c>
      <c r="N288" s="67" t="str">
        <f t="shared" si="13"/>
        <v/>
      </c>
    </row>
    <row r="289" spans="1:14">
      <c r="A289" s="133"/>
      <c r="B289" s="134"/>
      <c r="C289" s="134"/>
      <c r="D289" s="134"/>
      <c r="E289" s="134"/>
      <c r="F289" s="135"/>
      <c r="G289" s="136"/>
      <c r="L289" s="67" t="str">
        <f t="shared" si="12"/>
        <v/>
      </c>
      <c r="M289" s="67" t="str">
        <f t="shared" si="14"/>
        <v/>
      </c>
      <c r="N289" s="67" t="str">
        <f t="shared" si="13"/>
        <v/>
      </c>
    </row>
    <row r="290" spans="1:14">
      <c r="A290" s="133"/>
      <c r="B290" s="134"/>
      <c r="C290" s="134"/>
      <c r="D290" s="134"/>
      <c r="E290" s="134"/>
      <c r="F290" s="135"/>
      <c r="G290" s="136"/>
      <c r="L290" s="67" t="str">
        <f t="shared" si="12"/>
        <v/>
      </c>
      <c r="M290" s="67" t="str">
        <f t="shared" si="14"/>
        <v/>
      </c>
      <c r="N290" s="67" t="str">
        <f t="shared" si="13"/>
        <v/>
      </c>
    </row>
    <row r="291" spans="1:14">
      <c r="A291" s="133"/>
      <c r="B291" s="134"/>
      <c r="C291" s="134"/>
      <c r="D291" s="134"/>
      <c r="E291" s="134"/>
      <c r="F291" s="135"/>
      <c r="G291" s="136"/>
      <c r="L291" s="67" t="str">
        <f t="shared" si="12"/>
        <v/>
      </c>
      <c r="M291" s="67" t="str">
        <f t="shared" si="14"/>
        <v/>
      </c>
      <c r="N291" s="67" t="str">
        <f t="shared" si="13"/>
        <v/>
      </c>
    </row>
    <row r="292" spans="1:14">
      <c r="A292" s="133"/>
      <c r="B292" s="134"/>
      <c r="C292" s="134"/>
      <c r="D292" s="134"/>
      <c r="E292" s="134"/>
      <c r="F292" s="135"/>
      <c r="G292" s="136"/>
      <c r="L292" s="67" t="str">
        <f t="shared" si="12"/>
        <v/>
      </c>
      <c r="M292" s="67" t="str">
        <f t="shared" si="14"/>
        <v/>
      </c>
      <c r="N292" s="67" t="str">
        <f t="shared" si="13"/>
        <v/>
      </c>
    </row>
    <row r="293" spans="1:14">
      <c r="A293" s="133"/>
      <c r="B293" s="134"/>
      <c r="C293" s="134"/>
      <c r="D293" s="134"/>
      <c r="E293" s="134"/>
      <c r="F293" s="135"/>
      <c r="G293" s="136"/>
      <c r="L293" s="67" t="str">
        <f t="shared" si="12"/>
        <v/>
      </c>
      <c r="M293" s="67" t="str">
        <f t="shared" si="14"/>
        <v/>
      </c>
      <c r="N293" s="67" t="str">
        <f t="shared" si="13"/>
        <v/>
      </c>
    </row>
    <row r="294" spans="1:14">
      <c r="A294" s="133"/>
      <c r="B294" s="134"/>
      <c r="C294" s="134"/>
      <c r="D294" s="134"/>
      <c r="E294" s="134"/>
      <c r="F294" s="135"/>
      <c r="G294" s="136"/>
      <c r="L294" s="67" t="str">
        <f t="shared" si="12"/>
        <v/>
      </c>
      <c r="M294" s="67" t="str">
        <f t="shared" si="14"/>
        <v/>
      </c>
      <c r="N294" s="67" t="str">
        <f t="shared" si="13"/>
        <v/>
      </c>
    </row>
    <row r="295" spans="1:14">
      <c r="A295" s="133"/>
      <c r="B295" s="134"/>
      <c r="C295" s="134"/>
      <c r="D295" s="134"/>
      <c r="E295" s="134"/>
      <c r="F295" s="135"/>
      <c r="G295" s="136"/>
      <c r="L295" s="67" t="str">
        <f t="shared" si="12"/>
        <v/>
      </c>
      <c r="M295" s="67" t="str">
        <f t="shared" si="14"/>
        <v/>
      </c>
      <c r="N295" s="67" t="str">
        <f t="shared" si="13"/>
        <v/>
      </c>
    </row>
    <row r="296" spans="1:14">
      <c r="A296" s="133"/>
      <c r="B296" s="134"/>
      <c r="C296" s="134"/>
      <c r="D296" s="134"/>
      <c r="E296" s="134"/>
      <c r="F296" s="135"/>
      <c r="G296" s="136"/>
      <c r="L296" s="67" t="str">
        <f t="shared" si="12"/>
        <v/>
      </c>
      <c r="M296" s="67" t="str">
        <f t="shared" si="14"/>
        <v/>
      </c>
      <c r="N296" s="67" t="str">
        <f t="shared" si="13"/>
        <v/>
      </c>
    </row>
    <row r="297" spans="1:14">
      <c r="A297" s="133"/>
      <c r="B297" s="134"/>
      <c r="C297" s="134"/>
      <c r="D297" s="134"/>
      <c r="E297" s="134"/>
      <c r="F297" s="135"/>
      <c r="G297" s="136"/>
      <c r="L297" s="67" t="str">
        <f t="shared" si="12"/>
        <v/>
      </c>
      <c r="M297" s="67" t="str">
        <f t="shared" si="14"/>
        <v/>
      </c>
      <c r="N297" s="67" t="str">
        <f t="shared" si="13"/>
        <v/>
      </c>
    </row>
    <row r="298" spans="1:14">
      <c r="A298" s="133"/>
      <c r="B298" s="134"/>
      <c r="C298" s="134"/>
      <c r="D298" s="134"/>
      <c r="E298" s="134"/>
      <c r="F298" s="135"/>
      <c r="G298" s="136"/>
      <c r="L298" s="67" t="str">
        <f t="shared" si="12"/>
        <v/>
      </c>
      <c r="M298" s="67" t="str">
        <f t="shared" si="14"/>
        <v/>
      </c>
      <c r="N298" s="67" t="str">
        <f t="shared" si="13"/>
        <v/>
      </c>
    </row>
    <row r="299" spans="1:14">
      <c r="A299" s="133"/>
      <c r="B299" s="134"/>
      <c r="C299" s="134"/>
      <c r="D299" s="134"/>
      <c r="E299" s="134"/>
      <c r="F299" s="135"/>
      <c r="G299" s="136"/>
      <c r="L299" s="67" t="str">
        <f t="shared" si="12"/>
        <v/>
      </c>
      <c r="M299" s="67" t="str">
        <f t="shared" si="14"/>
        <v/>
      </c>
      <c r="N299" s="67" t="str">
        <f t="shared" si="13"/>
        <v/>
      </c>
    </row>
    <row r="300" spans="1:14">
      <c r="A300" s="133"/>
      <c r="B300" s="134"/>
      <c r="C300" s="134"/>
      <c r="D300" s="134"/>
      <c r="E300" s="134"/>
      <c r="F300" s="135"/>
      <c r="G300" s="136"/>
      <c r="L300" s="67" t="str">
        <f t="shared" si="12"/>
        <v/>
      </c>
      <c r="M300" s="67" t="str">
        <f t="shared" si="14"/>
        <v/>
      </c>
      <c r="N300" s="67" t="str">
        <f t="shared" si="13"/>
        <v/>
      </c>
    </row>
    <row r="301" spans="1:14">
      <c r="A301" s="133"/>
      <c r="B301" s="134"/>
      <c r="C301" s="134"/>
      <c r="D301" s="134"/>
      <c r="E301" s="134"/>
      <c r="F301" s="135"/>
      <c r="G301" s="136"/>
      <c r="L301" s="67" t="str">
        <f t="shared" si="12"/>
        <v/>
      </c>
      <c r="M301" s="67" t="str">
        <f t="shared" si="14"/>
        <v/>
      </c>
      <c r="N301" s="67" t="str">
        <f t="shared" si="13"/>
        <v/>
      </c>
    </row>
    <row r="302" spans="1:14">
      <c r="A302" s="133"/>
      <c r="B302" s="134"/>
      <c r="C302" s="134"/>
      <c r="D302" s="134"/>
      <c r="E302" s="134"/>
      <c r="F302" s="135"/>
      <c r="G302" s="136"/>
      <c r="L302" s="67" t="str">
        <f t="shared" si="12"/>
        <v/>
      </c>
      <c r="M302" s="67" t="str">
        <f t="shared" si="14"/>
        <v/>
      </c>
      <c r="N302" s="67" t="str">
        <f t="shared" si="13"/>
        <v/>
      </c>
    </row>
    <row r="303" spans="1:14">
      <c r="A303" s="133"/>
      <c r="B303" s="134"/>
      <c r="C303" s="134"/>
      <c r="D303" s="134"/>
      <c r="E303" s="134"/>
      <c r="F303" s="135"/>
      <c r="G303" s="136"/>
      <c r="L303" s="67" t="str">
        <f t="shared" si="12"/>
        <v/>
      </c>
      <c r="M303" s="67" t="str">
        <f t="shared" si="14"/>
        <v/>
      </c>
      <c r="N303" s="67" t="str">
        <f t="shared" si="13"/>
        <v/>
      </c>
    </row>
    <row r="304" spans="1:14">
      <c r="A304" s="133"/>
      <c r="B304" s="134"/>
      <c r="C304" s="134"/>
      <c r="D304" s="134"/>
      <c r="E304" s="134"/>
      <c r="F304" s="135"/>
      <c r="G304" s="136"/>
      <c r="L304" s="67" t="str">
        <f t="shared" si="12"/>
        <v/>
      </c>
      <c r="M304" s="67" t="str">
        <f t="shared" si="14"/>
        <v/>
      </c>
      <c r="N304" s="67" t="str">
        <f t="shared" si="13"/>
        <v/>
      </c>
    </row>
    <row r="305" spans="1:14">
      <c r="A305" s="133"/>
      <c r="B305" s="134"/>
      <c r="C305" s="134"/>
      <c r="D305" s="134"/>
      <c r="E305" s="134"/>
      <c r="F305" s="135"/>
      <c r="G305" s="136"/>
      <c r="L305" s="67" t="str">
        <f t="shared" si="12"/>
        <v/>
      </c>
      <c r="M305" s="67" t="str">
        <f t="shared" si="14"/>
        <v/>
      </c>
      <c r="N305" s="67" t="str">
        <f t="shared" si="13"/>
        <v/>
      </c>
    </row>
    <row r="306" spans="1:14">
      <c r="A306" s="133"/>
      <c r="B306" s="134"/>
      <c r="C306" s="134"/>
      <c r="D306" s="134"/>
      <c r="E306" s="134"/>
      <c r="F306" s="135"/>
      <c r="G306" s="136"/>
      <c r="L306" s="67" t="str">
        <f t="shared" si="12"/>
        <v/>
      </c>
      <c r="M306" s="67" t="str">
        <f t="shared" si="14"/>
        <v/>
      </c>
      <c r="N306" s="67" t="str">
        <f t="shared" si="13"/>
        <v/>
      </c>
    </row>
    <row r="307" spans="1:14">
      <c r="A307" s="133"/>
      <c r="B307" s="134"/>
      <c r="C307" s="134"/>
      <c r="D307" s="134"/>
      <c r="E307" s="134"/>
      <c r="F307" s="135"/>
      <c r="G307" s="136"/>
      <c r="L307" s="67" t="str">
        <f t="shared" si="12"/>
        <v/>
      </c>
      <c r="M307" s="67" t="str">
        <f t="shared" si="14"/>
        <v/>
      </c>
      <c r="N307" s="67" t="str">
        <f t="shared" si="13"/>
        <v/>
      </c>
    </row>
    <row r="308" spans="1:14">
      <c r="A308" s="133"/>
      <c r="B308" s="134"/>
      <c r="C308" s="134"/>
      <c r="D308" s="134"/>
      <c r="E308" s="134"/>
      <c r="F308" s="135"/>
      <c r="G308" s="136"/>
      <c r="L308" s="67" t="str">
        <f t="shared" si="12"/>
        <v/>
      </c>
      <c r="M308" s="67" t="str">
        <f t="shared" si="14"/>
        <v/>
      </c>
      <c r="N308" s="67" t="str">
        <f t="shared" si="13"/>
        <v/>
      </c>
    </row>
    <row r="309" spans="1:14">
      <c r="A309" s="133"/>
      <c r="B309" s="134"/>
      <c r="C309" s="134"/>
      <c r="D309" s="134"/>
      <c r="E309" s="134"/>
      <c r="F309" s="135"/>
      <c r="G309" s="136"/>
      <c r="L309" s="67" t="str">
        <f t="shared" si="12"/>
        <v/>
      </c>
      <c r="M309" s="67" t="str">
        <f t="shared" si="14"/>
        <v/>
      </c>
      <c r="N309" s="67" t="str">
        <f t="shared" si="13"/>
        <v/>
      </c>
    </row>
    <row r="310" spans="1:14">
      <c r="A310" s="133"/>
      <c r="B310" s="134"/>
      <c r="C310" s="134"/>
      <c r="D310" s="134"/>
      <c r="E310" s="134"/>
      <c r="F310" s="135"/>
      <c r="G310" s="136"/>
      <c r="L310" s="67" t="str">
        <f t="shared" si="12"/>
        <v/>
      </c>
      <c r="M310" s="67" t="str">
        <f t="shared" si="14"/>
        <v/>
      </c>
      <c r="N310" s="67" t="str">
        <f t="shared" si="13"/>
        <v/>
      </c>
    </row>
    <row r="311" spans="1:14">
      <c r="A311" s="133"/>
      <c r="B311" s="134"/>
      <c r="C311" s="134"/>
      <c r="D311" s="134"/>
      <c r="E311" s="134"/>
      <c r="F311" s="135"/>
      <c r="G311" s="136"/>
      <c r="L311" s="67" t="str">
        <f t="shared" si="12"/>
        <v/>
      </c>
      <c r="M311" s="67" t="str">
        <f t="shared" si="14"/>
        <v/>
      </c>
      <c r="N311" s="67" t="str">
        <f t="shared" si="13"/>
        <v/>
      </c>
    </row>
    <row r="312" spans="1:14">
      <c r="A312" s="133"/>
      <c r="B312" s="134"/>
      <c r="C312" s="134"/>
      <c r="D312" s="134"/>
      <c r="E312" s="134"/>
      <c r="F312" s="135"/>
      <c r="G312" s="136"/>
      <c r="L312" s="67" t="str">
        <f t="shared" si="12"/>
        <v/>
      </c>
      <c r="M312" s="67" t="str">
        <f t="shared" si="14"/>
        <v/>
      </c>
      <c r="N312" s="67" t="str">
        <f t="shared" si="13"/>
        <v/>
      </c>
    </row>
    <row r="313" spans="1:14">
      <c r="A313" s="133"/>
      <c r="B313" s="134"/>
      <c r="C313" s="134"/>
      <c r="D313" s="134"/>
      <c r="E313" s="134"/>
      <c r="F313" s="135"/>
      <c r="G313" s="136"/>
      <c r="L313" s="67" t="str">
        <f t="shared" si="12"/>
        <v/>
      </c>
      <c r="M313" s="67" t="str">
        <f t="shared" si="14"/>
        <v/>
      </c>
      <c r="N313" s="67" t="str">
        <f t="shared" si="13"/>
        <v/>
      </c>
    </row>
    <row r="314" spans="1:14">
      <c r="A314" s="133"/>
      <c r="B314" s="134"/>
      <c r="C314" s="134"/>
      <c r="D314" s="134"/>
      <c r="E314" s="134"/>
      <c r="F314" s="135"/>
      <c r="G314" s="136"/>
      <c r="L314" s="67" t="str">
        <f t="shared" si="12"/>
        <v/>
      </c>
      <c r="M314" s="67" t="str">
        <f t="shared" si="14"/>
        <v/>
      </c>
      <c r="N314" s="67" t="str">
        <f t="shared" si="13"/>
        <v/>
      </c>
    </row>
    <row r="315" spans="1:14">
      <c r="A315" s="133"/>
      <c r="B315" s="134"/>
      <c r="C315" s="134"/>
      <c r="D315" s="134"/>
      <c r="E315" s="134"/>
      <c r="F315" s="135"/>
      <c r="G315" s="136"/>
      <c r="L315" s="67" t="str">
        <f t="shared" si="12"/>
        <v/>
      </c>
      <c r="M315" s="67" t="str">
        <f t="shared" si="14"/>
        <v/>
      </c>
      <c r="N315" s="67" t="str">
        <f t="shared" si="13"/>
        <v/>
      </c>
    </row>
    <row r="316" spans="1:14">
      <c r="A316" s="133"/>
      <c r="B316" s="134"/>
      <c r="C316" s="134"/>
      <c r="D316" s="134"/>
      <c r="E316" s="134"/>
      <c r="F316" s="135"/>
      <c r="G316" s="136"/>
      <c r="L316" s="67" t="str">
        <f t="shared" si="12"/>
        <v/>
      </c>
      <c r="M316" s="67" t="str">
        <f t="shared" si="14"/>
        <v/>
      </c>
      <c r="N316" s="67" t="str">
        <f t="shared" si="13"/>
        <v/>
      </c>
    </row>
    <row r="317" spans="1:14">
      <c r="A317" s="133"/>
      <c r="B317" s="134"/>
      <c r="C317" s="134"/>
      <c r="D317" s="134"/>
      <c r="E317" s="134"/>
      <c r="F317" s="135"/>
      <c r="G317" s="136"/>
      <c r="L317" s="67" t="str">
        <f t="shared" si="12"/>
        <v/>
      </c>
      <c r="M317" s="67" t="str">
        <f t="shared" si="14"/>
        <v/>
      </c>
      <c r="N317" s="67" t="str">
        <f t="shared" si="13"/>
        <v/>
      </c>
    </row>
    <row r="318" spans="1:14">
      <c r="A318" s="133"/>
      <c r="B318" s="134"/>
      <c r="C318" s="134"/>
      <c r="D318" s="134"/>
      <c r="E318" s="134"/>
      <c r="F318" s="135"/>
      <c r="G318" s="136"/>
      <c r="L318" s="67" t="str">
        <f t="shared" si="12"/>
        <v/>
      </c>
      <c r="M318" s="67" t="str">
        <f t="shared" si="14"/>
        <v/>
      </c>
      <c r="N318" s="67" t="str">
        <f t="shared" si="13"/>
        <v/>
      </c>
    </row>
    <row r="319" spans="1:14">
      <c r="A319" s="133"/>
      <c r="B319" s="134"/>
      <c r="C319" s="134"/>
      <c r="D319" s="134"/>
      <c r="E319" s="134"/>
      <c r="F319" s="135"/>
      <c r="G319" s="136"/>
      <c r="L319" s="67" t="str">
        <f t="shared" si="12"/>
        <v/>
      </c>
      <c r="M319" s="67" t="str">
        <f t="shared" si="14"/>
        <v/>
      </c>
      <c r="N319" s="67" t="str">
        <f t="shared" si="13"/>
        <v/>
      </c>
    </row>
    <row r="320" spans="1:14">
      <c r="A320" s="133"/>
      <c r="B320" s="134"/>
      <c r="C320" s="134"/>
      <c r="D320" s="134"/>
      <c r="E320" s="134"/>
      <c r="F320" s="135"/>
      <c r="G320" s="136"/>
      <c r="L320" s="67" t="str">
        <f t="shared" si="12"/>
        <v/>
      </c>
      <c r="M320" s="67" t="str">
        <f t="shared" si="14"/>
        <v/>
      </c>
      <c r="N320" s="67" t="str">
        <f t="shared" si="13"/>
        <v/>
      </c>
    </row>
    <row r="321" spans="1:14">
      <c r="A321" s="133"/>
      <c r="B321" s="134"/>
      <c r="C321" s="134"/>
      <c r="D321" s="134"/>
      <c r="E321" s="134"/>
      <c r="F321" s="135"/>
      <c r="G321" s="136"/>
      <c r="L321" s="67" t="str">
        <f t="shared" si="12"/>
        <v/>
      </c>
      <c r="M321" s="67" t="str">
        <f t="shared" si="14"/>
        <v/>
      </c>
      <c r="N321" s="67" t="str">
        <f t="shared" si="13"/>
        <v/>
      </c>
    </row>
    <row r="322" spans="1:14">
      <c r="A322" s="133"/>
      <c r="B322" s="134"/>
      <c r="C322" s="134"/>
      <c r="D322" s="134"/>
      <c r="E322" s="134"/>
      <c r="F322" s="135"/>
      <c r="G322" s="136"/>
      <c r="L322" s="67" t="str">
        <f t="shared" si="12"/>
        <v/>
      </c>
      <c r="M322" s="67" t="str">
        <f t="shared" si="14"/>
        <v/>
      </c>
      <c r="N322" s="67" t="str">
        <f t="shared" si="13"/>
        <v/>
      </c>
    </row>
    <row r="323" spans="1:14">
      <c r="A323" s="133"/>
      <c r="B323" s="134"/>
      <c r="C323" s="134"/>
      <c r="D323" s="134"/>
      <c r="E323" s="134"/>
      <c r="F323" s="135"/>
      <c r="G323" s="136"/>
      <c r="L323" s="67" t="str">
        <f t="shared" ref="L323:L386" si="15">IF(E323="","",EXP(-POWER((1-J$26*(E323-J$20)/J$19), 1/J$26)))</f>
        <v/>
      </c>
      <c r="M323" s="67" t="str">
        <f t="shared" si="14"/>
        <v/>
      </c>
      <c r="N323" s="67" t="str">
        <f t="shared" ref="N323:N386" si="16">IF(L323="","",POWER(F323-M323,2) / M323)</f>
        <v/>
      </c>
    </row>
    <row r="324" spans="1:14">
      <c r="A324" s="133"/>
      <c r="B324" s="134"/>
      <c r="C324" s="134"/>
      <c r="D324" s="134"/>
      <c r="E324" s="134"/>
      <c r="F324" s="135"/>
      <c r="G324" s="136"/>
      <c r="L324" s="67" t="str">
        <f t="shared" si="15"/>
        <v/>
      </c>
      <c r="M324" s="67" t="str">
        <f t="shared" ref="M324:M387" si="17">IF(L324="","",(L324-L323)*J$3)</f>
        <v/>
      </c>
      <c r="N324" s="67" t="str">
        <f t="shared" si="16"/>
        <v/>
      </c>
    </row>
    <row r="325" spans="1:14">
      <c r="A325" s="133"/>
      <c r="B325" s="134"/>
      <c r="C325" s="134"/>
      <c r="D325" s="134"/>
      <c r="E325" s="134"/>
      <c r="F325" s="135"/>
      <c r="G325" s="136"/>
      <c r="L325" s="67" t="str">
        <f t="shared" si="15"/>
        <v/>
      </c>
      <c r="M325" s="67" t="str">
        <f t="shared" si="17"/>
        <v/>
      </c>
      <c r="N325" s="67" t="str">
        <f t="shared" si="16"/>
        <v/>
      </c>
    </row>
    <row r="326" spans="1:14">
      <c r="A326" s="133"/>
      <c r="B326" s="134"/>
      <c r="C326" s="134"/>
      <c r="D326" s="134"/>
      <c r="E326" s="134"/>
      <c r="F326" s="135"/>
      <c r="G326" s="136"/>
      <c r="L326" s="67" t="str">
        <f t="shared" si="15"/>
        <v/>
      </c>
      <c r="M326" s="67" t="str">
        <f t="shared" si="17"/>
        <v/>
      </c>
      <c r="N326" s="67" t="str">
        <f t="shared" si="16"/>
        <v/>
      </c>
    </row>
    <row r="327" spans="1:14">
      <c r="A327" s="133"/>
      <c r="B327" s="134"/>
      <c r="C327" s="134"/>
      <c r="D327" s="134"/>
      <c r="E327" s="134"/>
      <c r="F327" s="135"/>
      <c r="G327" s="136"/>
      <c r="L327" s="67" t="str">
        <f t="shared" si="15"/>
        <v/>
      </c>
      <c r="M327" s="67" t="str">
        <f t="shared" si="17"/>
        <v/>
      </c>
      <c r="N327" s="67" t="str">
        <f t="shared" si="16"/>
        <v/>
      </c>
    </row>
    <row r="328" spans="1:14">
      <c r="A328" s="133"/>
      <c r="B328" s="134"/>
      <c r="C328" s="134"/>
      <c r="D328" s="134"/>
      <c r="E328" s="134"/>
      <c r="F328" s="135"/>
      <c r="G328" s="136"/>
      <c r="L328" s="67" t="str">
        <f t="shared" si="15"/>
        <v/>
      </c>
      <c r="M328" s="67" t="str">
        <f t="shared" si="17"/>
        <v/>
      </c>
      <c r="N328" s="67" t="str">
        <f t="shared" si="16"/>
        <v/>
      </c>
    </row>
    <row r="329" spans="1:14">
      <c r="A329" s="133"/>
      <c r="B329" s="134"/>
      <c r="C329" s="134"/>
      <c r="D329" s="134"/>
      <c r="E329" s="134"/>
      <c r="F329" s="135"/>
      <c r="G329" s="136"/>
      <c r="L329" s="67" t="str">
        <f t="shared" si="15"/>
        <v/>
      </c>
      <c r="M329" s="67" t="str">
        <f t="shared" si="17"/>
        <v/>
      </c>
      <c r="N329" s="67" t="str">
        <f t="shared" si="16"/>
        <v/>
      </c>
    </row>
    <row r="330" spans="1:14">
      <c r="A330" s="133"/>
      <c r="B330" s="134"/>
      <c r="C330" s="134"/>
      <c r="D330" s="134"/>
      <c r="E330" s="134"/>
      <c r="F330" s="135"/>
      <c r="G330" s="136"/>
      <c r="L330" s="67" t="str">
        <f t="shared" si="15"/>
        <v/>
      </c>
      <c r="M330" s="67" t="str">
        <f t="shared" si="17"/>
        <v/>
      </c>
      <c r="N330" s="67" t="str">
        <f t="shared" si="16"/>
        <v/>
      </c>
    </row>
    <row r="331" spans="1:14">
      <c r="A331" s="133"/>
      <c r="B331" s="134"/>
      <c r="C331" s="134"/>
      <c r="D331" s="134"/>
      <c r="E331" s="134"/>
      <c r="F331" s="135"/>
      <c r="G331" s="136"/>
      <c r="L331" s="67" t="str">
        <f t="shared" si="15"/>
        <v/>
      </c>
      <c r="M331" s="67" t="str">
        <f t="shared" si="17"/>
        <v/>
      </c>
      <c r="N331" s="67" t="str">
        <f t="shared" si="16"/>
        <v/>
      </c>
    </row>
    <row r="332" spans="1:14">
      <c r="A332" s="133"/>
      <c r="B332" s="134"/>
      <c r="C332" s="134"/>
      <c r="D332" s="134"/>
      <c r="E332" s="134"/>
      <c r="F332" s="135"/>
      <c r="G332" s="136"/>
      <c r="L332" s="67" t="str">
        <f t="shared" si="15"/>
        <v/>
      </c>
      <c r="M332" s="67" t="str">
        <f t="shared" si="17"/>
        <v/>
      </c>
      <c r="N332" s="67" t="str">
        <f t="shared" si="16"/>
        <v/>
      </c>
    </row>
    <row r="333" spans="1:14">
      <c r="A333" s="133"/>
      <c r="B333" s="134"/>
      <c r="C333" s="134"/>
      <c r="D333" s="134"/>
      <c r="E333" s="134"/>
      <c r="F333" s="135"/>
      <c r="G333" s="136"/>
      <c r="L333" s="67" t="str">
        <f t="shared" si="15"/>
        <v/>
      </c>
      <c r="M333" s="67" t="str">
        <f t="shared" si="17"/>
        <v/>
      </c>
      <c r="N333" s="67" t="str">
        <f t="shared" si="16"/>
        <v/>
      </c>
    </row>
    <row r="334" spans="1:14">
      <c r="A334" s="133"/>
      <c r="B334" s="134"/>
      <c r="C334" s="134"/>
      <c r="D334" s="134"/>
      <c r="E334" s="134"/>
      <c r="F334" s="135"/>
      <c r="G334" s="136"/>
      <c r="L334" s="67" t="str">
        <f t="shared" si="15"/>
        <v/>
      </c>
      <c r="M334" s="67" t="str">
        <f t="shared" si="17"/>
        <v/>
      </c>
      <c r="N334" s="67" t="str">
        <f t="shared" si="16"/>
        <v/>
      </c>
    </row>
    <row r="335" spans="1:14">
      <c r="A335" s="133"/>
      <c r="B335" s="134"/>
      <c r="C335" s="134"/>
      <c r="D335" s="134"/>
      <c r="E335" s="134"/>
      <c r="F335" s="135"/>
      <c r="G335" s="136"/>
      <c r="L335" s="67" t="str">
        <f t="shared" si="15"/>
        <v/>
      </c>
      <c r="M335" s="67" t="str">
        <f t="shared" si="17"/>
        <v/>
      </c>
      <c r="N335" s="67" t="str">
        <f t="shared" si="16"/>
        <v/>
      </c>
    </row>
    <row r="336" spans="1:14">
      <c r="A336" s="133"/>
      <c r="B336" s="134"/>
      <c r="C336" s="134"/>
      <c r="D336" s="134"/>
      <c r="E336" s="134"/>
      <c r="F336" s="135"/>
      <c r="G336" s="136"/>
      <c r="L336" s="67" t="str">
        <f t="shared" si="15"/>
        <v/>
      </c>
      <c r="M336" s="67" t="str">
        <f t="shared" si="17"/>
        <v/>
      </c>
      <c r="N336" s="67" t="str">
        <f t="shared" si="16"/>
        <v/>
      </c>
    </row>
    <row r="337" spans="1:14">
      <c r="A337" s="133"/>
      <c r="B337" s="134"/>
      <c r="C337" s="134"/>
      <c r="D337" s="134"/>
      <c r="E337" s="134"/>
      <c r="F337" s="135"/>
      <c r="G337" s="136"/>
      <c r="L337" s="67" t="str">
        <f t="shared" si="15"/>
        <v/>
      </c>
      <c r="M337" s="67" t="str">
        <f t="shared" si="17"/>
        <v/>
      </c>
      <c r="N337" s="67" t="str">
        <f t="shared" si="16"/>
        <v/>
      </c>
    </row>
    <row r="338" spans="1:14">
      <c r="A338" s="133"/>
      <c r="B338" s="134"/>
      <c r="C338" s="134"/>
      <c r="D338" s="134"/>
      <c r="E338" s="134"/>
      <c r="F338" s="135"/>
      <c r="G338" s="136"/>
      <c r="L338" s="67" t="str">
        <f t="shared" si="15"/>
        <v/>
      </c>
      <c r="M338" s="67" t="str">
        <f t="shared" si="17"/>
        <v/>
      </c>
      <c r="N338" s="67" t="str">
        <f t="shared" si="16"/>
        <v/>
      </c>
    </row>
    <row r="339" spans="1:14">
      <c r="A339" s="133"/>
      <c r="B339" s="134"/>
      <c r="C339" s="134"/>
      <c r="D339" s="134"/>
      <c r="E339" s="134"/>
      <c r="F339" s="135"/>
      <c r="G339" s="136"/>
      <c r="L339" s="67" t="str">
        <f t="shared" si="15"/>
        <v/>
      </c>
      <c r="M339" s="67" t="str">
        <f t="shared" si="17"/>
        <v/>
      </c>
      <c r="N339" s="67" t="str">
        <f t="shared" si="16"/>
        <v/>
      </c>
    </row>
    <row r="340" spans="1:14">
      <c r="A340" s="133"/>
      <c r="B340" s="134"/>
      <c r="C340" s="134"/>
      <c r="D340" s="134"/>
      <c r="E340" s="134"/>
      <c r="F340" s="135"/>
      <c r="G340" s="136"/>
      <c r="L340" s="67" t="str">
        <f t="shared" si="15"/>
        <v/>
      </c>
      <c r="M340" s="67" t="str">
        <f t="shared" si="17"/>
        <v/>
      </c>
      <c r="N340" s="67" t="str">
        <f t="shared" si="16"/>
        <v/>
      </c>
    </row>
    <row r="341" spans="1:14">
      <c r="A341" s="133"/>
      <c r="B341" s="134"/>
      <c r="C341" s="134"/>
      <c r="D341" s="134"/>
      <c r="E341" s="134"/>
      <c r="F341" s="135"/>
      <c r="G341" s="136"/>
      <c r="L341" s="67" t="str">
        <f t="shared" si="15"/>
        <v/>
      </c>
      <c r="M341" s="67" t="str">
        <f t="shared" si="17"/>
        <v/>
      </c>
      <c r="N341" s="67" t="str">
        <f t="shared" si="16"/>
        <v/>
      </c>
    </row>
    <row r="342" spans="1:14">
      <c r="A342" s="133"/>
      <c r="B342" s="134"/>
      <c r="C342" s="134"/>
      <c r="D342" s="134"/>
      <c r="E342" s="134"/>
      <c r="F342" s="135"/>
      <c r="G342" s="136"/>
      <c r="L342" s="67" t="str">
        <f t="shared" si="15"/>
        <v/>
      </c>
      <c r="M342" s="67" t="str">
        <f t="shared" si="17"/>
        <v/>
      </c>
      <c r="N342" s="67" t="str">
        <f t="shared" si="16"/>
        <v/>
      </c>
    </row>
    <row r="343" spans="1:14">
      <c r="A343" s="133"/>
      <c r="B343" s="134"/>
      <c r="C343" s="134"/>
      <c r="D343" s="134"/>
      <c r="E343" s="134"/>
      <c r="F343" s="135"/>
      <c r="G343" s="136"/>
      <c r="L343" s="67" t="str">
        <f t="shared" si="15"/>
        <v/>
      </c>
      <c r="M343" s="67" t="str">
        <f t="shared" si="17"/>
        <v/>
      </c>
      <c r="N343" s="67" t="str">
        <f t="shared" si="16"/>
        <v/>
      </c>
    </row>
    <row r="344" spans="1:14">
      <c r="A344" s="133"/>
      <c r="B344" s="134"/>
      <c r="C344" s="134"/>
      <c r="D344" s="134"/>
      <c r="E344" s="134"/>
      <c r="F344" s="135"/>
      <c r="G344" s="136"/>
      <c r="L344" s="67" t="str">
        <f t="shared" si="15"/>
        <v/>
      </c>
      <c r="M344" s="67" t="str">
        <f t="shared" si="17"/>
        <v/>
      </c>
      <c r="N344" s="67" t="str">
        <f t="shared" si="16"/>
        <v/>
      </c>
    </row>
    <row r="345" spans="1:14">
      <c r="A345" s="133"/>
      <c r="B345" s="134"/>
      <c r="C345" s="134"/>
      <c r="D345" s="134"/>
      <c r="E345" s="134"/>
      <c r="F345" s="135"/>
      <c r="G345" s="136"/>
      <c r="L345" s="67" t="str">
        <f t="shared" si="15"/>
        <v/>
      </c>
      <c r="M345" s="67" t="str">
        <f t="shared" si="17"/>
        <v/>
      </c>
      <c r="N345" s="67" t="str">
        <f t="shared" si="16"/>
        <v/>
      </c>
    </row>
    <row r="346" spans="1:14">
      <c r="A346" s="133"/>
      <c r="B346" s="134"/>
      <c r="C346" s="134"/>
      <c r="D346" s="134"/>
      <c r="E346" s="134"/>
      <c r="F346" s="135"/>
      <c r="G346" s="136"/>
      <c r="L346" s="67" t="str">
        <f t="shared" si="15"/>
        <v/>
      </c>
      <c r="M346" s="67" t="str">
        <f t="shared" si="17"/>
        <v/>
      </c>
      <c r="N346" s="67" t="str">
        <f t="shared" si="16"/>
        <v/>
      </c>
    </row>
    <row r="347" spans="1:14">
      <c r="A347" s="133"/>
      <c r="B347" s="134"/>
      <c r="C347" s="134"/>
      <c r="D347" s="134"/>
      <c r="E347" s="134"/>
      <c r="F347" s="135"/>
      <c r="G347" s="136"/>
      <c r="L347" s="67" t="str">
        <f t="shared" si="15"/>
        <v/>
      </c>
      <c r="M347" s="67" t="str">
        <f t="shared" si="17"/>
        <v/>
      </c>
      <c r="N347" s="67" t="str">
        <f t="shared" si="16"/>
        <v/>
      </c>
    </row>
    <row r="348" spans="1:14">
      <c r="A348" s="133"/>
      <c r="B348" s="134"/>
      <c r="C348" s="134"/>
      <c r="D348" s="134"/>
      <c r="E348" s="134"/>
      <c r="F348" s="135"/>
      <c r="G348" s="136"/>
      <c r="L348" s="67" t="str">
        <f t="shared" si="15"/>
        <v/>
      </c>
      <c r="M348" s="67" t="str">
        <f t="shared" si="17"/>
        <v/>
      </c>
      <c r="N348" s="67" t="str">
        <f t="shared" si="16"/>
        <v/>
      </c>
    </row>
    <row r="349" spans="1:14">
      <c r="A349" s="133"/>
      <c r="B349" s="134"/>
      <c r="C349" s="134"/>
      <c r="D349" s="134"/>
      <c r="E349" s="134"/>
      <c r="F349" s="135"/>
      <c r="G349" s="136"/>
      <c r="L349" s="67" t="str">
        <f t="shared" si="15"/>
        <v/>
      </c>
      <c r="M349" s="67" t="str">
        <f t="shared" si="17"/>
        <v/>
      </c>
      <c r="N349" s="67" t="str">
        <f t="shared" si="16"/>
        <v/>
      </c>
    </row>
    <row r="350" spans="1:14">
      <c r="A350" s="133"/>
      <c r="B350" s="134"/>
      <c r="C350" s="134"/>
      <c r="D350" s="134"/>
      <c r="E350" s="134"/>
      <c r="F350" s="135"/>
      <c r="G350" s="136"/>
      <c r="L350" s="67" t="str">
        <f t="shared" si="15"/>
        <v/>
      </c>
      <c r="M350" s="67" t="str">
        <f t="shared" si="17"/>
        <v/>
      </c>
      <c r="N350" s="67" t="str">
        <f t="shared" si="16"/>
        <v/>
      </c>
    </row>
    <row r="351" spans="1:14">
      <c r="A351" s="133"/>
      <c r="B351" s="134"/>
      <c r="C351" s="134"/>
      <c r="D351" s="134"/>
      <c r="E351" s="134"/>
      <c r="F351" s="135"/>
      <c r="G351" s="136"/>
      <c r="L351" s="67" t="str">
        <f t="shared" si="15"/>
        <v/>
      </c>
      <c r="M351" s="67" t="str">
        <f t="shared" si="17"/>
        <v/>
      </c>
      <c r="N351" s="67" t="str">
        <f t="shared" si="16"/>
        <v/>
      </c>
    </row>
    <row r="352" spans="1:14">
      <c r="A352" s="133"/>
      <c r="B352" s="134"/>
      <c r="C352" s="134"/>
      <c r="D352" s="134"/>
      <c r="E352" s="134"/>
      <c r="F352" s="135"/>
      <c r="G352" s="136"/>
      <c r="L352" s="67" t="str">
        <f t="shared" si="15"/>
        <v/>
      </c>
      <c r="M352" s="67" t="str">
        <f t="shared" si="17"/>
        <v/>
      </c>
      <c r="N352" s="67" t="str">
        <f t="shared" si="16"/>
        <v/>
      </c>
    </row>
    <row r="353" spans="1:14">
      <c r="A353" s="133"/>
      <c r="B353" s="134"/>
      <c r="C353" s="134"/>
      <c r="D353" s="134"/>
      <c r="E353" s="134"/>
      <c r="F353" s="135"/>
      <c r="G353" s="136"/>
      <c r="L353" s="67" t="str">
        <f t="shared" si="15"/>
        <v/>
      </c>
      <c r="M353" s="67" t="str">
        <f t="shared" si="17"/>
        <v/>
      </c>
      <c r="N353" s="67" t="str">
        <f t="shared" si="16"/>
        <v/>
      </c>
    </row>
    <row r="354" spans="1:14">
      <c r="A354" s="133"/>
      <c r="B354" s="134"/>
      <c r="C354" s="134"/>
      <c r="D354" s="134"/>
      <c r="E354" s="134"/>
      <c r="F354" s="135"/>
      <c r="G354" s="136"/>
      <c r="L354" s="67" t="str">
        <f t="shared" si="15"/>
        <v/>
      </c>
      <c r="M354" s="67" t="str">
        <f t="shared" si="17"/>
        <v/>
      </c>
      <c r="N354" s="67" t="str">
        <f t="shared" si="16"/>
        <v/>
      </c>
    </row>
    <row r="355" spans="1:14">
      <c r="A355" s="133"/>
      <c r="B355" s="134"/>
      <c r="C355" s="134"/>
      <c r="D355" s="134"/>
      <c r="E355" s="134"/>
      <c r="F355" s="135"/>
      <c r="G355" s="136"/>
      <c r="L355" s="67" t="str">
        <f t="shared" si="15"/>
        <v/>
      </c>
      <c r="M355" s="67" t="str">
        <f t="shared" si="17"/>
        <v/>
      </c>
      <c r="N355" s="67" t="str">
        <f t="shared" si="16"/>
        <v/>
      </c>
    </row>
    <row r="356" spans="1:14">
      <c r="A356" s="133"/>
      <c r="B356" s="134"/>
      <c r="C356" s="134"/>
      <c r="D356" s="134"/>
      <c r="E356" s="134"/>
      <c r="F356" s="135"/>
      <c r="G356" s="136"/>
      <c r="L356" s="67" t="str">
        <f t="shared" si="15"/>
        <v/>
      </c>
      <c r="M356" s="67" t="str">
        <f t="shared" si="17"/>
        <v/>
      </c>
      <c r="N356" s="67" t="str">
        <f t="shared" si="16"/>
        <v/>
      </c>
    </row>
    <row r="357" spans="1:14">
      <c r="A357" s="133"/>
      <c r="B357" s="134"/>
      <c r="C357" s="134"/>
      <c r="D357" s="134"/>
      <c r="E357" s="134"/>
      <c r="F357" s="135"/>
      <c r="G357" s="136"/>
      <c r="L357" s="67" t="str">
        <f t="shared" si="15"/>
        <v/>
      </c>
      <c r="M357" s="67" t="str">
        <f t="shared" si="17"/>
        <v/>
      </c>
      <c r="N357" s="67" t="str">
        <f t="shared" si="16"/>
        <v/>
      </c>
    </row>
    <row r="358" spans="1:14">
      <c r="A358" s="133"/>
      <c r="B358" s="134"/>
      <c r="C358" s="134"/>
      <c r="D358" s="134"/>
      <c r="E358" s="134"/>
      <c r="F358" s="135"/>
      <c r="G358" s="136"/>
      <c r="L358" s="67" t="str">
        <f t="shared" si="15"/>
        <v/>
      </c>
      <c r="M358" s="67" t="str">
        <f t="shared" si="17"/>
        <v/>
      </c>
      <c r="N358" s="67" t="str">
        <f t="shared" si="16"/>
        <v/>
      </c>
    </row>
    <row r="359" spans="1:14">
      <c r="A359" s="133"/>
      <c r="B359" s="134"/>
      <c r="C359" s="134"/>
      <c r="D359" s="134"/>
      <c r="E359" s="134"/>
      <c r="F359" s="135"/>
      <c r="G359" s="136"/>
      <c r="L359" s="67" t="str">
        <f t="shared" si="15"/>
        <v/>
      </c>
      <c r="M359" s="67" t="str">
        <f t="shared" si="17"/>
        <v/>
      </c>
      <c r="N359" s="67" t="str">
        <f t="shared" si="16"/>
        <v/>
      </c>
    </row>
    <row r="360" spans="1:14">
      <c r="A360" s="133"/>
      <c r="B360" s="134"/>
      <c r="C360" s="134"/>
      <c r="D360" s="134"/>
      <c r="E360" s="134"/>
      <c r="F360" s="135"/>
      <c r="G360" s="136"/>
      <c r="L360" s="67" t="str">
        <f t="shared" si="15"/>
        <v/>
      </c>
      <c r="M360" s="67" t="str">
        <f t="shared" si="17"/>
        <v/>
      </c>
      <c r="N360" s="67" t="str">
        <f t="shared" si="16"/>
        <v/>
      </c>
    </row>
    <row r="361" spans="1:14">
      <c r="A361" s="133"/>
      <c r="B361" s="134"/>
      <c r="C361" s="134"/>
      <c r="D361" s="134"/>
      <c r="E361" s="134"/>
      <c r="F361" s="135"/>
      <c r="G361" s="136"/>
      <c r="L361" s="67" t="str">
        <f t="shared" si="15"/>
        <v/>
      </c>
      <c r="M361" s="67" t="str">
        <f t="shared" si="17"/>
        <v/>
      </c>
      <c r="N361" s="67" t="str">
        <f t="shared" si="16"/>
        <v/>
      </c>
    </row>
    <row r="362" spans="1:14">
      <c r="A362" s="133"/>
      <c r="B362" s="134"/>
      <c r="C362" s="134"/>
      <c r="D362" s="134"/>
      <c r="E362" s="134"/>
      <c r="F362" s="135"/>
      <c r="G362" s="136"/>
      <c r="L362" s="67" t="str">
        <f t="shared" si="15"/>
        <v/>
      </c>
      <c r="M362" s="67" t="str">
        <f t="shared" si="17"/>
        <v/>
      </c>
      <c r="N362" s="67" t="str">
        <f t="shared" si="16"/>
        <v/>
      </c>
    </row>
    <row r="363" spans="1:14">
      <c r="A363" s="133"/>
      <c r="B363" s="134"/>
      <c r="C363" s="134"/>
      <c r="D363" s="134"/>
      <c r="E363" s="134"/>
      <c r="F363" s="135"/>
      <c r="G363" s="136"/>
      <c r="L363" s="67" t="str">
        <f t="shared" si="15"/>
        <v/>
      </c>
      <c r="M363" s="67" t="str">
        <f t="shared" si="17"/>
        <v/>
      </c>
      <c r="N363" s="67" t="str">
        <f t="shared" si="16"/>
        <v/>
      </c>
    </row>
    <row r="364" spans="1:14">
      <c r="A364" s="133"/>
      <c r="B364" s="134"/>
      <c r="C364" s="134"/>
      <c r="D364" s="134"/>
      <c r="E364" s="134"/>
      <c r="F364" s="135"/>
      <c r="G364" s="136"/>
      <c r="L364" s="67" t="str">
        <f t="shared" si="15"/>
        <v/>
      </c>
      <c r="M364" s="67" t="str">
        <f t="shared" si="17"/>
        <v/>
      </c>
      <c r="N364" s="67" t="str">
        <f t="shared" si="16"/>
        <v/>
      </c>
    </row>
    <row r="365" spans="1:14">
      <c r="A365" s="133"/>
      <c r="B365" s="134"/>
      <c r="C365" s="134"/>
      <c r="D365" s="134"/>
      <c r="E365" s="134"/>
      <c r="F365" s="135"/>
      <c r="G365" s="136"/>
      <c r="L365" s="67" t="str">
        <f t="shared" si="15"/>
        <v/>
      </c>
      <c r="M365" s="67" t="str">
        <f t="shared" si="17"/>
        <v/>
      </c>
      <c r="N365" s="67" t="str">
        <f t="shared" si="16"/>
        <v/>
      </c>
    </row>
    <row r="366" spans="1:14">
      <c r="A366" s="133"/>
      <c r="B366" s="134"/>
      <c r="C366" s="134"/>
      <c r="D366" s="134"/>
      <c r="E366" s="134"/>
      <c r="F366" s="135"/>
      <c r="G366" s="136"/>
      <c r="L366" s="67" t="str">
        <f t="shared" si="15"/>
        <v/>
      </c>
      <c r="M366" s="67" t="str">
        <f t="shared" si="17"/>
        <v/>
      </c>
      <c r="N366" s="67" t="str">
        <f t="shared" si="16"/>
        <v/>
      </c>
    </row>
    <row r="367" spans="1:14">
      <c r="A367" s="133"/>
      <c r="B367" s="134"/>
      <c r="C367" s="134"/>
      <c r="D367" s="134"/>
      <c r="E367" s="134"/>
      <c r="F367" s="135"/>
      <c r="G367" s="136"/>
      <c r="L367" s="67" t="str">
        <f t="shared" si="15"/>
        <v/>
      </c>
      <c r="M367" s="67" t="str">
        <f t="shared" si="17"/>
        <v/>
      </c>
      <c r="N367" s="67" t="str">
        <f t="shared" si="16"/>
        <v/>
      </c>
    </row>
    <row r="368" spans="1:14">
      <c r="A368" s="133"/>
      <c r="B368" s="134"/>
      <c r="C368" s="134"/>
      <c r="D368" s="134"/>
      <c r="E368" s="134"/>
      <c r="F368" s="135"/>
      <c r="G368" s="136"/>
      <c r="L368" s="67" t="str">
        <f t="shared" si="15"/>
        <v/>
      </c>
      <c r="M368" s="67" t="str">
        <f t="shared" si="17"/>
        <v/>
      </c>
      <c r="N368" s="67" t="str">
        <f t="shared" si="16"/>
        <v/>
      </c>
    </row>
    <row r="369" spans="1:14">
      <c r="A369" s="133"/>
      <c r="B369" s="134"/>
      <c r="C369" s="134"/>
      <c r="D369" s="134"/>
      <c r="E369" s="134"/>
      <c r="F369" s="135"/>
      <c r="G369" s="136"/>
      <c r="L369" s="67" t="str">
        <f t="shared" si="15"/>
        <v/>
      </c>
      <c r="M369" s="67" t="str">
        <f t="shared" si="17"/>
        <v/>
      </c>
      <c r="N369" s="67" t="str">
        <f t="shared" si="16"/>
        <v/>
      </c>
    </row>
    <row r="370" spans="1:14">
      <c r="A370" s="133"/>
      <c r="B370" s="134"/>
      <c r="C370" s="134"/>
      <c r="D370" s="134"/>
      <c r="E370" s="134"/>
      <c r="F370" s="135"/>
      <c r="G370" s="136"/>
      <c r="L370" s="67" t="str">
        <f t="shared" si="15"/>
        <v/>
      </c>
      <c r="M370" s="67" t="str">
        <f t="shared" si="17"/>
        <v/>
      </c>
      <c r="N370" s="67" t="str">
        <f t="shared" si="16"/>
        <v/>
      </c>
    </row>
    <row r="371" spans="1:14">
      <c r="A371" s="133"/>
      <c r="B371" s="134"/>
      <c r="C371" s="134"/>
      <c r="D371" s="134"/>
      <c r="E371" s="134"/>
      <c r="F371" s="135"/>
      <c r="G371" s="136"/>
      <c r="L371" s="67" t="str">
        <f t="shared" si="15"/>
        <v/>
      </c>
      <c r="M371" s="67" t="str">
        <f t="shared" si="17"/>
        <v/>
      </c>
      <c r="N371" s="67" t="str">
        <f t="shared" si="16"/>
        <v/>
      </c>
    </row>
    <row r="372" spans="1:14">
      <c r="A372" s="133"/>
      <c r="B372" s="134"/>
      <c r="C372" s="134"/>
      <c r="D372" s="134"/>
      <c r="E372" s="134"/>
      <c r="F372" s="135"/>
      <c r="G372" s="136"/>
      <c r="L372" s="67" t="str">
        <f t="shared" si="15"/>
        <v/>
      </c>
      <c r="M372" s="67" t="str">
        <f t="shared" si="17"/>
        <v/>
      </c>
      <c r="N372" s="67" t="str">
        <f t="shared" si="16"/>
        <v/>
      </c>
    </row>
    <row r="373" spans="1:14">
      <c r="A373" s="133"/>
      <c r="B373" s="134"/>
      <c r="C373" s="134"/>
      <c r="D373" s="134"/>
      <c r="E373" s="134"/>
      <c r="F373" s="135"/>
      <c r="G373" s="136"/>
      <c r="L373" s="67" t="str">
        <f t="shared" si="15"/>
        <v/>
      </c>
      <c r="M373" s="67" t="str">
        <f t="shared" si="17"/>
        <v/>
      </c>
      <c r="N373" s="67" t="str">
        <f t="shared" si="16"/>
        <v/>
      </c>
    </row>
    <row r="374" spans="1:14">
      <c r="A374" s="133"/>
      <c r="B374" s="134"/>
      <c r="C374" s="134"/>
      <c r="D374" s="134"/>
      <c r="E374" s="134"/>
      <c r="F374" s="135"/>
      <c r="G374" s="136"/>
      <c r="L374" s="67" t="str">
        <f t="shared" si="15"/>
        <v/>
      </c>
      <c r="M374" s="67" t="str">
        <f t="shared" si="17"/>
        <v/>
      </c>
      <c r="N374" s="67" t="str">
        <f t="shared" si="16"/>
        <v/>
      </c>
    </row>
    <row r="375" spans="1:14">
      <c r="A375" s="133"/>
      <c r="B375" s="134"/>
      <c r="C375" s="134"/>
      <c r="D375" s="134"/>
      <c r="E375" s="134"/>
      <c r="F375" s="135"/>
      <c r="G375" s="136"/>
      <c r="L375" s="67" t="str">
        <f t="shared" si="15"/>
        <v/>
      </c>
      <c r="M375" s="67" t="str">
        <f t="shared" si="17"/>
        <v/>
      </c>
      <c r="N375" s="67" t="str">
        <f t="shared" si="16"/>
        <v/>
      </c>
    </row>
    <row r="376" spans="1:14">
      <c r="A376" s="133"/>
      <c r="B376" s="134"/>
      <c r="C376" s="134"/>
      <c r="D376" s="134"/>
      <c r="E376" s="134"/>
      <c r="F376" s="135"/>
      <c r="G376" s="136"/>
      <c r="L376" s="67" t="str">
        <f t="shared" si="15"/>
        <v/>
      </c>
      <c r="M376" s="67" t="str">
        <f t="shared" si="17"/>
        <v/>
      </c>
      <c r="N376" s="67" t="str">
        <f t="shared" si="16"/>
        <v/>
      </c>
    </row>
    <row r="377" spans="1:14">
      <c r="A377" s="133"/>
      <c r="B377" s="134"/>
      <c r="C377" s="134"/>
      <c r="D377" s="134"/>
      <c r="E377" s="134"/>
      <c r="F377" s="135"/>
      <c r="G377" s="136"/>
      <c r="L377" s="67" t="str">
        <f t="shared" si="15"/>
        <v/>
      </c>
      <c r="M377" s="67" t="str">
        <f t="shared" si="17"/>
        <v/>
      </c>
      <c r="N377" s="67" t="str">
        <f t="shared" si="16"/>
        <v/>
      </c>
    </row>
    <row r="378" spans="1:14">
      <c r="A378" s="133"/>
      <c r="B378" s="134"/>
      <c r="C378" s="134"/>
      <c r="D378" s="134"/>
      <c r="E378" s="134"/>
      <c r="F378" s="135"/>
      <c r="G378" s="136"/>
      <c r="L378" s="67" t="str">
        <f t="shared" si="15"/>
        <v/>
      </c>
      <c r="M378" s="67" t="str">
        <f t="shared" si="17"/>
        <v/>
      </c>
      <c r="N378" s="67" t="str">
        <f t="shared" si="16"/>
        <v/>
      </c>
    </row>
    <row r="379" spans="1:14">
      <c r="A379" s="133"/>
      <c r="B379" s="134"/>
      <c r="C379" s="134"/>
      <c r="D379" s="134"/>
      <c r="E379" s="134"/>
      <c r="F379" s="135"/>
      <c r="G379" s="136"/>
      <c r="L379" s="67" t="str">
        <f t="shared" si="15"/>
        <v/>
      </c>
      <c r="M379" s="67" t="str">
        <f t="shared" si="17"/>
        <v/>
      </c>
      <c r="N379" s="67" t="str">
        <f t="shared" si="16"/>
        <v/>
      </c>
    </row>
    <row r="380" spans="1:14">
      <c r="A380" s="133"/>
      <c r="B380" s="134"/>
      <c r="C380" s="134"/>
      <c r="D380" s="134"/>
      <c r="E380" s="134"/>
      <c r="F380" s="135"/>
      <c r="G380" s="136"/>
      <c r="L380" s="67" t="str">
        <f t="shared" si="15"/>
        <v/>
      </c>
      <c r="M380" s="67" t="str">
        <f t="shared" si="17"/>
        <v/>
      </c>
      <c r="N380" s="67" t="str">
        <f t="shared" si="16"/>
        <v/>
      </c>
    </row>
    <row r="381" spans="1:14">
      <c r="A381" s="133"/>
      <c r="B381" s="134"/>
      <c r="C381" s="134"/>
      <c r="D381" s="134"/>
      <c r="E381" s="134"/>
      <c r="F381" s="135"/>
      <c r="G381" s="136"/>
      <c r="L381" s="67" t="str">
        <f t="shared" si="15"/>
        <v/>
      </c>
      <c r="M381" s="67" t="str">
        <f t="shared" si="17"/>
        <v/>
      </c>
      <c r="N381" s="67" t="str">
        <f t="shared" si="16"/>
        <v/>
      </c>
    </row>
    <row r="382" spans="1:14">
      <c r="A382" s="133"/>
      <c r="B382" s="134"/>
      <c r="C382" s="134"/>
      <c r="D382" s="134"/>
      <c r="E382" s="134"/>
      <c r="F382" s="135"/>
      <c r="G382" s="136"/>
      <c r="L382" s="67" t="str">
        <f t="shared" si="15"/>
        <v/>
      </c>
      <c r="M382" s="67" t="str">
        <f t="shared" si="17"/>
        <v/>
      </c>
      <c r="N382" s="67" t="str">
        <f t="shared" si="16"/>
        <v/>
      </c>
    </row>
    <row r="383" spans="1:14">
      <c r="A383" s="133"/>
      <c r="B383" s="134"/>
      <c r="C383" s="134"/>
      <c r="D383" s="134"/>
      <c r="E383" s="134"/>
      <c r="F383" s="135"/>
      <c r="G383" s="136"/>
      <c r="L383" s="67" t="str">
        <f t="shared" si="15"/>
        <v/>
      </c>
      <c r="M383" s="67" t="str">
        <f t="shared" si="17"/>
        <v/>
      </c>
      <c r="N383" s="67" t="str">
        <f t="shared" si="16"/>
        <v/>
      </c>
    </row>
    <row r="384" spans="1:14">
      <c r="A384" s="133"/>
      <c r="B384" s="134"/>
      <c r="C384" s="134"/>
      <c r="D384" s="134"/>
      <c r="E384" s="134"/>
      <c r="F384" s="135"/>
      <c r="G384" s="136"/>
      <c r="L384" s="67" t="str">
        <f t="shared" si="15"/>
        <v/>
      </c>
      <c r="M384" s="67" t="str">
        <f t="shared" si="17"/>
        <v/>
      </c>
      <c r="N384" s="67" t="str">
        <f t="shared" si="16"/>
        <v/>
      </c>
    </row>
    <row r="385" spans="1:14">
      <c r="A385" s="133"/>
      <c r="B385" s="134"/>
      <c r="C385" s="134"/>
      <c r="D385" s="134"/>
      <c r="E385" s="134"/>
      <c r="F385" s="135"/>
      <c r="G385" s="136"/>
      <c r="L385" s="67" t="str">
        <f t="shared" si="15"/>
        <v/>
      </c>
      <c r="M385" s="67" t="str">
        <f t="shared" si="17"/>
        <v/>
      </c>
      <c r="N385" s="67" t="str">
        <f t="shared" si="16"/>
        <v/>
      </c>
    </row>
    <row r="386" spans="1:14">
      <c r="A386" s="133"/>
      <c r="B386" s="134"/>
      <c r="C386" s="134"/>
      <c r="D386" s="134"/>
      <c r="E386" s="134"/>
      <c r="F386" s="135"/>
      <c r="G386" s="136"/>
      <c r="L386" s="67" t="str">
        <f t="shared" si="15"/>
        <v/>
      </c>
      <c r="M386" s="67" t="str">
        <f t="shared" si="17"/>
        <v/>
      </c>
      <c r="N386" s="67" t="str">
        <f t="shared" si="16"/>
        <v/>
      </c>
    </row>
    <row r="387" spans="1:14">
      <c r="A387" s="133"/>
      <c r="B387" s="134"/>
      <c r="C387" s="134"/>
      <c r="D387" s="134"/>
      <c r="E387" s="134"/>
      <c r="F387" s="135"/>
      <c r="G387" s="136"/>
      <c r="L387" s="67" t="str">
        <f t="shared" ref="L387:L450" si="18">IF(E387="","",EXP(-POWER((1-J$26*(E387-J$20)/J$19), 1/J$26)))</f>
        <v/>
      </c>
      <c r="M387" s="67" t="str">
        <f t="shared" si="17"/>
        <v/>
      </c>
      <c r="N387" s="67" t="str">
        <f t="shared" ref="N387:N450" si="19">IF(L387="","",POWER(F387-M387,2) / M387)</f>
        <v/>
      </c>
    </row>
    <row r="388" spans="1:14">
      <c r="A388" s="133"/>
      <c r="B388" s="134"/>
      <c r="C388" s="134"/>
      <c r="D388" s="134"/>
      <c r="E388" s="134"/>
      <c r="F388" s="135"/>
      <c r="G388" s="136"/>
      <c r="L388" s="67" t="str">
        <f t="shared" si="18"/>
        <v/>
      </c>
      <c r="M388" s="67" t="str">
        <f t="shared" ref="M388:M451" si="20">IF(L388="","",(L388-L387)*J$3)</f>
        <v/>
      </c>
      <c r="N388" s="67" t="str">
        <f t="shared" si="19"/>
        <v/>
      </c>
    </row>
    <row r="389" spans="1:14">
      <c r="A389" s="133"/>
      <c r="B389" s="134"/>
      <c r="C389" s="134"/>
      <c r="D389" s="134"/>
      <c r="E389" s="134"/>
      <c r="F389" s="135"/>
      <c r="G389" s="136"/>
      <c r="L389" s="67" t="str">
        <f t="shared" si="18"/>
        <v/>
      </c>
      <c r="M389" s="67" t="str">
        <f t="shared" si="20"/>
        <v/>
      </c>
      <c r="N389" s="67" t="str">
        <f t="shared" si="19"/>
        <v/>
      </c>
    </row>
    <row r="390" spans="1:14">
      <c r="A390" s="133"/>
      <c r="B390" s="134"/>
      <c r="C390" s="134"/>
      <c r="D390" s="134"/>
      <c r="E390" s="134"/>
      <c r="F390" s="135"/>
      <c r="G390" s="136"/>
      <c r="L390" s="67" t="str">
        <f t="shared" si="18"/>
        <v/>
      </c>
      <c r="M390" s="67" t="str">
        <f t="shared" si="20"/>
        <v/>
      </c>
      <c r="N390" s="67" t="str">
        <f t="shared" si="19"/>
        <v/>
      </c>
    </row>
    <row r="391" spans="1:14">
      <c r="A391" s="133"/>
      <c r="B391" s="134"/>
      <c r="C391" s="134"/>
      <c r="D391" s="134"/>
      <c r="E391" s="134"/>
      <c r="F391" s="135"/>
      <c r="G391" s="136"/>
      <c r="L391" s="67" t="str">
        <f t="shared" si="18"/>
        <v/>
      </c>
      <c r="M391" s="67" t="str">
        <f t="shared" si="20"/>
        <v/>
      </c>
      <c r="N391" s="67" t="str">
        <f t="shared" si="19"/>
        <v/>
      </c>
    </row>
    <row r="392" spans="1:14">
      <c r="A392" s="133"/>
      <c r="B392" s="134"/>
      <c r="C392" s="134"/>
      <c r="D392" s="134"/>
      <c r="E392" s="134"/>
      <c r="F392" s="135"/>
      <c r="G392" s="136"/>
      <c r="L392" s="67" t="str">
        <f t="shared" si="18"/>
        <v/>
      </c>
      <c r="M392" s="67" t="str">
        <f t="shared" si="20"/>
        <v/>
      </c>
      <c r="N392" s="67" t="str">
        <f t="shared" si="19"/>
        <v/>
      </c>
    </row>
    <row r="393" spans="1:14">
      <c r="A393" s="133"/>
      <c r="B393" s="134"/>
      <c r="C393" s="134"/>
      <c r="D393" s="134"/>
      <c r="E393" s="134"/>
      <c r="F393" s="135"/>
      <c r="G393" s="136"/>
      <c r="L393" s="67" t="str">
        <f t="shared" si="18"/>
        <v/>
      </c>
      <c r="M393" s="67" t="str">
        <f t="shared" si="20"/>
        <v/>
      </c>
      <c r="N393" s="67" t="str">
        <f t="shared" si="19"/>
        <v/>
      </c>
    </row>
    <row r="394" spans="1:14">
      <c r="A394" s="133"/>
      <c r="B394" s="134"/>
      <c r="C394" s="134"/>
      <c r="D394" s="134"/>
      <c r="E394" s="134"/>
      <c r="F394" s="135"/>
      <c r="G394" s="136"/>
      <c r="L394" s="67" t="str">
        <f t="shared" si="18"/>
        <v/>
      </c>
      <c r="M394" s="67" t="str">
        <f t="shared" si="20"/>
        <v/>
      </c>
      <c r="N394" s="67" t="str">
        <f t="shared" si="19"/>
        <v/>
      </c>
    </row>
    <row r="395" spans="1:14">
      <c r="A395" s="133"/>
      <c r="B395" s="134"/>
      <c r="C395" s="134"/>
      <c r="D395" s="134"/>
      <c r="E395" s="134"/>
      <c r="F395" s="135"/>
      <c r="G395" s="136"/>
      <c r="L395" s="67" t="str">
        <f t="shared" si="18"/>
        <v/>
      </c>
      <c r="M395" s="67" t="str">
        <f t="shared" si="20"/>
        <v/>
      </c>
      <c r="N395" s="67" t="str">
        <f t="shared" si="19"/>
        <v/>
      </c>
    </row>
    <row r="396" spans="1:14">
      <c r="A396" s="133"/>
      <c r="B396" s="134"/>
      <c r="C396" s="134"/>
      <c r="D396" s="134"/>
      <c r="E396" s="134"/>
      <c r="F396" s="135"/>
      <c r="G396" s="136"/>
      <c r="L396" s="67" t="str">
        <f t="shared" si="18"/>
        <v/>
      </c>
      <c r="M396" s="67" t="str">
        <f t="shared" si="20"/>
        <v/>
      </c>
      <c r="N396" s="67" t="str">
        <f t="shared" si="19"/>
        <v/>
      </c>
    </row>
    <row r="397" spans="1:14">
      <c r="A397" s="133"/>
      <c r="B397" s="134"/>
      <c r="C397" s="134"/>
      <c r="D397" s="134"/>
      <c r="E397" s="134"/>
      <c r="F397" s="135"/>
      <c r="G397" s="136"/>
      <c r="L397" s="67" t="str">
        <f t="shared" si="18"/>
        <v/>
      </c>
      <c r="M397" s="67" t="str">
        <f t="shared" si="20"/>
        <v/>
      </c>
      <c r="N397" s="67" t="str">
        <f t="shared" si="19"/>
        <v/>
      </c>
    </row>
    <row r="398" spans="1:14">
      <c r="A398" s="133"/>
      <c r="B398" s="134"/>
      <c r="C398" s="134"/>
      <c r="D398" s="134"/>
      <c r="E398" s="134"/>
      <c r="F398" s="135"/>
      <c r="G398" s="136"/>
      <c r="L398" s="67" t="str">
        <f t="shared" si="18"/>
        <v/>
      </c>
      <c r="M398" s="67" t="str">
        <f t="shared" si="20"/>
        <v/>
      </c>
      <c r="N398" s="67" t="str">
        <f t="shared" si="19"/>
        <v/>
      </c>
    </row>
    <row r="399" spans="1:14">
      <c r="A399" s="133"/>
      <c r="B399" s="134"/>
      <c r="C399" s="134"/>
      <c r="D399" s="134"/>
      <c r="E399" s="134"/>
      <c r="F399" s="135"/>
      <c r="G399" s="136"/>
      <c r="L399" s="67" t="str">
        <f t="shared" si="18"/>
        <v/>
      </c>
      <c r="M399" s="67" t="str">
        <f t="shared" si="20"/>
        <v/>
      </c>
      <c r="N399" s="67" t="str">
        <f t="shared" si="19"/>
        <v/>
      </c>
    </row>
    <row r="400" spans="1:14">
      <c r="A400" s="133"/>
      <c r="B400" s="134"/>
      <c r="C400" s="134"/>
      <c r="D400" s="134"/>
      <c r="E400" s="134"/>
      <c r="F400" s="135"/>
      <c r="G400" s="136"/>
      <c r="L400" s="67" t="str">
        <f t="shared" si="18"/>
        <v/>
      </c>
      <c r="M400" s="67" t="str">
        <f t="shared" si="20"/>
        <v/>
      </c>
      <c r="N400" s="67" t="str">
        <f t="shared" si="19"/>
        <v/>
      </c>
    </row>
    <row r="401" spans="1:14">
      <c r="A401" s="133"/>
      <c r="B401" s="134"/>
      <c r="C401" s="134"/>
      <c r="D401" s="134"/>
      <c r="E401" s="134"/>
      <c r="F401" s="135"/>
      <c r="G401" s="136"/>
      <c r="L401" s="67" t="str">
        <f t="shared" si="18"/>
        <v/>
      </c>
      <c r="M401" s="67" t="str">
        <f t="shared" si="20"/>
        <v/>
      </c>
      <c r="N401" s="67" t="str">
        <f t="shared" si="19"/>
        <v/>
      </c>
    </row>
    <row r="402" spans="1:14">
      <c r="A402" s="133"/>
      <c r="B402" s="134"/>
      <c r="C402" s="134"/>
      <c r="D402" s="134"/>
      <c r="E402" s="134"/>
      <c r="F402" s="135"/>
      <c r="G402" s="136"/>
      <c r="L402" s="67" t="str">
        <f t="shared" si="18"/>
        <v/>
      </c>
      <c r="M402" s="67" t="str">
        <f t="shared" si="20"/>
        <v/>
      </c>
      <c r="N402" s="67" t="str">
        <f t="shared" si="19"/>
        <v/>
      </c>
    </row>
    <row r="403" spans="1:14">
      <c r="A403" s="133"/>
      <c r="B403" s="134"/>
      <c r="C403" s="134"/>
      <c r="D403" s="134"/>
      <c r="E403" s="134"/>
      <c r="F403" s="135"/>
      <c r="G403" s="136"/>
      <c r="L403" s="67" t="str">
        <f t="shared" si="18"/>
        <v/>
      </c>
      <c r="M403" s="67" t="str">
        <f t="shared" si="20"/>
        <v/>
      </c>
      <c r="N403" s="67" t="str">
        <f t="shared" si="19"/>
        <v/>
      </c>
    </row>
    <row r="404" spans="1:14">
      <c r="A404" s="133"/>
      <c r="B404" s="134"/>
      <c r="C404" s="134"/>
      <c r="D404" s="134"/>
      <c r="E404" s="134"/>
      <c r="F404" s="135"/>
      <c r="G404" s="136"/>
      <c r="L404" s="67" t="str">
        <f t="shared" si="18"/>
        <v/>
      </c>
      <c r="M404" s="67" t="str">
        <f t="shared" si="20"/>
        <v/>
      </c>
      <c r="N404" s="67" t="str">
        <f t="shared" si="19"/>
        <v/>
      </c>
    </row>
    <row r="405" spans="1:14">
      <c r="A405" s="133"/>
      <c r="B405" s="134"/>
      <c r="C405" s="134"/>
      <c r="D405" s="134"/>
      <c r="E405" s="134"/>
      <c r="F405" s="135"/>
      <c r="G405" s="136"/>
      <c r="L405" s="67" t="str">
        <f t="shared" si="18"/>
        <v/>
      </c>
      <c r="M405" s="67" t="str">
        <f t="shared" si="20"/>
        <v/>
      </c>
      <c r="N405" s="67" t="str">
        <f t="shared" si="19"/>
        <v/>
      </c>
    </row>
    <row r="406" spans="1:14">
      <c r="A406" s="133"/>
      <c r="B406" s="134"/>
      <c r="C406" s="134"/>
      <c r="D406" s="134"/>
      <c r="E406" s="134"/>
      <c r="F406" s="135"/>
      <c r="G406" s="136"/>
      <c r="L406" s="67" t="str">
        <f t="shared" si="18"/>
        <v/>
      </c>
      <c r="M406" s="67" t="str">
        <f t="shared" si="20"/>
        <v/>
      </c>
      <c r="N406" s="67" t="str">
        <f t="shared" si="19"/>
        <v/>
      </c>
    </row>
    <row r="407" spans="1:14">
      <c r="A407" s="133"/>
      <c r="B407" s="134"/>
      <c r="C407" s="134"/>
      <c r="D407" s="134"/>
      <c r="E407" s="134"/>
      <c r="F407" s="135"/>
      <c r="G407" s="136"/>
      <c r="L407" s="67" t="str">
        <f t="shared" si="18"/>
        <v/>
      </c>
      <c r="M407" s="67" t="str">
        <f t="shared" si="20"/>
        <v/>
      </c>
      <c r="N407" s="67" t="str">
        <f t="shared" si="19"/>
        <v/>
      </c>
    </row>
    <row r="408" spans="1:14">
      <c r="A408" s="133"/>
      <c r="B408" s="134"/>
      <c r="C408" s="134"/>
      <c r="D408" s="134"/>
      <c r="E408" s="134"/>
      <c r="F408" s="135"/>
      <c r="G408" s="136"/>
      <c r="L408" s="67" t="str">
        <f t="shared" si="18"/>
        <v/>
      </c>
      <c r="M408" s="67" t="str">
        <f t="shared" si="20"/>
        <v/>
      </c>
      <c r="N408" s="67" t="str">
        <f t="shared" si="19"/>
        <v/>
      </c>
    </row>
    <row r="409" spans="1:14">
      <c r="A409" s="133"/>
      <c r="B409" s="134"/>
      <c r="C409" s="134"/>
      <c r="D409" s="134"/>
      <c r="E409" s="134"/>
      <c r="F409" s="135"/>
      <c r="G409" s="136"/>
      <c r="L409" s="67" t="str">
        <f t="shared" si="18"/>
        <v/>
      </c>
      <c r="M409" s="67" t="str">
        <f t="shared" si="20"/>
        <v/>
      </c>
      <c r="N409" s="67" t="str">
        <f t="shared" si="19"/>
        <v/>
      </c>
    </row>
    <row r="410" spans="1:14">
      <c r="A410" s="133"/>
      <c r="B410" s="134"/>
      <c r="C410" s="134"/>
      <c r="D410" s="134"/>
      <c r="E410" s="134"/>
      <c r="F410" s="135"/>
      <c r="G410" s="136"/>
      <c r="L410" s="67" t="str">
        <f t="shared" si="18"/>
        <v/>
      </c>
      <c r="M410" s="67" t="str">
        <f t="shared" si="20"/>
        <v/>
      </c>
      <c r="N410" s="67" t="str">
        <f t="shared" si="19"/>
        <v/>
      </c>
    </row>
    <row r="411" spans="1:14">
      <c r="A411" s="133"/>
      <c r="B411" s="134"/>
      <c r="C411" s="134"/>
      <c r="D411" s="134"/>
      <c r="E411" s="134"/>
      <c r="F411" s="135"/>
      <c r="G411" s="136"/>
      <c r="L411" s="67" t="str">
        <f t="shared" si="18"/>
        <v/>
      </c>
      <c r="M411" s="67" t="str">
        <f t="shared" si="20"/>
        <v/>
      </c>
      <c r="N411" s="67" t="str">
        <f t="shared" si="19"/>
        <v/>
      </c>
    </row>
    <row r="412" spans="1:14">
      <c r="A412" s="133"/>
      <c r="B412" s="134"/>
      <c r="C412" s="134"/>
      <c r="D412" s="134"/>
      <c r="E412" s="134"/>
      <c r="F412" s="135"/>
      <c r="G412" s="136"/>
      <c r="L412" s="67" t="str">
        <f t="shared" si="18"/>
        <v/>
      </c>
      <c r="M412" s="67" t="str">
        <f t="shared" si="20"/>
        <v/>
      </c>
      <c r="N412" s="67" t="str">
        <f t="shared" si="19"/>
        <v/>
      </c>
    </row>
    <row r="413" spans="1:14">
      <c r="A413" s="133"/>
      <c r="B413" s="134"/>
      <c r="C413" s="134"/>
      <c r="D413" s="134"/>
      <c r="E413" s="134"/>
      <c r="F413" s="135"/>
      <c r="G413" s="136"/>
      <c r="L413" s="67" t="str">
        <f t="shared" si="18"/>
        <v/>
      </c>
      <c r="M413" s="67" t="str">
        <f t="shared" si="20"/>
        <v/>
      </c>
      <c r="N413" s="67" t="str">
        <f t="shared" si="19"/>
        <v/>
      </c>
    </row>
    <row r="414" spans="1:14">
      <c r="A414" s="133"/>
      <c r="B414" s="134"/>
      <c r="C414" s="134"/>
      <c r="D414" s="134"/>
      <c r="E414" s="134"/>
      <c r="F414" s="135"/>
      <c r="G414" s="136"/>
      <c r="L414" s="67" t="str">
        <f t="shared" si="18"/>
        <v/>
      </c>
      <c r="M414" s="67" t="str">
        <f t="shared" si="20"/>
        <v/>
      </c>
      <c r="N414" s="67" t="str">
        <f t="shared" si="19"/>
        <v/>
      </c>
    </row>
    <row r="415" spans="1:14">
      <c r="A415" s="133"/>
      <c r="B415" s="134"/>
      <c r="C415" s="134"/>
      <c r="D415" s="134"/>
      <c r="E415" s="134"/>
      <c r="F415" s="135"/>
      <c r="G415" s="136"/>
      <c r="L415" s="67" t="str">
        <f t="shared" si="18"/>
        <v/>
      </c>
      <c r="M415" s="67" t="str">
        <f t="shared" si="20"/>
        <v/>
      </c>
      <c r="N415" s="67" t="str">
        <f t="shared" si="19"/>
        <v/>
      </c>
    </row>
    <row r="416" spans="1:14">
      <c r="A416" s="133"/>
      <c r="B416" s="134"/>
      <c r="C416" s="134"/>
      <c r="D416" s="134"/>
      <c r="E416" s="134"/>
      <c r="F416" s="135"/>
      <c r="G416" s="136"/>
      <c r="L416" s="67" t="str">
        <f t="shared" si="18"/>
        <v/>
      </c>
      <c r="M416" s="67" t="str">
        <f t="shared" si="20"/>
        <v/>
      </c>
      <c r="N416" s="67" t="str">
        <f t="shared" si="19"/>
        <v/>
      </c>
    </row>
    <row r="417" spans="1:14">
      <c r="A417" s="133"/>
      <c r="B417" s="134"/>
      <c r="C417" s="134"/>
      <c r="D417" s="134"/>
      <c r="E417" s="134"/>
      <c r="F417" s="135"/>
      <c r="G417" s="136"/>
      <c r="L417" s="67" t="str">
        <f t="shared" si="18"/>
        <v/>
      </c>
      <c r="M417" s="67" t="str">
        <f t="shared" si="20"/>
        <v/>
      </c>
      <c r="N417" s="67" t="str">
        <f t="shared" si="19"/>
        <v/>
      </c>
    </row>
    <row r="418" spans="1:14">
      <c r="A418" s="133"/>
      <c r="B418" s="134"/>
      <c r="C418" s="134"/>
      <c r="D418" s="134"/>
      <c r="E418" s="134"/>
      <c r="F418" s="135"/>
      <c r="G418" s="136"/>
      <c r="L418" s="67" t="str">
        <f t="shared" si="18"/>
        <v/>
      </c>
      <c r="M418" s="67" t="str">
        <f t="shared" si="20"/>
        <v/>
      </c>
      <c r="N418" s="67" t="str">
        <f t="shared" si="19"/>
        <v/>
      </c>
    </row>
    <row r="419" spans="1:14">
      <c r="A419" s="133"/>
      <c r="B419" s="134"/>
      <c r="C419" s="134"/>
      <c r="D419" s="134"/>
      <c r="E419" s="134"/>
      <c r="F419" s="135"/>
      <c r="G419" s="136"/>
      <c r="L419" s="67" t="str">
        <f t="shared" si="18"/>
        <v/>
      </c>
      <c r="M419" s="67" t="str">
        <f t="shared" si="20"/>
        <v/>
      </c>
      <c r="N419" s="67" t="str">
        <f t="shared" si="19"/>
        <v/>
      </c>
    </row>
    <row r="420" spans="1:14">
      <c r="A420" s="133"/>
      <c r="B420" s="134"/>
      <c r="C420" s="134"/>
      <c r="D420" s="134"/>
      <c r="E420" s="134"/>
      <c r="F420" s="135"/>
      <c r="G420" s="136"/>
      <c r="L420" s="67" t="str">
        <f t="shared" si="18"/>
        <v/>
      </c>
      <c r="M420" s="67" t="str">
        <f t="shared" si="20"/>
        <v/>
      </c>
      <c r="N420" s="67" t="str">
        <f t="shared" si="19"/>
        <v/>
      </c>
    </row>
    <row r="421" spans="1:14">
      <c r="A421" s="133"/>
      <c r="B421" s="134"/>
      <c r="C421" s="134"/>
      <c r="D421" s="134"/>
      <c r="E421" s="134"/>
      <c r="F421" s="135"/>
      <c r="G421" s="136"/>
      <c r="L421" s="67" t="str">
        <f t="shared" si="18"/>
        <v/>
      </c>
      <c r="M421" s="67" t="str">
        <f t="shared" si="20"/>
        <v/>
      </c>
      <c r="N421" s="67" t="str">
        <f t="shared" si="19"/>
        <v/>
      </c>
    </row>
    <row r="422" spans="1:14">
      <c r="A422" s="133"/>
      <c r="B422" s="134"/>
      <c r="C422" s="134"/>
      <c r="D422" s="134"/>
      <c r="E422" s="134"/>
      <c r="F422" s="135"/>
      <c r="G422" s="136"/>
      <c r="L422" s="67" t="str">
        <f t="shared" si="18"/>
        <v/>
      </c>
      <c r="M422" s="67" t="str">
        <f t="shared" si="20"/>
        <v/>
      </c>
      <c r="N422" s="67" t="str">
        <f t="shared" si="19"/>
        <v/>
      </c>
    </row>
    <row r="423" spans="1:14">
      <c r="A423" s="133"/>
      <c r="B423" s="134"/>
      <c r="C423" s="134"/>
      <c r="D423" s="134"/>
      <c r="E423" s="134"/>
      <c r="F423" s="135"/>
      <c r="G423" s="136"/>
      <c r="L423" s="67" t="str">
        <f t="shared" si="18"/>
        <v/>
      </c>
      <c r="M423" s="67" t="str">
        <f t="shared" si="20"/>
        <v/>
      </c>
      <c r="N423" s="67" t="str">
        <f t="shared" si="19"/>
        <v/>
      </c>
    </row>
    <row r="424" spans="1:14">
      <c r="A424" s="133"/>
      <c r="B424" s="134"/>
      <c r="C424" s="134"/>
      <c r="D424" s="134"/>
      <c r="E424" s="134"/>
      <c r="F424" s="135"/>
      <c r="G424" s="136"/>
      <c r="L424" s="67" t="str">
        <f t="shared" si="18"/>
        <v/>
      </c>
      <c r="M424" s="67" t="str">
        <f t="shared" si="20"/>
        <v/>
      </c>
      <c r="N424" s="67" t="str">
        <f t="shared" si="19"/>
        <v/>
      </c>
    </row>
    <row r="425" spans="1:14">
      <c r="A425" s="133"/>
      <c r="B425" s="134"/>
      <c r="C425" s="134"/>
      <c r="D425" s="134"/>
      <c r="E425" s="134"/>
      <c r="F425" s="135"/>
      <c r="G425" s="136"/>
      <c r="L425" s="67" t="str">
        <f t="shared" si="18"/>
        <v/>
      </c>
      <c r="M425" s="67" t="str">
        <f t="shared" si="20"/>
        <v/>
      </c>
      <c r="N425" s="67" t="str">
        <f t="shared" si="19"/>
        <v/>
      </c>
    </row>
    <row r="426" spans="1:14">
      <c r="A426" s="133"/>
      <c r="B426" s="134"/>
      <c r="C426" s="134"/>
      <c r="D426" s="134"/>
      <c r="E426" s="134"/>
      <c r="F426" s="135"/>
      <c r="G426" s="136"/>
      <c r="L426" s="67" t="str">
        <f t="shared" si="18"/>
        <v/>
      </c>
      <c r="M426" s="67" t="str">
        <f t="shared" si="20"/>
        <v/>
      </c>
      <c r="N426" s="67" t="str">
        <f t="shared" si="19"/>
        <v/>
      </c>
    </row>
    <row r="427" spans="1:14">
      <c r="A427" s="133"/>
      <c r="B427" s="134"/>
      <c r="C427" s="134"/>
      <c r="D427" s="134"/>
      <c r="E427" s="134"/>
      <c r="F427" s="135"/>
      <c r="G427" s="136"/>
      <c r="L427" s="67" t="str">
        <f t="shared" si="18"/>
        <v/>
      </c>
      <c r="M427" s="67" t="str">
        <f t="shared" si="20"/>
        <v/>
      </c>
      <c r="N427" s="67" t="str">
        <f t="shared" si="19"/>
        <v/>
      </c>
    </row>
    <row r="428" spans="1:14">
      <c r="A428" s="133"/>
      <c r="B428" s="134"/>
      <c r="C428" s="134"/>
      <c r="D428" s="134"/>
      <c r="E428" s="134"/>
      <c r="F428" s="135"/>
      <c r="G428" s="136"/>
      <c r="L428" s="67" t="str">
        <f t="shared" si="18"/>
        <v/>
      </c>
      <c r="M428" s="67" t="str">
        <f t="shared" si="20"/>
        <v/>
      </c>
      <c r="N428" s="67" t="str">
        <f t="shared" si="19"/>
        <v/>
      </c>
    </row>
    <row r="429" spans="1:14">
      <c r="A429" s="133"/>
      <c r="B429" s="134"/>
      <c r="C429" s="134"/>
      <c r="D429" s="134"/>
      <c r="E429" s="134"/>
      <c r="F429" s="135"/>
      <c r="G429" s="136"/>
      <c r="L429" s="67" t="str">
        <f t="shared" si="18"/>
        <v/>
      </c>
      <c r="M429" s="67" t="str">
        <f t="shared" si="20"/>
        <v/>
      </c>
      <c r="N429" s="67" t="str">
        <f t="shared" si="19"/>
        <v/>
      </c>
    </row>
    <row r="430" spans="1:14">
      <c r="A430" s="133"/>
      <c r="B430" s="134"/>
      <c r="C430" s="134"/>
      <c r="D430" s="134"/>
      <c r="E430" s="134"/>
      <c r="F430" s="135"/>
      <c r="G430" s="136"/>
      <c r="L430" s="67" t="str">
        <f t="shared" si="18"/>
        <v/>
      </c>
      <c r="M430" s="67" t="str">
        <f t="shared" si="20"/>
        <v/>
      </c>
      <c r="N430" s="67" t="str">
        <f t="shared" si="19"/>
        <v/>
      </c>
    </row>
    <row r="431" spans="1:14">
      <c r="A431" s="133"/>
      <c r="B431" s="134"/>
      <c r="C431" s="134"/>
      <c r="D431" s="134"/>
      <c r="E431" s="134"/>
      <c r="F431" s="135"/>
      <c r="G431" s="136"/>
      <c r="L431" s="67" t="str">
        <f t="shared" si="18"/>
        <v/>
      </c>
      <c r="M431" s="67" t="str">
        <f t="shared" si="20"/>
        <v/>
      </c>
      <c r="N431" s="67" t="str">
        <f t="shared" si="19"/>
        <v/>
      </c>
    </row>
    <row r="432" spans="1:14">
      <c r="A432" s="133"/>
      <c r="B432" s="134"/>
      <c r="C432" s="134"/>
      <c r="D432" s="134"/>
      <c r="E432" s="134"/>
      <c r="F432" s="135"/>
      <c r="G432" s="136"/>
      <c r="L432" s="67" t="str">
        <f t="shared" si="18"/>
        <v/>
      </c>
      <c r="M432" s="67" t="str">
        <f t="shared" si="20"/>
        <v/>
      </c>
      <c r="N432" s="67" t="str">
        <f t="shared" si="19"/>
        <v/>
      </c>
    </row>
    <row r="433" spans="1:14">
      <c r="A433" s="133"/>
      <c r="B433" s="134"/>
      <c r="C433" s="134"/>
      <c r="D433" s="134"/>
      <c r="E433" s="134"/>
      <c r="F433" s="135"/>
      <c r="G433" s="136"/>
      <c r="L433" s="67" t="str">
        <f t="shared" si="18"/>
        <v/>
      </c>
      <c r="M433" s="67" t="str">
        <f t="shared" si="20"/>
        <v/>
      </c>
      <c r="N433" s="67" t="str">
        <f t="shared" si="19"/>
        <v/>
      </c>
    </row>
    <row r="434" spans="1:14">
      <c r="A434" s="133"/>
      <c r="B434" s="134"/>
      <c r="C434" s="134"/>
      <c r="D434" s="134"/>
      <c r="E434" s="134"/>
      <c r="F434" s="135"/>
      <c r="G434" s="136"/>
      <c r="L434" s="67" t="str">
        <f t="shared" si="18"/>
        <v/>
      </c>
      <c r="M434" s="67" t="str">
        <f t="shared" si="20"/>
        <v/>
      </c>
      <c r="N434" s="67" t="str">
        <f t="shared" si="19"/>
        <v/>
      </c>
    </row>
    <row r="435" spans="1:14">
      <c r="A435" s="133"/>
      <c r="B435" s="134"/>
      <c r="C435" s="134"/>
      <c r="D435" s="134"/>
      <c r="E435" s="134"/>
      <c r="F435" s="135"/>
      <c r="G435" s="136"/>
      <c r="L435" s="67" t="str">
        <f t="shared" si="18"/>
        <v/>
      </c>
      <c r="M435" s="67" t="str">
        <f t="shared" si="20"/>
        <v/>
      </c>
      <c r="N435" s="67" t="str">
        <f t="shared" si="19"/>
        <v/>
      </c>
    </row>
    <row r="436" spans="1:14">
      <c r="A436" s="133"/>
      <c r="B436" s="134"/>
      <c r="C436" s="134"/>
      <c r="D436" s="134"/>
      <c r="E436" s="134"/>
      <c r="F436" s="135"/>
      <c r="G436" s="136"/>
      <c r="L436" s="67" t="str">
        <f t="shared" si="18"/>
        <v/>
      </c>
      <c r="M436" s="67" t="str">
        <f t="shared" si="20"/>
        <v/>
      </c>
      <c r="N436" s="67" t="str">
        <f t="shared" si="19"/>
        <v/>
      </c>
    </row>
    <row r="437" spans="1:14">
      <c r="A437" s="133"/>
      <c r="B437" s="134"/>
      <c r="C437" s="134"/>
      <c r="D437" s="134"/>
      <c r="E437" s="134"/>
      <c r="F437" s="135"/>
      <c r="G437" s="136"/>
      <c r="L437" s="67" t="str">
        <f t="shared" si="18"/>
        <v/>
      </c>
      <c r="M437" s="67" t="str">
        <f t="shared" si="20"/>
        <v/>
      </c>
      <c r="N437" s="67" t="str">
        <f t="shared" si="19"/>
        <v/>
      </c>
    </row>
    <row r="438" spans="1:14">
      <c r="A438" s="133"/>
      <c r="B438" s="134"/>
      <c r="C438" s="134"/>
      <c r="D438" s="134"/>
      <c r="E438" s="134"/>
      <c r="F438" s="135"/>
      <c r="G438" s="136"/>
      <c r="L438" s="67" t="str">
        <f t="shared" si="18"/>
        <v/>
      </c>
      <c r="M438" s="67" t="str">
        <f t="shared" si="20"/>
        <v/>
      </c>
      <c r="N438" s="67" t="str">
        <f t="shared" si="19"/>
        <v/>
      </c>
    </row>
    <row r="439" spans="1:14">
      <c r="A439" s="133"/>
      <c r="B439" s="134"/>
      <c r="C439" s="134"/>
      <c r="D439" s="134"/>
      <c r="E439" s="134"/>
      <c r="F439" s="135"/>
      <c r="G439" s="136"/>
      <c r="L439" s="67" t="str">
        <f t="shared" si="18"/>
        <v/>
      </c>
      <c r="M439" s="67" t="str">
        <f t="shared" si="20"/>
        <v/>
      </c>
      <c r="N439" s="67" t="str">
        <f t="shared" si="19"/>
        <v/>
      </c>
    </row>
    <row r="440" spans="1:14">
      <c r="A440" s="133"/>
      <c r="B440" s="134"/>
      <c r="C440" s="134"/>
      <c r="D440" s="134"/>
      <c r="E440" s="134"/>
      <c r="F440" s="135"/>
      <c r="G440" s="136"/>
      <c r="L440" s="67" t="str">
        <f t="shared" si="18"/>
        <v/>
      </c>
      <c r="M440" s="67" t="str">
        <f t="shared" si="20"/>
        <v/>
      </c>
      <c r="N440" s="67" t="str">
        <f t="shared" si="19"/>
        <v/>
      </c>
    </row>
    <row r="441" spans="1:14">
      <c r="A441" s="133"/>
      <c r="B441" s="134"/>
      <c r="C441" s="134"/>
      <c r="D441" s="134"/>
      <c r="E441" s="134"/>
      <c r="F441" s="135"/>
      <c r="G441" s="136"/>
      <c r="L441" s="67" t="str">
        <f t="shared" si="18"/>
        <v/>
      </c>
      <c r="M441" s="67" t="str">
        <f t="shared" si="20"/>
        <v/>
      </c>
      <c r="N441" s="67" t="str">
        <f t="shared" si="19"/>
        <v/>
      </c>
    </row>
    <row r="442" spans="1:14">
      <c r="A442" s="133"/>
      <c r="B442" s="134"/>
      <c r="C442" s="134"/>
      <c r="D442" s="134"/>
      <c r="E442" s="134"/>
      <c r="F442" s="135"/>
      <c r="G442" s="136"/>
      <c r="L442" s="67" t="str">
        <f t="shared" si="18"/>
        <v/>
      </c>
      <c r="M442" s="67" t="str">
        <f t="shared" si="20"/>
        <v/>
      </c>
      <c r="N442" s="67" t="str">
        <f t="shared" si="19"/>
        <v/>
      </c>
    </row>
    <row r="443" spans="1:14">
      <c r="A443" s="133"/>
      <c r="B443" s="134"/>
      <c r="C443" s="134"/>
      <c r="D443" s="134"/>
      <c r="E443" s="134"/>
      <c r="F443" s="135"/>
      <c r="G443" s="136"/>
      <c r="L443" s="67" t="str">
        <f t="shared" si="18"/>
        <v/>
      </c>
      <c r="M443" s="67" t="str">
        <f t="shared" si="20"/>
        <v/>
      </c>
      <c r="N443" s="67" t="str">
        <f t="shared" si="19"/>
        <v/>
      </c>
    </row>
    <row r="444" spans="1:14">
      <c r="A444" s="133"/>
      <c r="B444" s="134"/>
      <c r="C444" s="134"/>
      <c r="D444" s="134"/>
      <c r="E444" s="134"/>
      <c r="F444" s="135"/>
      <c r="G444" s="136"/>
      <c r="L444" s="67" t="str">
        <f t="shared" si="18"/>
        <v/>
      </c>
      <c r="M444" s="67" t="str">
        <f t="shared" si="20"/>
        <v/>
      </c>
      <c r="N444" s="67" t="str">
        <f t="shared" si="19"/>
        <v/>
      </c>
    </row>
    <row r="445" spans="1:14">
      <c r="A445" s="133"/>
      <c r="B445" s="134"/>
      <c r="C445" s="134"/>
      <c r="D445" s="134"/>
      <c r="E445" s="134"/>
      <c r="F445" s="135"/>
      <c r="G445" s="136"/>
      <c r="L445" s="67" t="str">
        <f t="shared" si="18"/>
        <v/>
      </c>
      <c r="M445" s="67" t="str">
        <f t="shared" si="20"/>
        <v/>
      </c>
      <c r="N445" s="67" t="str">
        <f t="shared" si="19"/>
        <v/>
      </c>
    </row>
    <row r="446" spans="1:14">
      <c r="A446" s="133"/>
      <c r="B446" s="134"/>
      <c r="C446" s="134"/>
      <c r="D446" s="134"/>
      <c r="E446" s="134"/>
      <c r="F446" s="135"/>
      <c r="G446" s="136"/>
      <c r="L446" s="67" t="str">
        <f t="shared" si="18"/>
        <v/>
      </c>
      <c r="M446" s="67" t="str">
        <f t="shared" si="20"/>
        <v/>
      </c>
      <c r="N446" s="67" t="str">
        <f t="shared" si="19"/>
        <v/>
      </c>
    </row>
    <row r="447" spans="1:14">
      <c r="A447" s="133"/>
      <c r="B447" s="134"/>
      <c r="C447" s="134"/>
      <c r="D447" s="134"/>
      <c r="E447" s="134"/>
      <c r="F447" s="135"/>
      <c r="G447" s="136"/>
      <c r="L447" s="67" t="str">
        <f t="shared" si="18"/>
        <v/>
      </c>
      <c r="M447" s="67" t="str">
        <f t="shared" si="20"/>
        <v/>
      </c>
      <c r="N447" s="67" t="str">
        <f t="shared" si="19"/>
        <v/>
      </c>
    </row>
    <row r="448" spans="1:14">
      <c r="A448" s="133"/>
      <c r="B448" s="134"/>
      <c r="C448" s="134"/>
      <c r="D448" s="134"/>
      <c r="E448" s="134"/>
      <c r="F448" s="135"/>
      <c r="G448" s="136"/>
      <c r="L448" s="67" t="str">
        <f t="shared" si="18"/>
        <v/>
      </c>
      <c r="M448" s="67" t="str">
        <f t="shared" si="20"/>
        <v/>
      </c>
      <c r="N448" s="67" t="str">
        <f t="shared" si="19"/>
        <v/>
      </c>
    </row>
    <row r="449" spans="1:14">
      <c r="A449" s="133"/>
      <c r="B449" s="134"/>
      <c r="C449" s="134"/>
      <c r="D449" s="134"/>
      <c r="E449" s="134"/>
      <c r="F449" s="135"/>
      <c r="G449" s="136"/>
      <c r="L449" s="67" t="str">
        <f t="shared" si="18"/>
        <v/>
      </c>
      <c r="M449" s="67" t="str">
        <f t="shared" si="20"/>
        <v/>
      </c>
      <c r="N449" s="67" t="str">
        <f t="shared" si="19"/>
        <v/>
      </c>
    </row>
    <row r="450" spans="1:14">
      <c r="A450" s="133"/>
      <c r="B450" s="134"/>
      <c r="C450" s="134"/>
      <c r="D450" s="134"/>
      <c r="E450" s="134"/>
      <c r="F450" s="135"/>
      <c r="G450" s="136"/>
      <c r="L450" s="67" t="str">
        <f t="shared" si="18"/>
        <v/>
      </c>
      <c r="M450" s="67" t="str">
        <f t="shared" si="20"/>
        <v/>
      </c>
      <c r="N450" s="67" t="str">
        <f t="shared" si="19"/>
        <v/>
      </c>
    </row>
    <row r="451" spans="1:14">
      <c r="A451" s="133"/>
      <c r="B451" s="134"/>
      <c r="C451" s="134"/>
      <c r="D451" s="134"/>
      <c r="E451" s="134"/>
      <c r="F451" s="135"/>
      <c r="G451" s="136"/>
      <c r="L451" s="67" t="str">
        <f t="shared" ref="L451:L514" si="21">IF(E451="","",EXP(-POWER((1-J$26*(E451-J$20)/J$19), 1/J$26)))</f>
        <v/>
      </c>
      <c r="M451" s="67" t="str">
        <f t="shared" si="20"/>
        <v/>
      </c>
      <c r="N451" s="67" t="str">
        <f t="shared" ref="N451:N514" si="22">IF(L451="","",POWER(F451-M451,2) / M451)</f>
        <v/>
      </c>
    </row>
    <row r="452" spans="1:14">
      <c r="A452" s="133"/>
      <c r="B452" s="134"/>
      <c r="C452" s="134"/>
      <c r="D452" s="134"/>
      <c r="E452" s="134"/>
      <c r="F452" s="135"/>
      <c r="G452" s="136"/>
      <c r="L452" s="67" t="str">
        <f t="shared" si="21"/>
        <v/>
      </c>
      <c r="M452" s="67" t="str">
        <f t="shared" ref="M452:M515" si="23">IF(L452="","",(L452-L451)*J$3)</f>
        <v/>
      </c>
      <c r="N452" s="67" t="str">
        <f t="shared" si="22"/>
        <v/>
      </c>
    </row>
    <row r="453" spans="1:14">
      <c r="A453" s="133"/>
      <c r="B453" s="134"/>
      <c r="C453" s="134"/>
      <c r="D453" s="134"/>
      <c r="E453" s="134"/>
      <c r="F453" s="135"/>
      <c r="G453" s="136"/>
      <c r="L453" s="67" t="str">
        <f t="shared" si="21"/>
        <v/>
      </c>
      <c r="M453" s="67" t="str">
        <f t="shared" si="23"/>
        <v/>
      </c>
      <c r="N453" s="67" t="str">
        <f t="shared" si="22"/>
        <v/>
      </c>
    </row>
    <row r="454" spans="1:14">
      <c r="A454" s="133"/>
      <c r="B454" s="134"/>
      <c r="C454" s="134"/>
      <c r="D454" s="134"/>
      <c r="E454" s="134"/>
      <c r="F454" s="135"/>
      <c r="G454" s="136"/>
      <c r="L454" s="67" t="str">
        <f t="shared" si="21"/>
        <v/>
      </c>
      <c r="M454" s="67" t="str">
        <f t="shared" si="23"/>
        <v/>
      </c>
      <c r="N454" s="67" t="str">
        <f t="shared" si="22"/>
        <v/>
      </c>
    </row>
    <row r="455" spans="1:14">
      <c r="A455" s="133"/>
      <c r="B455" s="134"/>
      <c r="C455" s="134"/>
      <c r="D455" s="134"/>
      <c r="E455" s="134"/>
      <c r="F455" s="135"/>
      <c r="G455" s="136"/>
      <c r="L455" s="67" t="str">
        <f t="shared" si="21"/>
        <v/>
      </c>
      <c r="M455" s="67" t="str">
        <f t="shared" si="23"/>
        <v/>
      </c>
      <c r="N455" s="67" t="str">
        <f t="shared" si="22"/>
        <v/>
      </c>
    </row>
    <row r="456" spans="1:14">
      <c r="A456" s="133"/>
      <c r="B456" s="134"/>
      <c r="C456" s="134"/>
      <c r="D456" s="134"/>
      <c r="E456" s="134"/>
      <c r="F456" s="135"/>
      <c r="G456" s="136"/>
      <c r="L456" s="67" t="str">
        <f t="shared" si="21"/>
        <v/>
      </c>
      <c r="M456" s="67" t="str">
        <f t="shared" si="23"/>
        <v/>
      </c>
      <c r="N456" s="67" t="str">
        <f t="shared" si="22"/>
        <v/>
      </c>
    </row>
    <row r="457" spans="1:14">
      <c r="A457" s="133"/>
      <c r="B457" s="134"/>
      <c r="C457" s="134"/>
      <c r="D457" s="134"/>
      <c r="E457" s="134"/>
      <c r="F457" s="135"/>
      <c r="G457" s="136"/>
      <c r="L457" s="67" t="str">
        <f t="shared" si="21"/>
        <v/>
      </c>
      <c r="M457" s="67" t="str">
        <f t="shared" si="23"/>
        <v/>
      </c>
      <c r="N457" s="67" t="str">
        <f t="shared" si="22"/>
        <v/>
      </c>
    </row>
    <row r="458" spans="1:14">
      <c r="A458" s="133"/>
      <c r="B458" s="134"/>
      <c r="C458" s="134"/>
      <c r="D458" s="134"/>
      <c r="E458" s="134"/>
      <c r="F458" s="135"/>
      <c r="G458" s="136"/>
      <c r="L458" s="67" t="str">
        <f t="shared" si="21"/>
        <v/>
      </c>
      <c r="M458" s="67" t="str">
        <f t="shared" si="23"/>
        <v/>
      </c>
      <c r="N458" s="67" t="str">
        <f t="shared" si="22"/>
        <v/>
      </c>
    </row>
    <row r="459" spans="1:14">
      <c r="A459" s="133"/>
      <c r="B459" s="134"/>
      <c r="C459" s="134"/>
      <c r="D459" s="134"/>
      <c r="E459" s="134"/>
      <c r="F459" s="135"/>
      <c r="G459" s="136"/>
      <c r="L459" s="67" t="str">
        <f t="shared" si="21"/>
        <v/>
      </c>
      <c r="M459" s="67" t="str">
        <f t="shared" si="23"/>
        <v/>
      </c>
      <c r="N459" s="67" t="str">
        <f t="shared" si="22"/>
        <v/>
      </c>
    </row>
    <row r="460" spans="1:14">
      <c r="A460" s="133"/>
      <c r="B460" s="134"/>
      <c r="C460" s="134"/>
      <c r="D460" s="134"/>
      <c r="E460" s="134"/>
      <c r="F460" s="135"/>
      <c r="G460" s="136"/>
      <c r="L460" s="67" t="str">
        <f t="shared" si="21"/>
        <v/>
      </c>
      <c r="M460" s="67" t="str">
        <f t="shared" si="23"/>
        <v/>
      </c>
      <c r="N460" s="67" t="str">
        <f t="shared" si="22"/>
        <v/>
      </c>
    </row>
    <row r="461" spans="1:14">
      <c r="A461" s="133"/>
      <c r="B461" s="134"/>
      <c r="C461" s="134"/>
      <c r="D461" s="134"/>
      <c r="E461" s="134"/>
      <c r="F461" s="135"/>
      <c r="G461" s="136"/>
      <c r="L461" s="67" t="str">
        <f t="shared" si="21"/>
        <v/>
      </c>
      <c r="M461" s="67" t="str">
        <f t="shared" si="23"/>
        <v/>
      </c>
      <c r="N461" s="67" t="str">
        <f t="shared" si="22"/>
        <v/>
      </c>
    </row>
    <row r="462" spans="1:14">
      <c r="A462" s="133"/>
      <c r="B462" s="134"/>
      <c r="C462" s="134"/>
      <c r="D462" s="134"/>
      <c r="E462" s="134"/>
      <c r="F462" s="135"/>
      <c r="G462" s="136"/>
      <c r="L462" s="67" t="str">
        <f t="shared" si="21"/>
        <v/>
      </c>
      <c r="M462" s="67" t="str">
        <f t="shared" si="23"/>
        <v/>
      </c>
      <c r="N462" s="67" t="str">
        <f t="shared" si="22"/>
        <v/>
      </c>
    </row>
    <row r="463" spans="1:14">
      <c r="A463" s="133"/>
      <c r="B463" s="134"/>
      <c r="C463" s="134"/>
      <c r="D463" s="134"/>
      <c r="E463" s="134"/>
      <c r="F463" s="135"/>
      <c r="G463" s="136"/>
      <c r="L463" s="67" t="str">
        <f t="shared" si="21"/>
        <v/>
      </c>
      <c r="M463" s="67" t="str">
        <f t="shared" si="23"/>
        <v/>
      </c>
      <c r="N463" s="67" t="str">
        <f t="shared" si="22"/>
        <v/>
      </c>
    </row>
    <row r="464" spans="1:14">
      <c r="A464" s="133"/>
      <c r="B464" s="134"/>
      <c r="C464" s="134"/>
      <c r="D464" s="134"/>
      <c r="E464" s="134"/>
      <c r="F464" s="135"/>
      <c r="G464" s="136"/>
      <c r="L464" s="67" t="str">
        <f t="shared" si="21"/>
        <v/>
      </c>
      <c r="M464" s="67" t="str">
        <f t="shared" si="23"/>
        <v/>
      </c>
      <c r="N464" s="67" t="str">
        <f t="shared" si="22"/>
        <v/>
      </c>
    </row>
    <row r="465" spans="1:14">
      <c r="A465" s="133"/>
      <c r="B465" s="134"/>
      <c r="C465" s="134"/>
      <c r="D465" s="134"/>
      <c r="E465" s="134"/>
      <c r="F465" s="135"/>
      <c r="G465" s="136"/>
      <c r="L465" s="67" t="str">
        <f t="shared" si="21"/>
        <v/>
      </c>
      <c r="M465" s="67" t="str">
        <f t="shared" si="23"/>
        <v/>
      </c>
      <c r="N465" s="67" t="str">
        <f t="shared" si="22"/>
        <v/>
      </c>
    </row>
    <row r="466" spans="1:14">
      <c r="A466" s="133"/>
      <c r="B466" s="134"/>
      <c r="C466" s="134"/>
      <c r="D466" s="134"/>
      <c r="E466" s="134"/>
      <c r="F466" s="135"/>
      <c r="G466" s="136"/>
      <c r="L466" s="67" t="str">
        <f t="shared" si="21"/>
        <v/>
      </c>
      <c r="M466" s="67" t="str">
        <f t="shared" si="23"/>
        <v/>
      </c>
      <c r="N466" s="67" t="str">
        <f t="shared" si="22"/>
        <v/>
      </c>
    </row>
    <row r="467" spans="1:14">
      <c r="A467" s="133"/>
      <c r="B467" s="134"/>
      <c r="C467" s="134"/>
      <c r="D467" s="134"/>
      <c r="E467" s="134"/>
      <c r="F467" s="135"/>
      <c r="G467" s="136"/>
      <c r="L467" s="67" t="str">
        <f t="shared" si="21"/>
        <v/>
      </c>
      <c r="M467" s="67" t="str">
        <f t="shared" si="23"/>
        <v/>
      </c>
      <c r="N467" s="67" t="str">
        <f t="shared" si="22"/>
        <v/>
      </c>
    </row>
    <row r="468" spans="1:14">
      <c r="A468" s="133"/>
      <c r="B468" s="134"/>
      <c r="C468" s="134"/>
      <c r="D468" s="134"/>
      <c r="E468" s="134"/>
      <c r="F468" s="135"/>
      <c r="G468" s="136"/>
      <c r="L468" s="67" t="str">
        <f t="shared" si="21"/>
        <v/>
      </c>
      <c r="M468" s="67" t="str">
        <f t="shared" si="23"/>
        <v/>
      </c>
      <c r="N468" s="67" t="str">
        <f t="shared" si="22"/>
        <v/>
      </c>
    </row>
    <row r="469" spans="1:14">
      <c r="A469" s="133"/>
      <c r="B469" s="134"/>
      <c r="C469" s="134"/>
      <c r="D469" s="134"/>
      <c r="E469" s="134"/>
      <c r="F469" s="135"/>
      <c r="G469" s="136"/>
      <c r="L469" s="67" t="str">
        <f t="shared" si="21"/>
        <v/>
      </c>
      <c r="M469" s="67" t="str">
        <f t="shared" si="23"/>
        <v/>
      </c>
      <c r="N469" s="67" t="str">
        <f t="shared" si="22"/>
        <v/>
      </c>
    </row>
    <row r="470" spans="1:14">
      <c r="A470" s="133"/>
      <c r="B470" s="134"/>
      <c r="C470" s="134"/>
      <c r="D470" s="134"/>
      <c r="E470" s="134"/>
      <c r="F470" s="135"/>
      <c r="G470" s="136"/>
      <c r="L470" s="67" t="str">
        <f t="shared" si="21"/>
        <v/>
      </c>
      <c r="M470" s="67" t="str">
        <f t="shared" si="23"/>
        <v/>
      </c>
      <c r="N470" s="67" t="str">
        <f t="shared" si="22"/>
        <v/>
      </c>
    </row>
    <row r="471" spans="1:14">
      <c r="A471" s="133"/>
      <c r="B471" s="134"/>
      <c r="C471" s="134"/>
      <c r="D471" s="134"/>
      <c r="E471" s="134"/>
      <c r="F471" s="135"/>
      <c r="G471" s="136"/>
      <c r="L471" s="67" t="str">
        <f t="shared" si="21"/>
        <v/>
      </c>
      <c r="M471" s="67" t="str">
        <f t="shared" si="23"/>
        <v/>
      </c>
      <c r="N471" s="67" t="str">
        <f t="shared" si="22"/>
        <v/>
      </c>
    </row>
    <row r="472" spans="1:14">
      <c r="A472" s="133"/>
      <c r="B472" s="134"/>
      <c r="C472" s="134"/>
      <c r="D472" s="134"/>
      <c r="E472" s="134"/>
      <c r="F472" s="135"/>
      <c r="G472" s="136"/>
      <c r="L472" s="67" t="str">
        <f t="shared" si="21"/>
        <v/>
      </c>
      <c r="M472" s="67" t="str">
        <f t="shared" si="23"/>
        <v/>
      </c>
      <c r="N472" s="67" t="str">
        <f t="shared" si="22"/>
        <v/>
      </c>
    </row>
    <row r="473" spans="1:14">
      <c r="A473" s="133"/>
      <c r="B473" s="134"/>
      <c r="C473" s="134"/>
      <c r="D473" s="134"/>
      <c r="E473" s="134"/>
      <c r="F473" s="135"/>
      <c r="G473" s="136"/>
      <c r="L473" s="67" t="str">
        <f t="shared" si="21"/>
        <v/>
      </c>
      <c r="M473" s="67" t="str">
        <f t="shared" si="23"/>
        <v/>
      </c>
      <c r="N473" s="67" t="str">
        <f t="shared" si="22"/>
        <v/>
      </c>
    </row>
    <row r="474" spans="1:14">
      <c r="A474" s="133"/>
      <c r="B474" s="134"/>
      <c r="C474" s="134"/>
      <c r="D474" s="134"/>
      <c r="E474" s="134"/>
      <c r="F474" s="135"/>
      <c r="G474" s="136"/>
      <c r="L474" s="67" t="str">
        <f t="shared" si="21"/>
        <v/>
      </c>
      <c r="M474" s="67" t="str">
        <f t="shared" si="23"/>
        <v/>
      </c>
      <c r="N474" s="67" t="str">
        <f t="shared" si="22"/>
        <v/>
      </c>
    </row>
    <row r="475" spans="1:14">
      <c r="A475" s="133"/>
      <c r="B475" s="134"/>
      <c r="C475" s="134"/>
      <c r="D475" s="134"/>
      <c r="E475" s="134"/>
      <c r="F475" s="135"/>
      <c r="G475" s="136"/>
      <c r="L475" s="67" t="str">
        <f t="shared" si="21"/>
        <v/>
      </c>
      <c r="M475" s="67" t="str">
        <f t="shared" si="23"/>
        <v/>
      </c>
      <c r="N475" s="67" t="str">
        <f t="shared" si="22"/>
        <v/>
      </c>
    </row>
    <row r="476" spans="1:14">
      <c r="A476" s="133"/>
      <c r="B476" s="134"/>
      <c r="C476" s="134"/>
      <c r="D476" s="134"/>
      <c r="E476" s="134"/>
      <c r="F476" s="135"/>
      <c r="G476" s="136"/>
      <c r="L476" s="67" t="str">
        <f t="shared" si="21"/>
        <v/>
      </c>
      <c r="M476" s="67" t="str">
        <f t="shared" si="23"/>
        <v/>
      </c>
      <c r="N476" s="67" t="str">
        <f t="shared" si="22"/>
        <v/>
      </c>
    </row>
    <row r="477" spans="1:14">
      <c r="A477" s="133"/>
      <c r="B477" s="134"/>
      <c r="C477" s="134"/>
      <c r="D477" s="134"/>
      <c r="E477" s="134"/>
      <c r="F477" s="135"/>
      <c r="G477" s="136"/>
      <c r="L477" s="67" t="str">
        <f t="shared" si="21"/>
        <v/>
      </c>
      <c r="M477" s="67" t="str">
        <f t="shared" si="23"/>
        <v/>
      </c>
      <c r="N477" s="67" t="str">
        <f t="shared" si="22"/>
        <v/>
      </c>
    </row>
    <row r="478" spans="1:14">
      <c r="A478" s="133"/>
      <c r="B478" s="134"/>
      <c r="C478" s="134"/>
      <c r="D478" s="134"/>
      <c r="E478" s="134"/>
      <c r="F478" s="135"/>
      <c r="G478" s="136"/>
      <c r="L478" s="67" t="str">
        <f t="shared" si="21"/>
        <v/>
      </c>
      <c r="M478" s="67" t="str">
        <f t="shared" si="23"/>
        <v/>
      </c>
      <c r="N478" s="67" t="str">
        <f t="shared" si="22"/>
        <v/>
      </c>
    </row>
    <row r="479" spans="1:14">
      <c r="A479" s="133"/>
      <c r="B479" s="134"/>
      <c r="C479" s="134"/>
      <c r="D479" s="134"/>
      <c r="E479" s="134"/>
      <c r="F479" s="135"/>
      <c r="G479" s="136"/>
      <c r="L479" s="67" t="str">
        <f t="shared" si="21"/>
        <v/>
      </c>
      <c r="M479" s="67" t="str">
        <f t="shared" si="23"/>
        <v/>
      </c>
      <c r="N479" s="67" t="str">
        <f t="shared" si="22"/>
        <v/>
      </c>
    </row>
    <row r="480" spans="1:14">
      <c r="A480" s="133"/>
      <c r="B480" s="134"/>
      <c r="C480" s="134"/>
      <c r="D480" s="134"/>
      <c r="E480" s="134"/>
      <c r="F480" s="135"/>
      <c r="G480" s="136"/>
      <c r="L480" s="67" t="str">
        <f t="shared" si="21"/>
        <v/>
      </c>
      <c r="M480" s="67" t="str">
        <f t="shared" si="23"/>
        <v/>
      </c>
      <c r="N480" s="67" t="str">
        <f t="shared" si="22"/>
        <v/>
      </c>
    </row>
    <row r="481" spans="1:14">
      <c r="A481" s="133"/>
      <c r="B481" s="134"/>
      <c r="C481" s="134"/>
      <c r="D481" s="134"/>
      <c r="E481" s="134"/>
      <c r="F481" s="135"/>
      <c r="G481" s="136"/>
      <c r="L481" s="67" t="str">
        <f t="shared" si="21"/>
        <v/>
      </c>
      <c r="M481" s="67" t="str">
        <f t="shared" si="23"/>
        <v/>
      </c>
      <c r="N481" s="67" t="str">
        <f t="shared" si="22"/>
        <v/>
      </c>
    </row>
    <row r="482" spans="1:14">
      <c r="A482" s="133"/>
      <c r="B482" s="134"/>
      <c r="C482" s="134"/>
      <c r="D482" s="134"/>
      <c r="E482" s="134"/>
      <c r="F482" s="135"/>
      <c r="G482" s="136"/>
      <c r="L482" s="67" t="str">
        <f t="shared" si="21"/>
        <v/>
      </c>
      <c r="M482" s="67" t="str">
        <f t="shared" si="23"/>
        <v/>
      </c>
      <c r="N482" s="67" t="str">
        <f t="shared" si="22"/>
        <v/>
      </c>
    </row>
    <row r="483" spans="1:14">
      <c r="A483" s="133"/>
      <c r="B483" s="134"/>
      <c r="C483" s="134"/>
      <c r="D483" s="134"/>
      <c r="E483" s="134"/>
      <c r="F483" s="135"/>
      <c r="G483" s="136"/>
      <c r="L483" s="67" t="str">
        <f t="shared" si="21"/>
        <v/>
      </c>
      <c r="M483" s="67" t="str">
        <f t="shared" si="23"/>
        <v/>
      </c>
      <c r="N483" s="67" t="str">
        <f t="shared" si="22"/>
        <v/>
      </c>
    </row>
    <row r="484" spans="1:14">
      <c r="A484" s="133"/>
      <c r="B484" s="134"/>
      <c r="C484" s="134"/>
      <c r="D484" s="134"/>
      <c r="E484" s="134"/>
      <c r="F484" s="135"/>
      <c r="G484" s="136"/>
      <c r="L484" s="67" t="str">
        <f t="shared" si="21"/>
        <v/>
      </c>
      <c r="M484" s="67" t="str">
        <f t="shared" si="23"/>
        <v/>
      </c>
      <c r="N484" s="67" t="str">
        <f t="shared" si="22"/>
        <v/>
      </c>
    </row>
    <row r="485" spans="1:14">
      <c r="A485" s="133"/>
      <c r="B485" s="134"/>
      <c r="C485" s="134"/>
      <c r="D485" s="134"/>
      <c r="E485" s="134"/>
      <c r="F485" s="135"/>
      <c r="G485" s="136"/>
      <c r="L485" s="67" t="str">
        <f t="shared" si="21"/>
        <v/>
      </c>
      <c r="M485" s="67" t="str">
        <f t="shared" si="23"/>
        <v/>
      </c>
      <c r="N485" s="67" t="str">
        <f t="shared" si="22"/>
        <v/>
      </c>
    </row>
    <row r="486" spans="1:14">
      <c r="A486" s="133"/>
      <c r="B486" s="134"/>
      <c r="C486" s="134"/>
      <c r="D486" s="134"/>
      <c r="E486" s="134"/>
      <c r="F486" s="135"/>
      <c r="G486" s="136"/>
      <c r="L486" s="67" t="str">
        <f t="shared" si="21"/>
        <v/>
      </c>
      <c r="M486" s="67" t="str">
        <f t="shared" si="23"/>
        <v/>
      </c>
      <c r="N486" s="67" t="str">
        <f t="shared" si="22"/>
        <v/>
      </c>
    </row>
    <row r="487" spans="1:14">
      <c r="A487" s="133"/>
      <c r="B487" s="134"/>
      <c r="C487" s="134"/>
      <c r="D487" s="134"/>
      <c r="E487" s="134"/>
      <c r="F487" s="135"/>
      <c r="G487" s="136"/>
      <c r="L487" s="67" t="str">
        <f t="shared" si="21"/>
        <v/>
      </c>
      <c r="M487" s="67" t="str">
        <f t="shared" si="23"/>
        <v/>
      </c>
      <c r="N487" s="67" t="str">
        <f t="shared" si="22"/>
        <v/>
      </c>
    </row>
    <row r="488" spans="1:14">
      <c r="A488" s="133"/>
      <c r="B488" s="134"/>
      <c r="C488" s="134"/>
      <c r="D488" s="134"/>
      <c r="E488" s="134"/>
      <c r="F488" s="135"/>
      <c r="G488" s="136"/>
      <c r="L488" s="67" t="str">
        <f t="shared" si="21"/>
        <v/>
      </c>
      <c r="M488" s="67" t="str">
        <f t="shared" si="23"/>
        <v/>
      </c>
      <c r="N488" s="67" t="str">
        <f t="shared" si="22"/>
        <v/>
      </c>
    </row>
    <row r="489" spans="1:14">
      <c r="A489" s="133"/>
      <c r="B489" s="134"/>
      <c r="C489" s="134"/>
      <c r="D489" s="134"/>
      <c r="E489" s="134"/>
      <c r="F489" s="135"/>
      <c r="G489" s="136"/>
      <c r="L489" s="67" t="str">
        <f t="shared" si="21"/>
        <v/>
      </c>
      <c r="M489" s="67" t="str">
        <f t="shared" si="23"/>
        <v/>
      </c>
      <c r="N489" s="67" t="str">
        <f t="shared" si="22"/>
        <v/>
      </c>
    </row>
    <row r="490" spans="1:14">
      <c r="A490" s="133"/>
      <c r="B490" s="134"/>
      <c r="C490" s="134"/>
      <c r="D490" s="134"/>
      <c r="E490" s="134"/>
      <c r="F490" s="135"/>
      <c r="G490" s="136"/>
      <c r="L490" s="67" t="str">
        <f t="shared" si="21"/>
        <v/>
      </c>
      <c r="M490" s="67" t="str">
        <f t="shared" si="23"/>
        <v/>
      </c>
      <c r="N490" s="67" t="str">
        <f t="shared" si="22"/>
        <v/>
      </c>
    </row>
    <row r="491" spans="1:14">
      <c r="A491" s="133"/>
      <c r="B491" s="134"/>
      <c r="C491" s="134"/>
      <c r="D491" s="134"/>
      <c r="E491" s="134"/>
      <c r="F491" s="135"/>
      <c r="G491" s="136"/>
      <c r="L491" s="67" t="str">
        <f t="shared" si="21"/>
        <v/>
      </c>
      <c r="M491" s="67" t="str">
        <f t="shared" si="23"/>
        <v/>
      </c>
      <c r="N491" s="67" t="str">
        <f t="shared" si="22"/>
        <v/>
      </c>
    </row>
    <row r="492" spans="1:14">
      <c r="A492" s="133"/>
      <c r="B492" s="134"/>
      <c r="C492" s="134"/>
      <c r="D492" s="134"/>
      <c r="E492" s="134"/>
      <c r="F492" s="135"/>
      <c r="G492" s="136"/>
      <c r="L492" s="67" t="str">
        <f t="shared" si="21"/>
        <v/>
      </c>
      <c r="M492" s="67" t="str">
        <f t="shared" si="23"/>
        <v/>
      </c>
      <c r="N492" s="67" t="str">
        <f t="shared" si="22"/>
        <v/>
      </c>
    </row>
    <row r="493" spans="1:14">
      <c r="A493" s="133"/>
      <c r="B493" s="134"/>
      <c r="C493" s="134"/>
      <c r="D493" s="134"/>
      <c r="E493" s="134"/>
      <c r="F493" s="135"/>
      <c r="G493" s="136"/>
      <c r="L493" s="67" t="str">
        <f t="shared" si="21"/>
        <v/>
      </c>
      <c r="M493" s="67" t="str">
        <f t="shared" si="23"/>
        <v/>
      </c>
      <c r="N493" s="67" t="str">
        <f t="shared" si="22"/>
        <v/>
      </c>
    </row>
    <row r="494" spans="1:14">
      <c r="A494" s="133"/>
      <c r="B494" s="134"/>
      <c r="C494" s="134"/>
      <c r="D494" s="134"/>
      <c r="E494" s="134"/>
      <c r="F494" s="135"/>
      <c r="G494" s="136"/>
      <c r="L494" s="67" t="str">
        <f t="shared" si="21"/>
        <v/>
      </c>
      <c r="M494" s="67" t="str">
        <f t="shared" si="23"/>
        <v/>
      </c>
      <c r="N494" s="67" t="str">
        <f t="shared" si="22"/>
        <v/>
      </c>
    </row>
    <row r="495" spans="1:14">
      <c r="A495" s="133"/>
      <c r="B495" s="134"/>
      <c r="C495" s="134"/>
      <c r="D495" s="134"/>
      <c r="E495" s="134"/>
      <c r="F495" s="135"/>
      <c r="G495" s="136"/>
      <c r="L495" s="67" t="str">
        <f t="shared" si="21"/>
        <v/>
      </c>
      <c r="M495" s="67" t="str">
        <f t="shared" si="23"/>
        <v/>
      </c>
      <c r="N495" s="67" t="str">
        <f t="shared" si="22"/>
        <v/>
      </c>
    </row>
    <row r="496" spans="1:14">
      <c r="A496" s="133"/>
      <c r="B496" s="134"/>
      <c r="C496" s="134"/>
      <c r="D496" s="134"/>
      <c r="E496" s="134"/>
      <c r="F496" s="135"/>
      <c r="G496" s="136"/>
      <c r="L496" s="67" t="str">
        <f t="shared" si="21"/>
        <v/>
      </c>
      <c r="M496" s="67" t="str">
        <f t="shared" si="23"/>
        <v/>
      </c>
      <c r="N496" s="67" t="str">
        <f t="shared" si="22"/>
        <v/>
      </c>
    </row>
    <row r="497" spans="1:14">
      <c r="A497" s="133"/>
      <c r="B497" s="134"/>
      <c r="C497" s="134"/>
      <c r="D497" s="134"/>
      <c r="E497" s="134"/>
      <c r="F497" s="135"/>
      <c r="G497" s="136"/>
      <c r="L497" s="67" t="str">
        <f t="shared" si="21"/>
        <v/>
      </c>
      <c r="M497" s="67" t="str">
        <f t="shared" si="23"/>
        <v/>
      </c>
      <c r="N497" s="67" t="str">
        <f t="shared" si="22"/>
        <v/>
      </c>
    </row>
    <row r="498" spans="1:14">
      <c r="A498" s="133"/>
      <c r="B498" s="134"/>
      <c r="C498" s="134"/>
      <c r="D498" s="134"/>
      <c r="E498" s="134"/>
      <c r="F498" s="135"/>
      <c r="G498" s="136"/>
      <c r="L498" s="67" t="str">
        <f t="shared" si="21"/>
        <v/>
      </c>
      <c r="M498" s="67" t="str">
        <f t="shared" si="23"/>
        <v/>
      </c>
      <c r="N498" s="67" t="str">
        <f t="shared" si="22"/>
        <v/>
      </c>
    </row>
    <row r="499" spans="1:14">
      <c r="A499" s="133"/>
      <c r="B499" s="134"/>
      <c r="C499" s="134"/>
      <c r="D499" s="134"/>
      <c r="E499" s="134"/>
      <c r="F499" s="135"/>
      <c r="G499" s="136"/>
      <c r="L499" s="67" t="str">
        <f t="shared" si="21"/>
        <v/>
      </c>
      <c r="M499" s="67" t="str">
        <f t="shared" si="23"/>
        <v/>
      </c>
      <c r="N499" s="67" t="str">
        <f t="shared" si="22"/>
        <v/>
      </c>
    </row>
    <row r="500" spans="1:14">
      <c r="A500" s="133"/>
      <c r="B500" s="134"/>
      <c r="C500" s="134"/>
      <c r="D500" s="134"/>
      <c r="E500" s="134"/>
      <c r="F500" s="135"/>
      <c r="G500" s="136"/>
      <c r="L500" s="67" t="str">
        <f t="shared" si="21"/>
        <v/>
      </c>
      <c r="M500" s="67" t="str">
        <f t="shared" si="23"/>
        <v/>
      </c>
      <c r="N500" s="67" t="str">
        <f t="shared" si="22"/>
        <v/>
      </c>
    </row>
    <row r="501" spans="1:14">
      <c r="A501" s="133"/>
      <c r="B501" s="134"/>
      <c r="C501" s="134"/>
      <c r="D501" s="134"/>
      <c r="E501" s="134"/>
      <c r="F501" s="135"/>
      <c r="G501" s="136"/>
      <c r="L501" s="67" t="str">
        <f t="shared" si="21"/>
        <v/>
      </c>
      <c r="M501" s="67" t="str">
        <f t="shared" si="23"/>
        <v/>
      </c>
      <c r="N501" s="67" t="str">
        <f t="shared" si="22"/>
        <v/>
      </c>
    </row>
    <row r="502" spans="1:14">
      <c r="A502" s="133"/>
      <c r="B502" s="134"/>
      <c r="C502" s="134"/>
      <c r="D502" s="134"/>
      <c r="E502" s="134"/>
      <c r="F502" s="135"/>
      <c r="G502" s="136"/>
      <c r="L502" s="67" t="str">
        <f t="shared" si="21"/>
        <v/>
      </c>
      <c r="M502" s="67" t="str">
        <f t="shared" si="23"/>
        <v/>
      </c>
      <c r="N502" s="67" t="str">
        <f t="shared" si="22"/>
        <v/>
      </c>
    </row>
    <row r="503" spans="1:14">
      <c r="A503" s="133"/>
      <c r="B503" s="134"/>
      <c r="C503" s="134"/>
      <c r="D503" s="134"/>
      <c r="E503" s="134"/>
      <c r="F503" s="135"/>
      <c r="G503" s="136"/>
      <c r="L503" s="67" t="str">
        <f t="shared" si="21"/>
        <v/>
      </c>
      <c r="M503" s="67" t="str">
        <f t="shared" si="23"/>
        <v/>
      </c>
      <c r="N503" s="67" t="str">
        <f t="shared" si="22"/>
        <v/>
      </c>
    </row>
    <row r="504" spans="1:14">
      <c r="A504" s="133"/>
      <c r="B504" s="134"/>
      <c r="C504" s="134"/>
      <c r="D504" s="134"/>
      <c r="E504" s="134"/>
      <c r="F504" s="135"/>
      <c r="G504" s="136"/>
      <c r="L504" s="67" t="str">
        <f t="shared" si="21"/>
        <v/>
      </c>
      <c r="M504" s="67" t="str">
        <f t="shared" si="23"/>
        <v/>
      </c>
      <c r="N504" s="67" t="str">
        <f t="shared" si="22"/>
        <v/>
      </c>
    </row>
    <row r="505" spans="1:14">
      <c r="A505" s="133"/>
      <c r="B505" s="134"/>
      <c r="C505" s="134"/>
      <c r="D505" s="134"/>
      <c r="E505" s="134"/>
      <c r="F505" s="135"/>
      <c r="G505" s="136"/>
      <c r="L505" s="67" t="str">
        <f t="shared" si="21"/>
        <v/>
      </c>
      <c r="M505" s="67" t="str">
        <f t="shared" si="23"/>
        <v/>
      </c>
      <c r="N505" s="67" t="str">
        <f t="shared" si="22"/>
        <v/>
      </c>
    </row>
    <row r="506" spans="1:14">
      <c r="A506" s="133"/>
      <c r="B506" s="134"/>
      <c r="C506" s="134"/>
      <c r="D506" s="134"/>
      <c r="E506" s="134"/>
      <c r="F506" s="135"/>
      <c r="G506" s="136"/>
      <c r="L506" s="67" t="str">
        <f t="shared" si="21"/>
        <v/>
      </c>
      <c r="M506" s="67" t="str">
        <f t="shared" si="23"/>
        <v/>
      </c>
      <c r="N506" s="67" t="str">
        <f t="shared" si="22"/>
        <v/>
      </c>
    </row>
    <row r="507" spans="1:14">
      <c r="A507" s="133"/>
      <c r="B507" s="134"/>
      <c r="C507" s="134"/>
      <c r="D507" s="134"/>
      <c r="E507" s="134"/>
      <c r="F507" s="135"/>
      <c r="G507" s="136"/>
      <c r="L507" s="67" t="str">
        <f t="shared" si="21"/>
        <v/>
      </c>
      <c r="M507" s="67" t="str">
        <f t="shared" si="23"/>
        <v/>
      </c>
      <c r="N507" s="67" t="str">
        <f t="shared" si="22"/>
        <v/>
      </c>
    </row>
    <row r="508" spans="1:14">
      <c r="A508" s="133"/>
      <c r="B508" s="134"/>
      <c r="C508" s="134"/>
      <c r="D508" s="134"/>
      <c r="E508" s="134"/>
      <c r="F508" s="135"/>
      <c r="G508" s="136"/>
      <c r="L508" s="67" t="str">
        <f t="shared" si="21"/>
        <v/>
      </c>
      <c r="M508" s="67" t="str">
        <f t="shared" si="23"/>
        <v/>
      </c>
      <c r="N508" s="67" t="str">
        <f t="shared" si="22"/>
        <v/>
      </c>
    </row>
    <row r="509" spans="1:14">
      <c r="A509" s="133"/>
      <c r="B509" s="134"/>
      <c r="C509" s="134"/>
      <c r="D509" s="134"/>
      <c r="E509" s="134"/>
      <c r="F509" s="135"/>
      <c r="G509" s="136"/>
      <c r="L509" s="67" t="str">
        <f t="shared" si="21"/>
        <v/>
      </c>
      <c r="M509" s="67" t="str">
        <f t="shared" si="23"/>
        <v/>
      </c>
      <c r="N509" s="67" t="str">
        <f t="shared" si="22"/>
        <v/>
      </c>
    </row>
    <row r="510" spans="1:14">
      <c r="A510" s="133"/>
      <c r="B510" s="134"/>
      <c r="C510" s="134"/>
      <c r="D510" s="134"/>
      <c r="E510" s="134"/>
      <c r="F510" s="135"/>
      <c r="G510" s="136"/>
      <c r="L510" s="67" t="str">
        <f t="shared" si="21"/>
        <v/>
      </c>
      <c r="M510" s="67" t="str">
        <f t="shared" si="23"/>
        <v/>
      </c>
      <c r="N510" s="67" t="str">
        <f t="shared" si="22"/>
        <v/>
      </c>
    </row>
    <row r="511" spans="1:14">
      <c r="A511" s="133"/>
      <c r="B511" s="134"/>
      <c r="C511" s="134"/>
      <c r="D511" s="134"/>
      <c r="E511" s="134"/>
      <c r="F511" s="135"/>
      <c r="G511" s="136"/>
      <c r="L511" s="67" t="str">
        <f t="shared" si="21"/>
        <v/>
      </c>
      <c r="M511" s="67" t="str">
        <f t="shared" si="23"/>
        <v/>
      </c>
      <c r="N511" s="67" t="str">
        <f t="shared" si="22"/>
        <v/>
      </c>
    </row>
    <row r="512" spans="1:14">
      <c r="A512" s="133"/>
      <c r="B512" s="134"/>
      <c r="C512" s="134"/>
      <c r="D512" s="134"/>
      <c r="E512" s="134"/>
      <c r="F512" s="135"/>
      <c r="G512" s="136"/>
      <c r="L512" s="67" t="str">
        <f t="shared" si="21"/>
        <v/>
      </c>
      <c r="M512" s="67" t="str">
        <f t="shared" si="23"/>
        <v/>
      </c>
      <c r="N512" s="67" t="str">
        <f t="shared" si="22"/>
        <v/>
      </c>
    </row>
    <row r="513" spans="1:14">
      <c r="A513" s="133"/>
      <c r="B513" s="134"/>
      <c r="C513" s="134"/>
      <c r="D513" s="134"/>
      <c r="E513" s="134"/>
      <c r="F513" s="135"/>
      <c r="G513" s="136"/>
      <c r="L513" s="67" t="str">
        <f t="shared" si="21"/>
        <v/>
      </c>
      <c r="M513" s="67" t="str">
        <f t="shared" si="23"/>
        <v/>
      </c>
      <c r="N513" s="67" t="str">
        <f t="shared" si="22"/>
        <v/>
      </c>
    </row>
    <row r="514" spans="1:14">
      <c r="A514" s="133"/>
      <c r="B514" s="134"/>
      <c r="C514" s="134"/>
      <c r="D514" s="134"/>
      <c r="E514" s="134"/>
      <c r="F514" s="135"/>
      <c r="G514" s="136"/>
      <c r="L514" s="67" t="str">
        <f t="shared" si="21"/>
        <v/>
      </c>
      <c r="M514" s="67" t="str">
        <f t="shared" si="23"/>
        <v/>
      </c>
      <c r="N514" s="67" t="str">
        <f t="shared" si="22"/>
        <v/>
      </c>
    </row>
    <row r="515" spans="1:14">
      <c r="A515" s="133"/>
      <c r="B515" s="134"/>
      <c r="C515" s="134"/>
      <c r="D515" s="134"/>
      <c r="E515" s="134"/>
      <c r="F515" s="135"/>
      <c r="G515" s="136"/>
      <c r="L515" s="67" t="str">
        <f t="shared" ref="L515:L578" si="24">IF(E515="","",EXP(-POWER((1-J$26*(E515-J$20)/J$19), 1/J$26)))</f>
        <v/>
      </c>
      <c r="M515" s="67" t="str">
        <f t="shared" si="23"/>
        <v/>
      </c>
      <c r="N515" s="67" t="str">
        <f t="shared" ref="N515:N578" si="25">IF(L515="","",POWER(F515-M515,2) / M515)</f>
        <v/>
      </c>
    </row>
    <row r="516" spans="1:14">
      <c r="A516" s="133"/>
      <c r="B516" s="134"/>
      <c r="C516" s="134"/>
      <c r="D516" s="134"/>
      <c r="E516" s="134"/>
      <c r="F516" s="135"/>
      <c r="G516" s="136"/>
      <c r="L516" s="67" t="str">
        <f t="shared" si="24"/>
        <v/>
      </c>
      <c r="M516" s="67" t="str">
        <f t="shared" ref="M516:M579" si="26">IF(L516="","",(L516-L515)*J$3)</f>
        <v/>
      </c>
      <c r="N516" s="67" t="str">
        <f t="shared" si="25"/>
        <v/>
      </c>
    </row>
    <row r="517" spans="1:14">
      <c r="A517" s="133"/>
      <c r="B517" s="134"/>
      <c r="C517" s="134"/>
      <c r="D517" s="134"/>
      <c r="E517" s="134"/>
      <c r="F517" s="135"/>
      <c r="G517" s="136"/>
      <c r="L517" s="67" t="str">
        <f t="shared" si="24"/>
        <v/>
      </c>
      <c r="M517" s="67" t="str">
        <f t="shared" si="26"/>
        <v/>
      </c>
      <c r="N517" s="67" t="str">
        <f t="shared" si="25"/>
        <v/>
      </c>
    </row>
    <row r="518" spans="1:14">
      <c r="A518" s="133"/>
      <c r="B518" s="134"/>
      <c r="C518" s="134"/>
      <c r="D518" s="134"/>
      <c r="E518" s="134"/>
      <c r="F518" s="135"/>
      <c r="G518" s="136"/>
      <c r="L518" s="67" t="str">
        <f t="shared" si="24"/>
        <v/>
      </c>
      <c r="M518" s="67" t="str">
        <f t="shared" si="26"/>
        <v/>
      </c>
      <c r="N518" s="67" t="str">
        <f t="shared" si="25"/>
        <v/>
      </c>
    </row>
    <row r="519" spans="1:14">
      <c r="A519" s="133"/>
      <c r="B519" s="134"/>
      <c r="C519" s="134"/>
      <c r="D519" s="134"/>
      <c r="E519" s="134"/>
      <c r="F519" s="135"/>
      <c r="G519" s="136"/>
      <c r="L519" s="67" t="str">
        <f t="shared" si="24"/>
        <v/>
      </c>
      <c r="M519" s="67" t="str">
        <f t="shared" si="26"/>
        <v/>
      </c>
      <c r="N519" s="67" t="str">
        <f t="shared" si="25"/>
        <v/>
      </c>
    </row>
    <row r="520" spans="1:14">
      <c r="A520" s="133"/>
      <c r="B520" s="134"/>
      <c r="C520" s="134"/>
      <c r="D520" s="134"/>
      <c r="E520" s="134"/>
      <c r="F520" s="135"/>
      <c r="G520" s="136"/>
      <c r="L520" s="67" t="str">
        <f t="shared" si="24"/>
        <v/>
      </c>
      <c r="M520" s="67" t="str">
        <f t="shared" si="26"/>
        <v/>
      </c>
      <c r="N520" s="67" t="str">
        <f t="shared" si="25"/>
        <v/>
      </c>
    </row>
    <row r="521" spans="1:14">
      <c r="A521" s="133"/>
      <c r="B521" s="134"/>
      <c r="C521" s="134"/>
      <c r="D521" s="134"/>
      <c r="E521" s="134"/>
      <c r="F521" s="135"/>
      <c r="G521" s="136"/>
      <c r="L521" s="67" t="str">
        <f t="shared" si="24"/>
        <v/>
      </c>
      <c r="M521" s="67" t="str">
        <f t="shared" si="26"/>
        <v/>
      </c>
      <c r="N521" s="67" t="str">
        <f t="shared" si="25"/>
        <v/>
      </c>
    </row>
    <row r="522" spans="1:14">
      <c r="A522" s="133"/>
      <c r="B522" s="134"/>
      <c r="C522" s="134"/>
      <c r="D522" s="134"/>
      <c r="E522" s="134"/>
      <c r="F522" s="135"/>
      <c r="G522" s="136"/>
      <c r="L522" s="67" t="str">
        <f t="shared" si="24"/>
        <v/>
      </c>
      <c r="M522" s="67" t="str">
        <f t="shared" si="26"/>
        <v/>
      </c>
      <c r="N522" s="67" t="str">
        <f t="shared" si="25"/>
        <v/>
      </c>
    </row>
    <row r="523" spans="1:14">
      <c r="A523" s="133"/>
      <c r="B523" s="134"/>
      <c r="C523" s="134"/>
      <c r="D523" s="134"/>
      <c r="E523" s="134"/>
      <c r="F523" s="135"/>
      <c r="G523" s="136"/>
      <c r="L523" s="67" t="str">
        <f t="shared" si="24"/>
        <v/>
      </c>
      <c r="M523" s="67" t="str">
        <f t="shared" si="26"/>
        <v/>
      </c>
      <c r="N523" s="67" t="str">
        <f t="shared" si="25"/>
        <v/>
      </c>
    </row>
    <row r="524" spans="1:14">
      <c r="A524" s="133"/>
      <c r="B524" s="134"/>
      <c r="C524" s="134"/>
      <c r="D524" s="134"/>
      <c r="E524" s="134"/>
      <c r="F524" s="135"/>
      <c r="G524" s="136"/>
      <c r="L524" s="67" t="str">
        <f t="shared" si="24"/>
        <v/>
      </c>
      <c r="M524" s="67" t="str">
        <f t="shared" si="26"/>
        <v/>
      </c>
      <c r="N524" s="67" t="str">
        <f t="shared" si="25"/>
        <v/>
      </c>
    </row>
    <row r="525" spans="1:14">
      <c r="A525" s="133"/>
      <c r="B525" s="134"/>
      <c r="C525" s="134"/>
      <c r="D525" s="134"/>
      <c r="E525" s="134"/>
      <c r="F525" s="135"/>
      <c r="G525" s="136"/>
      <c r="L525" s="67" t="str">
        <f t="shared" si="24"/>
        <v/>
      </c>
      <c r="M525" s="67" t="str">
        <f t="shared" si="26"/>
        <v/>
      </c>
      <c r="N525" s="67" t="str">
        <f t="shared" si="25"/>
        <v/>
      </c>
    </row>
    <row r="526" spans="1:14">
      <c r="A526" s="133"/>
      <c r="B526" s="134"/>
      <c r="C526" s="134"/>
      <c r="D526" s="134"/>
      <c r="E526" s="134"/>
      <c r="F526" s="135"/>
      <c r="G526" s="136"/>
      <c r="L526" s="67" t="str">
        <f t="shared" si="24"/>
        <v/>
      </c>
      <c r="M526" s="67" t="str">
        <f t="shared" si="26"/>
        <v/>
      </c>
      <c r="N526" s="67" t="str">
        <f t="shared" si="25"/>
        <v/>
      </c>
    </row>
    <row r="527" spans="1:14">
      <c r="A527" s="133"/>
      <c r="B527" s="134"/>
      <c r="C527" s="134"/>
      <c r="D527" s="134"/>
      <c r="E527" s="134"/>
      <c r="F527" s="135"/>
      <c r="G527" s="136"/>
      <c r="L527" s="67" t="str">
        <f t="shared" si="24"/>
        <v/>
      </c>
      <c r="M527" s="67" t="str">
        <f t="shared" si="26"/>
        <v/>
      </c>
      <c r="N527" s="67" t="str">
        <f t="shared" si="25"/>
        <v/>
      </c>
    </row>
    <row r="528" spans="1:14">
      <c r="A528" s="133"/>
      <c r="B528" s="134"/>
      <c r="C528" s="134"/>
      <c r="D528" s="134"/>
      <c r="E528" s="134"/>
      <c r="F528" s="135"/>
      <c r="G528" s="136"/>
      <c r="L528" s="67" t="str">
        <f t="shared" si="24"/>
        <v/>
      </c>
      <c r="M528" s="67" t="str">
        <f t="shared" si="26"/>
        <v/>
      </c>
      <c r="N528" s="67" t="str">
        <f t="shared" si="25"/>
        <v/>
      </c>
    </row>
    <row r="529" spans="1:14">
      <c r="A529" s="133"/>
      <c r="B529" s="134"/>
      <c r="C529" s="134"/>
      <c r="D529" s="134"/>
      <c r="E529" s="134"/>
      <c r="F529" s="135"/>
      <c r="G529" s="136"/>
      <c r="L529" s="67" t="str">
        <f t="shared" si="24"/>
        <v/>
      </c>
      <c r="M529" s="67" t="str">
        <f t="shared" si="26"/>
        <v/>
      </c>
      <c r="N529" s="67" t="str">
        <f t="shared" si="25"/>
        <v/>
      </c>
    </row>
    <row r="530" spans="1:14">
      <c r="A530" s="133"/>
      <c r="B530" s="134"/>
      <c r="C530" s="134"/>
      <c r="D530" s="134"/>
      <c r="E530" s="134"/>
      <c r="F530" s="135"/>
      <c r="G530" s="136"/>
      <c r="L530" s="67" t="str">
        <f t="shared" si="24"/>
        <v/>
      </c>
      <c r="M530" s="67" t="str">
        <f t="shared" si="26"/>
        <v/>
      </c>
      <c r="N530" s="67" t="str">
        <f t="shared" si="25"/>
        <v/>
      </c>
    </row>
    <row r="531" spans="1:14">
      <c r="A531" s="133"/>
      <c r="B531" s="134"/>
      <c r="C531" s="134"/>
      <c r="D531" s="134"/>
      <c r="E531" s="134"/>
      <c r="F531" s="135"/>
      <c r="G531" s="136"/>
      <c r="L531" s="67" t="str">
        <f t="shared" si="24"/>
        <v/>
      </c>
      <c r="M531" s="67" t="str">
        <f t="shared" si="26"/>
        <v/>
      </c>
      <c r="N531" s="67" t="str">
        <f t="shared" si="25"/>
        <v/>
      </c>
    </row>
    <row r="532" spans="1:14">
      <c r="A532" s="133"/>
      <c r="B532" s="134"/>
      <c r="C532" s="134"/>
      <c r="D532" s="134"/>
      <c r="E532" s="134"/>
      <c r="F532" s="135"/>
      <c r="G532" s="136"/>
      <c r="L532" s="67" t="str">
        <f t="shared" si="24"/>
        <v/>
      </c>
      <c r="M532" s="67" t="str">
        <f t="shared" si="26"/>
        <v/>
      </c>
      <c r="N532" s="67" t="str">
        <f t="shared" si="25"/>
        <v/>
      </c>
    </row>
    <row r="533" spans="1:14">
      <c r="A533" s="133"/>
      <c r="B533" s="134"/>
      <c r="C533" s="134"/>
      <c r="D533" s="134"/>
      <c r="E533" s="134"/>
      <c r="F533" s="135"/>
      <c r="G533" s="136"/>
      <c r="L533" s="67" t="str">
        <f t="shared" si="24"/>
        <v/>
      </c>
      <c r="M533" s="67" t="str">
        <f t="shared" si="26"/>
        <v/>
      </c>
      <c r="N533" s="67" t="str">
        <f t="shared" si="25"/>
        <v/>
      </c>
    </row>
    <row r="534" spans="1:14">
      <c r="A534" s="133"/>
      <c r="B534" s="134"/>
      <c r="C534" s="134"/>
      <c r="D534" s="134"/>
      <c r="E534" s="134"/>
      <c r="F534" s="135"/>
      <c r="G534" s="136"/>
      <c r="L534" s="67" t="str">
        <f t="shared" si="24"/>
        <v/>
      </c>
      <c r="M534" s="67" t="str">
        <f t="shared" si="26"/>
        <v/>
      </c>
      <c r="N534" s="67" t="str">
        <f t="shared" si="25"/>
        <v/>
      </c>
    </row>
    <row r="535" spans="1:14">
      <c r="A535" s="133"/>
      <c r="B535" s="134"/>
      <c r="C535" s="134"/>
      <c r="D535" s="134"/>
      <c r="E535" s="134"/>
      <c r="F535" s="135"/>
      <c r="G535" s="136"/>
      <c r="L535" s="67" t="str">
        <f t="shared" si="24"/>
        <v/>
      </c>
      <c r="M535" s="67" t="str">
        <f t="shared" si="26"/>
        <v/>
      </c>
      <c r="N535" s="67" t="str">
        <f t="shared" si="25"/>
        <v/>
      </c>
    </row>
    <row r="536" spans="1:14">
      <c r="A536" s="133"/>
      <c r="B536" s="134"/>
      <c r="C536" s="134"/>
      <c r="D536" s="134"/>
      <c r="E536" s="134"/>
      <c r="F536" s="135"/>
      <c r="G536" s="136"/>
      <c r="L536" s="67" t="str">
        <f t="shared" si="24"/>
        <v/>
      </c>
      <c r="M536" s="67" t="str">
        <f t="shared" si="26"/>
        <v/>
      </c>
      <c r="N536" s="67" t="str">
        <f t="shared" si="25"/>
        <v/>
      </c>
    </row>
    <row r="537" spans="1:14">
      <c r="A537" s="133"/>
      <c r="B537" s="134"/>
      <c r="C537" s="134"/>
      <c r="D537" s="134"/>
      <c r="E537" s="134"/>
      <c r="F537" s="135"/>
      <c r="G537" s="136"/>
      <c r="L537" s="67" t="str">
        <f t="shared" si="24"/>
        <v/>
      </c>
      <c r="M537" s="67" t="str">
        <f t="shared" si="26"/>
        <v/>
      </c>
      <c r="N537" s="67" t="str">
        <f t="shared" si="25"/>
        <v/>
      </c>
    </row>
    <row r="538" spans="1:14">
      <c r="A538" s="133"/>
      <c r="B538" s="134"/>
      <c r="C538" s="134"/>
      <c r="D538" s="134"/>
      <c r="E538" s="134"/>
      <c r="F538" s="135"/>
      <c r="G538" s="136"/>
      <c r="L538" s="67" t="str">
        <f t="shared" si="24"/>
        <v/>
      </c>
      <c r="M538" s="67" t="str">
        <f t="shared" si="26"/>
        <v/>
      </c>
      <c r="N538" s="67" t="str">
        <f t="shared" si="25"/>
        <v/>
      </c>
    </row>
    <row r="539" spans="1:14">
      <c r="A539" s="133"/>
      <c r="B539" s="134"/>
      <c r="C539" s="134"/>
      <c r="D539" s="134"/>
      <c r="E539" s="134"/>
      <c r="F539" s="135"/>
      <c r="G539" s="136"/>
      <c r="L539" s="67" t="str">
        <f t="shared" si="24"/>
        <v/>
      </c>
      <c r="M539" s="67" t="str">
        <f t="shared" si="26"/>
        <v/>
      </c>
      <c r="N539" s="67" t="str">
        <f t="shared" si="25"/>
        <v/>
      </c>
    </row>
    <row r="540" spans="1:14">
      <c r="A540" s="133"/>
      <c r="B540" s="134"/>
      <c r="C540" s="134"/>
      <c r="D540" s="134"/>
      <c r="E540" s="134"/>
      <c r="F540" s="135"/>
      <c r="G540" s="136"/>
      <c r="L540" s="67" t="str">
        <f t="shared" si="24"/>
        <v/>
      </c>
      <c r="M540" s="67" t="str">
        <f t="shared" si="26"/>
        <v/>
      </c>
      <c r="N540" s="67" t="str">
        <f t="shared" si="25"/>
        <v/>
      </c>
    </row>
    <row r="541" spans="1:14">
      <c r="A541" s="133"/>
      <c r="B541" s="134"/>
      <c r="C541" s="134"/>
      <c r="D541" s="134"/>
      <c r="E541" s="134"/>
      <c r="F541" s="135"/>
      <c r="G541" s="136"/>
      <c r="L541" s="67" t="str">
        <f t="shared" si="24"/>
        <v/>
      </c>
      <c r="M541" s="67" t="str">
        <f t="shared" si="26"/>
        <v/>
      </c>
      <c r="N541" s="67" t="str">
        <f t="shared" si="25"/>
        <v/>
      </c>
    </row>
    <row r="542" spans="1:14">
      <c r="A542" s="133"/>
      <c r="B542" s="134"/>
      <c r="C542" s="134"/>
      <c r="D542" s="134"/>
      <c r="E542" s="134"/>
      <c r="F542" s="135"/>
      <c r="G542" s="136"/>
      <c r="L542" s="67" t="str">
        <f t="shared" si="24"/>
        <v/>
      </c>
      <c r="M542" s="67" t="str">
        <f t="shared" si="26"/>
        <v/>
      </c>
      <c r="N542" s="67" t="str">
        <f t="shared" si="25"/>
        <v/>
      </c>
    </row>
    <row r="543" spans="1:14">
      <c r="A543" s="133"/>
      <c r="B543" s="134"/>
      <c r="C543" s="134"/>
      <c r="D543" s="134"/>
      <c r="E543" s="134"/>
      <c r="F543" s="135"/>
      <c r="G543" s="136"/>
      <c r="L543" s="67" t="str">
        <f t="shared" si="24"/>
        <v/>
      </c>
      <c r="M543" s="67" t="str">
        <f t="shared" si="26"/>
        <v/>
      </c>
      <c r="N543" s="67" t="str">
        <f t="shared" si="25"/>
        <v/>
      </c>
    </row>
    <row r="544" spans="1:14">
      <c r="A544" s="133"/>
      <c r="B544" s="134"/>
      <c r="C544" s="134"/>
      <c r="D544" s="134"/>
      <c r="E544" s="134"/>
      <c r="F544" s="135"/>
      <c r="G544" s="136"/>
      <c r="L544" s="67" t="str">
        <f t="shared" si="24"/>
        <v/>
      </c>
      <c r="M544" s="67" t="str">
        <f t="shared" si="26"/>
        <v/>
      </c>
      <c r="N544" s="67" t="str">
        <f t="shared" si="25"/>
        <v/>
      </c>
    </row>
    <row r="545" spans="1:14">
      <c r="A545" s="133"/>
      <c r="B545" s="134"/>
      <c r="C545" s="134"/>
      <c r="D545" s="134"/>
      <c r="E545" s="134"/>
      <c r="F545" s="135"/>
      <c r="G545" s="136"/>
      <c r="L545" s="67" t="str">
        <f t="shared" si="24"/>
        <v/>
      </c>
      <c r="M545" s="67" t="str">
        <f t="shared" si="26"/>
        <v/>
      </c>
      <c r="N545" s="67" t="str">
        <f t="shared" si="25"/>
        <v/>
      </c>
    </row>
    <row r="546" spans="1:14">
      <c r="A546" s="133"/>
      <c r="B546" s="134"/>
      <c r="C546" s="134"/>
      <c r="D546" s="134"/>
      <c r="E546" s="134"/>
      <c r="F546" s="135"/>
      <c r="G546" s="136"/>
      <c r="L546" s="67" t="str">
        <f t="shared" si="24"/>
        <v/>
      </c>
      <c r="M546" s="67" t="str">
        <f t="shared" si="26"/>
        <v/>
      </c>
      <c r="N546" s="67" t="str">
        <f t="shared" si="25"/>
        <v/>
      </c>
    </row>
    <row r="547" spans="1:14">
      <c r="A547" s="133"/>
      <c r="B547" s="134"/>
      <c r="C547" s="134"/>
      <c r="D547" s="134"/>
      <c r="E547" s="134"/>
      <c r="F547" s="135"/>
      <c r="G547" s="136"/>
      <c r="L547" s="67" t="str">
        <f t="shared" si="24"/>
        <v/>
      </c>
      <c r="M547" s="67" t="str">
        <f t="shared" si="26"/>
        <v/>
      </c>
      <c r="N547" s="67" t="str">
        <f t="shared" si="25"/>
        <v/>
      </c>
    </row>
    <row r="548" spans="1:14">
      <c r="A548" s="133"/>
      <c r="B548" s="134"/>
      <c r="C548" s="134"/>
      <c r="D548" s="134"/>
      <c r="E548" s="134"/>
      <c r="F548" s="135"/>
      <c r="G548" s="136"/>
      <c r="L548" s="67" t="str">
        <f t="shared" si="24"/>
        <v/>
      </c>
      <c r="M548" s="67" t="str">
        <f t="shared" si="26"/>
        <v/>
      </c>
      <c r="N548" s="67" t="str">
        <f t="shared" si="25"/>
        <v/>
      </c>
    </row>
    <row r="549" spans="1:14">
      <c r="A549" s="133"/>
      <c r="B549" s="134"/>
      <c r="C549" s="134"/>
      <c r="D549" s="134"/>
      <c r="E549" s="134"/>
      <c r="F549" s="135"/>
      <c r="G549" s="136"/>
      <c r="L549" s="67" t="str">
        <f t="shared" si="24"/>
        <v/>
      </c>
      <c r="M549" s="67" t="str">
        <f t="shared" si="26"/>
        <v/>
      </c>
      <c r="N549" s="67" t="str">
        <f t="shared" si="25"/>
        <v/>
      </c>
    </row>
    <row r="550" spans="1:14">
      <c r="A550" s="133"/>
      <c r="B550" s="134"/>
      <c r="C550" s="134"/>
      <c r="D550" s="134"/>
      <c r="E550" s="134"/>
      <c r="F550" s="135"/>
      <c r="G550" s="136"/>
      <c r="L550" s="67" t="str">
        <f t="shared" si="24"/>
        <v/>
      </c>
      <c r="M550" s="67" t="str">
        <f t="shared" si="26"/>
        <v/>
      </c>
      <c r="N550" s="67" t="str">
        <f t="shared" si="25"/>
        <v/>
      </c>
    </row>
    <row r="551" spans="1:14">
      <c r="A551" s="133"/>
      <c r="B551" s="134"/>
      <c r="C551" s="134"/>
      <c r="D551" s="134"/>
      <c r="E551" s="134"/>
      <c r="F551" s="135"/>
      <c r="G551" s="136"/>
      <c r="L551" s="67" t="str">
        <f t="shared" si="24"/>
        <v/>
      </c>
      <c r="M551" s="67" t="str">
        <f t="shared" si="26"/>
        <v/>
      </c>
      <c r="N551" s="67" t="str">
        <f t="shared" si="25"/>
        <v/>
      </c>
    </row>
    <row r="552" spans="1:14">
      <c r="A552" s="133"/>
      <c r="B552" s="134"/>
      <c r="C552" s="134"/>
      <c r="D552" s="134"/>
      <c r="E552" s="134"/>
      <c r="F552" s="135"/>
      <c r="G552" s="136"/>
      <c r="L552" s="67" t="str">
        <f t="shared" si="24"/>
        <v/>
      </c>
      <c r="M552" s="67" t="str">
        <f t="shared" si="26"/>
        <v/>
      </c>
      <c r="N552" s="67" t="str">
        <f t="shared" si="25"/>
        <v/>
      </c>
    </row>
    <row r="553" spans="1:14">
      <c r="A553" s="133"/>
      <c r="B553" s="134"/>
      <c r="C553" s="134"/>
      <c r="D553" s="134"/>
      <c r="E553" s="134"/>
      <c r="F553" s="135"/>
      <c r="G553" s="136"/>
      <c r="L553" s="67" t="str">
        <f t="shared" si="24"/>
        <v/>
      </c>
      <c r="M553" s="67" t="str">
        <f t="shared" si="26"/>
        <v/>
      </c>
      <c r="N553" s="67" t="str">
        <f t="shared" si="25"/>
        <v/>
      </c>
    </row>
    <row r="554" spans="1:14">
      <c r="A554" s="133"/>
      <c r="B554" s="134"/>
      <c r="C554" s="134"/>
      <c r="D554" s="134"/>
      <c r="E554" s="134"/>
      <c r="F554" s="135"/>
      <c r="G554" s="136"/>
      <c r="L554" s="67" t="str">
        <f t="shared" si="24"/>
        <v/>
      </c>
      <c r="M554" s="67" t="str">
        <f t="shared" si="26"/>
        <v/>
      </c>
      <c r="N554" s="67" t="str">
        <f t="shared" si="25"/>
        <v/>
      </c>
    </row>
    <row r="555" spans="1:14">
      <c r="A555" s="133"/>
      <c r="B555" s="134"/>
      <c r="C555" s="134"/>
      <c r="D555" s="134"/>
      <c r="E555" s="134"/>
      <c r="F555" s="135"/>
      <c r="G555" s="136"/>
      <c r="L555" s="67" t="str">
        <f t="shared" si="24"/>
        <v/>
      </c>
      <c r="M555" s="67" t="str">
        <f t="shared" si="26"/>
        <v/>
      </c>
      <c r="N555" s="67" t="str">
        <f t="shared" si="25"/>
        <v/>
      </c>
    </row>
    <row r="556" spans="1:14">
      <c r="A556" s="133"/>
      <c r="B556" s="134"/>
      <c r="C556" s="134"/>
      <c r="D556" s="134"/>
      <c r="E556" s="134"/>
      <c r="F556" s="135"/>
      <c r="G556" s="136"/>
      <c r="L556" s="67" t="str">
        <f t="shared" si="24"/>
        <v/>
      </c>
      <c r="M556" s="67" t="str">
        <f t="shared" si="26"/>
        <v/>
      </c>
      <c r="N556" s="67" t="str">
        <f t="shared" si="25"/>
        <v/>
      </c>
    </row>
    <row r="557" spans="1:14">
      <c r="A557" s="133"/>
      <c r="B557" s="134"/>
      <c r="C557" s="134"/>
      <c r="D557" s="134"/>
      <c r="E557" s="134"/>
      <c r="F557" s="135"/>
      <c r="G557" s="136"/>
      <c r="L557" s="67" t="str">
        <f t="shared" si="24"/>
        <v/>
      </c>
      <c r="M557" s="67" t="str">
        <f t="shared" si="26"/>
        <v/>
      </c>
      <c r="N557" s="67" t="str">
        <f t="shared" si="25"/>
        <v/>
      </c>
    </row>
    <row r="558" spans="1:14">
      <c r="A558" s="133"/>
      <c r="B558" s="134"/>
      <c r="C558" s="134"/>
      <c r="D558" s="134"/>
      <c r="E558" s="134"/>
      <c r="F558" s="135"/>
      <c r="G558" s="136"/>
      <c r="L558" s="67" t="str">
        <f t="shared" si="24"/>
        <v/>
      </c>
      <c r="M558" s="67" t="str">
        <f t="shared" si="26"/>
        <v/>
      </c>
      <c r="N558" s="67" t="str">
        <f t="shared" si="25"/>
        <v/>
      </c>
    </row>
    <row r="559" spans="1:14">
      <c r="A559" s="133"/>
      <c r="B559" s="134"/>
      <c r="C559" s="134"/>
      <c r="D559" s="134"/>
      <c r="E559" s="134"/>
      <c r="F559" s="135"/>
      <c r="G559" s="136"/>
      <c r="L559" s="67" t="str">
        <f t="shared" si="24"/>
        <v/>
      </c>
      <c r="M559" s="67" t="str">
        <f t="shared" si="26"/>
        <v/>
      </c>
      <c r="N559" s="67" t="str">
        <f t="shared" si="25"/>
        <v/>
      </c>
    </row>
    <row r="560" spans="1:14">
      <c r="A560" s="133"/>
      <c r="B560" s="134"/>
      <c r="C560" s="134"/>
      <c r="D560" s="134"/>
      <c r="E560" s="134"/>
      <c r="F560" s="135"/>
      <c r="G560" s="136"/>
      <c r="L560" s="67" t="str">
        <f t="shared" si="24"/>
        <v/>
      </c>
      <c r="M560" s="67" t="str">
        <f t="shared" si="26"/>
        <v/>
      </c>
      <c r="N560" s="67" t="str">
        <f t="shared" si="25"/>
        <v/>
      </c>
    </row>
    <row r="561" spans="1:14">
      <c r="A561" s="133"/>
      <c r="B561" s="134"/>
      <c r="C561" s="134"/>
      <c r="D561" s="134"/>
      <c r="E561" s="134"/>
      <c r="F561" s="135"/>
      <c r="G561" s="136"/>
      <c r="L561" s="67" t="str">
        <f t="shared" si="24"/>
        <v/>
      </c>
      <c r="M561" s="67" t="str">
        <f t="shared" si="26"/>
        <v/>
      </c>
      <c r="N561" s="67" t="str">
        <f t="shared" si="25"/>
        <v/>
      </c>
    </row>
    <row r="562" spans="1:14">
      <c r="A562" s="133"/>
      <c r="B562" s="134"/>
      <c r="C562" s="134"/>
      <c r="D562" s="134"/>
      <c r="E562" s="134"/>
      <c r="F562" s="135"/>
      <c r="G562" s="136"/>
      <c r="L562" s="67" t="str">
        <f t="shared" si="24"/>
        <v/>
      </c>
      <c r="M562" s="67" t="str">
        <f t="shared" si="26"/>
        <v/>
      </c>
      <c r="N562" s="67" t="str">
        <f t="shared" si="25"/>
        <v/>
      </c>
    </row>
    <row r="563" spans="1:14">
      <c r="A563" s="133"/>
      <c r="B563" s="134"/>
      <c r="C563" s="134"/>
      <c r="D563" s="134"/>
      <c r="E563" s="134"/>
      <c r="F563" s="135"/>
      <c r="G563" s="136"/>
      <c r="L563" s="67" t="str">
        <f t="shared" si="24"/>
        <v/>
      </c>
      <c r="M563" s="67" t="str">
        <f t="shared" si="26"/>
        <v/>
      </c>
      <c r="N563" s="67" t="str">
        <f t="shared" si="25"/>
        <v/>
      </c>
    </row>
    <row r="564" spans="1:14">
      <c r="A564" s="133"/>
      <c r="B564" s="134"/>
      <c r="C564" s="134"/>
      <c r="D564" s="134"/>
      <c r="E564" s="134"/>
      <c r="F564" s="135"/>
      <c r="G564" s="136"/>
      <c r="L564" s="67" t="str">
        <f t="shared" si="24"/>
        <v/>
      </c>
      <c r="M564" s="67" t="str">
        <f t="shared" si="26"/>
        <v/>
      </c>
      <c r="N564" s="67" t="str">
        <f t="shared" si="25"/>
        <v/>
      </c>
    </row>
    <row r="565" spans="1:14">
      <c r="A565" s="133"/>
      <c r="B565" s="134"/>
      <c r="C565" s="134"/>
      <c r="D565" s="134"/>
      <c r="E565" s="134"/>
      <c r="F565" s="135"/>
      <c r="G565" s="136"/>
      <c r="L565" s="67" t="str">
        <f t="shared" si="24"/>
        <v/>
      </c>
      <c r="M565" s="67" t="str">
        <f t="shared" si="26"/>
        <v/>
      </c>
      <c r="N565" s="67" t="str">
        <f t="shared" si="25"/>
        <v/>
      </c>
    </row>
    <row r="566" spans="1:14">
      <c r="A566" s="133"/>
      <c r="B566" s="134"/>
      <c r="C566" s="134"/>
      <c r="D566" s="134"/>
      <c r="E566" s="134"/>
      <c r="F566" s="135"/>
      <c r="G566" s="136"/>
      <c r="L566" s="67" t="str">
        <f t="shared" si="24"/>
        <v/>
      </c>
      <c r="M566" s="67" t="str">
        <f t="shared" si="26"/>
        <v/>
      </c>
      <c r="N566" s="67" t="str">
        <f t="shared" si="25"/>
        <v/>
      </c>
    </row>
    <row r="567" spans="1:14">
      <c r="A567" s="133"/>
      <c r="B567" s="134"/>
      <c r="C567" s="134"/>
      <c r="D567" s="134"/>
      <c r="E567" s="134"/>
      <c r="F567" s="135"/>
      <c r="G567" s="136"/>
      <c r="L567" s="67" t="str">
        <f t="shared" si="24"/>
        <v/>
      </c>
      <c r="M567" s="67" t="str">
        <f t="shared" si="26"/>
        <v/>
      </c>
      <c r="N567" s="67" t="str">
        <f t="shared" si="25"/>
        <v/>
      </c>
    </row>
    <row r="568" spans="1:14">
      <c r="A568" s="133"/>
      <c r="B568" s="134"/>
      <c r="C568" s="134"/>
      <c r="D568" s="134"/>
      <c r="E568" s="134"/>
      <c r="F568" s="135"/>
      <c r="G568" s="136"/>
      <c r="L568" s="67" t="str">
        <f t="shared" si="24"/>
        <v/>
      </c>
      <c r="M568" s="67" t="str">
        <f t="shared" si="26"/>
        <v/>
      </c>
      <c r="N568" s="67" t="str">
        <f t="shared" si="25"/>
        <v/>
      </c>
    </row>
    <row r="569" spans="1:14">
      <c r="A569" s="133"/>
      <c r="B569" s="134"/>
      <c r="C569" s="134"/>
      <c r="D569" s="134"/>
      <c r="E569" s="134"/>
      <c r="F569" s="135"/>
      <c r="G569" s="136"/>
      <c r="L569" s="67" t="str">
        <f t="shared" si="24"/>
        <v/>
      </c>
      <c r="M569" s="67" t="str">
        <f t="shared" si="26"/>
        <v/>
      </c>
      <c r="N569" s="67" t="str">
        <f t="shared" si="25"/>
        <v/>
      </c>
    </row>
    <row r="570" spans="1:14">
      <c r="A570" s="133"/>
      <c r="B570" s="134"/>
      <c r="C570" s="134"/>
      <c r="D570" s="134"/>
      <c r="E570" s="134"/>
      <c r="F570" s="135"/>
      <c r="G570" s="136"/>
      <c r="L570" s="67" t="str">
        <f t="shared" si="24"/>
        <v/>
      </c>
      <c r="M570" s="67" t="str">
        <f t="shared" si="26"/>
        <v/>
      </c>
      <c r="N570" s="67" t="str">
        <f t="shared" si="25"/>
        <v/>
      </c>
    </row>
    <row r="571" spans="1:14">
      <c r="A571" s="133"/>
      <c r="B571" s="134"/>
      <c r="C571" s="134"/>
      <c r="D571" s="134"/>
      <c r="E571" s="134"/>
      <c r="F571" s="135"/>
      <c r="G571" s="136"/>
      <c r="L571" s="67" t="str">
        <f t="shared" si="24"/>
        <v/>
      </c>
      <c r="M571" s="67" t="str">
        <f t="shared" si="26"/>
        <v/>
      </c>
      <c r="N571" s="67" t="str">
        <f t="shared" si="25"/>
        <v/>
      </c>
    </row>
    <row r="572" spans="1:14">
      <c r="A572" s="133"/>
      <c r="B572" s="134"/>
      <c r="C572" s="134"/>
      <c r="D572" s="134"/>
      <c r="E572" s="134"/>
      <c r="F572" s="135"/>
      <c r="G572" s="136"/>
      <c r="L572" s="67" t="str">
        <f t="shared" si="24"/>
        <v/>
      </c>
      <c r="M572" s="67" t="str">
        <f t="shared" si="26"/>
        <v/>
      </c>
      <c r="N572" s="67" t="str">
        <f t="shared" si="25"/>
        <v/>
      </c>
    </row>
    <row r="573" spans="1:14">
      <c r="A573" s="133"/>
      <c r="B573" s="134"/>
      <c r="C573" s="134"/>
      <c r="D573" s="134"/>
      <c r="E573" s="134"/>
      <c r="F573" s="135"/>
      <c r="G573" s="136"/>
      <c r="L573" s="67" t="str">
        <f t="shared" si="24"/>
        <v/>
      </c>
      <c r="M573" s="67" t="str">
        <f t="shared" si="26"/>
        <v/>
      </c>
      <c r="N573" s="67" t="str">
        <f t="shared" si="25"/>
        <v/>
      </c>
    </row>
    <row r="574" spans="1:14">
      <c r="A574" s="133"/>
      <c r="B574" s="134"/>
      <c r="C574" s="134"/>
      <c r="D574" s="134"/>
      <c r="E574" s="134"/>
      <c r="F574" s="135"/>
      <c r="G574" s="136"/>
      <c r="L574" s="67" t="str">
        <f t="shared" si="24"/>
        <v/>
      </c>
      <c r="M574" s="67" t="str">
        <f t="shared" si="26"/>
        <v/>
      </c>
      <c r="N574" s="67" t="str">
        <f t="shared" si="25"/>
        <v/>
      </c>
    </row>
    <row r="575" spans="1:14">
      <c r="A575" s="133"/>
      <c r="B575" s="134"/>
      <c r="C575" s="134"/>
      <c r="D575" s="134"/>
      <c r="E575" s="134"/>
      <c r="F575" s="135"/>
      <c r="G575" s="136"/>
      <c r="L575" s="67" t="str">
        <f t="shared" si="24"/>
        <v/>
      </c>
      <c r="M575" s="67" t="str">
        <f t="shared" si="26"/>
        <v/>
      </c>
      <c r="N575" s="67" t="str">
        <f t="shared" si="25"/>
        <v/>
      </c>
    </row>
    <row r="576" spans="1:14">
      <c r="A576" s="133"/>
      <c r="B576" s="134"/>
      <c r="C576" s="134"/>
      <c r="D576" s="134"/>
      <c r="E576" s="134"/>
      <c r="F576" s="135"/>
      <c r="G576" s="136"/>
      <c r="L576" s="67" t="str">
        <f t="shared" si="24"/>
        <v/>
      </c>
      <c r="M576" s="67" t="str">
        <f t="shared" si="26"/>
        <v/>
      </c>
      <c r="N576" s="67" t="str">
        <f t="shared" si="25"/>
        <v/>
      </c>
    </row>
    <row r="577" spans="1:14">
      <c r="A577" s="133"/>
      <c r="B577" s="134"/>
      <c r="C577" s="134"/>
      <c r="D577" s="134"/>
      <c r="E577" s="134"/>
      <c r="F577" s="135"/>
      <c r="G577" s="136"/>
      <c r="L577" s="67" t="str">
        <f t="shared" si="24"/>
        <v/>
      </c>
      <c r="M577" s="67" t="str">
        <f t="shared" si="26"/>
        <v/>
      </c>
      <c r="N577" s="67" t="str">
        <f t="shared" si="25"/>
        <v/>
      </c>
    </row>
    <row r="578" spans="1:14">
      <c r="A578" s="133"/>
      <c r="B578" s="134"/>
      <c r="C578" s="134"/>
      <c r="D578" s="134"/>
      <c r="E578" s="134"/>
      <c r="F578" s="135"/>
      <c r="G578" s="136"/>
      <c r="L578" s="67" t="str">
        <f t="shared" si="24"/>
        <v/>
      </c>
      <c r="M578" s="67" t="str">
        <f t="shared" si="26"/>
        <v/>
      </c>
      <c r="N578" s="67" t="str">
        <f t="shared" si="25"/>
        <v/>
      </c>
    </row>
    <row r="579" spans="1:14">
      <c r="A579" s="133"/>
      <c r="B579" s="134"/>
      <c r="C579" s="134"/>
      <c r="D579" s="134"/>
      <c r="E579" s="134"/>
      <c r="F579" s="135"/>
      <c r="G579" s="136"/>
      <c r="L579" s="67" t="str">
        <f t="shared" ref="L579:L642" si="27">IF(E579="","",EXP(-POWER((1-J$26*(E579-J$20)/J$19), 1/J$26)))</f>
        <v/>
      </c>
      <c r="M579" s="67" t="str">
        <f t="shared" si="26"/>
        <v/>
      </c>
      <c r="N579" s="67" t="str">
        <f t="shared" ref="N579:N642" si="28">IF(L579="","",POWER(F579-M579,2) / M579)</f>
        <v/>
      </c>
    </row>
    <row r="580" spans="1:14">
      <c r="A580" s="133"/>
      <c r="B580" s="134"/>
      <c r="C580" s="134"/>
      <c r="D580" s="134"/>
      <c r="E580" s="134"/>
      <c r="F580" s="135"/>
      <c r="G580" s="136"/>
      <c r="L580" s="67" t="str">
        <f t="shared" si="27"/>
        <v/>
      </c>
      <c r="M580" s="67" t="str">
        <f t="shared" ref="M580:M643" si="29">IF(L580="","",(L580-L579)*J$3)</f>
        <v/>
      </c>
      <c r="N580" s="67" t="str">
        <f t="shared" si="28"/>
        <v/>
      </c>
    </row>
    <row r="581" spans="1:14">
      <c r="A581" s="133"/>
      <c r="B581" s="134"/>
      <c r="C581" s="134"/>
      <c r="D581" s="134"/>
      <c r="E581" s="134"/>
      <c r="F581" s="135"/>
      <c r="G581" s="136"/>
      <c r="L581" s="67" t="str">
        <f t="shared" si="27"/>
        <v/>
      </c>
      <c r="M581" s="67" t="str">
        <f t="shared" si="29"/>
        <v/>
      </c>
      <c r="N581" s="67" t="str">
        <f t="shared" si="28"/>
        <v/>
      </c>
    </row>
    <row r="582" spans="1:14">
      <c r="A582" s="133"/>
      <c r="B582" s="134"/>
      <c r="C582" s="134"/>
      <c r="D582" s="134"/>
      <c r="E582" s="134"/>
      <c r="F582" s="135"/>
      <c r="G582" s="136"/>
      <c r="L582" s="67" t="str">
        <f t="shared" si="27"/>
        <v/>
      </c>
      <c r="M582" s="67" t="str">
        <f t="shared" si="29"/>
        <v/>
      </c>
      <c r="N582" s="67" t="str">
        <f t="shared" si="28"/>
        <v/>
      </c>
    </row>
    <row r="583" spans="1:14">
      <c r="A583" s="133"/>
      <c r="B583" s="134"/>
      <c r="C583" s="134"/>
      <c r="D583" s="134"/>
      <c r="E583" s="134"/>
      <c r="F583" s="135"/>
      <c r="G583" s="136"/>
      <c r="L583" s="67" t="str">
        <f t="shared" si="27"/>
        <v/>
      </c>
      <c r="M583" s="67" t="str">
        <f t="shared" si="29"/>
        <v/>
      </c>
      <c r="N583" s="67" t="str">
        <f t="shared" si="28"/>
        <v/>
      </c>
    </row>
    <row r="584" spans="1:14">
      <c r="A584" s="133"/>
      <c r="B584" s="134"/>
      <c r="C584" s="134"/>
      <c r="D584" s="134"/>
      <c r="E584" s="134"/>
      <c r="F584" s="135"/>
      <c r="G584" s="136"/>
      <c r="L584" s="67" t="str">
        <f t="shared" si="27"/>
        <v/>
      </c>
      <c r="M584" s="67" t="str">
        <f t="shared" si="29"/>
        <v/>
      </c>
      <c r="N584" s="67" t="str">
        <f t="shared" si="28"/>
        <v/>
      </c>
    </row>
    <row r="585" spans="1:14">
      <c r="A585" s="133"/>
      <c r="B585" s="134"/>
      <c r="C585" s="134"/>
      <c r="D585" s="134"/>
      <c r="E585" s="134"/>
      <c r="F585" s="135"/>
      <c r="G585" s="136"/>
      <c r="L585" s="67" t="str">
        <f t="shared" si="27"/>
        <v/>
      </c>
      <c r="M585" s="67" t="str">
        <f t="shared" si="29"/>
        <v/>
      </c>
      <c r="N585" s="67" t="str">
        <f t="shared" si="28"/>
        <v/>
      </c>
    </row>
    <row r="586" spans="1:14">
      <c r="A586" s="133"/>
      <c r="B586" s="134"/>
      <c r="C586" s="134"/>
      <c r="D586" s="134"/>
      <c r="E586" s="134"/>
      <c r="F586" s="135"/>
      <c r="G586" s="136"/>
      <c r="L586" s="67" t="str">
        <f t="shared" si="27"/>
        <v/>
      </c>
      <c r="M586" s="67" t="str">
        <f t="shared" si="29"/>
        <v/>
      </c>
      <c r="N586" s="67" t="str">
        <f t="shared" si="28"/>
        <v/>
      </c>
    </row>
    <row r="587" spans="1:14">
      <c r="A587" s="133"/>
      <c r="B587" s="134"/>
      <c r="C587" s="134"/>
      <c r="D587" s="134"/>
      <c r="E587" s="134"/>
      <c r="F587" s="135"/>
      <c r="G587" s="136"/>
      <c r="L587" s="67" t="str">
        <f t="shared" si="27"/>
        <v/>
      </c>
      <c r="M587" s="67" t="str">
        <f t="shared" si="29"/>
        <v/>
      </c>
      <c r="N587" s="67" t="str">
        <f t="shared" si="28"/>
        <v/>
      </c>
    </row>
    <row r="588" spans="1:14">
      <c r="A588" s="133"/>
      <c r="B588" s="134"/>
      <c r="C588" s="134"/>
      <c r="D588" s="134"/>
      <c r="E588" s="134"/>
      <c r="F588" s="135"/>
      <c r="G588" s="136"/>
      <c r="L588" s="67" t="str">
        <f t="shared" si="27"/>
        <v/>
      </c>
      <c r="M588" s="67" t="str">
        <f t="shared" si="29"/>
        <v/>
      </c>
      <c r="N588" s="67" t="str">
        <f t="shared" si="28"/>
        <v/>
      </c>
    </row>
    <row r="589" spans="1:14">
      <c r="A589" s="133"/>
      <c r="B589" s="134"/>
      <c r="C589" s="134"/>
      <c r="D589" s="134"/>
      <c r="E589" s="134"/>
      <c r="F589" s="135"/>
      <c r="G589" s="136"/>
      <c r="L589" s="67" t="str">
        <f t="shared" si="27"/>
        <v/>
      </c>
      <c r="M589" s="67" t="str">
        <f t="shared" si="29"/>
        <v/>
      </c>
      <c r="N589" s="67" t="str">
        <f t="shared" si="28"/>
        <v/>
      </c>
    </row>
    <row r="590" spans="1:14">
      <c r="A590" s="133"/>
      <c r="B590" s="134"/>
      <c r="C590" s="134"/>
      <c r="D590" s="134"/>
      <c r="E590" s="134"/>
      <c r="F590" s="135"/>
      <c r="G590" s="136"/>
      <c r="L590" s="67" t="str">
        <f t="shared" si="27"/>
        <v/>
      </c>
      <c r="M590" s="67" t="str">
        <f t="shared" si="29"/>
        <v/>
      </c>
      <c r="N590" s="67" t="str">
        <f t="shared" si="28"/>
        <v/>
      </c>
    </row>
    <row r="591" spans="1:14">
      <c r="A591" s="133"/>
      <c r="B591" s="134"/>
      <c r="C591" s="134"/>
      <c r="D591" s="134"/>
      <c r="E591" s="134"/>
      <c r="F591" s="135"/>
      <c r="G591" s="136"/>
      <c r="L591" s="67" t="str">
        <f t="shared" si="27"/>
        <v/>
      </c>
      <c r="M591" s="67" t="str">
        <f t="shared" si="29"/>
        <v/>
      </c>
      <c r="N591" s="67" t="str">
        <f t="shared" si="28"/>
        <v/>
      </c>
    </row>
    <row r="592" spans="1:14">
      <c r="A592" s="133"/>
      <c r="B592" s="134"/>
      <c r="C592" s="134"/>
      <c r="D592" s="134"/>
      <c r="E592" s="134"/>
      <c r="F592" s="135"/>
      <c r="G592" s="136"/>
      <c r="L592" s="67" t="str">
        <f t="shared" si="27"/>
        <v/>
      </c>
      <c r="M592" s="67" t="str">
        <f t="shared" si="29"/>
        <v/>
      </c>
      <c r="N592" s="67" t="str">
        <f t="shared" si="28"/>
        <v/>
      </c>
    </row>
    <row r="593" spans="1:14">
      <c r="A593" s="133"/>
      <c r="B593" s="134"/>
      <c r="C593" s="134"/>
      <c r="D593" s="134"/>
      <c r="E593" s="134"/>
      <c r="F593" s="135"/>
      <c r="G593" s="136"/>
      <c r="L593" s="67" t="str">
        <f t="shared" si="27"/>
        <v/>
      </c>
      <c r="M593" s="67" t="str">
        <f t="shared" si="29"/>
        <v/>
      </c>
      <c r="N593" s="67" t="str">
        <f t="shared" si="28"/>
        <v/>
      </c>
    </row>
    <row r="594" spans="1:14">
      <c r="A594" s="133"/>
      <c r="B594" s="134"/>
      <c r="C594" s="134"/>
      <c r="D594" s="134"/>
      <c r="E594" s="134"/>
      <c r="F594" s="135"/>
      <c r="G594" s="136"/>
      <c r="L594" s="67" t="str">
        <f t="shared" si="27"/>
        <v/>
      </c>
      <c r="M594" s="67" t="str">
        <f t="shared" si="29"/>
        <v/>
      </c>
      <c r="N594" s="67" t="str">
        <f t="shared" si="28"/>
        <v/>
      </c>
    </row>
    <row r="595" spans="1:14">
      <c r="A595" s="133"/>
      <c r="B595" s="134"/>
      <c r="C595" s="134"/>
      <c r="D595" s="134"/>
      <c r="E595" s="134"/>
      <c r="F595" s="135"/>
      <c r="G595" s="136"/>
      <c r="L595" s="67" t="str">
        <f t="shared" si="27"/>
        <v/>
      </c>
      <c r="M595" s="67" t="str">
        <f t="shared" si="29"/>
        <v/>
      </c>
      <c r="N595" s="67" t="str">
        <f t="shared" si="28"/>
        <v/>
      </c>
    </row>
    <row r="596" spans="1:14">
      <c r="A596" s="133"/>
      <c r="B596" s="134"/>
      <c r="C596" s="134"/>
      <c r="D596" s="134"/>
      <c r="E596" s="134"/>
      <c r="F596" s="135"/>
      <c r="G596" s="136"/>
      <c r="L596" s="67" t="str">
        <f t="shared" si="27"/>
        <v/>
      </c>
      <c r="M596" s="67" t="str">
        <f t="shared" si="29"/>
        <v/>
      </c>
      <c r="N596" s="67" t="str">
        <f t="shared" si="28"/>
        <v/>
      </c>
    </row>
    <row r="597" spans="1:14">
      <c r="A597" s="133"/>
      <c r="B597" s="134"/>
      <c r="C597" s="134"/>
      <c r="D597" s="134"/>
      <c r="E597" s="134"/>
      <c r="F597" s="135"/>
      <c r="G597" s="136"/>
      <c r="L597" s="67" t="str">
        <f t="shared" si="27"/>
        <v/>
      </c>
      <c r="M597" s="67" t="str">
        <f t="shared" si="29"/>
        <v/>
      </c>
      <c r="N597" s="67" t="str">
        <f t="shared" si="28"/>
        <v/>
      </c>
    </row>
    <row r="598" spans="1:14">
      <c r="A598" s="133"/>
      <c r="B598" s="134"/>
      <c r="C598" s="134"/>
      <c r="D598" s="134"/>
      <c r="E598" s="134"/>
      <c r="F598" s="135"/>
      <c r="G598" s="136"/>
      <c r="L598" s="67" t="str">
        <f t="shared" si="27"/>
        <v/>
      </c>
      <c r="M598" s="67" t="str">
        <f t="shared" si="29"/>
        <v/>
      </c>
      <c r="N598" s="67" t="str">
        <f t="shared" si="28"/>
        <v/>
      </c>
    </row>
    <row r="599" spans="1:14">
      <c r="A599" s="133"/>
      <c r="B599" s="134"/>
      <c r="C599" s="134"/>
      <c r="D599" s="134"/>
      <c r="E599" s="134"/>
      <c r="F599" s="135"/>
      <c r="G599" s="136"/>
      <c r="L599" s="67" t="str">
        <f t="shared" si="27"/>
        <v/>
      </c>
      <c r="M599" s="67" t="str">
        <f t="shared" si="29"/>
        <v/>
      </c>
      <c r="N599" s="67" t="str">
        <f t="shared" si="28"/>
        <v/>
      </c>
    </row>
    <row r="600" spans="1:14">
      <c r="A600" s="133"/>
      <c r="B600" s="134"/>
      <c r="C600" s="134"/>
      <c r="D600" s="134"/>
      <c r="E600" s="134"/>
      <c r="F600" s="135"/>
      <c r="G600" s="136"/>
      <c r="L600" s="67" t="str">
        <f t="shared" si="27"/>
        <v/>
      </c>
      <c r="M600" s="67" t="str">
        <f t="shared" si="29"/>
        <v/>
      </c>
      <c r="N600" s="67" t="str">
        <f t="shared" si="28"/>
        <v/>
      </c>
    </row>
    <row r="601" spans="1:14">
      <c r="A601" s="133"/>
      <c r="B601" s="134"/>
      <c r="C601" s="134"/>
      <c r="D601" s="134"/>
      <c r="E601" s="134"/>
      <c r="F601" s="135"/>
      <c r="G601" s="136"/>
      <c r="L601" s="67" t="str">
        <f t="shared" si="27"/>
        <v/>
      </c>
      <c r="M601" s="67" t="str">
        <f t="shared" si="29"/>
        <v/>
      </c>
      <c r="N601" s="67" t="str">
        <f t="shared" si="28"/>
        <v/>
      </c>
    </row>
    <row r="602" spans="1:14">
      <c r="A602" s="133"/>
      <c r="B602" s="134"/>
      <c r="C602" s="134"/>
      <c r="D602" s="134"/>
      <c r="E602" s="134"/>
      <c r="F602" s="135"/>
      <c r="G602" s="136"/>
      <c r="L602" s="67" t="str">
        <f t="shared" si="27"/>
        <v/>
      </c>
      <c r="M602" s="67" t="str">
        <f t="shared" si="29"/>
        <v/>
      </c>
      <c r="N602" s="67" t="str">
        <f t="shared" si="28"/>
        <v/>
      </c>
    </row>
    <row r="603" spans="1:14">
      <c r="A603" s="133"/>
      <c r="B603" s="134"/>
      <c r="C603" s="134"/>
      <c r="D603" s="134"/>
      <c r="E603" s="134"/>
      <c r="F603" s="135"/>
      <c r="G603" s="136"/>
      <c r="L603" s="67" t="str">
        <f t="shared" si="27"/>
        <v/>
      </c>
      <c r="M603" s="67" t="str">
        <f t="shared" si="29"/>
        <v/>
      </c>
      <c r="N603" s="67" t="str">
        <f t="shared" si="28"/>
        <v/>
      </c>
    </row>
    <row r="604" spans="1:14">
      <c r="A604" s="133"/>
      <c r="B604" s="134"/>
      <c r="C604" s="134"/>
      <c r="D604" s="134"/>
      <c r="E604" s="134"/>
      <c r="F604" s="135"/>
      <c r="G604" s="136"/>
      <c r="L604" s="67" t="str">
        <f t="shared" si="27"/>
        <v/>
      </c>
      <c r="M604" s="67" t="str">
        <f t="shared" si="29"/>
        <v/>
      </c>
      <c r="N604" s="67" t="str">
        <f t="shared" si="28"/>
        <v/>
      </c>
    </row>
    <row r="605" spans="1:14">
      <c r="A605" s="133"/>
      <c r="B605" s="134"/>
      <c r="C605" s="134"/>
      <c r="D605" s="134"/>
      <c r="E605" s="134"/>
      <c r="F605" s="135"/>
      <c r="G605" s="136"/>
      <c r="L605" s="67" t="str">
        <f t="shared" si="27"/>
        <v/>
      </c>
      <c r="M605" s="67" t="str">
        <f t="shared" si="29"/>
        <v/>
      </c>
      <c r="N605" s="67" t="str">
        <f t="shared" si="28"/>
        <v/>
      </c>
    </row>
    <row r="606" spans="1:14">
      <c r="A606" s="133"/>
      <c r="B606" s="134"/>
      <c r="C606" s="134"/>
      <c r="D606" s="134"/>
      <c r="E606" s="134"/>
      <c r="F606" s="135"/>
      <c r="G606" s="136"/>
      <c r="L606" s="67" t="str">
        <f t="shared" si="27"/>
        <v/>
      </c>
      <c r="M606" s="67" t="str">
        <f t="shared" si="29"/>
        <v/>
      </c>
      <c r="N606" s="67" t="str">
        <f t="shared" si="28"/>
        <v/>
      </c>
    </row>
    <row r="607" spans="1:14">
      <c r="A607" s="133"/>
      <c r="B607" s="134"/>
      <c r="C607" s="134"/>
      <c r="D607" s="134"/>
      <c r="E607" s="134"/>
      <c r="F607" s="135"/>
      <c r="G607" s="136"/>
      <c r="L607" s="67" t="str">
        <f t="shared" si="27"/>
        <v/>
      </c>
      <c r="M607" s="67" t="str">
        <f t="shared" si="29"/>
        <v/>
      </c>
      <c r="N607" s="67" t="str">
        <f t="shared" si="28"/>
        <v/>
      </c>
    </row>
    <row r="608" spans="1:14">
      <c r="A608" s="133"/>
      <c r="B608" s="134"/>
      <c r="C608" s="134"/>
      <c r="D608" s="134"/>
      <c r="E608" s="134"/>
      <c r="F608" s="135"/>
      <c r="G608" s="136"/>
      <c r="L608" s="67" t="str">
        <f t="shared" si="27"/>
        <v/>
      </c>
      <c r="M608" s="67" t="str">
        <f t="shared" si="29"/>
        <v/>
      </c>
      <c r="N608" s="67" t="str">
        <f t="shared" si="28"/>
        <v/>
      </c>
    </row>
    <row r="609" spans="1:14">
      <c r="A609" s="133"/>
      <c r="B609" s="134"/>
      <c r="C609" s="134"/>
      <c r="D609" s="134"/>
      <c r="E609" s="134"/>
      <c r="F609" s="135"/>
      <c r="G609" s="136"/>
      <c r="L609" s="67" t="str">
        <f t="shared" si="27"/>
        <v/>
      </c>
      <c r="M609" s="67" t="str">
        <f t="shared" si="29"/>
        <v/>
      </c>
      <c r="N609" s="67" t="str">
        <f t="shared" si="28"/>
        <v/>
      </c>
    </row>
    <row r="610" spans="1:14">
      <c r="A610" s="133"/>
      <c r="B610" s="134"/>
      <c r="C610" s="134"/>
      <c r="D610" s="134"/>
      <c r="E610" s="134"/>
      <c r="F610" s="135"/>
      <c r="G610" s="136"/>
      <c r="L610" s="67" t="str">
        <f t="shared" si="27"/>
        <v/>
      </c>
      <c r="M610" s="67" t="str">
        <f t="shared" si="29"/>
        <v/>
      </c>
      <c r="N610" s="67" t="str">
        <f t="shared" si="28"/>
        <v/>
      </c>
    </row>
    <row r="611" spans="1:14">
      <c r="A611" s="133"/>
      <c r="B611" s="134"/>
      <c r="C611" s="134"/>
      <c r="D611" s="134"/>
      <c r="E611" s="134"/>
      <c r="F611" s="135"/>
      <c r="G611" s="136"/>
      <c r="L611" s="67" t="str">
        <f t="shared" si="27"/>
        <v/>
      </c>
      <c r="M611" s="67" t="str">
        <f t="shared" si="29"/>
        <v/>
      </c>
      <c r="N611" s="67" t="str">
        <f t="shared" si="28"/>
        <v/>
      </c>
    </row>
    <row r="612" spans="1:14">
      <c r="A612" s="133"/>
      <c r="B612" s="134"/>
      <c r="C612" s="134"/>
      <c r="D612" s="134"/>
      <c r="E612" s="134"/>
      <c r="F612" s="135"/>
      <c r="G612" s="136"/>
      <c r="L612" s="67" t="str">
        <f t="shared" si="27"/>
        <v/>
      </c>
      <c r="M612" s="67" t="str">
        <f t="shared" si="29"/>
        <v/>
      </c>
      <c r="N612" s="67" t="str">
        <f t="shared" si="28"/>
        <v/>
      </c>
    </row>
    <row r="613" spans="1:14">
      <c r="A613" s="133"/>
      <c r="B613" s="134"/>
      <c r="C613" s="134"/>
      <c r="D613" s="134"/>
      <c r="E613" s="134"/>
      <c r="F613" s="135"/>
      <c r="G613" s="136"/>
      <c r="L613" s="67" t="str">
        <f t="shared" si="27"/>
        <v/>
      </c>
      <c r="M613" s="67" t="str">
        <f t="shared" si="29"/>
        <v/>
      </c>
      <c r="N613" s="67" t="str">
        <f t="shared" si="28"/>
        <v/>
      </c>
    </row>
    <row r="614" spans="1:14">
      <c r="A614" s="133"/>
      <c r="B614" s="134"/>
      <c r="C614" s="134"/>
      <c r="D614" s="134"/>
      <c r="E614" s="134"/>
      <c r="F614" s="135"/>
      <c r="G614" s="136"/>
      <c r="L614" s="67" t="str">
        <f t="shared" si="27"/>
        <v/>
      </c>
      <c r="M614" s="67" t="str">
        <f t="shared" si="29"/>
        <v/>
      </c>
      <c r="N614" s="67" t="str">
        <f t="shared" si="28"/>
        <v/>
      </c>
    </row>
    <row r="615" spans="1:14">
      <c r="A615" s="133"/>
      <c r="B615" s="134"/>
      <c r="C615" s="134"/>
      <c r="D615" s="134"/>
      <c r="E615" s="134"/>
      <c r="F615" s="135"/>
      <c r="G615" s="136"/>
      <c r="L615" s="67" t="str">
        <f t="shared" si="27"/>
        <v/>
      </c>
      <c r="M615" s="67" t="str">
        <f t="shared" si="29"/>
        <v/>
      </c>
      <c r="N615" s="67" t="str">
        <f t="shared" si="28"/>
        <v/>
      </c>
    </row>
    <row r="616" spans="1:14">
      <c r="A616" s="133"/>
      <c r="B616" s="134"/>
      <c r="C616" s="134"/>
      <c r="D616" s="134"/>
      <c r="E616" s="134"/>
      <c r="F616" s="135"/>
      <c r="G616" s="136"/>
      <c r="L616" s="67" t="str">
        <f t="shared" si="27"/>
        <v/>
      </c>
      <c r="M616" s="67" t="str">
        <f t="shared" si="29"/>
        <v/>
      </c>
      <c r="N616" s="67" t="str">
        <f t="shared" si="28"/>
        <v/>
      </c>
    </row>
    <row r="617" spans="1:14">
      <c r="A617" s="133"/>
      <c r="B617" s="134"/>
      <c r="C617" s="134"/>
      <c r="D617" s="134"/>
      <c r="E617" s="134"/>
      <c r="F617" s="135"/>
      <c r="G617" s="136"/>
      <c r="L617" s="67" t="str">
        <f t="shared" si="27"/>
        <v/>
      </c>
      <c r="M617" s="67" t="str">
        <f t="shared" si="29"/>
        <v/>
      </c>
      <c r="N617" s="67" t="str">
        <f t="shared" si="28"/>
        <v/>
      </c>
    </row>
    <row r="618" spans="1:14">
      <c r="A618" s="133"/>
      <c r="B618" s="134"/>
      <c r="C618" s="134"/>
      <c r="D618" s="134"/>
      <c r="E618" s="134"/>
      <c r="F618" s="135"/>
      <c r="G618" s="136"/>
      <c r="L618" s="67" t="str">
        <f t="shared" si="27"/>
        <v/>
      </c>
      <c r="M618" s="67" t="str">
        <f t="shared" si="29"/>
        <v/>
      </c>
      <c r="N618" s="67" t="str">
        <f t="shared" si="28"/>
        <v/>
      </c>
    </row>
    <row r="619" spans="1:14">
      <c r="A619" s="133"/>
      <c r="B619" s="134"/>
      <c r="C619" s="134"/>
      <c r="D619" s="134"/>
      <c r="E619" s="134"/>
      <c r="F619" s="135"/>
      <c r="G619" s="136"/>
      <c r="L619" s="67" t="str">
        <f t="shared" si="27"/>
        <v/>
      </c>
      <c r="M619" s="67" t="str">
        <f t="shared" si="29"/>
        <v/>
      </c>
      <c r="N619" s="67" t="str">
        <f t="shared" si="28"/>
        <v/>
      </c>
    </row>
    <row r="620" spans="1:14">
      <c r="A620" s="133"/>
      <c r="B620" s="134"/>
      <c r="C620" s="134"/>
      <c r="D620" s="134"/>
      <c r="E620" s="134"/>
      <c r="F620" s="135"/>
      <c r="G620" s="136"/>
      <c r="L620" s="67" t="str">
        <f t="shared" si="27"/>
        <v/>
      </c>
      <c r="M620" s="67" t="str">
        <f t="shared" si="29"/>
        <v/>
      </c>
      <c r="N620" s="67" t="str">
        <f t="shared" si="28"/>
        <v/>
      </c>
    </row>
    <row r="621" spans="1:14">
      <c r="A621" s="133"/>
      <c r="B621" s="134"/>
      <c r="C621" s="134"/>
      <c r="D621" s="134"/>
      <c r="E621" s="134"/>
      <c r="F621" s="135"/>
      <c r="G621" s="136"/>
      <c r="L621" s="67" t="str">
        <f t="shared" si="27"/>
        <v/>
      </c>
      <c r="M621" s="67" t="str">
        <f t="shared" si="29"/>
        <v/>
      </c>
      <c r="N621" s="67" t="str">
        <f t="shared" si="28"/>
        <v/>
      </c>
    </row>
    <row r="622" spans="1:14">
      <c r="A622" s="133"/>
      <c r="B622" s="134"/>
      <c r="C622" s="134"/>
      <c r="D622" s="134"/>
      <c r="E622" s="134"/>
      <c r="F622" s="135"/>
      <c r="G622" s="136"/>
      <c r="L622" s="67" t="str">
        <f t="shared" si="27"/>
        <v/>
      </c>
      <c r="M622" s="67" t="str">
        <f t="shared" si="29"/>
        <v/>
      </c>
      <c r="N622" s="67" t="str">
        <f t="shared" si="28"/>
        <v/>
      </c>
    </row>
    <row r="623" spans="1:14">
      <c r="A623" s="133"/>
      <c r="B623" s="134"/>
      <c r="C623" s="134"/>
      <c r="D623" s="134"/>
      <c r="E623" s="134"/>
      <c r="F623" s="135"/>
      <c r="G623" s="136"/>
      <c r="L623" s="67" t="str">
        <f t="shared" si="27"/>
        <v/>
      </c>
      <c r="M623" s="67" t="str">
        <f t="shared" si="29"/>
        <v/>
      </c>
      <c r="N623" s="67" t="str">
        <f t="shared" si="28"/>
        <v/>
      </c>
    </row>
    <row r="624" spans="1:14">
      <c r="A624" s="133"/>
      <c r="B624" s="134"/>
      <c r="C624" s="134"/>
      <c r="D624" s="134"/>
      <c r="E624" s="134"/>
      <c r="F624" s="135"/>
      <c r="G624" s="136"/>
      <c r="L624" s="67" t="str">
        <f t="shared" si="27"/>
        <v/>
      </c>
      <c r="M624" s="67" t="str">
        <f t="shared" si="29"/>
        <v/>
      </c>
      <c r="N624" s="67" t="str">
        <f t="shared" si="28"/>
        <v/>
      </c>
    </row>
    <row r="625" spans="1:14">
      <c r="A625" s="133"/>
      <c r="B625" s="134"/>
      <c r="C625" s="134"/>
      <c r="D625" s="134"/>
      <c r="E625" s="134"/>
      <c r="F625" s="135"/>
      <c r="G625" s="136"/>
      <c r="L625" s="67" t="str">
        <f t="shared" si="27"/>
        <v/>
      </c>
      <c r="M625" s="67" t="str">
        <f t="shared" si="29"/>
        <v/>
      </c>
      <c r="N625" s="67" t="str">
        <f t="shared" si="28"/>
        <v/>
      </c>
    </row>
    <row r="626" spans="1:14">
      <c r="A626" s="133"/>
      <c r="B626" s="134"/>
      <c r="C626" s="134"/>
      <c r="D626" s="134"/>
      <c r="E626" s="134"/>
      <c r="F626" s="135"/>
      <c r="G626" s="136"/>
      <c r="L626" s="67" t="str">
        <f t="shared" si="27"/>
        <v/>
      </c>
      <c r="M626" s="67" t="str">
        <f t="shared" si="29"/>
        <v/>
      </c>
      <c r="N626" s="67" t="str">
        <f t="shared" si="28"/>
        <v/>
      </c>
    </row>
    <row r="627" spans="1:14">
      <c r="A627" s="133"/>
      <c r="B627" s="134"/>
      <c r="C627" s="134"/>
      <c r="D627" s="134"/>
      <c r="E627" s="134"/>
      <c r="F627" s="135"/>
      <c r="G627" s="136"/>
      <c r="L627" s="67" t="str">
        <f t="shared" si="27"/>
        <v/>
      </c>
      <c r="M627" s="67" t="str">
        <f t="shared" si="29"/>
        <v/>
      </c>
      <c r="N627" s="67" t="str">
        <f t="shared" si="28"/>
        <v/>
      </c>
    </row>
    <row r="628" spans="1:14">
      <c r="A628" s="133"/>
      <c r="B628" s="134"/>
      <c r="C628" s="134"/>
      <c r="D628" s="134"/>
      <c r="E628" s="134"/>
      <c r="F628" s="135"/>
      <c r="G628" s="136"/>
      <c r="L628" s="67" t="str">
        <f t="shared" si="27"/>
        <v/>
      </c>
      <c r="M628" s="67" t="str">
        <f t="shared" si="29"/>
        <v/>
      </c>
      <c r="N628" s="67" t="str">
        <f t="shared" si="28"/>
        <v/>
      </c>
    </row>
    <row r="629" spans="1:14">
      <c r="A629" s="133"/>
      <c r="B629" s="134"/>
      <c r="C629" s="134"/>
      <c r="D629" s="134"/>
      <c r="E629" s="134"/>
      <c r="F629" s="135"/>
      <c r="G629" s="136"/>
      <c r="L629" s="67" t="str">
        <f t="shared" si="27"/>
        <v/>
      </c>
      <c r="M629" s="67" t="str">
        <f t="shared" si="29"/>
        <v/>
      </c>
      <c r="N629" s="67" t="str">
        <f t="shared" si="28"/>
        <v/>
      </c>
    </row>
    <row r="630" spans="1:14">
      <c r="A630" s="133"/>
      <c r="B630" s="134"/>
      <c r="C630" s="134"/>
      <c r="D630" s="134"/>
      <c r="E630" s="134"/>
      <c r="F630" s="135"/>
      <c r="G630" s="136"/>
      <c r="L630" s="67" t="str">
        <f t="shared" si="27"/>
        <v/>
      </c>
      <c r="M630" s="67" t="str">
        <f t="shared" si="29"/>
        <v/>
      </c>
      <c r="N630" s="67" t="str">
        <f t="shared" si="28"/>
        <v/>
      </c>
    </row>
    <row r="631" spans="1:14">
      <c r="A631" s="133"/>
      <c r="B631" s="134"/>
      <c r="C631" s="134"/>
      <c r="D631" s="134"/>
      <c r="E631" s="134"/>
      <c r="F631" s="135"/>
      <c r="G631" s="136"/>
      <c r="L631" s="67" t="str">
        <f t="shared" si="27"/>
        <v/>
      </c>
      <c r="M631" s="67" t="str">
        <f t="shared" si="29"/>
        <v/>
      </c>
      <c r="N631" s="67" t="str">
        <f t="shared" si="28"/>
        <v/>
      </c>
    </row>
    <row r="632" spans="1:14">
      <c r="A632" s="133"/>
      <c r="B632" s="134"/>
      <c r="C632" s="134"/>
      <c r="D632" s="134"/>
      <c r="E632" s="134"/>
      <c r="F632" s="135"/>
      <c r="G632" s="136"/>
      <c r="L632" s="67" t="str">
        <f t="shared" si="27"/>
        <v/>
      </c>
      <c r="M632" s="67" t="str">
        <f t="shared" si="29"/>
        <v/>
      </c>
      <c r="N632" s="67" t="str">
        <f t="shared" si="28"/>
        <v/>
      </c>
    </row>
    <row r="633" spans="1:14">
      <c r="A633" s="133"/>
      <c r="B633" s="134"/>
      <c r="C633" s="134"/>
      <c r="D633" s="134"/>
      <c r="E633" s="134"/>
      <c r="F633" s="135"/>
      <c r="G633" s="136"/>
      <c r="L633" s="67" t="str">
        <f t="shared" si="27"/>
        <v/>
      </c>
      <c r="M633" s="67" t="str">
        <f t="shared" si="29"/>
        <v/>
      </c>
      <c r="N633" s="67" t="str">
        <f t="shared" si="28"/>
        <v/>
      </c>
    </row>
    <row r="634" spans="1:14">
      <c r="A634" s="133"/>
      <c r="B634" s="134"/>
      <c r="C634" s="134"/>
      <c r="D634" s="134"/>
      <c r="E634" s="134"/>
      <c r="F634" s="135"/>
      <c r="G634" s="136"/>
      <c r="L634" s="67" t="str">
        <f t="shared" si="27"/>
        <v/>
      </c>
      <c r="M634" s="67" t="str">
        <f t="shared" si="29"/>
        <v/>
      </c>
      <c r="N634" s="67" t="str">
        <f t="shared" si="28"/>
        <v/>
      </c>
    </row>
    <row r="635" spans="1:14">
      <c r="A635" s="133"/>
      <c r="B635" s="134"/>
      <c r="C635" s="134"/>
      <c r="D635" s="134"/>
      <c r="E635" s="134"/>
      <c r="F635" s="135"/>
      <c r="G635" s="136"/>
      <c r="L635" s="67" t="str">
        <f t="shared" si="27"/>
        <v/>
      </c>
      <c r="M635" s="67" t="str">
        <f t="shared" si="29"/>
        <v/>
      </c>
      <c r="N635" s="67" t="str">
        <f t="shared" si="28"/>
        <v/>
      </c>
    </row>
    <row r="636" spans="1:14">
      <c r="A636" s="133"/>
      <c r="B636" s="134"/>
      <c r="C636" s="134"/>
      <c r="D636" s="134"/>
      <c r="E636" s="134"/>
      <c r="F636" s="135"/>
      <c r="G636" s="136"/>
      <c r="L636" s="67" t="str">
        <f t="shared" si="27"/>
        <v/>
      </c>
      <c r="M636" s="67" t="str">
        <f t="shared" si="29"/>
        <v/>
      </c>
      <c r="N636" s="67" t="str">
        <f t="shared" si="28"/>
        <v/>
      </c>
    </row>
    <row r="637" spans="1:14">
      <c r="A637" s="133"/>
      <c r="B637" s="134"/>
      <c r="C637" s="134"/>
      <c r="D637" s="134"/>
      <c r="E637" s="134"/>
      <c r="F637" s="135"/>
      <c r="G637" s="136"/>
      <c r="L637" s="67" t="str">
        <f t="shared" si="27"/>
        <v/>
      </c>
      <c r="M637" s="67" t="str">
        <f t="shared" si="29"/>
        <v/>
      </c>
      <c r="N637" s="67" t="str">
        <f t="shared" si="28"/>
        <v/>
      </c>
    </row>
    <row r="638" spans="1:14">
      <c r="A638" s="133"/>
      <c r="B638" s="134"/>
      <c r="C638" s="134"/>
      <c r="D638" s="134"/>
      <c r="E638" s="134"/>
      <c r="F638" s="135"/>
      <c r="G638" s="136"/>
      <c r="L638" s="67" t="str">
        <f t="shared" si="27"/>
        <v/>
      </c>
      <c r="M638" s="67" t="str">
        <f t="shared" si="29"/>
        <v/>
      </c>
      <c r="N638" s="67" t="str">
        <f t="shared" si="28"/>
        <v/>
      </c>
    </row>
    <row r="639" spans="1:14">
      <c r="A639" s="133"/>
      <c r="B639" s="134"/>
      <c r="C639" s="134"/>
      <c r="D639" s="134"/>
      <c r="E639" s="134"/>
      <c r="F639" s="135"/>
      <c r="G639" s="136"/>
      <c r="L639" s="67" t="str">
        <f t="shared" si="27"/>
        <v/>
      </c>
      <c r="M639" s="67" t="str">
        <f t="shared" si="29"/>
        <v/>
      </c>
      <c r="N639" s="67" t="str">
        <f t="shared" si="28"/>
        <v/>
      </c>
    </row>
    <row r="640" spans="1:14">
      <c r="A640" s="133"/>
      <c r="B640" s="134"/>
      <c r="C640" s="134"/>
      <c r="D640" s="134"/>
      <c r="E640" s="134"/>
      <c r="F640" s="135"/>
      <c r="G640" s="136"/>
      <c r="L640" s="67" t="str">
        <f t="shared" si="27"/>
        <v/>
      </c>
      <c r="M640" s="67" t="str">
        <f t="shared" si="29"/>
        <v/>
      </c>
      <c r="N640" s="67" t="str">
        <f t="shared" si="28"/>
        <v/>
      </c>
    </row>
    <row r="641" spans="1:14">
      <c r="A641" s="133"/>
      <c r="B641" s="134"/>
      <c r="C641" s="134"/>
      <c r="D641" s="134"/>
      <c r="E641" s="134"/>
      <c r="F641" s="135"/>
      <c r="G641" s="136"/>
      <c r="L641" s="67" t="str">
        <f t="shared" si="27"/>
        <v/>
      </c>
      <c r="M641" s="67" t="str">
        <f t="shared" si="29"/>
        <v/>
      </c>
      <c r="N641" s="67" t="str">
        <f t="shared" si="28"/>
        <v/>
      </c>
    </row>
    <row r="642" spans="1:14">
      <c r="A642" s="133"/>
      <c r="B642" s="134"/>
      <c r="C642" s="134"/>
      <c r="D642" s="134"/>
      <c r="E642" s="134"/>
      <c r="F642" s="135"/>
      <c r="G642" s="136"/>
      <c r="L642" s="67" t="str">
        <f t="shared" si="27"/>
        <v/>
      </c>
      <c r="M642" s="67" t="str">
        <f t="shared" si="29"/>
        <v/>
      </c>
      <c r="N642" s="67" t="str">
        <f t="shared" si="28"/>
        <v/>
      </c>
    </row>
    <row r="643" spans="1:14">
      <c r="A643" s="133"/>
      <c r="B643" s="134"/>
      <c r="C643" s="134"/>
      <c r="D643" s="134"/>
      <c r="E643" s="134"/>
      <c r="F643" s="135"/>
      <c r="G643" s="136"/>
      <c r="L643" s="67" t="str">
        <f t="shared" ref="L643:L706" si="30">IF(E643="","",EXP(-POWER((1-J$26*(E643-J$20)/J$19), 1/J$26)))</f>
        <v/>
      </c>
      <c r="M643" s="67" t="str">
        <f t="shared" si="29"/>
        <v/>
      </c>
      <c r="N643" s="67" t="str">
        <f t="shared" ref="N643:N658" si="31">IF(L643="","",POWER(F643-M643,2) / M643)</f>
        <v/>
      </c>
    </row>
    <row r="644" spans="1:14">
      <c r="A644" s="133"/>
      <c r="B644" s="134"/>
      <c r="C644" s="134"/>
      <c r="D644" s="134"/>
      <c r="E644" s="134"/>
      <c r="F644" s="135"/>
      <c r="G644" s="136"/>
      <c r="L644" s="67" t="str">
        <f t="shared" si="30"/>
        <v/>
      </c>
      <c r="M644" s="67" t="str">
        <f t="shared" ref="M644:M707" si="32">IF(L644="","",(L644-L643)*J$3)</f>
        <v/>
      </c>
      <c r="N644" s="67" t="str">
        <f t="shared" si="31"/>
        <v/>
      </c>
    </row>
    <row r="645" spans="1:14">
      <c r="A645" s="133"/>
      <c r="B645" s="134"/>
      <c r="C645" s="134"/>
      <c r="D645" s="134"/>
      <c r="E645" s="134"/>
      <c r="F645" s="135"/>
      <c r="G645" s="136"/>
      <c r="L645" s="67" t="str">
        <f t="shared" si="30"/>
        <v/>
      </c>
      <c r="M645" s="67" t="str">
        <f t="shared" si="32"/>
        <v/>
      </c>
      <c r="N645" s="67" t="str">
        <f t="shared" si="31"/>
        <v/>
      </c>
    </row>
    <row r="646" spans="1:14">
      <c r="A646" s="133"/>
      <c r="B646" s="134"/>
      <c r="C646" s="134"/>
      <c r="D646" s="134"/>
      <c r="E646" s="134"/>
      <c r="F646" s="135"/>
      <c r="G646" s="136"/>
      <c r="L646" s="67" t="str">
        <f t="shared" si="30"/>
        <v/>
      </c>
      <c r="M646" s="67" t="str">
        <f t="shared" si="32"/>
        <v/>
      </c>
      <c r="N646" s="67" t="str">
        <f t="shared" si="31"/>
        <v/>
      </c>
    </row>
    <row r="647" spans="1:14">
      <c r="A647" s="133"/>
      <c r="B647" s="134"/>
      <c r="C647" s="134"/>
      <c r="D647" s="134"/>
      <c r="E647" s="134"/>
      <c r="F647" s="135"/>
      <c r="G647" s="136"/>
      <c r="L647" s="67" t="str">
        <f t="shared" si="30"/>
        <v/>
      </c>
      <c r="M647" s="67" t="str">
        <f t="shared" si="32"/>
        <v/>
      </c>
      <c r="N647" s="67" t="str">
        <f t="shared" si="31"/>
        <v/>
      </c>
    </row>
    <row r="648" spans="1:14">
      <c r="A648" s="133"/>
      <c r="B648" s="134"/>
      <c r="C648" s="134"/>
      <c r="D648" s="134"/>
      <c r="E648" s="134"/>
      <c r="F648" s="135"/>
      <c r="G648" s="136"/>
      <c r="L648" s="67" t="str">
        <f t="shared" si="30"/>
        <v/>
      </c>
      <c r="M648" s="67" t="str">
        <f t="shared" si="32"/>
        <v/>
      </c>
      <c r="N648" s="67" t="str">
        <f t="shared" si="31"/>
        <v/>
      </c>
    </row>
    <row r="649" spans="1:14">
      <c r="A649" s="133"/>
      <c r="B649" s="134"/>
      <c r="C649" s="134"/>
      <c r="D649" s="134"/>
      <c r="E649" s="134"/>
      <c r="F649" s="135"/>
      <c r="G649" s="136"/>
      <c r="L649" s="67" t="str">
        <f t="shared" si="30"/>
        <v/>
      </c>
      <c r="M649" s="67" t="str">
        <f t="shared" si="32"/>
        <v/>
      </c>
      <c r="N649" s="67" t="str">
        <f t="shared" si="31"/>
        <v/>
      </c>
    </row>
    <row r="650" spans="1:14">
      <c r="A650" s="133"/>
      <c r="B650" s="134"/>
      <c r="C650" s="134"/>
      <c r="D650" s="134"/>
      <c r="E650" s="134"/>
      <c r="F650" s="135"/>
      <c r="G650" s="136"/>
      <c r="L650" s="67" t="str">
        <f t="shared" si="30"/>
        <v/>
      </c>
      <c r="M650" s="67" t="str">
        <f t="shared" si="32"/>
        <v/>
      </c>
      <c r="N650" s="67" t="str">
        <f t="shared" si="31"/>
        <v/>
      </c>
    </row>
    <row r="651" spans="1:14">
      <c r="A651" s="133"/>
      <c r="B651" s="134"/>
      <c r="C651" s="134"/>
      <c r="D651" s="134"/>
      <c r="E651" s="134"/>
      <c r="F651" s="135"/>
      <c r="G651" s="136"/>
      <c r="L651" s="67" t="str">
        <f t="shared" si="30"/>
        <v/>
      </c>
      <c r="M651" s="67" t="str">
        <f t="shared" si="32"/>
        <v/>
      </c>
      <c r="N651" s="67" t="str">
        <f t="shared" si="31"/>
        <v/>
      </c>
    </row>
    <row r="652" spans="1:14">
      <c r="A652" s="133"/>
      <c r="B652" s="134"/>
      <c r="C652" s="134"/>
      <c r="D652" s="134"/>
      <c r="E652" s="134"/>
      <c r="F652" s="135"/>
      <c r="G652" s="136"/>
      <c r="L652" s="67" t="str">
        <f t="shared" si="30"/>
        <v/>
      </c>
      <c r="M652" s="67" t="str">
        <f t="shared" si="32"/>
        <v/>
      </c>
      <c r="N652" s="67" t="str">
        <f t="shared" si="31"/>
        <v/>
      </c>
    </row>
    <row r="653" spans="1:14">
      <c r="A653" s="133"/>
      <c r="B653" s="134"/>
      <c r="C653" s="134"/>
      <c r="D653" s="134"/>
      <c r="E653" s="134"/>
      <c r="F653" s="135"/>
      <c r="G653" s="136"/>
      <c r="L653" s="67" t="str">
        <f t="shared" si="30"/>
        <v/>
      </c>
      <c r="M653" s="67" t="str">
        <f t="shared" si="32"/>
        <v/>
      </c>
      <c r="N653" s="67" t="str">
        <f t="shared" si="31"/>
        <v/>
      </c>
    </row>
    <row r="654" spans="1:14">
      <c r="A654" s="133"/>
      <c r="B654" s="134"/>
      <c r="C654" s="134"/>
      <c r="D654" s="134"/>
      <c r="E654" s="134"/>
      <c r="F654" s="135"/>
      <c r="G654" s="136"/>
      <c r="L654" s="67" t="str">
        <f t="shared" si="30"/>
        <v/>
      </c>
      <c r="M654" s="67" t="str">
        <f t="shared" si="32"/>
        <v/>
      </c>
      <c r="N654" s="67" t="str">
        <f t="shared" si="31"/>
        <v/>
      </c>
    </row>
    <row r="655" spans="1:14">
      <c r="A655" s="133"/>
      <c r="B655" s="134"/>
      <c r="C655" s="134"/>
      <c r="D655" s="134"/>
      <c r="E655" s="134"/>
      <c r="F655" s="135"/>
      <c r="G655" s="136"/>
      <c r="L655" s="67" t="str">
        <f t="shared" si="30"/>
        <v/>
      </c>
      <c r="M655" s="67" t="str">
        <f t="shared" si="32"/>
        <v/>
      </c>
      <c r="N655" s="67" t="str">
        <f t="shared" si="31"/>
        <v/>
      </c>
    </row>
    <row r="656" spans="1:14">
      <c r="A656" s="133"/>
      <c r="B656" s="134"/>
      <c r="C656" s="134"/>
      <c r="D656" s="134"/>
      <c r="E656" s="134"/>
      <c r="F656" s="135"/>
      <c r="G656" s="136"/>
      <c r="L656" s="67" t="str">
        <f t="shared" si="30"/>
        <v/>
      </c>
      <c r="M656" s="67" t="str">
        <f t="shared" si="32"/>
        <v/>
      </c>
      <c r="N656" s="67" t="str">
        <f t="shared" si="31"/>
        <v/>
      </c>
    </row>
    <row r="657" spans="1:14">
      <c r="A657" s="133"/>
      <c r="B657" s="134"/>
      <c r="C657" s="134"/>
      <c r="D657" s="134"/>
      <c r="E657" s="134"/>
      <c r="F657" s="135"/>
      <c r="G657" s="136"/>
      <c r="L657" s="67" t="str">
        <f t="shared" si="30"/>
        <v/>
      </c>
      <c r="M657" s="67" t="str">
        <f t="shared" si="32"/>
        <v/>
      </c>
      <c r="N657" s="67" t="str">
        <f t="shared" si="31"/>
        <v/>
      </c>
    </row>
    <row r="658" spans="1:14">
      <c r="A658" s="133"/>
      <c r="B658" s="134"/>
      <c r="C658" s="134"/>
      <c r="D658" s="134"/>
      <c r="E658" s="134"/>
      <c r="F658" s="135"/>
      <c r="G658" s="136"/>
      <c r="L658" s="67" t="str">
        <f t="shared" si="30"/>
        <v/>
      </c>
      <c r="M658" s="67" t="str">
        <f t="shared" si="32"/>
        <v/>
      </c>
      <c r="N658" s="67" t="str">
        <f t="shared" si="31"/>
        <v/>
      </c>
    </row>
    <row r="659" spans="1:14">
      <c r="A659" s="133"/>
      <c r="B659" s="134"/>
      <c r="C659" s="134"/>
      <c r="D659" s="134"/>
      <c r="E659" s="134"/>
      <c r="F659" s="135"/>
      <c r="G659" s="136"/>
      <c r="L659" s="67" t="str">
        <f t="shared" si="30"/>
        <v/>
      </c>
      <c r="M659" s="67" t="str">
        <f t="shared" si="32"/>
        <v/>
      </c>
    </row>
    <row r="660" spans="1:14">
      <c r="A660" s="133"/>
      <c r="B660" s="134"/>
      <c r="C660" s="134"/>
      <c r="D660" s="134"/>
      <c r="E660" s="134"/>
      <c r="F660" s="135"/>
      <c r="G660" s="136"/>
      <c r="L660" s="67" t="str">
        <f t="shared" si="30"/>
        <v/>
      </c>
      <c r="M660" s="67" t="str">
        <f t="shared" si="32"/>
        <v/>
      </c>
    </row>
    <row r="661" spans="1:14">
      <c r="A661" s="133"/>
      <c r="B661" s="134"/>
      <c r="C661" s="134"/>
      <c r="D661" s="134"/>
      <c r="E661" s="134"/>
      <c r="F661" s="135"/>
      <c r="G661" s="136"/>
      <c r="L661" s="67" t="str">
        <f t="shared" si="30"/>
        <v/>
      </c>
      <c r="M661" s="67" t="str">
        <f t="shared" si="32"/>
        <v/>
      </c>
    </row>
    <row r="662" spans="1:14">
      <c r="A662" s="133"/>
      <c r="B662" s="134"/>
      <c r="C662" s="134"/>
      <c r="D662" s="134"/>
      <c r="E662" s="134"/>
      <c r="F662" s="135"/>
      <c r="G662" s="136"/>
      <c r="L662" s="67" t="str">
        <f t="shared" si="30"/>
        <v/>
      </c>
      <c r="M662" s="67" t="str">
        <f t="shared" si="32"/>
        <v/>
      </c>
    </row>
    <row r="663" spans="1:14">
      <c r="A663" s="133"/>
      <c r="B663" s="134"/>
      <c r="C663" s="134"/>
      <c r="D663" s="134"/>
      <c r="E663" s="134"/>
      <c r="F663" s="135"/>
      <c r="G663" s="136"/>
      <c r="L663" s="67" t="str">
        <f t="shared" si="30"/>
        <v/>
      </c>
      <c r="M663" s="67" t="str">
        <f t="shared" si="32"/>
        <v/>
      </c>
    </row>
    <row r="664" spans="1:14">
      <c r="A664" s="133"/>
      <c r="B664" s="134"/>
      <c r="C664" s="134"/>
      <c r="D664" s="134"/>
      <c r="E664" s="134"/>
      <c r="F664" s="135"/>
      <c r="G664" s="136"/>
      <c r="L664" s="67" t="str">
        <f t="shared" si="30"/>
        <v/>
      </c>
      <c r="M664" s="67" t="str">
        <f t="shared" si="32"/>
        <v/>
      </c>
    </row>
    <row r="665" spans="1:14">
      <c r="A665" s="133"/>
      <c r="B665" s="134"/>
      <c r="C665" s="134"/>
      <c r="D665" s="134"/>
      <c r="E665" s="134"/>
      <c r="F665" s="135"/>
      <c r="G665" s="136"/>
      <c r="L665" s="67" t="str">
        <f t="shared" si="30"/>
        <v/>
      </c>
      <c r="M665" s="67" t="str">
        <f t="shared" si="32"/>
        <v/>
      </c>
    </row>
    <row r="666" spans="1:14">
      <c r="A666" s="133"/>
      <c r="B666" s="134"/>
      <c r="C666" s="134"/>
      <c r="D666" s="134"/>
      <c r="E666" s="134"/>
      <c r="F666" s="135"/>
      <c r="G666" s="136"/>
      <c r="L666" s="67" t="str">
        <f t="shared" si="30"/>
        <v/>
      </c>
      <c r="M666" s="67" t="str">
        <f t="shared" si="32"/>
        <v/>
      </c>
    </row>
    <row r="667" spans="1:14">
      <c r="A667" s="133"/>
      <c r="B667" s="134"/>
      <c r="C667" s="134"/>
      <c r="D667" s="134"/>
      <c r="E667" s="134"/>
      <c r="F667" s="135"/>
      <c r="G667" s="136"/>
      <c r="L667" s="67" t="str">
        <f t="shared" si="30"/>
        <v/>
      </c>
      <c r="M667" s="67" t="str">
        <f t="shared" si="32"/>
        <v/>
      </c>
    </row>
    <row r="668" spans="1:14">
      <c r="A668" s="133"/>
      <c r="B668" s="134"/>
      <c r="C668" s="134"/>
      <c r="D668" s="134"/>
      <c r="E668" s="134"/>
      <c r="F668" s="135"/>
      <c r="G668" s="136"/>
      <c r="L668" s="67" t="str">
        <f t="shared" si="30"/>
        <v/>
      </c>
      <c r="M668" s="67" t="str">
        <f t="shared" si="32"/>
        <v/>
      </c>
    </row>
    <row r="669" spans="1:14">
      <c r="A669" s="133"/>
      <c r="B669" s="134"/>
      <c r="C669" s="134"/>
      <c r="D669" s="134"/>
      <c r="E669" s="134"/>
      <c r="F669" s="135"/>
      <c r="G669" s="136"/>
      <c r="L669" s="67" t="str">
        <f t="shared" si="30"/>
        <v/>
      </c>
      <c r="M669" s="67" t="str">
        <f t="shared" si="32"/>
        <v/>
      </c>
    </row>
    <row r="670" spans="1:14">
      <c r="A670" s="133"/>
      <c r="B670" s="134"/>
      <c r="C670" s="134"/>
      <c r="D670" s="134"/>
      <c r="E670" s="134"/>
      <c r="F670" s="135"/>
      <c r="G670" s="136"/>
      <c r="L670" s="67" t="str">
        <f t="shared" si="30"/>
        <v/>
      </c>
      <c r="M670" s="67" t="str">
        <f t="shared" si="32"/>
        <v/>
      </c>
    </row>
    <row r="671" spans="1:14">
      <c r="A671" s="133"/>
      <c r="B671" s="134"/>
      <c r="C671" s="134"/>
      <c r="D671" s="134"/>
      <c r="E671" s="134"/>
      <c r="F671" s="135"/>
      <c r="G671" s="136"/>
      <c r="L671" s="67" t="str">
        <f t="shared" si="30"/>
        <v/>
      </c>
      <c r="M671" s="67" t="str">
        <f t="shared" si="32"/>
        <v/>
      </c>
    </row>
    <row r="672" spans="1:14">
      <c r="A672" s="133"/>
      <c r="B672" s="134"/>
      <c r="C672" s="134"/>
      <c r="D672" s="134"/>
      <c r="E672" s="134"/>
      <c r="F672" s="135"/>
      <c r="G672" s="136"/>
      <c r="L672" s="67" t="str">
        <f t="shared" si="30"/>
        <v/>
      </c>
      <c r="M672" s="67" t="str">
        <f t="shared" si="32"/>
        <v/>
      </c>
    </row>
    <row r="673" spans="1:13">
      <c r="A673" s="133"/>
      <c r="B673" s="134"/>
      <c r="C673" s="134"/>
      <c r="D673" s="134"/>
      <c r="E673" s="134"/>
      <c r="F673" s="135"/>
      <c r="G673" s="136"/>
      <c r="L673" s="67" t="str">
        <f t="shared" si="30"/>
        <v/>
      </c>
      <c r="M673" s="67" t="str">
        <f t="shared" si="32"/>
        <v/>
      </c>
    </row>
    <row r="674" spans="1:13">
      <c r="A674" s="133"/>
      <c r="B674" s="134"/>
      <c r="C674" s="134"/>
      <c r="D674" s="134"/>
      <c r="E674" s="134"/>
      <c r="F674" s="135"/>
      <c r="G674" s="136"/>
      <c r="L674" s="67" t="str">
        <f t="shared" si="30"/>
        <v/>
      </c>
      <c r="M674" s="67" t="str">
        <f t="shared" si="32"/>
        <v/>
      </c>
    </row>
    <row r="675" spans="1:13">
      <c r="A675" s="133"/>
      <c r="B675" s="134"/>
      <c r="C675" s="134"/>
      <c r="D675" s="134"/>
      <c r="E675" s="134"/>
      <c r="F675" s="135"/>
      <c r="G675" s="136"/>
      <c r="L675" s="67" t="str">
        <f t="shared" si="30"/>
        <v/>
      </c>
      <c r="M675" s="67" t="str">
        <f t="shared" si="32"/>
        <v/>
      </c>
    </row>
    <row r="676" spans="1:13">
      <c r="A676" s="133"/>
      <c r="B676" s="134"/>
      <c r="C676" s="134"/>
      <c r="D676" s="134"/>
      <c r="E676" s="134"/>
      <c r="F676" s="135"/>
      <c r="G676" s="136"/>
      <c r="L676" s="67" t="str">
        <f t="shared" si="30"/>
        <v/>
      </c>
      <c r="M676" s="67" t="str">
        <f t="shared" si="32"/>
        <v/>
      </c>
    </row>
    <row r="677" spans="1:13">
      <c r="A677" s="133"/>
      <c r="B677" s="134"/>
      <c r="C677" s="134"/>
      <c r="D677" s="134"/>
      <c r="E677" s="134"/>
      <c r="F677" s="135"/>
      <c r="G677" s="136"/>
      <c r="L677" s="67" t="str">
        <f t="shared" si="30"/>
        <v/>
      </c>
      <c r="M677" s="67" t="str">
        <f t="shared" si="32"/>
        <v/>
      </c>
    </row>
    <row r="678" spans="1:13">
      <c r="A678" s="133"/>
      <c r="B678" s="134"/>
      <c r="C678" s="134"/>
      <c r="D678" s="134"/>
      <c r="E678" s="134"/>
      <c r="F678" s="135"/>
      <c r="G678" s="136"/>
      <c r="L678" s="67" t="str">
        <f t="shared" si="30"/>
        <v/>
      </c>
      <c r="M678" s="67" t="str">
        <f t="shared" si="32"/>
        <v/>
      </c>
    </row>
    <row r="679" spans="1:13">
      <c r="A679" s="133"/>
      <c r="B679" s="134"/>
      <c r="C679" s="134"/>
      <c r="D679" s="134"/>
      <c r="E679" s="134"/>
      <c r="F679" s="135"/>
      <c r="G679" s="136"/>
      <c r="L679" s="67" t="str">
        <f t="shared" si="30"/>
        <v/>
      </c>
      <c r="M679" s="67" t="str">
        <f t="shared" si="32"/>
        <v/>
      </c>
    </row>
    <row r="680" spans="1:13">
      <c r="A680" s="133"/>
      <c r="B680" s="134"/>
      <c r="C680" s="134"/>
      <c r="D680" s="134"/>
      <c r="E680" s="134"/>
      <c r="F680" s="135"/>
      <c r="G680" s="136"/>
      <c r="L680" s="67" t="str">
        <f t="shared" si="30"/>
        <v/>
      </c>
      <c r="M680" s="67" t="str">
        <f t="shared" si="32"/>
        <v/>
      </c>
    </row>
    <row r="681" spans="1:13">
      <c r="A681" s="133"/>
      <c r="B681" s="134"/>
      <c r="C681" s="134"/>
      <c r="D681" s="134"/>
      <c r="E681" s="134"/>
      <c r="F681" s="135"/>
      <c r="G681" s="136"/>
      <c r="L681" s="67" t="str">
        <f t="shared" si="30"/>
        <v/>
      </c>
      <c r="M681" s="67" t="str">
        <f t="shared" si="32"/>
        <v/>
      </c>
    </row>
    <row r="682" spans="1:13">
      <c r="A682" s="133"/>
      <c r="B682" s="134"/>
      <c r="C682" s="134"/>
      <c r="D682" s="134"/>
      <c r="E682" s="134"/>
      <c r="F682" s="135"/>
      <c r="G682" s="136"/>
      <c r="L682" s="67" t="str">
        <f t="shared" si="30"/>
        <v/>
      </c>
      <c r="M682" s="67" t="str">
        <f t="shared" si="32"/>
        <v/>
      </c>
    </row>
    <row r="683" spans="1:13">
      <c r="A683" s="133"/>
      <c r="B683" s="134"/>
      <c r="C683" s="134"/>
      <c r="D683" s="134"/>
      <c r="E683" s="134"/>
      <c r="F683" s="135"/>
      <c r="G683" s="136"/>
      <c r="L683" s="67" t="str">
        <f t="shared" si="30"/>
        <v/>
      </c>
      <c r="M683" s="67" t="str">
        <f t="shared" si="32"/>
        <v/>
      </c>
    </row>
    <row r="684" spans="1:13">
      <c r="A684" s="133"/>
      <c r="B684" s="134"/>
      <c r="C684" s="134"/>
      <c r="D684" s="134"/>
      <c r="E684" s="134"/>
      <c r="F684" s="135"/>
      <c r="G684" s="136"/>
      <c r="L684" s="67" t="str">
        <f t="shared" si="30"/>
        <v/>
      </c>
      <c r="M684" s="67" t="str">
        <f t="shared" si="32"/>
        <v/>
      </c>
    </row>
    <row r="685" spans="1:13">
      <c r="A685" s="133"/>
      <c r="B685" s="134"/>
      <c r="C685" s="134"/>
      <c r="D685" s="134"/>
      <c r="E685" s="134"/>
      <c r="F685" s="135"/>
      <c r="G685" s="136"/>
      <c r="L685" s="67" t="str">
        <f t="shared" si="30"/>
        <v/>
      </c>
      <c r="M685" s="67" t="str">
        <f t="shared" si="32"/>
        <v/>
      </c>
    </row>
    <row r="686" spans="1:13">
      <c r="A686" s="133"/>
      <c r="B686" s="134"/>
      <c r="C686" s="134"/>
      <c r="D686" s="134"/>
      <c r="E686" s="134"/>
      <c r="F686" s="135"/>
      <c r="G686" s="136"/>
      <c r="L686" s="67" t="str">
        <f t="shared" si="30"/>
        <v/>
      </c>
      <c r="M686" s="67" t="str">
        <f t="shared" si="32"/>
        <v/>
      </c>
    </row>
    <row r="687" spans="1:13">
      <c r="A687" s="133"/>
      <c r="B687" s="134"/>
      <c r="C687" s="134"/>
      <c r="D687" s="134"/>
      <c r="E687" s="134"/>
      <c r="F687" s="135"/>
      <c r="G687" s="136"/>
      <c r="L687" s="67" t="str">
        <f t="shared" si="30"/>
        <v/>
      </c>
      <c r="M687" s="67" t="str">
        <f t="shared" si="32"/>
        <v/>
      </c>
    </row>
    <row r="688" spans="1:13">
      <c r="A688" s="133"/>
      <c r="B688" s="134"/>
      <c r="C688" s="134"/>
      <c r="D688" s="134"/>
      <c r="E688" s="134"/>
      <c r="F688" s="135"/>
      <c r="G688" s="136"/>
      <c r="L688" s="67" t="str">
        <f t="shared" si="30"/>
        <v/>
      </c>
      <c r="M688" s="67" t="str">
        <f t="shared" si="32"/>
        <v/>
      </c>
    </row>
    <row r="689" spans="1:13">
      <c r="A689" s="133"/>
      <c r="B689" s="134"/>
      <c r="C689" s="134"/>
      <c r="D689" s="134"/>
      <c r="E689" s="134"/>
      <c r="F689" s="135"/>
      <c r="G689" s="136"/>
      <c r="L689" s="67" t="str">
        <f t="shared" si="30"/>
        <v/>
      </c>
      <c r="M689" s="67" t="str">
        <f t="shared" si="32"/>
        <v/>
      </c>
    </row>
    <row r="690" spans="1:13">
      <c r="A690" s="133"/>
      <c r="B690" s="134"/>
      <c r="C690" s="134"/>
      <c r="D690" s="134"/>
      <c r="E690" s="134"/>
      <c r="F690" s="135"/>
      <c r="G690" s="136"/>
      <c r="L690" s="67" t="str">
        <f t="shared" si="30"/>
        <v/>
      </c>
      <c r="M690" s="67" t="str">
        <f t="shared" si="32"/>
        <v/>
      </c>
    </row>
    <row r="691" spans="1:13">
      <c r="A691" s="133"/>
      <c r="B691" s="134"/>
      <c r="C691" s="134"/>
      <c r="D691" s="134"/>
      <c r="E691" s="134"/>
      <c r="F691" s="135"/>
      <c r="G691" s="136"/>
      <c r="L691" s="67" t="str">
        <f t="shared" si="30"/>
        <v/>
      </c>
      <c r="M691" s="67" t="str">
        <f t="shared" si="32"/>
        <v/>
      </c>
    </row>
    <row r="692" spans="1:13">
      <c r="A692" s="133"/>
      <c r="B692" s="134"/>
      <c r="C692" s="134"/>
      <c r="D692" s="134"/>
      <c r="E692" s="134"/>
      <c r="F692" s="135"/>
      <c r="G692" s="136"/>
      <c r="L692" s="67" t="str">
        <f t="shared" si="30"/>
        <v/>
      </c>
      <c r="M692" s="67" t="str">
        <f t="shared" si="32"/>
        <v/>
      </c>
    </row>
    <row r="693" spans="1:13">
      <c r="A693" s="133"/>
      <c r="B693" s="134"/>
      <c r="C693" s="134"/>
      <c r="D693" s="134"/>
      <c r="E693" s="134"/>
      <c r="F693" s="135"/>
      <c r="G693" s="136"/>
      <c r="L693" s="67" t="str">
        <f t="shared" si="30"/>
        <v/>
      </c>
      <c r="M693" s="67" t="str">
        <f t="shared" si="32"/>
        <v/>
      </c>
    </row>
    <row r="694" spans="1:13">
      <c r="A694" s="133"/>
      <c r="B694" s="134"/>
      <c r="C694" s="134"/>
      <c r="D694" s="134"/>
      <c r="E694" s="134"/>
      <c r="F694" s="135"/>
      <c r="G694" s="136"/>
      <c r="L694" s="67" t="str">
        <f t="shared" si="30"/>
        <v/>
      </c>
      <c r="M694" s="67" t="str">
        <f t="shared" si="32"/>
        <v/>
      </c>
    </row>
    <row r="695" spans="1:13">
      <c r="A695" s="133"/>
      <c r="B695" s="134"/>
      <c r="C695" s="134"/>
      <c r="D695" s="134"/>
      <c r="E695" s="134"/>
      <c r="F695" s="135"/>
      <c r="G695" s="136"/>
      <c r="L695" s="67" t="str">
        <f t="shared" si="30"/>
        <v/>
      </c>
      <c r="M695" s="67" t="str">
        <f t="shared" si="32"/>
        <v/>
      </c>
    </row>
    <row r="696" spans="1:13">
      <c r="A696" s="133"/>
      <c r="B696" s="134"/>
      <c r="C696" s="134"/>
      <c r="D696" s="134"/>
      <c r="E696" s="134"/>
      <c r="F696" s="135"/>
      <c r="G696" s="136"/>
      <c r="L696" s="67" t="str">
        <f t="shared" si="30"/>
        <v/>
      </c>
      <c r="M696" s="67" t="str">
        <f t="shared" si="32"/>
        <v/>
      </c>
    </row>
    <row r="697" spans="1:13">
      <c r="A697" s="133"/>
      <c r="B697" s="134"/>
      <c r="C697" s="134"/>
      <c r="D697" s="134"/>
      <c r="E697" s="134"/>
      <c r="F697" s="135"/>
      <c r="G697" s="136"/>
      <c r="L697" s="67" t="str">
        <f t="shared" si="30"/>
        <v/>
      </c>
      <c r="M697" s="67" t="str">
        <f t="shared" si="32"/>
        <v/>
      </c>
    </row>
    <row r="698" spans="1:13">
      <c r="A698" s="133"/>
      <c r="B698" s="134"/>
      <c r="C698" s="134"/>
      <c r="D698" s="134"/>
      <c r="E698" s="134"/>
      <c r="F698" s="135"/>
      <c r="G698" s="136"/>
      <c r="L698" s="67" t="str">
        <f t="shared" si="30"/>
        <v/>
      </c>
      <c r="M698" s="67" t="str">
        <f t="shared" si="32"/>
        <v/>
      </c>
    </row>
    <row r="699" spans="1:13">
      <c r="A699" s="133"/>
      <c r="B699" s="134"/>
      <c r="C699" s="134"/>
      <c r="D699" s="134"/>
      <c r="E699" s="134"/>
      <c r="F699" s="135"/>
      <c r="G699" s="136"/>
      <c r="L699" s="67" t="str">
        <f t="shared" si="30"/>
        <v/>
      </c>
      <c r="M699" s="67" t="str">
        <f t="shared" si="32"/>
        <v/>
      </c>
    </row>
    <row r="700" spans="1:13">
      <c r="A700" s="133"/>
      <c r="B700" s="134"/>
      <c r="C700" s="134"/>
      <c r="D700" s="134"/>
      <c r="E700" s="134"/>
      <c r="F700" s="135"/>
      <c r="G700" s="136"/>
      <c r="L700" s="67" t="str">
        <f t="shared" si="30"/>
        <v/>
      </c>
      <c r="M700" s="67" t="str">
        <f t="shared" si="32"/>
        <v/>
      </c>
    </row>
    <row r="701" spans="1:13">
      <c r="A701" s="133"/>
      <c r="B701" s="134"/>
      <c r="C701" s="134"/>
      <c r="D701" s="134"/>
      <c r="E701" s="134"/>
      <c r="F701" s="135"/>
      <c r="G701" s="136"/>
      <c r="L701" s="67" t="str">
        <f t="shared" si="30"/>
        <v/>
      </c>
      <c r="M701" s="67" t="str">
        <f t="shared" si="32"/>
        <v/>
      </c>
    </row>
    <row r="702" spans="1:13">
      <c r="A702" s="133"/>
      <c r="B702" s="134"/>
      <c r="C702" s="134"/>
      <c r="D702" s="134"/>
      <c r="E702" s="134"/>
      <c r="F702" s="135"/>
      <c r="G702" s="136"/>
      <c r="L702" s="67" t="str">
        <f t="shared" si="30"/>
        <v/>
      </c>
      <c r="M702" s="67" t="str">
        <f t="shared" si="32"/>
        <v/>
      </c>
    </row>
    <row r="703" spans="1:13">
      <c r="A703" s="133"/>
      <c r="B703" s="134"/>
      <c r="C703" s="134"/>
      <c r="D703" s="134"/>
      <c r="E703" s="134"/>
      <c r="F703" s="135"/>
      <c r="G703" s="136"/>
      <c r="L703" s="67" t="str">
        <f t="shared" si="30"/>
        <v/>
      </c>
      <c r="M703" s="67" t="str">
        <f t="shared" si="32"/>
        <v/>
      </c>
    </row>
    <row r="704" spans="1:13">
      <c r="A704" s="133"/>
      <c r="B704" s="134"/>
      <c r="C704" s="134"/>
      <c r="D704" s="134"/>
      <c r="E704" s="134"/>
      <c r="F704" s="135"/>
      <c r="G704" s="136"/>
      <c r="L704" s="67" t="str">
        <f t="shared" si="30"/>
        <v/>
      </c>
      <c r="M704" s="67" t="str">
        <f t="shared" si="32"/>
        <v/>
      </c>
    </row>
    <row r="705" spans="1:13">
      <c r="A705" s="133"/>
      <c r="B705" s="134"/>
      <c r="C705" s="134"/>
      <c r="D705" s="134"/>
      <c r="E705" s="134"/>
      <c r="F705" s="135"/>
      <c r="G705" s="136"/>
      <c r="L705" s="67" t="str">
        <f t="shared" si="30"/>
        <v/>
      </c>
      <c r="M705" s="67" t="str">
        <f t="shared" si="32"/>
        <v/>
      </c>
    </row>
    <row r="706" spans="1:13">
      <c r="A706" s="133"/>
      <c r="B706" s="134"/>
      <c r="C706" s="134"/>
      <c r="D706" s="134"/>
      <c r="E706" s="134"/>
      <c r="F706" s="135"/>
      <c r="G706" s="136"/>
      <c r="L706" s="67" t="str">
        <f t="shared" si="30"/>
        <v/>
      </c>
      <c r="M706" s="67" t="str">
        <f t="shared" si="32"/>
        <v/>
      </c>
    </row>
    <row r="707" spans="1:13">
      <c r="A707" s="133"/>
      <c r="B707" s="134"/>
      <c r="C707" s="134"/>
      <c r="D707" s="134"/>
      <c r="E707" s="134"/>
      <c r="F707" s="135"/>
      <c r="G707" s="136"/>
      <c r="L707" s="67" t="str">
        <f t="shared" ref="L707:L770" si="33">IF(E707="","",EXP(-POWER((1-J$26*(E707-J$20)/J$19), 1/J$26)))</f>
        <v/>
      </c>
      <c r="M707" s="67" t="str">
        <f t="shared" si="32"/>
        <v/>
      </c>
    </row>
    <row r="708" spans="1:13">
      <c r="A708" s="133"/>
      <c r="B708" s="134"/>
      <c r="C708" s="134"/>
      <c r="D708" s="134"/>
      <c r="E708" s="134"/>
      <c r="F708" s="135"/>
      <c r="G708" s="136"/>
      <c r="L708" s="67" t="str">
        <f t="shared" si="33"/>
        <v/>
      </c>
      <c r="M708" s="67" t="str">
        <f t="shared" ref="M708:M771" si="34">IF(L708="","",(L708-L707)*J$3)</f>
        <v/>
      </c>
    </row>
    <row r="709" spans="1:13">
      <c r="A709" s="133"/>
      <c r="B709" s="134"/>
      <c r="C709" s="134"/>
      <c r="D709" s="134"/>
      <c r="E709" s="134"/>
      <c r="F709" s="135"/>
      <c r="G709" s="136"/>
      <c r="L709" s="67" t="str">
        <f t="shared" si="33"/>
        <v/>
      </c>
      <c r="M709" s="67" t="str">
        <f t="shared" si="34"/>
        <v/>
      </c>
    </row>
    <row r="710" spans="1:13">
      <c r="A710" s="133"/>
      <c r="B710" s="134"/>
      <c r="C710" s="134"/>
      <c r="D710" s="134"/>
      <c r="E710" s="134"/>
      <c r="F710" s="135"/>
      <c r="G710" s="136"/>
      <c r="L710" s="67" t="str">
        <f t="shared" si="33"/>
        <v/>
      </c>
      <c r="M710" s="67" t="str">
        <f t="shared" si="34"/>
        <v/>
      </c>
    </row>
    <row r="711" spans="1:13">
      <c r="A711" s="133"/>
      <c r="B711" s="134"/>
      <c r="C711" s="134"/>
      <c r="D711" s="134"/>
      <c r="E711" s="134"/>
      <c r="F711" s="135"/>
      <c r="G711" s="136"/>
      <c r="L711" s="67" t="str">
        <f t="shared" si="33"/>
        <v/>
      </c>
      <c r="M711" s="67" t="str">
        <f t="shared" si="34"/>
        <v/>
      </c>
    </row>
    <row r="712" spans="1:13">
      <c r="A712" s="133"/>
      <c r="B712" s="134"/>
      <c r="C712" s="134"/>
      <c r="D712" s="134"/>
      <c r="E712" s="134"/>
      <c r="F712" s="135"/>
      <c r="G712" s="136"/>
      <c r="L712" s="67" t="str">
        <f t="shared" si="33"/>
        <v/>
      </c>
      <c r="M712" s="67" t="str">
        <f t="shared" si="34"/>
        <v/>
      </c>
    </row>
    <row r="713" spans="1:13">
      <c r="A713" s="133"/>
      <c r="B713" s="134"/>
      <c r="C713" s="134"/>
      <c r="D713" s="134"/>
      <c r="E713" s="134"/>
      <c r="F713" s="135"/>
      <c r="G713" s="136"/>
      <c r="L713" s="67" t="str">
        <f t="shared" si="33"/>
        <v/>
      </c>
      <c r="M713" s="67" t="str">
        <f t="shared" si="34"/>
        <v/>
      </c>
    </row>
    <row r="714" spans="1:13">
      <c r="A714" s="133"/>
      <c r="B714" s="134"/>
      <c r="C714" s="134"/>
      <c r="D714" s="134"/>
      <c r="E714" s="134"/>
      <c r="F714" s="135"/>
      <c r="G714" s="136"/>
      <c r="L714" s="67" t="str">
        <f t="shared" si="33"/>
        <v/>
      </c>
      <c r="M714" s="67" t="str">
        <f t="shared" si="34"/>
        <v/>
      </c>
    </row>
    <row r="715" spans="1:13">
      <c r="A715" s="133"/>
      <c r="B715" s="134"/>
      <c r="C715" s="134"/>
      <c r="D715" s="134"/>
      <c r="E715" s="134"/>
      <c r="F715" s="135"/>
      <c r="G715" s="136"/>
      <c r="L715" s="67" t="str">
        <f t="shared" si="33"/>
        <v/>
      </c>
      <c r="M715" s="67" t="str">
        <f t="shared" si="34"/>
        <v/>
      </c>
    </row>
    <row r="716" spans="1:13">
      <c r="A716" s="133"/>
      <c r="B716" s="134"/>
      <c r="C716" s="134"/>
      <c r="D716" s="134"/>
      <c r="E716" s="134"/>
      <c r="F716" s="135"/>
      <c r="G716" s="136"/>
      <c r="L716" s="67" t="str">
        <f t="shared" si="33"/>
        <v/>
      </c>
      <c r="M716" s="67" t="str">
        <f t="shared" si="34"/>
        <v/>
      </c>
    </row>
    <row r="717" spans="1:13">
      <c r="A717" s="133"/>
      <c r="B717" s="134"/>
      <c r="C717" s="134"/>
      <c r="D717" s="134"/>
      <c r="E717" s="134"/>
      <c r="F717" s="135"/>
      <c r="G717" s="136"/>
      <c r="L717" s="67" t="str">
        <f t="shared" si="33"/>
        <v/>
      </c>
      <c r="M717" s="67" t="str">
        <f t="shared" si="34"/>
        <v/>
      </c>
    </row>
    <row r="718" spans="1:13">
      <c r="A718" s="133"/>
      <c r="B718" s="134"/>
      <c r="C718" s="134"/>
      <c r="D718" s="134"/>
      <c r="E718" s="134"/>
      <c r="F718" s="135"/>
      <c r="G718" s="136"/>
      <c r="L718" s="67" t="str">
        <f t="shared" si="33"/>
        <v/>
      </c>
      <c r="M718" s="67" t="str">
        <f t="shared" si="34"/>
        <v/>
      </c>
    </row>
    <row r="719" spans="1:13">
      <c r="A719" s="133"/>
      <c r="B719" s="134"/>
      <c r="C719" s="134"/>
      <c r="D719" s="134"/>
      <c r="E719" s="134"/>
      <c r="F719" s="135"/>
      <c r="G719" s="136"/>
      <c r="L719" s="67" t="str">
        <f t="shared" si="33"/>
        <v/>
      </c>
      <c r="M719" s="67" t="str">
        <f t="shared" si="34"/>
        <v/>
      </c>
    </row>
    <row r="720" spans="1:13">
      <c r="A720" s="133"/>
      <c r="B720" s="134"/>
      <c r="C720" s="134"/>
      <c r="D720" s="134"/>
      <c r="E720" s="134"/>
      <c r="F720" s="135"/>
      <c r="G720" s="136"/>
      <c r="L720" s="67" t="str">
        <f t="shared" si="33"/>
        <v/>
      </c>
      <c r="M720" s="67" t="str">
        <f t="shared" si="34"/>
        <v/>
      </c>
    </row>
    <row r="721" spans="1:13">
      <c r="A721" s="133"/>
      <c r="B721" s="134"/>
      <c r="C721" s="134"/>
      <c r="D721" s="134"/>
      <c r="E721" s="134"/>
      <c r="F721" s="135"/>
      <c r="G721" s="136"/>
      <c r="L721" s="67" t="str">
        <f t="shared" si="33"/>
        <v/>
      </c>
      <c r="M721" s="67" t="str">
        <f t="shared" si="34"/>
        <v/>
      </c>
    </row>
    <row r="722" spans="1:13">
      <c r="A722" s="133"/>
      <c r="B722" s="134"/>
      <c r="C722" s="134"/>
      <c r="D722" s="134"/>
      <c r="E722" s="134"/>
      <c r="F722" s="135"/>
      <c r="G722" s="136"/>
      <c r="L722" s="67" t="str">
        <f t="shared" si="33"/>
        <v/>
      </c>
      <c r="M722" s="67" t="str">
        <f t="shared" si="34"/>
        <v/>
      </c>
    </row>
    <row r="723" spans="1:13">
      <c r="A723" s="133"/>
      <c r="B723" s="134"/>
      <c r="C723" s="134"/>
      <c r="D723" s="134"/>
      <c r="E723" s="134"/>
      <c r="F723" s="135"/>
      <c r="G723" s="136"/>
      <c r="L723" s="67" t="str">
        <f t="shared" si="33"/>
        <v/>
      </c>
      <c r="M723" s="67" t="str">
        <f t="shared" si="34"/>
        <v/>
      </c>
    </row>
    <row r="724" spans="1:13">
      <c r="A724" s="133"/>
      <c r="B724" s="134"/>
      <c r="C724" s="134"/>
      <c r="D724" s="134"/>
      <c r="E724" s="134"/>
      <c r="F724" s="135"/>
      <c r="G724" s="136"/>
      <c r="L724" s="67" t="str">
        <f t="shared" si="33"/>
        <v/>
      </c>
      <c r="M724" s="67" t="str">
        <f t="shared" si="34"/>
        <v/>
      </c>
    </row>
    <row r="725" spans="1:13">
      <c r="A725" s="133"/>
      <c r="B725" s="134"/>
      <c r="C725" s="134"/>
      <c r="D725" s="134"/>
      <c r="E725" s="134"/>
      <c r="F725" s="135"/>
      <c r="G725" s="136"/>
      <c r="L725" s="67" t="str">
        <f t="shared" si="33"/>
        <v/>
      </c>
      <c r="M725" s="67" t="str">
        <f t="shared" si="34"/>
        <v/>
      </c>
    </row>
    <row r="726" spans="1:13">
      <c r="A726" s="133"/>
      <c r="B726" s="134"/>
      <c r="C726" s="134"/>
      <c r="D726" s="134"/>
      <c r="E726" s="134"/>
      <c r="F726" s="135"/>
      <c r="G726" s="136"/>
      <c r="L726" s="67" t="str">
        <f t="shared" si="33"/>
        <v/>
      </c>
      <c r="M726" s="67" t="str">
        <f t="shared" si="34"/>
        <v/>
      </c>
    </row>
    <row r="727" spans="1:13">
      <c r="A727" s="133"/>
      <c r="B727" s="134"/>
      <c r="C727" s="134"/>
      <c r="D727" s="134"/>
      <c r="E727" s="134"/>
      <c r="F727" s="135"/>
      <c r="G727" s="136"/>
      <c r="L727" s="67" t="str">
        <f t="shared" si="33"/>
        <v/>
      </c>
      <c r="M727" s="67" t="str">
        <f t="shared" si="34"/>
        <v/>
      </c>
    </row>
    <row r="728" spans="1:13">
      <c r="A728" s="133"/>
      <c r="B728" s="134"/>
      <c r="C728" s="134"/>
      <c r="D728" s="134"/>
      <c r="E728" s="134"/>
      <c r="F728" s="135"/>
      <c r="G728" s="136"/>
      <c r="L728" s="67" t="str">
        <f t="shared" si="33"/>
        <v/>
      </c>
      <c r="M728" s="67" t="str">
        <f t="shared" si="34"/>
        <v/>
      </c>
    </row>
    <row r="729" spans="1:13">
      <c r="A729" s="133"/>
      <c r="B729" s="134"/>
      <c r="C729" s="134"/>
      <c r="D729" s="134"/>
      <c r="E729" s="134"/>
      <c r="F729" s="135"/>
      <c r="G729" s="136"/>
      <c r="L729" s="67" t="str">
        <f t="shared" si="33"/>
        <v/>
      </c>
      <c r="M729" s="67" t="str">
        <f t="shared" si="34"/>
        <v/>
      </c>
    </row>
    <row r="730" spans="1:13">
      <c r="A730" s="133"/>
      <c r="B730" s="134"/>
      <c r="C730" s="134"/>
      <c r="D730" s="134"/>
      <c r="E730" s="134"/>
      <c r="F730" s="135"/>
      <c r="G730" s="136"/>
      <c r="L730" s="67" t="str">
        <f t="shared" si="33"/>
        <v/>
      </c>
      <c r="M730" s="67" t="str">
        <f t="shared" si="34"/>
        <v/>
      </c>
    </row>
    <row r="731" spans="1:13">
      <c r="A731" s="133"/>
      <c r="B731" s="134"/>
      <c r="C731" s="134"/>
      <c r="D731" s="134"/>
      <c r="E731" s="134"/>
      <c r="F731" s="135"/>
      <c r="G731" s="136"/>
      <c r="L731" s="67" t="str">
        <f t="shared" si="33"/>
        <v/>
      </c>
      <c r="M731" s="67" t="str">
        <f t="shared" si="34"/>
        <v/>
      </c>
    </row>
    <row r="732" spans="1:13">
      <c r="A732" s="133"/>
      <c r="B732" s="134"/>
      <c r="C732" s="134"/>
      <c r="D732" s="134"/>
      <c r="E732" s="134"/>
      <c r="F732" s="135"/>
      <c r="G732" s="136"/>
      <c r="L732" s="67" t="str">
        <f t="shared" si="33"/>
        <v/>
      </c>
      <c r="M732" s="67" t="str">
        <f t="shared" si="34"/>
        <v/>
      </c>
    </row>
    <row r="733" spans="1:13">
      <c r="A733" s="133"/>
      <c r="B733" s="134"/>
      <c r="C733" s="134"/>
      <c r="D733" s="134"/>
      <c r="E733" s="134"/>
      <c r="F733" s="135"/>
      <c r="G733" s="136"/>
      <c r="L733" s="67" t="str">
        <f t="shared" si="33"/>
        <v/>
      </c>
      <c r="M733" s="67" t="str">
        <f t="shared" si="34"/>
        <v/>
      </c>
    </row>
    <row r="734" spans="1:13">
      <c r="A734" s="133"/>
      <c r="B734" s="134"/>
      <c r="C734" s="134"/>
      <c r="D734" s="134"/>
      <c r="E734" s="134"/>
      <c r="F734" s="135"/>
      <c r="G734" s="136"/>
      <c r="L734" s="67" t="str">
        <f t="shared" si="33"/>
        <v/>
      </c>
      <c r="M734" s="67" t="str">
        <f t="shared" si="34"/>
        <v/>
      </c>
    </row>
    <row r="735" spans="1:13">
      <c r="A735" s="133"/>
      <c r="B735" s="134"/>
      <c r="C735" s="134"/>
      <c r="D735" s="134"/>
      <c r="E735" s="134"/>
      <c r="F735" s="135"/>
      <c r="G735" s="136"/>
      <c r="L735" s="67" t="str">
        <f t="shared" si="33"/>
        <v/>
      </c>
      <c r="M735" s="67" t="str">
        <f t="shared" si="34"/>
        <v/>
      </c>
    </row>
    <row r="736" spans="1:13">
      <c r="A736" s="133"/>
      <c r="B736" s="134"/>
      <c r="C736" s="134"/>
      <c r="D736" s="134"/>
      <c r="E736" s="134"/>
      <c r="F736" s="135"/>
      <c r="G736" s="136"/>
      <c r="L736" s="67" t="str">
        <f t="shared" si="33"/>
        <v/>
      </c>
      <c r="M736" s="67" t="str">
        <f t="shared" si="34"/>
        <v/>
      </c>
    </row>
    <row r="737" spans="1:13">
      <c r="A737" s="133"/>
      <c r="B737" s="134"/>
      <c r="C737" s="134"/>
      <c r="D737" s="134"/>
      <c r="E737" s="134"/>
      <c r="F737" s="135"/>
      <c r="G737" s="136"/>
      <c r="L737" s="67" t="str">
        <f t="shared" si="33"/>
        <v/>
      </c>
      <c r="M737" s="67" t="str">
        <f t="shared" si="34"/>
        <v/>
      </c>
    </row>
    <row r="738" spans="1:13">
      <c r="A738" s="133"/>
      <c r="B738" s="134"/>
      <c r="C738" s="134"/>
      <c r="D738" s="134"/>
      <c r="E738" s="134"/>
      <c r="F738" s="135"/>
      <c r="G738" s="136"/>
      <c r="L738" s="67" t="str">
        <f t="shared" si="33"/>
        <v/>
      </c>
      <c r="M738" s="67" t="str">
        <f t="shared" si="34"/>
        <v/>
      </c>
    </row>
    <row r="739" spans="1:13">
      <c r="A739" s="133"/>
      <c r="B739" s="134"/>
      <c r="C739" s="134"/>
      <c r="D739" s="134"/>
      <c r="E739" s="134"/>
      <c r="F739" s="135"/>
      <c r="G739" s="136"/>
      <c r="L739" s="67" t="str">
        <f t="shared" si="33"/>
        <v/>
      </c>
      <c r="M739" s="67" t="str">
        <f t="shared" si="34"/>
        <v/>
      </c>
    </row>
    <row r="740" spans="1:13">
      <c r="A740" s="133"/>
      <c r="B740" s="134"/>
      <c r="C740" s="134"/>
      <c r="D740" s="134"/>
      <c r="E740" s="134"/>
      <c r="F740" s="135"/>
      <c r="G740" s="136"/>
      <c r="L740" s="67" t="str">
        <f t="shared" si="33"/>
        <v/>
      </c>
      <c r="M740" s="67" t="str">
        <f t="shared" si="34"/>
        <v/>
      </c>
    </row>
    <row r="741" spans="1:13">
      <c r="A741" s="133"/>
      <c r="B741" s="134"/>
      <c r="C741" s="134"/>
      <c r="D741" s="134"/>
      <c r="E741" s="134"/>
      <c r="F741" s="135"/>
      <c r="G741" s="136"/>
      <c r="L741" s="67" t="str">
        <f t="shared" si="33"/>
        <v/>
      </c>
      <c r="M741" s="67" t="str">
        <f t="shared" si="34"/>
        <v/>
      </c>
    </row>
    <row r="742" spans="1:13">
      <c r="A742" s="133"/>
      <c r="B742" s="134"/>
      <c r="C742" s="134"/>
      <c r="D742" s="134"/>
      <c r="E742" s="134"/>
      <c r="F742" s="135"/>
      <c r="G742" s="136"/>
      <c r="L742" s="67" t="str">
        <f t="shared" si="33"/>
        <v/>
      </c>
      <c r="M742" s="67" t="str">
        <f t="shared" si="34"/>
        <v/>
      </c>
    </row>
    <row r="743" spans="1:13">
      <c r="A743" s="133"/>
      <c r="B743" s="134"/>
      <c r="C743" s="134"/>
      <c r="D743" s="134"/>
      <c r="E743" s="134"/>
      <c r="F743" s="135"/>
      <c r="G743" s="136"/>
      <c r="L743" s="67" t="str">
        <f t="shared" si="33"/>
        <v/>
      </c>
      <c r="M743" s="67" t="str">
        <f t="shared" si="34"/>
        <v/>
      </c>
    </row>
    <row r="744" spans="1:13">
      <c r="A744" s="133"/>
      <c r="B744" s="134"/>
      <c r="C744" s="134"/>
      <c r="D744" s="134"/>
      <c r="E744" s="134"/>
      <c r="F744" s="135"/>
      <c r="G744" s="136"/>
      <c r="L744" s="67" t="str">
        <f t="shared" si="33"/>
        <v/>
      </c>
      <c r="M744" s="67" t="str">
        <f t="shared" si="34"/>
        <v/>
      </c>
    </row>
    <row r="745" spans="1:13">
      <c r="A745" s="133"/>
      <c r="B745" s="134"/>
      <c r="C745" s="134"/>
      <c r="D745" s="134"/>
      <c r="E745" s="134"/>
      <c r="F745" s="135"/>
      <c r="G745" s="136"/>
      <c r="L745" s="67" t="str">
        <f t="shared" si="33"/>
        <v/>
      </c>
      <c r="M745" s="67" t="str">
        <f t="shared" si="34"/>
        <v/>
      </c>
    </row>
    <row r="746" spans="1:13">
      <c r="A746" s="133"/>
      <c r="B746" s="134"/>
      <c r="C746" s="134"/>
      <c r="D746" s="134"/>
      <c r="E746" s="134"/>
      <c r="F746" s="135"/>
      <c r="G746" s="136"/>
      <c r="L746" s="67" t="str">
        <f t="shared" si="33"/>
        <v/>
      </c>
      <c r="M746" s="67" t="str">
        <f t="shared" si="34"/>
        <v/>
      </c>
    </row>
    <row r="747" spans="1:13">
      <c r="A747" s="133"/>
      <c r="B747" s="134"/>
      <c r="C747" s="134"/>
      <c r="D747" s="134"/>
      <c r="E747" s="134"/>
      <c r="F747" s="135"/>
      <c r="G747" s="136"/>
      <c r="L747" s="67" t="str">
        <f t="shared" si="33"/>
        <v/>
      </c>
      <c r="M747" s="67" t="str">
        <f t="shared" si="34"/>
        <v/>
      </c>
    </row>
    <row r="748" spans="1:13">
      <c r="A748" s="133"/>
      <c r="B748" s="134"/>
      <c r="C748" s="134"/>
      <c r="D748" s="134"/>
      <c r="E748" s="134"/>
      <c r="F748" s="135"/>
      <c r="G748" s="136"/>
      <c r="L748" s="67" t="str">
        <f t="shared" si="33"/>
        <v/>
      </c>
      <c r="M748" s="67" t="str">
        <f t="shared" si="34"/>
        <v/>
      </c>
    </row>
    <row r="749" spans="1:13">
      <c r="A749" s="133"/>
      <c r="B749" s="134"/>
      <c r="C749" s="134"/>
      <c r="D749" s="134"/>
      <c r="E749" s="134"/>
      <c r="F749" s="135"/>
      <c r="G749" s="136"/>
      <c r="L749" s="67" t="str">
        <f t="shared" si="33"/>
        <v/>
      </c>
      <c r="M749" s="67" t="str">
        <f t="shared" si="34"/>
        <v/>
      </c>
    </row>
    <row r="750" spans="1:13">
      <c r="A750" s="133"/>
      <c r="B750" s="134"/>
      <c r="C750" s="134"/>
      <c r="D750" s="134"/>
      <c r="E750" s="134"/>
      <c r="F750" s="135"/>
      <c r="G750" s="136"/>
      <c r="L750" s="67" t="str">
        <f t="shared" si="33"/>
        <v/>
      </c>
      <c r="M750" s="67" t="str">
        <f t="shared" si="34"/>
        <v/>
      </c>
    </row>
    <row r="751" spans="1:13">
      <c r="A751" s="133"/>
      <c r="B751" s="134"/>
      <c r="C751" s="134"/>
      <c r="D751" s="134"/>
      <c r="E751" s="134"/>
      <c r="F751" s="135"/>
      <c r="G751" s="136"/>
      <c r="L751" s="67" t="str">
        <f t="shared" si="33"/>
        <v/>
      </c>
      <c r="M751" s="67" t="str">
        <f t="shared" si="34"/>
        <v/>
      </c>
    </row>
    <row r="752" spans="1:13">
      <c r="A752" s="133"/>
      <c r="B752" s="134"/>
      <c r="C752" s="134"/>
      <c r="D752" s="134"/>
      <c r="E752" s="134"/>
      <c r="F752" s="135"/>
      <c r="G752" s="136"/>
      <c r="L752" s="67" t="str">
        <f t="shared" si="33"/>
        <v/>
      </c>
      <c r="M752" s="67" t="str">
        <f t="shared" si="34"/>
        <v/>
      </c>
    </row>
    <row r="753" spans="1:13">
      <c r="A753" s="133"/>
      <c r="B753" s="134"/>
      <c r="C753" s="134"/>
      <c r="D753" s="134"/>
      <c r="E753" s="134"/>
      <c r="F753" s="135"/>
      <c r="G753" s="136"/>
      <c r="L753" s="67" t="str">
        <f t="shared" si="33"/>
        <v/>
      </c>
      <c r="M753" s="67" t="str">
        <f t="shared" si="34"/>
        <v/>
      </c>
    </row>
    <row r="754" spans="1:13">
      <c r="A754" s="133"/>
      <c r="B754" s="134"/>
      <c r="C754" s="134"/>
      <c r="D754" s="134"/>
      <c r="E754" s="134"/>
      <c r="F754" s="135"/>
      <c r="G754" s="136"/>
      <c r="L754" s="67" t="str">
        <f t="shared" si="33"/>
        <v/>
      </c>
      <c r="M754" s="67" t="str">
        <f t="shared" si="34"/>
        <v/>
      </c>
    </row>
    <row r="755" spans="1:13">
      <c r="A755" s="133"/>
      <c r="B755" s="134"/>
      <c r="C755" s="134"/>
      <c r="D755" s="134"/>
      <c r="E755" s="134"/>
      <c r="F755" s="135"/>
      <c r="G755" s="136"/>
      <c r="L755" s="67" t="str">
        <f t="shared" si="33"/>
        <v/>
      </c>
      <c r="M755" s="67" t="str">
        <f t="shared" si="34"/>
        <v/>
      </c>
    </row>
    <row r="756" spans="1:13">
      <c r="A756" s="133"/>
      <c r="B756" s="134"/>
      <c r="C756" s="134"/>
      <c r="D756" s="134"/>
      <c r="E756" s="134"/>
      <c r="F756" s="135"/>
      <c r="G756" s="136"/>
      <c r="L756" s="67" t="str">
        <f t="shared" si="33"/>
        <v/>
      </c>
      <c r="M756" s="67" t="str">
        <f t="shared" si="34"/>
        <v/>
      </c>
    </row>
    <row r="757" spans="1:13">
      <c r="A757" s="133"/>
      <c r="B757" s="134"/>
      <c r="C757" s="134"/>
      <c r="D757" s="134"/>
      <c r="E757" s="134"/>
      <c r="F757" s="135"/>
      <c r="G757" s="136"/>
      <c r="L757" s="67" t="str">
        <f t="shared" si="33"/>
        <v/>
      </c>
      <c r="M757" s="67" t="str">
        <f t="shared" si="34"/>
        <v/>
      </c>
    </row>
    <row r="758" spans="1:13">
      <c r="A758" s="133"/>
      <c r="B758" s="134"/>
      <c r="C758" s="134"/>
      <c r="D758" s="134"/>
      <c r="E758" s="134"/>
      <c r="F758" s="135"/>
      <c r="G758" s="136"/>
      <c r="L758" s="67" t="str">
        <f t="shared" si="33"/>
        <v/>
      </c>
      <c r="M758" s="67" t="str">
        <f t="shared" si="34"/>
        <v/>
      </c>
    </row>
    <row r="759" spans="1:13">
      <c r="A759" s="133"/>
      <c r="B759" s="134"/>
      <c r="C759" s="134"/>
      <c r="D759" s="134"/>
      <c r="E759" s="134"/>
      <c r="F759" s="135"/>
      <c r="G759" s="136"/>
      <c r="L759" s="67" t="str">
        <f t="shared" si="33"/>
        <v/>
      </c>
      <c r="M759" s="67" t="str">
        <f t="shared" si="34"/>
        <v/>
      </c>
    </row>
    <row r="760" spans="1:13">
      <c r="A760" s="133"/>
      <c r="B760" s="134"/>
      <c r="C760" s="134"/>
      <c r="D760" s="134"/>
      <c r="E760" s="134"/>
      <c r="F760" s="135"/>
      <c r="G760" s="136"/>
      <c r="L760" s="67" t="str">
        <f t="shared" si="33"/>
        <v/>
      </c>
      <c r="M760" s="67" t="str">
        <f t="shared" si="34"/>
        <v/>
      </c>
    </row>
    <row r="761" spans="1:13">
      <c r="A761" s="133"/>
      <c r="B761" s="134"/>
      <c r="C761" s="134"/>
      <c r="D761" s="134"/>
      <c r="E761" s="134"/>
      <c r="F761" s="135"/>
      <c r="G761" s="136"/>
      <c r="L761" s="67" t="str">
        <f t="shared" si="33"/>
        <v/>
      </c>
      <c r="M761" s="67" t="str">
        <f t="shared" si="34"/>
        <v/>
      </c>
    </row>
    <row r="762" spans="1:13">
      <c r="A762" s="133"/>
      <c r="B762" s="134"/>
      <c r="C762" s="134"/>
      <c r="D762" s="134"/>
      <c r="E762" s="134"/>
      <c r="F762" s="135"/>
      <c r="G762" s="136"/>
      <c r="L762" s="67" t="str">
        <f t="shared" si="33"/>
        <v/>
      </c>
      <c r="M762" s="67" t="str">
        <f t="shared" si="34"/>
        <v/>
      </c>
    </row>
    <row r="763" spans="1:13">
      <c r="A763" s="133"/>
      <c r="B763" s="134"/>
      <c r="C763" s="134"/>
      <c r="D763" s="134"/>
      <c r="E763" s="134"/>
      <c r="F763" s="135"/>
      <c r="G763" s="136"/>
      <c r="L763" s="67" t="str">
        <f t="shared" si="33"/>
        <v/>
      </c>
      <c r="M763" s="67" t="str">
        <f t="shared" si="34"/>
        <v/>
      </c>
    </row>
    <row r="764" spans="1:13">
      <c r="A764" s="133"/>
      <c r="B764" s="134"/>
      <c r="C764" s="134"/>
      <c r="D764" s="134"/>
      <c r="E764" s="134"/>
      <c r="F764" s="135"/>
      <c r="G764" s="136"/>
      <c r="L764" s="67" t="str">
        <f t="shared" si="33"/>
        <v/>
      </c>
      <c r="M764" s="67" t="str">
        <f t="shared" si="34"/>
        <v/>
      </c>
    </row>
    <row r="765" spans="1:13">
      <c r="A765" s="133"/>
      <c r="B765" s="134"/>
      <c r="C765" s="134"/>
      <c r="D765" s="134"/>
      <c r="E765" s="134"/>
      <c r="F765" s="135"/>
      <c r="G765" s="136"/>
      <c r="L765" s="67" t="str">
        <f t="shared" si="33"/>
        <v/>
      </c>
      <c r="M765" s="67" t="str">
        <f t="shared" si="34"/>
        <v/>
      </c>
    </row>
    <row r="766" spans="1:13">
      <c r="A766" s="133"/>
      <c r="B766" s="134"/>
      <c r="C766" s="134"/>
      <c r="D766" s="134"/>
      <c r="E766" s="134"/>
      <c r="F766" s="135"/>
      <c r="G766" s="136"/>
      <c r="L766" s="67" t="str">
        <f t="shared" si="33"/>
        <v/>
      </c>
      <c r="M766" s="67" t="str">
        <f t="shared" si="34"/>
        <v/>
      </c>
    </row>
    <row r="767" spans="1:13">
      <c r="A767" s="133"/>
      <c r="B767" s="134"/>
      <c r="C767" s="134"/>
      <c r="D767" s="134"/>
      <c r="E767" s="134"/>
      <c r="F767" s="135"/>
      <c r="G767" s="136"/>
      <c r="L767" s="67" t="str">
        <f t="shared" si="33"/>
        <v/>
      </c>
      <c r="M767" s="67" t="str">
        <f t="shared" si="34"/>
        <v/>
      </c>
    </row>
    <row r="768" spans="1:13">
      <c r="A768" s="133"/>
      <c r="B768" s="134"/>
      <c r="C768" s="134"/>
      <c r="D768" s="134"/>
      <c r="E768" s="134"/>
      <c r="F768" s="135"/>
      <c r="G768" s="136"/>
      <c r="L768" s="67" t="str">
        <f t="shared" si="33"/>
        <v/>
      </c>
      <c r="M768" s="67" t="str">
        <f t="shared" si="34"/>
        <v/>
      </c>
    </row>
    <row r="769" spans="1:13">
      <c r="A769" s="133"/>
      <c r="B769" s="134"/>
      <c r="C769" s="134"/>
      <c r="D769" s="134"/>
      <c r="E769" s="134"/>
      <c r="F769" s="135"/>
      <c r="G769" s="136"/>
      <c r="L769" s="67" t="str">
        <f t="shared" si="33"/>
        <v/>
      </c>
      <c r="M769" s="67" t="str">
        <f t="shared" si="34"/>
        <v/>
      </c>
    </row>
    <row r="770" spans="1:13">
      <c r="A770" s="133"/>
      <c r="B770" s="134"/>
      <c r="C770" s="134"/>
      <c r="D770" s="134"/>
      <c r="E770" s="134"/>
      <c r="F770" s="135"/>
      <c r="G770" s="136"/>
      <c r="L770" s="67" t="str">
        <f t="shared" si="33"/>
        <v/>
      </c>
      <c r="M770" s="67" t="str">
        <f t="shared" si="34"/>
        <v/>
      </c>
    </row>
    <row r="771" spans="1:13">
      <c r="A771" s="133"/>
      <c r="B771" s="134"/>
      <c r="C771" s="134"/>
      <c r="D771" s="134"/>
      <c r="E771" s="134"/>
      <c r="F771" s="135"/>
      <c r="G771" s="136"/>
      <c r="L771" s="67" t="str">
        <f t="shared" ref="L771:L834" si="35">IF(E771="","",EXP(-POWER((1-J$26*(E771-J$20)/J$19), 1/J$26)))</f>
        <v/>
      </c>
      <c r="M771" s="67" t="str">
        <f t="shared" si="34"/>
        <v/>
      </c>
    </row>
    <row r="772" spans="1:13">
      <c r="A772" s="133"/>
      <c r="B772" s="134"/>
      <c r="C772" s="134"/>
      <c r="D772" s="134"/>
      <c r="E772" s="134"/>
      <c r="F772" s="135"/>
      <c r="G772" s="136"/>
      <c r="L772" s="67" t="str">
        <f t="shared" si="35"/>
        <v/>
      </c>
      <c r="M772" s="67" t="str">
        <f t="shared" ref="M772:M835" si="36">IF(L772="","",(L772-L771)*J$3)</f>
        <v/>
      </c>
    </row>
    <row r="773" spans="1:13">
      <c r="A773" s="133"/>
      <c r="B773" s="134"/>
      <c r="C773" s="134"/>
      <c r="D773" s="134"/>
      <c r="E773" s="134"/>
      <c r="F773" s="135"/>
      <c r="G773" s="136"/>
      <c r="L773" s="67" t="str">
        <f t="shared" si="35"/>
        <v/>
      </c>
      <c r="M773" s="67" t="str">
        <f t="shared" si="36"/>
        <v/>
      </c>
    </row>
    <row r="774" spans="1:13">
      <c r="A774" s="133"/>
      <c r="B774" s="134"/>
      <c r="C774" s="134"/>
      <c r="D774" s="134"/>
      <c r="E774" s="134"/>
      <c r="F774" s="135"/>
      <c r="G774" s="136"/>
      <c r="L774" s="67" t="str">
        <f t="shared" si="35"/>
        <v/>
      </c>
      <c r="M774" s="67" t="str">
        <f t="shared" si="36"/>
        <v/>
      </c>
    </row>
    <row r="775" spans="1:13">
      <c r="A775" s="133"/>
      <c r="B775" s="134"/>
      <c r="C775" s="134"/>
      <c r="D775" s="134"/>
      <c r="E775" s="134"/>
      <c r="F775" s="135"/>
      <c r="G775" s="136"/>
      <c r="L775" s="67" t="str">
        <f t="shared" si="35"/>
        <v/>
      </c>
      <c r="M775" s="67" t="str">
        <f t="shared" si="36"/>
        <v/>
      </c>
    </row>
    <row r="776" spans="1:13">
      <c r="A776" s="133"/>
      <c r="B776" s="134"/>
      <c r="C776" s="134"/>
      <c r="D776" s="134"/>
      <c r="E776" s="134"/>
      <c r="F776" s="135"/>
      <c r="G776" s="136"/>
      <c r="L776" s="67" t="str">
        <f t="shared" si="35"/>
        <v/>
      </c>
      <c r="M776" s="67" t="str">
        <f t="shared" si="36"/>
        <v/>
      </c>
    </row>
    <row r="777" spans="1:13">
      <c r="A777" s="133"/>
      <c r="B777" s="134"/>
      <c r="C777" s="134"/>
      <c r="D777" s="134"/>
      <c r="E777" s="134"/>
      <c r="F777" s="135"/>
      <c r="G777" s="136"/>
      <c r="L777" s="67" t="str">
        <f t="shared" si="35"/>
        <v/>
      </c>
      <c r="M777" s="67" t="str">
        <f t="shared" si="36"/>
        <v/>
      </c>
    </row>
    <row r="778" spans="1:13">
      <c r="A778" s="133"/>
      <c r="B778" s="134"/>
      <c r="C778" s="134"/>
      <c r="D778" s="134"/>
      <c r="E778" s="134"/>
      <c r="F778" s="135"/>
      <c r="G778" s="136"/>
      <c r="L778" s="67" t="str">
        <f t="shared" si="35"/>
        <v/>
      </c>
      <c r="M778" s="67" t="str">
        <f t="shared" si="36"/>
        <v/>
      </c>
    </row>
    <row r="779" spans="1:13">
      <c r="A779" s="133"/>
      <c r="B779" s="134"/>
      <c r="C779" s="134"/>
      <c r="D779" s="134"/>
      <c r="E779" s="134"/>
      <c r="F779" s="135"/>
      <c r="G779" s="136"/>
      <c r="L779" s="67" t="str">
        <f t="shared" si="35"/>
        <v/>
      </c>
      <c r="M779" s="67" t="str">
        <f t="shared" si="36"/>
        <v/>
      </c>
    </row>
    <row r="780" spans="1:13">
      <c r="A780" s="133"/>
      <c r="B780" s="134"/>
      <c r="C780" s="134"/>
      <c r="D780" s="134"/>
      <c r="E780" s="134"/>
      <c r="F780" s="135"/>
      <c r="G780" s="136"/>
      <c r="L780" s="67" t="str">
        <f t="shared" si="35"/>
        <v/>
      </c>
      <c r="M780" s="67" t="str">
        <f t="shared" si="36"/>
        <v/>
      </c>
    </row>
    <row r="781" spans="1:13">
      <c r="A781" s="133"/>
      <c r="B781" s="134"/>
      <c r="C781" s="134"/>
      <c r="D781" s="134"/>
      <c r="E781" s="134"/>
      <c r="F781" s="135"/>
      <c r="G781" s="136"/>
      <c r="L781" s="67" t="str">
        <f t="shared" si="35"/>
        <v/>
      </c>
      <c r="M781" s="67" t="str">
        <f t="shared" si="36"/>
        <v/>
      </c>
    </row>
    <row r="782" spans="1:13">
      <c r="A782" s="133"/>
      <c r="B782" s="134"/>
      <c r="C782" s="134"/>
      <c r="D782" s="134"/>
      <c r="E782" s="134"/>
      <c r="F782" s="135"/>
      <c r="G782" s="136"/>
      <c r="L782" s="67" t="str">
        <f t="shared" si="35"/>
        <v/>
      </c>
      <c r="M782" s="67" t="str">
        <f t="shared" si="36"/>
        <v/>
      </c>
    </row>
    <row r="783" spans="1:13">
      <c r="A783" s="133"/>
      <c r="B783" s="134"/>
      <c r="C783" s="134"/>
      <c r="D783" s="134"/>
      <c r="E783" s="134"/>
      <c r="F783" s="135"/>
      <c r="G783" s="136"/>
      <c r="L783" s="67" t="str">
        <f t="shared" si="35"/>
        <v/>
      </c>
      <c r="M783" s="67" t="str">
        <f t="shared" si="36"/>
        <v/>
      </c>
    </row>
    <row r="784" spans="1:13">
      <c r="A784" s="133"/>
      <c r="B784" s="134"/>
      <c r="C784" s="134"/>
      <c r="D784" s="134"/>
      <c r="E784" s="134"/>
      <c r="F784" s="135"/>
      <c r="G784" s="136"/>
      <c r="L784" s="67" t="str">
        <f t="shared" si="35"/>
        <v/>
      </c>
      <c r="M784" s="67" t="str">
        <f t="shared" si="36"/>
        <v/>
      </c>
    </row>
    <row r="785" spans="1:13">
      <c r="A785" s="133"/>
      <c r="B785" s="134"/>
      <c r="C785" s="134"/>
      <c r="D785" s="134"/>
      <c r="E785" s="134"/>
      <c r="F785" s="135"/>
      <c r="G785" s="136"/>
      <c r="L785" s="67" t="str">
        <f t="shared" si="35"/>
        <v/>
      </c>
      <c r="M785" s="67" t="str">
        <f t="shared" si="36"/>
        <v/>
      </c>
    </row>
    <row r="786" spans="1:13">
      <c r="A786" s="133"/>
      <c r="B786" s="134"/>
      <c r="C786" s="134"/>
      <c r="D786" s="134"/>
      <c r="E786" s="134"/>
      <c r="F786" s="135"/>
      <c r="G786" s="136"/>
      <c r="L786" s="67" t="str">
        <f t="shared" si="35"/>
        <v/>
      </c>
      <c r="M786" s="67" t="str">
        <f t="shared" si="36"/>
        <v/>
      </c>
    </row>
    <row r="787" spans="1:13">
      <c r="A787" s="133"/>
      <c r="B787" s="134"/>
      <c r="C787" s="134"/>
      <c r="D787" s="134"/>
      <c r="E787" s="134"/>
      <c r="F787" s="135"/>
      <c r="G787" s="136"/>
      <c r="L787" s="67" t="str">
        <f t="shared" si="35"/>
        <v/>
      </c>
      <c r="M787" s="67" t="str">
        <f t="shared" si="36"/>
        <v/>
      </c>
    </row>
    <row r="788" spans="1:13">
      <c r="A788" s="133"/>
      <c r="B788" s="134"/>
      <c r="C788" s="134"/>
      <c r="D788" s="134"/>
      <c r="E788" s="134"/>
      <c r="F788" s="135"/>
      <c r="G788" s="136"/>
      <c r="L788" s="67" t="str">
        <f t="shared" si="35"/>
        <v/>
      </c>
      <c r="M788" s="67" t="str">
        <f t="shared" si="36"/>
        <v/>
      </c>
    </row>
    <row r="789" spans="1:13">
      <c r="A789" s="133"/>
      <c r="B789" s="134"/>
      <c r="C789" s="134"/>
      <c r="D789" s="134"/>
      <c r="E789" s="134"/>
      <c r="F789" s="135"/>
      <c r="G789" s="136"/>
      <c r="L789" s="67" t="str">
        <f t="shared" si="35"/>
        <v/>
      </c>
      <c r="M789" s="67" t="str">
        <f t="shared" si="36"/>
        <v/>
      </c>
    </row>
    <row r="790" spans="1:13">
      <c r="A790" s="133"/>
      <c r="B790" s="134"/>
      <c r="C790" s="134"/>
      <c r="D790" s="134"/>
      <c r="E790" s="134"/>
      <c r="F790" s="135"/>
      <c r="G790" s="136"/>
      <c r="L790" s="67" t="str">
        <f t="shared" si="35"/>
        <v/>
      </c>
      <c r="M790" s="67" t="str">
        <f t="shared" si="36"/>
        <v/>
      </c>
    </row>
    <row r="791" spans="1:13">
      <c r="A791" s="133"/>
      <c r="B791" s="134"/>
      <c r="C791" s="134"/>
      <c r="D791" s="134"/>
      <c r="E791" s="134"/>
      <c r="F791" s="135"/>
      <c r="G791" s="136"/>
      <c r="L791" s="67" t="str">
        <f t="shared" si="35"/>
        <v/>
      </c>
      <c r="M791" s="67" t="str">
        <f t="shared" si="36"/>
        <v/>
      </c>
    </row>
    <row r="792" spans="1:13">
      <c r="A792" s="133"/>
      <c r="B792" s="134"/>
      <c r="C792" s="134"/>
      <c r="D792" s="134"/>
      <c r="E792" s="134"/>
      <c r="F792" s="135"/>
      <c r="G792" s="136"/>
      <c r="L792" s="67" t="str">
        <f t="shared" si="35"/>
        <v/>
      </c>
      <c r="M792" s="67" t="str">
        <f t="shared" si="36"/>
        <v/>
      </c>
    </row>
    <row r="793" spans="1:13">
      <c r="A793" s="133"/>
      <c r="B793" s="134"/>
      <c r="C793" s="134"/>
      <c r="D793" s="134"/>
      <c r="E793" s="134"/>
      <c r="F793" s="135"/>
      <c r="G793" s="136"/>
      <c r="L793" s="67" t="str">
        <f t="shared" si="35"/>
        <v/>
      </c>
      <c r="M793" s="67" t="str">
        <f t="shared" si="36"/>
        <v/>
      </c>
    </row>
    <row r="794" spans="1:13">
      <c r="A794" s="133"/>
      <c r="B794" s="134"/>
      <c r="C794" s="134"/>
      <c r="D794" s="134"/>
      <c r="E794" s="134"/>
      <c r="F794" s="135"/>
      <c r="G794" s="136"/>
      <c r="L794" s="67" t="str">
        <f t="shared" si="35"/>
        <v/>
      </c>
      <c r="M794" s="67" t="str">
        <f t="shared" si="36"/>
        <v/>
      </c>
    </row>
    <row r="795" spans="1:13">
      <c r="A795" s="133"/>
      <c r="B795" s="134"/>
      <c r="C795" s="134"/>
      <c r="D795" s="134"/>
      <c r="E795" s="134"/>
      <c r="F795" s="135"/>
      <c r="G795" s="136"/>
      <c r="L795" s="67" t="str">
        <f t="shared" si="35"/>
        <v/>
      </c>
      <c r="M795" s="67" t="str">
        <f t="shared" si="36"/>
        <v/>
      </c>
    </row>
    <row r="796" spans="1:13">
      <c r="A796" s="133"/>
      <c r="B796" s="134"/>
      <c r="C796" s="134"/>
      <c r="D796" s="134"/>
      <c r="E796" s="134"/>
      <c r="F796" s="135"/>
      <c r="G796" s="136"/>
      <c r="L796" s="67" t="str">
        <f t="shared" si="35"/>
        <v/>
      </c>
      <c r="M796" s="67" t="str">
        <f t="shared" si="36"/>
        <v/>
      </c>
    </row>
    <row r="797" spans="1:13">
      <c r="A797" s="133"/>
      <c r="B797" s="134"/>
      <c r="C797" s="134"/>
      <c r="D797" s="134"/>
      <c r="E797" s="134"/>
      <c r="F797" s="135"/>
      <c r="G797" s="136"/>
      <c r="L797" s="67" t="str">
        <f t="shared" si="35"/>
        <v/>
      </c>
      <c r="M797" s="67" t="str">
        <f t="shared" si="36"/>
        <v/>
      </c>
    </row>
    <row r="798" spans="1:13">
      <c r="A798" s="133"/>
      <c r="B798" s="134"/>
      <c r="C798" s="134"/>
      <c r="D798" s="134"/>
      <c r="E798" s="134"/>
      <c r="F798" s="135"/>
      <c r="G798" s="136"/>
      <c r="L798" s="67" t="str">
        <f t="shared" si="35"/>
        <v/>
      </c>
      <c r="M798" s="67" t="str">
        <f t="shared" si="36"/>
        <v/>
      </c>
    </row>
    <row r="799" spans="1:13">
      <c r="A799" s="133"/>
      <c r="B799" s="134"/>
      <c r="C799" s="134"/>
      <c r="D799" s="134"/>
      <c r="E799" s="134"/>
      <c r="F799" s="135"/>
      <c r="G799" s="136"/>
      <c r="L799" s="67" t="str">
        <f t="shared" si="35"/>
        <v/>
      </c>
      <c r="M799" s="67" t="str">
        <f t="shared" si="36"/>
        <v/>
      </c>
    </row>
    <row r="800" spans="1:13">
      <c r="A800" s="133"/>
      <c r="B800" s="134"/>
      <c r="C800" s="134"/>
      <c r="D800" s="134"/>
      <c r="E800" s="134"/>
      <c r="F800" s="135"/>
      <c r="G800" s="136"/>
      <c r="L800" s="67" t="str">
        <f t="shared" si="35"/>
        <v/>
      </c>
      <c r="M800" s="67" t="str">
        <f t="shared" si="36"/>
        <v/>
      </c>
    </row>
    <row r="801" spans="1:13">
      <c r="A801" s="133"/>
      <c r="B801" s="134"/>
      <c r="C801" s="134"/>
      <c r="D801" s="134"/>
      <c r="E801" s="134"/>
      <c r="F801" s="135"/>
      <c r="G801" s="136"/>
      <c r="L801" s="67" t="str">
        <f t="shared" si="35"/>
        <v/>
      </c>
      <c r="M801" s="67" t="str">
        <f t="shared" si="36"/>
        <v/>
      </c>
    </row>
    <row r="802" spans="1:13">
      <c r="A802" s="133"/>
      <c r="B802" s="134"/>
      <c r="C802" s="134"/>
      <c r="D802" s="134"/>
      <c r="E802" s="134"/>
      <c r="F802" s="135"/>
      <c r="G802" s="136"/>
      <c r="L802" s="67" t="str">
        <f t="shared" si="35"/>
        <v/>
      </c>
      <c r="M802" s="67" t="str">
        <f t="shared" si="36"/>
        <v/>
      </c>
    </row>
    <row r="803" spans="1:13">
      <c r="A803" s="133"/>
      <c r="B803" s="134"/>
      <c r="C803" s="134"/>
      <c r="D803" s="134"/>
      <c r="E803" s="134"/>
      <c r="F803" s="135"/>
      <c r="G803" s="136"/>
      <c r="L803" s="67" t="str">
        <f t="shared" si="35"/>
        <v/>
      </c>
      <c r="M803" s="67" t="str">
        <f t="shared" si="36"/>
        <v/>
      </c>
    </row>
    <row r="804" spans="1:13">
      <c r="A804" s="133"/>
      <c r="B804" s="134"/>
      <c r="C804" s="134"/>
      <c r="D804" s="134"/>
      <c r="E804" s="134"/>
      <c r="F804" s="135"/>
      <c r="G804" s="136"/>
      <c r="L804" s="67" t="str">
        <f t="shared" si="35"/>
        <v/>
      </c>
      <c r="M804" s="67" t="str">
        <f t="shared" si="36"/>
        <v/>
      </c>
    </row>
    <row r="805" spans="1:13">
      <c r="A805" s="133"/>
      <c r="B805" s="134"/>
      <c r="C805" s="134"/>
      <c r="D805" s="134"/>
      <c r="E805" s="134"/>
      <c r="F805" s="135"/>
      <c r="G805" s="136"/>
      <c r="L805" s="67" t="str">
        <f t="shared" si="35"/>
        <v/>
      </c>
      <c r="M805" s="67" t="str">
        <f t="shared" si="36"/>
        <v/>
      </c>
    </row>
    <row r="806" spans="1:13">
      <c r="A806" s="133"/>
      <c r="B806" s="134"/>
      <c r="C806" s="134"/>
      <c r="D806" s="134"/>
      <c r="E806" s="134"/>
      <c r="F806" s="135"/>
      <c r="G806" s="136"/>
      <c r="L806" s="67" t="str">
        <f t="shared" si="35"/>
        <v/>
      </c>
      <c r="M806" s="67" t="str">
        <f t="shared" si="36"/>
        <v/>
      </c>
    </row>
    <row r="807" spans="1:13">
      <c r="A807" s="133"/>
      <c r="B807" s="134"/>
      <c r="C807" s="134"/>
      <c r="D807" s="134"/>
      <c r="E807" s="134"/>
      <c r="F807" s="135"/>
      <c r="G807" s="136"/>
      <c r="L807" s="67" t="str">
        <f t="shared" si="35"/>
        <v/>
      </c>
      <c r="M807" s="67" t="str">
        <f t="shared" si="36"/>
        <v/>
      </c>
    </row>
    <row r="808" spans="1:13">
      <c r="A808" s="133"/>
      <c r="B808" s="134"/>
      <c r="C808" s="134"/>
      <c r="D808" s="134"/>
      <c r="E808" s="134"/>
      <c r="F808" s="135"/>
      <c r="G808" s="136"/>
      <c r="L808" s="67" t="str">
        <f t="shared" si="35"/>
        <v/>
      </c>
      <c r="M808" s="67" t="str">
        <f t="shared" si="36"/>
        <v/>
      </c>
    </row>
    <row r="809" spans="1:13">
      <c r="A809" s="133"/>
      <c r="B809" s="134"/>
      <c r="C809" s="134"/>
      <c r="D809" s="134"/>
      <c r="E809" s="134"/>
      <c r="F809" s="135"/>
      <c r="G809" s="136"/>
      <c r="L809" s="67" t="str">
        <f t="shared" si="35"/>
        <v/>
      </c>
      <c r="M809" s="67" t="str">
        <f t="shared" si="36"/>
        <v/>
      </c>
    </row>
    <row r="810" spans="1:13">
      <c r="A810" s="133"/>
      <c r="B810" s="134"/>
      <c r="C810" s="134"/>
      <c r="D810" s="134"/>
      <c r="E810" s="134"/>
      <c r="F810" s="135"/>
      <c r="G810" s="136"/>
      <c r="L810" s="67" t="str">
        <f t="shared" si="35"/>
        <v/>
      </c>
      <c r="M810" s="67" t="str">
        <f t="shared" si="36"/>
        <v/>
      </c>
    </row>
    <row r="811" spans="1:13">
      <c r="A811" s="133"/>
      <c r="B811" s="134"/>
      <c r="C811" s="134"/>
      <c r="D811" s="134"/>
      <c r="E811" s="134"/>
      <c r="F811" s="135"/>
      <c r="G811" s="136"/>
      <c r="L811" s="67" t="str">
        <f t="shared" si="35"/>
        <v/>
      </c>
      <c r="M811" s="67" t="str">
        <f t="shared" si="36"/>
        <v/>
      </c>
    </row>
    <row r="812" spans="1:13">
      <c r="A812" s="133"/>
      <c r="B812" s="134"/>
      <c r="C812" s="134"/>
      <c r="D812" s="134"/>
      <c r="E812" s="134"/>
      <c r="F812" s="135"/>
      <c r="G812" s="136"/>
      <c r="L812" s="67" t="str">
        <f t="shared" si="35"/>
        <v/>
      </c>
      <c r="M812" s="67" t="str">
        <f t="shared" si="36"/>
        <v/>
      </c>
    </row>
    <row r="813" spans="1:13">
      <c r="A813" s="133"/>
      <c r="B813" s="134"/>
      <c r="C813" s="134"/>
      <c r="D813" s="134"/>
      <c r="E813" s="134"/>
      <c r="F813" s="135"/>
      <c r="G813" s="136"/>
      <c r="L813" s="67" t="str">
        <f t="shared" si="35"/>
        <v/>
      </c>
      <c r="M813" s="67" t="str">
        <f t="shared" si="36"/>
        <v/>
      </c>
    </row>
    <row r="814" spans="1:13">
      <c r="A814" s="133"/>
      <c r="B814" s="134"/>
      <c r="C814" s="134"/>
      <c r="D814" s="134"/>
      <c r="E814" s="134"/>
      <c r="F814" s="135"/>
      <c r="G814" s="136"/>
      <c r="L814" s="67" t="str">
        <f t="shared" si="35"/>
        <v/>
      </c>
      <c r="M814" s="67" t="str">
        <f t="shared" si="36"/>
        <v/>
      </c>
    </row>
    <row r="815" spans="1:13">
      <c r="A815" s="133"/>
      <c r="B815" s="134"/>
      <c r="C815" s="134"/>
      <c r="D815" s="134"/>
      <c r="E815" s="134"/>
      <c r="F815" s="135"/>
      <c r="G815" s="136"/>
      <c r="L815" s="67" t="str">
        <f t="shared" si="35"/>
        <v/>
      </c>
      <c r="M815" s="67" t="str">
        <f t="shared" si="36"/>
        <v/>
      </c>
    </row>
    <row r="816" spans="1:13">
      <c r="A816" s="133"/>
      <c r="B816" s="134"/>
      <c r="C816" s="134"/>
      <c r="D816" s="134"/>
      <c r="E816" s="134"/>
      <c r="F816" s="135"/>
      <c r="G816" s="136"/>
      <c r="L816" s="67" t="str">
        <f t="shared" si="35"/>
        <v/>
      </c>
      <c r="M816" s="67" t="str">
        <f t="shared" si="36"/>
        <v/>
      </c>
    </row>
    <row r="817" spans="1:13">
      <c r="A817" s="133"/>
      <c r="B817" s="134"/>
      <c r="C817" s="134"/>
      <c r="D817" s="134"/>
      <c r="E817" s="134"/>
      <c r="F817" s="135"/>
      <c r="G817" s="136"/>
      <c r="L817" s="67" t="str">
        <f t="shared" si="35"/>
        <v/>
      </c>
      <c r="M817" s="67" t="str">
        <f t="shared" si="36"/>
        <v/>
      </c>
    </row>
    <row r="818" spans="1:13">
      <c r="A818" s="133"/>
      <c r="B818" s="134"/>
      <c r="C818" s="134"/>
      <c r="D818" s="134"/>
      <c r="E818" s="134"/>
      <c r="F818" s="135"/>
      <c r="G818" s="136"/>
      <c r="L818" s="67" t="str">
        <f t="shared" si="35"/>
        <v/>
      </c>
      <c r="M818" s="67" t="str">
        <f t="shared" si="36"/>
        <v/>
      </c>
    </row>
    <row r="819" spans="1:13">
      <c r="A819" s="133"/>
      <c r="B819" s="134"/>
      <c r="C819" s="134"/>
      <c r="D819" s="134"/>
      <c r="E819" s="134"/>
      <c r="F819" s="135"/>
      <c r="G819" s="136"/>
      <c r="L819" s="67" t="str">
        <f t="shared" si="35"/>
        <v/>
      </c>
      <c r="M819" s="67" t="str">
        <f t="shared" si="36"/>
        <v/>
      </c>
    </row>
    <row r="820" spans="1:13">
      <c r="A820" s="133"/>
      <c r="B820" s="134"/>
      <c r="C820" s="134"/>
      <c r="D820" s="134"/>
      <c r="E820" s="134"/>
      <c r="F820" s="135"/>
      <c r="G820" s="136"/>
      <c r="L820" s="67" t="str">
        <f t="shared" si="35"/>
        <v/>
      </c>
      <c r="M820" s="67" t="str">
        <f t="shared" si="36"/>
        <v/>
      </c>
    </row>
    <row r="821" spans="1:13">
      <c r="A821" s="133"/>
      <c r="B821" s="134"/>
      <c r="C821" s="134"/>
      <c r="D821" s="134"/>
      <c r="E821" s="134"/>
      <c r="F821" s="135"/>
      <c r="G821" s="136"/>
      <c r="L821" s="67" t="str">
        <f t="shared" si="35"/>
        <v/>
      </c>
      <c r="M821" s="67" t="str">
        <f t="shared" si="36"/>
        <v/>
      </c>
    </row>
    <row r="822" spans="1:13">
      <c r="A822" s="133"/>
      <c r="B822" s="134"/>
      <c r="C822" s="134"/>
      <c r="D822" s="134"/>
      <c r="E822" s="134"/>
      <c r="F822" s="135"/>
      <c r="G822" s="136"/>
      <c r="L822" s="67" t="str">
        <f t="shared" si="35"/>
        <v/>
      </c>
      <c r="M822" s="67" t="str">
        <f t="shared" si="36"/>
        <v/>
      </c>
    </row>
    <row r="823" spans="1:13">
      <c r="A823" s="133"/>
      <c r="B823" s="134"/>
      <c r="C823" s="134"/>
      <c r="D823" s="134"/>
      <c r="E823" s="134"/>
      <c r="F823" s="135"/>
      <c r="G823" s="136"/>
      <c r="L823" s="67" t="str">
        <f t="shared" si="35"/>
        <v/>
      </c>
      <c r="M823" s="67" t="str">
        <f t="shared" si="36"/>
        <v/>
      </c>
    </row>
    <row r="824" spans="1:13">
      <c r="A824" s="133"/>
      <c r="B824" s="134"/>
      <c r="C824" s="134"/>
      <c r="D824" s="134"/>
      <c r="E824" s="134"/>
      <c r="F824" s="135"/>
      <c r="G824" s="136"/>
      <c r="L824" s="67" t="str">
        <f t="shared" si="35"/>
        <v/>
      </c>
      <c r="M824" s="67" t="str">
        <f t="shared" si="36"/>
        <v/>
      </c>
    </row>
    <row r="825" spans="1:13">
      <c r="A825" s="133"/>
      <c r="B825" s="134"/>
      <c r="C825" s="134"/>
      <c r="D825" s="134"/>
      <c r="E825" s="134"/>
      <c r="F825" s="135"/>
      <c r="G825" s="136"/>
      <c r="L825" s="67" t="str">
        <f t="shared" si="35"/>
        <v/>
      </c>
      <c r="M825" s="67" t="str">
        <f t="shared" si="36"/>
        <v/>
      </c>
    </row>
    <row r="826" spans="1:13">
      <c r="A826" s="133"/>
      <c r="B826" s="134"/>
      <c r="C826" s="134"/>
      <c r="D826" s="134"/>
      <c r="E826" s="134"/>
      <c r="F826" s="135"/>
      <c r="G826" s="136"/>
      <c r="L826" s="67" t="str">
        <f t="shared" si="35"/>
        <v/>
      </c>
      <c r="M826" s="67" t="str">
        <f t="shared" si="36"/>
        <v/>
      </c>
    </row>
    <row r="827" spans="1:13">
      <c r="A827" s="133"/>
      <c r="B827" s="134"/>
      <c r="C827" s="134"/>
      <c r="D827" s="134"/>
      <c r="E827" s="134"/>
      <c r="F827" s="135"/>
      <c r="G827" s="136"/>
      <c r="L827" s="67" t="str">
        <f t="shared" si="35"/>
        <v/>
      </c>
      <c r="M827" s="67" t="str">
        <f t="shared" si="36"/>
        <v/>
      </c>
    </row>
    <row r="828" spans="1:13">
      <c r="A828" s="133"/>
      <c r="B828" s="134"/>
      <c r="C828" s="134"/>
      <c r="D828" s="134"/>
      <c r="E828" s="134"/>
      <c r="F828" s="135"/>
      <c r="G828" s="136"/>
      <c r="L828" s="67" t="str">
        <f t="shared" si="35"/>
        <v/>
      </c>
      <c r="M828" s="67" t="str">
        <f t="shared" si="36"/>
        <v/>
      </c>
    </row>
    <row r="829" spans="1:13">
      <c r="A829" s="133"/>
      <c r="B829" s="134"/>
      <c r="C829" s="134"/>
      <c r="D829" s="134"/>
      <c r="E829" s="134"/>
      <c r="F829" s="135"/>
      <c r="G829" s="136"/>
      <c r="L829" s="67" t="str">
        <f t="shared" si="35"/>
        <v/>
      </c>
      <c r="M829" s="67" t="str">
        <f t="shared" si="36"/>
        <v/>
      </c>
    </row>
    <row r="830" spans="1:13">
      <c r="A830" s="133"/>
      <c r="B830" s="134"/>
      <c r="C830" s="134"/>
      <c r="D830" s="134"/>
      <c r="E830" s="134"/>
      <c r="F830" s="135"/>
      <c r="G830" s="136"/>
      <c r="L830" s="67" t="str">
        <f t="shared" si="35"/>
        <v/>
      </c>
      <c r="M830" s="67" t="str">
        <f t="shared" si="36"/>
        <v/>
      </c>
    </row>
    <row r="831" spans="1:13">
      <c r="A831" s="133"/>
      <c r="B831" s="134"/>
      <c r="C831" s="134"/>
      <c r="D831" s="134"/>
      <c r="E831" s="134"/>
      <c r="F831" s="135"/>
      <c r="G831" s="136"/>
      <c r="L831" s="67" t="str">
        <f t="shared" si="35"/>
        <v/>
      </c>
      <c r="M831" s="67" t="str">
        <f t="shared" si="36"/>
        <v/>
      </c>
    </row>
    <row r="832" spans="1:13">
      <c r="A832" s="133"/>
      <c r="B832" s="134"/>
      <c r="C832" s="134"/>
      <c r="D832" s="134"/>
      <c r="E832" s="134"/>
      <c r="F832" s="135"/>
      <c r="G832" s="136"/>
      <c r="L832" s="67" t="str">
        <f t="shared" si="35"/>
        <v/>
      </c>
      <c r="M832" s="67" t="str">
        <f t="shared" si="36"/>
        <v/>
      </c>
    </row>
    <row r="833" spans="1:13">
      <c r="A833" s="133"/>
      <c r="B833" s="134"/>
      <c r="C833" s="134"/>
      <c r="D833" s="134"/>
      <c r="E833" s="134"/>
      <c r="F833" s="135"/>
      <c r="G833" s="136"/>
      <c r="L833" s="67" t="str">
        <f t="shared" si="35"/>
        <v/>
      </c>
      <c r="M833" s="67" t="str">
        <f t="shared" si="36"/>
        <v/>
      </c>
    </row>
    <row r="834" spans="1:13">
      <c r="A834" s="133"/>
      <c r="B834" s="134"/>
      <c r="C834" s="134"/>
      <c r="D834" s="134"/>
      <c r="E834" s="134"/>
      <c r="F834" s="135"/>
      <c r="G834" s="136"/>
      <c r="L834" s="67" t="str">
        <f t="shared" si="35"/>
        <v/>
      </c>
      <c r="M834" s="67" t="str">
        <f t="shared" si="36"/>
        <v/>
      </c>
    </row>
    <row r="835" spans="1:13">
      <c r="A835" s="133"/>
      <c r="B835" s="134"/>
      <c r="C835" s="134"/>
      <c r="D835" s="134"/>
      <c r="E835" s="134"/>
      <c r="F835" s="135"/>
      <c r="G835" s="136"/>
      <c r="L835" s="67" t="str">
        <f t="shared" ref="L835:L898" si="37">IF(E835="","",EXP(-POWER((1-J$26*(E835-J$20)/J$19), 1/J$26)))</f>
        <v/>
      </c>
      <c r="M835" s="67" t="str">
        <f t="shared" si="36"/>
        <v/>
      </c>
    </row>
    <row r="836" spans="1:13">
      <c r="A836" s="133"/>
      <c r="B836" s="134"/>
      <c r="C836" s="134"/>
      <c r="D836" s="134"/>
      <c r="E836" s="134"/>
      <c r="F836" s="135"/>
      <c r="G836" s="136"/>
      <c r="L836" s="67" t="str">
        <f t="shared" si="37"/>
        <v/>
      </c>
      <c r="M836" s="67" t="str">
        <f t="shared" ref="M836:M899" si="38">IF(L836="","",(L836-L835)*J$3)</f>
        <v/>
      </c>
    </row>
    <row r="837" spans="1:13">
      <c r="A837" s="133"/>
      <c r="B837" s="134"/>
      <c r="C837" s="134"/>
      <c r="D837" s="134"/>
      <c r="E837" s="134"/>
      <c r="F837" s="135"/>
      <c r="G837" s="136"/>
      <c r="L837" s="67" t="str">
        <f t="shared" si="37"/>
        <v/>
      </c>
      <c r="M837" s="67" t="str">
        <f t="shared" si="38"/>
        <v/>
      </c>
    </row>
    <row r="838" spans="1:13">
      <c r="A838" s="133"/>
      <c r="B838" s="134"/>
      <c r="C838" s="134"/>
      <c r="D838" s="134"/>
      <c r="E838" s="134"/>
      <c r="F838" s="135"/>
      <c r="G838" s="136"/>
      <c r="L838" s="67" t="str">
        <f t="shared" si="37"/>
        <v/>
      </c>
      <c r="M838" s="67" t="str">
        <f t="shared" si="38"/>
        <v/>
      </c>
    </row>
    <row r="839" spans="1:13">
      <c r="A839" s="133"/>
      <c r="B839" s="134"/>
      <c r="C839" s="134"/>
      <c r="D839" s="134"/>
      <c r="E839" s="134"/>
      <c r="F839" s="135"/>
      <c r="G839" s="136"/>
      <c r="L839" s="67" t="str">
        <f t="shared" si="37"/>
        <v/>
      </c>
      <c r="M839" s="67" t="str">
        <f t="shared" si="38"/>
        <v/>
      </c>
    </row>
    <row r="840" spans="1:13">
      <c r="A840" s="133"/>
      <c r="B840" s="134"/>
      <c r="C840" s="134"/>
      <c r="D840" s="134"/>
      <c r="E840" s="134"/>
      <c r="F840" s="135"/>
      <c r="G840" s="136"/>
      <c r="L840" s="67" t="str">
        <f t="shared" si="37"/>
        <v/>
      </c>
      <c r="M840" s="67" t="str">
        <f t="shared" si="38"/>
        <v/>
      </c>
    </row>
    <row r="841" spans="1:13">
      <c r="A841" s="133"/>
      <c r="B841" s="134"/>
      <c r="C841" s="134"/>
      <c r="D841" s="134"/>
      <c r="E841" s="134"/>
      <c r="F841" s="135"/>
      <c r="G841" s="136"/>
      <c r="L841" s="67" t="str">
        <f t="shared" si="37"/>
        <v/>
      </c>
      <c r="M841" s="67" t="str">
        <f t="shared" si="38"/>
        <v/>
      </c>
    </row>
    <row r="842" spans="1:13">
      <c r="A842" s="133"/>
      <c r="B842" s="134"/>
      <c r="C842" s="134"/>
      <c r="D842" s="134"/>
      <c r="E842" s="134"/>
      <c r="F842" s="135"/>
      <c r="G842" s="136"/>
      <c r="L842" s="67" t="str">
        <f t="shared" si="37"/>
        <v/>
      </c>
      <c r="M842" s="67" t="str">
        <f t="shared" si="38"/>
        <v/>
      </c>
    </row>
    <row r="843" spans="1:13">
      <c r="A843" s="133"/>
      <c r="B843" s="134"/>
      <c r="C843" s="134"/>
      <c r="D843" s="134"/>
      <c r="E843" s="134"/>
      <c r="F843" s="135"/>
      <c r="G843" s="136"/>
      <c r="L843" s="67" t="str">
        <f t="shared" si="37"/>
        <v/>
      </c>
      <c r="M843" s="67" t="str">
        <f t="shared" si="38"/>
        <v/>
      </c>
    </row>
    <row r="844" spans="1:13">
      <c r="A844" s="133"/>
      <c r="B844" s="134"/>
      <c r="C844" s="134"/>
      <c r="D844" s="134"/>
      <c r="E844" s="134"/>
      <c r="F844" s="135"/>
      <c r="G844" s="136"/>
      <c r="L844" s="67" t="str">
        <f t="shared" si="37"/>
        <v/>
      </c>
      <c r="M844" s="67" t="str">
        <f t="shared" si="38"/>
        <v/>
      </c>
    </row>
    <row r="845" spans="1:13">
      <c r="A845" s="133"/>
      <c r="B845" s="134"/>
      <c r="C845" s="134"/>
      <c r="D845" s="134"/>
      <c r="E845" s="134"/>
      <c r="F845" s="135"/>
      <c r="G845" s="136"/>
      <c r="L845" s="67" t="str">
        <f t="shared" si="37"/>
        <v/>
      </c>
      <c r="M845" s="67" t="str">
        <f t="shared" si="38"/>
        <v/>
      </c>
    </row>
    <row r="846" spans="1:13">
      <c r="A846" s="133"/>
      <c r="B846" s="134"/>
      <c r="C846" s="134"/>
      <c r="D846" s="134"/>
      <c r="E846" s="134"/>
      <c r="F846" s="135"/>
      <c r="G846" s="136"/>
      <c r="L846" s="67" t="str">
        <f t="shared" si="37"/>
        <v/>
      </c>
      <c r="M846" s="67" t="str">
        <f t="shared" si="38"/>
        <v/>
      </c>
    </row>
    <row r="847" spans="1:13">
      <c r="A847" s="133"/>
      <c r="B847" s="134"/>
      <c r="C847" s="134"/>
      <c r="D847" s="134"/>
      <c r="E847" s="134"/>
      <c r="F847" s="135"/>
      <c r="G847" s="136"/>
      <c r="L847" s="67" t="str">
        <f t="shared" si="37"/>
        <v/>
      </c>
      <c r="M847" s="67" t="str">
        <f t="shared" si="38"/>
        <v/>
      </c>
    </row>
    <row r="848" spans="1:13">
      <c r="A848" s="133"/>
      <c r="B848" s="134"/>
      <c r="C848" s="134"/>
      <c r="D848" s="134"/>
      <c r="E848" s="134"/>
      <c r="F848" s="135"/>
      <c r="G848" s="136"/>
      <c r="L848" s="67" t="str">
        <f t="shared" si="37"/>
        <v/>
      </c>
      <c r="M848" s="67" t="str">
        <f t="shared" si="38"/>
        <v/>
      </c>
    </row>
    <row r="849" spans="1:13">
      <c r="A849" s="133"/>
      <c r="B849" s="134"/>
      <c r="C849" s="134"/>
      <c r="D849" s="134"/>
      <c r="E849" s="134"/>
      <c r="F849" s="135"/>
      <c r="G849" s="136"/>
      <c r="L849" s="67" t="str">
        <f t="shared" si="37"/>
        <v/>
      </c>
      <c r="M849" s="67" t="str">
        <f t="shared" si="38"/>
        <v/>
      </c>
    </row>
    <row r="850" spans="1:13">
      <c r="A850" s="133"/>
      <c r="B850" s="134"/>
      <c r="C850" s="134"/>
      <c r="D850" s="134"/>
      <c r="E850" s="134"/>
      <c r="F850" s="135"/>
      <c r="G850" s="136"/>
      <c r="L850" s="67" t="str">
        <f t="shared" si="37"/>
        <v/>
      </c>
      <c r="M850" s="67" t="str">
        <f t="shared" si="38"/>
        <v/>
      </c>
    </row>
    <row r="851" spans="1:13">
      <c r="A851" s="133"/>
      <c r="B851" s="134"/>
      <c r="C851" s="134"/>
      <c r="D851" s="134"/>
      <c r="E851" s="134"/>
      <c r="F851" s="135"/>
      <c r="G851" s="136"/>
      <c r="L851" s="67" t="str">
        <f t="shared" si="37"/>
        <v/>
      </c>
      <c r="M851" s="67" t="str">
        <f t="shared" si="38"/>
        <v/>
      </c>
    </row>
    <row r="852" spans="1:13">
      <c r="A852" s="133"/>
      <c r="B852" s="134"/>
      <c r="C852" s="134"/>
      <c r="D852" s="134"/>
      <c r="E852" s="134"/>
      <c r="F852" s="135"/>
      <c r="G852" s="136"/>
      <c r="L852" s="67" t="str">
        <f t="shared" si="37"/>
        <v/>
      </c>
      <c r="M852" s="67" t="str">
        <f t="shared" si="38"/>
        <v/>
      </c>
    </row>
    <row r="853" spans="1:13">
      <c r="A853" s="133"/>
      <c r="B853" s="134"/>
      <c r="C853" s="134"/>
      <c r="D853" s="134"/>
      <c r="E853" s="134"/>
      <c r="F853" s="135"/>
      <c r="G853" s="136"/>
      <c r="L853" s="67" t="str">
        <f t="shared" si="37"/>
        <v/>
      </c>
      <c r="M853" s="67" t="str">
        <f t="shared" si="38"/>
        <v/>
      </c>
    </row>
    <row r="854" spans="1:13">
      <c r="A854" s="133"/>
      <c r="B854" s="134"/>
      <c r="C854" s="134"/>
      <c r="D854" s="134"/>
      <c r="E854" s="134"/>
      <c r="F854" s="135"/>
      <c r="G854" s="136"/>
      <c r="L854" s="67" t="str">
        <f t="shared" si="37"/>
        <v/>
      </c>
      <c r="M854" s="67" t="str">
        <f t="shared" si="38"/>
        <v/>
      </c>
    </row>
    <row r="855" spans="1:13">
      <c r="A855" s="133"/>
      <c r="B855" s="134"/>
      <c r="C855" s="134"/>
      <c r="D855" s="134"/>
      <c r="E855" s="134"/>
      <c r="F855" s="135"/>
      <c r="G855" s="136"/>
      <c r="L855" s="67" t="str">
        <f t="shared" si="37"/>
        <v/>
      </c>
      <c r="M855" s="67" t="str">
        <f t="shared" si="38"/>
        <v/>
      </c>
    </row>
    <row r="856" spans="1:13">
      <c r="A856" s="133"/>
      <c r="B856" s="134"/>
      <c r="C856" s="134"/>
      <c r="D856" s="134"/>
      <c r="E856" s="134"/>
      <c r="F856" s="135"/>
      <c r="G856" s="136"/>
      <c r="L856" s="67" t="str">
        <f t="shared" si="37"/>
        <v/>
      </c>
      <c r="M856" s="67" t="str">
        <f t="shared" si="38"/>
        <v/>
      </c>
    </row>
    <row r="857" spans="1:13">
      <c r="A857" s="133"/>
      <c r="B857" s="134"/>
      <c r="C857" s="134"/>
      <c r="D857" s="134"/>
      <c r="E857" s="134"/>
      <c r="F857" s="135"/>
      <c r="G857" s="136"/>
      <c r="L857" s="67" t="str">
        <f t="shared" si="37"/>
        <v/>
      </c>
      <c r="M857" s="67" t="str">
        <f t="shared" si="38"/>
        <v/>
      </c>
    </row>
    <row r="858" spans="1:13">
      <c r="A858" s="133"/>
      <c r="B858" s="134"/>
      <c r="C858" s="134"/>
      <c r="D858" s="134"/>
      <c r="E858" s="134"/>
      <c r="F858" s="135"/>
      <c r="G858" s="136"/>
      <c r="L858" s="67" t="str">
        <f t="shared" si="37"/>
        <v/>
      </c>
      <c r="M858" s="67" t="str">
        <f t="shared" si="38"/>
        <v/>
      </c>
    </row>
    <row r="859" spans="1:13">
      <c r="A859" s="133"/>
      <c r="B859" s="134"/>
      <c r="C859" s="134"/>
      <c r="D859" s="134"/>
      <c r="E859" s="134"/>
      <c r="F859" s="135"/>
      <c r="G859" s="136"/>
      <c r="L859" s="67" t="str">
        <f t="shared" si="37"/>
        <v/>
      </c>
      <c r="M859" s="67" t="str">
        <f t="shared" si="38"/>
        <v/>
      </c>
    </row>
    <row r="860" spans="1:13">
      <c r="A860" s="133"/>
      <c r="B860" s="134"/>
      <c r="C860" s="134"/>
      <c r="D860" s="134"/>
      <c r="E860" s="134"/>
      <c r="F860" s="135"/>
      <c r="G860" s="136"/>
      <c r="L860" s="67" t="str">
        <f t="shared" si="37"/>
        <v/>
      </c>
      <c r="M860" s="67" t="str">
        <f t="shared" si="38"/>
        <v/>
      </c>
    </row>
    <row r="861" spans="1:13">
      <c r="A861" s="133"/>
      <c r="B861" s="134"/>
      <c r="C861" s="134"/>
      <c r="D861" s="134"/>
      <c r="E861" s="134"/>
      <c r="F861" s="135"/>
      <c r="G861" s="136"/>
      <c r="L861" s="67" t="str">
        <f t="shared" si="37"/>
        <v/>
      </c>
      <c r="M861" s="67" t="str">
        <f t="shared" si="38"/>
        <v/>
      </c>
    </row>
    <row r="862" spans="1:13">
      <c r="A862" s="133"/>
      <c r="B862" s="134"/>
      <c r="C862" s="134"/>
      <c r="D862" s="134"/>
      <c r="E862" s="134"/>
      <c r="F862" s="135"/>
      <c r="G862" s="136"/>
      <c r="L862" s="67" t="str">
        <f t="shared" si="37"/>
        <v/>
      </c>
      <c r="M862" s="67" t="str">
        <f t="shared" si="38"/>
        <v/>
      </c>
    </row>
    <row r="863" spans="1:13">
      <c r="A863" s="133"/>
      <c r="B863" s="134"/>
      <c r="C863" s="134"/>
      <c r="D863" s="134"/>
      <c r="E863" s="134"/>
      <c r="F863" s="135"/>
      <c r="G863" s="136"/>
      <c r="L863" s="67" t="str">
        <f t="shared" si="37"/>
        <v/>
      </c>
      <c r="M863" s="67" t="str">
        <f t="shared" si="38"/>
        <v/>
      </c>
    </row>
    <row r="864" spans="1:13">
      <c r="A864" s="133"/>
      <c r="B864" s="134"/>
      <c r="C864" s="134"/>
      <c r="D864" s="134"/>
      <c r="E864" s="134"/>
      <c r="F864" s="135"/>
      <c r="G864" s="136"/>
      <c r="L864" s="67" t="str">
        <f t="shared" si="37"/>
        <v/>
      </c>
      <c r="M864" s="67" t="str">
        <f t="shared" si="38"/>
        <v/>
      </c>
    </row>
    <row r="865" spans="1:13">
      <c r="A865" s="133"/>
      <c r="B865" s="134"/>
      <c r="C865" s="134"/>
      <c r="D865" s="134"/>
      <c r="E865" s="134"/>
      <c r="F865" s="135"/>
      <c r="G865" s="136"/>
      <c r="L865" s="67" t="str">
        <f t="shared" si="37"/>
        <v/>
      </c>
      <c r="M865" s="67" t="str">
        <f t="shared" si="38"/>
        <v/>
      </c>
    </row>
    <row r="866" spans="1:13">
      <c r="A866" s="133"/>
      <c r="B866" s="134"/>
      <c r="C866" s="134"/>
      <c r="D866" s="134"/>
      <c r="E866" s="134"/>
      <c r="F866" s="135"/>
      <c r="G866" s="136"/>
      <c r="L866" s="67" t="str">
        <f t="shared" si="37"/>
        <v/>
      </c>
      <c r="M866" s="67" t="str">
        <f t="shared" si="38"/>
        <v/>
      </c>
    </row>
    <row r="867" spans="1:13">
      <c r="A867" s="133"/>
      <c r="B867" s="134"/>
      <c r="C867" s="134"/>
      <c r="D867" s="134"/>
      <c r="E867" s="134"/>
      <c r="F867" s="135"/>
      <c r="G867" s="136"/>
      <c r="L867" s="67" t="str">
        <f t="shared" si="37"/>
        <v/>
      </c>
      <c r="M867" s="67" t="str">
        <f t="shared" si="38"/>
        <v/>
      </c>
    </row>
    <row r="868" spans="1:13">
      <c r="A868" s="133"/>
      <c r="B868" s="134"/>
      <c r="C868" s="134"/>
      <c r="D868" s="134"/>
      <c r="E868" s="134"/>
      <c r="F868" s="135"/>
      <c r="G868" s="136"/>
      <c r="L868" s="67" t="str">
        <f t="shared" si="37"/>
        <v/>
      </c>
      <c r="M868" s="67" t="str">
        <f t="shared" si="38"/>
        <v/>
      </c>
    </row>
    <row r="869" spans="1:13">
      <c r="A869" s="133"/>
      <c r="B869" s="134"/>
      <c r="C869" s="134"/>
      <c r="D869" s="134"/>
      <c r="E869" s="134"/>
      <c r="F869" s="135"/>
      <c r="G869" s="136"/>
      <c r="L869" s="67" t="str">
        <f t="shared" si="37"/>
        <v/>
      </c>
      <c r="M869" s="67" t="str">
        <f t="shared" si="38"/>
        <v/>
      </c>
    </row>
    <row r="870" spans="1:13">
      <c r="A870" s="133"/>
      <c r="B870" s="134"/>
      <c r="C870" s="134"/>
      <c r="D870" s="134"/>
      <c r="E870" s="134"/>
      <c r="F870" s="135"/>
      <c r="G870" s="136"/>
      <c r="L870" s="67" t="str">
        <f t="shared" si="37"/>
        <v/>
      </c>
      <c r="M870" s="67" t="str">
        <f t="shared" si="38"/>
        <v/>
      </c>
    </row>
    <row r="871" spans="1:13">
      <c r="A871" s="133"/>
      <c r="B871" s="134"/>
      <c r="C871" s="134"/>
      <c r="D871" s="134"/>
      <c r="E871" s="134"/>
      <c r="F871" s="135"/>
      <c r="G871" s="136"/>
      <c r="L871" s="67" t="str">
        <f t="shared" si="37"/>
        <v/>
      </c>
      <c r="M871" s="67" t="str">
        <f t="shared" si="38"/>
        <v/>
      </c>
    </row>
    <row r="872" spans="1:13">
      <c r="A872" s="133"/>
      <c r="B872" s="134"/>
      <c r="C872" s="134"/>
      <c r="D872" s="134"/>
      <c r="E872" s="134"/>
      <c r="F872" s="135"/>
      <c r="G872" s="136"/>
      <c r="L872" s="67" t="str">
        <f t="shared" si="37"/>
        <v/>
      </c>
      <c r="M872" s="67" t="str">
        <f t="shared" si="38"/>
        <v/>
      </c>
    </row>
    <row r="873" spans="1:13">
      <c r="A873" s="133"/>
      <c r="B873" s="134"/>
      <c r="C873" s="134"/>
      <c r="D873" s="134"/>
      <c r="E873" s="134"/>
      <c r="F873" s="135"/>
      <c r="G873" s="136"/>
      <c r="L873" s="67" t="str">
        <f t="shared" si="37"/>
        <v/>
      </c>
      <c r="M873" s="67" t="str">
        <f t="shared" si="38"/>
        <v/>
      </c>
    </row>
    <row r="874" spans="1:13">
      <c r="A874" s="133"/>
      <c r="B874" s="134"/>
      <c r="C874" s="134"/>
      <c r="D874" s="134"/>
      <c r="E874" s="134"/>
      <c r="F874" s="135"/>
      <c r="G874" s="136"/>
      <c r="L874" s="67" t="str">
        <f t="shared" si="37"/>
        <v/>
      </c>
      <c r="M874" s="67" t="str">
        <f t="shared" si="38"/>
        <v/>
      </c>
    </row>
    <row r="875" spans="1:13">
      <c r="A875" s="133"/>
      <c r="B875" s="134"/>
      <c r="C875" s="134"/>
      <c r="D875" s="134"/>
      <c r="E875" s="134"/>
      <c r="F875" s="135"/>
      <c r="G875" s="136"/>
      <c r="L875" s="67" t="str">
        <f t="shared" si="37"/>
        <v/>
      </c>
      <c r="M875" s="67" t="str">
        <f t="shared" si="38"/>
        <v/>
      </c>
    </row>
    <row r="876" spans="1:13">
      <c r="A876" s="133"/>
      <c r="B876" s="134"/>
      <c r="C876" s="134"/>
      <c r="D876" s="134"/>
      <c r="E876" s="134"/>
      <c r="F876" s="135"/>
      <c r="G876" s="136"/>
      <c r="L876" s="67" t="str">
        <f t="shared" si="37"/>
        <v/>
      </c>
      <c r="M876" s="67" t="str">
        <f t="shared" si="38"/>
        <v/>
      </c>
    </row>
    <row r="877" spans="1:13">
      <c r="A877" s="133"/>
      <c r="B877" s="134"/>
      <c r="C877" s="134"/>
      <c r="D877" s="134"/>
      <c r="E877" s="134"/>
      <c r="F877" s="135"/>
      <c r="G877" s="136"/>
      <c r="L877" s="67" t="str">
        <f t="shared" si="37"/>
        <v/>
      </c>
      <c r="M877" s="67" t="str">
        <f t="shared" si="38"/>
        <v/>
      </c>
    </row>
    <row r="878" spans="1:13">
      <c r="A878" s="133"/>
      <c r="B878" s="134"/>
      <c r="C878" s="134"/>
      <c r="D878" s="134"/>
      <c r="E878" s="134"/>
      <c r="F878" s="135"/>
      <c r="G878" s="136"/>
      <c r="L878" s="67" t="str">
        <f t="shared" si="37"/>
        <v/>
      </c>
      <c r="M878" s="67" t="str">
        <f t="shared" si="38"/>
        <v/>
      </c>
    </row>
    <row r="879" spans="1:13">
      <c r="A879" s="133"/>
      <c r="B879" s="134"/>
      <c r="C879" s="134"/>
      <c r="D879" s="134"/>
      <c r="E879" s="134"/>
      <c r="F879" s="135"/>
      <c r="G879" s="136"/>
      <c r="L879" s="67" t="str">
        <f t="shared" si="37"/>
        <v/>
      </c>
      <c r="M879" s="67" t="str">
        <f t="shared" si="38"/>
        <v/>
      </c>
    </row>
    <row r="880" spans="1:13">
      <c r="A880" s="133"/>
      <c r="B880" s="134"/>
      <c r="C880" s="134"/>
      <c r="D880" s="134"/>
      <c r="E880" s="134"/>
      <c r="F880" s="135"/>
      <c r="G880" s="136"/>
      <c r="L880" s="67" t="str">
        <f t="shared" si="37"/>
        <v/>
      </c>
      <c r="M880" s="67" t="str">
        <f t="shared" si="38"/>
        <v/>
      </c>
    </row>
    <row r="881" spans="1:13">
      <c r="A881" s="133"/>
      <c r="B881" s="134"/>
      <c r="C881" s="134"/>
      <c r="D881" s="134"/>
      <c r="E881" s="134"/>
      <c r="F881" s="135"/>
      <c r="G881" s="136"/>
      <c r="L881" s="67" t="str">
        <f t="shared" si="37"/>
        <v/>
      </c>
      <c r="M881" s="67" t="str">
        <f t="shared" si="38"/>
        <v/>
      </c>
    </row>
    <row r="882" spans="1:13">
      <c r="A882" s="133"/>
      <c r="B882" s="134"/>
      <c r="C882" s="134"/>
      <c r="D882" s="134"/>
      <c r="E882" s="134"/>
      <c r="F882" s="135"/>
      <c r="G882" s="136"/>
      <c r="L882" s="67" t="str">
        <f t="shared" si="37"/>
        <v/>
      </c>
      <c r="M882" s="67" t="str">
        <f t="shared" si="38"/>
        <v/>
      </c>
    </row>
    <row r="883" spans="1:13">
      <c r="A883" s="133"/>
      <c r="B883" s="134"/>
      <c r="C883" s="134"/>
      <c r="D883" s="134"/>
      <c r="E883" s="134"/>
      <c r="F883" s="135"/>
      <c r="G883" s="136"/>
      <c r="L883" s="67" t="str">
        <f t="shared" si="37"/>
        <v/>
      </c>
      <c r="M883" s="67" t="str">
        <f t="shared" si="38"/>
        <v/>
      </c>
    </row>
    <row r="884" spans="1:13">
      <c r="A884" s="133"/>
      <c r="B884" s="134"/>
      <c r="C884" s="134"/>
      <c r="D884" s="134"/>
      <c r="E884" s="134"/>
      <c r="F884" s="135"/>
      <c r="G884" s="136"/>
      <c r="L884" s="67" t="str">
        <f t="shared" si="37"/>
        <v/>
      </c>
      <c r="M884" s="67" t="str">
        <f t="shared" si="38"/>
        <v/>
      </c>
    </row>
    <row r="885" spans="1:13">
      <c r="A885" s="133"/>
      <c r="B885" s="134"/>
      <c r="C885" s="134"/>
      <c r="D885" s="134"/>
      <c r="E885" s="134"/>
      <c r="F885" s="135"/>
      <c r="G885" s="136"/>
      <c r="L885" s="67" t="str">
        <f t="shared" si="37"/>
        <v/>
      </c>
      <c r="M885" s="67" t="str">
        <f t="shared" si="38"/>
        <v/>
      </c>
    </row>
    <row r="886" spans="1:13">
      <c r="A886" s="133"/>
      <c r="B886" s="134"/>
      <c r="C886" s="134"/>
      <c r="D886" s="134"/>
      <c r="E886" s="134"/>
      <c r="F886" s="135"/>
      <c r="G886" s="136"/>
      <c r="L886" s="67" t="str">
        <f t="shared" si="37"/>
        <v/>
      </c>
      <c r="M886" s="67" t="str">
        <f t="shared" si="38"/>
        <v/>
      </c>
    </row>
    <row r="887" spans="1:13">
      <c r="A887" s="133"/>
      <c r="B887" s="134"/>
      <c r="C887" s="134"/>
      <c r="D887" s="134"/>
      <c r="E887" s="134"/>
      <c r="F887" s="135"/>
      <c r="G887" s="136"/>
      <c r="L887" s="67" t="str">
        <f t="shared" si="37"/>
        <v/>
      </c>
      <c r="M887" s="67" t="str">
        <f t="shared" si="38"/>
        <v/>
      </c>
    </row>
    <row r="888" spans="1:13">
      <c r="A888" s="133"/>
      <c r="B888" s="134"/>
      <c r="C888" s="134"/>
      <c r="D888" s="134"/>
      <c r="E888" s="134"/>
      <c r="F888" s="135"/>
      <c r="G888" s="136"/>
      <c r="L888" s="67" t="str">
        <f t="shared" si="37"/>
        <v/>
      </c>
      <c r="M888" s="67" t="str">
        <f t="shared" si="38"/>
        <v/>
      </c>
    </row>
    <row r="889" spans="1:13">
      <c r="A889" s="133"/>
      <c r="B889" s="134"/>
      <c r="C889" s="134"/>
      <c r="D889" s="134"/>
      <c r="E889" s="134"/>
      <c r="F889" s="135"/>
      <c r="G889" s="136"/>
      <c r="L889" s="67" t="str">
        <f t="shared" si="37"/>
        <v/>
      </c>
      <c r="M889" s="67" t="str">
        <f t="shared" si="38"/>
        <v/>
      </c>
    </row>
    <row r="890" spans="1:13">
      <c r="A890" s="133"/>
      <c r="B890" s="134"/>
      <c r="C890" s="134"/>
      <c r="D890" s="134"/>
      <c r="E890" s="134"/>
      <c r="F890" s="135"/>
      <c r="G890" s="136"/>
      <c r="L890" s="67" t="str">
        <f t="shared" si="37"/>
        <v/>
      </c>
      <c r="M890" s="67" t="str">
        <f t="shared" si="38"/>
        <v/>
      </c>
    </row>
    <row r="891" spans="1:13">
      <c r="A891" s="133"/>
      <c r="B891" s="134"/>
      <c r="C891" s="134"/>
      <c r="D891" s="134"/>
      <c r="E891" s="134"/>
      <c r="F891" s="135"/>
      <c r="G891" s="136"/>
      <c r="L891" s="67" t="str">
        <f t="shared" si="37"/>
        <v/>
      </c>
      <c r="M891" s="67" t="str">
        <f t="shared" si="38"/>
        <v/>
      </c>
    </row>
    <row r="892" spans="1:13">
      <c r="A892" s="133"/>
      <c r="B892" s="134"/>
      <c r="C892" s="134"/>
      <c r="D892" s="134"/>
      <c r="E892" s="134"/>
      <c r="F892" s="135"/>
      <c r="G892" s="136"/>
      <c r="L892" s="67" t="str">
        <f t="shared" si="37"/>
        <v/>
      </c>
      <c r="M892" s="67" t="str">
        <f t="shared" si="38"/>
        <v/>
      </c>
    </row>
    <row r="893" spans="1:13">
      <c r="A893" s="133"/>
      <c r="B893" s="134"/>
      <c r="C893" s="134"/>
      <c r="D893" s="134"/>
      <c r="E893" s="134"/>
      <c r="F893" s="135"/>
      <c r="G893" s="136"/>
      <c r="L893" s="67" t="str">
        <f t="shared" si="37"/>
        <v/>
      </c>
      <c r="M893" s="67" t="str">
        <f t="shared" si="38"/>
        <v/>
      </c>
    </row>
    <row r="894" spans="1:13">
      <c r="A894" s="133"/>
      <c r="B894" s="134"/>
      <c r="C894" s="134"/>
      <c r="D894" s="134"/>
      <c r="E894" s="134"/>
      <c r="F894" s="135"/>
      <c r="G894" s="136"/>
      <c r="L894" s="67" t="str">
        <f t="shared" si="37"/>
        <v/>
      </c>
      <c r="M894" s="67" t="str">
        <f t="shared" si="38"/>
        <v/>
      </c>
    </row>
    <row r="895" spans="1:13">
      <c r="A895" s="133"/>
      <c r="B895" s="134"/>
      <c r="C895" s="134"/>
      <c r="D895" s="134"/>
      <c r="E895" s="134"/>
      <c r="F895" s="135"/>
      <c r="G895" s="136"/>
      <c r="L895" s="67" t="str">
        <f t="shared" si="37"/>
        <v/>
      </c>
      <c r="M895" s="67" t="str">
        <f t="shared" si="38"/>
        <v/>
      </c>
    </row>
    <row r="896" spans="1:13">
      <c r="A896" s="133"/>
      <c r="B896" s="134"/>
      <c r="C896" s="134"/>
      <c r="D896" s="134"/>
      <c r="E896" s="134"/>
      <c r="F896" s="135"/>
      <c r="G896" s="136"/>
      <c r="L896" s="67" t="str">
        <f t="shared" si="37"/>
        <v/>
      </c>
      <c r="M896" s="67" t="str">
        <f t="shared" si="38"/>
        <v/>
      </c>
    </row>
    <row r="897" spans="1:13">
      <c r="A897" s="133"/>
      <c r="B897" s="134"/>
      <c r="C897" s="134"/>
      <c r="D897" s="134"/>
      <c r="E897" s="134"/>
      <c r="F897" s="135"/>
      <c r="G897" s="136"/>
      <c r="L897" s="67" t="str">
        <f t="shared" si="37"/>
        <v/>
      </c>
      <c r="M897" s="67" t="str">
        <f t="shared" si="38"/>
        <v/>
      </c>
    </row>
    <row r="898" spans="1:13">
      <c r="A898" s="133"/>
      <c r="B898" s="134"/>
      <c r="C898" s="134"/>
      <c r="D898" s="134"/>
      <c r="E898" s="134"/>
      <c r="F898" s="135"/>
      <c r="G898" s="136"/>
      <c r="L898" s="67" t="str">
        <f t="shared" si="37"/>
        <v/>
      </c>
      <c r="M898" s="67" t="str">
        <f t="shared" si="38"/>
        <v/>
      </c>
    </row>
    <row r="899" spans="1:13">
      <c r="A899" s="133"/>
      <c r="B899" s="134"/>
      <c r="C899" s="134"/>
      <c r="D899" s="134"/>
      <c r="E899" s="134"/>
      <c r="F899" s="135"/>
      <c r="G899" s="136"/>
      <c r="L899" s="67" t="str">
        <f t="shared" ref="L899:L962" si="39">IF(E899="","",EXP(-POWER((1-J$26*(E899-J$20)/J$19), 1/J$26)))</f>
        <v/>
      </c>
      <c r="M899" s="67" t="str">
        <f t="shared" si="38"/>
        <v/>
      </c>
    </row>
    <row r="900" spans="1:13">
      <c r="A900" s="133"/>
      <c r="B900" s="134"/>
      <c r="C900" s="134"/>
      <c r="D900" s="134"/>
      <c r="E900" s="134"/>
      <c r="F900" s="135"/>
      <c r="G900" s="136"/>
      <c r="L900" s="67" t="str">
        <f t="shared" si="39"/>
        <v/>
      </c>
      <c r="M900" s="67" t="str">
        <f t="shared" ref="M900:M963" si="40">IF(L900="","",(L900-L899)*J$3)</f>
        <v/>
      </c>
    </row>
    <row r="901" spans="1:13">
      <c r="A901" s="133"/>
      <c r="B901" s="134"/>
      <c r="C901" s="134"/>
      <c r="D901" s="134"/>
      <c r="E901" s="134"/>
      <c r="F901" s="135"/>
      <c r="G901" s="136"/>
      <c r="L901" s="67" t="str">
        <f t="shared" si="39"/>
        <v/>
      </c>
      <c r="M901" s="67" t="str">
        <f t="shared" si="40"/>
        <v/>
      </c>
    </row>
    <row r="902" spans="1:13">
      <c r="A902" s="133"/>
      <c r="B902" s="134"/>
      <c r="C902" s="134"/>
      <c r="D902" s="134"/>
      <c r="E902" s="134"/>
      <c r="F902" s="135"/>
      <c r="G902" s="136"/>
      <c r="L902" s="67" t="str">
        <f t="shared" si="39"/>
        <v/>
      </c>
      <c r="M902" s="67" t="str">
        <f t="shared" si="40"/>
        <v/>
      </c>
    </row>
    <row r="903" spans="1:13">
      <c r="A903" s="133"/>
      <c r="B903" s="134"/>
      <c r="C903" s="134"/>
      <c r="D903" s="134"/>
      <c r="E903" s="134"/>
      <c r="F903" s="135"/>
      <c r="G903" s="136"/>
      <c r="L903" s="67" t="str">
        <f t="shared" si="39"/>
        <v/>
      </c>
      <c r="M903" s="67" t="str">
        <f t="shared" si="40"/>
        <v/>
      </c>
    </row>
    <row r="904" spans="1:13">
      <c r="A904" s="133"/>
      <c r="B904" s="134"/>
      <c r="C904" s="134"/>
      <c r="D904" s="134"/>
      <c r="E904" s="134"/>
      <c r="F904" s="135"/>
      <c r="G904" s="136"/>
      <c r="L904" s="67" t="str">
        <f t="shared" si="39"/>
        <v/>
      </c>
      <c r="M904" s="67" t="str">
        <f t="shared" si="40"/>
        <v/>
      </c>
    </row>
    <row r="905" spans="1:13">
      <c r="A905" s="133"/>
      <c r="B905" s="134"/>
      <c r="C905" s="134"/>
      <c r="D905" s="134"/>
      <c r="E905" s="134"/>
      <c r="F905" s="135"/>
      <c r="G905" s="136"/>
      <c r="L905" s="67" t="str">
        <f t="shared" si="39"/>
        <v/>
      </c>
      <c r="M905" s="67" t="str">
        <f t="shared" si="40"/>
        <v/>
      </c>
    </row>
    <row r="906" spans="1:13">
      <c r="A906" s="133"/>
      <c r="B906" s="134"/>
      <c r="C906" s="134"/>
      <c r="D906" s="134"/>
      <c r="E906" s="134"/>
      <c r="F906" s="135"/>
      <c r="G906" s="136"/>
      <c r="L906" s="67" t="str">
        <f t="shared" si="39"/>
        <v/>
      </c>
      <c r="M906" s="67" t="str">
        <f t="shared" si="40"/>
        <v/>
      </c>
    </row>
    <row r="907" spans="1:13">
      <c r="A907" s="133"/>
      <c r="B907" s="134"/>
      <c r="C907" s="134"/>
      <c r="D907" s="134"/>
      <c r="E907" s="134"/>
      <c r="F907" s="135"/>
      <c r="G907" s="136"/>
      <c r="L907" s="67" t="str">
        <f t="shared" si="39"/>
        <v/>
      </c>
      <c r="M907" s="67" t="str">
        <f t="shared" si="40"/>
        <v/>
      </c>
    </row>
    <row r="908" spans="1:13">
      <c r="A908" s="133"/>
      <c r="B908" s="134"/>
      <c r="C908" s="134"/>
      <c r="D908" s="134"/>
      <c r="E908" s="134"/>
      <c r="F908" s="135"/>
      <c r="G908" s="136"/>
      <c r="L908" s="67" t="str">
        <f t="shared" si="39"/>
        <v/>
      </c>
      <c r="M908" s="67" t="str">
        <f t="shared" si="40"/>
        <v/>
      </c>
    </row>
    <row r="909" spans="1:13">
      <c r="A909" s="133"/>
      <c r="B909" s="134"/>
      <c r="C909" s="134"/>
      <c r="D909" s="134"/>
      <c r="E909" s="134"/>
      <c r="F909" s="135"/>
      <c r="G909" s="136"/>
      <c r="L909" s="67" t="str">
        <f t="shared" si="39"/>
        <v/>
      </c>
      <c r="M909" s="67" t="str">
        <f t="shared" si="40"/>
        <v/>
      </c>
    </row>
    <row r="910" spans="1:13">
      <c r="A910" s="133"/>
      <c r="B910" s="134"/>
      <c r="C910" s="134"/>
      <c r="D910" s="134"/>
      <c r="E910" s="134"/>
      <c r="F910" s="135"/>
      <c r="G910" s="136"/>
      <c r="L910" s="67" t="str">
        <f t="shared" si="39"/>
        <v/>
      </c>
      <c r="M910" s="67" t="str">
        <f t="shared" si="40"/>
        <v/>
      </c>
    </row>
    <row r="911" spans="1:13">
      <c r="A911" s="133"/>
      <c r="B911" s="134"/>
      <c r="C911" s="134"/>
      <c r="D911" s="134"/>
      <c r="E911" s="134"/>
      <c r="F911" s="135"/>
      <c r="G911" s="136"/>
      <c r="L911" s="67" t="str">
        <f t="shared" si="39"/>
        <v/>
      </c>
      <c r="M911" s="67" t="str">
        <f t="shared" si="40"/>
        <v/>
      </c>
    </row>
    <row r="912" spans="1:13">
      <c r="A912" s="133"/>
      <c r="B912" s="134"/>
      <c r="C912" s="134"/>
      <c r="D912" s="134"/>
      <c r="E912" s="134"/>
      <c r="F912" s="135"/>
      <c r="G912" s="136"/>
      <c r="L912" s="67" t="str">
        <f t="shared" si="39"/>
        <v/>
      </c>
      <c r="M912" s="67" t="str">
        <f t="shared" si="40"/>
        <v/>
      </c>
    </row>
    <row r="913" spans="1:13">
      <c r="A913" s="133"/>
      <c r="B913" s="134"/>
      <c r="C913" s="134"/>
      <c r="D913" s="134"/>
      <c r="E913" s="134"/>
      <c r="F913" s="135"/>
      <c r="G913" s="136"/>
      <c r="L913" s="67" t="str">
        <f t="shared" si="39"/>
        <v/>
      </c>
      <c r="M913" s="67" t="str">
        <f t="shared" si="40"/>
        <v/>
      </c>
    </row>
    <row r="914" spans="1:13">
      <c r="A914" s="133"/>
      <c r="B914" s="134"/>
      <c r="C914" s="134"/>
      <c r="D914" s="134"/>
      <c r="E914" s="134"/>
      <c r="F914" s="135"/>
      <c r="G914" s="136"/>
      <c r="L914" s="67" t="str">
        <f t="shared" si="39"/>
        <v/>
      </c>
      <c r="M914" s="67" t="str">
        <f t="shared" si="40"/>
        <v/>
      </c>
    </row>
    <row r="915" spans="1:13">
      <c r="A915" s="133"/>
      <c r="B915" s="134"/>
      <c r="C915" s="134"/>
      <c r="D915" s="134"/>
      <c r="E915" s="134"/>
      <c r="F915" s="135"/>
      <c r="G915" s="136"/>
      <c r="L915" s="67" t="str">
        <f t="shared" si="39"/>
        <v/>
      </c>
      <c r="M915" s="67" t="str">
        <f t="shared" si="40"/>
        <v/>
      </c>
    </row>
    <row r="916" spans="1:13">
      <c r="A916" s="133"/>
      <c r="B916" s="134"/>
      <c r="C916" s="134"/>
      <c r="D916" s="134"/>
      <c r="E916" s="134"/>
      <c r="F916" s="135"/>
      <c r="G916" s="136"/>
      <c r="L916" s="67" t="str">
        <f t="shared" si="39"/>
        <v/>
      </c>
      <c r="M916" s="67" t="str">
        <f t="shared" si="40"/>
        <v/>
      </c>
    </row>
    <row r="917" spans="1:13">
      <c r="A917" s="133"/>
      <c r="B917" s="134"/>
      <c r="C917" s="134"/>
      <c r="D917" s="134"/>
      <c r="E917" s="134"/>
      <c r="F917" s="135"/>
      <c r="G917" s="136"/>
      <c r="L917" s="67" t="str">
        <f t="shared" si="39"/>
        <v/>
      </c>
      <c r="M917" s="67" t="str">
        <f t="shared" si="40"/>
        <v/>
      </c>
    </row>
    <row r="918" spans="1:13">
      <c r="A918" s="133"/>
      <c r="B918" s="134"/>
      <c r="C918" s="134"/>
      <c r="D918" s="134"/>
      <c r="E918" s="134"/>
      <c r="F918" s="135"/>
      <c r="G918" s="136"/>
      <c r="L918" s="67" t="str">
        <f t="shared" si="39"/>
        <v/>
      </c>
      <c r="M918" s="67" t="str">
        <f t="shared" si="40"/>
        <v/>
      </c>
    </row>
    <row r="919" spans="1:13">
      <c r="A919" s="133"/>
      <c r="B919" s="134"/>
      <c r="C919" s="134"/>
      <c r="D919" s="134"/>
      <c r="E919" s="134"/>
      <c r="F919" s="135"/>
      <c r="G919" s="136"/>
      <c r="L919" s="67" t="str">
        <f t="shared" si="39"/>
        <v/>
      </c>
      <c r="M919" s="67" t="str">
        <f t="shared" si="40"/>
        <v/>
      </c>
    </row>
    <row r="920" spans="1:13">
      <c r="A920" s="133"/>
      <c r="B920" s="134"/>
      <c r="C920" s="134"/>
      <c r="D920" s="134"/>
      <c r="E920" s="134"/>
      <c r="F920" s="135"/>
      <c r="G920" s="136"/>
      <c r="L920" s="67" t="str">
        <f t="shared" si="39"/>
        <v/>
      </c>
      <c r="M920" s="67" t="str">
        <f t="shared" si="40"/>
        <v/>
      </c>
    </row>
    <row r="921" spans="1:13">
      <c r="A921" s="133"/>
      <c r="B921" s="134"/>
      <c r="C921" s="134"/>
      <c r="D921" s="134"/>
      <c r="E921" s="134"/>
      <c r="F921" s="135"/>
      <c r="G921" s="136"/>
      <c r="L921" s="67" t="str">
        <f t="shared" si="39"/>
        <v/>
      </c>
      <c r="M921" s="67" t="str">
        <f t="shared" si="40"/>
        <v/>
      </c>
    </row>
    <row r="922" spans="1:13">
      <c r="A922" s="133"/>
      <c r="B922" s="134"/>
      <c r="C922" s="134"/>
      <c r="D922" s="134"/>
      <c r="E922" s="134"/>
      <c r="F922" s="135"/>
      <c r="G922" s="136"/>
      <c r="L922" s="67" t="str">
        <f t="shared" si="39"/>
        <v/>
      </c>
      <c r="M922" s="67" t="str">
        <f t="shared" si="40"/>
        <v/>
      </c>
    </row>
    <row r="923" spans="1:13">
      <c r="A923" s="133"/>
      <c r="B923" s="134"/>
      <c r="C923" s="134"/>
      <c r="D923" s="134"/>
      <c r="E923" s="134"/>
      <c r="F923" s="135"/>
      <c r="G923" s="136"/>
      <c r="L923" s="67" t="str">
        <f t="shared" si="39"/>
        <v/>
      </c>
      <c r="M923" s="67" t="str">
        <f t="shared" si="40"/>
        <v/>
      </c>
    </row>
    <row r="924" spans="1:13">
      <c r="A924" s="133"/>
      <c r="B924" s="134"/>
      <c r="C924" s="134"/>
      <c r="D924" s="134"/>
      <c r="E924" s="134"/>
      <c r="F924" s="135"/>
      <c r="G924" s="136"/>
      <c r="L924" s="67" t="str">
        <f t="shared" si="39"/>
        <v/>
      </c>
      <c r="M924" s="67" t="str">
        <f t="shared" si="40"/>
        <v/>
      </c>
    </row>
    <row r="925" spans="1:13">
      <c r="A925" s="133"/>
      <c r="B925" s="134"/>
      <c r="C925" s="134"/>
      <c r="D925" s="134"/>
      <c r="E925" s="134"/>
      <c r="F925" s="135"/>
      <c r="G925" s="136"/>
      <c r="L925" s="67" t="str">
        <f t="shared" si="39"/>
        <v/>
      </c>
      <c r="M925" s="67" t="str">
        <f t="shared" si="40"/>
        <v/>
      </c>
    </row>
    <row r="926" spans="1:13">
      <c r="A926" s="133"/>
      <c r="B926" s="134"/>
      <c r="C926" s="134"/>
      <c r="D926" s="134"/>
      <c r="E926" s="134"/>
      <c r="F926" s="135"/>
      <c r="G926" s="136"/>
      <c r="L926" s="67" t="str">
        <f t="shared" si="39"/>
        <v/>
      </c>
      <c r="M926" s="67" t="str">
        <f t="shared" si="40"/>
        <v/>
      </c>
    </row>
    <row r="927" spans="1:13">
      <c r="A927" s="133"/>
      <c r="B927" s="134"/>
      <c r="C927" s="134"/>
      <c r="D927" s="134"/>
      <c r="E927" s="134"/>
      <c r="F927" s="135"/>
      <c r="G927" s="136"/>
      <c r="L927" s="67" t="str">
        <f t="shared" si="39"/>
        <v/>
      </c>
      <c r="M927" s="67" t="str">
        <f t="shared" si="40"/>
        <v/>
      </c>
    </row>
    <row r="928" spans="1:13">
      <c r="A928" s="133"/>
      <c r="B928" s="134"/>
      <c r="C928" s="134"/>
      <c r="D928" s="134"/>
      <c r="E928" s="134"/>
      <c r="F928" s="135"/>
      <c r="G928" s="136"/>
      <c r="L928" s="67" t="str">
        <f t="shared" si="39"/>
        <v/>
      </c>
      <c r="M928" s="67" t="str">
        <f t="shared" si="40"/>
        <v/>
      </c>
    </row>
    <row r="929" spans="1:13">
      <c r="A929" s="133"/>
      <c r="B929" s="134"/>
      <c r="C929" s="134"/>
      <c r="D929" s="134"/>
      <c r="E929" s="134"/>
      <c r="F929" s="135"/>
      <c r="G929" s="136"/>
      <c r="L929" s="67" t="str">
        <f t="shared" si="39"/>
        <v/>
      </c>
      <c r="M929" s="67" t="str">
        <f t="shared" si="40"/>
        <v/>
      </c>
    </row>
    <row r="930" spans="1:13">
      <c r="A930" s="133"/>
      <c r="B930" s="134"/>
      <c r="C930" s="134"/>
      <c r="D930" s="134"/>
      <c r="E930" s="134"/>
      <c r="F930" s="135"/>
      <c r="G930" s="136"/>
      <c r="L930" s="67" t="str">
        <f t="shared" si="39"/>
        <v/>
      </c>
      <c r="M930" s="67" t="str">
        <f t="shared" si="40"/>
        <v/>
      </c>
    </row>
    <row r="931" spans="1:13">
      <c r="A931" s="133"/>
      <c r="B931" s="134"/>
      <c r="C931" s="134"/>
      <c r="D931" s="134"/>
      <c r="E931" s="134"/>
      <c r="F931" s="135"/>
      <c r="G931" s="136"/>
      <c r="L931" s="67" t="str">
        <f t="shared" si="39"/>
        <v/>
      </c>
      <c r="M931" s="67" t="str">
        <f t="shared" si="40"/>
        <v/>
      </c>
    </row>
    <row r="932" spans="1:13">
      <c r="A932" s="133"/>
      <c r="B932" s="134"/>
      <c r="C932" s="134"/>
      <c r="D932" s="134"/>
      <c r="E932" s="134"/>
      <c r="F932" s="135"/>
      <c r="G932" s="136"/>
      <c r="L932" s="67" t="str">
        <f t="shared" si="39"/>
        <v/>
      </c>
      <c r="M932" s="67" t="str">
        <f t="shared" si="40"/>
        <v/>
      </c>
    </row>
    <row r="933" spans="1:13">
      <c r="A933" s="133"/>
      <c r="B933" s="134"/>
      <c r="C933" s="134"/>
      <c r="D933" s="134"/>
      <c r="E933" s="134"/>
      <c r="F933" s="135"/>
      <c r="G933" s="136"/>
      <c r="L933" s="67" t="str">
        <f t="shared" si="39"/>
        <v/>
      </c>
      <c r="M933" s="67" t="str">
        <f t="shared" si="40"/>
        <v/>
      </c>
    </row>
    <row r="934" spans="1:13">
      <c r="A934" s="133"/>
      <c r="B934" s="134"/>
      <c r="C934" s="134"/>
      <c r="D934" s="134"/>
      <c r="E934" s="134"/>
      <c r="F934" s="135"/>
      <c r="G934" s="136"/>
      <c r="L934" s="67" t="str">
        <f t="shared" si="39"/>
        <v/>
      </c>
      <c r="M934" s="67" t="str">
        <f t="shared" si="40"/>
        <v/>
      </c>
    </row>
    <row r="935" spans="1:13">
      <c r="A935" s="133"/>
      <c r="B935" s="134"/>
      <c r="C935" s="134"/>
      <c r="D935" s="134"/>
      <c r="E935" s="134"/>
      <c r="F935" s="135"/>
      <c r="G935" s="136"/>
      <c r="L935" s="67" t="str">
        <f t="shared" si="39"/>
        <v/>
      </c>
      <c r="M935" s="67" t="str">
        <f t="shared" si="40"/>
        <v/>
      </c>
    </row>
    <row r="936" spans="1:13">
      <c r="A936" s="133"/>
      <c r="B936" s="134"/>
      <c r="C936" s="134"/>
      <c r="D936" s="134"/>
      <c r="E936" s="134"/>
      <c r="F936" s="135"/>
      <c r="G936" s="136"/>
      <c r="L936" s="67" t="str">
        <f t="shared" si="39"/>
        <v/>
      </c>
      <c r="M936" s="67" t="str">
        <f t="shared" si="40"/>
        <v/>
      </c>
    </row>
    <row r="937" spans="1:13">
      <c r="A937" s="133"/>
      <c r="B937" s="134"/>
      <c r="C937" s="134"/>
      <c r="D937" s="134"/>
      <c r="E937" s="134"/>
      <c r="F937" s="135"/>
      <c r="G937" s="136"/>
      <c r="L937" s="67" t="str">
        <f t="shared" si="39"/>
        <v/>
      </c>
      <c r="M937" s="67" t="str">
        <f t="shared" si="40"/>
        <v/>
      </c>
    </row>
    <row r="938" spans="1:13">
      <c r="A938" s="133"/>
      <c r="B938" s="134"/>
      <c r="C938" s="134"/>
      <c r="D938" s="134"/>
      <c r="E938" s="134"/>
      <c r="F938" s="135"/>
      <c r="G938" s="136"/>
      <c r="L938" s="67" t="str">
        <f t="shared" si="39"/>
        <v/>
      </c>
      <c r="M938" s="67" t="str">
        <f t="shared" si="40"/>
        <v/>
      </c>
    </row>
    <row r="939" spans="1:13">
      <c r="A939" s="133"/>
      <c r="B939" s="134"/>
      <c r="C939" s="134"/>
      <c r="D939" s="134"/>
      <c r="E939" s="134"/>
      <c r="F939" s="135"/>
      <c r="G939" s="136"/>
      <c r="L939" s="67" t="str">
        <f t="shared" si="39"/>
        <v/>
      </c>
      <c r="M939" s="67" t="str">
        <f t="shared" si="40"/>
        <v/>
      </c>
    </row>
    <row r="940" spans="1:13">
      <c r="A940" s="133"/>
      <c r="B940" s="134"/>
      <c r="C940" s="134"/>
      <c r="D940" s="134"/>
      <c r="E940" s="134"/>
      <c r="F940" s="135"/>
      <c r="G940" s="136"/>
      <c r="L940" s="67" t="str">
        <f t="shared" si="39"/>
        <v/>
      </c>
      <c r="M940" s="67" t="str">
        <f t="shared" si="40"/>
        <v/>
      </c>
    </row>
    <row r="941" spans="1:13">
      <c r="A941" s="133"/>
      <c r="B941" s="134"/>
      <c r="C941" s="134"/>
      <c r="D941" s="134"/>
      <c r="E941" s="134"/>
      <c r="F941" s="135"/>
      <c r="G941" s="136"/>
      <c r="L941" s="67" t="str">
        <f t="shared" si="39"/>
        <v/>
      </c>
      <c r="M941" s="67" t="str">
        <f t="shared" si="40"/>
        <v/>
      </c>
    </row>
    <row r="942" spans="1:13">
      <c r="A942" s="133"/>
      <c r="B942" s="134"/>
      <c r="C942" s="134"/>
      <c r="D942" s="134"/>
      <c r="E942" s="134"/>
      <c r="F942" s="135"/>
      <c r="G942" s="136"/>
      <c r="L942" s="67" t="str">
        <f t="shared" si="39"/>
        <v/>
      </c>
      <c r="M942" s="67" t="str">
        <f t="shared" si="40"/>
        <v/>
      </c>
    </row>
    <row r="943" spans="1:13">
      <c r="A943" s="133"/>
      <c r="B943" s="134"/>
      <c r="C943" s="134"/>
      <c r="D943" s="134"/>
      <c r="E943" s="134"/>
      <c r="F943" s="135"/>
      <c r="G943" s="136"/>
      <c r="L943" s="67" t="str">
        <f t="shared" si="39"/>
        <v/>
      </c>
      <c r="M943" s="67" t="str">
        <f t="shared" si="40"/>
        <v/>
      </c>
    </row>
    <row r="944" spans="1:13">
      <c r="A944" s="133"/>
      <c r="B944" s="134"/>
      <c r="C944" s="134"/>
      <c r="D944" s="134"/>
      <c r="E944" s="134"/>
      <c r="F944" s="135"/>
      <c r="G944" s="136"/>
      <c r="L944" s="67" t="str">
        <f t="shared" si="39"/>
        <v/>
      </c>
      <c r="M944" s="67" t="str">
        <f t="shared" si="40"/>
        <v/>
      </c>
    </row>
    <row r="945" spans="1:13">
      <c r="A945" s="133"/>
      <c r="B945" s="134"/>
      <c r="C945" s="134"/>
      <c r="D945" s="134"/>
      <c r="E945" s="134"/>
      <c r="F945" s="135"/>
      <c r="G945" s="136"/>
      <c r="L945" s="67" t="str">
        <f t="shared" si="39"/>
        <v/>
      </c>
      <c r="M945" s="67" t="str">
        <f t="shared" si="40"/>
        <v/>
      </c>
    </row>
    <row r="946" spans="1:13">
      <c r="A946" s="133"/>
      <c r="B946" s="134"/>
      <c r="C946" s="134"/>
      <c r="D946" s="134"/>
      <c r="E946" s="134"/>
      <c r="F946" s="135"/>
      <c r="G946" s="136"/>
      <c r="L946" s="67" t="str">
        <f t="shared" si="39"/>
        <v/>
      </c>
      <c r="M946" s="67" t="str">
        <f t="shared" si="40"/>
        <v/>
      </c>
    </row>
    <row r="947" spans="1:13">
      <c r="A947" s="133"/>
      <c r="B947" s="134"/>
      <c r="C947" s="134"/>
      <c r="D947" s="134"/>
      <c r="E947" s="134"/>
      <c r="F947" s="135"/>
      <c r="G947" s="136"/>
      <c r="L947" s="67" t="str">
        <f t="shared" si="39"/>
        <v/>
      </c>
      <c r="M947" s="67" t="str">
        <f t="shared" si="40"/>
        <v/>
      </c>
    </row>
    <row r="948" spans="1:13">
      <c r="A948" s="133"/>
      <c r="B948" s="134"/>
      <c r="C948" s="134"/>
      <c r="D948" s="134"/>
      <c r="E948" s="134"/>
      <c r="F948" s="135"/>
      <c r="G948" s="136"/>
      <c r="L948" s="67" t="str">
        <f t="shared" si="39"/>
        <v/>
      </c>
      <c r="M948" s="67" t="str">
        <f t="shared" si="40"/>
        <v/>
      </c>
    </row>
    <row r="949" spans="1:13">
      <c r="A949" s="133"/>
      <c r="B949" s="134"/>
      <c r="C949" s="134"/>
      <c r="D949" s="134"/>
      <c r="E949" s="134"/>
      <c r="F949" s="135"/>
      <c r="G949" s="136"/>
      <c r="L949" s="67" t="str">
        <f t="shared" si="39"/>
        <v/>
      </c>
      <c r="M949" s="67" t="str">
        <f t="shared" si="40"/>
        <v/>
      </c>
    </row>
    <row r="950" spans="1:13">
      <c r="A950" s="133"/>
      <c r="B950" s="134"/>
      <c r="C950" s="134"/>
      <c r="D950" s="134"/>
      <c r="E950" s="134"/>
      <c r="F950" s="135"/>
      <c r="G950" s="136"/>
      <c r="L950" s="67" t="str">
        <f t="shared" si="39"/>
        <v/>
      </c>
      <c r="M950" s="67" t="str">
        <f t="shared" si="40"/>
        <v/>
      </c>
    </row>
    <row r="951" spans="1:13">
      <c r="A951" s="133"/>
      <c r="B951" s="134"/>
      <c r="C951" s="134"/>
      <c r="D951" s="134"/>
      <c r="E951" s="134"/>
      <c r="F951" s="135"/>
      <c r="G951" s="136"/>
      <c r="L951" s="67" t="str">
        <f t="shared" si="39"/>
        <v/>
      </c>
      <c r="M951" s="67" t="str">
        <f t="shared" si="40"/>
        <v/>
      </c>
    </row>
    <row r="952" spans="1:13">
      <c r="A952" s="133"/>
      <c r="B952" s="134"/>
      <c r="C952" s="134"/>
      <c r="D952" s="134"/>
      <c r="E952" s="134"/>
      <c r="F952" s="135"/>
      <c r="G952" s="136"/>
      <c r="L952" s="67" t="str">
        <f t="shared" si="39"/>
        <v/>
      </c>
      <c r="M952" s="67" t="str">
        <f t="shared" si="40"/>
        <v/>
      </c>
    </row>
    <row r="953" spans="1:13">
      <c r="A953" s="133"/>
      <c r="B953" s="134"/>
      <c r="C953" s="134"/>
      <c r="D953" s="134"/>
      <c r="E953" s="134"/>
      <c r="F953" s="135"/>
      <c r="G953" s="136"/>
      <c r="L953" s="67" t="str">
        <f t="shared" si="39"/>
        <v/>
      </c>
      <c r="M953" s="67" t="str">
        <f t="shared" si="40"/>
        <v/>
      </c>
    </row>
    <row r="954" spans="1:13">
      <c r="A954" s="133"/>
      <c r="B954" s="134"/>
      <c r="C954" s="134"/>
      <c r="D954" s="134"/>
      <c r="E954" s="134"/>
      <c r="F954" s="135"/>
      <c r="G954" s="136"/>
      <c r="L954" s="67" t="str">
        <f t="shared" si="39"/>
        <v/>
      </c>
      <c r="M954" s="67" t="str">
        <f t="shared" si="40"/>
        <v/>
      </c>
    </row>
    <row r="955" spans="1:13">
      <c r="A955" s="133"/>
      <c r="B955" s="134"/>
      <c r="C955" s="134"/>
      <c r="D955" s="134"/>
      <c r="E955" s="134"/>
      <c r="F955" s="135"/>
      <c r="G955" s="136"/>
      <c r="L955" s="67" t="str">
        <f t="shared" si="39"/>
        <v/>
      </c>
      <c r="M955" s="67" t="str">
        <f t="shared" si="40"/>
        <v/>
      </c>
    </row>
    <row r="956" spans="1:13">
      <c r="A956" s="133"/>
      <c r="B956" s="134"/>
      <c r="C956" s="134"/>
      <c r="D956" s="134"/>
      <c r="E956" s="134"/>
      <c r="F956" s="135"/>
      <c r="G956" s="136"/>
      <c r="L956" s="67" t="str">
        <f t="shared" si="39"/>
        <v/>
      </c>
      <c r="M956" s="67" t="str">
        <f t="shared" si="40"/>
        <v/>
      </c>
    </row>
    <row r="957" spans="1:13">
      <c r="A957" s="133"/>
      <c r="B957" s="134"/>
      <c r="C957" s="134"/>
      <c r="D957" s="134"/>
      <c r="E957" s="134"/>
      <c r="F957" s="135"/>
      <c r="G957" s="136"/>
      <c r="L957" s="67" t="str">
        <f t="shared" si="39"/>
        <v/>
      </c>
      <c r="M957" s="67" t="str">
        <f t="shared" si="40"/>
        <v/>
      </c>
    </row>
    <row r="958" spans="1:13">
      <c r="A958" s="133"/>
      <c r="B958" s="134"/>
      <c r="C958" s="134"/>
      <c r="D958" s="134"/>
      <c r="E958" s="134"/>
      <c r="F958" s="135"/>
      <c r="G958" s="136"/>
      <c r="L958" s="67" t="str">
        <f t="shared" si="39"/>
        <v/>
      </c>
      <c r="M958" s="67" t="str">
        <f t="shared" si="40"/>
        <v/>
      </c>
    </row>
    <row r="959" spans="1:13">
      <c r="A959" s="133"/>
      <c r="B959" s="134"/>
      <c r="C959" s="134"/>
      <c r="D959" s="134"/>
      <c r="E959" s="134"/>
      <c r="F959" s="135"/>
      <c r="G959" s="136"/>
      <c r="L959" s="67" t="str">
        <f t="shared" si="39"/>
        <v/>
      </c>
      <c r="M959" s="67" t="str">
        <f t="shared" si="40"/>
        <v/>
      </c>
    </row>
    <row r="960" spans="1:13">
      <c r="A960" s="133"/>
      <c r="B960" s="134"/>
      <c r="C960" s="134"/>
      <c r="D960" s="134"/>
      <c r="E960" s="134"/>
      <c r="F960" s="135"/>
      <c r="G960" s="136"/>
      <c r="L960" s="67" t="str">
        <f t="shared" si="39"/>
        <v/>
      </c>
      <c r="M960" s="67" t="str">
        <f t="shared" si="40"/>
        <v/>
      </c>
    </row>
    <row r="961" spans="1:13">
      <c r="A961" s="133"/>
      <c r="B961" s="134"/>
      <c r="C961" s="134"/>
      <c r="D961" s="134"/>
      <c r="E961" s="134"/>
      <c r="F961" s="135"/>
      <c r="G961" s="136"/>
      <c r="L961" s="67" t="str">
        <f t="shared" si="39"/>
        <v/>
      </c>
      <c r="M961" s="67" t="str">
        <f t="shared" si="40"/>
        <v/>
      </c>
    </row>
    <row r="962" spans="1:13">
      <c r="A962" s="133"/>
      <c r="B962" s="134"/>
      <c r="C962" s="134"/>
      <c r="D962" s="134"/>
      <c r="E962" s="134"/>
      <c r="F962" s="135"/>
      <c r="G962" s="136"/>
      <c r="L962" s="67" t="str">
        <f t="shared" si="39"/>
        <v/>
      </c>
      <c r="M962" s="67" t="str">
        <f t="shared" si="40"/>
        <v/>
      </c>
    </row>
    <row r="963" spans="1:13">
      <c r="A963" s="133"/>
      <c r="B963" s="134"/>
      <c r="C963" s="134"/>
      <c r="D963" s="134"/>
      <c r="E963" s="134"/>
      <c r="F963" s="135"/>
      <c r="G963" s="136"/>
      <c r="L963" s="67" t="str">
        <f t="shared" ref="L963:L1026" si="41">IF(E963="","",EXP(-POWER((1-J$26*(E963-J$20)/J$19), 1/J$26)))</f>
        <v/>
      </c>
      <c r="M963" s="67" t="str">
        <f t="shared" si="40"/>
        <v/>
      </c>
    </row>
    <row r="964" spans="1:13">
      <c r="A964" s="133"/>
      <c r="B964" s="134"/>
      <c r="C964" s="134"/>
      <c r="D964" s="134"/>
      <c r="E964" s="134"/>
      <c r="F964" s="135"/>
      <c r="G964" s="136"/>
      <c r="L964" s="67" t="str">
        <f t="shared" si="41"/>
        <v/>
      </c>
      <c r="M964" s="67" t="str">
        <f t="shared" ref="M964:M1027" si="42">IF(L964="","",(L964-L963)*J$3)</f>
        <v/>
      </c>
    </row>
    <row r="965" spans="1:13">
      <c r="A965" s="133"/>
      <c r="B965" s="134"/>
      <c r="C965" s="134"/>
      <c r="D965" s="134"/>
      <c r="E965" s="134"/>
      <c r="F965" s="135"/>
      <c r="G965" s="136"/>
      <c r="L965" s="67" t="str">
        <f t="shared" si="41"/>
        <v/>
      </c>
      <c r="M965" s="67" t="str">
        <f t="shared" si="42"/>
        <v/>
      </c>
    </row>
    <row r="966" spans="1:13">
      <c r="A966" s="133"/>
      <c r="B966" s="134"/>
      <c r="C966" s="134"/>
      <c r="D966" s="134"/>
      <c r="E966" s="134"/>
      <c r="F966" s="135"/>
      <c r="G966" s="136"/>
      <c r="L966" s="67" t="str">
        <f t="shared" si="41"/>
        <v/>
      </c>
      <c r="M966" s="67" t="str">
        <f t="shared" si="42"/>
        <v/>
      </c>
    </row>
    <row r="967" spans="1:13">
      <c r="A967" s="133"/>
      <c r="B967" s="134"/>
      <c r="C967" s="134"/>
      <c r="D967" s="134"/>
      <c r="E967" s="134"/>
      <c r="F967" s="135"/>
      <c r="G967" s="136"/>
      <c r="L967" s="67" t="str">
        <f t="shared" si="41"/>
        <v/>
      </c>
      <c r="M967" s="67" t="str">
        <f t="shared" si="42"/>
        <v/>
      </c>
    </row>
    <row r="968" spans="1:13">
      <c r="A968" s="133"/>
      <c r="B968" s="134"/>
      <c r="C968" s="134"/>
      <c r="D968" s="134"/>
      <c r="E968" s="134"/>
      <c r="F968" s="135"/>
      <c r="G968" s="136"/>
      <c r="L968" s="67" t="str">
        <f t="shared" si="41"/>
        <v/>
      </c>
      <c r="M968" s="67" t="str">
        <f t="shared" si="42"/>
        <v/>
      </c>
    </row>
    <row r="969" spans="1:13">
      <c r="A969" s="133"/>
      <c r="B969" s="134"/>
      <c r="C969" s="134"/>
      <c r="D969" s="134"/>
      <c r="E969" s="134"/>
      <c r="F969" s="135"/>
      <c r="G969" s="136"/>
      <c r="L969" s="67" t="str">
        <f t="shared" si="41"/>
        <v/>
      </c>
      <c r="M969" s="67" t="str">
        <f t="shared" si="42"/>
        <v/>
      </c>
    </row>
    <row r="970" spans="1:13">
      <c r="A970" s="133"/>
      <c r="B970" s="134"/>
      <c r="C970" s="134"/>
      <c r="D970" s="134"/>
      <c r="E970" s="134"/>
      <c r="F970" s="135"/>
      <c r="G970" s="136"/>
      <c r="L970" s="67" t="str">
        <f t="shared" si="41"/>
        <v/>
      </c>
      <c r="M970" s="67" t="str">
        <f t="shared" si="42"/>
        <v/>
      </c>
    </row>
    <row r="971" spans="1:13">
      <c r="A971" s="133"/>
      <c r="B971" s="134"/>
      <c r="C971" s="134"/>
      <c r="D971" s="134"/>
      <c r="E971" s="134"/>
      <c r="F971" s="135"/>
      <c r="G971" s="136"/>
      <c r="L971" s="67" t="str">
        <f t="shared" si="41"/>
        <v/>
      </c>
      <c r="M971" s="67" t="str">
        <f t="shared" si="42"/>
        <v/>
      </c>
    </row>
    <row r="972" spans="1:13">
      <c r="A972" s="133"/>
      <c r="B972" s="134"/>
      <c r="C972" s="134"/>
      <c r="D972" s="134"/>
      <c r="E972" s="134"/>
      <c r="F972" s="135"/>
      <c r="G972" s="136"/>
      <c r="L972" s="67" t="str">
        <f t="shared" si="41"/>
        <v/>
      </c>
      <c r="M972" s="67" t="str">
        <f t="shared" si="42"/>
        <v/>
      </c>
    </row>
    <row r="973" spans="1:13">
      <c r="A973" s="133"/>
      <c r="B973" s="134"/>
      <c r="C973" s="134"/>
      <c r="D973" s="134"/>
      <c r="E973" s="134"/>
      <c r="F973" s="135"/>
      <c r="G973" s="136"/>
      <c r="L973" s="67" t="str">
        <f t="shared" si="41"/>
        <v/>
      </c>
      <c r="M973" s="67" t="str">
        <f t="shared" si="42"/>
        <v/>
      </c>
    </row>
    <row r="974" spans="1:13">
      <c r="A974" s="133"/>
      <c r="B974" s="134"/>
      <c r="C974" s="134"/>
      <c r="D974" s="134"/>
      <c r="E974" s="134"/>
      <c r="F974" s="135"/>
      <c r="G974" s="136"/>
      <c r="L974" s="67" t="str">
        <f t="shared" si="41"/>
        <v/>
      </c>
      <c r="M974" s="67" t="str">
        <f t="shared" si="42"/>
        <v/>
      </c>
    </row>
    <row r="975" spans="1:13">
      <c r="A975" s="133"/>
      <c r="B975" s="134"/>
      <c r="C975" s="134"/>
      <c r="D975" s="134"/>
      <c r="E975" s="134"/>
      <c r="F975" s="135"/>
      <c r="G975" s="136"/>
      <c r="L975" s="67" t="str">
        <f t="shared" si="41"/>
        <v/>
      </c>
      <c r="M975" s="67" t="str">
        <f t="shared" si="42"/>
        <v/>
      </c>
    </row>
    <row r="976" spans="1:13">
      <c r="A976" s="133"/>
      <c r="B976" s="134"/>
      <c r="C976" s="134"/>
      <c r="D976" s="134"/>
      <c r="E976" s="134"/>
      <c r="F976" s="135"/>
      <c r="G976" s="136"/>
      <c r="L976" s="67" t="str">
        <f t="shared" si="41"/>
        <v/>
      </c>
      <c r="M976" s="67" t="str">
        <f t="shared" si="42"/>
        <v/>
      </c>
    </row>
    <row r="977" spans="1:13">
      <c r="A977" s="133"/>
      <c r="B977" s="134"/>
      <c r="C977" s="134"/>
      <c r="D977" s="134"/>
      <c r="E977" s="134"/>
      <c r="F977" s="135"/>
      <c r="G977" s="136"/>
      <c r="L977" s="67" t="str">
        <f t="shared" si="41"/>
        <v/>
      </c>
      <c r="M977" s="67" t="str">
        <f t="shared" si="42"/>
        <v/>
      </c>
    </row>
    <row r="978" spans="1:13">
      <c r="A978" s="133"/>
      <c r="B978" s="134"/>
      <c r="C978" s="134"/>
      <c r="D978" s="134"/>
      <c r="E978" s="134"/>
      <c r="F978" s="135"/>
      <c r="G978" s="136"/>
      <c r="L978" s="67" t="str">
        <f t="shared" si="41"/>
        <v/>
      </c>
      <c r="M978" s="67" t="str">
        <f t="shared" si="42"/>
        <v/>
      </c>
    </row>
    <row r="979" spans="1:13">
      <c r="A979" s="133"/>
      <c r="B979" s="134"/>
      <c r="C979" s="134"/>
      <c r="D979" s="134"/>
      <c r="E979" s="134"/>
      <c r="F979" s="135"/>
      <c r="G979" s="136"/>
      <c r="L979" s="67" t="str">
        <f t="shared" si="41"/>
        <v/>
      </c>
      <c r="M979" s="67" t="str">
        <f t="shared" si="42"/>
        <v/>
      </c>
    </row>
    <row r="980" spans="1:13">
      <c r="A980" s="133"/>
      <c r="B980" s="134"/>
      <c r="C980" s="134"/>
      <c r="D980" s="134"/>
      <c r="E980" s="134"/>
      <c r="F980" s="135"/>
      <c r="G980" s="136"/>
      <c r="L980" s="67" t="str">
        <f t="shared" si="41"/>
        <v/>
      </c>
      <c r="M980" s="67" t="str">
        <f t="shared" si="42"/>
        <v/>
      </c>
    </row>
    <row r="981" spans="1:13">
      <c r="A981" s="133"/>
      <c r="B981" s="134"/>
      <c r="C981" s="134"/>
      <c r="D981" s="134"/>
      <c r="E981" s="134"/>
      <c r="F981" s="135"/>
      <c r="G981" s="136"/>
      <c r="L981" s="67" t="str">
        <f t="shared" si="41"/>
        <v/>
      </c>
      <c r="M981" s="67" t="str">
        <f t="shared" si="42"/>
        <v/>
      </c>
    </row>
    <row r="982" spans="1:13">
      <c r="A982" s="133"/>
      <c r="B982" s="134"/>
      <c r="C982" s="134"/>
      <c r="D982" s="134"/>
      <c r="E982" s="134"/>
      <c r="F982" s="135"/>
      <c r="G982" s="136"/>
      <c r="L982" s="67" t="str">
        <f t="shared" si="41"/>
        <v/>
      </c>
      <c r="M982" s="67" t="str">
        <f t="shared" si="42"/>
        <v/>
      </c>
    </row>
    <row r="983" spans="1:13">
      <c r="A983" s="133"/>
      <c r="B983" s="134"/>
      <c r="C983" s="134"/>
      <c r="D983" s="134"/>
      <c r="E983" s="134"/>
      <c r="F983" s="135"/>
      <c r="G983" s="136"/>
      <c r="L983" s="67" t="str">
        <f t="shared" si="41"/>
        <v/>
      </c>
      <c r="M983" s="67" t="str">
        <f t="shared" si="42"/>
        <v/>
      </c>
    </row>
    <row r="984" spans="1:13">
      <c r="A984" s="133"/>
      <c r="B984" s="134"/>
      <c r="C984" s="134"/>
      <c r="D984" s="134"/>
      <c r="E984" s="134"/>
      <c r="F984" s="135"/>
      <c r="G984" s="136"/>
      <c r="L984" s="67" t="str">
        <f t="shared" si="41"/>
        <v/>
      </c>
      <c r="M984" s="67" t="str">
        <f t="shared" si="42"/>
        <v/>
      </c>
    </row>
    <row r="985" spans="1:13">
      <c r="A985" s="133"/>
      <c r="B985" s="134"/>
      <c r="C985" s="134"/>
      <c r="D985" s="134"/>
      <c r="E985" s="134"/>
      <c r="F985" s="135"/>
      <c r="G985" s="136"/>
      <c r="L985" s="67" t="str">
        <f t="shared" si="41"/>
        <v/>
      </c>
      <c r="M985" s="67" t="str">
        <f t="shared" si="42"/>
        <v/>
      </c>
    </row>
    <row r="986" spans="1:13">
      <c r="A986" s="133"/>
      <c r="B986" s="134"/>
      <c r="C986" s="134"/>
      <c r="D986" s="134"/>
      <c r="E986" s="134"/>
      <c r="F986" s="135"/>
      <c r="G986" s="136"/>
      <c r="L986" s="67" t="str">
        <f t="shared" si="41"/>
        <v/>
      </c>
      <c r="M986" s="67" t="str">
        <f t="shared" si="42"/>
        <v/>
      </c>
    </row>
    <row r="987" spans="1:13">
      <c r="A987" s="133"/>
      <c r="B987" s="134"/>
      <c r="C987" s="134"/>
      <c r="D987" s="134"/>
      <c r="E987" s="134"/>
      <c r="F987" s="135"/>
      <c r="G987" s="136"/>
      <c r="L987" s="67" t="str">
        <f t="shared" si="41"/>
        <v/>
      </c>
      <c r="M987" s="67" t="str">
        <f t="shared" si="42"/>
        <v/>
      </c>
    </row>
    <row r="988" spans="1:13">
      <c r="A988" s="133"/>
      <c r="B988" s="134"/>
      <c r="C988" s="134"/>
      <c r="D988" s="134"/>
      <c r="E988" s="134"/>
      <c r="F988" s="135"/>
      <c r="G988" s="136"/>
      <c r="L988" s="67" t="str">
        <f t="shared" si="41"/>
        <v/>
      </c>
      <c r="M988" s="67" t="str">
        <f t="shared" si="42"/>
        <v/>
      </c>
    </row>
    <row r="989" spans="1:13">
      <c r="A989" s="133"/>
      <c r="B989" s="134"/>
      <c r="C989" s="134"/>
      <c r="D989" s="134"/>
      <c r="E989" s="134"/>
      <c r="F989" s="135"/>
      <c r="G989" s="136"/>
      <c r="L989" s="67" t="str">
        <f t="shared" si="41"/>
        <v/>
      </c>
      <c r="M989" s="67" t="str">
        <f t="shared" si="42"/>
        <v/>
      </c>
    </row>
    <row r="990" spans="1:13">
      <c r="A990" s="133"/>
      <c r="B990" s="134"/>
      <c r="C990" s="134"/>
      <c r="D990" s="134"/>
      <c r="E990" s="134"/>
      <c r="F990" s="135"/>
      <c r="G990" s="136"/>
      <c r="L990" s="67" t="str">
        <f t="shared" si="41"/>
        <v/>
      </c>
      <c r="M990" s="67" t="str">
        <f t="shared" si="42"/>
        <v/>
      </c>
    </row>
    <row r="991" spans="1:13">
      <c r="A991" s="133"/>
      <c r="B991" s="134"/>
      <c r="C991" s="134"/>
      <c r="D991" s="134"/>
      <c r="E991" s="134"/>
      <c r="F991" s="135"/>
      <c r="G991" s="136"/>
      <c r="L991" s="67" t="str">
        <f t="shared" si="41"/>
        <v/>
      </c>
      <c r="M991" s="67" t="str">
        <f t="shared" si="42"/>
        <v/>
      </c>
    </row>
    <row r="992" spans="1:13">
      <c r="A992" s="133"/>
      <c r="B992" s="134"/>
      <c r="C992" s="134"/>
      <c r="D992" s="134"/>
      <c r="E992" s="134"/>
      <c r="F992" s="135"/>
      <c r="G992" s="136"/>
      <c r="L992" s="67" t="str">
        <f t="shared" si="41"/>
        <v/>
      </c>
      <c r="M992" s="67" t="str">
        <f t="shared" si="42"/>
        <v/>
      </c>
    </row>
    <row r="993" spans="1:13">
      <c r="A993" s="133"/>
      <c r="B993" s="134"/>
      <c r="C993" s="134"/>
      <c r="D993" s="134"/>
      <c r="E993" s="134"/>
      <c r="F993" s="135"/>
      <c r="G993" s="136"/>
      <c r="L993" s="67" t="str">
        <f t="shared" si="41"/>
        <v/>
      </c>
      <c r="M993" s="67" t="str">
        <f t="shared" si="42"/>
        <v/>
      </c>
    </row>
    <row r="994" spans="1:13">
      <c r="A994" s="133"/>
      <c r="B994" s="134"/>
      <c r="C994" s="134"/>
      <c r="D994" s="134"/>
      <c r="E994" s="134"/>
      <c r="F994" s="135"/>
      <c r="G994" s="136"/>
      <c r="L994" s="67" t="str">
        <f t="shared" si="41"/>
        <v/>
      </c>
      <c r="M994" s="67" t="str">
        <f t="shared" si="42"/>
        <v/>
      </c>
    </row>
    <row r="995" spans="1:13">
      <c r="A995" s="133"/>
      <c r="B995" s="134"/>
      <c r="C995" s="134"/>
      <c r="D995" s="134"/>
      <c r="E995" s="134"/>
      <c r="F995" s="135"/>
      <c r="G995" s="136"/>
      <c r="L995" s="67" t="str">
        <f t="shared" si="41"/>
        <v/>
      </c>
      <c r="M995" s="67" t="str">
        <f t="shared" si="42"/>
        <v/>
      </c>
    </row>
    <row r="996" spans="1:13">
      <c r="A996" s="133"/>
      <c r="B996" s="134"/>
      <c r="C996" s="134"/>
      <c r="D996" s="134"/>
      <c r="E996" s="134"/>
      <c r="F996" s="135"/>
      <c r="G996" s="136"/>
      <c r="L996" s="67" t="str">
        <f t="shared" si="41"/>
        <v/>
      </c>
      <c r="M996" s="67" t="str">
        <f t="shared" si="42"/>
        <v/>
      </c>
    </row>
    <row r="997" spans="1:13">
      <c r="A997" s="133"/>
      <c r="B997" s="134"/>
      <c r="C997" s="134"/>
      <c r="D997" s="134"/>
      <c r="E997" s="134"/>
      <c r="F997" s="135"/>
      <c r="G997" s="136"/>
      <c r="L997" s="67" t="str">
        <f t="shared" si="41"/>
        <v/>
      </c>
      <c r="M997" s="67" t="str">
        <f t="shared" si="42"/>
        <v/>
      </c>
    </row>
    <row r="998" spans="1:13">
      <c r="A998" s="133"/>
      <c r="B998" s="134"/>
      <c r="C998" s="134"/>
      <c r="D998" s="134"/>
      <c r="E998" s="134"/>
      <c r="F998" s="135"/>
      <c r="G998" s="136"/>
      <c r="L998" s="67" t="str">
        <f t="shared" si="41"/>
        <v/>
      </c>
      <c r="M998" s="67" t="str">
        <f t="shared" si="42"/>
        <v/>
      </c>
    </row>
    <row r="999" spans="1:13">
      <c r="A999" s="133"/>
      <c r="B999" s="134"/>
      <c r="C999" s="134"/>
      <c r="D999" s="134"/>
      <c r="E999" s="134"/>
      <c r="F999" s="135"/>
      <c r="G999" s="136"/>
      <c r="L999" s="67" t="str">
        <f t="shared" si="41"/>
        <v/>
      </c>
      <c r="M999" s="67" t="str">
        <f t="shared" si="42"/>
        <v/>
      </c>
    </row>
    <row r="1000" spans="1:13">
      <c r="A1000" s="133"/>
      <c r="B1000" s="134"/>
      <c r="C1000" s="134"/>
      <c r="D1000" s="134"/>
      <c r="E1000" s="134"/>
      <c r="F1000" s="135"/>
      <c r="G1000" s="136"/>
      <c r="L1000" s="67" t="str">
        <f t="shared" si="41"/>
        <v/>
      </c>
      <c r="M1000" s="67" t="str">
        <f t="shared" si="42"/>
        <v/>
      </c>
    </row>
    <row r="1001" spans="1:13">
      <c r="A1001" s="133"/>
      <c r="B1001" s="134"/>
      <c r="C1001" s="134"/>
      <c r="D1001" s="134"/>
      <c r="E1001" s="134"/>
      <c r="F1001" s="135"/>
      <c r="G1001" s="136"/>
      <c r="L1001" s="67" t="str">
        <f t="shared" si="41"/>
        <v/>
      </c>
      <c r="M1001" s="67" t="str">
        <f t="shared" si="42"/>
        <v/>
      </c>
    </row>
    <row r="1002" spans="1:13">
      <c r="A1002" s="133"/>
      <c r="B1002" s="134"/>
      <c r="C1002" s="134"/>
      <c r="D1002" s="134"/>
      <c r="E1002" s="134"/>
      <c r="F1002" s="135"/>
      <c r="G1002" s="136"/>
      <c r="L1002" s="67" t="str">
        <f t="shared" si="41"/>
        <v/>
      </c>
      <c r="M1002" s="67" t="str">
        <f t="shared" si="42"/>
        <v/>
      </c>
    </row>
    <row r="1003" spans="1:13">
      <c r="A1003" s="133"/>
      <c r="B1003" s="134"/>
      <c r="C1003" s="134"/>
      <c r="D1003" s="134"/>
      <c r="E1003" s="134"/>
      <c r="F1003" s="135"/>
      <c r="G1003" s="136"/>
      <c r="L1003" s="67" t="str">
        <f t="shared" si="41"/>
        <v/>
      </c>
      <c r="M1003" s="67" t="str">
        <f t="shared" si="42"/>
        <v/>
      </c>
    </row>
    <row r="1004" spans="1:13">
      <c r="A1004" s="133"/>
      <c r="B1004" s="134"/>
      <c r="C1004" s="134"/>
      <c r="D1004" s="134"/>
      <c r="E1004" s="134"/>
      <c r="F1004" s="135"/>
      <c r="G1004" s="136"/>
      <c r="L1004" s="67" t="str">
        <f t="shared" si="41"/>
        <v/>
      </c>
      <c r="M1004" s="67" t="str">
        <f t="shared" si="42"/>
        <v/>
      </c>
    </row>
    <row r="1005" spans="1:13">
      <c r="A1005" s="133"/>
      <c r="B1005" s="134"/>
      <c r="C1005" s="134"/>
      <c r="D1005" s="134"/>
      <c r="E1005" s="134"/>
      <c r="F1005" s="135"/>
      <c r="G1005" s="136"/>
      <c r="L1005" s="67" t="str">
        <f t="shared" si="41"/>
        <v/>
      </c>
      <c r="M1005" s="67" t="str">
        <f t="shared" si="42"/>
        <v/>
      </c>
    </row>
    <row r="1006" spans="1:13">
      <c r="A1006" s="133"/>
      <c r="B1006" s="134"/>
      <c r="C1006" s="134"/>
      <c r="D1006" s="134"/>
      <c r="E1006" s="134"/>
      <c r="F1006" s="135"/>
      <c r="G1006" s="136"/>
      <c r="L1006" s="67" t="str">
        <f t="shared" si="41"/>
        <v/>
      </c>
      <c r="M1006" s="67" t="str">
        <f t="shared" si="42"/>
        <v/>
      </c>
    </row>
    <row r="1007" spans="1:13">
      <c r="A1007" s="133"/>
      <c r="B1007" s="134"/>
      <c r="C1007" s="134"/>
      <c r="D1007" s="134"/>
      <c r="E1007" s="134"/>
      <c r="F1007" s="135"/>
      <c r="G1007" s="136"/>
      <c r="L1007" s="67" t="str">
        <f t="shared" si="41"/>
        <v/>
      </c>
      <c r="M1007" s="67" t="str">
        <f t="shared" si="42"/>
        <v/>
      </c>
    </row>
    <row r="1008" spans="1:13">
      <c r="A1008" s="133"/>
      <c r="B1008" s="134"/>
      <c r="C1008" s="134"/>
      <c r="D1008" s="134"/>
      <c r="E1008" s="134"/>
      <c r="F1008" s="135"/>
      <c r="G1008" s="136"/>
      <c r="L1008" s="67" t="str">
        <f t="shared" si="41"/>
        <v/>
      </c>
      <c r="M1008" s="67" t="str">
        <f t="shared" si="42"/>
        <v/>
      </c>
    </row>
    <row r="1009" spans="1:13">
      <c r="A1009" s="133"/>
      <c r="B1009" s="134"/>
      <c r="C1009" s="134"/>
      <c r="D1009" s="134"/>
      <c r="E1009" s="134"/>
      <c r="F1009" s="135"/>
      <c r="G1009" s="136"/>
      <c r="L1009" s="67" t="str">
        <f t="shared" si="41"/>
        <v/>
      </c>
      <c r="M1009" s="67" t="str">
        <f t="shared" si="42"/>
        <v/>
      </c>
    </row>
    <row r="1010" spans="1:13">
      <c r="A1010" s="133"/>
      <c r="B1010" s="134"/>
      <c r="C1010" s="134"/>
      <c r="D1010" s="134"/>
      <c r="E1010" s="134"/>
      <c r="F1010" s="135"/>
      <c r="G1010" s="136"/>
      <c r="L1010" s="67" t="str">
        <f t="shared" si="41"/>
        <v/>
      </c>
      <c r="M1010" s="67" t="str">
        <f t="shared" si="42"/>
        <v/>
      </c>
    </row>
    <row r="1011" spans="1:13">
      <c r="A1011" s="133"/>
      <c r="B1011" s="134"/>
      <c r="C1011" s="134"/>
      <c r="D1011" s="134"/>
      <c r="E1011" s="134"/>
      <c r="F1011" s="135"/>
      <c r="G1011" s="136"/>
      <c r="L1011" s="67" t="str">
        <f t="shared" si="41"/>
        <v/>
      </c>
      <c r="M1011" s="67" t="str">
        <f t="shared" si="42"/>
        <v/>
      </c>
    </row>
    <row r="1012" spans="1:13">
      <c r="A1012" s="133"/>
      <c r="B1012" s="134"/>
      <c r="C1012" s="134"/>
      <c r="D1012" s="134"/>
      <c r="E1012" s="134"/>
      <c r="F1012" s="135"/>
      <c r="G1012" s="136"/>
      <c r="L1012" s="67" t="str">
        <f t="shared" si="41"/>
        <v/>
      </c>
      <c r="M1012" s="67" t="str">
        <f t="shared" si="42"/>
        <v/>
      </c>
    </row>
    <row r="1013" spans="1:13">
      <c r="A1013" s="133"/>
      <c r="B1013" s="134"/>
      <c r="C1013" s="134"/>
      <c r="D1013" s="134"/>
      <c r="E1013" s="134"/>
      <c r="F1013" s="135"/>
      <c r="G1013" s="136"/>
      <c r="L1013" s="67" t="str">
        <f t="shared" si="41"/>
        <v/>
      </c>
      <c r="M1013" s="67" t="str">
        <f t="shared" si="42"/>
        <v/>
      </c>
    </row>
    <row r="1014" spans="1:13">
      <c r="A1014" s="133"/>
      <c r="B1014" s="134"/>
      <c r="C1014" s="134"/>
      <c r="D1014" s="134"/>
      <c r="E1014" s="134"/>
      <c r="F1014" s="135"/>
      <c r="G1014" s="136"/>
      <c r="L1014" s="67" t="str">
        <f t="shared" si="41"/>
        <v/>
      </c>
      <c r="M1014" s="67" t="str">
        <f t="shared" si="42"/>
        <v/>
      </c>
    </row>
    <row r="1015" spans="1:13">
      <c r="A1015" s="133"/>
      <c r="B1015" s="134"/>
      <c r="C1015" s="134"/>
      <c r="D1015" s="134"/>
      <c r="E1015" s="134"/>
      <c r="F1015" s="135"/>
      <c r="G1015" s="136"/>
      <c r="L1015" s="67" t="str">
        <f t="shared" si="41"/>
        <v/>
      </c>
      <c r="M1015" s="67" t="str">
        <f t="shared" si="42"/>
        <v/>
      </c>
    </row>
    <row r="1016" spans="1:13">
      <c r="A1016" s="133"/>
      <c r="B1016" s="134"/>
      <c r="C1016" s="134"/>
      <c r="D1016" s="134"/>
      <c r="E1016" s="134"/>
      <c r="F1016" s="135"/>
      <c r="G1016" s="136"/>
      <c r="L1016" s="67" t="str">
        <f t="shared" si="41"/>
        <v/>
      </c>
      <c r="M1016" s="67" t="str">
        <f t="shared" si="42"/>
        <v/>
      </c>
    </row>
    <row r="1017" spans="1:13">
      <c r="A1017" s="133"/>
      <c r="B1017" s="134"/>
      <c r="C1017" s="134"/>
      <c r="D1017" s="134"/>
      <c r="E1017" s="134"/>
      <c r="F1017" s="135"/>
      <c r="G1017" s="136"/>
      <c r="L1017" s="67" t="str">
        <f t="shared" si="41"/>
        <v/>
      </c>
      <c r="M1017" s="67" t="str">
        <f t="shared" si="42"/>
        <v/>
      </c>
    </row>
    <row r="1018" spans="1:13">
      <c r="A1018" s="133"/>
      <c r="B1018" s="134"/>
      <c r="C1018" s="134"/>
      <c r="D1018" s="134"/>
      <c r="E1018" s="134"/>
      <c r="F1018" s="135"/>
      <c r="G1018" s="136"/>
      <c r="L1018" s="67" t="str">
        <f t="shared" si="41"/>
        <v/>
      </c>
      <c r="M1018" s="67" t="str">
        <f t="shared" si="42"/>
        <v/>
      </c>
    </row>
    <row r="1019" spans="1:13">
      <c r="A1019" s="133"/>
      <c r="B1019" s="134"/>
      <c r="C1019" s="134"/>
      <c r="D1019" s="134"/>
      <c r="E1019" s="134"/>
      <c r="F1019" s="135"/>
      <c r="G1019" s="136"/>
      <c r="L1019" s="67" t="str">
        <f t="shared" si="41"/>
        <v/>
      </c>
      <c r="M1019" s="67" t="str">
        <f t="shared" si="42"/>
        <v/>
      </c>
    </row>
    <row r="1020" spans="1:13">
      <c r="A1020" s="133"/>
      <c r="B1020" s="134"/>
      <c r="C1020" s="134"/>
      <c r="D1020" s="134"/>
      <c r="E1020" s="134"/>
      <c r="F1020" s="135"/>
      <c r="G1020" s="136"/>
      <c r="L1020" s="67" t="str">
        <f t="shared" si="41"/>
        <v/>
      </c>
      <c r="M1020" s="67" t="str">
        <f t="shared" si="42"/>
        <v/>
      </c>
    </row>
    <row r="1021" spans="1:13">
      <c r="A1021" s="133"/>
      <c r="B1021" s="134"/>
      <c r="C1021" s="134"/>
      <c r="D1021" s="134"/>
      <c r="E1021" s="134"/>
      <c r="F1021" s="135"/>
      <c r="G1021" s="136"/>
      <c r="L1021" s="67" t="str">
        <f t="shared" si="41"/>
        <v/>
      </c>
      <c r="M1021" s="67" t="str">
        <f t="shared" si="42"/>
        <v/>
      </c>
    </row>
    <row r="1022" spans="1:13">
      <c r="A1022" s="133"/>
      <c r="B1022" s="134"/>
      <c r="C1022" s="134"/>
      <c r="D1022" s="134"/>
      <c r="E1022" s="134"/>
      <c r="F1022" s="135"/>
      <c r="G1022" s="136"/>
      <c r="L1022" s="67" t="str">
        <f t="shared" si="41"/>
        <v/>
      </c>
      <c r="M1022" s="67" t="str">
        <f t="shared" si="42"/>
        <v/>
      </c>
    </row>
    <row r="1023" spans="1:13">
      <c r="A1023" s="133"/>
      <c r="B1023" s="134"/>
      <c r="C1023" s="134"/>
      <c r="D1023" s="134"/>
      <c r="E1023" s="134"/>
      <c r="F1023" s="135"/>
      <c r="G1023" s="136"/>
      <c r="L1023" s="67" t="str">
        <f t="shared" si="41"/>
        <v/>
      </c>
      <c r="M1023" s="67" t="str">
        <f t="shared" si="42"/>
        <v/>
      </c>
    </row>
    <row r="1024" spans="1:13">
      <c r="A1024" s="133"/>
      <c r="B1024" s="134"/>
      <c r="C1024" s="134"/>
      <c r="D1024" s="134"/>
      <c r="E1024" s="134"/>
      <c r="F1024" s="135"/>
      <c r="G1024" s="136"/>
      <c r="L1024" s="67" t="str">
        <f t="shared" si="41"/>
        <v/>
      </c>
      <c r="M1024" s="67" t="str">
        <f t="shared" si="42"/>
        <v/>
      </c>
    </row>
    <row r="1025" spans="1:13">
      <c r="A1025" s="133"/>
      <c r="B1025" s="134"/>
      <c r="C1025" s="134"/>
      <c r="D1025" s="134"/>
      <c r="E1025" s="134"/>
      <c r="F1025" s="135"/>
      <c r="G1025" s="136"/>
      <c r="L1025" s="67" t="str">
        <f t="shared" si="41"/>
        <v/>
      </c>
      <c r="M1025" s="67" t="str">
        <f t="shared" si="42"/>
        <v/>
      </c>
    </row>
    <row r="1026" spans="1:13">
      <c r="A1026" s="133"/>
      <c r="B1026" s="134"/>
      <c r="C1026" s="134"/>
      <c r="D1026" s="134"/>
      <c r="E1026" s="134"/>
      <c r="F1026" s="135"/>
      <c r="G1026" s="136"/>
      <c r="L1026" s="67" t="str">
        <f t="shared" si="41"/>
        <v/>
      </c>
      <c r="M1026" s="67" t="str">
        <f t="shared" si="42"/>
        <v/>
      </c>
    </row>
    <row r="1027" spans="1:13">
      <c r="A1027" s="133"/>
      <c r="B1027" s="134"/>
      <c r="C1027" s="134"/>
      <c r="D1027" s="134"/>
      <c r="E1027" s="134"/>
      <c r="F1027" s="135"/>
      <c r="G1027" s="136"/>
      <c r="L1027" s="67" t="str">
        <f t="shared" ref="L1027:L1090" si="43">IF(E1027="","",EXP(-POWER((1-J$26*(E1027-J$20)/J$19), 1/J$26)))</f>
        <v/>
      </c>
      <c r="M1027" s="67" t="str">
        <f t="shared" si="42"/>
        <v/>
      </c>
    </row>
    <row r="1028" spans="1:13">
      <c r="A1028" s="133"/>
      <c r="B1028" s="134"/>
      <c r="C1028" s="134"/>
      <c r="D1028" s="134"/>
      <c r="E1028" s="134"/>
      <c r="F1028" s="135"/>
      <c r="G1028" s="136"/>
      <c r="L1028" s="67" t="str">
        <f t="shared" si="43"/>
        <v/>
      </c>
      <c r="M1028" s="67" t="str">
        <f t="shared" ref="M1028:M1091" si="44">IF(L1028="","",(L1028-L1027)*J$3)</f>
        <v/>
      </c>
    </row>
    <row r="1029" spans="1:13">
      <c r="A1029" s="133"/>
      <c r="B1029" s="134"/>
      <c r="C1029" s="134"/>
      <c r="D1029" s="134"/>
      <c r="E1029" s="134"/>
      <c r="F1029" s="135"/>
      <c r="G1029" s="136"/>
      <c r="L1029" s="67" t="str">
        <f t="shared" si="43"/>
        <v/>
      </c>
      <c r="M1029" s="67" t="str">
        <f t="shared" si="44"/>
        <v/>
      </c>
    </row>
    <row r="1030" spans="1:13">
      <c r="A1030" s="133"/>
      <c r="B1030" s="134"/>
      <c r="C1030" s="134"/>
      <c r="D1030" s="134"/>
      <c r="E1030" s="134"/>
      <c r="F1030" s="135"/>
      <c r="G1030" s="136"/>
      <c r="L1030" s="67" t="str">
        <f t="shared" si="43"/>
        <v/>
      </c>
      <c r="M1030" s="67" t="str">
        <f t="shared" si="44"/>
        <v/>
      </c>
    </row>
    <row r="1031" spans="1:13">
      <c r="A1031" s="133"/>
      <c r="B1031" s="134"/>
      <c r="C1031" s="134"/>
      <c r="D1031" s="134"/>
      <c r="E1031" s="134"/>
      <c r="F1031" s="135"/>
      <c r="G1031" s="136"/>
      <c r="L1031" s="67" t="str">
        <f t="shared" si="43"/>
        <v/>
      </c>
      <c r="M1031" s="67" t="str">
        <f t="shared" si="44"/>
        <v/>
      </c>
    </row>
    <row r="1032" spans="1:13">
      <c r="A1032" s="133"/>
      <c r="B1032" s="134"/>
      <c r="C1032" s="134"/>
      <c r="D1032" s="134"/>
      <c r="E1032" s="134"/>
      <c r="F1032" s="135"/>
      <c r="G1032" s="136"/>
      <c r="L1032" s="67" t="str">
        <f t="shared" si="43"/>
        <v/>
      </c>
      <c r="M1032" s="67" t="str">
        <f t="shared" si="44"/>
        <v/>
      </c>
    </row>
    <row r="1033" spans="1:13">
      <c r="A1033" s="133"/>
      <c r="B1033" s="134"/>
      <c r="C1033" s="134"/>
      <c r="D1033" s="134"/>
      <c r="E1033" s="134"/>
      <c r="F1033" s="135"/>
      <c r="G1033" s="136"/>
      <c r="L1033" s="67" t="str">
        <f t="shared" si="43"/>
        <v/>
      </c>
      <c r="M1033" s="67" t="str">
        <f t="shared" si="44"/>
        <v/>
      </c>
    </row>
    <row r="1034" spans="1:13">
      <c r="A1034" s="133"/>
      <c r="B1034" s="134"/>
      <c r="C1034" s="134"/>
      <c r="D1034" s="134"/>
      <c r="E1034" s="134"/>
      <c r="F1034" s="135"/>
      <c r="G1034" s="136"/>
      <c r="L1034" s="67" t="str">
        <f t="shared" si="43"/>
        <v/>
      </c>
      <c r="M1034" s="67" t="str">
        <f t="shared" si="44"/>
        <v/>
      </c>
    </row>
    <row r="1035" spans="1:13">
      <c r="A1035" s="133"/>
      <c r="B1035" s="134"/>
      <c r="C1035" s="134"/>
      <c r="D1035" s="134"/>
      <c r="E1035" s="134"/>
      <c r="F1035" s="135"/>
      <c r="G1035" s="136"/>
      <c r="L1035" s="67" t="str">
        <f t="shared" si="43"/>
        <v/>
      </c>
      <c r="M1035" s="67" t="str">
        <f t="shared" si="44"/>
        <v/>
      </c>
    </row>
    <row r="1036" spans="1:13">
      <c r="A1036" s="133"/>
      <c r="B1036" s="134"/>
      <c r="C1036" s="134"/>
      <c r="D1036" s="134"/>
      <c r="E1036" s="134"/>
      <c r="F1036" s="135"/>
      <c r="G1036" s="136"/>
      <c r="L1036" s="67" t="str">
        <f t="shared" si="43"/>
        <v/>
      </c>
      <c r="M1036" s="67" t="str">
        <f t="shared" si="44"/>
        <v/>
      </c>
    </row>
    <row r="1037" spans="1:13">
      <c r="A1037" s="133"/>
      <c r="B1037" s="134"/>
      <c r="C1037" s="134"/>
      <c r="D1037" s="134"/>
      <c r="E1037" s="134"/>
      <c r="F1037" s="135"/>
      <c r="G1037" s="136"/>
      <c r="L1037" s="67" t="str">
        <f t="shared" si="43"/>
        <v/>
      </c>
      <c r="M1037" s="67" t="str">
        <f t="shared" si="44"/>
        <v/>
      </c>
    </row>
    <row r="1038" spans="1:13">
      <c r="A1038" s="133"/>
      <c r="B1038" s="134"/>
      <c r="C1038" s="134"/>
      <c r="D1038" s="134"/>
      <c r="E1038" s="134"/>
      <c r="F1038" s="135"/>
      <c r="G1038" s="136"/>
      <c r="L1038" s="67" t="str">
        <f t="shared" si="43"/>
        <v/>
      </c>
      <c r="M1038" s="67" t="str">
        <f t="shared" si="44"/>
        <v/>
      </c>
    </row>
    <row r="1039" spans="1:13">
      <c r="A1039" s="133"/>
      <c r="B1039" s="134"/>
      <c r="C1039" s="134"/>
      <c r="D1039" s="134"/>
      <c r="E1039" s="134"/>
      <c r="F1039" s="135"/>
      <c r="G1039" s="136"/>
      <c r="L1039" s="67" t="str">
        <f t="shared" si="43"/>
        <v/>
      </c>
      <c r="M1039" s="67" t="str">
        <f t="shared" si="44"/>
        <v/>
      </c>
    </row>
    <row r="1040" spans="1:13">
      <c r="A1040" s="133"/>
      <c r="B1040" s="134"/>
      <c r="C1040" s="134"/>
      <c r="D1040" s="134"/>
      <c r="E1040" s="134"/>
      <c r="F1040" s="135"/>
      <c r="G1040" s="136"/>
      <c r="L1040" s="67" t="str">
        <f t="shared" si="43"/>
        <v/>
      </c>
      <c r="M1040" s="67" t="str">
        <f t="shared" si="44"/>
        <v/>
      </c>
    </row>
    <row r="1041" spans="1:13">
      <c r="A1041" s="133"/>
      <c r="B1041" s="134"/>
      <c r="C1041" s="134"/>
      <c r="D1041" s="134"/>
      <c r="E1041" s="134"/>
      <c r="F1041" s="135"/>
      <c r="G1041" s="136"/>
      <c r="L1041" s="67" t="str">
        <f t="shared" si="43"/>
        <v/>
      </c>
      <c r="M1041" s="67" t="str">
        <f t="shared" si="44"/>
        <v/>
      </c>
    </row>
    <row r="1042" spans="1:13">
      <c r="A1042" s="133"/>
      <c r="B1042" s="134"/>
      <c r="C1042" s="134"/>
      <c r="D1042" s="134"/>
      <c r="E1042" s="134"/>
      <c r="F1042" s="135"/>
      <c r="G1042" s="136"/>
      <c r="L1042" s="67" t="str">
        <f t="shared" si="43"/>
        <v/>
      </c>
      <c r="M1042" s="67" t="str">
        <f t="shared" si="44"/>
        <v/>
      </c>
    </row>
    <row r="1043" spans="1:13">
      <c r="A1043" s="133"/>
      <c r="B1043" s="134"/>
      <c r="C1043" s="134"/>
      <c r="D1043" s="134"/>
      <c r="E1043" s="134"/>
      <c r="F1043" s="135"/>
      <c r="G1043" s="136"/>
      <c r="L1043" s="67" t="str">
        <f t="shared" si="43"/>
        <v/>
      </c>
      <c r="M1043" s="67" t="str">
        <f t="shared" si="44"/>
        <v/>
      </c>
    </row>
    <row r="1044" spans="1:13">
      <c r="A1044" s="133"/>
      <c r="B1044" s="134"/>
      <c r="C1044" s="134"/>
      <c r="D1044" s="134"/>
      <c r="E1044" s="134"/>
      <c r="F1044" s="135"/>
      <c r="G1044" s="136"/>
      <c r="L1044" s="67" t="str">
        <f t="shared" si="43"/>
        <v/>
      </c>
      <c r="M1044" s="67" t="str">
        <f t="shared" si="44"/>
        <v/>
      </c>
    </row>
    <row r="1045" spans="1:13">
      <c r="A1045" s="133"/>
      <c r="B1045" s="134"/>
      <c r="C1045" s="134"/>
      <c r="D1045" s="134"/>
      <c r="E1045" s="134"/>
      <c r="F1045" s="135"/>
      <c r="G1045" s="136"/>
      <c r="L1045" s="67" t="str">
        <f t="shared" si="43"/>
        <v/>
      </c>
      <c r="M1045" s="67" t="str">
        <f t="shared" si="44"/>
        <v/>
      </c>
    </row>
    <row r="1046" spans="1:13">
      <c r="A1046" s="133"/>
      <c r="B1046" s="134"/>
      <c r="C1046" s="134"/>
      <c r="D1046" s="134"/>
      <c r="E1046" s="134"/>
      <c r="F1046" s="135"/>
      <c r="G1046" s="136"/>
      <c r="L1046" s="67" t="str">
        <f t="shared" si="43"/>
        <v/>
      </c>
      <c r="M1046" s="67" t="str">
        <f t="shared" si="44"/>
        <v/>
      </c>
    </row>
    <row r="1047" spans="1:13">
      <c r="A1047" s="133"/>
      <c r="B1047" s="134"/>
      <c r="C1047" s="134"/>
      <c r="D1047" s="134"/>
      <c r="E1047" s="134"/>
      <c r="F1047" s="135"/>
      <c r="G1047" s="136"/>
      <c r="L1047" s="67" t="str">
        <f t="shared" si="43"/>
        <v/>
      </c>
      <c r="M1047" s="67" t="str">
        <f t="shared" si="44"/>
        <v/>
      </c>
    </row>
    <row r="1048" spans="1:13">
      <c r="A1048" s="133"/>
      <c r="B1048" s="134"/>
      <c r="C1048" s="134"/>
      <c r="D1048" s="134"/>
      <c r="E1048" s="134"/>
      <c r="F1048" s="135"/>
      <c r="G1048" s="136"/>
      <c r="L1048" s="67" t="str">
        <f t="shared" si="43"/>
        <v/>
      </c>
      <c r="M1048" s="67" t="str">
        <f t="shared" si="44"/>
        <v/>
      </c>
    </row>
    <row r="1049" spans="1:13">
      <c r="A1049" s="133"/>
      <c r="B1049" s="134"/>
      <c r="C1049" s="134"/>
      <c r="D1049" s="134"/>
      <c r="E1049" s="134"/>
      <c r="F1049" s="135"/>
      <c r="G1049" s="136"/>
      <c r="L1049" s="67" t="str">
        <f t="shared" si="43"/>
        <v/>
      </c>
      <c r="M1049" s="67" t="str">
        <f t="shared" si="44"/>
        <v/>
      </c>
    </row>
    <row r="1050" spans="1:13">
      <c r="A1050" s="133"/>
      <c r="B1050" s="134"/>
      <c r="C1050" s="134"/>
      <c r="D1050" s="134"/>
      <c r="E1050" s="134"/>
      <c r="F1050" s="135"/>
      <c r="G1050" s="136"/>
      <c r="L1050" s="67" t="str">
        <f t="shared" si="43"/>
        <v/>
      </c>
      <c r="M1050" s="67" t="str">
        <f t="shared" si="44"/>
        <v/>
      </c>
    </row>
    <row r="1051" spans="1:13">
      <c r="A1051" s="133"/>
      <c r="B1051" s="134"/>
      <c r="C1051" s="134"/>
      <c r="D1051" s="134"/>
      <c r="E1051" s="134"/>
      <c r="F1051" s="135"/>
      <c r="G1051" s="136"/>
      <c r="L1051" s="67" t="str">
        <f t="shared" si="43"/>
        <v/>
      </c>
      <c r="M1051" s="67" t="str">
        <f t="shared" si="44"/>
        <v/>
      </c>
    </row>
    <row r="1052" spans="1:13">
      <c r="A1052" s="133"/>
      <c r="B1052" s="134"/>
      <c r="C1052" s="134"/>
      <c r="D1052" s="134"/>
      <c r="E1052" s="134"/>
      <c r="F1052" s="135"/>
      <c r="G1052" s="136"/>
      <c r="L1052" s="67" t="str">
        <f t="shared" si="43"/>
        <v/>
      </c>
      <c r="M1052" s="67" t="str">
        <f t="shared" si="44"/>
        <v/>
      </c>
    </row>
    <row r="1053" spans="1:13">
      <c r="A1053" s="133"/>
      <c r="B1053" s="134"/>
      <c r="C1053" s="134"/>
      <c r="D1053" s="134"/>
      <c r="E1053" s="134"/>
      <c r="F1053" s="135"/>
      <c r="G1053" s="136"/>
      <c r="L1053" s="67" t="str">
        <f t="shared" si="43"/>
        <v/>
      </c>
      <c r="M1053" s="67" t="str">
        <f t="shared" si="44"/>
        <v/>
      </c>
    </row>
    <row r="1054" spans="1:13">
      <c r="A1054" s="133"/>
      <c r="B1054" s="134"/>
      <c r="C1054" s="134"/>
      <c r="D1054" s="134"/>
      <c r="E1054" s="134"/>
      <c r="F1054" s="135"/>
      <c r="G1054" s="136"/>
      <c r="L1054" s="67" t="str">
        <f t="shared" si="43"/>
        <v/>
      </c>
      <c r="M1054" s="67" t="str">
        <f t="shared" si="44"/>
        <v/>
      </c>
    </row>
    <row r="1055" spans="1:13">
      <c r="A1055" s="133"/>
      <c r="B1055" s="134"/>
      <c r="C1055" s="134"/>
      <c r="D1055" s="134"/>
      <c r="E1055" s="134"/>
      <c r="F1055" s="135"/>
      <c r="G1055" s="136"/>
      <c r="L1055" s="67" t="str">
        <f t="shared" si="43"/>
        <v/>
      </c>
      <c r="M1055" s="67" t="str">
        <f t="shared" si="44"/>
        <v/>
      </c>
    </row>
    <row r="1056" spans="1:13">
      <c r="A1056" s="133"/>
      <c r="B1056" s="134"/>
      <c r="C1056" s="134"/>
      <c r="D1056" s="134"/>
      <c r="E1056" s="134"/>
      <c r="F1056" s="135"/>
      <c r="G1056" s="136"/>
      <c r="L1056" s="67" t="str">
        <f t="shared" si="43"/>
        <v/>
      </c>
      <c r="M1056" s="67" t="str">
        <f t="shared" si="44"/>
        <v/>
      </c>
    </row>
    <row r="1057" spans="1:13">
      <c r="A1057" s="133"/>
      <c r="B1057" s="134"/>
      <c r="C1057" s="134"/>
      <c r="D1057" s="134"/>
      <c r="E1057" s="134"/>
      <c r="F1057" s="135"/>
      <c r="G1057" s="136"/>
      <c r="L1057" s="67" t="str">
        <f t="shared" si="43"/>
        <v/>
      </c>
      <c r="M1057" s="67" t="str">
        <f t="shared" si="44"/>
        <v/>
      </c>
    </row>
    <row r="1058" spans="1:13">
      <c r="A1058" s="133"/>
      <c r="B1058" s="134"/>
      <c r="C1058" s="134"/>
      <c r="D1058" s="134"/>
      <c r="E1058" s="134"/>
      <c r="F1058" s="135"/>
      <c r="G1058" s="136"/>
      <c r="L1058" s="67" t="str">
        <f t="shared" si="43"/>
        <v/>
      </c>
      <c r="M1058" s="67" t="str">
        <f t="shared" si="44"/>
        <v/>
      </c>
    </row>
    <row r="1059" spans="1:13">
      <c r="A1059" s="133"/>
      <c r="B1059" s="134"/>
      <c r="C1059" s="134"/>
      <c r="D1059" s="134"/>
      <c r="E1059" s="134"/>
      <c r="F1059" s="135"/>
      <c r="G1059" s="136"/>
      <c r="L1059" s="67" t="str">
        <f t="shared" si="43"/>
        <v/>
      </c>
      <c r="M1059" s="67" t="str">
        <f t="shared" si="44"/>
        <v/>
      </c>
    </row>
    <row r="1060" spans="1:13">
      <c r="A1060" s="133"/>
      <c r="B1060" s="134"/>
      <c r="C1060" s="134"/>
      <c r="D1060" s="134"/>
      <c r="E1060" s="134"/>
      <c r="F1060" s="135"/>
      <c r="G1060" s="136"/>
      <c r="L1060" s="67" t="str">
        <f t="shared" si="43"/>
        <v/>
      </c>
      <c r="M1060" s="67" t="str">
        <f t="shared" si="44"/>
        <v/>
      </c>
    </row>
    <row r="1061" spans="1:13">
      <c r="A1061" s="133"/>
      <c r="B1061" s="134"/>
      <c r="C1061" s="134"/>
      <c r="D1061" s="134"/>
      <c r="E1061" s="134"/>
      <c r="F1061" s="135"/>
      <c r="G1061" s="136"/>
      <c r="L1061" s="67" t="str">
        <f t="shared" si="43"/>
        <v/>
      </c>
      <c r="M1061" s="67" t="str">
        <f t="shared" si="44"/>
        <v/>
      </c>
    </row>
    <row r="1062" spans="1:13">
      <c r="A1062" s="133"/>
      <c r="B1062" s="134"/>
      <c r="C1062" s="134"/>
      <c r="D1062" s="134"/>
      <c r="E1062" s="134"/>
      <c r="F1062" s="135"/>
      <c r="G1062" s="136"/>
      <c r="L1062" s="67" t="str">
        <f t="shared" si="43"/>
        <v/>
      </c>
      <c r="M1062" s="67" t="str">
        <f t="shared" si="44"/>
        <v/>
      </c>
    </row>
    <row r="1063" spans="1:13">
      <c r="A1063" s="133"/>
      <c r="B1063" s="134"/>
      <c r="C1063" s="134"/>
      <c r="D1063" s="134"/>
      <c r="E1063" s="134"/>
      <c r="F1063" s="135"/>
      <c r="G1063" s="136"/>
      <c r="L1063" s="67" t="str">
        <f t="shared" si="43"/>
        <v/>
      </c>
      <c r="M1063" s="67" t="str">
        <f t="shared" si="44"/>
        <v/>
      </c>
    </row>
    <row r="1064" spans="1:13">
      <c r="A1064" s="133"/>
      <c r="B1064" s="134"/>
      <c r="C1064" s="134"/>
      <c r="D1064" s="134"/>
      <c r="E1064" s="134"/>
      <c r="F1064" s="135"/>
      <c r="G1064" s="136"/>
      <c r="L1064" s="67" t="str">
        <f t="shared" si="43"/>
        <v/>
      </c>
      <c r="M1064" s="67" t="str">
        <f t="shared" si="44"/>
        <v/>
      </c>
    </row>
    <row r="1065" spans="1:13">
      <c r="A1065" s="133"/>
      <c r="B1065" s="134"/>
      <c r="C1065" s="134"/>
      <c r="D1065" s="134"/>
      <c r="E1065" s="134"/>
      <c r="F1065" s="135"/>
      <c r="G1065" s="136"/>
      <c r="L1065" s="67" t="str">
        <f t="shared" si="43"/>
        <v/>
      </c>
      <c r="M1065" s="67" t="str">
        <f t="shared" si="44"/>
        <v/>
      </c>
    </row>
    <row r="1066" spans="1:13">
      <c r="A1066" s="133"/>
      <c r="B1066" s="134"/>
      <c r="C1066" s="134"/>
      <c r="D1066" s="134"/>
      <c r="E1066" s="134"/>
      <c r="F1066" s="135"/>
      <c r="G1066" s="136"/>
      <c r="L1066" s="67" t="str">
        <f t="shared" si="43"/>
        <v/>
      </c>
      <c r="M1066" s="67" t="str">
        <f t="shared" si="44"/>
        <v/>
      </c>
    </row>
    <row r="1067" spans="1:13">
      <c r="A1067" s="133"/>
      <c r="B1067" s="134"/>
      <c r="C1067" s="134"/>
      <c r="D1067" s="134"/>
      <c r="E1067" s="134"/>
      <c r="F1067" s="135"/>
      <c r="G1067" s="136"/>
      <c r="L1067" s="67" t="str">
        <f t="shared" si="43"/>
        <v/>
      </c>
      <c r="M1067" s="67" t="str">
        <f t="shared" si="44"/>
        <v/>
      </c>
    </row>
    <row r="1068" spans="1:13">
      <c r="A1068" s="133"/>
      <c r="B1068" s="134"/>
      <c r="C1068" s="134"/>
      <c r="D1068" s="134"/>
      <c r="E1068" s="134"/>
      <c r="F1068" s="135"/>
      <c r="G1068" s="136"/>
      <c r="L1068" s="67" t="str">
        <f t="shared" si="43"/>
        <v/>
      </c>
      <c r="M1068" s="67" t="str">
        <f t="shared" si="44"/>
        <v/>
      </c>
    </row>
    <row r="1069" spans="1:13">
      <c r="A1069" s="133"/>
      <c r="B1069" s="134"/>
      <c r="C1069" s="134"/>
      <c r="D1069" s="134"/>
      <c r="E1069" s="134"/>
      <c r="F1069" s="135"/>
      <c r="G1069" s="136"/>
      <c r="L1069" s="67" t="str">
        <f t="shared" si="43"/>
        <v/>
      </c>
      <c r="M1069" s="67" t="str">
        <f t="shared" si="44"/>
        <v/>
      </c>
    </row>
    <row r="1070" spans="1:13">
      <c r="A1070" s="133"/>
      <c r="B1070" s="134"/>
      <c r="C1070" s="134"/>
      <c r="D1070" s="134"/>
      <c r="E1070" s="134"/>
      <c r="F1070" s="135"/>
      <c r="G1070" s="136"/>
      <c r="L1070" s="67" t="str">
        <f t="shared" si="43"/>
        <v/>
      </c>
      <c r="M1070" s="67" t="str">
        <f t="shared" si="44"/>
        <v/>
      </c>
    </row>
    <row r="1071" spans="1:13">
      <c r="A1071" s="133"/>
      <c r="B1071" s="134"/>
      <c r="C1071" s="134"/>
      <c r="D1071" s="134"/>
      <c r="E1071" s="134"/>
      <c r="F1071" s="135"/>
      <c r="G1071" s="136"/>
      <c r="L1071" s="67" t="str">
        <f t="shared" si="43"/>
        <v/>
      </c>
      <c r="M1071" s="67" t="str">
        <f t="shared" si="44"/>
        <v/>
      </c>
    </row>
    <row r="1072" spans="1:13">
      <c r="A1072" s="133"/>
      <c r="B1072" s="134"/>
      <c r="C1072" s="134"/>
      <c r="D1072" s="134"/>
      <c r="E1072" s="134"/>
      <c r="F1072" s="135"/>
      <c r="G1072" s="136"/>
      <c r="L1072" s="67" t="str">
        <f t="shared" si="43"/>
        <v/>
      </c>
      <c r="M1072" s="67" t="str">
        <f t="shared" si="44"/>
        <v/>
      </c>
    </row>
    <row r="1073" spans="1:13">
      <c r="A1073" s="133"/>
      <c r="B1073" s="134"/>
      <c r="C1073" s="134"/>
      <c r="D1073" s="134"/>
      <c r="E1073" s="134"/>
      <c r="F1073" s="135"/>
      <c r="G1073" s="136"/>
      <c r="L1073" s="67" t="str">
        <f t="shared" si="43"/>
        <v/>
      </c>
      <c r="M1073" s="67" t="str">
        <f t="shared" si="44"/>
        <v/>
      </c>
    </row>
    <row r="1074" spans="1:13">
      <c r="A1074" s="133"/>
      <c r="B1074" s="134"/>
      <c r="C1074" s="134"/>
      <c r="D1074" s="134"/>
      <c r="E1074" s="134"/>
      <c r="F1074" s="135"/>
      <c r="G1074" s="136"/>
      <c r="L1074" s="67" t="str">
        <f t="shared" si="43"/>
        <v/>
      </c>
      <c r="M1074" s="67" t="str">
        <f t="shared" si="44"/>
        <v/>
      </c>
    </row>
    <row r="1075" spans="1:13">
      <c r="A1075" s="133"/>
      <c r="B1075" s="134"/>
      <c r="C1075" s="134"/>
      <c r="D1075" s="134"/>
      <c r="E1075" s="134"/>
      <c r="F1075" s="135"/>
      <c r="G1075" s="136"/>
      <c r="L1075" s="67" t="str">
        <f t="shared" si="43"/>
        <v/>
      </c>
      <c r="M1075" s="67" t="str">
        <f t="shared" si="44"/>
        <v/>
      </c>
    </row>
    <row r="1076" spans="1:13">
      <c r="A1076" s="133"/>
      <c r="B1076" s="134"/>
      <c r="C1076" s="134"/>
      <c r="D1076" s="134"/>
      <c r="E1076" s="134"/>
      <c r="F1076" s="135"/>
      <c r="G1076" s="136"/>
      <c r="L1076" s="67" t="str">
        <f t="shared" si="43"/>
        <v/>
      </c>
      <c r="M1076" s="67" t="str">
        <f t="shared" si="44"/>
        <v/>
      </c>
    </row>
    <row r="1077" spans="1:13">
      <c r="A1077" s="133"/>
      <c r="B1077" s="134"/>
      <c r="C1077" s="134"/>
      <c r="D1077" s="134"/>
      <c r="E1077" s="134"/>
      <c r="F1077" s="135"/>
      <c r="G1077" s="136"/>
      <c r="L1077" s="67" t="str">
        <f t="shared" si="43"/>
        <v/>
      </c>
      <c r="M1077" s="67" t="str">
        <f t="shared" si="44"/>
        <v/>
      </c>
    </row>
    <row r="1078" spans="1:13">
      <c r="A1078" s="133"/>
      <c r="B1078" s="134"/>
      <c r="C1078" s="134"/>
      <c r="D1078" s="134"/>
      <c r="E1078" s="134"/>
      <c r="F1078" s="135"/>
      <c r="G1078" s="136"/>
      <c r="L1078" s="67" t="str">
        <f t="shared" si="43"/>
        <v/>
      </c>
      <c r="M1078" s="67" t="str">
        <f t="shared" si="44"/>
        <v/>
      </c>
    </row>
    <row r="1079" spans="1:13">
      <c r="A1079" s="133"/>
      <c r="B1079" s="134"/>
      <c r="C1079" s="134"/>
      <c r="D1079" s="134"/>
      <c r="E1079" s="134"/>
      <c r="F1079" s="135"/>
      <c r="G1079" s="136"/>
      <c r="L1079" s="67" t="str">
        <f t="shared" si="43"/>
        <v/>
      </c>
      <c r="M1079" s="67" t="str">
        <f t="shared" si="44"/>
        <v/>
      </c>
    </row>
    <row r="1080" spans="1:13">
      <c r="A1080" s="133"/>
      <c r="B1080" s="134"/>
      <c r="C1080" s="134"/>
      <c r="D1080" s="134"/>
      <c r="E1080" s="134"/>
      <c r="F1080" s="135"/>
      <c r="G1080" s="136"/>
      <c r="L1080" s="67" t="str">
        <f t="shared" si="43"/>
        <v/>
      </c>
      <c r="M1080" s="67" t="str">
        <f t="shared" si="44"/>
        <v/>
      </c>
    </row>
    <row r="1081" spans="1:13">
      <c r="A1081" s="133"/>
      <c r="B1081" s="134"/>
      <c r="C1081" s="134"/>
      <c r="D1081" s="134"/>
      <c r="E1081" s="134"/>
      <c r="F1081" s="135"/>
      <c r="G1081" s="136"/>
      <c r="L1081" s="67" t="str">
        <f t="shared" si="43"/>
        <v/>
      </c>
      <c r="M1081" s="67" t="str">
        <f t="shared" si="44"/>
        <v/>
      </c>
    </row>
    <row r="1082" spans="1:13">
      <c r="A1082" s="133"/>
      <c r="B1082" s="134"/>
      <c r="C1082" s="134"/>
      <c r="D1082" s="134"/>
      <c r="E1082" s="134"/>
      <c r="F1082" s="135"/>
      <c r="G1082" s="136"/>
      <c r="L1082" s="67" t="str">
        <f t="shared" si="43"/>
        <v/>
      </c>
      <c r="M1082" s="67" t="str">
        <f t="shared" si="44"/>
        <v/>
      </c>
    </row>
    <row r="1083" spans="1:13">
      <c r="A1083" s="133"/>
      <c r="B1083" s="134"/>
      <c r="C1083" s="134"/>
      <c r="D1083" s="134"/>
      <c r="E1083" s="134"/>
      <c r="F1083" s="135"/>
      <c r="G1083" s="136"/>
      <c r="L1083" s="67" t="str">
        <f t="shared" si="43"/>
        <v/>
      </c>
      <c r="M1083" s="67" t="str">
        <f t="shared" si="44"/>
        <v/>
      </c>
    </row>
    <row r="1084" spans="1:13">
      <c r="A1084" s="133"/>
      <c r="B1084" s="134"/>
      <c r="C1084" s="134"/>
      <c r="D1084" s="134"/>
      <c r="E1084" s="134"/>
      <c r="F1084" s="135"/>
      <c r="G1084" s="136"/>
      <c r="L1084" s="67" t="str">
        <f t="shared" si="43"/>
        <v/>
      </c>
      <c r="M1084" s="67" t="str">
        <f t="shared" si="44"/>
        <v/>
      </c>
    </row>
    <row r="1085" spans="1:13">
      <c r="A1085" s="133"/>
      <c r="B1085" s="134"/>
      <c r="C1085" s="134"/>
      <c r="D1085" s="134"/>
      <c r="E1085" s="134"/>
      <c r="F1085" s="135"/>
      <c r="G1085" s="136"/>
      <c r="L1085" s="67" t="str">
        <f t="shared" si="43"/>
        <v/>
      </c>
      <c r="M1085" s="67" t="str">
        <f t="shared" si="44"/>
        <v/>
      </c>
    </row>
    <row r="1086" spans="1:13">
      <c r="A1086" s="133"/>
      <c r="B1086" s="134"/>
      <c r="C1086" s="134"/>
      <c r="D1086" s="134"/>
      <c r="E1086" s="134"/>
      <c r="F1086" s="135"/>
      <c r="G1086" s="136"/>
      <c r="L1086" s="67" t="str">
        <f t="shared" si="43"/>
        <v/>
      </c>
      <c r="M1086" s="67" t="str">
        <f t="shared" si="44"/>
        <v/>
      </c>
    </row>
    <row r="1087" spans="1:13">
      <c r="A1087" s="133"/>
      <c r="B1087" s="134"/>
      <c r="C1087" s="134"/>
      <c r="D1087" s="134"/>
      <c r="E1087" s="134"/>
      <c r="F1087" s="135"/>
      <c r="G1087" s="136"/>
      <c r="L1087" s="67" t="str">
        <f t="shared" si="43"/>
        <v/>
      </c>
      <c r="M1087" s="67" t="str">
        <f t="shared" si="44"/>
        <v/>
      </c>
    </row>
    <row r="1088" spans="1:13">
      <c r="A1088" s="133"/>
      <c r="B1088" s="134"/>
      <c r="C1088" s="134"/>
      <c r="D1088" s="134"/>
      <c r="E1088" s="134"/>
      <c r="F1088" s="135"/>
      <c r="G1088" s="136"/>
      <c r="L1088" s="67" t="str">
        <f t="shared" si="43"/>
        <v/>
      </c>
      <c r="M1088" s="67" t="str">
        <f t="shared" si="44"/>
        <v/>
      </c>
    </row>
    <row r="1089" spans="1:13">
      <c r="A1089" s="133"/>
      <c r="B1089" s="134"/>
      <c r="C1089" s="134"/>
      <c r="D1089" s="134"/>
      <c r="E1089" s="134"/>
      <c r="F1089" s="135"/>
      <c r="G1089" s="136"/>
      <c r="L1089" s="67" t="str">
        <f t="shared" si="43"/>
        <v/>
      </c>
      <c r="M1089" s="67" t="str">
        <f t="shared" si="44"/>
        <v/>
      </c>
    </row>
    <row r="1090" spans="1:13">
      <c r="A1090" s="133"/>
      <c r="B1090" s="134"/>
      <c r="C1090" s="134"/>
      <c r="D1090" s="134"/>
      <c r="E1090" s="134"/>
      <c r="F1090" s="135"/>
      <c r="G1090" s="136"/>
      <c r="L1090" s="67" t="str">
        <f t="shared" si="43"/>
        <v/>
      </c>
      <c r="M1090" s="67" t="str">
        <f t="shared" si="44"/>
        <v/>
      </c>
    </row>
    <row r="1091" spans="1:13">
      <c r="A1091" s="133"/>
      <c r="B1091" s="134"/>
      <c r="C1091" s="134"/>
      <c r="D1091" s="134"/>
      <c r="E1091" s="134"/>
      <c r="F1091" s="135"/>
      <c r="G1091" s="136"/>
      <c r="L1091" s="67" t="str">
        <f t="shared" ref="L1091:L1154" si="45">IF(E1091="","",EXP(-POWER((1-J$26*(E1091-J$20)/J$19), 1/J$26)))</f>
        <v/>
      </c>
      <c r="M1091" s="67" t="str">
        <f t="shared" si="44"/>
        <v/>
      </c>
    </row>
    <row r="1092" spans="1:13">
      <c r="A1092" s="133"/>
      <c r="B1092" s="134"/>
      <c r="C1092" s="134"/>
      <c r="D1092" s="134"/>
      <c r="E1092" s="134"/>
      <c r="F1092" s="135"/>
      <c r="G1092" s="136"/>
      <c r="L1092" s="67" t="str">
        <f t="shared" si="45"/>
        <v/>
      </c>
      <c r="M1092" s="67" t="str">
        <f t="shared" ref="M1092:M1155" si="46">IF(L1092="","",(L1092-L1091)*J$3)</f>
        <v/>
      </c>
    </row>
    <row r="1093" spans="1:13">
      <c r="A1093" s="133"/>
      <c r="B1093" s="134"/>
      <c r="C1093" s="134"/>
      <c r="D1093" s="134"/>
      <c r="E1093" s="134"/>
      <c r="F1093" s="135"/>
      <c r="G1093" s="136"/>
      <c r="L1093" s="67" t="str">
        <f t="shared" si="45"/>
        <v/>
      </c>
      <c r="M1093" s="67" t="str">
        <f t="shared" si="46"/>
        <v/>
      </c>
    </row>
    <row r="1094" spans="1:13">
      <c r="A1094" s="133"/>
      <c r="B1094" s="134"/>
      <c r="C1094" s="134"/>
      <c r="D1094" s="134"/>
      <c r="E1094" s="134"/>
      <c r="F1094" s="135"/>
      <c r="G1094" s="136"/>
      <c r="L1094" s="67" t="str">
        <f t="shared" si="45"/>
        <v/>
      </c>
      <c r="M1094" s="67" t="str">
        <f t="shared" si="46"/>
        <v/>
      </c>
    </row>
    <row r="1095" spans="1:13">
      <c r="A1095" s="133"/>
      <c r="B1095" s="134"/>
      <c r="C1095" s="134"/>
      <c r="D1095" s="134"/>
      <c r="E1095" s="134"/>
      <c r="F1095" s="135"/>
      <c r="G1095" s="136"/>
      <c r="L1095" s="67" t="str">
        <f t="shared" si="45"/>
        <v/>
      </c>
      <c r="M1095" s="67" t="str">
        <f t="shared" si="46"/>
        <v/>
      </c>
    </row>
    <row r="1096" spans="1:13">
      <c r="A1096" s="133"/>
      <c r="B1096" s="134"/>
      <c r="C1096" s="134"/>
      <c r="D1096" s="134"/>
      <c r="E1096" s="134"/>
      <c r="F1096" s="135"/>
      <c r="G1096" s="136"/>
      <c r="L1096" s="67" t="str">
        <f t="shared" si="45"/>
        <v/>
      </c>
      <c r="M1096" s="67" t="str">
        <f t="shared" si="46"/>
        <v/>
      </c>
    </row>
    <row r="1097" spans="1:13">
      <c r="A1097" s="133"/>
      <c r="B1097" s="134"/>
      <c r="C1097" s="134"/>
      <c r="D1097" s="134"/>
      <c r="E1097" s="134"/>
      <c r="F1097" s="135"/>
      <c r="G1097" s="136"/>
      <c r="L1097" s="67" t="str">
        <f t="shared" si="45"/>
        <v/>
      </c>
      <c r="M1097" s="67" t="str">
        <f t="shared" si="46"/>
        <v/>
      </c>
    </row>
    <row r="1098" spans="1:13">
      <c r="A1098" s="133"/>
      <c r="B1098" s="134"/>
      <c r="C1098" s="134"/>
      <c r="D1098" s="134"/>
      <c r="E1098" s="134"/>
      <c r="F1098" s="135"/>
      <c r="G1098" s="136"/>
      <c r="L1098" s="67" t="str">
        <f t="shared" si="45"/>
        <v/>
      </c>
      <c r="M1098" s="67" t="str">
        <f t="shared" si="46"/>
        <v/>
      </c>
    </row>
    <row r="1099" spans="1:13">
      <c r="A1099" s="133"/>
      <c r="B1099" s="134"/>
      <c r="C1099" s="134"/>
      <c r="D1099" s="134"/>
      <c r="E1099" s="134"/>
      <c r="F1099" s="135"/>
      <c r="G1099" s="136"/>
      <c r="L1099" s="67" t="str">
        <f t="shared" si="45"/>
        <v/>
      </c>
      <c r="M1099" s="67" t="str">
        <f t="shared" si="46"/>
        <v/>
      </c>
    </row>
    <row r="1100" spans="1:13">
      <c r="A1100" s="133"/>
      <c r="B1100" s="134"/>
      <c r="C1100" s="134"/>
      <c r="D1100" s="134"/>
      <c r="E1100" s="134"/>
      <c r="F1100" s="135"/>
      <c r="G1100" s="136"/>
      <c r="L1100" s="67" t="str">
        <f t="shared" si="45"/>
        <v/>
      </c>
      <c r="M1100" s="67" t="str">
        <f t="shared" si="46"/>
        <v/>
      </c>
    </row>
    <row r="1101" spans="1:13">
      <c r="A1101" s="133"/>
      <c r="B1101" s="134"/>
      <c r="C1101" s="134"/>
      <c r="D1101" s="134"/>
      <c r="E1101" s="134"/>
      <c r="F1101" s="135"/>
      <c r="G1101" s="136"/>
      <c r="L1101" s="67" t="str">
        <f t="shared" si="45"/>
        <v/>
      </c>
      <c r="M1101" s="67" t="str">
        <f t="shared" si="46"/>
        <v/>
      </c>
    </row>
    <row r="1102" spans="1:13">
      <c r="A1102" s="133"/>
      <c r="B1102" s="134"/>
      <c r="C1102" s="134"/>
      <c r="D1102" s="134"/>
      <c r="E1102" s="134"/>
      <c r="F1102" s="135"/>
      <c r="G1102" s="136"/>
      <c r="L1102" s="67" t="str">
        <f t="shared" si="45"/>
        <v/>
      </c>
      <c r="M1102" s="67" t="str">
        <f t="shared" si="46"/>
        <v/>
      </c>
    </row>
    <row r="1103" spans="1:13">
      <c r="A1103" s="133"/>
      <c r="B1103" s="134"/>
      <c r="C1103" s="134"/>
      <c r="D1103" s="134"/>
      <c r="E1103" s="134"/>
      <c r="F1103" s="135"/>
      <c r="G1103" s="136"/>
      <c r="L1103" s="67" t="str">
        <f t="shared" si="45"/>
        <v/>
      </c>
      <c r="M1103" s="67" t="str">
        <f t="shared" si="46"/>
        <v/>
      </c>
    </row>
    <row r="1104" spans="1:13">
      <c r="A1104" s="133"/>
      <c r="B1104" s="134"/>
      <c r="C1104" s="134"/>
      <c r="D1104" s="134"/>
      <c r="E1104" s="134"/>
      <c r="F1104" s="135"/>
      <c r="G1104" s="136"/>
      <c r="L1104" s="67" t="str">
        <f t="shared" si="45"/>
        <v/>
      </c>
      <c r="M1104" s="67" t="str">
        <f t="shared" si="46"/>
        <v/>
      </c>
    </row>
    <row r="1105" spans="1:13">
      <c r="A1105" s="133"/>
      <c r="B1105" s="134"/>
      <c r="C1105" s="134"/>
      <c r="D1105" s="134"/>
      <c r="E1105" s="134"/>
      <c r="F1105" s="135"/>
      <c r="G1105" s="136"/>
      <c r="L1105" s="67" t="str">
        <f t="shared" si="45"/>
        <v/>
      </c>
      <c r="M1105" s="67" t="str">
        <f t="shared" si="46"/>
        <v/>
      </c>
    </row>
    <row r="1106" spans="1:13">
      <c r="A1106" s="133"/>
      <c r="B1106" s="134"/>
      <c r="C1106" s="134"/>
      <c r="D1106" s="134"/>
      <c r="E1106" s="134"/>
      <c r="F1106" s="135"/>
      <c r="G1106" s="136"/>
      <c r="L1106" s="67" t="str">
        <f t="shared" si="45"/>
        <v/>
      </c>
      <c r="M1106" s="67" t="str">
        <f t="shared" si="46"/>
        <v/>
      </c>
    </row>
    <row r="1107" spans="1:13">
      <c r="A1107" s="133"/>
      <c r="B1107" s="134"/>
      <c r="C1107" s="134"/>
      <c r="D1107" s="134"/>
      <c r="E1107" s="134"/>
      <c r="F1107" s="135"/>
      <c r="G1107" s="136"/>
      <c r="L1107" s="67" t="str">
        <f t="shared" si="45"/>
        <v/>
      </c>
      <c r="M1107" s="67" t="str">
        <f t="shared" si="46"/>
        <v/>
      </c>
    </row>
    <row r="1108" spans="1:13">
      <c r="A1108" s="133"/>
      <c r="B1108" s="134"/>
      <c r="C1108" s="134"/>
      <c r="D1108" s="134"/>
      <c r="E1108" s="134"/>
      <c r="F1108" s="135"/>
      <c r="G1108" s="136"/>
      <c r="L1108" s="67" t="str">
        <f t="shared" si="45"/>
        <v/>
      </c>
      <c r="M1108" s="67" t="str">
        <f t="shared" si="46"/>
        <v/>
      </c>
    </row>
    <row r="1109" spans="1:13">
      <c r="A1109" s="133"/>
      <c r="B1109" s="134"/>
      <c r="C1109" s="134"/>
      <c r="D1109" s="134"/>
      <c r="E1109" s="134"/>
      <c r="F1109" s="135"/>
      <c r="G1109" s="136"/>
      <c r="L1109" s="67" t="str">
        <f t="shared" si="45"/>
        <v/>
      </c>
      <c r="M1109" s="67" t="str">
        <f t="shared" si="46"/>
        <v/>
      </c>
    </row>
    <row r="1110" spans="1:13">
      <c r="A1110" s="133"/>
      <c r="B1110" s="134"/>
      <c r="C1110" s="134"/>
      <c r="D1110" s="134"/>
      <c r="E1110" s="134"/>
      <c r="F1110" s="135"/>
      <c r="G1110" s="136"/>
      <c r="L1110" s="67" t="str">
        <f t="shared" si="45"/>
        <v/>
      </c>
      <c r="M1110" s="67" t="str">
        <f t="shared" si="46"/>
        <v/>
      </c>
    </row>
    <row r="1111" spans="1:13">
      <c r="A1111" s="133"/>
      <c r="B1111" s="134"/>
      <c r="C1111" s="134"/>
      <c r="D1111" s="134"/>
      <c r="E1111" s="134"/>
      <c r="F1111" s="135"/>
      <c r="G1111" s="136"/>
      <c r="L1111" s="67" t="str">
        <f t="shared" si="45"/>
        <v/>
      </c>
      <c r="M1111" s="67" t="str">
        <f t="shared" si="46"/>
        <v/>
      </c>
    </row>
    <row r="1112" spans="1:13">
      <c r="A1112" s="133"/>
      <c r="B1112" s="134"/>
      <c r="C1112" s="134"/>
      <c r="D1112" s="134"/>
      <c r="E1112" s="134"/>
      <c r="F1112" s="135"/>
      <c r="G1112" s="136"/>
      <c r="L1112" s="67" t="str">
        <f t="shared" si="45"/>
        <v/>
      </c>
      <c r="M1112" s="67" t="str">
        <f t="shared" si="46"/>
        <v/>
      </c>
    </row>
    <row r="1113" spans="1:13">
      <c r="A1113" s="133"/>
      <c r="B1113" s="134"/>
      <c r="C1113" s="134"/>
      <c r="D1113" s="134"/>
      <c r="E1113" s="134"/>
      <c r="F1113" s="135"/>
      <c r="G1113" s="136"/>
      <c r="L1113" s="67" t="str">
        <f t="shared" si="45"/>
        <v/>
      </c>
      <c r="M1113" s="67" t="str">
        <f t="shared" si="46"/>
        <v/>
      </c>
    </row>
    <row r="1114" spans="1:13">
      <c r="A1114" s="133"/>
      <c r="B1114" s="134"/>
      <c r="C1114" s="134"/>
      <c r="D1114" s="134"/>
      <c r="E1114" s="134"/>
      <c r="F1114" s="135"/>
      <c r="G1114" s="136"/>
      <c r="L1114" s="67" t="str">
        <f t="shared" si="45"/>
        <v/>
      </c>
      <c r="M1114" s="67" t="str">
        <f t="shared" si="46"/>
        <v/>
      </c>
    </row>
    <row r="1115" spans="1:13">
      <c r="A1115" s="133"/>
      <c r="B1115" s="134"/>
      <c r="C1115" s="134"/>
      <c r="D1115" s="134"/>
      <c r="E1115" s="134"/>
      <c r="F1115" s="135"/>
      <c r="G1115" s="136"/>
      <c r="L1115" s="67" t="str">
        <f t="shared" si="45"/>
        <v/>
      </c>
      <c r="M1115" s="67" t="str">
        <f t="shared" si="46"/>
        <v/>
      </c>
    </row>
    <row r="1116" spans="1:13">
      <c r="A1116" s="133"/>
      <c r="B1116" s="134"/>
      <c r="C1116" s="134"/>
      <c r="D1116" s="134"/>
      <c r="E1116" s="134"/>
      <c r="F1116" s="135"/>
      <c r="G1116" s="136"/>
      <c r="L1116" s="67" t="str">
        <f t="shared" si="45"/>
        <v/>
      </c>
      <c r="M1116" s="67" t="str">
        <f t="shared" si="46"/>
        <v/>
      </c>
    </row>
    <row r="1117" spans="1:13">
      <c r="A1117" s="133"/>
      <c r="B1117" s="134"/>
      <c r="C1117" s="134"/>
      <c r="D1117" s="134"/>
      <c r="E1117" s="134"/>
      <c r="F1117" s="135"/>
      <c r="G1117" s="136"/>
      <c r="L1117" s="67" t="str">
        <f t="shared" si="45"/>
        <v/>
      </c>
      <c r="M1117" s="67" t="str">
        <f t="shared" si="46"/>
        <v/>
      </c>
    </row>
    <row r="1118" spans="1:13">
      <c r="A1118" s="133"/>
      <c r="B1118" s="134"/>
      <c r="C1118" s="134"/>
      <c r="D1118" s="134"/>
      <c r="E1118" s="134"/>
      <c r="F1118" s="135"/>
      <c r="G1118" s="136"/>
      <c r="L1118" s="67" t="str">
        <f t="shared" si="45"/>
        <v/>
      </c>
      <c r="M1118" s="67" t="str">
        <f t="shared" si="46"/>
        <v/>
      </c>
    </row>
    <row r="1119" spans="1:13">
      <c r="A1119" s="133"/>
      <c r="B1119" s="134"/>
      <c r="C1119" s="134"/>
      <c r="D1119" s="134"/>
      <c r="E1119" s="134"/>
      <c r="F1119" s="135"/>
      <c r="G1119" s="136"/>
      <c r="L1119" s="67" t="str">
        <f t="shared" si="45"/>
        <v/>
      </c>
      <c r="M1119" s="67" t="str">
        <f t="shared" si="46"/>
        <v/>
      </c>
    </row>
    <row r="1120" spans="1:13">
      <c r="A1120" s="133"/>
      <c r="B1120" s="134"/>
      <c r="C1120" s="134"/>
      <c r="D1120" s="134"/>
      <c r="E1120" s="134"/>
      <c r="F1120" s="135"/>
      <c r="G1120" s="136"/>
      <c r="L1120" s="67" t="str">
        <f t="shared" si="45"/>
        <v/>
      </c>
      <c r="M1120" s="67" t="str">
        <f t="shared" si="46"/>
        <v/>
      </c>
    </row>
    <row r="1121" spans="1:13">
      <c r="A1121" s="133"/>
      <c r="B1121" s="134"/>
      <c r="C1121" s="134"/>
      <c r="D1121" s="134"/>
      <c r="E1121" s="134"/>
      <c r="F1121" s="135"/>
      <c r="G1121" s="136"/>
      <c r="L1121" s="67" t="str">
        <f t="shared" si="45"/>
        <v/>
      </c>
      <c r="M1121" s="67" t="str">
        <f t="shared" si="46"/>
        <v/>
      </c>
    </row>
    <row r="1122" spans="1:13">
      <c r="A1122" s="133"/>
      <c r="B1122" s="134"/>
      <c r="C1122" s="134"/>
      <c r="D1122" s="134"/>
      <c r="E1122" s="134"/>
      <c r="F1122" s="135"/>
      <c r="G1122" s="136"/>
      <c r="L1122" s="67" t="str">
        <f t="shared" si="45"/>
        <v/>
      </c>
      <c r="M1122" s="67" t="str">
        <f t="shared" si="46"/>
        <v/>
      </c>
    </row>
    <row r="1123" spans="1:13">
      <c r="A1123" s="133"/>
      <c r="B1123" s="134"/>
      <c r="C1123" s="134"/>
      <c r="D1123" s="134"/>
      <c r="E1123" s="134"/>
      <c r="F1123" s="135"/>
      <c r="G1123" s="136"/>
      <c r="L1123" s="67" t="str">
        <f t="shared" si="45"/>
        <v/>
      </c>
      <c r="M1123" s="67" t="str">
        <f t="shared" si="46"/>
        <v/>
      </c>
    </row>
    <row r="1124" spans="1:13">
      <c r="A1124" s="133"/>
      <c r="B1124" s="134"/>
      <c r="C1124" s="134"/>
      <c r="D1124" s="134"/>
      <c r="E1124" s="134"/>
      <c r="F1124" s="135"/>
      <c r="G1124" s="136"/>
      <c r="L1124" s="67" t="str">
        <f t="shared" si="45"/>
        <v/>
      </c>
      <c r="M1124" s="67" t="str">
        <f t="shared" si="46"/>
        <v/>
      </c>
    </row>
    <row r="1125" spans="1:13">
      <c r="A1125" s="133"/>
      <c r="B1125" s="134"/>
      <c r="C1125" s="134"/>
      <c r="D1125" s="134"/>
      <c r="E1125" s="134"/>
      <c r="F1125" s="135"/>
      <c r="G1125" s="136"/>
      <c r="L1125" s="67" t="str">
        <f t="shared" si="45"/>
        <v/>
      </c>
      <c r="M1125" s="67" t="str">
        <f t="shared" si="46"/>
        <v/>
      </c>
    </row>
    <row r="1126" spans="1:13">
      <c r="A1126" s="133"/>
      <c r="B1126" s="134"/>
      <c r="C1126" s="134"/>
      <c r="D1126" s="134"/>
      <c r="E1126" s="134"/>
      <c r="F1126" s="135"/>
      <c r="G1126" s="136"/>
      <c r="L1126" s="67" t="str">
        <f t="shared" si="45"/>
        <v/>
      </c>
      <c r="M1126" s="67" t="str">
        <f t="shared" si="46"/>
        <v/>
      </c>
    </row>
    <row r="1127" spans="1:13">
      <c r="A1127" s="133"/>
      <c r="B1127" s="134"/>
      <c r="C1127" s="134"/>
      <c r="D1127" s="134"/>
      <c r="E1127" s="134"/>
      <c r="F1127" s="135"/>
      <c r="G1127" s="136"/>
      <c r="L1127" s="67" t="str">
        <f t="shared" si="45"/>
        <v/>
      </c>
      <c r="M1127" s="67" t="str">
        <f t="shared" si="46"/>
        <v/>
      </c>
    </row>
    <row r="1128" spans="1:13">
      <c r="A1128" s="133"/>
      <c r="B1128" s="134"/>
      <c r="C1128" s="134"/>
      <c r="D1128" s="134"/>
      <c r="E1128" s="134"/>
      <c r="F1128" s="135"/>
      <c r="G1128" s="136"/>
      <c r="L1128" s="67" t="str">
        <f t="shared" si="45"/>
        <v/>
      </c>
      <c r="M1128" s="67" t="str">
        <f t="shared" si="46"/>
        <v/>
      </c>
    </row>
    <row r="1129" spans="1:13">
      <c r="A1129" s="133"/>
      <c r="B1129" s="134"/>
      <c r="C1129" s="134"/>
      <c r="D1129" s="134"/>
      <c r="E1129" s="134"/>
      <c r="F1129" s="135"/>
      <c r="G1129" s="136"/>
      <c r="L1129" s="67" t="str">
        <f t="shared" si="45"/>
        <v/>
      </c>
      <c r="M1129" s="67" t="str">
        <f t="shared" si="46"/>
        <v/>
      </c>
    </row>
    <row r="1130" spans="1:13">
      <c r="A1130" s="133"/>
      <c r="B1130" s="134"/>
      <c r="C1130" s="134"/>
      <c r="D1130" s="134"/>
      <c r="E1130" s="134"/>
      <c r="F1130" s="135"/>
      <c r="G1130" s="136"/>
      <c r="L1130" s="67" t="str">
        <f t="shared" si="45"/>
        <v/>
      </c>
      <c r="M1130" s="67" t="str">
        <f t="shared" si="46"/>
        <v/>
      </c>
    </row>
    <row r="1131" spans="1:13">
      <c r="A1131" s="133"/>
      <c r="B1131" s="134"/>
      <c r="C1131" s="134"/>
      <c r="D1131" s="134"/>
      <c r="E1131" s="134"/>
      <c r="F1131" s="135"/>
      <c r="G1131" s="136"/>
      <c r="L1131" s="67" t="str">
        <f t="shared" si="45"/>
        <v/>
      </c>
      <c r="M1131" s="67" t="str">
        <f t="shared" si="46"/>
        <v/>
      </c>
    </row>
    <row r="1132" spans="1:13">
      <c r="A1132" s="133"/>
      <c r="B1132" s="134"/>
      <c r="C1132" s="134"/>
      <c r="D1132" s="134"/>
      <c r="E1132" s="134"/>
      <c r="F1132" s="135"/>
      <c r="G1132" s="136"/>
      <c r="L1132" s="67" t="str">
        <f t="shared" si="45"/>
        <v/>
      </c>
      <c r="M1132" s="67" t="str">
        <f t="shared" si="46"/>
        <v/>
      </c>
    </row>
    <row r="1133" spans="1:13">
      <c r="A1133" s="133"/>
      <c r="B1133" s="134"/>
      <c r="C1133" s="134"/>
      <c r="D1133" s="134"/>
      <c r="E1133" s="134"/>
      <c r="F1133" s="135"/>
      <c r="G1133" s="136"/>
      <c r="L1133" s="67" t="str">
        <f t="shared" si="45"/>
        <v/>
      </c>
      <c r="M1133" s="67" t="str">
        <f t="shared" si="46"/>
        <v/>
      </c>
    </row>
    <row r="1134" spans="1:13">
      <c r="A1134" s="133"/>
      <c r="B1134" s="134"/>
      <c r="C1134" s="134"/>
      <c r="D1134" s="134"/>
      <c r="E1134" s="134"/>
      <c r="F1134" s="135"/>
      <c r="G1134" s="136"/>
      <c r="L1134" s="67" t="str">
        <f t="shared" si="45"/>
        <v/>
      </c>
      <c r="M1134" s="67" t="str">
        <f t="shared" si="46"/>
        <v/>
      </c>
    </row>
    <row r="1135" spans="1:13">
      <c r="A1135" s="133"/>
      <c r="B1135" s="134"/>
      <c r="C1135" s="134"/>
      <c r="D1135" s="134"/>
      <c r="E1135" s="134"/>
      <c r="F1135" s="135"/>
      <c r="G1135" s="136"/>
      <c r="L1135" s="67" t="str">
        <f t="shared" si="45"/>
        <v/>
      </c>
      <c r="M1135" s="67" t="str">
        <f t="shared" si="46"/>
        <v/>
      </c>
    </row>
    <row r="1136" spans="1:13">
      <c r="A1136" s="133"/>
      <c r="B1136" s="134"/>
      <c r="C1136" s="134"/>
      <c r="D1136" s="134"/>
      <c r="E1136" s="134"/>
      <c r="F1136" s="135"/>
      <c r="G1136" s="136"/>
      <c r="L1136" s="67" t="str">
        <f t="shared" si="45"/>
        <v/>
      </c>
      <c r="M1136" s="67" t="str">
        <f t="shared" si="46"/>
        <v/>
      </c>
    </row>
    <row r="1137" spans="1:13">
      <c r="A1137" s="133"/>
      <c r="B1137" s="134"/>
      <c r="C1137" s="134"/>
      <c r="D1137" s="134"/>
      <c r="E1137" s="134"/>
      <c r="F1137" s="135"/>
      <c r="G1137" s="136"/>
      <c r="L1137" s="67" t="str">
        <f t="shared" si="45"/>
        <v/>
      </c>
      <c r="M1137" s="67" t="str">
        <f t="shared" si="46"/>
        <v/>
      </c>
    </row>
    <row r="1138" spans="1:13">
      <c r="A1138" s="133"/>
      <c r="B1138" s="134"/>
      <c r="C1138" s="134"/>
      <c r="D1138" s="134"/>
      <c r="E1138" s="134"/>
      <c r="F1138" s="135"/>
      <c r="G1138" s="136"/>
      <c r="L1138" s="67" t="str">
        <f t="shared" si="45"/>
        <v/>
      </c>
      <c r="M1138" s="67" t="str">
        <f t="shared" si="46"/>
        <v/>
      </c>
    </row>
    <row r="1139" spans="1:13">
      <c r="A1139" s="133"/>
      <c r="B1139" s="134"/>
      <c r="C1139" s="134"/>
      <c r="D1139" s="134"/>
      <c r="E1139" s="134"/>
      <c r="F1139" s="135"/>
      <c r="G1139" s="136"/>
      <c r="L1139" s="67" t="str">
        <f t="shared" si="45"/>
        <v/>
      </c>
      <c r="M1139" s="67" t="str">
        <f t="shared" si="46"/>
        <v/>
      </c>
    </row>
    <row r="1140" spans="1:13">
      <c r="A1140" s="133"/>
      <c r="B1140" s="134"/>
      <c r="C1140" s="134"/>
      <c r="D1140" s="134"/>
      <c r="E1140" s="134"/>
      <c r="F1140" s="135"/>
      <c r="G1140" s="136"/>
      <c r="L1140" s="67" t="str">
        <f t="shared" si="45"/>
        <v/>
      </c>
      <c r="M1140" s="67" t="str">
        <f t="shared" si="46"/>
        <v/>
      </c>
    </row>
    <row r="1141" spans="1:13">
      <c r="A1141" s="133"/>
      <c r="B1141" s="134"/>
      <c r="C1141" s="134"/>
      <c r="D1141" s="134"/>
      <c r="E1141" s="134"/>
      <c r="F1141" s="135"/>
      <c r="G1141" s="136"/>
      <c r="L1141" s="67" t="str">
        <f t="shared" si="45"/>
        <v/>
      </c>
      <c r="M1141" s="67" t="str">
        <f t="shared" si="46"/>
        <v/>
      </c>
    </row>
    <row r="1142" spans="1:13">
      <c r="A1142" s="133"/>
      <c r="B1142" s="134"/>
      <c r="C1142" s="134"/>
      <c r="D1142" s="134"/>
      <c r="E1142" s="134"/>
      <c r="F1142" s="135"/>
      <c r="G1142" s="136"/>
      <c r="L1142" s="67" t="str">
        <f t="shared" si="45"/>
        <v/>
      </c>
      <c r="M1142" s="67" t="str">
        <f t="shared" si="46"/>
        <v/>
      </c>
    </row>
    <row r="1143" spans="1:13">
      <c r="A1143" s="133"/>
      <c r="B1143" s="134"/>
      <c r="C1143" s="134"/>
      <c r="D1143" s="134"/>
      <c r="E1143" s="134"/>
      <c r="F1143" s="135"/>
      <c r="G1143" s="136"/>
      <c r="L1143" s="67" t="str">
        <f t="shared" si="45"/>
        <v/>
      </c>
      <c r="M1143" s="67" t="str">
        <f t="shared" si="46"/>
        <v/>
      </c>
    </row>
    <row r="1144" spans="1:13">
      <c r="A1144" s="133"/>
      <c r="B1144" s="134"/>
      <c r="C1144" s="134"/>
      <c r="D1144" s="134"/>
      <c r="E1144" s="134"/>
      <c r="F1144" s="135"/>
      <c r="G1144" s="136"/>
      <c r="L1144" s="67" t="str">
        <f t="shared" si="45"/>
        <v/>
      </c>
      <c r="M1144" s="67" t="str">
        <f t="shared" si="46"/>
        <v/>
      </c>
    </row>
    <row r="1145" spans="1:13">
      <c r="A1145" s="133"/>
      <c r="B1145" s="134"/>
      <c r="C1145" s="134"/>
      <c r="D1145" s="134"/>
      <c r="E1145" s="134"/>
      <c r="F1145" s="135"/>
      <c r="G1145" s="136"/>
      <c r="L1145" s="67" t="str">
        <f t="shared" si="45"/>
        <v/>
      </c>
      <c r="M1145" s="67" t="str">
        <f t="shared" si="46"/>
        <v/>
      </c>
    </row>
    <row r="1146" spans="1:13">
      <c r="A1146" s="133"/>
      <c r="B1146" s="134"/>
      <c r="C1146" s="134"/>
      <c r="D1146" s="134"/>
      <c r="E1146" s="134"/>
      <c r="F1146" s="135"/>
      <c r="G1146" s="136"/>
      <c r="L1146" s="67" t="str">
        <f t="shared" si="45"/>
        <v/>
      </c>
      <c r="M1146" s="67" t="str">
        <f t="shared" si="46"/>
        <v/>
      </c>
    </row>
    <row r="1147" spans="1:13">
      <c r="A1147" s="133"/>
      <c r="B1147" s="134"/>
      <c r="C1147" s="134"/>
      <c r="D1147" s="134"/>
      <c r="E1147" s="134"/>
      <c r="F1147" s="135"/>
      <c r="G1147" s="136"/>
      <c r="L1147" s="67" t="str">
        <f t="shared" si="45"/>
        <v/>
      </c>
      <c r="M1147" s="67" t="str">
        <f t="shared" si="46"/>
        <v/>
      </c>
    </row>
    <row r="1148" spans="1:13">
      <c r="A1148" s="133"/>
      <c r="B1148" s="134"/>
      <c r="C1148" s="134"/>
      <c r="D1148" s="134"/>
      <c r="E1148" s="134"/>
      <c r="F1148" s="135"/>
      <c r="G1148" s="136"/>
      <c r="L1148" s="67" t="str">
        <f t="shared" si="45"/>
        <v/>
      </c>
      <c r="M1148" s="67" t="str">
        <f t="shared" si="46"/>
        <v/>
      </c>
    </row>
    <row r="1149" spans="1:13">
      <c r="A1149" s="133"/>
      <c r="B1149" s="134"/>
      <c r="C1149" s="134"/>
      <c r="D1149" s="134"/>
      <c r="E1149" s="134"/>
      <c r="F1149" s="135"/>
      <c r="G1149" s="136"/>
      <c r="L1149" s="67" t="str">
        <f t="shared" si="45"/>
        <v/>
      </c>
      <c r="M1149" s="67" t="str">
        <f t="shared" si="46"/>
        <v/>
      </c>
    </row>
    <row r="1150" spans="1:13">
      <c r="A1150" s="133"/>
      <c r="B1150" s="134"/>
      <c r="C1150" s="134"/>
      <c r="D1150" s="134"/>
      <c r="E1150" s="134"/>
      <c r="F1150" s="135"/>
      <c r="G1150" s="136"/>
      <c r="L1150" s="67" t="str">
        <f t="shared" si="45"/>
        <v/>
      </c>
      <c r="M1150" s="67" t="str">
        <f t="shared" si="46"/>
        <v/>
      </c>
    </row>
    <row r="1151" spans="1:13">
      <c r="A1151" s="133"/>
      <c r="B1151" s="134"/>
      <c r="C1151" s="134"/>
      <c r="D1151" s="134"/>
      <c r="E1151" s="134"/>
      <c r="F1151" s="135"/>
      <c r="G1151" s="136"/>
      <c r="L1151" s="67" t="str">
        <f t="shared" si="45"/>
        <v/>
      </c>
      <c r="M1151" s="67" t="str">
        <f t="shared" si="46"/>
        <v/>
      </c>
    </row>
    <row r="1152" spans="1:13">
      <c r="A1152" s="133"/>
      <c r="B1152" s="134"/>
      <c r="C1152" s="134"/>
      <c r="D1152" s="134"/>
      <c r="E1152" s="134"/>
      <c r="F1152" s="135"/>
      <c r="G1152" s="136"/>
      <c r="L1152" s="67" t="str">
        <f t="shared" si="45"/>
        <v/>
      </c>
      <c r="M1152" s="67" t="str">
        <f t="shared" si="46"/>
        <v/>
      </c>
    </row>
    <row r="1153" spans="1:13">
      <c r="A1153" s="133"/>
      <c r="B1153" s="134"/>
      <c r="C1153" s="134"/>
      <c r="D1153" s="134"/>
      <c r="E1153" s="134"/>
      <c r="F1153" s="135"/>
      <c r="G1153" s="136"/>
      <c r="L1153" s="67" t="str">
        <f t="shared" si="45"/>
        <v/>
      </c>
      <c r="M1153" s="67" t="str">
        <f t="shared" si="46"/>
        <v/>
      </c>
    </row>
    <row r="1154" spans="1:13">
      <c r="A1154" s="133"/>
      <c r="B1154" s="134"/>
      <c r="C1154" s="134"/>
      <c r="D1154" s="134"/>
      <c r="E1154" s="134"/>
      <c r="F1154" s="135"/>
      <c r="G1154" s="136"/>
      <c r="L1154" s="67" t="str">
        <f t="shared" si="45"/>
        <v/>
      </c>
      <c r="M1154" s="67" t="str">
        <f t="shared" si="46"/>
        <v/>
      </c>
    </row>
    <row r="1155" spans="1:13">
      <c r="A1155" s="133"/>
      <c r="B1155" s="134"/>
      <c r="C1155" s="134"/>
      <c r="D1155" s="134"/>
      <c r="E1155" s="134"/>
      <c r="F1155" s="135"/>
      <c r="G1155" s="136"/>
      <c r="L1155" s="67" t="str">
        <f t="shared" ref="L1155:L1218" si="47">IF(E1155="","",EXP(-POWER((1-J$26*(E1155-J$20)/J$19), 1/J$26)))</f>
        <v/>
      </c>
      <c r="M1155" s="67" t="str">
        <f t="shared" si="46"/>
        <v/>
      </c>
    </row>
    <row r="1156" spans="1:13">
      <c r="A1156" s="133"/>
      <c r="B1156" s="134"/>
      <c r="C1156" s="134"/>
      <c r="D1156" s="134"/>
      <c r="E1156" s="134"/>
      <c r="F1156" s="135"/>
      <c r="G1156" s="136"/>
      <c r="L1156" s="67" t="str">
        <f t="shared" si="47"/>
        <v/>
      </c>
      <c r="M1156" s="67" t="str">
        <f t="shared" ref="M1156:M1157" si="48">IF(L1156="","",(L1156-L1155)*J$3)</f>
        <v/>
      </c>
    </row>
    <row r="1157" spans="1:13">
      <c r="A1157" s="133"/>
      <c r="B1157" s="134"/>
      <c r="C1157" s="134"/>
      <c r="D1157" s="134"/>
      <c r="E1157" s="134"/>
      <c r="F1157" s="135"/>
      <c r="G1157" s="136"/>
      <c r="L1157" s="67" t="str">
        <f t="shared" si="47"/>
        <v/>
      </c>
      <c r="M1157" s="67" t="str">
        <f t="shared" si="48"/>
        <v/>
      </c>
    </row>
    <row r="1158" spans="1:13">
      <c r="A1158" s="133"/>
      <c r="B1158" s="134"/>
      <c r="C1158" s="134"/>
      <c r="D1158" s="134"/>
      <c r="E1158" s="134"/>
      <c r="F1158" s="135"/>
      <c r="G1158" s="136"/>
      <c r="L1158" s="67" t="str">
        <f t="shared" si="47"/>
        <v/>
      </c>
      <c r="M1158" s="67" t="str">
        <f t="shared" ref="M1158:M1221" si="49">IF(L1158="","",L1158*J$3)</f>
        <v/>
      </c>
    </row>
    <row r="1159" spans="1:13">
      <c r="A1159" s="133"/>
      <c r="B1159" s="134"/>
      <c r="C1159" s="134"/>
      <c r="D1159" s="134"/>
      <c r="E1159" s="134"/>
      <c r="F1159" s="135"/>
      <c r="G1159" s="136"/>
      <c r="L1159" s="67" t="str">
        <f t="shared" si="47"/>
        <v/>
      </c>
      <c r="M1159" s="67" t="str">
        <f t="shared" si="49"/>
        <v/>
      </c>
    </row>
    <row r="1160" spans="1:13">
      <c r="A1160" s="133"/>
      <c r="B1160" s="134"/>
      <c r="C1160" s="134"/>
      <c r="D1160" s="134"/>
      <c r="E1160" s="134"/>
      <c r="F1160" s="135"/>
      <c r="G1160" s="136"/>
      <c r="L1160" s="67" t="str">
        <f t="shared" si="47"/>
        <v/>
      </c>
      <c r="M1160" s="67" t="str">
        <f t="shared" si="49"/>
        <v/>
      </c>
    </row>
    <row r="1161" spans="1:13">
      <c r="A1161" s="133"/>
      <c r="B1161" s="134"/>
      <c r="C1161" s="134"/>
      <c r="D1161" s="134"/>
      <c r="E1161" s="134"/>
      <c r="F1161" s="135"/>
      <c r="G1161" s="136"/>
      <c r="L1161" s="67" t="str">
        <f t="shared" si="47"/>
        <v/>
      </c>
      <c r="M1161" s="67" t="str">
        <f t="shared" si="49"/>
        <v/>
      </c>
    </row>
    <row r="1162" spans="1:13">
      <c r="A1162" s="133"/>
      <c r="B1162" s="134"/>
      <c r="C1162" s="134"/>
      <c r="D1162" s="134"/>
      <c r="E1162" s="134"/>
      <c r="F1162" s="135"/>
      <c r="G1162" s="136"/>
      <c r="L1162" s="67" t="str">
        <f t="shared" si="47"/>
        <v/>
      </c>
      <c r="M1162" s="67" t="str">
        <f t="shared" si="49"/>
        <v/>
      </c>
    </row>
    <row r="1163" spans="1:13">
      <c r="A1163" s="133"/>
      <c r="B1163" s="134"/>
      <c r="C1163" s="134"/>
      <c r="D1163" s="134"/>
      <c r="E1163" s="134"/>
      <c r="F1163" s="135"/>
      <c r="G1163" s="136"/>
      <c r="L1163" s="67" t="str">
        <f t="shared" si="47"/>
        <v/>
      </c>
      <c r="M1163" s="67" t="str">
        <f t="shared" si="49"/>
        <v/>
      </c>
    </row>
    <row r="1164" spans="1:13">
      <c r="A1164" s="133"/>
      <c r="B1164" s="134"/>
      <c r="C1164" s="134"/>
      <c r="D1164" s="134"/>
      <c r="E1164" s="134"/>
      <c r="F1164" s="135"/>
      <c r="G1164" s="136"/>
      <c r="L1164" s="67" t="str">
        <f t="shared" si="47"/>
        <v/>
      </c>
      <c r="M1164" s="67" t="str">
        <f t="shared" si="49"/>
        <v/>
      </c>
    </row>
    <row r="1165" spans="1:13">
      <c r="A1165" s="133"/>
      <c r="B1165" s="134"/>
      <c r="C1165" s="134"/>
      <c r="D1165" s="134"/>
      <c r="E1165" s="134"/>
      <c r="F1165" s="135"/>
      <c r="G1165" s="136"/>
      <c r="L1165" s="67" t="str">
        <f t="shared" si="47"/>
        <v/>
      </c>
      <c r="M1165" s="67" t="str">
        <f t="shared" si="49"/>
        <v/>
      </c>
    </row>
    <row r="1166" spans="1:13">
      <c r="A1166" s="133"/>
      <c r="B1166" s="134"/>
      <c r="C1166" s="134"/>
      <c r="D1166" s="134"/>
      <c r="E1166" s="134"/>
      <c r="F1166" s="135"/>
      <c r="G1166" s="136"/>
      <c r="L1166" s="67" t="str">
        <f t="shared" si="47"/>
        <v/>
      </c>
      <c r="M1166" s="67" t="str">
        <f t="shared" si="49"/>
        <v/>
      </c>
    </row>
    <row r="1167" spans="1:13">
      <c r="A1167" s="133"/>
      <c r="B1167" s="134"/>
      <c r="C1167" s="134"/>
      <c r="D1167" s="134"/>
      <c r="E1167" s="134"/>
      <c r="F1167" s="135"/>
      <c r="G1167" s="136"/>
      <c r="L1167" s="67" t="str">
        <f t="shared" si="47"/>
        <v/>
      </c>
      <c r="M1167" s="67" t="str">
        <f t="shared" si="49"/>
        <v/>
      </c>
    </row>
    <row r="1168" spans="1:13">
      <c r="A1168" s="133"/>
      <c r="B1168" s="134"/>
      <c r="C1168" s="134"/>
      <c r="D1168" s="134"/>
      <c r="E1168" s="134"/>
      <c r="F1168" s="135"/>
      <c r="G1168" s="136"/>
      <c r="L1168" s="67" t="str">
        <f t="shared" si="47"/>
        <v/>
      </c>
      <c r="M1168" s="67" t="str">
        <f t="shared" si="49"/>
        <v/>
      </c>
    </row>
    <row r="1169" spans="1:13">
      <c r="A1169" s="133"/>
      <c r="B1169" s="134"/>
      <c r="C1169" s="134"/>
      <c r="D1169" s="134"/>
      <c r="E1169" s="134"/>
      <c r="F1169" s="135"/>
      <c r="G1169" s="136"/>
      <c r="L1169" s="67" t="str">
        <f t="shared" si="47"/>
        <v/>
      </c>
      <c r="M1169" s="67" t="str">
        <f t="shared" si="49"/>
        <v/>
      </c>
    </row>
    <row r="1170" spans="1:13">
      <c r="A1170" s="133"/>
      <c r="B1170" s="134"/>
      <c r="C1170" s="134"/>
      <c r="D1170" s="134"/>
      <c r="E1170" s="134"/>
      <c r="F1170" s="135"/>
      <c r="G1170" s="136"/>
      <c r="L1170" s="67" t="str">
        <f t="shared" si="47"/>
        <v/>
      </c>
      <c r="M1170" s="67" t="str">
        <f t="shared" si="49"/>
        <v/>
      </c>
    </row>
    <row r="1171" spans="1:13">
      <c r="A1171" s="133"/>
      <c r="B1171" s="134"/>
      <c r="C1171" s="134"/>
      <c r="D1171" s="134"/>
      <c r="E1171" s="134"/>
      <c r="F1171" s="135"/>
      <c r="G1171" s="136"/>
      <c r="L1171" s="67" t="str">
        <f t="shared" si="47"/>
        <v/>
      </c>
      <c r="M1171" s="67" t="str">
        <f t="shared" si="49"/>
        <v/>
      </c>
    </row>
    <row r="1172" spans="1:13">
      <c r="A1172" s="133"/>
      <c r="B1172" s="134"/>
      <c r="C1172" s="134"/>
      <c r="D1172" s="134"/>
      <c r="E1172" s="134"/>
      <c r="F1172" s="135"/>
      <c r="G1172" s="136"/>
      <c r="L1172" s="67" t="str">
        <f t="shared" si="47"/>
        <v/>
      </c>
      <c r="M1172" s="67" t="str">
        <f t="shared" si="49"/>
        <v/>
      </c>
    </row>
    <row r="1173" spans="1:13">
      <c r="A1173" s="133"/>
      <c r="B1173" s="134"/>
      <c r="C1173" s="134"/>
      <c r="D1173" s="134"/>
      <c r="E1173" s="134"/>
      <c r="F1173" s="135"/>
      <c r="G1173" s="136"/>
      <c r="L1173" s="67" t="str">
        <f t="shared" si="47"/>
        <v/>
      </c>
      <c r="M1173" s="67" t="str">
        <f t="shared" si="49"/>
        <v/>
      </c>
    </row>
    <row r="1174" spans="1:13">
      <c r="A1174" s="133"/>
      <c r="B1174" s="134"/>
      <c r="C1174" s="134"/>
      <c r="D1174" s="134"/>
      <c r="E1174" s="134"/>
      <c r="F1174" s="135"/>
      <c r="G1174" s="136"/>
      <c r="L1174" s="67" t="str">
        <f t="shared" si="47"/>
        <v/>
      </c>
      <c r="M1174" s="67" t="str">
        <f t="shared" si="49"/>
        <v/>
      </c>
    </row>
    <row r="1175" spans="1:13">
      <c r="A1175" s="133"/>
      <c r="B1175" s="134"/>
      <c r="C1175" s="134"/>
      <c r="D1175" s="134"/>
      <c r="E1175" s="134"/>
      <c r="F1175" s="135"/>
      <c r="G1175" s="136"/>
      <c r="L1175" s="67" t="str">
        <f t="shared" si="47"/>
        <v/>
      </c>
      <c r="M1175" s="67" t="str">
        <f t="shared" si="49"/>
        <v/>
      </c>
    </row>
    <row r="1176" spans="1:13">
      <c r="A1176" s="133"/>
      <c r="B1176" s="134"/>
      <c r="C1176" s="134"/>
      <c r="D1176" s="134"/>
      <c r="E1176" s="134"/>
      <c r="F1176" s="135"/>
      <c r="G1176" s="136"/>
      <c r="L1176" s="67" t="str">
        <f t="shared" si="47"/>
        <v/>
      </c>
      <c r="M1176" s="67" t="str">
        <f t="shared" si="49"/>
        <v/>
      </c>
    </row>
    <row r="1177" spans="1:13">
      <c r="A1177" s="133"/>
      <c r="B1177" s="134"/>
      <c r="C1177" s="134"/>
      <c r="D1177" s="134"/>
      <c r="E1177" s="134"/>
      <c r="F1177" s="135"/>
      <c r="G1177" s="136"/>
      <c r="L1177" s="67" t="str">
        <f t="shared" si="47"/>
        <v/>
      </c>
      <c r="M1177" s="67" t="str">
        <f t="shared" si="49"/>
        <v/>
      </c>
    </row>
    <row r="1178" spans="1:13">
      <c r="A1178" s="133"/>
      <c r="B1178" s="134"/>
      <c r="C1178" s="134"/>
      <c r="D1178" s="134"/>
      <c r="E1178" s="134"/>
      <c r="F1178" s="135"/>
      <c r="G1178" s="136"/>
      <c r="L1178" s="67" t="str">
        <f t="shared" si="47"/>
        <v/>
      </c>
      <c r="M1178" s="67" t="str">
        <f t="shared" si="49"/>
        <v/>
      </c>
    </row>
    <row r="1179" spans="1:13">
      <c r="A1179" s="133"/>
      <c r="B1179" s="134"/>
      <c r="C1179" s="134"/>
      <c r="D1179" s="134"/>
      <c r="E1179" s="134"/>
      <c r="F1179" s="135"/>
      <c r="G1179" s="136"/>
      <c r="L1179" s="67" t="str">
        <f t="shared" si="47"/>
        <v/>
      </c>
      <c r="M1179" s="67" t="str">
        <f t="shared" si="49"/>
        <v/>
      </c>
    </row>
    <row r="1180" spans="1:13">
      <c r="A1180" s="133"/>
      <c r="B1180" s="134"/>
      <c r="C1180" s="134"/>
      <c r="D1180" s="134"/>
      <c r="E1180" s="134"/>
      <c r="F1180" s="135"/>
      <c r="G1180" s="136"/>
      <c r="L1180" s="67" t="str">
        <f t="shared" si="47"/>
        <v/>
      </c>
      <c r="M1180" s="67" t="str">
        <f t="shared" si="49"/>
        <v/>
      </c>
    </row>
    <row r="1181" spans="1:13">
      <c r="A1181" s="133"/>
      <c r="B1181" s="134"/>
      <c r="C1181" s="134"/>
      <c r="D1181" s="134"/>
      <c r="E1181" s="134"/>
      <c r="F1181" s="135"/>
      <c r="G1181" s="136"/>
      <c r="L1181" s="67" t="str">
        <f t="shared" si="47"/>
        <v/>
      </c>
      <c r="M1181" s="67" t="str">
        <f t="shared" si="49"/>
        <v/>
      </c>
    </row>
    <row r="1182" spans="1:13">
      <c r="A1182" s="133"/>
      <c r="B1182" s="134"/>
      <c r="C1182" s="134"/>
      <c r="D1182" s="134"/>
      <c r="E1182" s="134"/>
      <c r="F1182" s="135"/>
      <c r="G1182" s="136"/>
      <c r="L1182" s="67" t="str">
        <f t="shared" si="47"/>
        <v/>
      </c>
      <c r="M1182" s="67" t="str">
        <f t="shared" si="49"/>
        <v/>
      </c>
    </row>
    <row r="1183" spans="1:13">
      <c r="A1183" s="133"/>
      <c r="B1183" s="134"/>
      <c r="C1183" s="134"/>
      <c r="D1183" s="134"/>
      <c r="E1183" s="134"/>
      <c r="F1183" s="135"/>
      <c r="G1183" s="136"/>
      <c r="L1183" s="67" t="str">
        <f t="shared" si="47"/>
        <v/>
      </c>
      <c r="M1183" s="67" t="str">
        <f t="shared" si="49"/>
        <v/>
      </c>
    </row>
    <row r="1184" spans="1:13">
      <c r="A1184" s="133"/>
      <c r="B1184" s="134"/>
      <c r="C1184" s="134"/>
      <c r="D1184" s="134"/>
      <c r="E1184" s="134"/>
      <c r="F1184" s="135"/>
      <c r="G1184" s="136"/>
      <c r="L1184" s="67" t="str">
        <f t="shared" si="47"/>
        <v/>
      </c>
      <c r="M1184" s="67" t="str">
        <f t="shared" si="49"/>
        <v/>
      </c>
    </row>
    <row r="1185" spans="1:13">
      <c r="A1185" s="133"/>
      <c r="B1185" s="134"/>
      <c r="C1185" s="134"/>
      <c r="D1185" s="134"/>
      <c r="E1185" s="134"/>
      <c r="F1185" s="135"/>
      <c r="G1185" s="136"/>
      <c r="L1185" s="67" t="str">
        <f t="shared" si="47"/>
        <v/>
      </c>
      <c r="M1185" s="67" t="str">
        <f t="shared" si="49"/>
        <v/>
      </c>
    </row>
    <row r="1186" spans="1:13">
      <c r="A1186" s="133"/>
      <c r="B1186" s="134"/>
      <c r="C1186" s="134"/>
      <c r="D1186" s="134"/>
      <c r="E1186" s="134"/>
      <c r="F1186" s="135"/>
      <c r="G1186" s="136"/>
      <c r="L1186" s="67" t="str">
        <f t="shared" si="47"/>
        <v/>
      </c>
      <c r="M1186" s="67" t="str">
        <f t="shared" si="49"/>
        <v/>
      </c>
    </row>
    <row r="1187" spans="1:13">
      <c r="A1187" s="133"/>
      <c r="B1187" s="134"/>
      <c r="C1187" s="134"/>
      <c r="D1187" s="134"/>
      <c r="E1187" s="134"/>
      <c r="F1187" s="135"/>
      <c r="G1187" s="136"/>
      <c r="L1187" s="67" t="str">
        <f t="shared" si="47"/>
        <v/>
      </c>
      <c r="M1187" s="67" t="str">
        <f t="shared" si="49"/>
        <v/>
      </c>
    </row>
    <row r="1188" spans="1:13">
      <c r="A1188" s="133"/>
      <c r="B1188" s="134"/>
      <c r="C1188" s="134"/>
      <c r="D1188" s="134"/>
      <c r="E1188" s="134"/>
      <c r="F1188" s="135"/>
      <c r="G1188" s="136"/>
      <c r="L1188" s="67" t="str">
        <f t="shared" si="47"/>
        <v/>
      </c>
      <c r="M1188" s="67" t="str">
        <f t="shared" si="49"/>
        <v/>
      </c>
    </row>
    <row r="1189" spans="1:13">
      <c r="A1189" s="133"/>
      <c r="B1189" s="134"/>
      <c r="C1189" s="134"/>
      <c r="D1189" s="134"/>
      <c r="E1189" s="134"/>
      <c r="F1189" s="135"/>
      <c r="G1189" s="136"/>
      <c r="L1189" s="67" t="str">
        <f t="shared" si="47"/>
        <v/>
      </c>
      <c r="M1189" s="67" t="str">
        <f t="shared" si="49"/>
        <v/>
      </c>
    </row>
    <row r="1190" spans="1:13">
      <c r="A1190" s="133"/>
      <c r="B1190" s="134"/>
      <c r="C1190" s="134"/>
      <c r="D1190" s="134"/>
      <c r="E1190" s="134"/>
      <c r="F1190" s="135"/>
      <c r="G1190" s="136"/>
      <c r="L1190" s="67" t="str">
        <f t="shared" si="47"/>
        <v/>
      </c>
      <c r="M1190" s="67" t="str">
        <f t="shared" si="49"/>
        <v/>
      </c>
    </row>
    <row r="1191" spans="1:13">
      <c r="A1191" s="133"/>
      <c r="B1191" s="134"/>
      <c r="C1191" s="134"/>
      <c r="D1191" s="134"/>
      <c r="E1191" s="134"/>
      <c r="F1191" s="135"/>
      <c r="G1191" s="136"/>
      <c r="L1191" s="67" t="str">
        <f t="shared" si="47"/>
        <v/>
      </c>
      <c r="M1191" s="67" t="str">
        <f t="shared" si="49"/>
        <v/>
      </c>
    </row>
    <row r="1192" spans="1:13">
      <c r="A1192" s="133"/>
      <c r="B1192" s="134"/>
      <c r="C1192" s="134"/>
      <c r="D1192" s="134"/>
      <c r="E1192" s="134"/>
      <c r="F1192" s="135"/>
      <c r="G1192" s="136"/>
      <c r="L1192" s="67" t="str">
        <f t="shared" si="47"/>
        <v/>
      </c>
      <c r="M1192" s="67" t="str">
        <f t="shared" si="49"/>
        <v/>
      </c>
    </row>
    <row r="1193" spans="1:13">
      <c r="A1193" s="133"/>
      <c r="B1193" s="134"/>
      <c r="C1193" s="134"/>
      <c r="D1193" s="134"/>
      <c r="E1193" s="134"/>
      <c r="F1193" s="135"/>
      <c r="G1193" s="136"/>
      <c r="L1193" s="67" t="str">
        <f t="shared" si="47"/>
        <v/>
      </c>
      <c r="M1193" s="67" t="str">
        <f t="shared" si="49"/>
        <v/>
      </c>
    </row>
    <row r="1194" spans="1:13">
      <c r="A1194" s="133"/>
      <c r="B1194" s="134"/>
      <c r="C1194" s="134"/>
      <c r="D1194" s="134"/>
      <c r="E1194" s="134"/>
      <c r="F1194" s="135"/>
      <c r="G1194" s="136"/>
      <c r="L1194" s="67" t="str">
        <f t="shared" si="47"/>
        <v/>
      </c>
      <c r="M1194" s="67" t="str">
        <f t="shared" si="49"/>
        <v/>
      </c>
    </row>
    <row r="1195" spans="1:13">
      <c r="B1195" s="134"/>
      <c r="C1195" s="134"/>
      <c r="D1195" s="134"/>
      <c r="E1195" s="134"/>
      <c r="F1195" s="135"/>
      <c r="G1195" s="136"/>
      <c r="L1195" s="67" t="str">
        <f t="shared" si="47"/>
        <v/>
      </c>
      <c r="M1195" s="67" t="str">
        <f t="shared" si="49"/>
        <v/>
      </c>
    </row>
    <row r="1196" spans="1:13">
      <c r="B1196" s="134"/>
      <c r="C1196" s="134"/>
      <c r="D1196" s="134"/>
      <c r="E1196" s="134"/>
      <c r="F1196" s="135"/>
      <c r="G1196" s="136"/>
      <c r="L1196" s="67" t="str">
        <f t="shared" si="47"/>
        <v/>
      </c>
      <c r="M1196" s="67" t="str">
        <f t="shared" si="49"/>
        <v/>
      </c>
    </row>
    <row r="1197" spans="1:13">
      <c r="B1197" s="134"/>
      <c r="C1197" s="134"/>
      <c r="D1197" s="134"/>
      <c r="E1197" s="134"/>
      <c r="F1197" s="135"/>
      <c r="G1197" s="136"/>
      <c r="L1197" s="67" t="str">
        <f t="shared" si="47"/>
        <v/>
      </c>
      <c r="M1197" s="67" t="str">
        <f t="shared" si="49"/>
        <v/>
      </c>
    </row>
    <row r="1198" spans="1:13">
      <c r="B1198" s="134"/>
      <c r="C1198" s="134"/>
      <c r="D1198" s="134"/>
      <c r="E1198" s="134"/>
      <c r="F1198" s="135"/>
      <c r="G1198" s="136"/>
      <c r="L1198" s="67" t="str">
        <f t="shared" si="47"/>
        <v/>
      </c>
      <c r="M1198" s="67" t="str">
        <f t="shared" si="49"/>
        <v/>
      </c>
    </row>
    <row r="1199" spans="1:13">
      <c r="B1199" s="134"/>
      <c r="C1199" s="134"/>
      <c r="D1199" s="134"/>
      <c r="E1199" s="134"/>
      <c r="F1199" s="135"/>
      <c r="G1199" s="136"/>
      <c r="L1199" s="67" t="str">
        <f t="shared" si="47"/>
        <v/>
      </c>
      <c r="M1199" s="67" t="str">
        <f t="shared" si="49"/>
        <v/>
      </c>
    </row>
    <row r="1200" spans="1:13">
      <c r="B1200" s="134"/>
      <c r="C1200" s="134"/>
      <c r="D1200" s="134"/>
      <c r="E1200" s="134"/>
      <c r="F1200" s="135"/>
      <c r="G1200" s="136"/>
      <c r="L1200" s="67" t="str">
        <f t="shared" si="47"/>
        <v/>
      </c>
      <c r="M1200" s="67" t="str">
        <f t="shared" si="49"/>
        <v/>
      </c>
    </row>
    <row r="1201" spans="2:13">
      <c r="B1201" s="134"/>
      <c r="C1201" s="134"/>
      <c r="D1201" s="134"/>
      <c r="E1201" s="134"/>
      <c r="F1201" s="135"/>
      <c r="G1201" s="136"/>
      <c r="L1201" s="67" t="str">
        <f t="shared" si="47"/>
        <v/>
      </c>
      <c r="M1201" s="67" t="str">
        <f t="shared" si="49"/>
        <v/>
      </c>
    </row>
    <row r="1202" spans="2:13">
      <c r="B1202" s="134"/>
      <c r="C1202" s="134"/>
      <c r="D1202" s="134"/>
      <c r="E1202" s="134"/>
      <c r="F1202" s="135"/>
      <c r="G1202" s="136"/>
      <c r="L1202" s="67" t="str">
        <f t="shared" si="47"/>
        <v/>
      </c>
      <c r="M1202" s="67" t="str">
        <f t="shared" si="49"/>
        <v/>
      </c>
    </row>
    <row r="1203" spans="2:13">
      <c r="B1203" s="134"/>
      <c r="C1203" s="134"/>
      <c r="D1203" s="134"/>
      <c r="E1203" s="134"/>
      <c r="F1203" s="135"/>
      <c r="G1203" s="136"/>
      <c r="L1203" s="67" t="str">
        <f t="shared" si="47"/>
        <v/>
      </c>
      <c r="M1203" s="67" t="str">
        <f t="shared" si="49"/>
        <v/>
      </c>
    </row>
    <row r="1204" spans="2:13">
      <c r="B1204" s="134"/>
      <c r="C1204" s="134"/>
      <c r="D1204" s="134"/>
      <c r="E1204" s="134"/>
      <c r="F1204" s="135"/>
      <c r="G1204" s="136"/>
      <c r="L1204" s="67" t="str">
        <f t="shared" si="47"/>
        <v/>
      </c>
      <c r="M1204" s="67" t="str">
        <f t="shared" si="49"/>
        <v/>
      </c>
    </row>
    <row r="1205" spans="2:13">
      <c r="B1205" s="134"/>
      <c r="C1205" s="134"/>
      <c r="D1205" s="134"/>
      <c r="E1205" s="134"/>
      <c r="F1205" s="135"/>
      <c r="G1205" s="136"/>
      <c r="L1205" s="67" t="str">
        <f t="shared" si="47"/>
        <v/>
      </c>
      <c r="M1205" s="67" t="str">
        <f t="shared" si="49"/>
        <v/>
      </c>
    </row>
    <row r="1206" spans="2:13">
      <c r="B1206" s="134"/>
      <c r="C1206" s="134"/>
      <c r="D1206" s="134"/>
      <c r="E1206" s="134"/>
      <c r="F1206" s="135"/>
      <c r="G1206" s="136"/>
      <c r="L1206" s="67" t="str">
        <f t="shared" si="47"/>
        <v/>
      </c>
      <c r="M1206" s="67" t="str">
        <f t="shared" si="49"/>
        <v/>
      </c>
    </row>
    <row r="1207" spans="2:13">
      <c r="B1207" s="134"/>
      <c r="C1207" s="134"/>
      <c r="D1207" s="134"/>
      <c r="E1207" s="134"/>
      <c r="F1207" s="135"/>
      <c r="G1207" s="136"/>
      <c r="L1207" s="67" t="str">
        <f t="shared" si="47"/>
        <v/>
      </c>
      <c r="M1207" s="67" t="str">
        <f t="shared" si="49"/>
        <v/>
      </c>
    </row>
    <row r="1208" spans="2:13">
      <c r="B1208" s="134"/>
      <c r="C1208" s="134"/>
      <c r="D1208" s="134"/>
      <c r="E1208" s="134"/>
      <c r="F1208" s="135"/>
      <c r="G1208" s="136"/>
      <c r="L1208" s="67" t="str">
        <f t="shared" si="47"/>
        <v/>
      </c>
      <c r="M1208" s="67" t="str">
        <f t="shared" si="49"/>
        <v/>
      </c>
    </row>
    <row r="1209" spans="2:13">
      <c r="B1209" s="134"/>
      <c r="C1209" s="134"/>
      <c r="D1209" s="134"/>
      <c r="E1209" s="134"/>
      <c r="F1209" s="135"/>
      <c r="G1209" s="136"/>
      <c r="L1209" s="67" t="str">
        <f t="shared" si="47"/>
        <v/>
      </c>
      <c r="M1209" s="67" t="str">
        <f t="shared" si="49"/>
        <v/>
      </c>
    </row>
    <row r="1210" spans="2:13">
      <c r="B1210" s="134"/>
      <c r="C1210" s="134"/>
      <c r="D1210" s="134"/>
      <c r="E1210" s="134"/>
      <c r="F1210" s="135"/>
      <c r="G1210" s="136"/>
      <c r="L1210" s="67" t="str">
        <f t="shared" si="47"/>
        <v/>
      </c>
      <c r="M1210" s="67" t="str">
        <f t="shared" si="49"/>
        <v/>
      </c>
    </row>
    <row r="1211" spans="2:13">
      <c r="B1211" s="134"/>
      <c r="C1211" s="134"/>
      <c r="D1211" s="134"/>
      <c r="E1211" s="134"/>
      <c r="F1211" s="135"/>
      <c r="G1211" s="136"/>
      <c r="L1211" s="67" t="str">
        <f t="shared" si="47"/>
        <v/>
      </c>
      <c r="M1211" s="67" t="str">
        <f t="shared" si="49"/>
        <v/>
      </c>
    </row>
    <row r="1212" spans="2:13">
      <c r="B1212" s="134"/>
      <c r="C1212" s="134"/>
      <c r="D1212" s="134"/>
      <c r="E1212" s="134"/>
      <c r="F1212" s="135"/>
      <c r="G1212" s="136"/>
      <c r="L1212" s="67" t="str">
        <f t="shared" si="47"/>
        <v/>
      </c>
      <c r="M1212" s="67" t="str">
        <f t="shared" si="49"/>
        <v/>
      </c>
    </row>
    <row r="1213" spans="2:13">
      <c r="B1213" s="134"/>
      <c r="C1213" s="134"/>
      <c r="D1213" s="134"/>
      <c r="E1213" s="134"/>
      <c r="F1213" s="135"/>
      <c r="G1213" s="136"/>
      <c r="L1213" s="67" t="str">
        <f t="shared" si="47"/>
        <v/>
      </c>
      <c r="M1213" s="67" t="str">
        <f t="shared" si="49"/>
        <v/>
      </c>
    </row>
    <row r="1214" spans="2:13">
      <c r="B1214" s="134"/>
      <c r="C1214" s="134"/>
      <c r="D1214" s="134"/>
      <c r="E1214" s="134"/>
      <c r="F1214" s="135"/>
      <c r="G1214" s="136"/>
      <c r="L1214" s="67" t="str">
        <f t="shared" si="47"/>
        <v/>
      </c>
      <c r="M1214" s="67" t="str">
        <f t="shared" si="49"/>
        <v/>
      </c>
    </row>
    <row r="1215" spans="2:13">
      <c r="B1215" s="134"/>
      <c r="C1215" s="134"/>
      <c r="D1215" s="134"/>
      <c r="E1215" s="134"/>
      <c r="F1215" s="135"/>
      <c r="G1215" s="136"/>
      <c r="L1215" s="67" t="str">
        <f t="shared" si="47"/>
        <v/>
      </c>
      <c r="M1215" s="67" t="str">
        <f t="shared" si="49"/>
        <v/>
      </c>
    </row>
    <row r="1216" spans="2:13">
      <c r="B1216" s="134"/>
      <c r="C1216" s="134"/>
      <c r="D1216" s="134"/>
      <c r="E1216" s="134"/>
      <c r="F1216" s="135"/>
      <c r="G1216" s="136"/>
      <c r="L1216" s="67" t="str">
        <f t="shared" si="47"/>
        <v/>
      </c>
      <c r="M1216" s="67" t="str">
        <f t="shared" si="49"/>
        <v/>
      </c>
    </row>
    <row r="1217" spans="2:13">
      <c r="B1217" s="134"/>
      <c r="C1217" s="134"/>
      <c r="D1217" s="134"/>
      <c r="E1217" s="134"/>
      <c r="F1217" s="135"/>
      <c r="G1217" s="136"/>
      <c r="L1217" s="67" t="str">
        <f t="shared" si="47"/>
        <v/>
      </c>
      <c r="M1217" s="67" t="str">
        <f t="shared" si="49"/>
        <v/>
      </c>
    </row>
    <row r="1218" spans="2:13">
      <c r="B1218" s="134"/>
      <c r="C1218" s="134"/>
      <c r="D1218" s="134"/>
      <c r="E1218" s="134"/>
      <c r="F1218" s="135"/>
      <c r="G1218" s="136"/>
      <c r="L1218" s="67" t="str">
        <f t="shared" si="47"/>
        <v/>
      </c>
      <c r="M1218" s="67" t="str">
        <f t="shared" si="49"/>
        <v/>
      </c>
    </row>
    <row r="1219" spans="2:13">
      <c r="B1219" s="134"/>
      <c r="C1219" s="134"/>
      <c r="D1219" s="134"/>
      <c r="E1219" s="134"/>
      <c r="F1219" s="135"/>
      <c r="G1219" s="136"/>
      <c r="L1219" s="67" t="str">
        <f t="shared" ref="L1219:L1282" si="50">IF(E1219="","",EXP(-POWER((1-J$26*(E1219-J$20)/J$19), 1/J$26)))</f>
        <v/>
      </c>
      <c r="M1219" s="67" t="str">
        <f t="shared" si="49"/>
        <v/>
      </c>
    </row>
    <row r="1220" spans="2:13">
      <c r="B1220" s="134"/>
      <c r="C1220" s="134"/>
      <c r="D1220" s="134"/>
      <c r="E1220" s="134"/>
      <c r="F1220" s="135"/>
      <c r="G1220" s="136"/>
      <c r="L1220" s="67" t="str">
        <f t="shared" si="50"/>
        <v/>
      </c>
      <c r="M1220" s="67" t="str">
        <f t="shared" si="49"/>
        <v/>
      </c>
    </row>
    <row r="1221" spans="2:13">
      <c r="B1221" s="134"/>
      <c r="C1221" s="134"/>
      <c r="D1221" s="134"/>
      <c r="E1221" s="134"/>
      <c r="F1221" s="135"/>
      <c r="G1221" s="136"/>
      <c r="L1221" s="67" t="str">
        <f t="shared" si="50"/>
        <v/>
      </c>
      <c r="M1221" s="67" t="str">
        <f t="shared" si="49"/>
        <v/>
      </c>
    </row>
    <row r="1222" spans="2:13">
      <c r="B1222" s="134"/>
      <c r="C1222" s="134"/>
      <c r="D1222" s="134"/>
      <c r="E1222" s="134"/>
      <c r="F1222" s="135"/>
      <c r="G1222" s="136"/>
      <c r="L1222" s="67" t="str">
        <f t="shared" si="50"/>
        <v/>
      </c>
      <c r="M1222" s="67" t="str">
        <f t="shared" ref="M1222:M1285" si="51">IF(L1222="","",L1222*J$3)</f>
        <v/>
      </c>
    </row>
    <row r="1223" spans="2:13">
      <c r="B1223" s="134"/>
      <c r="C1223" s="134"/>
      <c r="D1223" s="134"/>
      <c r="E1223" s="134"/>
      <c r="F1223" s="135"/>
      <c r="G1223" s="136"/>
      <c r="L1223" s="67" t="str">
        <f t="shared" si="50"/>
        <v/>
      </c>
      <c r="M1223" s="67" t="str">
        <f t="shared" si="51"/>
        <v/>
      </c>
    </row>
    <row r="1224" spans="2:13">
      <c r="B1224" s="134"/>
      <c r="C1224" s="134"/>
      <c r="D1224" s="134"/>
      <c r="E1224" s="134"/>
      <c r="F1224" s="135"/>
      <c r="G1224" s="136"/>
      <c r="L1224" s="67" t="str">
        <f t="shared" si="50"/>
        <v/>
      </c>
      <c r="M1224" s="67" t="str">
        <f t="shared" si="51"/>
        <v/>
      </c>
    </row>
    <row r="1225" spans="2:13">
      <c r="B1225" s="134"/>
      <c r="C1225" s="134"/>
      <c r="D1225" s="134"/>
      <c r="E1225" s="134"/>
      <c r="F1225" s="135"/>
      <c r="G1225" s="136"/>
      <c r="L1225" s="67" t="str">
        <f t="shared" si="50"/>
        <v/>
      </c>
      <c r="M1225" s="67" t="str">
        <f t="shared" si="51"/>
        <v/>
      </c>
    </row>
    <row r="1226" spans="2:13">
      <c r="B1226" s="134"/>
      <c r="C1226" s="134"/>
      <c r="D1226" s="134"/>
      <c r="E1226" s="134"/>
      <c r="F1226" s="135"/>
      <c r="G1226" s="136"/>
      <c r="L1226" s="67" t="str">
        <f t="shared" si="50"/>
        <v/>
      </c>
      <c r="M1226" s="67" t="str">
        <f t="shared" si="51"/>
        <v/>
      </c>
    </row>
    <row r="1227" spans="2:13">
      <c r="B1227" s="134"/>
      <c r="C1227" s="134"/>
      <c r="D1227" s="134"/>
      <c r="E1227" s="134"/>
      <c r="F1227" s="135"/>
      <c r="G1227" s="136"/>
      <c r="L1227" s="67" t="str">
        <f t="shared" si="50"/>
        <v/>
      </c>
      <c r="M1227" s="67" t="str">
        <f t="shared" si="51"/>
        <v/>
      </c>
    </row>
    <row r="1228" spans="2:13">
      <c r="B1228" s="134"/>
      <c r="C1228" s="134"/>
      <c r="D1228" s="134"/>
      <c r="E1228" s="134"/>
      <c r="F1228" s="135"/>
      <c r="G1228" s="136"/>
      <c r="L1228" s="67" t="str">
        <f t="shared" si="50"/>
        <v/>
      </c>
      <c r="M1228" s="67" t="str">
        <f t="shared" si="51"/>
        <v/>
      </c>
    </row>
    <row r="1229" spans="2:13">
      <c r="B1229" s="134"/>
      <c r="C1229" s="134"/>
      <c r="D1229" s="134"/>
      <c r="E1229" s="134"/>
      <c r="F1229" s="135"/>
      <c r="G1229" s="136"/>
      <c r="L1229" s="67" t="str">
        <f t="shared" si="50"/>
        <v/>
      </c>
      <c r="M1229" s="67" t="str">
        <f t="shared" si="51"/>
        <v/>
      </c>
    </row>
    <row r="1230" spans="2:13">
      <c r="B1230" s="134"/>
      <c r="C1230" s="134"/>
      <c r="D1230" s="134"/>
      <c r="E1230" s="134"/>
      <c r="F1230" s="135"/>
      <c r="G1230" s="136"/>
      <c r="L1230" s="67" t="str">
        <f t="shared" si="50"/>
        <v/>
      </c>
      <c r="M1230" s="67" t="str">
        <f t="shared" si="51"/>
        <v/>
      </c>
    </row>
    <row r="1231" spans="2:13">
      <c r="B1231" s="134"/>
      <c r="C1231" s="134"/>
      <c r="D1231" s="134"/>
      <c r="E1231" s="134"/>
      <c r="F1231" s="135"/>
      <c r="G1231" s="136"/>
      <c r="L1231" s="67" t="str">
        <f t="shared" si="50"/>
        <v/>
      </c>
      <c r="M1231" s="67" t="str">
        <f t="shared" si="51"/>
        <v/>
      </c>
    </row>
    <row r="1232" spans="2:13">
      <c r="B1232" s="134"/>
      <c r="C1232" s="134"/>
      <c r="D1232" s="134"/>
      <c r="E1232" s="134"/>
      <c r="F1232" s="135"/>
      <c r="G1232" s="136"/>
      <c r="L1232" s="67" t="str">
        <f t="shared" si="50"/>
        <v/>
      </c>
      <c r="M1232" s="67" t="str">
        <f t="shared" si="51"/>
        <v/>
      </c>
    </row>
    <row r="1233" spans="2:13">
      <c r="B1233" s="134"/>
      <c r="C1233" s="134"/>
      <c r="D1233" s="134"/>
      <c r="E1233" s="134"/>
      <c r="F1233" s="135"/>
      <c r="G1233" s="136"/>
      <c r="L1233" s="67" t="str">
        <f t="shared" si="50"/>
        <v/>
      </c>
      <c r="M1233" s="67" t="str">
        <f t="shared" si="51"/>
        <v/>
      </c>
    </row>
    <row r="1234" spans="2:13">
      <c r="B1234" s="134"/>
      <c r="C1234" s="134"/>
      <c r="D1234" s="134"/>
      <c r="E1234" s="134"/>
      <c r="F1234" s="135"/>
      <c r="G1234" s="136"/>
      <c r="L1234" s="67" t="str">
        <f t="shared" si="50"/>
        <v/>
      </c>
      <c r="M1234" s="67" t="str">
        <f t="shared" si="51"/>
        <v/>
      </c>
    </row>
    <row r="1235" spans="2:13">
      <c r="B1235" s="134"/>
      <c r="C1235" s="134"/>
      <c r="D1235" s="134"/>
      <c r="E1235" s="134"/>
      <c r="F1235" s="135"/>
      <c r="G1235" s="136"/>
      <c r="L1235" s="67" t="str">
        <f t="shared" si="50"/>
        <v/>
      </c>
      <c r="M1235" s="67" t="str">
        <f t="shared" si="51"/>
        <v/>
      </c>
    </row>
    <row r="1236" spans="2:13">
      <c r="B1236" s="134"/>
      <c r="C1236" s="134"/>
      <c r="D1236" s="134"/>
      <c r="E1236" s="134"/>
      <c r="F1236" s="135"/>
      <c r="G1236" s="136"/>
      <c r="L1236" s="67" t="str">
        <f t="shared" si="50"/>
        <v/>
      </c>
      <c r="M1236" s="67" t="str">
        <f t="shared" si="51"/>
        <v/>
      </c>
    </row>
    <row r="1237" spans="2:13">
      <c r="B1237" s="134"/>
      <c r="C1237" s="134"/>
      <c r="D1237" s="134"/>
      <c r="E1237" s="134"/>
      <c r="F1237" s="135"/>
      <c r="G1237" s="136"/>
      <c r="L1237" s="67" t="str">
        <f t="shared" si="50"/>
        <v/>
      </c>
      <c r="M1237" s="67" t="str">
        <f t="shared" si="51"/>
        <v/>
      </c>
    </row>
    <row r="1238" spans="2:13">
      <c r="B1238" s="134"/>
      <c r="C1238" s="134"/>
      <c r="D1238" s="134"/>
      <c r="E1238" s="134"/>
      <c r="F1238" s="135"/>
      <c r="G1238" s="136"/>
      <c r="L1238" s="67" t="str">
        <f t="shared" si="50"/>
        <v/>
      </c>
      <c r="M1238" s="67" t="str">
        <f t="shared" si="51"/>
        <v/>
      </c>
    </row>
    <row r="1239" spans="2:13">
      <c r="B1239" s="134"/>
      <c r="C1239" s="134"/>
      <c r="D1239" s="134"/>
      <c r="E1239" s="134"/>
      <c r="F1239" s="135"/>
      <c r="G1239" s="136"/>
      <c r="L1239" s="67" t="str">
        <f t="shared" si="50"/>
        <v/>
      </c>
      <c r="M1239" s="67" t="str">
        <f t="shared" si="51"/>
        <v/>
      </c>
    </row>
    <row r="1240" spans="2:13">
      <c r="B1240" s="134"/>
      <c r="C1240" s="134"/>
      <c r="D1240" s="134"/>
      <c r="E1240" s="134"/>
      <c r="F1240" s="135"/>
      <c r="G1240" s="136"/>
      <c r="L1240" s="67" t="str">
        <f t="shared" si="50"/>
        <v/>
      </c>
      <c r="M1240" s="67" t="str">
        <f t="shared" si="51"/>
        <v/>
      </c>
    </row>
    <row r="1241" spans="2:13">
      <c r="B1241" s="134"/>
      <c r="C1241" s="134"/>
      <c r="D1241" s="134"/>
      <c r="E1241" s="134"/>
      <c r="F1241" s="135"/>
      <c r="G1241" s="136"/>
      <c r="L1241" s="67" t="str">
        <f t="shared" si="50"/>
        <v/>
      </c>
      <c r="M1241" s="67" t="str">
        <f t="shared" si="51"/>
        <v/>
      </c>
    </row>
    <row r="1242" spans="2:13">
      <c r="B1242" s="134"/>
      <c r="C1242" s="134"/>
      <c r="D1242" s="134"/>
      <c r="E1242" s="134"/>
      <c r="F1242" s="135"/>
      <c r="G1242" s="136"/>
      <c r="L1242" s="67" t="str">
        <f t="shared" si="50"/>
        <v/>
      </c>
      <c r="M1242" s="67" t="str">
        <f t="shared" si="51"/>
        <v/>
      </c>
    </row>
    <row r="1243" spans="2:13">
      <c r="B1243" s="134"/>
      <c r="C1243" s="134"/>
      <c r="D1243" s="134"/>
      <c r="E1243" s="134"/>
      <c r="F1243" s="135"/>
      <c r="G1243" s="136"/>
      <c r="L1243" s="67" t="str">
        <f t="shared" si="50"/>
        <v/>
      </c>
      <c r="M1243" s="67" t="str">
        <f t="shared" si="51"/>
        <v/>
      </c>
    </row>
    <row r="1244" spans="2:13">
      <c r="B1244" s="134"/>
      <c r="C1244" s="134"/>
      <c r="D1244" s="134"/>
      <c r="E1244" s="134"/>
      <c r="F1244" s="135"/>
      <c r="G1244" s="136"/>
      <c r="L1244" s="67" t="str">
        <f t="shared" si="50"/>
        <v/>
      </c>
      <c r="M1244" s="67" t="str">
        <f t="shared" si="51"/>
        <v/>
      </c>
    </row>
    <row r="1245" spans="2:13">
      <c r="B1245" s="134"/>
      <c r="C1245" s="134"/>
      <c r="D1245" s="134"/>
      <c r="E1245" s="134"/>
      <c r="F1245" s="135"/>
      <c r="G1245" s="136"/>
      <c r="L1245" s="67" t="str">
        <f t="shared" si="50"/>
        <v/>
      </c>
      <c r="M1245" s="67" t="str">
        <f t="shared" si="51"/>
        <v/>
      </c>
    </row>
    <row r="1246" spans="2:13">
      <c r="B1246" s="134"/>
      <c r="C1246" s="134"/>
      <c r="D1246" s="134"/>
      <c r="E1246" s="134"/>
      <c r="F1246" s="135"/>
      <c r="G1246" s="136"/>
      <c r="L1246" s="67" t="str">
        <f t="shared" si="50"/>
        <v/>
      </c>
      <c r="M1246" s="67" t="str">
        <f t="shared" si="51"/>
        <v/>
      </c>
    </row>
    <row r="1247" spans="2:13">
      <c r="B1247" s="134"/>
      <c r="C1247" s="134"/>
      <c r="D1247" s="134"/>
      <c r="E1247" s="134"/>
      <c r="F1247" s="135"/>
      <c r="G1247" s="136"/>
      <c r="L1247" s="67" t="str">
        <f t="shared" si="50"/>
        <v/>
      </c>
      <c r="M1247" s="67" t="str">
        <f t="shared" si="51"/>
        <v/>
      </c>
    </row>
    <row r="1248" spans="2:13">
      <c r="B1248" s="134"/>
      <c r="C1248" s="134"/>
      <c r="D1248" s="134"/>
      <c r="E1248" s="134"/>
      <c r="F1248" s="135"/>
      <c r="G1248" s="136"/>
      <c r="L1248" s="67" t="str">
        <f t="shared" si="50"/>
        <v/>
      </c>
      <c r="M1248" s="67" t="str">
        <f t="shared" si="51"/>
        <v/>
      </c>
    </row>
    <row r="1249" spans="2:13">
      <c r="B1249" s="134"/>
      <c r="C1249" s="134"/>
      <c r="D1249" s="134"/>
      <c r="E1249" s="134"/>
      <c r="F1249" s="135"/>
      <c r="G1249" s="136"/>
      <c r="L1249" s="67" t="str">
        <f t="shared" si="50"/>
        <v/>
      </c>
      <c r="M1249" s="67" t="str">
        <f t="shared" si="51"/>
        <v/>
      </c>
    </row>
    <row r="1250" spans="2:13">
      <c r="B1250" s="134"/>
      <c r="C1250" s="134"/>
      <c r="D1250" s="134"/>
      <c r="E1250" s="134"/>
      <c r="F1250" s="135"/>
      <c r="G1250" s="136"/>
      <c r="L1250" s="67" t="str">
        <f t="shared" si="50"/>
        <v/>
      </c>
      <c r="M1250" s="67" t="str">
        <f t="shared" si="51"/>
        <v/>
      </c>
    </row>
    <row r="1251" spans="2:13">
      <c r="B1251" s="134"/>
      <c r="C1251" s="134"/>
      <c r="D1251" s="134"/>
      <c r="E1251" s="134"/>
      <c r="F1251" s="135"/>
      <c r="G1251" s="136"/>
      <c r="L1251" s="67" t="str">
        <f t="shared" si="50"/>
        <v/>
      </c>
      <c r="M1251" s="67" t="str">
        <f t="shared" si="51"/>
        <v/>
      </c>
    </row>
    <row r="1252" spans="2:13">
      <c r="B1252" s="134"/>
      <c r="C1252" s="134"/>
      <c r="D1252" s="134"/>
      <c r="E1252" s="134"/>
      <c r="F1252" s="135"/>
      <c r="G1252" s="143"/>
      <c r="L1252" s="67" t="str">
        <f t="shared" si="50"/>
        <v/>
      </c>
      <c r="M1252" s="67" t="str">
        <f t="shared" si="51"/>
        <v/>
      </c>
    </row>
    <row r="1253" spans="2:13">
      <c r="B1253" s="134"/>
      <c r="C1253" s="134"/>
      <c r="D1253" s="134"/>
      <c r="E1253" s="134"/>
      <c r="F1253" s="135"/>
      <c r="G1253" s="143"/>
      <c r="L1253" s="67" t="str">
        <f t="shared" si="50"/>
        <v/>
      </c>
      <c r="M1253" s="67" t="str">
        <f t="shared" si="51"/>
        <v/>
      </c>
    </row>
    <row r="1254" spans="2:13">
      <c r="B1254" s="134"/>
      <c r="C1254" s="134"/>
      <c r="D1254" s="134"/>
      <c r="E1254" s="134"/>
      <c r="F1254" s="135"/>
      <c r="G1254" s="143"/>
      <c r="L1254" s="67" t="str">
        <f t="shared" si="50"/>
        <v/>
      </c>
      <c r="M1254" s="67" t="str">
        <f t="shared" si="51"/>
        <v/>
      </c>
    </row>
    <row r="1255" spans="2:13">
      <c r="B1255" s="134"/>
      <c r="C1255" s="134"/>
      <c r="D1255" s="134"/>
      <c r="E1255" s="134"/>
      <c r="F1255" s="135"/>
      <c r="G1255" s="143"/>
      <c r="L1255" s="67" t="str">
        <f t="shared" si="50"/>
        <v/>
      </c>
      <c r="M1255" s="67" t="str">
        <f t="shared" si="51"/>
        <v/>
      </c>
    </row>
    <row r="1256" spans="2:13">
      <c r="B1256" s="134"/>
      <c r="C1256" s="134"/>
      <c r="D1256" s="134"/>
      <c r="E1256" s="134"/>
      <c r="F1256" s="135"/>
      <c r="G1256" s="143"/>
      <c r="L1256" s="67" t="str">
        <f t="shared" si="50"/>
        <v/>
      </c>
      <c r="M1256" s="67" t="str">
        <f t="shared" si="51"/>
        <v/>
      </c>
    </row>
    <row r="1257" spans="2:13">
      <c r="B1257" s="134"/>
      <c r="C1257" s="134"/>
      <c r="D1257" s="134"/>
      <c r="E1257" s="134"/>
      <c r="F1257" s="135"/>
      <c r="G1257" s="143"/>
      <c r="L1257" s="67" t="str">
        <f t="shared" si="50"/>
        <v/>
      </c>
      <c r="M1257" s="67" t="str">
        <f t="shared" si="51"/>
        <v/>
      </c>
    </row>
    <row r="1258" spans="2:13">
      <c r="B1258" s="134"/>
      <c r="C1258" s="134"/>
      <c r="D1258" s="134"/>
      <c r="E1258" s="134"/>
      <c r="F1258" s="135"/>
      <c r="G1258" s="143"/>
      <c r="L1258" s="67" t="str">
        <f t="shared" si="50"/>
        <v/>
      </c>
      <c r="M1258" s="67" t="str">
        <f t="shared" si="51"/>
        <v/>
      </c>
    </row>
    <row r="1259" spans="2:13">
      <c r="B1259" s="134"/>
      <c r="C1259" s="134"/>
      <c r="D1259" s="134"/>
      <c r="E1259" s="134"/>
      <c r="F1259" s="135"/>
      <c r="G1259" s="143"/>
      <c r="L1259" s="67" t="str">
        <f t="shared" si="50"/>
        <v/>
      </c>
      <c r="M1259" s="67" t="str">
        <f t="shared" si="51"/>
        <v/>
      </c>
    </row>
    <row r="1260" spans="2:13">
      <c r="B1260" s="134"/>
      <c r="C1260" s="134"/>
      <c r="D1260" s="134"/>
      <c r="E1260" s="134"/>
      <c r="F1260" s="135"/>
      <c r="G1260" s="143"/>
      <c r="L1260" s="67" t="str">
        <f t="shared" si="50"/>
        <v/>
      </c>
      <c r="M1260" s="67" t="str">
        <f t="shared" si="51"/>
        <v/>
      </c>
    </row>
    <row r="1261" spans="2:13">
      <c r="B1261" s="134"/>
      <c r="C1261" s="134"/>
      <c r="D1261" s="134"/>
      <c r="E1261" s="134"/>
      <c r="F1261" s="135"/>
      <c r="G1261" s="143"/>
      <c r="L1261" s="67" t="str">
        <f t="shared" si="50"/>
        <v/>
      </c>
      <c r="M1261" s="67" t="str">
        <f t="shared" si="51"/>
        <v/>
      </c>
    </row>
    <row r="1262" spans="2:13">
      <c r="B1262" s="134"/>
      <c r="C1262" s="134"/>
      <c r="D1262" s="134"/>
      <c r="E1262" s="134"/>
      <c r="F1262" s="135"/>
      <c r="G1262" s="143"/>
      <c r="L1262" s="67" t="str">
        <f t="shared" si="50"/>
        <v/>
      </c>
      <c r="M1262" s="67" t="str">
        <f t="shared" si="51"/>
        <v/>
      </c>
    </row>
    <row r="1263" spans="2:13">
      <c r="B1263" s="134"/>
      <c r="C1263" s="134"/>
      <c r="D1263" s="134"/>
      <c r="E1263" s="134"/>
      <c r="F1263" s="135"/>
      <c r="G1263" s="143"/>
      <c r="L1263" s="67" t="str">
        <f t="shared" si="50"/>
        <v/>
      </c>
      <c r="M1263" s="67" t="str">
        <f t="shared" si="51"/>
        <v/>
      </c>
    </row>
    <row r="1264" spans="2:13">
      <c r="B1264" s="134"/>
      <c r="C1264" s="134"/>
      <c r="D1264" s="134"/>
      <c r="E1264" s="134"/>
      <c r="F1264" s="135"/>
      <c r="G1264" s="143"/>
      <c r="L1264" s="67" t="str">
        <f t="shared" si="50"/>
        <v/>
      </c>
      <c r="M1264" s="67" t="str">
        <f t="shared" si="51"/>
        <v/>
      </c>
    </row>
    <row r="1265" spans="2:13">
      <c r="B1265" s="134"/>
      <c r="C1265" s="134"/>
      <c r="D1265" s="134"/>
      <c r="E1265" s="134"/>
      <c r="F1265" s="135"/>
      <c r="G1265" s="143"/>
      <c r="L1265" s="67" t="str">
        <f t="shared" si="50"/>
        <v/>
      </c>
      <c r="M1265" s="67" t="str">
        <f t="shared" si="51"/>
        <v/>
      </c>
    </row>
    <row r="1266" spans="2:13">
      <c r="B1266" s="134"/>
      <c r="C1266" s="134"/>
      <c r="D1266" s="134"/>
      <c r="E1266" s="134"/>
      <c r="F1266" s="135"/>
      <c r="G1266" s="143"/>
      <c r="L1266" s="67" t="str">
        <f t="shared" si="50"/>
        <v/>
      </c>
      <c r="M1266" s="67" t="str">
        <f t="shared" si="51"/>
        <v/>
      </c>
    </row>
    <row r="1267" spans="2:13">
      <c r="B1267" s="134"/>
      <c r="C1267" s="134"/>
      <c r="D1267" s="134"/>
      <c r="E1267" s="134"/>
      <c r="F1267" s="135"/>
      <c r="G1267" s="143"/>
      <c r="L1267" s="67" t="str">
        <f t="shared" si="50"/>
        <v/>
      </c>
      <c r="M1267" s="67" t="str">
        <f t="shared" si="51"/>
        <v/>
      </c>
    </row>
    <row r="1268" spans="2:13">
      <c r="B1268" s="134"/>
      <c r="C1268" s="134"/>
      <c r="D1268" s="134"/>
      <c r="E1268" s="134"/>
      <c r="F1268" s="135"/>
      <c r="G1268" s="143"/>
      <c r="L1268" s="67" t="str">
        <f t="shared" si="50"/>
        <v/>
      </c>
      <c r="M1268" s="67" t="str">
        <f t="shared" si="51"/>
        <v/>
      </c>
    </row>
    <row r="1269" spans="2:13">
      <c r="B1269" s="134"/>
      <c r="C1269" s="134"/>
      <c r="D1269" s="134"/>
      <c r="E1269" s="134"/>
      <c r="F1269" s="135"/>
      <c r="G1269" s="143"/>
      <c r="L1269" s="67" t="str">
        <f t="shared" si="50"/>
        <v/>
      </c>
      <c r="M1269" s="67" t="str">
        <f t="shared" si="51"/>
        <v/>
      </c>
    </row>
    <row r="1270" spans="2:13">
      <c r="B1270" s="134"/>
      <c r="C1270" s="134"/>
      <c r="D1270" s="134"/>
      <c r="E1270" s="134"/>
      <c r="F1270" s="135"/>
      <c r="G1270" s="143"/>
      <c r="L1270" s="67" t="str">
        <f t="shared" si="50"/>
        <v/>
      </c>
      <c r="M1270" s="67" t="str">
        <f t="shared" si="51"/>
        <v/>
      </c>
    </row>
    <row r="1271" spans="2:13">
      <c r="B1271" s="134"/>
      <c r="C1271" s="134"/>
      <c r="D1271" s="134"/>
      <c r="E1271" s="134"/>
      <c r="F1271" s="135"/>
      <c r="G1271" s="143"/>
      <c r="L1271" s="67" t="str">
        <f t="shared" si="50"/>
        <v/>
      </c>
      <c r="M1271" s="67" t="str">
        <f t="shared" si="51"/>
        <v/>
      </c>
    </row>
    <row r="1272" spans="2:13">
      <c r="B1272" s="134"/>
      <c r="C1272" s="134"/>
      <c r="D1272" s="134"/>
      <c r="E1272" s="134"/>
      <c r="F1272" s="135"/>
      <c r="G1272" s="143"/>
      <c r="L1272" s="67" t="str">
        <f t="shared" si="50"/>
        <v/>
      </c>
      <c r="M1272" s="67" t="str">
        <f t="shared" si="51"/>
        <v/>
      </c>
    </row>
    <row r="1273" spans="2:13">
      <c r="B1273" s="134"/>
      <c r="C1273" s="134"/>
      <c r="D1273" s="134"/>
      <c r="E1273" s="134"/>
      <c r="F1273" s="135"/>
      <c r="G1273" s="143"/>
      <c r="L1273" s="67" t="str">
        <f t="shared" si="50"/>
        <v/>
      </c>
      <c r="M1273" s="67" t="str">
        <f t="shared" si="51"/>
        <v/>
      </c>
    </row>
    <row r="1274" spans="2:13">
      <c r="B1274" s="134"/>
      <c r="C1274" s="134"/>
      <c r="D1274" s="134"/>
      <c r="E1274" s="134"/>
      <c r="F1274" s="135"/>
      <c r="G1274" s="143"/>
      <c r="L1274" s="67" t="str">
        <f t="shared" si="50"/>
        <v/>
      </c>
      <c r="M1274" s="67" t="str">
        <f t="shared" si="51"/>
        <v/>
      </c>
    </row>
    <row r="1275" spans="2:13">
      <c r="B1275" s="134"/>
      <c r="C1275" s="134"/>
      <c r="D1275" s="134"/>
      <c r="E1275" s="134"/>
      <c r="F1275" s="135"/>
      <c r="G1275" s="143"/>
      <c r="L1275" s="67" t="str">
        <f t="shared" si="50"/>
        <v/>
      </c>
      <c r="M1275" s="67" t="str">
        <f t="shared" si="51"/>
        <v/>
      </c>
    </row>
    <row r="1276" spans="2:13">
      <c r="B1276" s="134"/>
      <c r="C1276" s="134"/>
      <c r="D1276" s="134"/>
      <c r="E1276" s="134"/>
      <c r="F1276" s="135"/>
      <c r="G1276" s="143"/>
      <c r="L1276" s="67" t="str">
        <f t="shared" si="50"/>
        <v/>
      </c>
      <c r="M1276" s="67" t="str">
        <f t="shared" si="51"/>
        <v/>
      </c>
    </row>
    <row r="1277" spans="2:13">
      <c r="B1277" s="134"/>
      <c r="C1277" s="134"/>
      <c r="D1277" s="134"/>
      <c r="E1277" s="134"/>
      <c r="F1277" s="135"/>
      <c r="G1277" s="143"/>
      <c r="L1277" s="67" t="str">
        <f t="shared" si="50"/>
        <v/>
      </c>
      <c r="M1277" s="67" t="str">
        <f t="shared" si="51"/>
        <v/>
      </c>
    </row>
    <row r="1278" spans="2:13">
      <c r="B1278" s="134"/>
      <c r="C1278" s="134"/>
      <c r="D1278" s="134"/>
      <c r="E1278" s="134"/>
      <c r="F1278" s="135"/>
      <c r="G1278" s="143"/>
      <c r="L1278" s="67" t="str">
        <f t="shared" si="50"/>
        <v/>
      </c>
      <c r="M1278" s="67" t="str">
        <f t="shared" si="51"/>
        <v/>
      </c>
    </row>
    <row r="1279" spans="2:13">
      <c r="B1279" s="134"/>
      <c r="C1279" s="134"/>
      <c r="D1279" s="134"/>
      <c r="E1279" s="134"/>
      <c r="F1279" s="135"/>
      <c r="G1279" s="143"/>
      <c r="L1279" s="67" t="str">
        <f t="shared" si="50"/>
        <v/>
      </c>
      <c r="M1279" s="67" t="str">
        <f t="shared" si="51"/>
        <v/>
      </c>
    </row>
    <row r="1280" spans="2:13">
      <c r="B1280" s="134"/>
      <c r="C1280" s="134"/>
      <c r="D1280" s="134"/>
      <c r="E1280" s="134"/>
      <c r="F1280" s="135"/>
      <c r="G1280" s="143"/>
      <c r="L1280" s="67" t="str">
        <f t="shared" si="50"/>
        <v/>
      </c>
      <c r="M1280" s="67" t="str">
        <f t="shared" si="51"/>
        <v/>
      </c>
    </row>
    <row r="1281" spans="2:13">
      <c r="B1281" s="134"/>
      <c r="C1281" s="134"/>
      <c r="D1281" s="134"/>
      <c r="E1281" s="134"/>
      <c r="F1281" s="135"/>
      <c r="G1281" s="143"/>
      <c r="L1281" s="67" t="str">
        <f t="shared" si="50"/>
        <v/>
      </c>
      <c r="M1281" s="67" t="str">
        <f t="shared" si="51"/>
        <v/>
      </c>
    </row>
    <row r="1282" spans="2:13">
      <c r="B1282" s="134"/>
      <c r="C1282" s="134"/>
      <c r="D1282" s="134"/>
      <c r="E1282" s="134"/>
      <c r="F1282" s="135"/>
      <c r="G1282" s="143"/>
      <c r="L1282" s="67" t="str">
        <f t="shared" si="50"/>
        <v/>
      </c>
      <c r="M1282" s="67" t="str">
        <f t="shared" si="51"/>
        <v/>
      </c>
    </row>
    <row r="1283" spans="2:13">
      <c r="B1283" s="134"/>
      <c r="C1283" s="134"/>
      <c r="D1283" s="134"/>
      <c r="E1283" s="134"/>
      <c r="F1283" s="135"/>
      <c r="G1283" s="143"/>
      <c r="L1283" s="67" t="str">
        <f t="shared" ref="L1283:L1318" si="52">IF(E1283="","",EXP(-POWER((1-J$26*(E1283-J$20)/J$19), 1/J$26)))</f>
        <v/>
      </c>
      <c r="M1283" s="67" t="str">
        <f t="shared" si="51"/>
        <v/>
      </c>
    </row>
    <row r="1284" spans="2:13">
      <c r="B1284" s="134"/>
      <c r="C1284" s="134"/>
      <c r="D1284" s="134"/>
      <c r="E1284" s="134"/>
      <c r="F1284" s="135"/>
      <c r="G1284" s="143"/>
      <c r="L1284" s="67" t="str">
        <f t="shared" si="52"/>
        <v/>
      </c>
      <c r="M1284" s="67" t="str">
        <f t="shared" si="51"/>
        <v/>
      </c>
    </row>
    <row r="1285" spans="2:13">
      <c r="B1285" s="134"/>
      <c r="C1285" s="134"/>
      <c r="D1285" s="134"/>
      <c r="E1285" s="134"/>
      <c r="F1285" s="135"/>
      <c r="G1285" s="143"/>
      <c r="L1285" s="67" t="str">
        <f t="shared" si="52"/>
        <v/>
      </c>
      <c r="M1285" s="67" t="str">
        <f t="shared" si="51"/>
        <v/>
      </c>
    </row>
    <row r="1286" spans="2:13">
      <c r="B1286" s="134"/>
      <c r="C1286" s="134"/>
      <c r="D1286" s="134"/>
      <c r="E1286" s="134"/>
      <c r="F1286" s="135"/>
      <c r="G1286" s="143"/>
      <c r="L1286" s="67" t="str">
        <f t="shared" si="52"/>
        <v/>
      </c>
      <c r="M1286" s="67" t="str">
        <f t="shared" ref="M1286:M1349" si="53">IF(L1286="","",L1286*J$3)</f>
        <v/>
      </c>
    </row>
    <row r="1287" spans="2:13">
      <c r="B1287" s="134"/>
      <c r="C1287" s="134"/>
      <c r="D1287" s="134"/>
      <c r="E1287" s="134"/>
      <c r="F1287" s="135"/>
      <c r="G1287" s="143"/>
      <c r="L1287" s="67" t="str">
        <f t="shared" si="52"/>
        <v/>
      </c>
      <c r="M1287" s="67" t="str">
        <f t="shared" si="53"/>
        <v/>
      </c>
    </row>
    <row r="1288" spans="2:13">
      <c r="B1288" s="134"/>
      <c r="C1288" s="134"/>
      <c r="D1288" s="134"/>
      <c r="E1288" s="134"/>
      <c r="F1288" s="135"/>
      <c r="G1288" s="143"/>
      <c r="L1288" s="67" t="str">
        <f t="shared" si="52"/>
        <v/>
      </c>
      <c r="M1288" s="67" t="str">
        <f t="shared" si="53"/>
        <v/>
      </c>
    </row>
    <row r="1289" spans="2:13">
      <c r="B1289" s="134"/>
      <c r="C1289" s="134"/>
      <c r="D1289" s="134"/>
      <c r="E1289" s="134"/>
      <c r="F1289" s="135"/>
      <c r="G1289" s="143"/>
      <c r="L1289" s="67" t="str">
        <f t="shared" si="52"/>
        <v/>
      </c>
      <c r="M1289" s="67" t="str">
        <f t="shared" si="53"/>
        <v/>
      </c>
    </row>
    <row r="1290" spans="2:13">
      <c r="B1290" s="134"/>
      <c r="C1290" s="134"/>
      <c r="D1290" s="134"/>
      <c r="E1290" s="134"/>
      <c r="F1290" s="135"/>
      <c r="G1290" s="143"/>
      <c r="L1290" s="67" t="str">
        <f t="shared" si="52"/>
        <v/>
      </c>
      <c r="M1290" s="67" t="str">
        <f t="shared" si="53"/>
        <v/>
      </c>
    </row>
    <row r="1291" spans="2:13">
      <c r="B1291" s="134"/>
      <c r="C1291" s="134"/>
      <c r="D1291" s="134"/>
      <c r="E1291" s="134"/>
      <c r="F1291" s="135"/>
      <c r="G1291" s="143"/>
      <c r="L1291" s="67" t="str">
        <f t="shared" si="52"/>
        <v/>
      </c>
      <c r="M1291" s="67" t="str">
        <f t="shared" si="53"/>
        <v/>
      </c>
    </row>
    <row r="1292" spans="2:13">
      <c r="B1292" s="134"/>
      <c r="C1292" s="134"/>
      <c r="D1292" s="134"/>
      <c r="E1292" s="134"/>
      <c r="F1292" s="135"/>
      <c r="G1292" s="143"/>
      <c r="L1292" s="67" t="str">
        <f t="shared" si="52"/>
        <v/>
      </c>
      <c r="M1292" s="67" t="str">
        <f t="shared" si="53"/>
        <v/>
      </c>
    </row>
    <row r="1293" spans="2:13">
      <c r="B1293" s="134"/>
      <c r="C1293" s="134"/>
      <c r="D1293" s="134"/>
      <c r="E1293" s="134"/>
      <c r="F1293" s="135"/>
      <c r="G1293" s="143"/>
      <c r="L1293" s="67" t="str">
        <f t="shared" si="52"/>
        <v/>
      </c>
      <c r="M1293" s="67" t="str">
        <f t="shared" si="53"/>
        <v/>
      </c>
    </row>
    <row r="1294" spans="2:13">
      <c r="B1294" s="134"/>
      <c r="C1294" s="134"/>
      <c r="D1294" s="134"/>
      <c r="E1294" s="134"/>
      <c r="F1294" s="135"/>
      <c r="G1294" s="143"/>
      <c r="L1294" s="67" t="str">
        <f t="shared" si="52"/>
        <v/>
      </c>
      <c r="M1294" s="67" t="str">
        <f t="shared" si="53"/>
        <v/>
      </c>
    </row>
    <row r="1295" spans="2:13">
      <c r="B1295" s="134"/>
      <c r="C1295" s="134"/>
      <c r="D1295" s="134"/>
      <c r="E1295" s="134"/>
      <c r="F1295" s="135"/>
      <c r="G1295" s="143"/>
      <c r="L1295" s="67" t="str">
        <f t="shared" si="52"/>
        <v/>
      </c>
      <c r="M1295" s="67" t="str">
        <f t="shared" si="53"/>
        <v/>
      </c>
    </row>
    <row r="1296" spans="2:13">
      <c r="B1296" s="134"/>
      <c r="C1296" s="134"/>
      <c r="D1296" s="134"/>
      <c r="E1296" s="134"/>
      <c r="F1296" s="135"/>
      <c r="G1296" s="143"/>
      <c r="L1296" s="67" t="str">
        <f t="shared" si="52"/>
        <v/>
      </c>
      <c r="M1296" s="67" t="str">
        <f t="shared" si="53"/>
        <v/>
      </c>
    </row>
    <row r="1297" spans="2:13">
      <c r="B1297" s="134"/>
      <c r="C1297" s="134"/>
      <c r="D1297" s="134"/>
      <c r="E1297" s="134"/>
      <c r="F1297" s="135"/>
      <c r="G1297" s="143"/>
      <c r="L1297" s="67" t="str">
        <f t="shared" si="52"/>
        <v/>
      </c>
      <c r="M1297" s="67" t="str">
        <f t="shared" si="53"/>
        <v/>
      </c>
    </row>
    <row r="1298" spans="2:13">
      <c r="B1298" s="134"/>
      <c r="C1298" s="134"/>
      <c r="D1298" s="134"/>
      <c r="E1298" s="134"/>
      <c r="F1298" s="135"/>
      <c r="G1298" s="143"/>
      <c r="L1298" s="67" t="str">
        <f t="shared" si="52"/>
        <v/>
      </c>
      <c r="M1298" s="67" t="str">
        <f t="shared" si="53"/>
        <v/>
      </c>
    </row>
    <row r="1299" spans="2:13">
      <c r="B1299" s="134"/>
      <c r="C1299" s="134"/>
      <c r="D1299" s="134"/>
      <c r="E1299" s="134"/>
      <c r="F1299" s="135"/>
      <c r="G1299" s="143"/>
      <c r="L1299" s="67" t="str">
        <f t="shared" si="52"/>
        <v/>
      </c>
      <c r="M1299" s="67" t="str">
        <f t="shared" si="53"/>
        <v/>
      </c>
    </row>
    <row r="1300" spans="2:13">
      <c r="B1300" s="134"/>
      <c r="C1300" s="134"/>
      <c r="D1300" s="134"/>
      <c r="E1300" s="134"/>
      <c r="F1300" s="135"/>
      <c r="G1300" s="143"/>
      <c r="L1300" s="67" t="str">
        <f t="shared" si="52"/>
        <v/>
      </c>
      <c r="M1300" s="67" t="str">
        <f t="shared" si="53"/>
        <v/>
      </c>
    </row>
    <row r="1301" spans="2:13">
      <c r="B1301" s="134"/>
      <c r="C1301" s="134"/>
      <c r="D1301" s="134"/>
      <c r="E1301" s="134"/>
      <c r="F1301" s="135"/>
      <c r="G1301" s="143"/>
      <c r="L1301" s="67" t="str">
        <f t="shared" si="52"/>
        <v/>
      </c>
      <c r="M1301" s="67" t="str">
        <f t="shared" si="53"/>
        <v/>
      </c>
    </row>
    <row r="1302" spans="2:13">
      <c r="B1302" s="134"/>
      <c r="C1302" s="134"/>
      <c r="D1302" s="134"/>
      <c r="E1302" s="134"/>
      <c r="F1302" s="135"/>
      <c r="G1302" s="143"/>
      <c r="L1302" s="67" t="str">
        <f t="shared" si="52"/>
        <v/>
      </c>
      <c r="M1302" s="67" t="str">
        <f t="shared" si="53"/>
        <v/>
      </c>
    </row>
    <row r="1303" spans="2:13">
      <c r="B1303" s="134"/>
      <c r="C1303" s="134"/>
      <c r="D1303" s="134"/>
      <c r="E1303" s="134"/>
      <c r="F1303" s="135"/>
      <c r="G1303" s="143"/>
      <c r="L1303" s="67" t="str">
        <f t="shared" si="52"/>
        <v/>
      </c>
      <c r="M1303" s="67" t="str">
        <f t="shared" si="53"/>
        <v/>
      </c>
    </row>
    <row r="1304" spans="2:13">
      <c r="B1304" s="134"/>
      <c r="C1304" s="134"/>
      <c r="D1304" s="134"/>
      <c r="E1304" s="134"/>
      <c r="F1304" s="135"/>
      <c r="G1304" s="143"/>
      <c r="L1304" s="67" t="str">
        <f t="shared" si="52"/>
        <v/>
      </c>
      <c r="M1304" s="67" t="str">
        <f t="shared" si="53"/>
        <v/>
      </c>
    </row>
    <row r="1305" spans="2:13">
      <c r="B1305" s="134"/>
      <c r="C1305" s="134"/>
      <c r="D1305" s="134"/>
      <c r="E1305" s="134"/>
      <c r="F1305" s="135"/>
      <c r="G1305" s="143"/>
      <c r="L1305" s="67" t="str">
        <f t="shared" si="52"/>
        <v/>
      </c>
      <c r="M1305" s="67" t="str">
        <f t="shared" si="53"/>
        <v/>
      </c>
    </row>
    <row r="1306" spans="2:13">
      <c r="B1306" s="134"/>
      <c r="C1306" s="134"/>
      <c r="D1306" s="134"/>
      <c r="E1306" s="134"/>
      <c r="F1306" s="135"/>
      <c r="G1306" s="143"/>
      <c r="L1306" s="67" t="str">
        <f t="shared" si="52"/>
        <v/>
      </c>
      <c r="M1306" s="67" t="str">
        <f t="shared" si="53"/>
        <v/>
      </c>
    </row>
    <row r="1307" spans="2:13">
      <c r="B1307" s="134"/>
      <c r="C1307" s="134"/>
      <c r="D1307" s="134"/>
      <c r="E1307" s="134"/>
      <c r="F1307" s="135"/>
      <c r="G1307" s="143"/>
      <c r="L1307" s="67" t="str">
        <f t="shared" si="52"/>
        <v/>
      </c>
      <c r="M1307" s="67" t="str">
        <f t="shared" si="53"/>
        <v/>
      </c>
    </row>
    <row r="1308" spans="2:13">
      <c r="B1308" s="134"/>
      <c r="C1308" s="134"/>
      <c r="D1308" s="134"/>
      <c r="E1308" s="134"/>
      <c r="F1308" s="135"/>
      <c r="G1308" s="143"/>
      <c r="L1308" s="67" t="str">
        <f t="shared" si="52"/>
        <v/>
      </c>
      <c r="M1308" s="67" t="str">
        <f t="shared" si="53"/>
        <v/>
      </c>
    </row>
    <row r="1309" spans="2:13">
      <c r="B1309" s="134"/>
      <c r="C1309" s="134"/>
      <c r="D1309" s="134"/>
      <c r="E1309" s="134"/>
      <c r="F1309" s="135"/>
      <c r="G1309" s="143"/>
      <c r="L1309" s="67" t="str">
        <f t="shared" si="52"/>
        <v/>
      </c>
      <c r="M1309" s="67" t="str">
        <f t="shared" si="53"/>
        <v/>
      </c>
    </row>
    <row r="1310" spans="2:13">
      <c r="B1310" s="134"/>
      <c r="C1310" s="134"/>
      <c r="D1310" s="134"/>
      <c r="E1310" s="134"/>
      <c r="F1310" s="135"/>
      <c r="G1310" s="143"/>
      <c r="L1310" s="67" t="str">
        <f t="shared" si="52"/>
        <v/>
      </c>
      <c r="M1310" s="67" t="str">
        <f t="shared" si="53"/>
        <v/>
      </c>
    </row>
    <row r="1311" spans="2:13">
      <c r="B1311" s="134"/>
      <c r="C1311" s="134"/>
      <c r="D1311" s="134"/>
      <c r="E1311" s="134"/>
      <c r="F1311" s="135"/>
      <c r="G1311" s="143"/>
      <c r="L1311" s="67" t="str">
        <f t="shared" si="52"/>
        <v/>
      </c>
      <c r="M1311" s="67" t="str">
        <f t="shared" si="53"/>
        <v/>
      </c>
    </row>
    <row r="1312" spans="2:13">
      <c r="B1312" s="134"/>
      <c r="C1312" s="134"/>
      <c r="D1312" s="134"/>
      <c r="E1312" s="134"/>
      <c r="F1312" s="135"/>
      <c r="G1312" s="143"/>
      <c r="L1312" s="67" t="str">
        <f t="shared" si="52"/>
        <v/>
      </c>
      <c r="M1312" s="67" t="str">
        <f t="shared" si="53"/>
        <v/>
      </c>
    </row>
    <row r="1313" spans="2:13">
      <c r="B1313" s="134"/>
      <c r="C1313" s="134"/>
      <c r="D1313" s="134"/>
      <c r="E1313" s="134"/>
      <c r="F1313" s="135"/>
      <c r="G1313" s="143"/>
      <c r="L1313" s="67" t="str">
        <f t="shared" si="52"/>
        <v/>
      </c>
      <c r="M1313" s="67" t="str">
        <f t="shared" si="53"/>
        <v/>
      </c>
    </row>
    <row r="1314" spans="2:13">
      <c r="B1314" s="134"/>
      <c r="C1314" s="134"/>
      <c r="D1314" s="134"/>
      <c r="E1314" s="134"/>
      <c r="F1314" s="135"/>
      <c r="G1314" s="143"/>
      <c r="L1314" s="67" t="str">
        <f t="shared" si="52"/>
        <v/>
      </c>
      <c r="M1314" s="67" t="str">
        <f t="shared" si="53"/>
        <v/>
      </c>
    </row>
    <row r="1315" spans="2:13">
      <c r="B1315" s="134"/>
      <c r="C1315" s="134"/>
      <c r="D1315" s="134"/>
      <c r="E1315" s="134"/>
      <c r="F1315" s="135"/>
      <c r="G1315" s="143"/>
      <c r="L1315" s="67" t="str">
        <f t="shared" si="52"/>
        <v/>
      </c>
      <c r="M1315" s="67" t="str">
        <f t="shared" si="53"/>
        <v/>
      </c>
    </row>
    <row r="1316" spans="2:13">
      <c r="B1316" s="134"/>
      <c r="C1316" s="134"/>
      <c r="D1316" s="134"/>
      <c r="E1316" s="134"/>
      <c r="F1316" s="135"/>
      <c r="G1316" s="143"/>
      <c r="L1316" s="67" t="str">
        <f t="shared" si="52"/>
        <v/>
      </c>
      <c r="M1316" s="67" t="str">
        <f t="shared" si="53"/>
        <v/>
      </c>
    </row>
    <row r="1317" spans="2:13">
      <c r="B1317" s="134"/>
      <c r="C1317" s="134"/>
      <c r="D1317" s="134"/>
      <c r="E1317" s="134"/>
      <c r="F1317" s="135"/>
      <c r="G1317" s="143"/>
      <c r="L1317" s="67" t="str">
        <f t="shared" si="52"/>
        <v/>
      </c>
      <c r="M1317" s="67" t="str">
        <f t="shared" si="53"/>
        <v/>
      </c>
    </row>
    <row r="1318" spans="2:13">
      <c r="B1318" s="134"/>
      <c r="C1318" s="134"/>
      <c r="D1318" s="134"/>
      <c r="E1318" s="134"/>
      <c r="F1318" s="135"/>
      <c r="G1318" s="143"/>
      <c r="L1318" s="67" t="str">
        <f t="shared" si="52"/>
        <v/>
      </c>
      <c r="M1318" s="67" t="str">
        <f t="shared" si="53"/>
        <v/>
      </c>
    </row>
    <row r="1319" spans="2:13">
      <c r="B1319" s="134"/>
      <c r="C1319" s="134"/>
      <c r="D1319" s="134"/>
      <c r="E1319" s="134"/>
      <c r="F1319" s="135"/>
      <c r="G1319" s="143"/>
      <c r="L1319" s="67" t="str">
        <f t="shared" ref="L1319:L1382" si="54">IF(E1319="","",NORMDIST(E1319,J$10,J$11,TRUE))</f>
        <v/>
      </c>
      <c r="M1319" s="67" t="str">
        <f t="shared" si="53"/>
        <v/>
      </c>
    </row>
    <row r="1320" spans="2:13">
      <c r="B1320" s="134"/>
      <c r="C1320" s="134"/>
      <c r="D1320" s="134"/>
      <c r="E1320" s="134"/>
      <c r="F1320" s="135"/>
      <c r="G1320" s="143"/>
      <c r="L1320" s="67" t="str">
        <f t="shared" si="54"/>
        <v/>
      </c>
      <c r="M1320" s="67" t="str">
        <f t="shared" si="53"/>
        <v/>
      </c>
    </row>
    <row r="1321" spans="2:13">
      <c r="B1321" s="134"/>
      <c r="C1321" s="134"/>
      <c r="D1321" s="134"/>
      <c r="E1321" s="134"/>
      <c r="F1321" s="135"/>
      <c r="G1321" s="143"/>
      <c r="L1321" s="67" t="str">
        <f t="shared" si="54"/>
        <v/>
      </c>
      <c r="M1321" s="67" t="str">
        <f t="shared" si="53"/>
        <v/>
      </c>
    </row>
    <row r="1322" spans="2:13">
      <c r="B1322" s="134"/>
      <c r="C1322" s="134"/>
      <c r="D1322" s="134"/>
      <c r="E1322" s="134"/>
      <c r="F1322" s="135"/>
      <c r="G1322" s="143"/>
      <c r="L1322" s="67" t="str">
        <f t="shared" si="54"/>
        <v/>
      </c>
      <c r="M1322" s="67" t="str">
        <f t="shared" si="53"/>
        <v/>
      </c>
    </row>
    <row r="1323" spans="2:13">
      <c r="B1323" s="134"/>
      <c r="C1323" s="134"/>
      <c r="D1323" s="134"/>
      <c r="E1323" s="134"/>
      <c r="F1323" s="135"/>
      <c r="G1323" s="143"/>
      <c r="L1323" s="67" t="str">
        <f t="shared" si="54"/>
        <v/>
      </c>
      <c r="M1323" s="67" t="str">
        <f t="shared" si="53"/>
        <v/>
      </c>
    </row>
    <row r="1324" spans="2:13">
      <c r="B1324" s="134"/>
      <c r="C1324" s="134"/>
      <c r="D1324" s="134"/>
      <c r="E1324" s="134"/>
      <c r="F1324" s="135"/>
      <c r="G1324" s="143"/>
      <c r="L1324" s="67" t="str">
        <f t="shared" si="54"/>
        <v/>
      </c>
      <c r="M1324" s="67" t="str">
        <f t="shared" si="53"/>
        <v/>
      </c>
    </row>
    <row r="1325" spans="2:13">
      <c r="B1325" s="134"/>
      <c r="C1325" s="134"/>
      <c r="D1325" s="134"/>
      <c r="E1325" s="134"/>
      <c r="F1325" s="135"/>
      <c r="G1325" s="143"/>
      <c r="L1325" s="67" t="str">
        <f t="shared" si="54"/>
        <v/>
      </c>
      <c r="M1325" s="67" t="str">
        <f t="shared" si="53"/>
        <v/>
      </c>
    </row>
    <row r="1326" spans="2:13">
      <c r="B1326" s="134"/>
      <c r="C1326" s="134"/>
      <c r="D1326" s="134"/>
      <c r="E1326" s="134"/>
      <c r="F1326" s="135"/>
      <c r="G1326" s="143"/>
      <c r="L1326" s="67" t="str">
        <f t="shared" si="54"/>
        <v/>
      </c>
      <c r="M1326" s="67" t="str">
        <f t="shared" si="53"/>
        <v/>
      </c>
    </row>
    <row r="1327" spans="2:13">
      <c r="B1327" s="134"/>
      <c r="C1327" s="134"/>
      <c r="D1327" s="134"/>
      <c r="E1327" s="134"/>
      <c r="F1327" s="135"/>
      <c r="G1327" s="143"/>
      <c r="L1327" s="67" t="str">
        <f t="shared" si="54"/>
        <v/>
      </c>
      <c r="M1327" s="67" t="str">
        <f t="shared" si="53"/>
        <v/>
      </c>
    </row>
    <row r="1328" spans="2:13">
      <c r="B1328" s="134"/>
      <c r="C1328" s="134"/>
      <c r="D1328" s="134"/>
      <c r="E1328" s="134"/>
      <c r="F1328" s="135"/>
      <c r="G1328" s="143"/>
      <c r="L1328" s="67" t="str">
        <f t="shared" si="54"/>
        <v/>
      </c>
      <c r="M1328" s="67" t="str">
        <f t="shared" si="53"/>
        <v/>
      </c>
    </row>
    <row r="1329" spans="2:13">
      <c r="B1329" s="134"/>
      <c r="C1329" s="134"/>
      <c r="D1329" s="134"/>
      <c r="E1329" s="134"/>
      <c r="F1329" s="135"/>
      <c r="G1329" s="143"/>
      <c r="L1329" s="67" t="str">
        <f t="shared" si="54"/>
        <v/>
      </c>
      <c r="M1329" s="67" t="str">
        <f t="shared" si="53"/>
        <v/>
      </c>
    </row>
    <row r="1330" spans="2:13">
      <c r="B1330" s="134"/>
      <c r="C1330" s="134"/>
      <c r="D1330" s="134"/>
      <c r="E1330" s="134"/>
      <c r="F1330" s="135"/>
      <c r="G1330" s="143"/>
      <c r="L1330" s="67" t="str">
        <f t="shared" si="54"/>
        <v/>
      </c>
      <c r="M1330" s="67" t="str">
        <f t="shared" si="53"/>
        <v/>
      </c>
    </row>
    <row r="1331" spans="2:13">
      <c r="B1331" s="134"/>
      <c r="C1331" s="134"/>
      <c r="D1331" s="134"/>
      <c r="E1331" s="134"/>
      <c r="F1331" s="135"/>
      <c r="G1331" s="143"/>
      <c r="L1331" s="67" t="str">
        <f t="shared" si="54"/>
        <v/>
      </c>
      <c r="M1331" s="67" t="str">
        <f t="shared" si="53"/>
        <v/>
      </c>
    </row>
    <row r="1332" spans="2:13">
      <c r="B1332" s="134"/>
      <c r="C1332" s="134"/>
      <c r="D1332" s="134"/>
      <c r="E1332" s="134"/>
      <c r="F1332" s="135"/>
      <c r="G1332" s="143"/>
      <c r="L1332" s="67" t="str">
        <f t="shared" si="54"/>
        <v/>
      </c>
      <c r="M1332" s="67" t="str">
        <f t="shared" si="53"/>
        <v/>
      </c>
    </row>
    <row r="1333" spans="2:13">
      <c r="B1333" s="134"/>
      <c r="C1333" s="134"/>
      <c r="D1333" s="134"/>
      <c r="E1333" s="134"/>
      <c r="F1333" s="135"/>
      <c r="G1333" s="143"/>
      <c r="L1333" s="67" t="str">
        <f t="shared" si="54"/>
        <v/>
      </c>
      <c r="M1333" s="67" t="str">
        <f t="shared" si="53"/>
        <v/>
      </c>
    </row>
    <row r="1334" spans="2:13">
      <c r="B1334" s="134"/>
      <c r="C1334" s="134"/>
      <c r="D1334" s="134"/>
      <c r="E1334" s="134"/>
      <c r="F1334" s="135"/>
      <c r="G1334" s="143"/>
      <c r="L1334" s="67" t="str">
        <f t="shared" si="54"/>
        <v/>
      </c>
      <c r="M1334" s="67" t="str">
        <f t="shared" si="53"/>
        <v/>
      </c>
    </row>
    <row r="1335" spans="2:13">
      <c r="B1335" s="134"/>
      <c r="C1335" s="134"/>
      <c r="D1335" s="134"/>
      <c r="E1335" s="134"/>
      <c r="F1335" s="135"/>
      <c r="G1335" s="143"/>
      <c r="L1335" s="67" t="str">
        <f t="shared" si="54"/>
        <v/>
      </c>
      <c r="M1335" s="67" t="str">
        <f t="shared" si="53"/>
        <v/>
      </c>
    </row>
    <row r="1336" spans="2:13">
      <c r="B1336" s="134"/>
      <c r="C1336" s="134"/>
      <c r="D1336" s="134"/>
      <c r="E1336" s="134"/>
      <c r="F1336" s="135"/>
      <c r="G1336" s="143"/>
      <c r="L1336" s="67" t="str">
        <f t="shared" si="54"/>
        <v/>
      </c>
      <c r="M1336" s="67" t="str">
        <f t="shared" si="53"/>
        <v/>
      </c>
    </row>
    <row r="1337" spans="2:13">
      <c r="B1337" s="134"/>
      <c r="C1337" s="134"/>
      <c r="D1337" s="134"/>
      <c r="E1337" s="134"/>
      <c r="F1337" s="135"/>
      <c r="G1337" s="143"/>
      <c r="L1337" s="67" t="str">
        <f t="shared" si="54"/>
        <v/>
      </c>
      <c r="M1337" s="67" t="str">
        <f t="shared" si="53"/>
        <v/>
      </c>
    </row>
    <row r="1338" spans="2:13">
      <c r="B1338" s="134"/>
      <c r="C1338" s="134"/>
      <c r="D1338" s="134"/>
      <c r="E1338" s="134"/>
      <c r="F1338" s="135"/>
      <c r="G1338" s="143"/>
      <c r="L1338" s="67" t="str">
        <f t="shared" si="54"/>
        <v/>
      </c>
      <c r="M1338" s="67" t="str">
        <f t="shared" si="53"/>
        <v/>
      </c>
    </row>
    <row r="1339" spans="2:13">
      <c r="B1339" s="134"/>
      <c r="C1339" s="134"/>
      <c r="D1339" s="134"/>
      <c r="E1339" s="134"/>
      <c r="F1339" s="135"/>
      <c r="G1339" s="143"/>
      <c r="L1339" s="67" t="str">
        <f t="shared" si="54"/>
        <v/>
      </c>
      <c r="M1339" s="67" t="str">
        <f t="shared" si="53"/>
        <v/>
      </c>
    </row>
    <row r="1340" spans="2:13">
      <c r="B1340" s="134"/>
      <c r="C1340" s="134"/>
      <c r="D1340" s="134"/>
      <c r="E1340" s="134"/>
      <c r="F1340" s="135"/>
      <c r="G1340" s="143"/>
      <c r="L1340" s="67" t="str">
        <f t="shared" si="54"/>
        <v/>
      </c>
      <c r="M1340" s="67" t="str">
        <f t="shared" si="53"/>
        <v/>
      </c>
    </row>
    <row r="1341" spans="2:13">
      <c r="B1341" s="134"/>
      <c r="C1341" s="134"/>
      <c r="D1341" s="134"/>
      <c r="E1341" s="134"/>
      <c r="F1341" s="135"/>
      <c r="G1341" s="143"/>
      <c r="L1341" s="67" t="str">
        <f t="shared" si="54"/>
        <v/>
      </c>
      <c r="M1341" s="67" t="str">
        <f t="shared" si="53"/>
        <v/>
      </c>
    </row>
    <row r="1342" spans="2:13">
      <c r="B1342" s="134"/>
      <c r="C1342" s="134"/>
      <c r="D1342" s="134"/>
      <c r="E1342" s="134"/>
      <c r="F1342" s="135"/>
      <c r="G1342" s="143"/>
      <c r="L1342" s="67" t="str">
        <f t="shared" si="54"/>
        <v/>
      </c>
      <c r="M1342" s="67" t="str">
        <f t="shared" si="53"/>
        <v/>
      </c>
    </row>
    <row r="1343" spans="2:13">
      <c r="B1343" s="134"/>
      <c r="C1343" s="134"/>
      <c r="D1343" s="134"/>
      <c r="E1343" s="134"/>
      <c r="F1343" s="135"/>
      <c r="G1343" s="143"/>
      <c r="L1343" s="67" t="str">
        <f t="shared" si="54"/>
        <v/>
      </c>
      <c r="M1343" s="67" t="str">
        <f t="shared" si="53"/>
        <v/>
      </c>
    </row>
    <row r="1344" spans="2:13">
      <c r="B1344" s="134"/>
      <c r="C1344" s="134"/>
      <c r="D1344" s="134"/>
      <c r="E1344" s="134"/>
      <c r="F1344" s="135"/>
      <c r="G1344" s="143"/>
      <c r="L1344" s="67" t="str">
        <f t="shared" si="54"/>
        <v/>
      </c>
      <c r="M1344" s="67" t="str">
        <f t="shared" si="53"/>
        <v/>
      </c>
    </row>
    <row r="1345" spans="2:13">
      <c r="B1345" s="134"/>
      <c r="C1345" s="134"/>
      <c r="D1345" s="134"/>
      <c r="E1345" s="134"/>
      <c r="F1345" s="135"/>
      <c r="G1345" s="143"/>
      <c r="L1345" s="67" t="str">
        <f t="shared" si="54"/>
        <v/>
      </c>
      <c r="M1345" s="67" t="str">
        <f t="shared" si="53"/>
        <v/>
      </c>
    </row>
    <row r="1346" spans="2:13">
      <c r="B1346" s="134"/>
      <c r="C1346" s="134"/>
      <c r="D1346" s="134"/>
      <c r="E1346" s="134"/>
      <c r="F1346" s="135"/>
      <c r="G1346" s="143"/>
      <c r="L1346" s="67" t="str">
        <f t="shared" si="54"/>
        <v/>
      </c>
      <c r="M1346" s="67" t="str">
        <f t="shared" si="53"/>
        <v/>
      </c>
    </row>
    <row r="1347" spans="2:13">
      <c r="B1347" s="134"/>
      <c r="C1347" s="134"/>
      <c r="D1347" s="134"/>
      <c r="E1347" s="134"/>
      <c r="F1347" s="135"/>
      <c r="G1347" s="143"/>
      <c r="L1347" s="67" t="str">
        <f t="shared" si="54"/>
        <v/>
      </c>
      <c r="M1347" s="67" t="str">
        <f t="shared" si="53"/>
        <v/>
      </c>
    </row>
    <row r="1348" spans="2:13">
      <c r="B1348" s="134"/>
      <c r="C1348" s="134"/>
      <c r="D1348" s="134"/>
      <c r="E1348" s="134"/>
      <c r="F1348" s="135"/>
      <c r="G1348" s="143"/>
      <c r="L1348" s="67" t="str">
        <f t="shared" si="54"/>
        <v/>
      </c>
      <c r="M1348" s="67" t="str">
        <f t="shared" si="53"/>
        <v/>
      </c>
    </row>
    <row r="1349" spans="2:13">
      <c r="B1349" s="134"/>
      <c r="C1349" s="134"/>
      <c r="D1349" s="134"/>
      <c r="E1349" s="134"/>
      <c r="F1349" s="135"/>
      <c r="G1349" s="143"/>
      <c r="L1349" s="67" t="str">
        <f t="shared" si="54"/>
        <v/>
      </c>
      <c r="M1349" s="67" t="str">
        <f t="shared" si="53"/>
        <v/>
      </c>
    </row>
    <row r="1350" spans="2:13">
      <c r="B1350" s="134"/>
      <c r="C1350" s="134"/>
      <c r="D1350" s="134"/>
      <c r="E1350" s="134"/>
      <c r="F1350" s="135"/>
      <c r="G1350" s="143"/>
      <c r="L1350" s="67" t="str">
        <f t="shared" si="54"/>
        <v/>
      </c>
      <c r="M1350" s="67" t="str">
        <f t="shared" ref="M1350:M1388" si="55">IF(L1350="","",L1350*J$3)</f>
        <v/>
      </c>
    </row>
    <row r="1351" spans="2:13">
      <c r="B1351" s="134"/>
      <c r="C1351" s="134"/>
      <c r="D1351" s="134"/>
      <c r="E1351" s="134"/>
      <c r="F1351" s="135"/>
      <c r="G1351" s="143"/>
      <c r="L1351" s="67" t="str">
        <f t="shared" si="54"/>
        <v/>
      </c>
      <c r="M1351" s="67" t="str">
        <f t="shared" si="55"/>
        <v/>
      </c>
    </row>
    <row r="1352" spans="2:13">
      <c r="B1352" s="134"/>
      <c r="C1352" s="134"/>
      <c r="D1352" s="134"/>
      <c r="E1352" s="134"/>
      <c r="F1352" s="135"/>
      <c r="G1352" s="143"/>
      <c r="L1352" s="67" t="str">
        <f t="shared" si="54"/>
        <v/>
      </c>
      <c r="M1352" s="67" t="str">
        <f t="shared" si="55"/>
        <v/>
      </c>
    </row>
    <row r="1353" spans="2:13">
      <c r="B1353" s="134"/>
      <c r="C1353" s="134"/>
      <c r="D1353" s="134"/>
      <c r="E1353" s="134"/>
      <c r="F1353" s="135"/>
      <c r="G1353" s="143"/>
      <c r="L1353" s="67" t="str">
        <f t="shared" si="54"/>
        <v/>
      </c>
      <c r="M1353" s="67" t="str">
        <f t="shared" si="55"/>
        <v/>
      </c>
    </row>
    <row r="1354" spans="2:13">
      <c r="B1354" s="134"/>
      <c r="C1354" s="134"/>
      <c r="D1354" s="134"/>
      <c r="E1354" s="134"/>
      <c r="F1354" s="135"/>
      <c r="G1354" s="143"/>
      <c r="L1354" s="67" t="str">
        <f t="shared" si="54"/>
        <v/>
      </c>
      <c r="M1354" s="67" t="str">
        <f t="shared" si="55"/>
        <v/>
      </c>
    </row>
    <row r="1355" spans="2:13">
      <c r="B1355" s="134"/>
      <c r="C1355" s="134"/>
      <c r="D1355" s="134"/>
      <c r="E1355" s="134"/>
      <c r="F1355" s="135"/>
      <c r="G1355" s="143"/>
      <c r="L1355" s="67" t="str">
        <f t="shared" si="54"/>
        <v/>
      </c>
      <c r="M1355" s="67" t="str">
        <f t="shared" si="55"/>
        <v/>
      </c>
    </row>
    <row r="1356" spans="2:13">
      <c r="B1356" s="134"/>
      <c r="C1356" s="134"/>
      <c r="D1356" s="134"/>
      <c r="E1356" s="134"/>
      <c r="F1356" s="135"/>
      <c r="G1356" s="143"/>
      <c r="L1356" s="67" t="str">
        <f t="shared" si="54"/>
        <v/>
      </c>
      <c r="M1356" s="67" t="str">
        <f t="shared" si="55"/>
        <v/>
      </c>
    </row>
    <row r="1357" spans="2:13">
      <c r="B1357" s="134"/>
      <c r="C1357" s="134"/>
      <c r="D1357" s="134"/>
      <c r="E1357" s="134"/>
      <c r="F1357" s="135"/>
      <c r="G1357" s="143"/>
      <c r="L1357" s="67" t="str">
        <f t="shared" si="54"/>
        <v/>
      </c>
      <c r="M1357" s="67" t="str">
        <f t="shared" si="55"/>
        <v/>
      </c>
    </row>
    <row r="1358" spans="2:13">
      <c r="B1358" s="134"/>
      <c r="C1358" s="134"/>
      <c r="D1358" s="134"/>
      <c r="E1358" s="134"/>
      <c r="F1358" s="135"/>
      <c r="G1358" s="143"/>
      <c r="L1358" s="67" t="str">
        <f t="shared" si="54"/>
        <v/>
      </c>
      <c r="M1358" s="67" t="str">
        <f t="shared" si="55"/>
        <v/>
      </c>
    </row>
    <row r="1359" spans="2:13">
      <c r="B1359" s="134"/>
      <c r="C1359" s="134"/>
      <c r="D1359" s="134"/>
      <c r="E1359" s="134"/>
      <c r="F1359" s="135"/>
      <c r="G1359" s="143"/>
      <c r="L1359" s="67" t="str">
        <f t="shared" si="54"/>
        <v/>
      </c>
      <c r="M1359" s="67" t="str">
        <f t="shared" si="55"/>
        <v/>
      </c>
    </row>
    <row r="1360" spans="2:13">
      <c r="B1360" s="134"/>
      <c r="C1360" s="134"/>
      <c r="D1360" s="134"/>
      <c r="E1360" s="134"/>
      <c r="F1360" s="135"/>
      <c r="G1360" s="143"/>
      <c r="L1360" s="67" t="str">
        <f t="shared" si="54"/>
        <v/>
      </c>
      <c r="M1360" s="67" t="str">
        <f t="shared" si="55"/>
        <v/>
      </c>
    </row>
    <row r="1361" spans="2:13">
      <c r="B1361" s="134"/>
      <c r="C1361" s="134"/>
      <c r="D1361" s="134"/>
      <c r="E1361" s="134"/>
      <c r="F1361" s="135"/>
      <c r="G1361" s="143"/>
      <c r="L1361" s="67" t="str">
        <f t="shared" si="54"/>
        <v/>
      </c>
      <c r="M1361" s="67" t="str">
        <f t="shared" si="55"/>
        <v/>
      </c>
    </row>
    <row r="1362" spans="2:13">
      <c r="B1362" s="134"/>
      <c r="C1362" s="134"/>
      <c r="D1362" s="134"/>
      <c r="E1362" s="134"/>
      <c r="F1362" s="135"/>
      <c r="G1362" s="143"/>
      <c r="L1362" s="67" t="str">
        <f t="shared" si="54"/>
        <v/>
      </c>
      <c r="M1362" s="67" t="str">
        <f t="shared" si="55"/>
        <v/>
      </c>
    </row>
    <row r="1363" spans="2:13">
      <c r="B1363" s="134"/>
      <c r="C1363" s="134"/>
      <c r="D1363" s="134"/>
      <c r="E1363" s="134"/>
      <c r="F1363" s="135"/>
      <c r="G1363" s="143"/>
      <c r="L1363" s="67" t="str">
        <f t="shared" si="54"/>
        <v/>
      </c>
      <c r="M1363" s="67" t="str">
        <f t="shared" si="55"/>
        <v/>
      </c>
    </row>
    <row r="1364" spans="2:13">
      <c r="B1364" s="134"/>
      <c r="C1364" s="134"/>
      <c r="D1364" s="134"/>
      <c r="E1364" s="134"/>
      <c r="F1364" s="135"/>
      <c r="G1364" s="143"/>
      <c r="L1364" s="67" t="str">
        <f t="shared" si="54"/>
        <v/>
      </c>
      <c r="M1364" s="67" t="str">
        <f t="shared" si="55"/>
        <v/>
      </c>
    </row>
    <row r="1365" spans="2:13">
      <c r="B1365" s="134"/>
      <c r="C1365" s="134"/>
      <c r="D1365" s="134"/>
      <c r="E1365" s="134"/>
      <c r="F1365" s="135"/>
      <c r="G1365" s="143"/>
      <c r="L1365" s="67" t="str">
        <f t="shared" si="54"/>
        <v/>
      </c>
      <c r="M1365" s="67" t="str">
        <f t="shared" si="55"/>
        <v/>
      </c>
    </row>
    <row r="1366" spans="2:13">
      <c r="B1366" s="134"/>
      <c r="C1366" s="134"/>
      <c r="D1366" s="134"/>
      <c r="E1366" s="134"/>
      <c r="F1366" s="135"/>
      <c r="G1366" s="143"/>
      <c r="L1366" s="67" t="str">
        <f t="shared" si="54"/>
        <v/>
      </c>
      <c r="M1366" s="67" t="str">
        <f t="shared" si="55"/>
        <v/>
      </c>
    </row>
    <row r="1367" spans="2:13">
      <c r="B1367" s="134"/>
      <c r="C1367" s="134"/>
      <c r="D1367" s="134"/>
      <c r="E1367" s="134"/>
      <c r="F1367" s="135"/>
      <c r="G1367" s="143"/>
      <c r="L1367" s="67" t="str">
        <f t="shared" si="54"/>
        <v/>
      </c>
      <c r="M1367" s="67" t="str">
        <f t="shared" si="55"/>
        <v/>
      </c>
    </row>
    <row r="1368" spans="2:13">
      <c r="B1368" s="134"/>
      <c r="C1368" s="134"/>
      <c r="D1368" s="134"/>
      <c r="E1368" s="134"/>
      <c r="F1368" s="135"/>
      <c r="G1368" s="143"/>
      <c r="L1368" s="67" t="str">
        <f t="shared" si="54"/>
        <v/>
      </c>
      <c r="M1368" s="67" t="str">
        <f t="shared" si="55"/>
        <v/>
      </c>
    </row>
    <row r="1369" spans="2:13">
      <c r="B1369" s="134"/>
      <c r="C1369" s="134"/>
      <c r="D1369" s="134"/>
      <c r="E1369" s="134"/>
      <c r="F1369" s="135"/>
      <c r="G1369" s="143"/>
      <c r="L1369" s="67" t="str">
        <f t="shared" si="54"/>
        <v/>
      </c>
      <c r="M1369" s="67" t="str">
        <f t="shared" si="55"/>
        <v/>
      </c>
    </row>
    <row r="1370" spans="2:13">
      <c r="B1370" s="134"/>
      <c r="C1370" s="134"/>
      <c r="D1370" s="134"/>
      <c r="E1370" s="134"/>
      <c r="F1370" s="135"/>
      <c r="G1370" s="143"/>
      <c r="L1370" s="67" t="str">
        <f t="shared" si="54"/>
        <v/>
      </c>
      <c r="M1370" s="67" t="str">
        <f t="shared" si="55"/>
        <v/>
      </c>
    </row>
    <row r="1371" spans="2:13">
      <c r="B1371" s="134"/>
      <c r="C1371" s="134"/>
      <c r="D1371" s="134"/>
      <c r="E1371" s="134"/>
      <c r="F1371" s="135"/>
      <c r="G1371" s="143"/>
      <c r="L1371" s="67" t="str">
        <f t="shared" si="54"/>
        <v/>
      </c>
      <c r="M1371" s="67" t="str">
        <f t="shared" si="55"/>
        <v/>
      </c>
    </row>
    <row r="1372" spans="2:13">
      <c r="B1372" s="134"/>
      <c r="C1372" s="134"/>
      <c r="D1372" s="134"/>
      <c r="E1372" s="134"/>
      <c r="F1372" s="135"/>
      <c r="G1372" s="143"/>
      <c r="L1372" s="67" t="str">
        <f t="shared" si="54"/>
        <v/>
      </c>
      <c r="M1372" s="67" t="str">
        <f t="shared" si="55"/>
        <v/>
      </c>
    </row>
    <row r="1373" spans="2:13">
      <c r="B1373" s="134"/>
      <c r="C1373" s="134"/>
      <c r="D1373" s="134"/>
      <c r="E1373" s="134"/>
      <c r="F1373" s="135"/>
      <c r="G1373" s="143"/>
      <c r="L1373" s="67" t="str">
        <f t="shared" si="54"/>
        <v/>
      </c>
      <c r="M1373" s="67" t="str">
        <f t="shared" si="55"/>
        <v/>
      </c>
    </row>
    <row r="1374" spans="2:13">
      <c r="B1374" s="134"/>
      <c r="C1374" s="134"/>
      <c r="D1374" s="134"/>
      <c r="E1374" s="134"/>
      <c r="F1374" s="135"/>
      <c r="G1374" s="143"/>
      <c r="L1374" s="67" t="str">
        <f t="shared" si="54"/>
        <v/>
      </c>
      <c r="M1374" s="67" t="str">
        <f t="shared" si="55"/>
        <v/>
      </c>
    </row>
    <row r="1375" spans="2:13">
      <c r="B1375" s="134"/>
      <c r="C1375" s="134"/>
      <c r="D1375" s="134"/>
      <c r="E1375" s="134"/>
      <c r="F1375" s="135"/>
      <c r="G1375" s="143"/>
      <c r="L1375" s="67" t="str">
        <f t="shared" si="54"/>
        <v/>
      </c>
      <c r="M1375" s="67" t="str">
        <f t="shared" si="55"/>
        <v/>
      </c>
    </row>
    <row r="1376" spans="2:13">
      <c r="B1376" s="134"/>
      <c r="C1376" s="134"/>
      <c r="D1376" s="134"/>
      <c r="E1376" s="134"/>
      <c r="F1376" s="135"/>
      <c r="G1376" s="143"/>
      <c r="L1376" s="67" t="str">
        <f t="shared" si="54"/>
        <v/>
      </c>
      <c r="M1376" s="67" t="str">
        <f t="shared" si="55"/>
        <v/>
      </c>
    </row>
    <row r="1377" spans="2:13">
      <c r="B1377" s="134"/>
      <c r="C1377" s="134"/>
      <c r="D1377" s="134"/>
      <c r="E1377" s="134"/>
      <c r="F1377" s="135"/>
      <c r="G1377" s="143"/>
      <c r="L1377" s="67" t="str">
        <f t="shared" si="54"/>
        <v/>
      </c>
      <c r="M1377" s="67" t="str">
        <f t="shared" si="55"/>
        <v/>
      </c>
    </row>
    <row r="1378" spans="2:13">
      <c r="B1378" s="134"/>
      <c r="C1378" s="134"/>
      <c r="D1378" s="134"/>
      <c r="E1378" s="134"/>
      <c r="F1378" s="135"/>
      <c r="G1378" s="143"/>
      <c r="L1378" s="67" t="str">
        <f t="shared" si="54"/>
        <v/>
      </c>
      <c r="M1378" s="67" t="str">
        <f t="shared" si="55"/>
        <v/>
      </c>
    </row>
    <row r="1379" spans="2:13">
      <c r="B1379" s="134"/>
      <c r="C1379" s="134"/>
      <c r="D1379" s="134"/>
      <c r="E1379" s="134"/>
      <c r="F1379" s="135"/>
      <c r="G1379" s="143"/>
      <c r="L1379" s="67" t="str">
        <f t="shared" si="54"/>
        <v/>
      </c>
      <c r="M1379" s="67" t="str">
        <f t="shared" si="55"/>
        <v/>
      </c>
    </row>
    <row r="1380" spans="2:13">
      <c r="B1380" s="134"/>
      <c r="C1380" s="134"/>
      <c r="D1380" s="134"/>
      <c r="E1380" s="134"/>
      <c r="F1380" s="135"/>
      <c r="G1380" s="143"/>
      <c r="L1380" s="67" t="str">
        <f t="shared" si="54"/>
        <v/>
      </c>
      <c r="M1380" s="67" t="str">
        <f t="shared" si="55"/>
        <v/>
      </c>
    </row>
    <row r="1381" spans="2:13">
      <c r="B1381" s="134"/>
      <c r="C1381" s="134"/>
      <c r="D1381" s="134"/>
      <c r="E1381" s="134"/>
      <c r="F1381" s="135"/>
      <c r="G1381" s="143"/>
      <c r="L1381" s="67" t="str">
        <f t="shared" si="54"/>
        <v/>
      </c>
      <c r="M1381" s="67" t="str">
        <f t="shared" si="55"/>
        <v/>
      </c>
    </row>
    <row r="1382" spans="2:13">
      <c r="B1382" s="134"/>
      <c r="C1382" s="134"/>
      <c r="D1382" s="134"/>
      <c r="E1382" s="134"/>
      <c r="F1382" s="135"/>
      <c r="G1382" s="143"/>
      <c r="L1382" s="67" t="str">
        <f t="shared" si="54"/>
        <v/>
      </c>
      <c r="M1382" s="67" t="str">
        <f t="shared" si="55"/>
        <v/>
      </c>
    </row>
    <row r="1383" spans="2:13">
      <c r="B1383" s="134"/>
      <c r="C1383" s="134"/>
      <c r="D1383" s="134"/>
      <c r="E1383" s="134"/>
      <c r="F1383" s="135"/>
      <c r="G1383" s="143"/>
      <c r="L1383" s="67" t="str">
        <f t="shared" ref="L1383:L1388" si="56">IF(E1383="","",NORMDIST(E1383,J$10,J$11,TRUE))</f>
        <v/>
      </c>
      <c r="M1383" s="67" t="str">
        <f t="shared" si="55"/>
        <v/>
      </c>
    </row>
    <row r="1384" spans="2:13">
      <c r="B1384" s="134"/>
      <c r="C1384" s="134"/>
      <c r="D1384" s="134"/>
      <c r="E1384" s="134"/>
      <c r="F1384" s="135"/>
      <c r="G1384" s="143"/>
      <c r="L1384" s="67" t="str">
        <f t="shared" si="56"/>
        <v/>
      </c>
      <c r="M1384" s="67" t="str">
        <f t="shared" si="55"/>
        <v/>
      </c>
    </row>
    <row r="1385" spans="2:13">
      <c r="B1385" s="134"/>
      <c r="C1385" s="134"/>
      <c r="D1385" s="134"/>
      <c r="E1385" s="134"/>
      <c r="F1385" s="135"/>
      <c r="G1385" s="143"/>
      <c r="L1385" s="67" t="str">
        <f t="shared" si="56"/>
        <v/>
      </c>
      <c r="M1385" s="67" t="str">
        <f t="shared" si="55"/>
        <v/>
      </c>
    </row>
    <row r="1386" spans="2:13">
      <c r="B1386" s="134"/>
      <c r="C1386" s="134"/>
      <c r="D1386" s="134"/>
      <c r="E1386" s="134"/>
      <c r="F1386" s="135"/>
      <c r="G1386" s="143"/>
      <c r="L1386" s="67" t="str">
        <f t="shared" si="56"/>
        <v/>
      </c>
      <c r="M1386" s="67" t="str">
        <f t="shared" si="55"/>
        <v/>
      </c>
    </row>
    <row r="1387" spans="2:13">
      <c r="B1387" s="134"/>
      <c r="C1387" s="134"/>
      <c r="D1387" s="134"/>
      <c r="E1387" s="134"/>
      <c r="F1387" s="135"/>
      <c r="G1387" s="143"/>
      <c r="L1387" s="67" t="str">
        <f t="shared" si="56"/>
        <v/>
      </c>
      <c r="M1387" s="67" t="str">
        <f t="shared" si="55"/>
        <v/>
      </c>
    </row>
    <row r="1388" spans="2:13">
      <c r="B1388" s="134"/>
      <c r="C1388" s="134"/>
      <c r="D1388" s="134"/>
      <c r="E1388" s="134"/>
      <c r="F1388" s="135"/>
      <c r="G1388" s="143"/>
      <c r="L1388" s="67" t="str">
        <f t="shared" si="56"/>
        <v/>
      </c>
      <c r="M1388" s="67" t="str">
        <f t="shared" si="55"/>
        <v/>
      </c>
    </row>
    <row r="1389" spans="2:13">
      <c r="B1389" s="134"/>
      <c r="C1389" s="134"/>
      <c r="D1389" s="134"/>
      <c r="E1389" s="134"/>
      <c r="F1389" s="135"/>
      <c r="G1389" s="143"/>
    </row>
    <row r="1390" spans="2:13">
      <c r="B1390" s="134"/>
      <c r="C1390" s="134"/>
      <c r="D1390" s="134"/>
      <c r="E1390" s="134"/>
      <c r="F1390" s="135"/>
      <c r="G1390" s="143"/>
    </row>
    <row r="1391" spans="2:13">
      <c r="B1391" s="134"/>
      <c r="C1391" s="134"/>
      <c r="D1391" s="134"/>
      <c r="E1391" s="134"/>
      <c r="F1391" s="135"/>
      <c r="G1391" s="143"/>
    </row>
    <row r="1392" spans="2:13">
      <c r="B1392" s="134"/>
      <c r="C1392" s="134"/>
      <c r="D1392" s="134"/>
      <c r="E1392" s="134"/>
      <c r="F1392" s="135"/>
      <c r="G1392" s="143"/>
    </row>
    <row r="1393" spans="2:7">
      <c r="B1393" s="134"/>
      <c r="C1393" s="134"/>
      <c r="D1393" s="134"/>
      <c r="E1393" s="134"/>
      <c r="F1393" s="135"/>
      <c r="G1393" s="143"/>
    </row>
    <row r="1394" spans="2:7">
      <c r="B1394" s="134"/>
      <c r="C1394" s="134"/>
      <c r="D1394" s="134"/>
      <c r="E1394" s="134"/>
      <c r="F1394" s="135"/>
      <c r="G1394" s="143"/>
    </row>
    <row r="1395" spans="2:7">
      <c r="B1395" s="134"/>
      <c r="C1395" s="134"/>
      <c r="D1395" s="134"/>
      <c r="E1395" s="134"/>
      <c r="F1395" s="135"/>
      <c r="G1395" s="143"/>
    </row>
    <row r="1396" spans="2:7">
      <c r="B1396" s="134"/>
      <c r="C1396" s="134"/>
      <c r="D1396" s="134"/>
      <c r="E1396" s="134"/>
      <c r="F1396" s="135"/>
      <c r="G1396" s="143"/>
    </row>
    <row r="1397" spans="2:7">
      <c r="B1397" s="134"/>
      <c r="C1397" s="134"/>
      <c r="D1397" s="134"/>
      <c r="E1397" s="134"/>
      <c r="F1397" s="135"/>
      <c r="G1397" s="143"/>
    </row>
    <row r="1398" spans="2:7">
      <c r="B1398" s="134"/>
      <c r="C1398" s="134"/>
      <c r="D1398" s="134"/>
      <c r="E1398" s="134"/>
      <c r="F1398" s="135"/>
      <c r="G1398" s="143"/>
    </row>
    <row r="1399" spans="2:7">
      <c r="B1399" s="134"/>
      <c r="C1399" s="134"/>
      <c r="D1399" s="134"/>
      <c r="E1399" s="134"/>
      <c r="F1399" s="135"/>
      <c r="G1399" s="143"/>
    </row>
    <row r="1400" spans="2:7">
      <c r="B1400" s="134"/>
      <c r="C1400" s="134"/>
      <c r="D1400" s="134"/>
      <c r="E1400" s="134"/>
      <c r="F1400" s="135"/>
      <c r="G1400" s="143"/>
    </row>
    <row r="1401" spans="2:7">
      <c r="B1401" s="134"/>
      <c r="C1401" s="134"/>
      <c r="D1401" s="134"/>
      <c r="E1401" s="134"/>
      <c r="F1401" s="135"/>
      <c r="G1401" s="143"/>
    </row>
    <row r="1402" spans="2:7">
      <c r="B1402" s="134"/>
      <c r="C1402" s="134"/>
      <c r="D1402" s="134"/>
      <c r="E1402" s="134"/>
      <c r="F1402" s="135"/>
      <c r="G1402" s="143"/>
    </row>
    <row r="1403" spans="2:7">
      <c r="B1403" s="134"/>
      <c r="C1403" s="134"/>
      <c r="D1403" s="134"/>
      <c r="E1403" s="134"/>
      <c r="F1403" s="135"/>
      <c r="G1403" s="143"/>
    </row>
    <row r="1404" spans="2:7">
      <c r="B1404" s="134"/>
      <c r="C1404" s="134"/>
      <c r="D1404" s="134"/>
      <c r="E1404" s="134"/>
      <c r="F1404" s="135"/>
      <c r="G1404" s="143"/>
    </row>
    <row r="1405" spans="2:7">
      <c r="B1405" s="134"/>
      <c r="C1405" s="134"/>
      <c r="D1405" s="134"/>
      <c r="E1405" s="134"/>
      <c r="F1405" s="135"/>
      <c r="G1405" s="143"/>
    </row>
    <row r="1406" spans="2:7">
      <c r="B1406" s="134"/>
      <c r="C1406" s="134"/>
      <c r="D1406" s="134"/>
      <c r="E1406" s="134"/>
      <c r="F1406" s="135"/>
      <c r="G1406" s="143"/>
    </row>
    <row r="1407" spans="2:7">
      <c r="B1407" s="134"/>
      <c r="C1407" s="134"/>
      <c r="D1407" s="134"/>
      <c r="E1407" s="134"/>
      <c r="F1407" s="135"/>
      <c r="G1407" s="143"/>
    </row>
    <row r="1408" spans="2:7">
      <c r="B1408" s="134"/>
      <c r="C1408" s="134"/>
      <c r="D1408" s="134"/>
      <c r="E1408" s="134"/>
      <c r="F1408" s="135"/>
      <c r="G1408" s="143"/>
    </row>
    <row r="1409" spans="2:7">
      <c r="B1409" s="134"/>
      <c r="C1409" s="134"/>
      <c r="D1409" s="134"/>
      <c r="E1409" s="134"/>
      <c r="F1409" s="135"/>
      <c r="G1409" s="143"/>
    </row>
    <row r="1410" spans="2:7">
      <c r="B1410" s="134"/>
      <c r="C1410" s="134"/>
      <c r="D1410" s="134"/>
      <c r="E1410" s="134"/>
      <c r="F1410" s="135"/>
      <c r="G1410" s="143"/>
    </row>
    <row r="1411" spans="2:7">
      <c r="B1411" s="134"/>
      <c r="C1411" s="134"/>
      <c r="D1411" s="134"/>
      <c r="E1411" s="134"/>
      <c r="F1411" s="135"/>
      <c r="G1411" s="143"/>
    </row>
    <row r="1412" spans="2:7">
      <c r="B1412" s="134"/>
      <c r="C1412" s="134"/>
      <c r="D1412" s="134"/>
      <c r="E1412" s="134"/>
      <c r="F1412" s="135"/>
      <c r="G1412" s="143"/>
    </row>
    <row r="1413" spans="2:7">
      <c r="B1413" s="134"/>
      <c r="C1413" s="134"/>
      <c r="D1413" s="134"/>
      <c r="E1413" s="134"/>
      <c r="F1413" s="135"/>
      <c r="G1413" s="143"/>
    </row>
    <row r="1414" spans="2:7">
      <c r="B1414" s="134"/>
      <c r="C1414" s="134"/>
      <c r="D1414" s="134"/>
      <c r="E1414" s="134"/>
      <c r="F1414" s="135"/>
      <c r="G1414" s="143"/>
    </row>
    <row r="1415" spans="2:7">
      <c r="B1415" s="134"/>
      <c r="C1415" s="134"/>
      <c r="D1415" s="134"/>
      <c r="E1415" s="134"/>
      <c r="F1415" s="135"/>
      <c r="G1415" s="143"/>
    </row>
    <row r="1416" spans="2:7">
      <c r="B1416" s="134"/>
      <c r="C1416" s="134"/>
      <c r="D1416" s="134"/>
      <c r="E1416" s="134"/>
      <c r="F1416" s="135"/>
      <c r="G1416" s="143"/>
    </row>
    <row r="1417" spans="2:7">
      <c r="B1417" s="134"/>
      <c r="C1417" s="134"/>
      <c r="D1417" s="134"/>
      <c r="E1417" s="134"/>
      <c r="F1417" s="135"/>
      <c r="G1417" s="143"/>
    </row>
    <row r="1418" spans="2:7">
      <c r="B1418" s="134"/>
      <c r="C1418" s="134"/>
      <c r="D1418" s="134"/>
      <c r="E1418" s="134"/>
      <c r="F1418" s="135"/>
      <c r="G1418" s="143"/>
    </row>
    <row r="1419" spans="2:7">
      <c r="B1419" s="134"/>
      <c r="C1419" s="134"/>
      <c r="D1419" s="134"/>
      <c r="E1419" s="134"/>
      <c r="F1419" s="135"/>
      <c r="G1419" s="143"/>
    </row>
    <row r="1420" spans="2:7">
      <c r="B1420" s="134"/>
      <c r="C1420" s="134"/>
      <c r="D1420" s="134"/>
      <c r="E1420" s="134"/>
      <c r="F1420" s="135"/>
      <c r="G1420" s="143"/>
    </row>
    <row r="1421" spans="2:7">
      <c r="B1421" s="134"/>
      <c r="C1421" s="134"/>
      <c r="D1421" s="134"/>
      <c r="E1421" s="134"/>
      <c r="F1421" s="135"/>
      <c r="G1421" s="143"/>
    </row>
    <row r="1422" spans="2:7">
      <c r="B1422" s="134"/>
      <c r="C1422" s="134"/>
      <c r="D1422" s="134"/>
      <c r="E1422" s="134"/>
      <c r="F1422" s="135"/>
      <c r="G1422" s="143"/>
    </row>
    <row r="1423" spans="2:7">
      <c r="B1423" s="134"/>
      <c r="C1423" s="134"/>
      <c r="D1423" s="134"/>
      <c r="E1423" s="134"/>
      <c r="F1423" s="135"/>
      <c r="G1423" s="143"/>
    </row>
    <row r="1424" spans="2:7">
      <c r="B1424" s="134"/>
      <c r="C1424" s="134"/>
      <c r="D1424" s="134"/>
      <c r="E1424" s="134"/>
      <c r="F1424" s="135"/>
      <c r="G1424" s="143"/>
    </row>
    <row r="1425" spans="2:7">
      <c r="B1425" s="134"/>
      <c r="C1425" s="134"/>
      <c r="D1425" s="134"/>
      <c r="E1425" s="134"/>
      <c r="F1425" s="135"/>
      <c r="G1425" s="143"/>
    </row>
    <row r="1426" spans="2:7">
      <c r="B1426" s="134"/>
      <c r="C1426" s="134"/>
      <c r="D1426" s="134"/>
      <c r="E1426" s="134"/>
      <c r="F1426" s="135"/>
      <c r="G1426" s="143"/>
    </row>
    <row r="1427" spans="2:7">
      <c r="B1427" s="134"/>
      <c r="C1427" s="134"/>
      <c r="D1427" s="134"/>
      <c r="E1427" s="134"/>
      <c r="F1427" s="135"/>
      <c r="G1427" s="143"/>
    </row>
    <row r="1428" spans="2:7">
      <c r="B1428" s="134"/>
      <c r="C1428" s="134"/>
      <c r="D1428" s="134"/>
      <c r="E1428" s="134"/>
      <c r="F1428" s="135"/>
      <c r="G1428" s="143"/>
    </row>
    <row r="1429" spans="2:7">
      <c r="B1429" s="134"/>
      <c r="C1429" s="134"/>
      <c r="D1429" s="134"/>
      <c r="E1429" s="134"/>
      <c r="F1429" s="135"/>
      <c r="G1429" s="143"/>
    </row>
    <row r="1430" spans="2:7">
      <c r="B1430" s="134"/>
      <c r="C1430" s="134"/>
      <c r="D1430" s="134"/>
      <c r="E1430" s="134"/>
      <c r="F1430" s="135"/>
      <c r="G1430" s="143"/>
    </row>
    <row r="1431" spans="2:7">
      <c r="B1431" s="134"/>
      <c r="C1431" s="134"/>
      <c r="D1431" s="134"/>
      <c r="E1431" s="134"/>
      <c r="F1431" s="135"/>
      <c r="G1431" s="143"/>
    </row>
    <row r="1432" spans="2:7">
      <c r="B1432" s="134"/>
      <c r="C1432" s="134"/>
      <c r="D1432" s="134"/>
      <c r="E1432" s="134"/>
      <c r="F1432" s="135"/>
      <c r="G1432" s="143"/>
    </row>
    <row r="1433" spans="2:7">
      <c r="B1433" s="134"/>
      <c r="C1433" s="134"/>
      <c r="D1433" s="134"/>
      <c r="E1433" s="134"/>
      <c r="F1433" s="135"/>
      <c r="G1433" s="143"/>
    </row>
    <row r="1434" spans="2:7">
      <c r="B1434" s="134"/>
      <c r="C1434" s="134"/>
      <c r="D1434" s="134"/>
      <c r="E1434" s="134"/>
      <c r="F1434" s="135"/>
      <c r="G1434" s="143"/>
    </row>
    <row r="1435" spans="2:7">
      <c r="B1435" s="134"/>
      <c r="C1435" s="134"/>
      <c r="D1435" s="134"/>
      <c r="E1435" s="134"/>
      <c r="F1435" s="135"/>
      <c r="G1435" s="143"/>
    </row>
    <row r="1436" spans="2:7">
      <c r="B1436" s="134"/>
      <c r="C1436" s="134"/>
      <c r="D1436" s="134"/>
      <c r="E1436" s="134"/>
      <c r="F1436" s="135"/>
      <c r="G1436" s="143"/>
    </row>
    <row r="1437" spans="2:7">
      <c r="B1437" s="134"/>
      <c r="C1437" s="134"/>
      <c r="D1437" s="134"/>
      <c r="E1437" s="134"/>
      <c r="F1437" s="135"/>
      <c r="G1437" s="143"/>
    </row>
    <row r="1438" spans="2:7">
      <c r="B1438" s="134"/>
      <c r="C1438" s="134"/>
      <c r="D1438" s="134"/>
      <c r="E1438" s="134"/>
      <c r="F1438" s="135"/>
      <c r="G1438" s="143"/>
    </row>
    <row r="1439" spans="2:7">
      <c r="B1439" s="134"/>
      <c r="C1439" s="134"/>
      <c r="D1439" s="134"/>
      <c r="E1439" s="134"/>
      <c r="F1439" s="135"/>
      <c r="G1439" s="143"/>
    </row>
    <row r="1440" spans="2:7">
      <c r="B1440" s="134"/>
      <c r="C1440" s="134"/>
      <c r="D1440" s="134"/>
      <c r="E1440" s="134"/>
      <c r="F1440" s="135"/>
      <c r="G1440" s="143"/>
    </row>
    <row r="1441" spans="2:7">
      <c r="B1441" s="134"/>
      <c r="C1441" s="134"/>
      <c r="D1441" s="134"/>
      <c r="E1441" s="134"/>
      <c r="F1441" s="135"/>
      <c r="G1441" s="143"/>
    </row>
    <row r="1442" spans="2:7">
      <c r="B1442" s="134"/>
      <c r="C1442" s="134"/>
      <c r="D1442" s="134"/>
      <c r="E1442" s="134"/>
      <c r="F1442" s="135"/>
      <c r="G1442" s="143"/>
    </row>
    <row r="1443" spans="2:7">
      <c r="B1443" s="134"/>
      <c r="C1443" s="134"/>
      <c r="D1443" s="134"/>
      <c r="E1443" s="134"/>
      <c r="F1443" s="135"/>
      <c r="G1443" s="143"/>
    </row>
    <row r="1444" spans="2:7">
      <c r="B1444" s="134"/>
      <c r="C1444" s="134"/>
      <c r="D1444" s="134"/>
      <c r="E1444" s="134"/>
      <c r="F1444" s="135"/>
      <c r="G1444" s="143"/>
    </row>
    <row r="1445" spans="2:7">
      <c r="B1445" s="134"/>
      <c r="C1445" s="134"/>
      <c r="D1445" s="134"/>
      <c r="E1445" s="134"/>
      <c r="F1445" s="135"/>
      <c r="G1445" s="143"/>
    </row>
    <row r="1446" spans="2:7">
      <c r="B1446" s="134"/>
      <c r="C1446" s="134"/>
      <c r="D1446" s="134"/>
      <c r="E1446" s="134"/>
      <c r="F1446" s="135"/>
      <c r="G1446" s="143"/>
    </row>
    <row r="1447" spans="2:7">
      <c r="B1447" s="134"/>
      <c r="C1447" s="134"/>
      <c r="D1447" s="134"/>
      <c r="E1447" s="134"/>
      <c r="F1447" s="135"/>
      <c r="G1447" s="143"/>
    </row>
    <row r="1448" spans="2:7">
      <c r="B1448" s="134"/>
      <c r="C1448" s="134"/>
      <c r="D1448" s="134"/>
      <c r="E1448" s="134"/>
      <c r="F1448" s="135"/>
      <c r="G1448" s="143"/>
    </row>
    <row r="1449" spans="2:7">
      <c r="B1449" s="134"/>
      <c r="C1449" s="134"/>
      <c r="D1449" s="134"/>
      <c r="E1449" s="134"/>
      <c r="F1449" s="135"/>
      <c r="G1449" s="143"/>
    </row>
    <row r="1450" spans="2:7">
      <c r="B1450" s="134"/>
      <c r="C1450" s="134"/>
      <c r="D1450" s="134"/>
      <c r="E1450" s="134"/>
      <c r="F1450" s="135"/>
      <c r="G1450" s="143"/>
    </row>
    <row r="1451" spans="2:7">
      <c r="B1451" s="134"/>
      <c r="C1451" s="134"/>
      <c r="D1451" s="134"/>
      <c r="E1451" s="134"/>
      <c r="F1451" s="135"/>
      <c r="G1451" s="143"/>
    </row>
    <row r="1452" spans="2:7">
      <c r="B1452" s="134"/>
      <c r="C1452" s="134"/>
      <c r="D1452" s="134"/>
      <c r="E1452" s="134"/>
      <c r="F1452" s="135"/>
      <c r="G1452" s="143"/>
    </row>
    <row r="1453" spans="2:7">
      <c r="B1453" s="134"/>
      <c r="C1453" s="134"/>
      <c r="D1453" s="134"/>
      <c r="E1453" s="134"/>
      <c r="F1453" s="135"/>
      <c r="G1453" s="143"/>
    </row>
    <row r="1454" spans="2:7">
      <c r="B1454" s="134"/>
      <c r="C1454" s="134"/>
      <c r="D1454" s="134"/>
      <c r="E1454" s="134"/>
      <c r="F1454" s="135"/>
      <c r="G1454" s="143"/>
    </row>
    <row r="1455" spans="2:7">
      <c r="B1455" s="134"/>
      <c r="C1455" s="134"/>
      <c r="D1455" s="134"/>
      <c r="E1455" s="134"/>
      <c r="F1455" s="135"/>
      <c r="G1455" s="143"/>
    </row>
    <row r="1456" spans="2:7">
      <c r="B1456" s="134"/>
      <c r="C1456" s="134"/>
      <c r="D1456" s="134"/>
      <c r="E1456" s="134"/>
      <c r="F1456" s="135"/>
      <c r="G1456" s="143"/>
    </row>
    <row r="1457" spans="2:7">
      <c r="B1457" s="134"/>
      <c r="C1457" s="134"/>
      <c r="D1457" s="134"/>
      <c r="E1457" s="134"/>
      <c r="F1457" s="135"/>
      <c r="G1457" s="143"/>
    </row>
    <row r="1458" spans="2:7">
      <c r="B1458" s="134"/>
      <c r="C1458" s="134"/>
      <c r="D1458" s="134"/>
      <c r="E1458" s="134"/>
      <c r="F1458" s="135"/>
      <c r="G1458" s="143"/>
    </row>
    <row r="1459" spans="2:7">
      <c r="B1459" s="134"/>
      <c r="C1459" s="134"/>
      <c r="D1459" s="134"/>
      <c r="E1459" s="134"/>
      <c r="F1459" s="135"/>
      <c r="G1459" s="143"/>
    </row>
    <row r="1460" spans="2:7">
      <c r="B1460" s="134"/>
      <c r="C1460" s="134"/>
      <c r="D1460" s="134"/>
      <c r="E1460" s="134"/>
      <c r="F1460" s="135"/>
      <c r="G1460" s="143"/>
    </row>
    <row r="1461" spans="2:7">
      <c r="B1461" s="134"/>
      <c r="C1461" s="134"/>
      <c r="D1461" s="134"/>
      <c r="E1461" s="134"/>
      <c r="F1461" s="135"/>
      <c r="G1461" s="143"/>
    </row>
    <row r="1462" spans="2:7">
      <c r="B1462" s="134"/>
      <c r="C1462" s="134"/>
      <c r="D1462" s="134"/>
      <c r="E1462" s="134"/>
      <c r="F1462" s="135"/>
      <c r="G1462" s="143"/>
    </row>
    <row r="1463" spans="2:7">
      <c r="B1463" s="134"/>
      <c r="C1463" s="134"/>
      <c r="D1463" s="134"/>
      <c r="E1463" s="134"/>
      <c r="F1463" s="135"/>
      <c r="G1463" s="143"/>
    </row>
    <row r="1464" spans="2:7">
      <c r="B1464" s="134"/>
      <c r="C1464" s="134"/>
      <c r="D1464" s="134"/>
      <c r="E1464" s="134"/>
      <c r="F1464" s="135"/>
      <c r="G1464" s="143"/>
    </row>
    <row r="1465" spans="2:7">
      <c r="B1465" s="134"/>
      <c r="C1465" s="134"/>
      <c r="D1465" s="134"/>
      <c r="E1465" s="134"/>
      <c r="F1465" s="135"/>
      <c r="G1465" s="143"/>
    </row>
    <row r="1466" spans="2:7">
      <c r="B1466" s="134"/>
      <c r="C1466" s="134"/>
      <c r="D1466" s="134"/>
      <c r="E1466" s="134"/>
      <c r="F1466" s="135"/>
      <c r="G1466" s="143"/>
    </row>
    <row r="1467" spans="2:7">
      <c r="B1467" s="134"/>
      <c r="C1467" s="134"/>
      <c r="D1467" s="134"/>
      <c r="E1467" s="134"/>
      <c r="F1467" s="135"/>
      <c r="G1467" s="143"/>
    </row>
    <row r="1468" spans="2:7">
      <c r="B1468" s="134"/>
      <c r="C1468" s="134"/>
      <c r="D1468" s="134"/>
      <c r="E1468" s="134"/>
      <c r="F1468" s="135"/>
      <c r="G1468" s="143"/>
    </row>
    <row r="1469" spans="2:7">
      <c r="B1469" s="134"/>
      <c r="C1469" s="134"/>
      <c r="D1469" s="134"/>
      <c r="E1469" s="134"/>
      <c r="F1469" s="135"/>
      <c r="G1469" s="143"/>
    </row>
    <row r="1470" spans="2:7">
      <c r="B1470" s="134"/>
      <c r="C1470" s="134"/>
      <c r="D1470" s="134"/>
      <c r="E1470" s="134"/>
      <c r="F1470" s="135"/>
      <c r="G1470" s="143"/>
    </row>
    <row r="1471" spans="2:7">
      <c r="B1471" s="134"/>
      <c r="C1471" s="134"/>
      <c r="D1471" s="134"/>
      <c r="E1471" s="134"/>
      <c r="F1471" s="135"/>
      <c r="G1471" s="143"/>
    </row>
    <row r="1472" spans="2:7">
      <c r="B1472" s="134"/>
      <c r="C1472" s="134"/>
      <c r="D1472" s="134"/>
      <c r="E1472" s="134"/>
      <c r="F1472" s="135"/>
      <c r="G1472" s="143"/>
    </row>
    <row r="1473" spans="2:7">
      <c r="B1473" s="134"/>
      <c r="C1473" s="134"/>
      <c r="D1473" s="134"/>
      <c r="E1473" s="134"/>
      <c r="F1473" s="135"/>
      <c r="G1473" s="143"/>
    </row>
    <row r="1474" spans="2:7">
      <c r="B1474" s="134"/>
      <c r="C1474" s="134"/>
      <c r="D1474" s="134"/>
      <c r="E1474" s="134"/>
      <c r="F1474" s="135"/>
      <c r="G1474" s="143"/>
    </row>
    <row r="1475" spans="2:7">
      <c r="B1475" s="134"/>
      <c r="C1475" s="134"/>
      <c r="D1475" s="134"/>
      <c r="E1475" s="134"/>
      <c r="F1475" s="135"/>
      <c r="G1475" s="143"/>
    </row>
    <row r="1476" spans="2:7">
      <c r="B1476" s="134"/>
      <c r="C1476" s="134"/>
      <c r="D1476" s="134"/>
      <c r="E1476" s="134"/>
      <c r="F1476" s="135"/>
      <c r="G1476" s="143"/>
    </row>
    <row r="1477" spans="2:7">
      <c r="B1477" s="134"/>
      <c r="C1477" s="134"/>
      <c r="D1477" s="134"/>
      <c r="E1477" s="134"/>
      <c r="F1477" s="135"/>
      <c r="G1477" s="143"/>
    </row>
    <row r="1478" spans="2:7">
      <c r="B1478" s="134"/>
      <c r="C1478" s="134"/>
      <c r="D1478" s="134"/>
      <c r="E1478" s="134"/>
      <c r="F1478" s="135"/>
      <c r="G1478" s="143"/>
    </row>
    <row r="1479" spans="2:7">
      <c r="B1479" s="134"/>
      <c r="C1479" s="134"/>
      <c r="D1479" s="134"/>
      <c r="E1479" s="134"/>
      <c r="F1479" s="135"/>
      <c r="G1479" s="143"/>
    </row>
    <row r="1480" spans="2:7">
      <c r="B1480" s="134"/>
      <c r="C1480" s="134"/>
      <c r="D1480" s="134"/>
      <c r="E1480" s="134"/>
      <c r="F1480" s="135"/>
      <c r="G1480" s="143"/>
    </row>
    <row r="1481" spans="2:7">
      <c r="B1481" s="134"/>
      <c r="C1481" s="134"/>
      <c r="D1481" s="134"/>
      <c r="E1481" s="134"/>
      <c r="F1481" s="135"/>
      <c r="G1481" s="143"/>
    </row>
    <row r="1482" spans="2:7">
      <c r="B1482" s="134"/>
      <c r="C1482" s="134"/>
      <c r="D1482" s="134"/>
      <c r="E1482" s="134"/>
      <c r="F1482" s="135"/>
      <c r="G1482" s="143"/>
    </row>
    <row r="1483" spans="2:7">
      <c r="B1483" s="134"/>
      <c r="C1483" s="134"/>
      <c r="D1483" s="134"/>
      <c r="E1483" s="134"/>
      <c r="F1483" s="135"/>
      <c r="G1483" s="143"/>
    </row>
    <row r="1484" spans="2:7">
      <c r="B1484" s="134"/>
      <c r="C1484" s="134"/>
      <c r="D1484" s="134"/>
      <c r="E1484" s="134"/>
      <c r="F1484" s="135"/>
      <c r="G1484" s="143"/>
    </row>
    <row r="1485" spans="2:7">
      <c r="B1485" s="134"/>
      <c r="C1485" s="134"/>
      <c r="D1485" s="134"/>
      <c r="E1485" s="134"/>
      <c r="F1485" s="135"/>
      <c r="G1485" s="143"/>
    </row>
    <row r="1486" spans="2:7">
      <c r="B1486" s="134"/>
      <c r="C1486" s="134"/>
      <c r="D1486" s="134"/>
      <c r="E1486" s="134"/>
      <c r="F1486" s="135"/>
      <c r="G1486" s="143"/>
    </row>
    <row r="1487" spans="2:7">
      <c r="B1487" s="134"/>
      <c r="C1487" s="134"/>
      <c r="D1487" s="134"/>
      <c r="E1487" s="134"/>
      <c r="F1487" s="135"/>
      <c r="G1487" s="143"/>
    </row>
    <row r="1488" spans="2:7">
      <c r="B1488" s="134"/>
      <c r="C1488" s="134"/>
      <c r="D1488" s="134"/>
      <c r="E1488" s="134"/>
      <c r="F1488" s="135"/>
      <c r="G1488" s="143"/>
    </row>
    <row r="1489" spans="2:7">
      <c r="B1489" s="134"/>
      <c r="C1489" s="134"/>
      <c r="D1489" s="134"/>
      <c r="E1489" s="134"/>
      <c r="F1489" s="135"/>
      <c r="G1489" s="143"/>
    </row>
    <row r="1490" spans="2:7">
      <c r="B1490" s="134"/>
      <c r="C1490" s="134"/>
      <c r="D1490" s="134"/>
      <c r="E1490" s="134"/>
      <c r="F1490" s="135"/>
      <c r="G1490" s="143"/>
    </row>
    <row r="1491" spans="2:7">
      <c r="B1491" s="134"/>
      <c r="C1491" s="134"/>
      <c r="D1491" s="134"/>
      <c r="E1491" s="134"/>
      <c r="F1491" s="135"/>
      <c r="G1491" s="143"/>
    </row>
    <row r="1492" spans="2:7">
      <c r="B1492" s="134"/>
      <c r="C1492" s="134"/>
      <c r="D1492" s="134"/>
      <c r="E1492" s="134"/>
      <c r="F1492" s="135"/>
      <c r="G1492" s="143"/>
    </row>
    <row r="1493" spans="2:7">
      <c r="B1493" s="134"/>
      <c r="C1493" s="134"/>
      <c r="D1493" s="134"/>
      <c r="E1493" s="134"/>
      <c r="F1493" s="135"/>
      <c r="G1493" s="143"/>
    </row>
    <row r="1494" spans="2:7">
      <c r="B1494" s="134"/>
      <c r="C1494" s="134"/>
      <c r="D1494" s="134"/>
      <c r="E1494" s="134"/>
      <c r="F1494" s="135"/>
      <c r="G1494" s="143"/>
    </row>
    <row r="1495" spans="2:7">
      <c r="B1495" s="134"/>
      <c r="C1495" s="134"/>
      <c r="D1495" s="134"/>
      <c r="E1495" s="134"/>
      <c r="F1495" s="135"/>
      <c r="G1495" s="143"/>
    </row>
    <row r="1496" spans="2:7">
      <c r="B1496" s="134"/>
      <c r="C1496" s="134"/>
      <c r="D1496" s="134"/>
      <c r="E1496" s="134"/>
      <c r="F1496" s="135"/>
      <c r="G1496" s="143"/>
    </row>
    <row r="1497" spans="2:7">
      <c r="B1497" s="134"/>
      <c r="C1497" s="134"/>
      <c r="D1497" s="134"/>
      <c r="E1497" s="134"/>
      <c r="F1497" s="135"/>
      <c r="G1497" s="143"/>
    </row>
    <row r="1498" spans="2:7">
      <c r="B1498" s="134"/>
      <c r="C1498" s="134"/>
      <c r="D1498" s="134"/>
      <c r="E1498" s="134"/>
      <c r="F1498" s="135"/>
      <c r="G1498" s="143"/>
    </row>
    <row r="1499" spans="2:7">
      <c r="B1499" s="134"/>
      <c r="C1499" s="134"/>
      <c r="D1499" s="134"/>
      <c r="E1499" s="134"/>
      <c r="F1499" s="135"/>
      <c r="G1499" s="143"/>
    </row>
    <row r="1500" spans="2:7">
      <c r="B1500" s="134"/>
      <c r="C1500" s="134"/>
      <c r="D1500" s="134"/>
      <c r="E1500" s="134"/>
      <c r="F1500" s="135"/>
      <c r="G1500" s="143"/>
    </row>
    <row r="1501" spans="2:7">
      <c r="B1501" s="134"/>
      <c r="C1501" s="134"/>
      <c r="D1501" s="134"/>
      <c r="E1501" s="134"/>
      <c r="F1501" s="135"/>
      <c r="G1501" s="143"/>
    </row>
    <row r="1502" spans="2:7">
      <c r="B1502" s="134"/>
      <c r="C1502" s="134"/>
      <c r="D1502" s="134"/>
      <c r="E1502" s="134"/>
      <c r="F1502" s="135"/>
      <c r="G1502" s="143"/>
    </row>
    <row r="1503" spans="2:7">
      <c r="B1503" s="134"/>
      <c r="C1503" s="134"/>
      <c r="D1503" s="134"/>
      <c r="E1503" s="134"/>
      <c r="F1503" s="135"/>
      <c r="G1503" s="143"/>
    </row>
    <row r="1504" spans="2:7">
      <c r="B1504" s="134"/>
      <c r="C1504" s="134"/>
      <c r="D1504" s="134"/>
      <c r="E1504" s="134"/>
      <c r="F1504" s="135"/>
      <c r="G1504" s="143"/>
    </row>
    <row r="1505" spans="2:7">
      <c r="B1505" s="134"/>
      <c r="C1505" s="134"/>
      <c r="D1505" s="134"/>
      <c r="E1505" s="134"/>
      <c r="F1505" s="135"/>
      <c r="G1505" s="143"/>
    </row>
    <row r="1506" spans="2:7">
      <c r="B1506" s="134"/>
      <c r="C1506" s="134"/>
      <c r="D1506" s="134"/>
      <c r="E1506" s="134"/>
      <c r="F1506" s="135"/>
      <c r="G1506" s="143"/>
    </row>
    <row r="1507" spans="2:7">
      <c r="B1507" s="134"/>
      <c r="C1507" s="134"/>
      <c r="D1507" s="134"/>
      <c r="E1507" s="134"/>
      <c r="F1507" s="135"/>
      <c r="G1507" s="143"/>
    </row>
    <row r="1508" spans="2:7">
      <c r="B1508" s="134"/>
      <c r="C1508" s="134"/>
      <c r="D1508" s="134"/>
      <c r="E1508" s="134"/>
      <c r="F1508" s="135"/>
      <c r="G1508" s="143"/>
    </row>
    <row r="1509" spans="2:7">
      <c r="B1509" s="134"/>
      <c r="C1509" s="134"/>
      <c r="D1509" s="134"/>
      <c r="E1509" s="134"/>
      <c r="F1509" s="135"/>
      <c r="G1509" s="143"/>
    </row>
    <row r="1510" spans="2:7">
      <c r="B1510" s="134"/>
      <c r="C1510" s="134"/>
      <c r="D1510" s="134"/>
      <c r="E1510" s="134"/>
      <c r="F1510" s="135"/>
      <c r="G1510" s="143"/>
    </row>
    <row r="1511" spans="2:7">
      <c r="B1511" s="134"/>
      <c r="C1511" s="134"/>
      <c r="D1511" s="134"/>
      <c r="E1511" s="134"/>
      <c r="F1511" s="135"/>
      <c r="G1511" s="143"/>
    </row>
    <row r="1512" spans="2:7">
      <c r="B1512" s="134"/>
      <c r="C1512" s="134"/>
      <c r="D1512" s="134"/>
      <c r="E1512" s="134"/>
      <c r="F1512" s="135"/>
      <c r="G1512" s="143"/>
    </row>
    <row r="1513" spans="2:7">
      <c r="B1513" s="134"/>
      <c r="C1513" s="134"/>
      <c r="D1513" s="134"/>
      <c r="E1513" s="134"/>
      <c r="F1513" s="135"/>
      <c r="G1513" s="143"/>
    </row>
    <row r="1514" spans="2:7">
      <c r="B1514" s="134"/>
      <c r="C1514" s="134"/>
      <c r="D1514" s="134"/>
      <c r="E1514" s="134"/>
      <c r="F1514" s="135"/>
      <c r="G1514" s="143"/>
    </row>
    <row r="1515" spans="2:7">
      <c r="B1515" s="134"/>
      <c r="C1515" s="134"/>
      <c r="D1515" s="134"/>
      <c r="E1515" s="134"/>
      <c r="F1515" s="135"/>
      <c r="G1515" s="143"/>
    </row>
    <row r="1516" spans="2:7">
      <c r="B1516" s="134"/>
      <c r="C1516" s="134"/>
      <c r="D1516" s="134"/>
      <c r="E1516" s="134"/>
      <c r="F1516" s="135"/>
      <c r="G1516" s="143"/>
    </row>
    <row r="1517" spans="2:7">
      <c r="B1517" s="134"/>
      <c r="C1517" s="134"/>
      <c r="D1517" s="134"/>
      <c r="E1517" s="134"/>
      <c r="F1517" s="135"/>
      <c r="G1517" s="143"/>
    </row>
    <row r="1518" spans="2:7">
      <c r="B1518" s="134"/>
      <c r="C1518" s="134"/>
      <c r="D1518" s="134"/>
      <c r="E1518" s="134"/>
      <c r="F1518" s="135"/>
      <c r="G1518" s="143"/>
    </row>
    <row r="1519" spans="2:7">
      <c r="B1519" s="134"/>
      <c r="C1519" s="134"/>
      <c r="D1519" s="134"/>
      <c r="E1519" s="134"/>
      <c r="F1519" s="135"/>
      <c r="G1519" s="143"/>
    </row>
    <row r="1520" spans="2:7">
      <c r="B1520" s="134"/>
      <c r="C1520" s="134"/>
      <c r="D1520" s="134"/>
      <c r="E1520" s="134"/>
      <c r="F1520" s="135"/>
      <c r="G1520" s="143"/>
    </row>
    <row r="1521" spans="2:7">
      <c r="B1521" s="134"/>
      <c r="C1521" s="134"/>
      <c r="D1521" s="134"/>
      <c r="E1521" s="134"/>
      <c r="F1521" s="135"/>
      <c r="G1521" s="143"/>
    </row>
    <row r="1522" spans="2:7">
      <c r="B1522" s="134"/>
      <c r="C1522" s="134"/>
      <c r="D1522" s="134"/>
      <c r="E1522" s="134"/>
      <c r="F1522" s="135"/>
      <c r="G1522" s="143"/>
    </row>
    <row r="1523" spans="2:7">
      <c r="B1523" s="134"/>
      <c r="C1523" s="134"/>
      <c r="D1523" s="134"/>
      <c r="E1523" s="134"/>
      <c r="F1523" s="135"/>
      <c r="G1523" s="143"/>
    </row>
    <row r="1524" spans="2:7">
      <c r="B1524" s="134"/>
      <c r="C1524" s="134"/>
      <c r="D1524" s="134"/>
      <c r="E1524" s="134"/>
      <c r="F1524" s="135"/>
      <c r="G1524" s="143"/>
    </row>
    <row r="1525" spans="2:7">
      <c r="B1525" s="134"/>
      <c r="C1525" s="134"/>
      <c r="D1525" s="134"/>
      <c r="E1525" s="134"/>
      <c r="F1525" s="135"/>
      <c r="G1525" s="143"/>
    </row>
    <row r="1526" spans="2:7">
      <c r="B1526" s="134"/>
      <c r="C1526" s="134"/>
      <c r="D1526" s="134"/>
      <c r="E1526" s="134"/>
      <c r="F1526" s="135"/>
      <c r="G1526" s="143"/>
    </row>
    <row r="1527" spans="2:7">
      <c r="B1527" s="134"/>
      <c r="C1527" s="134"/>
      <c r="D1527" s="134"/>
      <c r="E1527" s="134"/>
      <c r="F1527" s="135"/>
      <c r="G1527" s="143"/>
    </row>
    <row r="1528" spans="2:7">
      <c r="B1528" s="134"/>
      <c r="C1528" s="134"/>
      <c r="D1528" s="134"/>
      <c r="E1528" s="134"/>
      <c r="F1528" s="135"/>
      <c r="G1528" s="143"/>
    </row>
    <row r="1529" spans="2:7">
      <c r="B1529" s="134"/>
      <c r="C1529" s="134"/>
      <c r="D1529" s="134"/>
      <c r="E1529" s="134"/>
      <c r="F1529" s="135"/>
      <c r="G1529" s="143"/>
    </row>
    <row r="1530" spans="2:7">
      <c r="B1530" s="134"/>
      <c r="C1530" s="134"/>
      <c r="D1530" s="134"/>
      <c r="E1530" s="134"/>
      <c r="F1530" s="135"/>
      <c r="G1530" s="143"/>
    </row>
    <row r="1531" spans="2:7">
      <c r="B1531" s="134"/>
      <c r="C1531" s="134"/>
      <c r="D1531" s="134"/>
      <c r="E1531" s="134"/>
      <c r="F1531" s="135"/>
      <c r="G1531" s="143"/>
    </row>
    <row r="1532" spans="2:7">
      <c r="B1532" s="134"/>
      <c r="C1532" s="134"/>
      <c r="D1532" s="134"/>
      <c r="E1532" s="134"/>
      <c r="F1532" s="135"/>
      <c r="G1532" s="143"/>
    </row>
    <row r="1533" spans="2:7">
      <c r="B1533" s="134"/>
      <c r="C1533" s="134"/>
      <c r="D1533" s="134"/>
      <c r="E1533" s="134"/>
      <c r="F1533" s="135"/>
      <c r="G1533" s="143"/>
    </row>
    <row r="1534" spans="2:7">
      <c r="B1534" s="134"/>
      <c r="C1534" s="134"/>
      <c r="D1534" s="134"/>
      <c r="E1534" s="134"/>
      <c r="F1534" s="135"/>
      <c r="G1534" s="143"/>
    </row>
    <row r="1535" spans="2:7">
      <c r="B1535" s="134"/>
      <c r="C1535" s="134"/>
      <c r="D1535" s="134"/>
      <c r="E1535" s="134"/>
      <c r="F1535" s="135"/>
      <c r="G1535" s="143"/>
    </row>
    <row r="1536" spans="2:7">
      <c r="B1536" s="134"/>
      <c r="C1536" s="134"/>
      <c r="D1536" s="134"/>
      <c r="E1536" s="134"/>
      <c r="F1536" s="135"/>
      <c r="G1536" s="143"/>
    </row>
    <row r="1537" spans="2:7">
      <c r="B1537" s="134"/>
      <c r="C1537" s="134"/>
      <c r="D1537" s="134"/>
      <c r="E1537" s="134"/>
      <c r="F1537" s="135"/>
      <c r="G1537" s="143"/>
    </row>
    <row r="1538" spans="2:7">
      <c r="B1538" s="134"/>
      <c r="C1538" s="134"/>
      <c r="D1538" s="134"/>
      <c r="E1538" s="134"/>
      <c r="F1538" s="135"/>
      <c r="G1538" s="143"/>
    </row>
    <row r="1539" spans="2:7">
      <c r="B1539" s="134"/>
      <c r="C1539" s="134"/>
      <c r="D1539" s="134"/>
      <c r="E1539" s="134"/>
      <c r="F1539" s="135"/>
      <c r="G1539" s="143"/>
    </row>
    <row r="1540" spans="2:7">
      <c r="B1540" s="134"/>
      <c r="C1540" s="134"/>
      <c r="D1540" s="134"/>
      <c r="E1540" s="134"/>
      <c r="F1540" s="135"/>
      <c r="G1540" s="143"/>
    </row>
    <row r="1541" spans="2:7">
      <c r="B1541" s="134"/>
      <c r="C1541" s="134"/>
      <c r="D1541" s="134"/>
      <c r="E1541" s="134"/>
      <c r="F1541" s="135"/>
      <c r="G1541" s="143"/>
    </row>
    <row r="1542" spans="2:7">
      <c r="B1542" s="134"/>
      <c r="C1542" s="134"/>
      <c r="D1542" s="134"/>
      <c r="E1542" s="134"/>
      <c r="F1542" s="135"/>
      <c r="G1542" s="143"/>
    </row>
    <row r="1543" spans="2:7">
      <c r="B1543" s="134"/>
      <c r="C1543" s="134"/>
      <c r="D1543" s="134"/>
      <c r="E1543" s="134"/>
      <c r="F1543" s="135"/>
      <c r="G1543" s="143"/>
    </row>
    <row r="1544" spans="2:7">
      <c r="B1544" s="134"/>
      <c r="C1544" s="134"/>
      <c r="D1544" s="134"/>
      <c r="E1544" s="134"/>
      <c r="F1544" s="135"/>
      <c r="G1544" s="143"/>
    </row>
    <row r="1545" spans="2:7">
      <c r="B1545" s="134"/>
      <c r="C1545" s="134"/>
      <c r="D1545" s="134"/>
      <c r="E1545" s="134"/>
      <c r="F1545" s="135"/>
      <c r="G1545" s="143"/>
    </row>
    <row r="1546" spans="2:7">
      <c r="B1546" s="134"/>
      <c r="C1546" s="134"/>
      <c r="D1546" s="134"/>
      <c r="E1546" s="134"/>
      <c r="F1546" s="135"/>
      <c r="G1546" s="143"/>
    </row>
    <row r="1547" spans="2:7">
      <c r="B1547" s="134"/>
      <c r="C1547" s="134"/>
      <c r="D1547" s="134"/>
      <c r="E1547" s="134"/>
      <c r="F1547" s="135"/>
      <c r="G1547" s="143"/>
    </row>
    <row r="1548" spans="2:7">
      <c r="B1548" s="134"/>
      <c r="C1548" s="134"/>
      <c r="D1548" s="134"/>
      <c r="E1548" s="134"/>
      <c r="F1548" s="135"/>
      <c r="G1548" s="143"/>
    </row>
    <row r="1549" spans="2:7">
      <c r="B1549" s="134"/>
      <c r="C1549" s="134"/>
      <c r="D1549" s="134"/>
      <c r="E1549" s="134"/>
      <c r="F1549" s="135"/>
      <c r="G1549" s="143"/>
    </row>
    <row r="1550" spans="2:7">
      <c r="B1550" s="134"/>
      <c r="C1550" s="134"/>
      <c r="D1550" s="134"/>
      <c r="E1550" s="134"/>
      <c r="F1550" s="135"/>
      <c r="G1550" s="143"/>
    </row>
    <row r="1551" spans="2:7">
      <c r="B1551" s="134"/>
      <c r="C1551" s="134"/>
      <c r="D1551" s="134"/>
      <c r="E1551" s="134"/>
      <c r="F1551" s="135"/>
      <c r="G1551" s="143"/>
    </row>
    <row r="1552" spans="2:7">
      <c r="B1552" s="134"/>
      <c r="C1552" s="134"/>
      <c r="D1552" s="134"/>
      <c r="E1552" s="134"/>
      <c r="F1552" s="135"/>
      <c r="G1552" s="143"/>
    </row>
    <row r="1553" spans="2:7">
      <c r="B1553" s="134"/>
      <c r="C1553" s="134"/>
      <c r="D1553" s="134"/>
      <c r="E1553" s="134"/>
      <c r="F1553" s="135"/>
      <c r="G1553" s="143"/>
    </row>
    <row r="1554" spans="2:7">
      <c r="B1554" s="134"/>
      <c r="C1554" s="134"/>
      <c r="D1554" s="134"/>
      <c r="E1554" s="134"/>
      <c r="F1554" s="135"/>
      <c r="G1554" s="143"/>
    </row>
    <row r="1555" spans="2:7">
      <c r="B1555" s="134"/>
      <c r="C1555" s="134"/>
      <c r="D1555" s="134"/>
      <c r="E1555" s="134"/>
      <c r="F1555" s="135"/>
      <c r="G1555" s="143"/>
    </row>
    <row r="1556" spans="2:7">
      <c r="B1556" s="134"/>
      <c r="C1556" s="134"/>
      <c r="D1556" s="134"/>
      <c r="E1556" s="134"/>
      <c r="F1556" s="135"/>
      <c r="G1556" s="143"/>
    </row>
    <row r="1557" spans="2:7">
      <c r="B1557" s="134"/>
      <c r="C1557" s="134"/>
      <c r="D1557" s="134"/>
      <c r="E1557" s="134"/>
      <c r="F1557" s="135"/>
      <c r="G1557" s="143"/>
    </row>
    <row r="1558" spans="2:7">
      <c r="B1558" s="134"/>
      <c r="C1558" s="134"/>
      <c r="D1558" s="134"/>
      <c r="E1558" s="134"/>
      <c r="F1558" s="135"/>
      <c r="G1558" s="143"/>
    </row>
    <row r="1559" spans="2:7">
      <c r="B1559" s="134"/>
      <c r="C1559" s="134"/>
      <c r="D1559" s="134"/>
      <c r="E1559" s="134"/>
      <c r="F1559" s="135"/>
      <c r="G1559" s="143"/>
    </row>
    <row r="1560" spans="2:7">
      <c r="B1560" s="134"/>
      <c r="C1560" s="134"/>
      <c r="D1560" s="134"/>
      <c r="E1560" s="134"/>
      <c r="F1560" s="135"/>
      <c r="G1560" s="143"/>
    </row>
    <row r="1561" spans="2:7">
      <c r="B1561" s="134"/>
      <c r="C1561" s="134"/>
      <c r="D1561" s="134"/>
      <c r="E1561" s="134"/>
      <c r="F1561" s="135"/>
      <c r="G1561" s="143"/>
    </row>
    <row r="1562" spans="2:7">
      <c r="B1562" s="134"/>
      <c r="C1562" s="134"/>
      <c r="D1562" s="134"/>
      <c r="E1562" s="134"/>
      <c r="F1562" s="135"/>
      <c r="G1562" s="143"/>
    </row>
    <row r="1563" spans="2:7">
      <c r="B1563" s="134"/>
      <c r="C1563" s="134"/>
      <c r="D1563" s="134"/>
      <c r="E1563" s="134"/>
      <c r="F1563" s="135"/>
      <c r="G1563" s="143"/>
    </row>
    <row r="1564" spans="2:7">
      <c r="B1564" s="134"/>
      <c r="C1564" s="134"/>
      <c r="D1564" s="134"/>
      <c r="E1564" s="134"/>
      <c r="F1564" s="135"/>
      <c r="G1564" s="143"/>
    </row>
    <row r="1565" spans="2:7">
      <c r="B1565" s="134"/>
      <c r="C1565" s="134"/>
      <c r="D1565" s="134"/>
      <c r="E1565" s="134"/>
      <c r="F1565" s="135"/>
      <c r="G1565" s="143"/>
    </row>
    <row r="1566" spans="2:7">
      <c r="B1566" s="134"/>
      <c r="C1566" s="134"/>
      <c r="D1566" s="134"/>
      <c r="E1566" s="134"/>
      <c r="F1566" s="135"/>
      <c r="G1566" s="143"/>
    </row>
    <row r="1567" spans="2:7">
      <c r="B1567" s="134"/>
      <c r="C1567" s="134"/>
      <c r="D1567" s="134"/>
      <c r="E1567" s="134"/>
      <c r="F1567" s="135"/>
      <c r="G1567" s="143"/>
    </row>
    <row r="1568" spans="2:7">
      <c r="B1568" s="134"/>
      <c r="C1568" s="134"/>
      <c r="D1568" s="134"/>
      <c r="E1568" s="134"/>
      <c r="F1568" s="135"/>
      <c r="G1568" s="143"/>
    </row>
    <row r="1569" spans="2:7">
      <c r="B1569" s="134"/>
      <c r="C1569" s="134"/>
      <c r="D1569" s="134"/>
      <c r="E1569" s="134"/>
      <c r="F1569" s="135"/>
      <c r="G1569" s="143"/>
    </row>
    <row r="1570" spans="2:7">
      <c r="B1570" s="134"/>
      <c r="C1570" s="134"/>
      <c r="D1570" s="134"/>
      <c r="E1570" s="134"/>
      <c r="F1570" s="135"/>
      <c r="G1570" s="143"/>
    </row>
    <row r="1571" spans="2:7">
      <c r="B1571" s="134"/>
      <c r="C1571" s="134"/>
      <c r="D1571" s="134"/>
      <c r="E1571" s="134"/>
      <c r="F1571" s="135"/>
      <c r="G1571" s="143"/>
    </row>
    <row r="1572" spans="2:7">
      <c r="B1572" s="134"/>
      <c r="C1572" s="134"/>
      <c r="D1572" s="134"/>
      <c r="E1572" s="134"/>
      <c r="F1572" s="135"/>
      <c r="G1572" s="143"/>
    </row>
    <row r="1573" spans="2:7">
      <c r="B1573" s="134"/>
      <c r="C1573" s="134"/>
      <c r="D1573" s="134"/>
      <c r="E1573" s="134"/>
      <c r="F1573" s="135"/>
      <c r="G1573" s="143"/>
    </row>
    <row r="1574" spans="2:7">
      <c r="B1574" s="134"/>
      <c r="C1574" s="134"/>
      <c r="D1574" s="134"/>
      <c r="E1574" s="134"/>
      <c r="F1574" s="135"/>
      <c r="G1574" s="143"/>
    </row>
    <row r="1575" spans="2:7">
      <c r="B1575" s="134"/>
      <c r="C1575" s="134"/>
      <c r="D1575" s="134"/>
      <c r="E1575" s="134"/>
      <c r="F1575" s="135"/>
      <c r="G1575" s="143"/>
    </row>
    <row r="1576" spans="2:7">
      <c r="B1576" s="134"/>
      <c r="C1576" s="134"/>
      <c r="D1576" s="134"/>
      <c r="E1576" s="134"/>
      <c r="F1576" s="135"/>
      <c r="G1576" s="143"/>
    </row>
    <row r="1577" spans="2:7">
      <c r="B1577" s="134"/>
      <c r="C1577" s="134"/>
      <c r="D1577" s="134"/>
      <c r="E1577" s="134"/>
      <c r="F1577" s="135"/>
      <c r="G1577" s="143"/>
    </row>
    <row r="1578" spans="2:7">
      <c r="B1578" s="134"/>
      <c r="C1578" s="134"/>
      <c r="D1578" s="134"/>
      <c r="E1578" s="134"/>
      <c r="F1578" s="135"/>
      <c r="G1578" s="143"/>
    </row>
    <row r="1579" spans="2:7">
      <c r="B1579" s="134"/>
      <c r="C1579" s="134"/>
      <c r="D1579" s="134"/>
      <c r="E1579" s="134"/>
      <c r="F1579" s="135"/>
      <c r="G1579" s="143"/>
    </row>
    <row r="1580" spans="2:7">
      <c r="B1580" s="134"/>
      <c r="C1580" s="134"/>
      <c r="D1580" s="134"/>
      <c r="E1580" s="134"/>
      <c r="F1580" s="135"/>
      <c r="G1580" s="143"/>
    </row>
    <row r="1581" spans="2:7">
      <c r="B1581" s="134"/>
      <c r="C1581" s="134"/>
      <c r="D1581" s="134"/>
      <c r="E1581" s="134"/>
      <c r="F1581" s="135"/>
      <c r="G1581" s="143"/>
    </row>
    <row r="1582" spans="2:7">
      <c r="B1582" s="134"/>
      <c r="C1582" s="134"/>
      <c r="D1582" s="134"/>
      <c r="E1582" s="134"/>
      <c r="F1582" s="135"/>
      <c r="G1582" s="143"/>
    </row>
    <row r="1583" spans="2:7">
      <c r="B1583" s="134"/>
      <c r="C1583" s="134"/>
      <c r="D1583" s="134"/>
      <c r="E1583" s="134"/>
      <c r="F1583" s="135"/>
      <c r="G1583" s="143"/>
    </row>
    <row r="1584" spans="2:7">
      <c r="B1584" s="134"/>
      <c r="C1584" s="134"/>
      <c r="D1584" s="134"/>
      <c r="E1584" s="134"/>
      <c r="F1584" s="135"/>
      <c r="G1584" s="143"/>
    </row>
    <row r="1585" spans="2:7">
      <c r="B1585" s="134"/>
      <c r="C1585" s="134"/>
      <c r="D1585" s="134"/>
      <c r="E1585" s="134"/>
      <c r="F1585" s="135"/>
      <c r="G1585" s="143"/>
    </row>
    <row r="1586" spans="2:7">
      <c r="B1586" s="134"/>
      <c r="C1586" s="134"/>
      <c r="D1586" s="134"/>
      <c r="E1586" s="134"/>
      <c r="F1586" s="135"/>
      <c r="G1586" s="143"/>
    </row>
    <row r="1587" spans="2:7">
      <c r="B1587" s="134"/>
      <c r="C1587" s="134"/>
      <c r="D1587" s="134"/>
      <c r="E1587" s="134"/>
      <c r="F1587" s="135"/>
      <c r="G1587" s="143"/>
    </row>
    <row r="1588" spans="2:7">
      <c r="B1588" s="134"/>
      <c r="C1588" s="134"/>
      <c r="D1588" s="134"/>
      <c r="E1588" s="134"/>
      <c r="F1588" s="135"/>
      <c r="G1588" s="143"/>
    </row>
    <row r="1589" spans="2:7">
      <c r="B1589" s="134"/>
      <c r="C1589" s="134"/>
      <c r="D1589" s="134"/>
      <c r="E1589" s="134"/>
      <c r="F1589" s="135"/>
      <c r="G1589" s="143"/>
    </row>
    <row r="1590" spans="2:7">
      <c r="B1590" s="134"/>
      <c r="C1590" s="134"/>
      <c r="D1590" s="134"/>
      <c r="E1590" s="134"/>
      <c r="F1590" s="135"/>
      <c r="G1590" s="143"/>
    </row>
    <row r="1591" spans="2:7">
      <c r="B1591" s="134"/>
      <c r="C1591" s="134"/>
      <c r="D1591" s="134"/>
      <c r="E1591" s="134"/>
      <c r="F1591" s="135"/>
      <c r="G1591" s="143"/>
    </row>
    <row r="1592" spans="2:7">
      <c r="B1592" s="134"/>
      <c r="C1592" s="134"/>
      <c r="D1592" s="134"/>
      <c r="E1592" s="134"/>
      <c r="F1592" s="135"/>
      <c r="G1592" s="143"/>
    </row>
    <row r="1593" spans="2:7">
      <c r="B1593" s="134"/>
      <c r="C1593" s="134"/>
      <c r="D1593" s="134"/>
      <c r="E1593" s="134"/>
      <c r="F1593" s="135"/>
      <c r="G1593" s="143"/>
    </row>
    <row r="1594" spans="2:7">
      <c r="B1594" s="134"/>
      <c r="C1594" s="134"/>
      <c r="D1594" s="134"/>
      <c r="E1594" s="134"/>
      <c r="F1594" s="135"/>
      <c r="G1594" s="143"/>
    </row>
    <row r="1595" spans="2:7">
      <c r="B1595" s="134"/>
      <c r="C1595" s="134"/>
      <c r="D1595" s="134"/>
      <c r="E1595" s="134"/>
      <c r="F1595" s="135"/>
      <c r="G1595" s="143"/>
    </row>
    <row r="1596" spans="2:7">
      <c r="B1596" s="134"/>
      <c r="C1596" s="134"/>
      <c r="D1596" s="134"/>
      <c r="E1596" s="134"/>
      <c r="F1596" s="135"/>
      <c r="G1596" s="143"/>
    </row>
    <row r="1597" spans="2:7">
      <c r="B1597" s="134"/>
      <c r="C1597" s="134"/>
      <c r="D1597" s="134"/>
      <c r="E1597" s="134"/>
      <c r="F1597" s="135"/>
      <c r="G1597" s="143"/>
    </row>
    <row r="1598" spans="2:7">
      <c r="B1598" s="134"/>
      <c r="C1598" s="134"/>
      <c r="D1598" s="134"/>
      <c r="E1598" s="134"/>
      <c r="F1598" s="135"/>
      <c r="G1598" s="143"/>
    </row>
    <row r="1599" spans="2:7">
      <c r="B1599" s="134"/>
      <c r="C1599" s="134"/>
      <c r="D1599" s="134"/>
      <c r="E1599" s="134"/>
      <c r="F1599" s="135"/>
      <c r="G1599" s="143"/>
    </row>
    <row r="1600" spans="2:7">
      <c r="B1600" s="134"/>
      <c r="C1600" s="134"/>
      <c r="D1600" s="134"/>
      <c r="E1600" s="134"/>
      <c r="F1600" s="135"/>
      <c r="G1600" s="143"/>
    </row>
    <row r="1601" spans="2:7">
      <c r="B1601" s="134"/>
      <c r="C1601" s="134"/>
      <c r="D1601" s="134"/>
      <c r="E1601" s="134"/>
      <c r="F1601" s="135"/>
      <c r="G1601" s="143"/>
    </row>
    <row r="1602" spans="2:7">
      <c r="B1602" s="134"/>
      <c r="C1602" s="134"/>
      <c r="D1602" s="134"/>
      <c r="E1602" s="134"/>
      <c r="F1602" s="135"/>
      <c r="G1602" s="143"/>
    </row>
    <row r="1603" spans="2:7">
      <c r="B1603" s="134"/>
      <c r="C1603" s="134"/>
      <c r="D1603" s="134"/>
      <c r="E1603" s="134"/>
      <c r="F1603" s="135"/>
      <c r="G1603" s="143"/>
    </row>
    <row r="1604" spans="2:7">
      <c r="B1604" s="134"/>
      <c r="C1604" s="134"/>
      <c r="D1604" s="134"/>
      <c r="E1604" s="134"/>
      <c r="F1604" s="135"/>
      <c r="G1604" s="143"/>
    </row>
    <row r="1605" spans="2:7">
      <c r="B1605" s="134"/>
      <c r="C1605" s="134"/>
      <c r="D1605" s="134"/>
      <c r="E1605" s="134"/>
      <c r="F1605" s="135"/>
      <c r="G1605" s="143"/>
    </row>
    <row r="1606" spans="2:7">
      <c r="B1606" s="134"/>
      <c r="C1606" s="134"/>
      <c r="D1606" s="134"/>
      <c r="E1606" s="134"/>
      <c r="F1606" s="135"/>
      <c r="G1606" s="143"/>
    </row>
    <row r="1607" spans="2:7">
      <c r="B1607" s="134"/>
      <c r="C1607" s="134"/>
      <c r="D1607" s="134"/>
      <c r="E1607" s="134"/>
      <c r="F1607" s="135"/>
      <c r="G1607" s="143"/>
    </row>
    <row r="1608" spans="2:7">
      <c r="B1608" s="134"/>
      <c r="C1608" s="134"/>
      <c r="D1608" s="134"/>
      <c r="E1608" s="134"/>
      <c r="F1608" s="135"/>
      <c r="G1608" s="143"/>
    </row>
    <row r="1609" spans="2:7">
      <c r="B1609" s="134"/>
      <c r="C1609" s="134"/>
      <c r="D1609" s="134"/>
      <c r="E1609" s="134"/>
      <c r="F1609" s="135"/>
      <c r="G1609" s="143"/>
    </row>
    <row r="1610" spans="2:7">
      <c r="B1610" s="134"/>
      <c r="C1610" s="134"/>
      <c r="D1610" s="134"/>
      <c r="E1610" s="134"/>
      <c r="F1610" s="135"/>
      <c r="G1610" s="143"/>
    </row>
    <row r="1611" spans="2:7">
      <c r="B1611" s="134"/>
      <c r="C1611" s="134"/>
      <c r="D1611" s="134"/>
      <c r="E1611" s="134"/>
      <c r="F1611" s="135"/>
      <c r="G1611" s="143"/>
    </row>
    <row r="1612" spans="2:7">
      <c r="B1612" s="134"/>
      <c r="C1612" s="134"/>
      <c r="D1612" s="134"/>
      <c r="E1612" s="134"/>
      <c r="F1612" s="135"/>
      <c r="G1612" s="143"/>
    </row>
    <row r="1613" spans="2:7">
      <c r="B1613" s="134"/>
      <c r="C1613" s="134"/>
      <c r="D1613" s="134"/>
      <c r="E1613" s="134"/>
      <c r="F1613" s="135"/>
      <c r="G1613" s="143"/>
    </row>
    <row r="1614" spans="2:7">
      <c r="B1614" s="134"/>
      <c r="C1614" s="134"/>
      <c r="D1614" s="134"/>
      <c r="E1614" s="134"/>
      <c r="F1614" s="135"/>
      <c r="G1614" s="143"/>
    </row>
    <row r="1615" spans="2:7">
      <c r="B1615" s="134"/>
      <c r="C1615" s="134"/>
      <c r="D1615" s="134"/>
      <c r="E1615" s="134"/>
      <c r="F1615" s="135"/>
      <c r="G1615" s="143"/>
    </row>
    <row r="1616" spans="2:7">
      <c r="B1616" s="134"/>
      <c r="C1616" s="134"/>
      <c r="D1616" s="134"/>
      <c r="E1616" s="134"/>
      <c r="F1616" s="135"/>
      <c r="G1616" s="143"/>
    </row>
    <row r="1617" spans="2:7">
      <c r="B1617" s="134"/>
      <c r="C1617" s="134"/>
      <c r="D1617" s="134"/>
      <c r="E1617" s="134"/>
      <c r="F1617" s="135"/>
      <c r="G1617" s="143"/>
    </row>
    <row r="1618" spans="2:7">
      <c r="B1618" s="134"/>
      <c r="C1618" s="134"/>
      <c r="D1618" s="134"/>
      <c r="E1618" s="134"/>
      <c r="F1618" s="135"/>
      <c r="G1618" s="143"/>
    </row>
    <row r="1619" spans="2:7">
      <c r="B1619" s="134"/>
      <c r="C1619" s="134"/>
      <c r="D1619" s="134"/>
      <c r="E1619" s="134"/>
      <c r="F1619" s="135"/>
      <c r="G1619" s="143"/>
    </row>
    <row r="1620" spans="2:7">
      <c r="B1620" s="134"/>
      <c r="C1620" s="134"/>
      <c r="D1620" s="134"/>
      <c r="E1620" s="134"/>
      <c r="F1620" s="135"/>
      <c r="G1620" s="143"/>
    </row>
    <row r="1621" spans="2:7">
      <c r="B1621" s="134"/>
      <c r="C1621" s="134"/>
      <c r="D1621" s="134"/>
      <c r="E1621" s="134"/>
      <c r="F1621" s="135"/>
      <c r="G1621" s="143"/>
    </row>
    <row r="1622" spans="2:7">
      <c r="B1622" s="134"/>
      <c r="C1622" s="134"/>
      <c r="D1622" s="134"/>
      <c r="E1622" s="134"/>
      <c r="F1622" s="135"/>
      <c r="G1622" s="143"/>
    </row>
    <row r="1623" spans="2:7">
      <c r="B1623" s="134"/>
      <c r="C1623" s="134"/>
      <c r="D1623" s="134"/>
      <c r="E1623" s="134"/>
      <c r="F1623" s="135"/>
      <c r="G1623" s="143"/>
    </row>
    <row r="1624" spans="2:7">
      <c r="B1624" s="134"/>
      <c r="C1624" s="134"/>
      <c r="D1624" s="134"/>
      <c r="E1624" s="134"/>
      <c r="F1624" s="135"/>
      <c r="G1624" s="143"/>
    </row>
    <row r="1625" spans="2:7">
      <c r="B1625" s="134"/>
      <c r="C1625" s="134"/>
      <c r="D1625" s="134"/>
      <c r="E1625" s="134"/>
      <c r="F1625" s="135"/>
      <c r="G1625" s="143"/>
    </row>
    <row r="1626" spans="2:7">
      <c r="B1626" s="134"/>
      <c r="C1626" s="134"/>
      <c r="D1626" s="134"/>
      <c r="E1626" s="134"/>
      <c r="F1626" s="135"/>
      <c r="G1626" s="143"/>
    </row>
    <row r="1627" spans="2:7">
      <c r="B1627" s="134"/>
      <c r="C1627" s="134"/>
      <c r="D1627" s="134"/>
      <c r="E1627" s="134"/>
      <c r="F1627" s="135"/>
      <c r="G1627" s="143"/>
    </row>
    <row r="1628" spans="2:7">
      <c r="B1628" s="134"/>
      <c r="C1628" s="134"/>
      <c r="D1628" s="134"/>
      <c r="E1628" s="134"/>
      <c r="F1628" s="135"/>
      <c r="G1628" s="143"/>
    </row>
    <row r="1629" spans="2:7">
      <c r="B1629" s="134"/>
      <c r="C1629" s="134"/>
      <c r="D1629" s="134"/>
      <c r="E1629" s="134"/>
      <c r="F1629" s="135"/>
      <c r="G1629" s="143"/>
    </row>
    <row r="1630" spans="2:7">
      <c r="B1630" s="134"/>
      <c r="C1630" s="134"/>
      <c r="D1630" s="134"/>
      <c r="E1630" s="134"/>
      <c r="F1630" s="135"/>
      <c r="G1630" s="143"/>
    </row>
    <row r="1631" spans="2:7">
      <c r="B1631" s="134"/>
      <c r="C1631" s="134"/>
      <c r="D1631" s="134"/>
      <c r="E1631" s="134"/>
      <c r="F1631" s="135"/>
      <c r="G1631" s="143"/>
    </row>
    <row r="1632" spans="2:7">
      <c r="B1632" s="134"/>
      <c r="C1632" s="134"/>
      <c r="D1632" s="134"/>
      <c r="E1632" s="134"/>
      <c r="F1632" s="135"/>
      <c r="G1632" s="143"/>
    </row>
    <row r="1633" spans="2:7">
      <c r="B1633" s="134"/>
      <c r="C1633" s="134"/>
      <c r="D1633" s="134"/>
      <c r="E1633" s="134"/>
      <c r="F1633" s="135"/>
      <c r="G1633" s="143"/>
    </row>
    <row r="1634" spans="2:7">
      <c r="B1634" s="134"/>
      <c r="C1634" s="134"/>
      <c r="D1634" s="134"/>
      <c r="E1634" s="134"/>
      <c r="F1634" s="135"/>
      <c r="G1634" s="143"/>
    </row>
    <row r="1635" spans="2:7">
      <c r="B1635" s="134"/>
      <c r="C1635" s="134"/>
      <c r="D1635" s="134"/>
      <c r="E1635" s="134"/>
      <c r="F1635" s="135"/>
      <c r="G1635" s="143"/>
    </row>
    <row r="1636" spans="2:7">
      <c r="B1636" s="134"/>
      <c r="C1636" s="134"/>
      <c r="D1636" s="134"/>
      <c r="E1636" s="134"/>
      <c r="F1636" s="135"/>
      <c r="G1636" s="143"/>
    </row>
    <row r="1637" spans="2:7">
      <c r="B1637" s="134"/>
      <c r="C1637" s="134"/>
      <c r="D1637" s="134"/>
      <c r="E1637" s="134"/>
      <c r="F1637" s="135"/>
      <c r="G1637" s="143"/>
    </row>
    <row r="1638" spans="2:7">
      <c r="B1638" s="134"/>
      <c r="C1638" s="134"/>
      <c r="D1638" s="134"/>
      <c r="E1638" s="134"/>
      <c r="F1638" s="135"/>
      <c r="G1638" s="143"/>
    </row>
    <row r="1639" spans="2:7">
      <c r="B1639" s="134"/>
      <c r="C1639" s="134"/>
      <c r="D1639" s="134"/>
      <c r="E1639" s="134"/>
      <c r="F1639" s="135"/>
      <c r="G1639" s="143"/>
    </row>
    <row r="1640" spans="2:7">
      <c r="B1640" s="134"/>
      <c r="C1640" s="134"/>
      <c r="D1640" s="134"/>
      <c r="E1640" s="134"/>
      <c r="F1640" s="135"/>
      <c r="G1640" s="143"/>
    </row>
    <row r="1641" spans="2:7">
      <c r="B1641" s="134"/>
      <c r="C1641" s="134"/>
      <c r="D1641" s="134"/>
      <c r="E1641" s="134"/>
      <c r="F1641" s="135"/>
      <c r="G1641" s="143"/>
    </row>
    <row r="1642" spans="2:7">
      <c r="B1642" s="134"/>
      <c r="C1642" s="134"/>
      <c r="D1642" s="134"/>
      <c r="E1642" s="134"/>
      <c r="F1642" s="135"/>
      <c r="G1642" s="143"/>
    </row>
    <row r="1643" spans="2:7">
      <c r="B1643" s="134"/>
      <c r="C1643" s="134"/>
      <c r="D1643" s="134"/>
      <c r="E1643" s="134"/>
      <c r="F1643" s="135"/>
      <c r="G1643" s="143"/>
    </row>
    <row r="1644" spans="2:7">
      <c r="B1644" s="134"/>
      <c r="C1644" s="134"/>
      <c r="D1644" s="134"/>
      <c r="E1644" s="134"/>
      <c r="F1644" s="135"/>
      <c r="G1644" s="143"/>
    </row>
    <row r="1645" spans="2:7">
      <c r="B1645" s="134"/>
      <c r="C1645" s="134"/>
      <c r="D1645" s="134"/>
      <c r="E1645" s="134"/>
      <c r="F1645" s="135"/>
      <c r="G1645" s="143"/>
    </row>
    <row r="1646" spans="2:7">
      <c r="B1646" s="134"/>
      <c r="C1646" s="134"/>
      <c r="D1646" s="134"/>
      <c r="E1646" s="134"/>
      <c r="F1646" s="135"/>
      <c r="G1646" s="143"/>
    </row>
    <row r="1647" spans="2:7">
      <c r="B1647" s="134"/>
      <c r="C1647" s="134"/>
      <c r="D1647" s="134"/>
      <c r="E1647" s="134"/>
      <c r="F1647" s="135"/>
      <c r="G1647" s="143"/>
    </row>
    <row r="1648" spans="2:7">
      <c r="B1648" s="134"/>
      <c r="C1648" s="134"/>
      <c r="D1648" s="134"/>
      <c r="E1648" s="134"/>
      <c r="F1648" s="135"/>
      <c r="G1648" s="143"/>
    </row>
    <row r="1649" spans="2:7">
      <c r="B1649" s="134"/>
      <c r="C1649" s="134"/>
      <c r="D1649" s="134"/>
      <c r="E1649" s="134"/>
      <c r="F1649" s="135"/>
      <c r="G1649" s="143"/>
    </row>
    <row r="1650" spans="2:7">
      <c r="B1650" s="134"/>
      <c r="C1650" s="134"/>
      <c r="D1650" s="134"/>
      <c r="E1650" s="134"/>
      <c r="F1650" s="135"/>
      <c r="G1650" s="143"/>
    </row>
    <row r="1651" spans="2:7">
      <c r="B1651" s="134"/>
      <c r="C1651" s="134"/>
      <c r="D1651" s="134"/>
      <c r="E1651" s="134"/>
      <c r="F1651" s="135"/>
      <c r="G1651" s="143"/>
    </row>
    <row r="1652" spans="2:7">
      <c r="B1652" s="134"/>
      <c r="C1652" s="134"/>
      <c r="D1652" s="134"/>
      <c r="E1652" s="134"/>
      <c r="F1652" s="135"/>
      <c r="G1652" s="143"/>
    </row>
    <row r="1653" spans="2:7">
      <c r="B1653" s="134"/>
      <c r="C1653" s="134"/>
      <c r="D1653" s="134"/>
      <c r="E1653" s="134"/>
      <c r="F1653" s="135"/>
      <c r="G1653" s="143"/>
    </row>
    <row r="1654" spans="2:7">
      <c r="B1654" s="134"/>
      <c r="C1654" s="134"/>
      <c r="D1654" s="134"/>
      <c r="E1654" s="134"/>
      <c r="F1654" s="135"/>
      <c r="G1654" s="143"/>
    </row>
    <row r="1655" spans="2:7">
      <c r="B1655" s="134"/>
      <c r="C1655" s="134"/>
      <c r="D1655" s="134"/>
      <c r="E1655" s="134"/>
      <c r="F1655" s="135"/>
      <c r="G1655" s="143"/>
    </row>
    <row r="1656" spans="2:7">
      <c r="B1656" s="134"/>
      <c r="C1656" s="134"/>
      <c r="D1656" s="134"/>
      <c r="E1656" s="134"/>
      <c r="F1656" s="135"/>
      <c r="G1656" s="143"/>
    </row>
    <row r="1657" spans="2:7">
      <c r="B1657" s="134"/>
      <c r="C1657" s="134"/>
      <c r="D1657" s="134"/>
      <c r="E1657" s="134"/>
      <c r="F1657" s="135"/>
      <c r="G1657" s="143"/>
    </row>
    <row r="1658" spans="2:7">
      <c r="B1658" s="134"/>
      <c r="C1658" s="134"/>
      <c r="D1658" s="134"/>
      <c r="E1658" s="134"/>
      <c r="F1658" s="135"/>
      <c r="G1658" s="143"/>
    </row>
    <row r="1659" spans="2:7">
      <c r="B1659" s="134"/>
      <c r="C1659" s="134"/>
      <c r="D1659" s="134"/>
      <c r="E1659" s="134"/>
      <c r="F1659" s="135"/>
      <c r="G1659" s="143"/>
    </row>
    <row r="1660" spans="2:7">
      <c r="B1660" s="134"/>
      <c r="C1660" s="134"/>
      <c r="D1660" s="134"/>
      <c r="E1660" s="134"/>
      <c r="F1660" s="135"/>
      <c r="G1660" s="143"/>
    </row>
    <row r="1661" spans="2:7">
      <c r="B1661" s="134"/>
      <c r="C1661" s="134"/>
      <c r="D1661" s="134"/>
      <c r="E1661" s="134"/>
      <c r="F1661" s="135"/>
      <c r="G1661" s="143"/>
    </row>
    <row r="1662" spans="2:7">
      <c r="B1662" s="134"/>
      <c r="C1662" s="134"/>
      <c r="D1662" s="134"/>
      <c r="E1662" s="134"/>
      <c r="F1662" s="135"/>
      <c r="G1662" s="143"/>
    </row>
    <row r="1663" spans="2:7">
      <c r="B1663" s="134"/>
      <c r="C1663" s="134"/>
      <c r="D1663" s="134"/>
      <c r="E1663" s="134"/>
      <c r="F1663" s="135"/>
      <c r="G1663" s="143"/>
    </row>
    <row r="1664" spans="2:7">
      <c r="B1664" s="134"/>
      <c r="C1664" s="134"/>
      <c r="D1664" s="134"/>
      <c r="E1664" s="134"/>
      <c r="F1664" s="135"/>
      <c r="G1664" s="143"/>
    </row>
    <row r="1665" spans="2:7">
      <c r="B1665" s="134"/>
      <c r="C1665" s="134"/>
      <c r="D1665" s="134"/>
      <c r="E1665" s="134"/>
      <c r="F1665" s="135"/>
      <c r="G1665" s="143"/>
    </row>
    <row r="1666" spans="2:7">
      <c r="B1666" s="134"/>
      <c r="C1666" s="134"/>
      <c r="D1666" s="134"/>
      <c r="E1666" s="134"/>
      <c r="F1666" s="135"/>
      <c r="G1666" s="143"/>
    </row>
    <row r="1667" spans="2:7">
      <c r="B1667" s="134"/>
      <c r="C1667" s="134"/>
      <c r="D1667" s="134"/>
      <c r="E1667" s="134"/>
      <c r="F1667" s="135"/>
      <c r="G1667" s="143"/>
    </row>
    <row r="1668" spans="2:7">
      <c r="B1668" s="134"/>
      <c r="C1668" s="134"/>
      <c r="D1668" s="134"/>
      <c r="E1668" s="134"/>
      <c r="F1668" s="135"/>
      <c r="G1668" s="143"/>
    </row>
    <row r="1669" spans="2:7">
      <c r="B1669" s="134"/>
      <c r="C1669" s="134"/>
      <c r="D1669" s="134"/>
      <c r="E1669" s="134"/>
      <c r="F1669" s="135"/>
      <c r="G1669" s="143"/>
    </row>
    <row r="1670" spans="2:7">
      <c r="B1670" s="134"/>
      <c r="C1670" s="134"/>
      <c r="D1670" s="134"/>
      <c r="E1670" s="134"/>
      <c r="F1670" s="135"/>
      <c r="G1670" s="143"/>
    </row>
    <row r="1671" spans="2:7">
      <c r="B1671" s="134"/>
      <c r="C1671" s="134"/>
      <c r="D1671" s="134"/>
      <c r="E1671" s="134"/>
      <c r="F1671" s="135"/>
      <c r="G1671" s="143"/>
    </row>
    <row r="1672" spans="2:7">
      <c r="B1672" s="134"/>
      <c r="C1672" s="134"/>
      <c r="D1672" s="134"/>
      <c r="E1672" s="134"/>
      <c r="F1672" s="135"/>
      <c r="G1672" s="143"/>
    </row>
    <row r="1673" spans="2:7">
      <c r="B1673" s="134"/>
      <c r="C1673" s="134"/>
      <c r="D1673" s="134"/>
      <c r="E1673" s="134"/>
      <c r="F1673" s="135"/>
      <c r="G1673" s="143"/>
    </row>
    <row r="1674" spans="2:7">
      <c r="B1674" s="134"/>
      <c r="C1674" s="134"/>
      <c r="D1674" s="134"/>
      <c r="E1674" s="134"/>
      <c r="F1674" s="135"/>
      <c r="G1674" s="143"/>
    </row>
    <row r="1675" spans="2:7">
      <c r="B1675" s="134"/>
      <c r="C1675" s="134"/>
      <c r="D1675" s="134"/>
      <c r="E1675" s="134"/>
      <c r="F1675" s="135"/>
      <c r="G1675" s="143"/>
    </row>
    <row r="1676" spans="2:7">
      <c r="B1676" s="134"/>
      <c r="C1676" s="134"/>
      <c r="D1676" s="134"/>
      <c r="E1676" s="134"/>
      <c r="F1676" s="135"/>
      <c r="G1676" s="143"/>
    </row>
    <row r="1677" spans="2:7">
      <c r="B1677" s="134"/>
      <c r="C1677" s="134"/>
      <c r="D1677" s="134"/>
      <c r="E1677" s="134"/>
      <c r="F1677" s="135"/>
      <c r="G1677" s="143"/>
    </row>
    <row r="1678" spans="2:7">
      <c r="B1678" s="134"/>
      <c r="C1678" s="134"/>
      <c r="D1678" s="134"/>
      <c r="E1678" s="134"/>
      <c r="F1678" s="135"/>
      <c r="G1678" s="143"/>
    </row>
    <row r="1679" spans="2:7">
      <c r="B1679" s="134"/>
      <c r="C1679" s="134"/>
      <c r="D1679" s="134"/>
      <c r="E1679" s="134"/>
      <c r="F1679" s="135"/>
      <c r="G1679" s="143"/>
    </row>
    <row r="1680" spans="2:7">
      <c r="B1680" s="134"/>
      <c r="C1680" s="134"/>
      <c r="D1680" s="134"/>
      <c r="E1680" s="134"/>
      <c r="F1680" s="135"/>
      <c r="G1680" s="143"/>
    </row>
    <row r="1681" spans="2:7">
      <c r="B1681" s="134"/>
      <c r="C1681" s="134"/>
      <c r="D1681" s="134"/>
      <c r="E1681" s="134"/>
      <c r="F1681" s="135"/>
      <c r="G1681" s="143"/>
    </row>
    <row r="1682" spans="2:7">
      <c r="B1682" s="134"/>
      <c r="C1682" s="134"/>
      <c r="D1682" s="134"/>
      <c r="E1682" s="134"/>
      <c r="F1682" s="135"/>
      <c r="G1682" s="143"/>
    </row>
    <row r="1683" spans="2:7">
      <c r="B1683" s="134"/>
      <c r="C1683" s="134"/>
      <c r="D1683" s="134"/>
      <c r="E1683" s="134"/>
      <c r="F1683" s="135"/>
      <c r="G1683" s="143"/>
    </row>
    <row r="1684" spans="2:7">
      <c r="B1684" s="134"/>
      <c r="C1684" s="134"/>
      <c r="D1684" s="134"/>
      <c r="E1684" s="134"/>
      <c r="F1684" s="135"/>
      <c r="G1684" s="143"/>
    </row>
    <row r="1685" spans="2:7">
      <c r="B1685" s="134"/>
      <c r="C1685" s="134"/>
      <c r="D1685" s="134"/>
      <c r="E1685" s="134"/>
      <c r="F1685" s="135"/>
      <c r="G1685" s="143"/>
    </row>
    <row r="1686" spans="2:7">
      <c r="B1686" s="134"/>
      <c r="C1686" s="134"/>
      <c r="D1686" s="134"/>
      <c r="E1686" s="134"/>
      <c r="F1686" s="135"/>
      <c r="G1686" s="143"/>
    </row>
    <row r="1687" spans="2:7">
      <c r="B1687" s="134"/>
      <c r="C1687" s="134"/>
      <c r="D1687" s="134"/>
      <c r="E1687" s="134"/>
      <c r="F1687" s="135"/>
      <c r="G1687" s="143"/>
    </row>
    <row r="1688" spans="2:7">
      <c r="B1688" s="134"/>
      <c r="C1688" s="134"/>
      <c r="D1688" s="134"/>
      <c r="E1688" s="134"/>
      <c r="F1688" s="135"/>
      <c r="G1688" s="143"/>
    </row>
    <row r="1689" spans="2:7">
      <c r="B1689" s="134"/>
      <c r="C1689" s="134"/>
      <c r="D1689" s="134"/>
      <c r="E1689" s="134"/>
      <c r="F1689" s="135"/>
      <c r="G1689" s="143"/>
    </row>
    <row r="1690" spans="2:7">
      <c r="B1690" s="134"/>
      <c r="C1690" s="134"/>
      <c r="D1690" s="134"/>
      <c r="E1690" s="134"/>
      <c r="F1690" s="135"/>
      <c r="G1690" s="143"/>
    </row>
    <row r="1691" spans="2:7">
      <c r="B1691" s="134"/>
      <c r="C1691" s="134"/>
      <c r="D1691" s="134"/>
      <c r="E1691" s="134"/>
      <c r="F1691" s="135"/>
      <c r="G1691" s="143"/>
    </row>
    <row r="1692" spans="2:7">
      <c r="B1692" s="134"/>
      <c r="C1692" s="134"/>
      <c r="D1692" s="134"/>
      <c r="E1692" s="134"/>
      <c r="F1692" s="135"/>
      <c r="G1692" s="143"/>
    </row>
    <row r="1693" spans="2:7">
      <c r="B1693" s="134"/>
      <c r="C1693" s="134"/>
      <c r="D1693" s="134"/>
      <c r="E1693" s="134"/>
      <c r="F1693" s="135"/>
      <c r="G1693" s="143"/>
    </row>
    <row r="1694" spans="2:7">
      <c r="B1694" s="134"/>
      <c r="C1694" s="134"/>
      <c r="D1694" s="134"/>
      <c r="E1694" s="134"/>
      <c r="F1694" s="135"/>
      <c r="G1694" s="143"/>
    </row>
    <row r="1695" spans="2:7">
      <c r="B1695" s="134"/>
      <c r="C1695" s="134"/>
      <c r="D1695" s="134"/>
      <c r="E1695" s="134"/>
      <c r="F1695" s="135"/>
      <c r="G1695" s="143"/>
    </row>
    <row r="1696" spans="2:7">
      <c r="B1696" s="134"/>
      <c r="C1696" s="134"/>
      <c r="D1696" s="134"/>
      <c r="E1696" s="134"/>
      <c r="F1696" s="135"/>
      <c r="G1696" s="143"/>
    </row>
    <row r="1697" spans="2:7">
      <c r="B1697" s="134"/>
      <c r="C1697" s="134"/>
      <c r="D1697" s="134"/>
      <c r="E1697" s="134"/>
      <c r="F1697" s="135"/>
      <c r="G1697" s="143"/>
    </row>
    <row r="1698" spans="2:7">
      <c r="B1698" s="134"/>
      <c r="C1698" s="134"/>
      <c r="D1698" s="134"/>
      <c r="E1698" s="134"/>
      <c r="F1698" s="135"/>
      <c r="G1698" s="143"/>
    </row>
    <row r="1699" spans="2:7">
      <c r="B1699" s="134"/>
      <c r="C1699" s="134"/>
      <c r="D1699" s="134"/>
      <c r="E1699" s="134"/>
      <c r="F1699" s="135"/>
      <c r="G1699" s="143"/>
    </row>
    <row r="1700" spans="2:7">
      <c r="B1700" s="134"/>
      <c r="C1700" s="134"/>
      <c r="D1700" s="134"/>
      <c r="E1700" s="134"/>
      <c r="F1700" s="135"/>
      <c r="G1700" s="143"/>
    </row>
    <row r="1701" spans="2:7">
      <c r="B1701" s="134"/>
      <c r="C1701" s="134"/>
      <c r="D1701" s="134"/>
      <c r="E1701" s="134"/>
      <c r="F1701" s="135"/>
      <c r="G1701" s="143"/>
    </row>
    <row r="1702" spans="2:7">
      <c r="B1702" s="134"/>
      <c r="C1702" s="134"/>
      <c r="D1702" s="134"/>
      <c r="E1702" s="134"/>
      <c r="F1702" s="135"/>
      <c r="G1702" s="143"/>
    </row>
    <row r="1703" spans="2:7">
      <c r="B1703" s="134"/>
      <c r="C1703" s="134"/>
      <c r="D1703" s="134"/>
      <c r="E1703" s="134"/>
      <c r="F1703" s="135"/>
      <c r="G1703" s="143"/>
    </row>
    <row r="1704" spans="2:7">
      <c r="B1704" s="134"/>
      <c r="C1704" s="134"/>
      <c r="D1704" s="134"/>
      <c r="E1704" s="134"/>
      <c r="F1704" s="135"/>
      <c r="G1704" s="143"/>
    </row>
    <row r="1705" spans="2:7">
      <c r="B1705" s="134"/>
      <c r="C1705" s="134"/>
      <c r="D1705" s="134"/>
      <c r="E1705" s="134"/>
      <c r="F1705" s="135"/>
      <c r="G1705" s="143"/>
    </row>
    <row r="1706" spans="2:7">
      <c r="B1706" s="134"/>
      <c r="C1706" s="134"/>
      <c r="D1706" s="134"/>
      <c r="E1706" s="134"/>
      <c r="F1706" s="135"/>
      <c r="G1706" s="143"/>
    </row>
    <row r="1707" spans="2:7">
      <c r="B1707" s="134"/>
      <c r="C1707" s="134"/>
      <c r="D1707" s="134"/>
      <c r="E1707" s="134"/>
      <c r="F1707" s="135"/>
      <c r="G1707" s="143"/>
    </row>
    <row r="1708" spans="2:7">
      <c r="B1708" s="134"/>
      <c r="C1708" s="134"/>
      <c r="D1708" s="134"/>
      <c r="E1708" s="134"/>
      <c r="F1708" s="135"/>
      <c r="G1708" s="143"/>
    </row>
    <row r="1709" spans="2:7">
      <c r="B1709" s="134"/>
      <c r="C1709" s="134"/>
      <c r="D1709" s="134"/>
      <c r="E1709" s="134"/>
      <c r="F1709" s="135"/>
      <c r="G1709" s="143"/>
    </row>
    <row r="1710" spans="2:7">
      <c r="B1710" s="134"/>
      <c r="C1710" s="134"/>
      <c r="D1710" s="134"/>
      <c r="E1710" s="134"/>
      <c r="F1710" s="135"/>
      <c r="G1710" s="143"/>
    </row>
    <row r="1711" spans="2:7">
      <c r="B1711" s="134"/>
      <c r="C1711" s="134"/>
      <c r="D1711" s="134"/>
      <c r="E1711" s="134"/>
      <c r="F1711" s="135"/>
      <c r="G1711" s="143"/>
    </row>
    <row r="1712" spans="2:7">
      <c r="B1712" s="134"/>
      <c r="C1712" s="134"/>
      <c r="D1712" s="134"/>
      <c r="E1712" s="134"/>
      <c r="F1712" s="135"/>
      <c r="G1712" s="143"/>
    </row>
    <row r="1713" spans="2:7">
      <c r="B1713" s="134"/>
      <c r="C1713" s="134"/>
      <c r="D1713" s="134"/>
      <c r="E1713" s="134"/>
      <c r="F1713" s="135"/>
      <c r="G1713" s="143"/>
    </row>
    <row r="1714" spans="2:7">
      <c r="B1714" s="134"/>
      <c r="C1714" s="134"/>
      <c r="D1714" s="134"/>
      <c r="E1714" s="134"/>
      <c r="F1714" s="135"/>
      <c r="G1714" s="143"/>
    </row>
    <row r="1715" spans="2:7">
      <c r="B1715" s="134"/>
      <c r="C1715" s="134"/>
      <c r="D1715" s="134"/>
      <c r="E1715" s="134"/>
      <c r="F1715" s="135"/>
      <c r="G1715" s="143"/>
    </row>
    <row r="1716" spans="2:7">
      <c r="B1716" s="134"/>
      <c r="C1716" s="134"/>
      <c r="D1716" s="134"/>
      <c r="E1716" s="134"/>
      <c r="F1716" s="135"/>
      <c r="G1716" s="143"/>
    </row>
    <row r="1717" spans="2:7">
      <c r="B1717" s="134"/>
      <c r="C1717" s="134"/>
      <c r="D1717" s="134"/>
      <c r="E1717" s="134"/>
      <c r="F1717" s="135"/>
      <c r="G1717" s="143"/>
    </row>
    <row r="1718" spans="2:7">
      <c r="B1718" s="134"/>
      <c r="C1718" s="134"/>
      <c r="D1718" s="134"/>
      <c r="E1718" s="134"/>
      <c r="F1718" s="135"/>
      <c r="G1718" s="143"/>
    </row>
    <row r="1719" spans="2:7">
      <c r="B1719" s="134"/>
      <c r="C1719" s="134"/>
      <c r="D1719" s="134"/>
      <c r="E1719" s="134"/>
      <c r="F1719" s="135"/>
      <c r="G1719" s="143"/>
    </row>
    <row r="1720" spans="2:7">
      <c r="B1720" s="134"/>
      <c r="C1720" s="134"/>
      <c r="D1720" s="134"/>
      <c r="E1720" s="134"/>
      <c r="F1720" s="135"/>
      <c r="G1720" s="143"/>
    </row>
    <row r="1721" spans="2:7">
      <c r="B1721" s="134"/>
      <c r="C1721" s="134"/>
      <c r="D1721" s="134"/>
      <c r="E1721" s="134"/>
      <c r="F1721" s="135"/>
      <c r="G1721" s="143"/>
    </row>
    <row r="1722" spans="2:7">
      <c r="B1722" s="134"/>
      <c r="C1722" s="134"/>
      <c r="D1722" s="134"/>
      <c r="E1722" s="134"/>
      <c r="F1722" s="135"/>
      <c r="G1722" s="143"/>
    </row>
    <row r="1723" spans="2:7">
      <c r="B1723" s="134"/>
      <c r="C1723" s="134"/>
      <c r="D1723" s="134"/>
      <c r="E1723" s="134"/>
      <c r="F1723" s="135"/>
      <c r="G1723" s="143"/>
    </row>
    <row r="1724" spans="2:7">
      <c r="B1724" s="134"/>
      <c r="C1724" s="134"/>
      <c r="D1724" s="134"/>
      <c r="E1724" s="134"/>
      <c r="F1724" s="135"/>
      <c r="G1724" s="143"/>
    </row>
    <row r="1725" spans="2:7">
      <c r="B1725" s="134"/>
      <c r="C1725" s="134"/>
      <c r="D1725" s="134"/>
      <c r="E1725" s="134"/>
      <c r="F1725" s="135"/>
      <c r="G1725" s="143"/>
    </row>
    <row r="1726" spans="2:7">
      <c r="B1726" s="134"/>
      <c r="C1726" s="134"/>
      <c r="D1726" s="134"/>
      <c r="E1726" s="134"/>
      <c r="F1726" s="135"/>
      <c r="G1726" s="143"/>
    </row>
    <row r="1727" spans="2:7">
      <c r="B1727" s="134"/>
      <c r="C1727" s="134"/>
      <c r="D1727" s="134"/>
      <c r="E1727" s="134"/>
      <c r="F1727" s="135"/>
      <c r="G1727" s="143"/>
    </row>
    <row r="1728" spans="2:7">
      <c r="B1728" s="134"/>
      <c r="C1728" s="134"/>
      <c r="D1728" s="134"/>
      <c r="E1728" s="134"/>
      <c r="F1728" s="135"/>
      <c r="G1728" s="143"/>
    </row>
    <row r="1729" spans="2:7">
      <c r="B1729" s="134"/>
      <c r="C1729" s="134"/>
      <c r="D1729" s="134"/>
      <c r="E1729" s="134"/>
      <c r="F1729" s="135"/>
      <c r="G1729" s="143"/>
    </row>
    <row r="1730" spans="2:7">
      <c r="B1730" s="134"/>
      <c r="C1730" s="134"/>
      <c r="D1730" s="134"/>
      <c r="E1730" s="134"/>
      <c r="F1730" s="135"/>
      <c r="G1730" s="143"/>
    </row>
    <row r="1731" spans="2:7">
      <c r="B1731" s="134"/>
      <c r="C1731" s="134"/>
      <c r="D1731" s="134"/>
      <c r="E1731" s="134"/>
      <c r="F1731" s="135"/>
      <c r="G1731" s="143"/>
    </row>
    <row r="1732" spans="2:7">
      <c r="B1732" s="134"/>
      <c r="C1732" s="134"/>
      <c r="D1732" s="134"/>
      <c r="E1732" s="134"/>
      <c r="F1732" s="135"/>
      <c r="G1732" s="143"/>
    </row>
    <row r="1733" spans="2:7">
      <c r="B1733" s="134"/>
      <c r="C1733" s="134"/>
      <c r="D1733" s="134"/>
      <c r="E1733" s="134"/>
      <c r="F1733" s="135"/>
      <c r="G1733" s="143"/>
    </row>
    <row r="1734" spans="2:7">
      <c r="B1734" s="134"/>
      <c r="C1734" s="134"/>
      <c r="D1734" s="134"/>
      <c r="E1734" s="134"/>
      <c r="F1734" s="135"/>
      <c r="G1734" s="143"/>
    </row>
    <row r="1735" spans="2:7">
      <c r="B1735" s="134"/>
      <c r="C1735" s="134"/>
      <c r="D1735" s="134"/>
      <c r="E1735" s="134"/>
      <c r="F1735" s="135"/>
      <c r="G1735" s="143"/>
    </row>
    <row r="1736" spans="2:7">
      <c r="B1736" s="134"/>
      <c r="C1736" s="134"/>
      <c r="D1736" s="134"/>
      <c r="E1736" s="134"/>
      <c r="F1736" s="135"/>
      <c r="G1736" s="143"/>
    </row>
    <row r="1737" spans="2:7">
      <c r="B1737" s="134"/>
      <c r="C1737" s="134"/>
      <c r="D1737" s="134"/>
      <c r="E1737" s="134"/>
      <c r="F1737" s="135"/>
      <c r="G1737" s="143"/>
    </row>
    <row r="1738" spans="2:7">
      <c r="B1738" s="134"/>
      <c r="C1738" s="134"/>
      <c r="D1738" s="134"/>
      <c r="E1738" s="134"/>
      <c r="F1738" s="135"/>
      <c r="G1738" s="143"/>
    </row>
    <row r="1739" spans="2:7">
      <c r="B1739" s="134"/>
      <c r="C1739" s="134"/>
      <c r="D1739" s="134"/>
      <c r="E1739" s="134"/>
      <c r="F1739" s="135"/>
      <c r="G1739" s="143"/>
    </row>
    <row r="1740" spans="2:7">
      <c r="B1740" s="134"/>
      <c r="C1740" s="134"/>
      <c r="D1740" s="134"/>
      <c r="E1740" s="134"/>
      <c r="F1740" s="135"/>
      <c r="G1740" s="143"/>
    </row>
    <row r="1741" spans="2:7">
      <c r="B1741" s="134"/>
      <c r="C1741" s="134"/>
      <c r="D1741" s="134"/>
      <c r="E1741" s="134"/>
      <c r="F1741" s="135"/>
      <c r="G1741" s="143"/>
    </row>
    <row r="1742" spans="2:7">
      <c r="B1742" s="134"/>
      <c r="C1742" s="134"/>
      <c r="D1742" s="134"/>
      <c r="E1742" s="134"/>
      <c r="F1742" s="135"/>
      <c r="G1742" s="143"/>
    </row>
    <row r="1743" spans="2:7">
      <c r="B1743" s="134"/>
      <c r="C1743" s="134"/>
      <c r="D1743" s="134"/>
      <c r="E1743" s="134"/>
      <c r="F1743" s="135"/>
      <c r="G1743" s="143"/>
    </row>
    <row r="1744" spans="2:7">
      <c r="B1744" s="134"/>
      <c r="C1744" s="134"/>
      <c r="D1744" s="134"/>
      <c r="E1744" s="134"/>
      <c r="F1744" s="135"/>
      <c r="G1744" s="143"/>
    </row>
    <row r="1745" spans="2:7">
      <c r="B1745" s="134"/>
      <c r="C1745" s="134"/>
      <c r="D1745" s="134"/>
      <c r="E1745" s="134"/>
      <c r="F1745" s="135"/>
      <c r="G1745" s="143"/>
    </row>
    <row r="1746" spans="2:7">
      <c r="B1746" s="134"/>
      <c r="C1746" s="134"/>
      <c r="D1746" s="134"/>
      <c r="E1746" s="134"/>
      <c r="F1746" s="135"/>
      <c r="G1746" s="143"/>
    </row>
    <row r="1747" spans="2:7">
      <c r="B1747" s="134"/>
      <c r="C1747" s="134"/>
      <c r="D1747" s="134"/>
      <c r="E1747" s="134"/>
      <c r="F1747" s="135"/>
      <c r="G1747" s="143"/>
    </row>
    <row r="1748" spans="2:7">
      <c r="B1748" s="134"/>
      <c r="C1748" s="134"/>
      <c r="D1748" s="134"/>
      <c r="E1748" s="134"/>
      <c r="F1748" s="135"/>
      <c r="G1748" s="143"/>
    </row>
    <row r="1749" spans="2:7">
      <c r="B1749" s="134"/>
      <c r="C1749" s="134"/>
      <c r="D1749" s="134"/>
      <c r="E1749" s="134"/>
      <c r="F1749" s="135"/>
      <c r="G1749" s="143"/>
    </row>
    <row r="1750" spans="2:7">
      <c r="B1750" s="134"/>
      <c r="C1750" s="134"/>
      <c r="D1750" s="134"/>
      <c r="E1750" s="134"/>
      <c r="F1750" s="135"/>
      <c r="G1750" s="143"/>
    </row>
    <row r="1751" spans="2:7">
      <c r="B1751" s="134"/>
      <c r="C1751" s="134"/>
      <c r="D1751" s="134"/>
      <c r="E1751" s="134"/>
      <c r="F1751" s="135"/>
      <c r="G1751" s="143"/>
    </row>
    <row r="1752" spans="2:7">
      <c r="B1752" s="134"/>
      <c r="C1752" s="134"/>
      <c r="D1752" s="134"/>
      <c r="E1752" s="134"/>
      <c r="F1752" s="135"/>
      <c r="G1752" s="143"/>
    </row>
    <row r="1753" spans="2:7">
      <c r="B1753" s="134"/>
      <c r="C1753" s="134"/>
      <c r="D1753" s="134"/>
      <c r="E1753" s="134"/>
      <c r="F1753" s="135"/>
      <c r="G1753" s="143"/>
    </row>
    <row r="1754" spans="2:7">
      <c r="B1754" s="134"/>
      <c r="C1754" s="134"/>
      <c r="D1754" s="134"/>
      <c r="E1754" s="134"/>
      <c r="F1754" s="135"/>
      <c r="G1754" s="143"/>
    </row>
    <row r="1755" spans="2:7">
      <c r="B1755" s="134"/>
      <c r="C1755" s="134"/>
      <c r="D1755" s="134"/>
      <c r="E1755" s="134"/>
      <c r="F1755" s="135"/>
      <c r="G1755" s="143"/>
    </row>
    <row r="1756" spans="2:7">
      <c r="B1756" s="134"/>
      <c r="C1756" s="134"/>
      <c r="D1756" s="134"/>
      <c r="E1756" s="134"/>
      <c r="F1756" s="135"/>
      <c r="G1756" s="143"/>
    </row>
    <row r="1757" spans="2:7">
      <c r="B1757" s="134"/>
      <c r="C1757" s="134"/>
      <c r="D1757" s="134"/>
      <c r="E1757" s="134"/>
      <c r="F1757" s="135"/>
      <c r="G1757" s="143"/>
    </row>
    <row r="1758" spans="2:7">
      <c r="B1758" s="134"/>
      <c r="C1758" s="134"/>
      <c r="D1758" s="134"/>
      <c r="E1758" s="134"/>
      <c r="F1758" s="135"/>
      <c r="G1758" s="143"/>
    </row>
    <row r="1759" spans="2:7">
      <c r="B1759" s="134"/>
      <c r="C1759" s="134"/>
      <c r="D1759" s="134"/>
      <c r="E1759" s="134"/>
      <c r="F1759" s="135"/>
      <c r="G1759" s="143"/>
    </row>
    <row r="1760" spans="2:7">
      <c r="B1760" s="134"/>
      <c r="C1760" s="134"/>
      <c r="D1760" s="134"/>
      <c r="E1760" s="134"/>
      <c r="F1760" s="135"/>
      <c r="G1760" s="143"/>
    </row>
    <row r="1761" spans="2:7">
      <c r="B1761" s="134"/>
      <c r="C1761" s="134"/>
      <c r="D1761" s="134"/>
      <c r="E1761" s="134"/>
      <c r="F1761" s="135"/>
      <c r="G1761" s="143"/>
    </row>
    <row r="1762" spans="2:7">
      <c r="B1762" s="134"/>
      <c r="C1762" s="134"/>
      <c r="D1762" s="134"/>
      <c r="E1762" s="134"/>
      <c r="F1762" s="135"/>
      <c r="G1762" s="143"/>
    </row>
    <row r="1763" spans="2:7">
      <c r="B1763" s="134"/>
      <c r="C1763" s="134"/>
      <c r="D1763" s="134"/>
      <c r="E1763" s="134"/>
      <c r="F1763" s="135"/>
      <c r="G1763" s="143"/>
    </row>
    <row r="1764" spans="2:7">
      <c r="B1764" s="134"/>
      <c r="C1764" s="134"/>
      <c r="D1764" s="134"/>
      <c r="E1764" s="134"/>
      <c r="F1764" s="135"/>
      <c r="G1764" s="143"/>
    </row>
    <row r="1765" spans="2:7">
      <c r="B1765" s="134"/>
      <c r="C1765" s="134"/>
      <c r="D1765" s="134"/>
      <c r="E1765" s="134"/>
      <c r="F1765" s="135"/>
      <c r="G1765" s="143"/>
    </row>
    <row r="1766" spans="2:7">
      <c r="B1766" s="134"/>
      <c r="C1766" s="134"/>
      <c r="D1766" s="134"/>
      <c r="E1766" s="134"/>
      <c r="F1766" s="135"/>
      <c r="G1766" s="143"/>
    </row>
    <row r="1767" spans="2:7">
      <c r="B1767" s="134"/>
      <c r="C1767" s="134"/>
      <c r="D1767" s="134"/>
      <c r="E1767" s="134"/>
      <c r="F1767" s="135"/>
      <c r="G1767" s="143"/>
    </row>
    <row r="1768" spans="2:7">
      <c r="B1768" s="134"/>
      <c r="C1768" s="134"/>
      <c r="D1768" s="134"/>
      <c r="E1768" s="134"/>
      <c r="F1768" s="135"/>
      <c r="G1768" s="143"/>
    </row>
    <row r="1769" spans="2:7">
      <c r="B1769" s="134"/>
      <c r="C1769" s="134"/>
      <c r="D1769" s="134"/>
      <c r="E1769" s="134"/>
      <c r="F1769" s="135"/>
      <c r="G1769" s="143"/>
    </row>
    <row r="1770" spans="2:7">
      <c r="B1770" s="134"/>
      <c r="C1770" s="134"/>
      <c r="D1770" s="134"/>
      <c r="E1770" s="134"/>
      <c r="F1770" s="135"/>
      <c r="G1770" s="143"/>
    </row>
    <row r="1771" spans="2:7">
      <c r="B1771" s="134"/>
      <c r="C1771" s="134"/>
      <c r="D1771" s="134"/>
      <c r="E1771" s="134"/>
      <c r="F1771" s="135"/>
      <c r="G1771" s="143"/>
    </row>
    <row r="1772" spans="2:7">
      <c r="B1772" s="134"/>
      <c r="C1772" s="134"/>
      <c r="D1772" s="134"/>
      <c r="E1772" s="134"/>
      <c r="F1772" s="135"/>
      <c r="G1772" s="143"/>
    </row>
    <row r="1773" spans="2:7">
      <c r="B1773" s="134"/>
      <c r="C1773" s="134"/>
      <c r="D1773" s="134"/>
      <c r="E1773" s="134"/>
      <c r="F1773" s="135"/>
      <c r="G1773" s="143"/>
    </row>
    <row r="1774" spans="2:7">
      <c r="B1774" s="134"/>
      <c r="C1774" s="134"/>
      <c r="D1774" s="134"/>
      <c r="E1774" s="134"/>
      <c r="F1774" s="135"/>
      <c r="G1774" s="143"/>
    </row>
    <row r="1775" spans="2:7">
      <c r="B1775" s="134"/>
      <c r="C1775" s="134"/>
      <c r="D1775" s="134"/>
      <c r="E1775" s="134"/>
      <c r="F1775" s="135"/>
      <c r="G1775" s="143"/>
    </row>
    <row r="1776" spans="2:7">
      <c r="B1776" s="134"/>
      <c r="C1776" s="134"/>
      <c r="D1776" s="134"/>
      <c r="E1776" s="134"/>
      <c r="F1776" s="135"/>
      <c r="G1776" s="143"/>
    </row>
    <row r="1777" spans="2:7">
      <c r="B1777" s="134"/>
      <c r="C1777" s="134"/>
      <c r="D1777" s="134"/>
      <c r="E1777" s="134"/>
      <c r="F1777" s="135"/>
      <c r="G1777" s="143"/>
    </row>
    <row r="1778" spans="2:7">
      <c r="B1778" s="134"/>
      <c r="C1778" s="134"/>
      <c r="D1778" s="134"/>
      <c r="E1778" s="134"/>
      <c r="F1778" s="135"/>
      <c r="G1778" s="143"/>
    </row>
    <row r="1779" spans="2:7">
      <c r="B1779" s="134"/>
      <c r="C1779" s="134"/>
      <c r="D1779" s="134"/>
      <c r="E1779" s="134"/>
      <c r="F1779" s="135"/>
      <c r="G1779" s="143"/>
    </row>
    <row r="1780" spans="2:7">
      <c r="B1780" s="134"/>
      <c r="C1780" s="134"/>
      <c r="D1780" s="134"/>
      <c r="E1780" s="134"/>
      <c r="F1780" s="135"/>
      <c r="G1780" s="143"/>
    </row>
    <row r="1781" spans="2:7">
      <c r="B1781" s="134"/>
      <c r="C1781" s="134"/>
      <c r="D1781" s="134"/>
      <c r="E1781" s="134"/>
      <c r="F1781" s="135"/>
      <c r="G1781" s="143"/>
    </row>
    <row r="1782" spans="2:7">
      <c r="B1782" s="134"/>
      <c r="C1782" s="134"/>
      <c r="D1782" s="134"/>
      <c r="E1782" s="134"/>
      <c r="F1782" s="135"/>
      <c r="G1782" s="143"/>
    </row>
    <row r="1783" spans="2:7">
      <c r="B1783" s="134"/>
      <c r="C1783" s="134"/>
      <c r="D1783" s="134"/>
      <c r="E1783" s="134"/>
      <c r="F1783" s="135"/>
      <c r="G1783" s="143"/>
    </row>
    <row r="1784" spans="2:7">
      <c r="B1784" s="134"/>
      <c r="C1784" s="134"/>
      <c r="D1784" s="134"/>
      <c r="E1784" s="134"/>
      <c r="F1784" s="135"/>
      <c r="G1784" s="143"/>
    </row>
    <row r="1785" spans="2:7">
      <c r="B1785" s="134"/>
      <c r="C1785" s="134"/>
      <c r="D1785" s="134"/>
      <c r="E1785" s="134"/>
      <c r="F1785" s="135"/>
      <c r="G1785" s="143"/>
    </row>
    <row r="1786" spans="2:7">
      <c r="B1786" s="134"/>
      <c r="C1786" s="134"/>
      <c r="D1786" s="134"/>
      <c r="E1786" s="134"/>
      <c r="F1786" s="135"/>
      <c r="G1786" s="143"/>
    </row>
    <row r="1787" spans="2:7">
      <c r="B1787" s="134"/>
      <c r="C1787" s="134"/>
      <c r="D1787" s="134"/>
      <c r="E1787" s="134"/>
      <c r="F1787" s="135"/>
      <c r="G1787" s="143"/>
    </row>
    <row r="1788" spans="2:7">
      <c r="B1788" s="134"/>
      <c r="C1788" s="134"/>
      <c r="D1788" s="134"/>
      <c r="E1788" s="134"/>
      <c r="F1788" s="135"/>
      <c r="G1788" s="143"/>
    </row>
    <row r="1789" spans="2:7">
      <c r="B1789" s="134"/>
      <c r="C1789" s="134"/>
      <c r="D1789" s="134"/>
      <c r="E1789" s="134"/>
      <c r="F1789" s="135"/>
      <c r="G1789" s="143"/>
    </row>
    <row r="1790" spans="2:7">
      <c r="B1790" s="134"/>
      <c r="C1790" s="134"/>
      <c r="D1790" s="134"/>
      <c r="E1790" s="134"/>
      <c r="F1790" s="135"/>
      <c r="G1790" s="143"/>
    </row>
    <row r="1791" spans="2:7">
      <c r="B1791" s="134"/>
      <c r="C1791" s="134"/>
      <c r="D1791" s="134"/>
      <c r="E1791" s="134"/>
      <c r="F1791" s="135"/>
      <c r="G1791" s="143"/>
    </row>
    <row r="1792" spans="2:7">
      <c r="B1792" s="134"/>
      <c r="C1792" s="134"/>
      <c r="D1792" s="134"/>
      <c r="E1792" s="134"/>
      <c r="F1792" s="135"/>
      <c r="G1792" s="143"/>
    </row>
    <row r="1793" spans="2:7">
      <c r="B1793" s="134"/>
      <c r="C1793" s="134"/>
      <c r="D1793" s="134"/>
      <c r="E1793" s="134"/>
      <c r="F1793" s="135"/>
      <c r="G1793" s="143"/>
    </row>
    <row r="1794" spans="2:7">
      <c r="B1794" s="134"/>
      <c r="C1794" s="134"/>
      <c r="D1794" s="134"/>
      <c r="E1794" s="134"/>
      <c r="F1794" s="135"/>
      <c r="G1794" s="143"/>
    </row>
    <row r="1795" spans="2:7">
      <c r="B1795" s="134"/>
      <c r="C1795" s="134"/>
      <c r="D1795" s="134"/>
      <c r="E1795" s="134"/>
      <c r="F1795" s="135"/>
      <c r="G1795" s="143"/>
    </row>
    <row r="1796" spans="2:7">
      <c r="B1796" s="134"/>
      <c r="C1796" s="134"/>
      <c r="D1796" s="134"/>
      <c r="E1796" s="134"/>
      <c r="F1796" s="135"/>
      <c r="G1796" s="143"/>
    </row>
    <row r="1797" spans="2:7">
      <c r="B1797" s="134"/>
      <c r="C1797" s="134"/>
      <c r="D1797" s="134"/>
      <c r="E1797" s="134"/>
      <c r="F1797" s="135"/>
      <c r="G1797" s="143"/>
    </row>
    <row r="1798" spans="2:7">
      <c r="B1798" s="134"/>
      <c r="C1798" s="134"/>
      <c r="D1798" s="134"/>
      <c r="E1798" s="134"/>
      <c r="F1798" s="135"/>
      <c r="G1798" s="143"/>
    </row>
    <row r="1799" spans="2:7">
      <c r="B1799" s="134"/>
      <c r="C1799" s="134"/>
      <c r="D1799" s="134"/>
      <c r="E1799" s="134"/>
      <c r="F1799" s="135"/>
      <c r="G1799" s="143"/>
    </row>
    <row r="1800" spans="2:7">
      <c r="B1800" s="134"/>
      <c r="C1800" s="134"/>
      <c r="D1800" s="134"/>
      <c r="E1800" s="134"/>
      <c r="F1800" s="135"/>
      <c r="G1800" s="143"/>
    </row>
    <row r="1801" spans="2:7">
      <c r="B1801" s="134"/>
      <c r="C1801" s="134"/>
      <c r="D1801" s="134"/>
      <c r="E1801" s="134"/>
      <c r="F1801" s="135"/>
      <c r="G1801" s="143"/>
    </row>
    <row r="1802" spans="2:7">
      <c r="B1802" s="134"/>
      <c r="C1802" s="134"/>
      <c r="D1802" s="134"/>
      <c r="E1802" s="134"/>
      <c r="F1802" s="135"/>
      <c r="G1802" s="143"/>
    </row>
    <row r="1803" spans="2:7">
      <c r="B1803" s="134"/>
      <c r="C1803" s="134"/>
      <c r="D1803" s="134"/>
      <c r="E1803" s="134"/>
      <c r="F1803" s="135"/>
      <c r="G1803" s="143"/>
    </row>
    <row r="1804" spans="2:7">
      <c r="B1804" s="134"/>
      <c r="C1804" s="134"/>
      <c r="D1804" s="134"/>
      <c r="E1804" s="134"/>
      <c r="F1804" s="135"/>
      <c r="G1804" s="143"/>
    </row>
    <row r="1805" spans="2:7">
      <c r="B1805" s="134"/>
      <c r="C1805" s="134"/>
      <c r="D1805" s="134"/>
      <c r="E1805" s="134"/>
      <c r="F1805" s="135"/>
      <c r="G1805" s="143"/>
    </row>
    <row r="1806" spans="2:7">
      <c r="B1806" s="134"/>
      <c r="C1806" s="134"/>
      <c r="D1806" s="134"/>
      <c r="E1806" s="134"/>
      <c r="F1806" s="135"/>
      <c r="G1806" s="143"/>
    </row>
    <row r="1807" spans="2:7">
      <c r="B1807" s="134"/>
      <c r="C1807" s="134"/>
      <c r="D1807" s="134"/>
      <c r="E1807" s="134"/>
      <c r="F1807" s="135"/>
      <c r="G1807" s="143"/>
    </row>
    <row r="1808" spans="2:7">
      <c r="B1808" s="134"/>
      <c r="C1808" s="134"/>
      <c r="D1808" s="134"/>
      <c r="E1808" s="134"/>
      <c r="F1808" s="135"/>
      <c r="G1808" s="143"/>
    </row>
    <row r="1809" spans="2:7">
      <c r="B1809" s="134"/>
      <c r="C1809" s="134"/>
      <c r="D1809" s="134"/>
      <c r="E1809" s="134"/>
      <c r="F1809" s="135"/>
      <c r="G1809" s="143"/>
    </row>
    <row r="1810" spans="2:7">
      <c r="B1810" s="134"/>
      <c r="C1810" s="134"/>
      <c r="D1810" s="134"/>
      <c r="E1810" s="134"/>
      <c r="F1810" s="135"/>
      <c r="G1810" s="143"/>
    </row>
    <row r="1811" spans="2:7">
      <c r="B1811" s="134"/>
      <c r="C1811" s="134"/>
      <c r="D1811" s="134"/>
      <c r="E1811" s="134"/>
      <c r="F1811" s="135"/>
      <c r="G1811" s="143"/>
    </row>
    <row r="1812" spans="2:7">
      <c r="B1812" s="134"/>
      <c r="C1812" s="134"/>
      <c r="D1812" s="134"/>
      <c r="E1812" s="134"/>
      <c r="F1812" s="135"/>
      <c r="G1812" s="143"/>
    </row>
    <row r="1813" spans="2:7">
      <c r="B1813" s="134"/>
      <c r="C1813" s="134"/>
      <c r="D1813" s="134"/>
      <c r="E1813" s="134"/>
      <c r="F1813" s="135"/>
      <c r="G1813" s="143"/>
    </row>
    <row r="1814" spans="2:7">
      <c r="B1814" s="134"/>
      <c r="C1814" s="134"/>
      <c r="D1814" s="134"/>
      <c r="E1814" s="134"/>
      <c r="F1814" s="135"/>
      <c r="G1814" s="143"/>
    </row>
    <row r="1815" spans="2:7">
      <c r="B1815" s="134"/>
      <c r="C1815" s="134"/>
      <c r="D1815" s="134"/>
      <c r="E1815" s="134"/>
      <c r="F1815" s="135"/>
      <c r="G1815" s="143"/>
    </row>
    <row r="1816" spans="2:7">
      <c r="B1816" s="134"/>
      <c r="C1816" s="134"/>
      <c r="D1816" s="134"/>
      <c r="E1816" s="134"/>
      <c r="F1816" s="135"/>
      <c r="G1816" s="143"/>
    </row>
    <row r="1817" spans="2:7">
      <c r="B1817" s="134"/>
      <c r="C1817" s="134"/>
      <c r="D1817" s="134"/>
      <c r="E1817" s="134"/>
      <c r="F1817" s="135"/>
      <c r="G1817" s="143"/>
    </row>
    <row r="1818" spans="2:7">
      <c r="B1818" s="134"/>
      <c r="C1818" s="134"/>
      <c r="D1818" s="134"/>
      <c r="E1818" s="134"/>
      <c r="F1818" s="135"/>
      <c r="G1818" s="143"/>
    </row>
    <row r="1819" spans="2:7">
      <c r="B1819" s="134"/>
      <c r="C1819" s="134"/>
      <c r="D1819" s="134"/>
      <c r="E1819" s="134"/>
      <c r="F1819" s="135"/>
      <c r="G1819" s="143"/>
    </row>
    <row r="1820" spans="2:7">
      <c r="B1820" s="134"/>
      <c r="C1820" s="134"/>
      <c r="D1820" s="134"/>
      <c r="E1820" s="134"/>
      <c r="F1820" s="135"/>
      <c r="G1820" s="143"/>
    </row>
    <row r="1821" spans="2:7">
      <c r="B1821" s="134"/>
      <c r="C1821" s="134"/>
      <c r="D1821" s="134"/>
      <c r="E1821" s="134"/>
      <c r="F1821" s="135"/>
      <c r="G1821" s="143"/>
    </row>
    <row r="1822" spans="2:7">
      <c r="B1822" s="134"/>
      <c r="C1822" s="134"/>
      <c r="D1822" s="134"/>
      <c r="E1822" s="134"/>
      <c r="F1822" s="135"/>
      <c r="G1822" s="143"/>
    </row>
    <row r="1823" spans="2:7">
      <c r="B1823" s="134"/>
      <c r="C1823" s="134"/>
      <c r="D1823" s="134"/>
      <c r="E1823" s="134"/>
      <c r="F1823" s="135"/>
      <c r="G1823" s="143"/>
    </row>
    <row r="1824" spans="2:7">
      <c r="B1824" s="134"/>
      <c r="C1824" s="134"/>
      <c r="D1824" s="134"/>
      <c r="E1824" s="134"/>
      <c r="F1824" s="135"/>
      <c r="G1824" s="143"/>
    </row>
    <row r="1825" spans="2:7">
      <c r="B1825" s="134"/>
      <c r="C1825" s="134"/>
      <c r="D1825" s="134"/>
      <c r="E1825" s="134"/>
      <c r="F1825" s="135"/>
      <c r="G1825" s="143"/>
    </row>
    <row r="1826" spans="2:7">
      <c r="B1826" s="134"/>
      <c r="C1826" s="134"/>
      <c r="D1826" s="134"/>
      <c r="E1826" s="134"/>
      <c r="F1826" s="135"/>
      <c r="G1826" s="143"/>
    </row>
    <row r="1827" spans="2:7">
      <c r="B1827" s="134"/>
      <c r="C1827" s="134"/>
      <c r="D1827" s="134"/>
      <c r="E1827" s="134"/>
      <c r="F1827" s="135"/>
      <c r="G1827" s="143"/>
    </row>
    <row r="1828" spans="2:7">
      <c r="B1828" s="134"/>
      <c r="C1828" s="134"/>
      <c r="D1828" s="134"/>
      <c r="E1828" s="134"/>
      <c r="F1828" s="135"/>
      <c r="G1828" s="143"/>
    </row>
    <row r="1829" spans="2:7">
      <c r="B1829" s="134"/>
      <c r="C1829" s="134"/>
      <c r="D1829" s="134"/>
      <c r="E1829" s="134"/>
      <c r="F1829" s="135"/>
      <c r="G1829" s="143"/>
    </row>
    <row r="1830" spans="2:7">
      <c r="B1830" s="134"/>
      <c r="C1830" s="134"/>
      <c r="D1830" s="134"/>
      <c r="E1830" s="134"/>
      <c r="F1830" s="135"/>
      <c r="G1830" s="143"/>
    </row>
    <row r="1831" spans="2:7">
      <c r="B1831" s="134"/>
      <c r="C1831" s="134"/>
      <c r="D1831" s="134"/>
      <c r="E1831" s="134"/>
      <c r="F1831" s="135"/>
      <c r="G1831" s="143"/>
    </row>
    <row r="1832" spans="2:7">
      <c r="B1832" s="134"/>
      <c r="C1832" s="134"/>
      <c r="D1832" s="134"/>
      <c r="E1832" s="134"/>
      <c r="F1832" s="135"/>
      <c r="G1832" s="143"/>
    </row>
    <row r="1833" spans="2:7">
      <c r="B1833" s="134"/>
      <c r="C1833" s="134"/>
      <c r="D1833" s="134"/>
      <c r="E1833" s="134"/>
      <c r="F1833" s="135"/>
      <c r="G1833" s="143"/>
    </row>
    <row r="1834" spans="2:7">
      <c r="B1834" s="134"/>
      <c r="C1834" s="134"/>
      <c r="D1834" s="134"/>
      <c r="E1834" s="134"/>
      <c r="F1834" s="135"/>
      <c r="G1834" s="143"/>
    </row>
    <row r="1835" spans="2:7">
      <c r="B1835" s="134"/>
      <c r="C1835" s="134"/>
      <c r="D1835" s="134"/>
      <c r="E1835" s="134"/>
      <c r="F1835" s="135"/>
      <c r="G1835" s="143"/>
    </row>
    <row r="1836" spans="2:7">
      <c r="B1836" s="134"/>
      <c r="C1836" s="134"/>
      <c r="D1836" s="134"/>
      <c r="E1836" s="134"/>
      <c r="F1836" s="135"/>
      <c r="G1836" s="143"/>
    </row>
    <row r="1837" spans="2:7">
      <c r="B1837" s="134"/>
      <c r="C1837" s="134"/>
      <c r="D1837" s="134"/>
      <c r="E1837" s="134"/>
      <c r="F1837" s="135"/>
      <c r="G1837" s="143"/>
    </row>
    <row r="1838" spans="2:7">
      <c r="B1838" s="134"/>
      <c r="C1838" s="134"/>
      <c r="D1838" s="134"/>
      <c r="E1838" s="134"/>
      <c r="F1838" s="135"/>
      <c r="G1838" s="143"/>
    </row>
    <row r="1839" spans="2:7">
      <c r="B1839" s="134"/>
      <c r="C1839" s="134"/>
      <c r="D1839" s="134"/>
      <c r="E1839" s="134"/>
      <c r="F1839" s="135"/>
      <c r="G1839" s="143"/>
    </row>
    <row r="1840" spans="2:7">
      <c r="B1840" s="134"/>
      <c r="C1840" s="134"/>
      <c r="D1840" s="134"/>
      <c r="E1840" s="134"/>
      <c r="F1840" s="135"/>
      <c r="G1840" s="143"/>
    </row>
    <row r="1841" spans="2:7">
      <c r="B1841" s="134"/>
      <c r="C1841" s="134"/>
      <c r="D1841" s="134"/>
      <c r="E1841" s="134"/>
      <c r="F1841" s="135"/>
      <c r="G1841" s="143"/>
    </row>
    <row r="1842" spans="2:7">
      <c r="B1842" s="134"/>
      <c r="C1842" s="134"/>
      <c r="D1842" s="134"/>
      <c r="E1842" s="134"/>
      <c r="F1842" s="135"/>
      <c r="G1842" s="143"/>
    </row>
    <row r="1843" spans="2:7">
      <c r="B1843" s="134"/>
      <c r="C1843" s="134"/>
      <c r="D1843" s="134"/>
      <c r="E1843" s="134"/>
      <c r="F1843" s="135"/>
      <c r="G1843" s="143"/>
    </row>
    <row r="1844" spans="2:7">
      <c r="B1844" s="134"/>
      <c r="C1844" s="134"/>
      <c r="D1844" s="134"/>
      <c r="E1844" s="134"/>
      <c r="F1844" s="135"/>
      <c r="G1844" s="143"/>
    </row>
    <row r="1845" spans="2:7">
      <c r="B1845" s="134"/>
      <c r="C1845" s="134"/>
      <c r="D1845" s="134"/>
      <c r="E1845" s="134"/>
      <c r="F1845" s="135"/>
      <c r="G1845" s="143"/>
    </row>
    <row r="1846" spans="2:7">
      <c r="B1846" s="134"/>
      <c r="C1846" s="134"/>
      <c r="D1846" s="134"/>
      <c r="E1846" s="134"/>
      <c r="F1846" s="135"/>
      <c r="G1846" s="143"/>
    </row>
    <row r="1847" spans="2:7">
      <c r="B1847" s="134"/>
      <c r="C1847" s="134"/>
      <c r="D1847" s="134"/>
      <c r="E1847" s="134"/>
      <c r="F1847" s="135"/>
      <c r="G1847" s="143"/>
    </row>
    <row r="1848" spans="2:7">
      <c r="B1848" s="134"/>
      <c r="C1848" s="134"/>
      <c r="D1848" s="134"/>
      <c r="E1848" s="134"/>
      <c r="F1848" s="135"/>
      <c r="G1848" s="143"/>
    </row>
    <row r="1849" spans="2:7">
      <c r="B1849" s="134"/>
      <c r="C1849" s="134"/>
      <c r="D1849" s="134"/>
      <c r="E1849" s="134"/>
      <c r="F1849" s="135"/>
      <c r="G1849" s="143"/>
    </row>
    <row r="1850" spans="2:7">
      <c r="B1850" s="134"/>
      <c r="C1850" s="134"/>
      <c r="D1850" s="134"/>
      <c r="E1850" s="134"/>
      <c r="F1850" s="135"/>
      <c r="G1850" s="143"/>
    </row>
    <row r="1851" spans="2:7">
      <c r="B1851" s="134"/>
      <c r="C1851" s="134"/>
      <c r="D1851" s="134"/>
      <c r="E1851" s="134"/>
      <c r="F1851" s="135"/>
      <c r="G1851" s="143"/>
    </row>
    <row r="1852" spans="2:7">
      <c r="B1852" s="134"/>
      <c r="C1852" s="134"/>
      <c r="D1852" s="134"/>
      <c r="E1852" s="134"/>
      <c r="F1852" s="135"/>
      <c r="G1852" s="143"/>
    </row>
    <row r="1853" spans="2:7">
      <c r="B1853" s="134"/>
      <c r="C1853" s="134"/>
      <c r="D1853" s="134"/>
      <c r="E1853" s="134"/>
      <c r="F1853" s="135"/>
      <c r="G1853" s="143"/>
    </row>
    <row r="1854" spans="2:7">
      <c r="B1854" s="134"/>
      <c r="C1854" s="134"/>
      <c r="D1854" s="134"/>
      <c r="E1854" s="134"/>
      <c r="F1854" s="135"/>
      <c r="G1854" s="143"/>
    </row>
    <row r="1855" spans="2:7">
      <c r="B1855" s="134"/>
      <c r="C1855" s="134"/>
      <c r="D1855" s="134"/>
      <c r="E1855" s="134"/>
      <c r="F1855" s="135"/>
      <c r="G1855" s="143"/>
    </row>
    <row r="1856" spans="2:7">
      <c r="B1856" s="134"/>
      <c r="C1856" s="134"/>
      <c r="D1856" s="134"/>
      <c r="E1856" s="134"/>
      <c r="F1856" s="135"/>
      <c r="G1856" s="143"/>
    </row>
    <row r="1857" spans="2:7">
      <c r="B1857" s="134"/>
      <c r="C1857" s="134"/>
      <c r="D1857" s="134"/>
      <c r="E1857" s="134"/>
      <c r="F1857" s="135"/>
      <c r="G1857" s="143"/>
    </row>
    <row r="1858" spans="2:7">
      <c r="B1858" s="134"/>
      <c r="C1858" s="134"/>
      <c r="D1858" s="134"/>
      <c r="E1858" s="134"/>
      <c r="F1858" s="135"/>
      <c r="G1858" s="143"/>
    </row>
    <row r="1859" spans="2:7">
      <c r="B1859" s="134"/>
      <c r="C1859" s="134"/>
      <c r="D1859" s="134"/>
      <c r="E1859" s="134"/>
      <c r="F1859" s="135"/>
      <c r="G1859" s="143"/>
    </row>
    <row r="1860" spans="2:7">
      <c r="B1860" s="134"/>
      <c r="C1860" s="134"/>
      <c r="D1860" s="134"/>
      <c r="E1860" s="134"/>
      <c r="F1860" s="135"/>
      <c r="G1860" s="143"/>
    </row>
    <row r="1861" spans="2:7">
      <c r="B1861" s="134"/>
      <c r="C1861" s="134"/>
      <c r="D1861" s="134"/>
      <c r="E1861" s="134"/>
      <c r="F1861" s="135"/>
      <c r="G1861" s="143"/>
    </row>
    <row r="1862" spans="2:7">
      <c r="B1862" s="134"/>
      <c r="C1862" s="134"/>
      <c r="D1862" s="134"/>
      <c r="E1862" s="134"/>
      <c r="F1862" s="135"/>
      <c r="G1862" s="143"/>
    </row>
    <row r="1863" spans="2:7">
      <c r="B1863" s="134"/>
      <c r="C1863" s="134"/>
      <c r="D1863" s="134"/>
      <c r="E1863" s="134"/>
      <c r="F1863" s="135"/>
      <c r="G1863" s="143"/>
    </row>
    <row r="1864" spans="2:7">
      <c r="B1864" s="134"/>
      <c r="C1864" s="134"/>
      <c r="D1864" s="134"/>
      <c r="E1864" s="134"/>
      <c r="F1864" s="135"/>
      <c r="G1864" s="143"/>
    </row>
    <row r="1865" spans="2:7">
      <c r="B1865" s="134"/>
      <c r="C1865" s="134"/>
      <c r="D1865" s="134"/>
      <c r="E1865" s="134"/>
      <c r="F1865" s="135"/>
      <c r="G1865" s="143"/>
    </row>
    <row r="1866" spans="2:7">
      <c r="B1866" s="134"/>
      <c r="C1866" s="134"/>
      <c r="D1866" s="134"/>
      <c r="E1866" s="134"/>
      <c r="F1866" s="135"/>
      <c r="G1866" s="143"/>
    </row>
    <row r="1867" spans="2:7">
      <c r="B1867" s="134"/>
      <c r="C1867" s="134"/>
      <c r="D1867" s="134"/>
      <c r="E1867" s="134"/>
      <c r="F1867" s="135"/>
      <c r="G1867" s="143"/>
    </row>
    <row r="1868" spans="2:7">
      <c r="B1868" s="134"/>
      <c r="C1868" s="134"/>
      <c r="D1868" s="134"/>
      <c r="E1868" s="134"/>
      <c r="F1868" s="135"/>
      <c r="G1868" s="143"/>
    </row>
    <row r="1869" spans="2:7">
      <c r="B1869" s="134"/>
      <c r="C1869" s="134"/>
      <c r="D1869" s="134"/>
      <c r="E1869" s="134"/>
      <c r="F1869" s="135"/>
      <c r="G1869" s="143"/>
    </row>
    <row r="1870" spans="2:7">
      <c r="B1870" s="134"/>
      <c r="C1870" s="134"/>
      <c r="D1870" s="134"/>
      <c r="E1870" s="134"/>
      <c r="F1870" s="135"/>
      <c r="G1870" s="143"/>
    </row>
    <row r="1871" spans="2:7">
      <c r="B1871" s="134"/>
      <c r="C1871" s="134"/>
      <c r="D1871" s="134"/>
      <c r="E1871" s="134"/>
      <c r="F1871" s="135"/>
      <c r="G1871" s="143"/>
    </row>
    <row r="1872" spans="2:7">
      <c r="B1872" s="134"/>
      <c r="C1872" s="134"/>
      <c r="D1872" s="134"/>
      <c r="E1872" s="134"/>
      <c r="F1872" s="135"/>
      <c r="G1872" s="143"/>
    </row>
    <row r="1873" spans="2:7">
      <c r="B1873" s="134"/>
      <c r="C1873" s="134"/>
      <c r="D1873" s="134"/>
      <c r="E1873" s="134"/>
      <c r="F1873" s="135"/>
      <c r="G1873" s="143"/>
    </row>
    <row r="1874" spans="2:7">
      <c r="B1874" s="134"/>
      <c r="C1874" s="134"/>
      <c r="D1874" s="134"/>
      <c r="E1874" s="134"/>
      <c r="F1874" s="135"/>
      <c r="G1874" s="143"/>
    </row>
    <row r="1875" spans="2:7">
      <c r="B1875" s="134"/>
      <c r="C1875" s="134"/>
      <c r="D1875" s="134"/>
      <c r="E1875" s="134"/>
      <c r="F1875" s="135"/>
      <c r="G1875" s="143"/>
    </row>
    <row r="1876" spans="2:7">
      <c r="B1876" s="134"/>
      <c r="C1876" s="134"/>
      <c r="D1876" s="134"/>
      <c r="E1876" s="134"/>
      <c r="F1876" s="135"/>
      <c r="G1876" s="143"/>
    </row>
    <row r="1877" spans="2:7">
      <c r="B1877" s="134"/>
      <c r="C1877" s="134"/>
      <c r="D1877" s="134"/>
      <c r="E1877" s="134"/>
      <c r="F1877" s="135"/>
      <c r="G1877" s="143"/>
    </row>
    <row r="1878" spans="2:7">
      <c r="B1878" s="134"/>
      <c r="C1878" s="134"/>
      <c r="D1878" s="134"/>
      <c r="E1878" s="134"/>
      <c r="F1878" s="135"/>
      <c r="G1878" s="143"/>
    </row>
    <row r="1879" spans="2:7">
      <c r="B1879" s="134"/>
      <c r="C1879" s="134"/>
      <c r="D1879" s="134"/>
      <c r="E1879" s="134"/>
      <c r="F1879" s="135"/>
      <c r="G1879" s="143"/>
    </row>
    <row r="1880" spans="2:7">
      <c r="B1880" s="134"/>
      <c r="C1880" s="134"/>
      <c r="D1880" s="134"/>
      <c r="E1880" s="134"/>
      <c r="F1880" s="135"/>
      <c r="G1880" s="143"/>
    </row>
    <row r="1881" spans="2:7">
      <c r="B1881" s="134"/>
      <c r="C1881" s="134"/>
      <c r="D1881" s="134"/>
      <c r="E1881" s="134"/>
      <c r="F1881" s="135"/>
      <c r="G1881" s="143"/>
    </row>
    <row r="1882" spans="2:7">
      <c r="B1882" s="134"/>
      <c r="C1882" s="134"/>
      <c r="D1882" s="134"/>
      <c r="E1882" s="134"/>
      <c r="F1882" s="135"/>
      <c r="G1882" s="143"/>
    </row>
    <row r="1883" spans="2:7">
      <c r="B1883" s="134"/>
      <c r="C1883" s="134"/>
      <c r="D1883" s="134"/>
      <c r="E1883" s="134"/>
      <c r="F1883" s="135"/>
      <c r="G1883" s="143"/>
    </row>
    <row r="1884" spans="2:7">
      <c r="B1884" s="134"/>
      <c r="C1884" s="134"/>
      <c r="D1884" s="134"/>
      <c r="E1884" s="134"/>
      <c r="F1884" s="135"/>
      <c r="G1884" s="143"/>
    </row>
    <row r="1885" spans="2:7">
      <c r="B1885" s="134"/>
      <c r="C1885" s="134"/>
      <c r="D1885" s="134"/>
      <c r="E1885" s="134"/>
      <c r="F1885" s="135"/>
      <c r="G1885" s="143"/>
    </row>
    <row r="1886" spans="2:7">
      <c r="B1886" s="134"/>
      <c r="C1886" s="134"/>
      <c r="D1886" s="134"/>
      <c r="E1886" s="134"/>
      <c r="F1886" s="135"/>
      <c r="G1886" s="143"/>
    </row>
    <row r="1887" spans="2:7">
      <c r="B1887" s="134"/>
      <c r="C1887" s="134"/>
      <c r="D1887" s="134"/>
      <c r="E1887" s="134"/>
      <c r="F1887" s="135"/>
      <c r="G1887" s="143"/>
    </row>
    <row r="1888" spans="2:7">
      <c r="B1888" s="134"/>
      <c r="C1888" s="134"/>
      <c r="D1888" s="134"/>
      <c r="E1888" s="134"/>
      <c r="F1888" s="135"/>
      <c r="G1888" s="143"/>
    </row>
    <row r="1889" spans="2:7">
      <c r="B1889" s="134"/>
      <c r="C1889" s="134"/>
      <c r="D1889" s="134"/>
      <c r="E1889" s="134"/>
      <c r="F1889" s="135"/>
      <c r="G1889" s="143"/>
    </row>
    <row r="1890" spans="2:7">
      <c r="B1890" s="134"/>
      <c r="C1890" s="134"/>
      <c r="D1890" s="134"/>
      <c r="E1890" s="134"/>
      <c r="F1890" s="135"/>
      <c r="G1890" s="143"/>
    </row>
    <row r="1891" spans="2:7">
      <c r="B1891" s="134"/>
      <c r="C1891" s="134"/>
      <c r="D1891" s="134"/>
      <c r="E1891" s="134"/>
      <c r="F1891" s="135"/>
      <c r="G1891" s="143"/>
    </row>
    <row r="1892" spans="2:7">
      <c r="B1892" s="134"/>
      <c r="C1892" s="134"/>
      <c r="D1892" s="134"/>
      <c r="E1892" s="134"/>
      <c r="F1892" s="135"/>
      <c r="G1892" s="143"/>
    </row>
    <row r="1893" spans="2:7">
      <c r="B1893" s="134"/>
      <c r="C1893" s="134"/>
      <c r="D1893" s="134"/>
      <c r="E1893" s="134"/>
      <c r="F1893" s="135"/>
      <c r="G1893" s="143"/>
    </row>
    <row r="1894" spans="2:7">
      <c r="B1894" s="134"/>
      <c r="C1894" s="134"/>
      <c r="D1894" s="134"/>
      <c r="E1894" s="134"/>
      <c r="F1894" s="135"/>
      <c r="G1894" s="143"/>
    </row>
    <row r="1895" spans="2:7">
      <c r="B1895" s="134"/>
      <c r="C1895" s="134"/>
      <c r="D1895" s="134"/>
      <c r="E1895" s="134"/>
      <c r="F1895" s="135"/>
      <c r="G1895" s="143"/>
    </row>
    <row r="1896" spans="2:7">
      <c r="B1896" s="134"/>
      <c r="C1896" s="134"/>
      <c r="D1896" s="134"/>
      <c r="E1896" s="134"/>
      <c r="F1896" s="135"/>
      <c r="G1896" s="143"/>
    </row>
    <row r="1897" spans="2:7">
      <c r="B1897" s="134"/>
      <c r="C1897" s="134"/>
      <c r="D1897" s="134"/>
      <c r="E1897" s="134"/>
      <c r="F1897" s="135"/>
      <c r="G1897" s="143"/>
    </row>
    <row r="1898" spans="2:7">
      <c r="B1898" s="134"/>
      <c r="C1898" s="134"/>
      <c r="D1898" s="134"/>
      <c r="E1898" s="134"/>
      <c r="F1898" s="135"/>
      <c r="G1898" s="143"/>
    </row>
    <row r="1899" spans="2:7">
      <c r="B1899" s="134"/>
      <c r="C1899" s="134"/>
      <c r="D1899" s="134"/>
      <c r="E1899" s="134"/>
      <c r="F1899" s="135"/>
      <c r="G1899" s="143"/>
    </row>
    <row r="1900" spans="2:7">
      <c r="B1900" s="134"/>
      <c r="C1900" s="134"/>
      <c r="D1900" s="134"/>
      <c r="E1900" s="134"/>
      <c r="F1900" s="135"/>
      <c r="G1900" s="143"/>
    </row>
    <row r="1901" spans="2:7">
      <c r="B1901" s="134"/>
      <c r="C1901" s="134"/>
      <c r="D1901" s="134"/>
      <c r="E1901" s="134"/>
      <c r="F1901" s="135"/>
      <c r="G1901" s="143"/>
    </row>
    <row r="1902" spans="2:7">
      <c r="B1902" s="134"/>
      <c r="C1902" s="134"/>
      <c r="D1902" s="134"/>
      <c r="E1902" s="134"/>
      <c r="F1902" s="135"/>
      <c r="G1902" s="143"/>
    </row>
    <row r="1903" spans="2:7">
      <c r="B1903" s="134"/>
      <c r="C1903" s="134"/>
      <c r="D1903" s="134"/>
      <c r="E1903" s="134"/>
      <c r="F1903" s="135"/>
      <c r="G1903" s="143"/>
    </row>
    <row r="1904" spans="2:7">
      <c r="B1904" s="134"/>
      <c r="C1904" s="134"/>
      <c r="D1904" s="134"/>
      <c r="E1904" s="134"/>
      <c r="F1904" s="135"/>
      <c r="G1904" s="143"/>
    </row>
    <row r="1905" spans="2:7">
      <c r="B1905" s="134"/>
      <c r="C1905" s="134"/>
      <c r="D1905" s="134"/>
      <c r="E1905" s="134"/>
      <c r="F1905" s="135"/>
      <c r="G1905" s="143"/>
    </row>
    <row r="1906" spans="2:7">
      <c r="B1906" s="134"/>
      <c r="C1906" s="134"/>
      <c r="D1906" s="134"/>
      <c r="E1906" s="134"/>
      <c r="F1906" s="135"/>
      <c r="G1906" s="143"/>
    </row>
    <row r="1907" spans="2:7">
      <c r="B1907" s="134"/>
      <c r="C1907" s="134"/>
      <c r="D1907" s="134"/>
      <c r="E1907" s="134"/>
      <c r="F1907" s="135"/>
      <c r="G1907" s="143"/>
    </row>
    <row r="1908" spans="2:7">
      <c r="B1908" s="134"/>
      <c r="C1908" s="134"/>
      <c r="D1908" s="134"/>
      <c r="E1908" s="134"/>
      <c r="F1908" s="135"/>
      <c r="G1908" s="143"/>
    </row>
    <row r="1909" spans="2:7">
      <c r="B1909" s="134"/>
      <c r="C1909" s="134"/>
      <c r="D1909" s="134"/>
      <c r="E1909" s="134"/>
      <c r="F1909" s="135"/>
      <c r="G1909" s="143"/>
    </row>
    <row r="1910" spans="2:7">
      <c r="B1910" s="134"/>
      <c r="C1910" s="134"/>
      <c r="D1910" s="134"/>
      <c r="E1910" s="134"/>
      <c r="F1910" s="135"/>
      <c r="G1910" s="143"/>
    </row>
    <row r="1911" spans="2:7">
      <c r="B1911" s="134"/>
      <c r="C1911" s="134"/>
      <c r="D1911" s="134"/>
      <c r="E1911" s="134"/>
      <c r="F1911" s="135"/>
      <c r="G1911" s="143"/>
    </row>
    <row r="1912" spans="2:7">
      <c r="B1912" s="134"/>
      <c r="C1912" s="134"/>
      <c r="D1912" s="134"/>
      <c r="E1912" s="134"/>
      <c r="F1912" s="135"/>
      <c r="G1912" s="143"/>
    </row>
    <row r="1913" spans="2:7">
      <c r="B1913" s="134"/>
      <c r="C1913" s="134"/>
      <c r="D1913" s="134"/>
      <c r="E1913" s="134"/>
      <c r="F1913" s="135"/>
      <c r="G1913" s="143"/>
    </row>
    <row r="1914" spans="2:7">
      <c r="B1914" s="134"/>
      <c r="C1914" s="134"/>
      <c r="D1914" s="134"/>
      <c r="E1914" s="134"/>
      <c r="F1914" s="135"/>
      <c r="G1914" s="143"/>
    </row>
    <row r="1915" spans="2:7">
      <c r="B1915" s="134"/>
      <c r="C1915" s="134"/>
      <c r="D1915" s="134"/>
      <c r="E1915" s="134"/>
      <c r="F1915" s="135"/>
      <c r="G1915" s="143"/>
    </row>
    <row r="1916" spans="2:7">
      <c r="B1916" s="134"/>
      <c r="C1916" s="134"/>
      <c r="D1916" s="134"/>
      <c r="E1916" s="134"/>
      <c r="F1916" s="135"/>
      <c r="G1916" s="143"/>
    </row>
    <row r="1917" spans="2:7">
      <c r="B1917" s="134"/>
      <c r="C1917" s="134"/>
      <c r="D1917" s="134"/>
      <c r="E1917" s="134"/>
      <c r="F1917" s="135"/>
      <c r="G1917" s="143"/>
    </row>
    <row r="1918" spans="2:7">
      <c r="B1918" s="134"/>
      <c r="C1918" s="134"/>
      <c r="D1918" s="134"/>
      <c r="E1918" s="134"/>
      <c r="F1918" s="135"/>
      <c r="G1918" s="143"/>
    </row>
    <row r="1919" spans="2:7">
      <c r="B1919" s="134"/>
      <c r="C1919" s="134"/>
      <c r="D1919" s="134"/>
      <c r="E1919" s="134"/>
      <c r="F1919" s="135"/>
      <c r="G1919" s="143"/>
    </row>
    <row r="1920" spans="2:7">
      <c r="B1920" s="134"/>
      <c r="C1920" s="134"/>
      <c r="D1920" s="134"/>
      <c r="E1920" s="134"/>
      <c r="F1920" s="135"/>
      <c r="G1920" s="143"/>
    </row>
    <row r="1921" spans="2:7">
      <c r="B1921" s="134"/>
      <c r="C1921" s="134"/>
      <c r="D1921" s="134"/>
      <c r="E1921" s="134"/>
      <c r="F1921" s="135"/>
      <c r="G1921" s="143"/>
    </row>
    <row r="1922" spans="2:7">
      <c r="B1922" s="134"/>
      <c r="C1922" s="134"/>
      <c r="D1922" s="134"/>
      <c r="E1922" s="134"/>
      <c r="F1922" s="135"/>
      <c r="G1922" s="143"/>
    </row>
    <row r="1923" spans="2:7">
      <c r="B1923" s="134"/>
      <c r="C1923" s="134"/>
      <c r="D1923" s="134"/>
      <c r="E1923" s="134"/>
      <c r="F1923" s="135"/>
      <c r="G1923" s="143"/>
    </row>
    <row r="1924" spans="2:7">
      <c r="B1924" s="134"/>
      <c r="C1924" s="134"/>
      <c r="D1924" s="134"/>
      <c r="E1924" s="134"/>
      <c r="F1924" s="135"/>
      <c r="G1924" s="143"/>
    </row>
    <row r="1925" spans="2:7">
      <c r="B1925" s="134"/>
      <c r="C1925" s="134"/>
      <c r="D1925" s="134"/>
      <c r="E1925" s="134"/>
      <c r="F1925" s="135"/>
      <c r="G1925" s="143"/>
    </row>
    <row r="1926" spans="2:7">
      <c r="B1926" s="134"/>
      <c r="C1926" s="134"/>
      <c r="D1926" s="134"/>
      <c r="E1926" s="134"/>
      <c r="F1926" s="135"/>
      <c r="G1926" s="143"/>
    </row>
    <row r="1927" spans="2:7">
      <c r="B1927" s="134"/>
      <c r="C1927" s="134"/>
      <c r="D1927" s="134"/>
      <c r="E1927" s="134"/>
      <c r="F1927" s="135"/>
      <c r="G1927" s="143"/>
    </row>
    <row r="1928" spans="2:7">
      <c r="B1928" s="134"/>
      <c r="C1928" s="134"/>
      <c r="D1928" s="134"/>
      <c r="E1928" s="134"/>
      <c r="F1928" s="135"/>
      <c r="G1928" s="143"/>
    </row>
    <row r="1929" spans="2:7">
      <c r="B1929" s="134"/>
      <c r="C1929" s="134"/>
      <c r="D1929" s="134"/>
      <c r="E1929" s="134"/>
      <c r="F1929" s="135"/>
      <c r="G1929" s="143"/>
    </row>
    <row r="1930" spans="2:7">
      <c r="B1930" s="134"/>
      <c r="C1930" s="134"/>
      <c r="D1930" s="134"/>
      <c r="E1930" s="134"/>
      <c r="F1930" s="135"/>
      <c r="G1930" s="143"/>
    </row>
    <row r="1931" spans="2:7">
      <c r="B1931" s="134"/>
      <c r="C1931" s="134"/>
      <c r="D1931" s="134"/>
      <c r="E1931" s="134"/>
      <c r="F1931" s="135"/>
      <c r="G1931" s="143"/>
    </row>
    <row r="1932" spans="2:7">
      <c r="B1932" s="134"/>
      <c r="C1932" s="134"/>
      <c r="D1932" s="134"/>
      <c r="E1932" s="134"/>
      <c r="F1932" s="135"/>
      <c r="G1932" s="143"/>
    </row>
    <row r="1933" spans="2:7">
      <c r="B1933" s="134"/>
      <c r="C1933" s="134"/>
      <c r="D1933" s="134"/>
      <c r="E1933" s="134"/>
      <c r="F1933" s="135"/>
      <c r="G1933" s="143"/>
    </row>
    <row r="1934" spans="2:7">
      <c r="B1934" s="134"/>
      <c r="C1934" s="134"/>
      <c r="D1934" s="134"/>
      <c r="E1934" s="134"/>
      <c r="F1934" s="135"/>
      <c r="G1934" s="143"/>
    </row>
    <row r="1935" spans="2:7">
      <c r="B1935" s="134"/>
      <c r="C1935" s="134"/>
      <c r="D1935" s="134"/>
      <c r="E1935" s="134"/>
      <c r="F1935" s="135"/>
      <c r="G1935" s="143"/>
    </row>
    <row r="1936" spans="2:7">
      <c r="B1936" s="134"/>
      <c r="C1936" s="134"/>
      <c r="D1936" s="134"/>
      <c r="E1936" s="134"/>
      <c r="F1936" s="135"/>
      <c r="G1936" s="143"/>
    </row>
    <row r="1937" spans="2:7">
      <c r="B1937" s="134"/>
      <c r="C1937" s="134"/>
      <c r="D1937" s="134"/>
      <c r="E1937" s="134"/>
      <c r="F1937" s="135"/>
      <c r="G1937" s="143"/>
    </row>
    <row r="1938" spans="2:7">
      <c r="B1938" s="134"/>
      <c r="C1938" s="134"/>
      <c r="D1938" s="134"/>
      <c r="E1938" s="134"/>
      <c r="F1938" s="135"/>
      <c r="G1938" s="143"/>
    </row>
    <row r="1939" spans="2:7">
      <c r="B1939" s="134"/>
      <c r="C1939" s="134"/>
      <c r="D1939" s="134"/>
      <c r="E1939" s="134"/>
      <c r="F1939" s="135"/>
      <c r="G1939" s="143"/>
    </row>
    <row r="1940" spans="2:7">
      <c r="B1940" s="134"/>
      <c r="C1940" s="134"/>
      <c r="D1940" s="134"/>
      <c r="E1940" s="134"/>
      <c r="F1940" s="135"/>
      <c r="G1940" s="143"/>
    </row>
    <row r="1941" spans="2:7">
      <c r="B1941" s="134"/>
      <c r="C1941" s="134"/>
      <c r="D1941" s="134"/>
      <c r="E1941" s="134"/>
      <c r="F1941" s="135"/>
      <c r="G1941" s="143"/>
    </row>
    <row r="1942" spans="2:7">
      <c r="B1942" s="134"/>
      <c r="C1942" s="134"/>
      <c r="D1942" s="134"/>
      <c r="E1942" s="134"/>
      <c r="F1942" s="135"/>
      <c r="G1942" s="143"/>
    </row>
    <row r="1943" spans="2:7">
      <c r="B1943" s="134"/>
      <c r="C1943" s="134"/>
      <c r="D1943" s="134"/>
      <c r="E1943" s="134"/>
      <c r="F1943" s="135"/>
      <c r="G1943" s="143"/>
    </row>
    <row r="1944" spans="2:7">
      <c r="B1944" s="134"/>
      <c r="C1944" s="134"/>
      <c r="D1944" s="134"/>
      <c r="E1944" s="134"/>
      <c r="F1944" s="135"/>
      <c r="G1944" s="143"/>
    </row>
    <row r="1945" spans="2:7">
      <c r="B1945" s="134"/>
      <c r="C1945" s="134"/>
      <c r="D1945" s="134"/>
      <c r="E1945" s="134"/>
      <c r="F1945" s="135"/>
      <c r="G1945" s="143"/>
    </row>
    <row r="1946" spans="2:7">
      <c r="B1946" s="134"/>
      <c r="C1946" s="134"/>
      <c r="D1946" s="134"/>
      <c r="E1946" s="134"/>
      <c r="F1946" s="135"/>
      <c r="G1946" s="143"/>
    </row>
    <row r="1947" spans="2:7">
      <c r="B1947" s="134"/>
      <c r="C1947" s="134"/>
      <c r="D1947" s="134"/>
      <c r="E1947" s="134"/>
      <c r="F1947" s="135"/>
      <c r="G1947" s="143"/>
    </row>
    <row r="1948" spans="2:7">
      <c r="B1948" s="134"/>
      <c r="C1948" s="134"/>
      <c r="D1948" s="134"/>
      <c r="E1948" s="134"/>
      <c r="F1948" s="135"/>
      <c r="G1948" s="143"/>
    </row>
    <row r="1949" spans="2:7">
      <c r="B1949" s="134"/>
      <c r="C1949" s="134"/>
      <c r="D1949" s="134"/>
      <c r="E1949" s="134"/>
      <c r="F1949" s="135"/>
      <c r="G1949" s="143"/>
    </row>
    <row r="1950" spans="2:7">
      <c r="B1950" s="134"/>
      <c r="C1950" s="134"/>
      <c r="D1950" s="134"/>
      <c r="E1950" s="134"/>
      <c r="F1950" s="135"/>
      <c r="G1950" s="143"/>
    </row>
    <row r="1951" spans="2:7">
      <c r="B1951" s="134"/>
      <c r="C1951" s="134"/>
      <c r="D1951" s="134"/>
      <c r="E1951" s="134"/>
      <c r="F1951" s="135"/>
      <c r="G1951" s="143"/>
    </row>
    <row r="1952" spans="2:7">
      <c r="B1952" s="134"/>
      <c r="C1952" s="134"/>
      <c r="D1952" s="134"/>
      <c r="E1952" s="134"/>
      <c r="F1952" s="135"/>
      <c r="G1952" s="143"/>
    </row>
    <row r="1953" spans="2:7">
      <c r="B1953" s="134"/>
      <c r="C1953" s="134"/>
      <c r="D1953" s="134"/>
      <c r="E1953" s="134"/>
      <c r="F1953" s="135"/>
      <c r="G1953" s="143"/>
    </row>
    <row r="1954" spans="2:7">
      <c r="B1954" s="134"/>
      <c r="C1954" s="134"/>
      <c r="D1954" s="134"/>
      <c r="E1954" s="134"/>
      <c r="F1954" s="135"/>
      <c r="G1954" s="143"/>
    </row>
    <row r="1955" spans="2:7">
      <c r="B1955" s="134"/>
      <c r="C1955" s="134"/>
      <c r="D1955" s="134"/>
      <c r="E1955" s="134"/>
      <c r="F1955" s="135"/>
      <c r="G1955" s="143"/>
    </row>
    <row r="1956" spans="2:7">
      <c r="B1956" s="134"/>
      <c r="C1956" s="134"/>
      <c r="D1956" s="134"/>
      <c r="E1956" s="134"/>
      <c r="F1956" s="135"/>
      <c r="G1956" s="143"/>
    </row>
    <row r="1957" spans="2:7">
      <c r="B1957" s="134"/>
      <c r="C1957" s="134"/>
      <c r="D1957" s="134"/>
      <c r="E1957" s="134"/>
      <c r="F1957" s="135"/>
      <c r="G1957" s="143"/>
    </row>
    <row r="1958" spans="2:7">
      <c r="B1958" s="134"/>
      <c r="C1958" s="134"/>
      <c r="D1958" s="134"/>
      <c r="E1958" s="134"/>
      <c r="F1958" s="135"/>
      <c r="G1958" s="143"/>
    </row>
    <row r="1959" spans="2:7">
      <c r="B1959" s="134"/>
      <c r="C1959" s="134"/>
      <c r="D1959" s="134"/>
      <c r="E1959" s="134"/>
      <c r="F1959" s="135"/>
      <c r="G1959" s="143"/>
    </row>
    <row r="1960" spans="2:7">
      <c r="B1960" s="134"/>
      <c r="C1960" s="134"/>
      <c r="D1960" s="134"/>
      <c r="E1960" s="134"/>
      <c r="F1960" s="135"/>
      <c r="G1960" s="143"/>
    </row>
    <row r="1961" spans="2:7">
      <c r="B1961" s="134"/>
      <c r="C1961" s="134"/>
      <c r="D1961" s="134"/>
      <c r="E1961" s="134"/>
      <c r="F1961" s="135"/>
      <c r="G1961" s="143"/>
    </row>
    <row r="1962" spans="2:7">
      <c r="B1962" s="134"/>
      <c r="C1962" s="134"/>
      <c r="D1962" s="134"/>
      <c r="E1962" s="134"/>
      <c r="F1962" s="135"/>
      <c r="G1962" s="143"/>
    </row>
    <row r="1963" spans="2:7">
      <c r="B1963" s="134"/>
      <c r="C1963" s="134"/>
      <c r="D1963" s="134"/>
      <c r="E1963" s="134"/>
      <c r="F1963" s="135"/>
      <c r="G1963" s="143"/>
    </row>
    <row r="1964" spans="2:7">
      <c r="B1964" s="134"/>
      <c r="C1964" s="134"/>
      <c r="D1964" s="134"/>
      <c r="E1964" s="134"/>
      <c r="F1964" s="135"/>
      <c r="G1964" s="143"/>
    </row>
    <row r="1965" spans="2:7">
      <c r="B1965" s="134"/>
      <c r="C1965" s="134"/>
      <c r="D1965" s="134"/>
      <c r="E1965" s="134"/>
      <c r="F1965" s="135"/>
      <c r="G1965" s="143"/>
    </row>
    <row r="1966" spans="2:7">
      <c r="B1966" s="134"/>
      <c r="C1966" s="134"/>
      <c r="D1966" s="134"/>
      <c r="E1966" s="134"/>
      <c r="F1966" s="135"/>
      <c r="G1966" s="143"/>
    </row>
    <row r="1967" spans="2:7">
      <c r="B1967" s="134"/>
      <c r="C1967" s="134"/>
      <c r="D1967" s="134"/>
      <c r="E1967" s="134"/>
      <c r="F1967" s="135"/>
      <c r="G1967" s="143"/>
    </row>
    <row r="1968" spans="2:7">
      <c r="B1968" s="134"/>
      <c r="C1968" s="134"/>
      <c r="D1968" s="134"/>
      <c r="E1968" s="134"/>
      <c r="F1968" s="135"/>
      <c r="G1968" s="143"/>
    </row>
    <row r="1969" spans="2:7">
      <c r="B1969" s="134"/>
      <c r="C1969" s="134"/>
      <c r="D1969" s="134"/>
      <c r="E1969" s="134"/>
      <c r="F1969" s="135"/>
      <c r="G1969" s="143"/>
    </row>
    <row r="1970" spans="2:7">
      <c r="B1970" s="134"/>
      <c r="C1970" s="134"/>
      <c r="D1970" s="134"/>
      <c r="E1970" s="134"/>
      <c r="F1970" s="135"/>
      <c r="G1970" s="143"/>
    </row>
    <row r="1971" spans="2:7">
      <c r="B1971" s="134"/>
      <c r="C1971" s="134"/>
      <c r="D1971" s="134"/>
      <c r="E1971" s="134"/>
      <c r="F1971" s="135"/>
      <c r="G1971" s="143"/>
    </row>
    <row r="1972" spans="2:7">
      <c r="B1972" s="134"/>
      <c r="C1972" s="134"/>
      <c r="D1972" s="134"/>
      <c r="E1972" s="134"/>
      <c r="F1972" s="135"/>
      <c r="G1972" s="143"/>
    </row>
    <row r="1973" spans="2:7">
      <c r="B1973" s="134"/>
      <c r="C1973" s="134"/>
      <c r="D1973" s="134"/>
      <c r="E1973" s="134"/>
      <c r="F1973" s="135"/>
      <c r="G1973" s="143"/>
    </row>
    <row r="1974" spans="2:7">
      <c r="B1974" s="134"/>
      <c r="C1974" s="134"/>
      <c r="D1974" s="134"/>
      <c r="E1974" s="134"/>
      <c r="F1974" s="135"/>
      <c r="G1974" s="143"/>
    </row>
    <row r="1975" spans="2:7">
      <c r="B1975" s="134"/>
      <c r="C1975" s="134"/>
      <c r="D1975" s="134"/>
      <c r="E1975" s="134"/>
      <c r="F1975" s="135"/>
      <c r="G1975" s="143"/>
    </row>
    <row r="1976" spans="2:7">
      <c r="B1976" s="134"/>
      <c r="C1976" s="134"/>
      <c r="D1976" s="134"/>
      <c r="E1976" s="134"/>
      <c r="F1976" s="135"/>
      <c r="G1976" s="143"/>
    </row>
    <row r="1977" spans="2:7">
      <c r="B1977" s="134"/>
      <c r="C1977" s="134"/>
      <c r="D1977" s="134"/>
      <c r="E1977" s="134"/>
      <c r="F1977" s="135"/>
      <c r="G1977" s="143"/>
    </row>
    <row r="1978" spans="2:7">
      <c r="B1978" s="134"/>
      <c r="C1978" s="134"/>
      <c r="D1978" s="134"/>
      <c r="E1978" s="134"/>
      <c r="F1978" s="135"/>
      <c r="G1978" s="143"/>
    </row>
    <row r="1979" spans="2:7">
      <c r="B1979" s="134"/>
      <c r="C1979" s="134"/>
      <c r="D1979" s="134"/>
      <c r="E1979" s="134"/>
      <c r="F1979" s="135"/>
      <c r="G1979" s="143"/>
    </row>
    <row r="1980" spans="2:7">
      <c r="B1980" s="134"/>
      <c r="C1980" s="134"/>
      <c r="D1980" s="134"/>
      <c r="E1980" s="134"/>
      <c r="F1980" s="135"/>
      <c r="G1980" s="143"/>
    </row>
    <row r="1981" spans="2:7">
      <c r="B1981" s="134"/>
      <c r="C1981" s="134"/>
      <c r="D1981" s="134"/>
      <c r="E1981" s="134"/>
      <c r="F1981" s="135"/>
      <c r="G1981" s="143"/>
    </row>
    <row r="1982" spans="2:7">
      <c r="B1982" s="134"/>
      <c r="C1982" s="134"/>
      <c r="D1982" s="134"/>
      <c r="E1982" s="134"/>
      <c r="F1982" s="135"/>
      <c r="G1982" s="143"/>
    </row>
    <row r="1983" spans="2:7">
      <c r="B1983" s="134"/>
      <c r="C1983" s="134"/>
      <c r="D1983" s="134"/>
      <c r="E1983" s="134"/>
      <c r="F1983" s="135"/>
      <c r="G1983" s="143"/>
    </row>
    <row r="1984" spans="2:7">
      <c r="B1984" s="134"/>
      <c r="C1984" s="134"/>
      <c r="D1984" s="134"/>
      <c r="E1984" s="134"/>
      <c r="F1984" s="135"/>
      <c r="G1984" s="143"/>
    </row>
    <row r="1985" spans="2:7">
      <c r="B1985" s="134"/>
      <c r="C1985" s="134"/>
      <c r="D1985" s="134"/>
      <c r="E1985" s="134"/>
      <c r="F1985" s="135"/>
      <c r="G1985" s="143"/>
    </row>
    <row r="1986" spans="2:7">
      <c r="B1986" s="134"/>
      <c r="C1986" s="134"/>
      <c r="D1986" s="134"/>
      <c r="E1986" s="134"/>
      <c r="F1986" s="135"/>
      <c r="G1986" s="143"/>
    </row>
    <row r="1987" spans="2:7">
      <c r="B1987" s="134"/>
      <c r="C1987" s="134"/>
      <c r="D1987" s="134"/>
      <c r="E1987" s="134"/>
      <c r="F1987" s="135"/>
      <c r="G1987" s="143"/>
    </row>
    <row r="1988" spans="2:7">
      <c r="B1988" s="134"/>
      <c r="C1988" s="134"/>
      <c r="D1988" s="134"/>
      <c r="E1988" s="134"/>
      <c r="F1988" s="135"/>
      <c r="G1988" s="143"/>
    </row>
    <row r="1989" spans="2:7">
      <c r="B1989" s="134"/>
      <c r="C1989" s="134"/>
      <c r="D1989" s="134"/>
      <c r="E1989" s="134"/>
      <c r="F1989" s="135"/>
      <c r="G1989" s="143"/>
    </row>
    <row r="1990" spans="2:7">
      <c r="B1990" s="134"/>
      <c r="C1990" s="134"/>
      <c r="D1990" s="134"/>
      <c r="E1990" s="134"/>
      <c r="F1990" s="135"/>
      <c r="G1990" s="143"/>
    </row>
    <row r="1991" spans="2:7">
      <c r="B1991" s="134"/>
      <c r="C1991" s="134"/>
      <c r="D1991" s="134"/>
      <c r="E1991" s="134"/>
      <c r="F1991" s="135"/>
      <c r="G1991" s="143"/>
    </row>
    <row r="1992" spans="2:7">
      <c r="B1992" s="134"/>
      <c r="C1992" s="134"/>
      <c r="D1992" s="134"/>
      <c r="E1992" s="134"/>
      <c r="F1992" s="135"/>
      <c r="G1992" s="143"/>
    </row>
    <row r="1993" spans="2:7">
      <c r="B1993" s="134"/>
      <c r="C1993" s="134"/>
      <c r="D1993" s="134"/>
      <c r="E1993" s="134"/>
      <c r="F1993" s="135"/>
      <c r="G1993" s="143"/>
    </row>
    <row r="1994" spans="2:7">
      <c r="B1994" s="134"/>
      <c r="C1994" s="134"/>
      <c r="D1994" s="134"/>
      <c r="E1994" s="134"/>
      <c r="F1994" s="135"/>
      <c r="G1994" s="143"/>
    </row>
    <row r="1995" spans="2:7">
      <c r="B1995" s="134"/>
      <c r="C1995" s="134"/>
      <c r="D1995" s="134"/>
      <c r="E1995" s="134"/>
      <c r="F1995" s="135"/>
      <c r="G1995" s="143"/>
    </row>
    <row r="1996" spans="2:7">
      <c r="B1996" s="134"/>
      <c r="C1996" s="134"/>
      <c r="D1996" s="134"/>
      <c r="E1996" s="134"/>
      <c r="F1996" s="135"/>
      <c r="G1996" s="143"/>
    </row>
    <row r="1997" spans="2:7">
      <c r="B1997" s="134"/>
      <c r="C1997" s="134"/>
      <c r="D1997" s="134"/>
      <c r="E1997" s="134"/>
      <c r="F1997" s="135"/>
      <c r="G1997" s="143"/>
    </row>
    <row r="1998" spans="2:7">
      <c r="B1998" s="134"/>
      <c r="C1998" s="134"/>
      <c r="D1998" s="134"/>
      <c r="E1998" s="134"/>
      <c r="F1998" s="135"/>
      <c r="G1998" s="143"/>
    </row>
    <row r="1999" spans="2:7">
      <c r="B1999" s="134"/>
      <c r="C1999" s="134"/>
      <c r="D1999" s="134"/>
      <c r="E1999" s="134"/>
      <c r="F1999" s="135"/>
      <c r="G1999" s="143"/>
    </row>
    <row r="2000" spans="2:7">
      <c r="B2000" s="134"/>
      <c r="C2000" s="134"/>
      <c r="D2000" s="134"/>
      <c r="E2000" s="134"/>
      <c r="F2000" s="135"/>
      <c r="G2000" s="143"/>
    </row>
    <row r="2001" spans="2:7">
      <c r="B2001" s="134"/>
      <c r="C2001" s="134"/>
      <c r="D2001" s="134"/>
      <c r="E2001" s="134"/>
      <c r="F2001" s="135"/>
      <c r="G2001" s="143"/>
    </row>
    <row r="2002" spans="2:7">
      <c r="B2002" s="134"/>
      <c r="C2002" s="134"/>
      <c r="D2002" s="134"/>
      <c r="E2002" s="134"/>
      <c r="F2002" s="135"/>
      <c r="G2002" s="143"/>
    </row>
    <row r="2003" spans="2:7">
      <c r="B2003" s="134"/>
      <c r="C2003" s="134"/>
      <c r="D2003" s="134"/>
      <c r="E2003" s="134"/>
      <c r="F2003" s="135"/>
      <c r="G2003" s="143"/>
    </row>
    <row r="2004" spans="2:7">
      <c r="B2004" s="134"/>
      <c r="C2004" s="134"/>
      <c r="D2004" s="134"/>
      <c r="E2004" s="134"/>
      <c r="F2004" s="135"/>
      <c r="G2004" s="143"/>
    </row>
    <row r="2005" spans="2:7">
      <c r="B2005" s="134"/>
      <c r="C2005" s="134"/>
      <c r="D2005" s="134"/>
      <c r="E2005" s="134"/>
      <c r="F2005" s="135"/>
      <c r="G2005" s="143"/>
    </row>
    <row r="2006" spans="2:7">
      <c r="B2006" s="134"/>
      <c r="C2006" s="134"/>
      <c r="D2006" s="134"/>
      <c r="E2006" s="134"/>
      <c r="F2006" s="135"/>
      <c r="G2006" s="143"/>
    </row>
    <row r="2007" spans="2:7">
      <c r="B2007" s="134"/>
      <c r="C2007" s="134"/>
      <c r="D2007" s="134"/>
      <c r="E2007" s="134"/>
      <c r="F2007" s="135"/>
      <c r="G2007" s="143"/>
    </row>
    <row r="2008" spans="2:7">
      <c r="B2008" s="134"/>
      <c r="C2008" s="134"/>
      <c r="D2008" s="134"/>
      <c r="E2008" s="134"/>
      <c r="F2008" s="135"/>
      <c r="G2008" s="143"/>
    </row>
    <row r="2009" spans="2:7">
      <c r="B2009" s="134"/>
      <c r="C2009" s="134"/>
      <c r="D2009" s="134"/>
      <c r="E2009" s="134"/>
      <c r="F2009" s="135"/>
      <c r="G2009" s="143"/>
    </row>
    <row r="2010" spans="2:7">
      <c r="B2010" s="134"/>
      <c r="C2010" s="134"/>
      <c r="D2010" s="134"/>
      <c r="E2010" s="134"/>
      <c r="F2010" s="135"/>
      <c r="G2010" s="143"/>
    </row>
    <row r="2011" spans="2:7">
      <c r="B2011" s="134"/>
      <c r="C2011" s="134"/>
      <c r="D2011" s="134"/>
      <c r="E2011" s="134"/>
      <c r="F2011" s="135"/>
      <c r="G2011" s="143"/>
    </row>
    <row r="2012" spans="2:7">
      <c r="B2012" s="134"/>
      <c r="C2012" s="134"/>
      <c r="D2012" s="134"/>
      <c r="E2012" s="134"/>
      <c r="F2012" s="135"/>
      <c r="G2012" s="143"/>
    </row>
    <row r="2013" spans="2:7">
      <c r="B2013" s="134"/>
      <c r="C2013" s="134"/>
      <c r="D2013" s="134"/>
      <c r="E2013" s="134"/>
      <c r="F2013" s="135"/>
      <c r="G2013" s="143"/>
    </row>
    <row r="2014" spans="2:7">
      <c r="B2014" s="134"/>
      <c r="C2014" s="134"/>
      <c r="D2014" s="134"/>
      <c r="E2014" s="134"/>
      <c r="F2014" s="135"/>
    </row>
    <row r="2015" spans="2:7">
      <c r="B2015" s="134"/>
      <c r="C2015" s="134"/>
      <c r="D2015" s="134"/>
      <c r="E2015" s="134"/>
      <c r="F2015" s="135"/>
    </row>
    <row r="2016" spans="2:7">
      <c r="B2016" s="134"/>
      <c r="C2016" s="134"/>
      <c r="D2016" s="134"/>
      <c r="E2016" s="134"/>
      <c r="F2016" s="135"/>
    </row>
    <row r="2017" spans="2:6">
      <c r="B2017" s="134"/>
      <c r="C2017" s="134"/>
      <c r="D2017" s="134"/>
      <c r="E2017" s="134"/>
      <c r="F2017" s="135"/>
    </row>
    <row r="2018" spans="2:6">
      <c r="B2018" s="134"/>
      <c r="C2018" s="134"/>
      <c r="D2018" s="134"/>
      <c r="E2018" s="134"/>
      <c r="F2018" s="135"/>
    </row>
    <row r="2019" spans="2:6">
      <c r="B2019" s="134"/>
      <c r="C2019" s="134"/>
      <c r="D2019" s="134"/>
      <c r="E2019" s="134"/>
      <c r="F2019" s="135"/>
    </row>
    <row r="2020" spans="2:6">
      <c r="B2020" s="134"/>
      <c r="C2020" s="134"/>
      <c r="D2020" s="134"/>
      <c r="E2020" s="134"/>
      <c r="F2020" s="135"/>
    </row>
    <row r="2021" spans="2:6">
      <c r="B2021" s="134"/>
      <c r="C2021" s="134"/>
      <c r="D2021" s="134"/>
      <c r="E2021" s="134"/>
      <c r="F2021" s="135"/>
    </row>
    <row r="2022" spans="2:6">
      <c r="B2022" s="134"/>
      <c r="C2022" s="134"/>
      <c r="D2022" s="134"/>
      <c r="E2022" s="134"/>
      <c r="F2022" s="135"/>
    </row>
    <row r="2023" spans="2:6">
      <c r="B2023" s="134"/>
      <c r="C2023" s="134"/>
      <c r="D2023" s="134"/>
      <c r="E2023" s="134"/>
      <c r="F2023" s="135"/>
    </row>
    <row r="2024" spans="2:6">
      <c r="B2024" s="134"/>
      <c r="C2024" s="134"/>
      <c r="D2024" s="134"/>
      <c r="E2024" s="134"/>
      <c r="F2024" s="135"/>
    </row>
    <row r="2025" spans="2:6">
      <c r="B2025" s="134"/>
      <c r="C2025" s="134"/>
      <c r="D2025" s="134"/>
      <c r="E2025" s="134"/>
      <c r="F2025" s="135"/>
    </row>
    <row r="2026" spans="2:6">
      <c r="B2026" s="134"/>
      <c r="C2026" s="134"/>
      <c r="D2026" s="134"/>
      <c r="E2026" s="134"/>
      <c r="F2026" s="135"/>
    </row>
    <row r="2027" spans="2:6">
      <c r="B2027" s="134"/>
      <c r="C2027" s="134"/>
      <c r="D2027" s="134"/>
      <c r="E2027" s="134"/>
      <c r="F2027" s="135"/>
    </row>
    <row r="2028" spans="2:6">
      <c r="B2028" s="134"/>
      <c r="C2028" s="134"/>
      <c r="D2028" s="134"/>
      <c r="E2028" s="134"/>
      <c r="F2028" s="135"/>
    </row>
    <row r="2029" spans="2:6">
      <c r="B2029" s="134"/>
      <c r="C2029" s="134"/>
      <c r="D2029" s="134"/>
      <c r="E2029" s="134"/>
      <c r="F2029" s="135"/>
    </row>
    <row r="2030" spans="2:6">
      <c r="B2030" s="134"/>
      <c r="C2030" s="134"/>
      <c r="D2030" s="134"/>
      <c r="E2030" s="134"/>
      <c r="F2030" s="135"/>
    </row>
    <row r="2031" spans="2:6">
      <c r="B2031" s="134"/>
      <c r="C2031" s="134"/>
      <c r="D2031" s="134"/>
      <c r="E2031" s="134"/>
      <c r="F2031" s="135"/>
    </row>
    <row r="2032" spans="2:6">
      <c r="B2032" s="134"/>
      <c r="C2032" s="134"/>
      <c r="D2032" s="134"/>
      <c r="E2032" s="134"/>
      <c r="F2032" s="135"/>
    </row>
    <row r="2033" spans="2:6">
      <c r="B2033" s="134"/>
      <c r="C2033" s="134"/>
      <c r="D2033" s="134"/>
      <c r="E2033" s="134"/>
      <c r="F2033" s="135"/>
    </row>
    <row r="2034" spans="2:6">
      <c r="B2034" s="134"/>
      <c r="C2034" s="134"/>
      <c r="D2034" s="134"/>
      <c r="E2034" s="134"/>
      <c r="F2034" s="135"/>
    </row>
    <row r="2035" spans="2:6">
      <c r="B2035" s="134"/>
      <c r="C2035" s="134"/>
      <c r="D2035" s="134"/>
      <c r="E2035" s="134"/>
      <c r="F2035" s="135"/>
    </row>
    <row r="2036" spans="2:6">
      <c r="B2036" s="134"/>
      <c r="C2036" s="134"/>
      <c r="D2036" s="134"/>
      <c r="E2036" s="134"/>
      <c r="F2036" s="135"/>
    </row>
    <row r="2037" spans="2:6">
      <c r="B2037" s="134"/>
      <c r="C2037" s="134"/>
      <c r="D2037" s="134"/>
      <c r="E2037" s="134"/>
      <c r="F2037" s="135"/>
    </row>
    <row r="2038" spans="2:6">
      <c r="B2038" s="134"/>
      <c r="C2038" s="134"/>
      <c r="D2038" s="134"/>
      <c r="E2038" s="134"/>
      <c r="F2038" s="135"/>
    </row>
    <row r="2039" spans="2:6">
      <c r="B2039" s="134"/>
      <c r="C2039" s="134"/>
      <c r="D2039" s="134"/>
      <c r="E2039" s="134"/>
      <c r="F2039" s="135"/>
    </row>
    <row r="2040" spans="2:6">
      <c r="B2040" s="134"/>
      <c r="C2040" s="134"/>
      <c r="D2040" s="134"/>
      <c r="E2040" s="134"/>
      <c r="F2040" s="135"/>
    </row>
    <row r="2041" spans="2:6">
      <c r="B2041" s="134"/>
      <c r="C2041" s="134"/>
      <c r="D2041" s="134"/>
      <c r="E2041" s="134"/>
      <c r="F2041" s="135"/>
    </row>
    <row r="2042" spans="2:6">
      <c r="B2042" s="134"/>
      <c r="C2042" s="134"/>
      <c r="D2042" s="134"/>
      <c r="E2042" s="134"/>
      <c r="F2042" s="135"/>
    </row>
    <row r="2043" spans="2:6">
      <c r="B2043" s="134"/>
      <c r="C2043" s="134"/>
      <c r="D2043" s="134"/>
      <c r="E2043" s="134"/>
      <c r="F2043" s="135"/>
    </row>
    <row r="2044" spans="2:6">
      <c r="B2044" s="134"/>
      <c r="C2044" s="134"/>
      <c r="D2044" s="134"/>
      <c r="E2044" s="134"/>
      <c r="F2044" s="135"/>
    </row>
    <row r="2045" spans="2:6">
      <c r="B2045" s="134"/>
      <c r="C2045" s="134"/>
      <c r="D2045" s="134"/>
      <c r="E2045" s="134"/>
      <c r="F2045" s="135"/>
    </row>
    <row r="2046" spans="2:6">
      <c r="B2046" s="134"/>
      <c r="C2046" s="134"/>
      <c r="D2046" s="134"/>
      <c r="E2046" s="134"/>
      <c r="F2046" s="135"/>
    </row>
    <row r="2047" spans="2:6">
      <c r="B2047" s="134"/>
      <c r="C2047" s="134"/>
      <c r="D2047" s="134"/>
      <c r="E2047" s="134"/>
      <c r="F2047" s="135"/>
    </row>
    <row r="2048" spans="2:6">
      <c r="B2048" s="134"/>
      <c r="C2048" s="134"/>
      <c r="D2048" s="134"/>
      <c r="E2048" s="134"/>
      <c r="F2048" s="135"/>
    </row>
    <row r="2049" spans="2:6">
      <c r="B2049" s="134"/>
      <c r="C2049" s="134"/>
      <c r="D2049" s="134"/>
      <c r="E2049" s="134"/>
      <c r="F2049" s="135"/>
    </row>
    <row r="2050" spans="2:6">
      <c r="B2050" s="134"/>
      <c r="C2050" s="134"/>
      <c r="D2050" s="134"/>
      <c r="E2050" s="134"/>
      <c r="F2050" s="135"/>
    </row>
    <row r="2051" spans="2:6">
      <c r="B2051" s="134"/>
      <c r="C2051" s="134"/>
      <c r="D2051" s="134"/>
      <c r="E2051" s="134"/>
      <c r="F2051" s="135"/>
    </row>
    <row r="2052" spans="2:6">
      <c r="B2052" s="134"/>
      <c r="C2052" s="134"/>
      <c r="D2052" s="134"/>
      <c r="E2052" s="134"/>
      <c r="F2052" s="135"/>
    </row>
    <row r="2053" spans="2:6">
      <c r="B2053" s="134"/>
      <c r="C2053" s="134"/>
      <c r="D2053" s="134"/>
      <c r="E2053" s="134"/>
      <c r="F2053" s="135"/>
    </row>
    <row r="2054" spans="2:6">
      <c r="B2054" s="134"/>
      <c r="C2054" s="134"/>
      <c r="D2054" s="134"/>
      <c r="E2054" s="134"/>
      <c r="F2054" s="135"/>
    </row>
    <row r="2055" spans="2:6">
      <c r="B2055" s="134"/>
      <c r="C2055" s="134"/>
      <c r="D2055" s="134"/>
      <c r="E2055" s="134"/>
      <c r="F2055" s="135"/>
    </row>
    <row r="2056" spans="2:6">
      <c r="B2056" s="134"/>
      <c r="C2056" s="134"/>
      <c r="D2056" s="134"/>
      <c r="E2056" s="134"/>
      <c r="F2056" s="135"/>
    </row>
    <row r="2057" spans="2:6">
      <c r="B2057" s="134"/>
      <c r="C2057" s="134"/>
      <c r="D2057" s="134"/>
      <c r="E2057" s="134"/>
      <c r="F2057" s="135"/>
    </row>
    <row r="2058" spans="2:6">
      <c r="B2058" s="134"/>
      <c r="C2058" s="134"/>
      <c r="D2058" s="134"/>
      <c r="E2058" s="134"/>
      <c r="F2058" s="135"/>
    </row>
    <row r="2059" spans="2:6">
      <c r="B2059" s="134"/>
      <c r="C2059" s="134"/>
      <c r="D2059" s="134"/>
      <c r="E2059" s="134"/>
      <c r="F2059" s="135"/>
    </row>
    <row r="2060" spans="2:6">
      <c r="B2060" s="134"/>
      <c r="C2060" s="134"/>
      <c r="D2060" s="134"/>
      <c r="E2060" s="134"/>
      <c r="F2060" s="135"/>
    </row>
    <row r="2061" spans="2:6">
      <c r="B2061" s="134"/>
      <c r="C2061" s="134"/>
      <c r="D2061" s="134"/>
      <c r="E2061" s="134"/>
      <c r="F2061" s="135"/>
    </row>
    <row r="2062" spans="2:6">
      <c r="B2062" s="134"/>
      <c r="C2062" s="134"/>
      <c r="D2062" s="134"/>
      <c r="E2062" s="134"/>
      <c r="F2062" s="135"/>
    </row>
    <row r="2063" spans="2:6">
      <c r="B2063" s="134"/>
      <c r="C2063" s="134"/>
      <c r="D2063" s="134"/>
      <c r="E2063" s="134"/>
      <c r="F2063" s="135"/>
    </row>
    <row r="2064" spans="2:6">
      <c r="B2064" s="134"/>
      <c r="C2064" s="134"/>
      <c r="D2064" s="134"/>
      <c r="E2064" s="134"/>
      <c r="F2064" s="135"/>
    </row>
    <row r="2065" spans="2:6">
      <c r="B2065" s="134"/>
      <c r="C2065" s="134"/>
      <c r="D2065" s="134"/>
      <c r="E2065" s="134"/>
      <c r="F2065" s="135"/>
    </row>
    <row r="2066" spans="2:6">
      <c r="B2066" s="134"/>
      <c r="C2066" s="134"/>
      <c r="D2066" s="134"/>
      <c r="E2066" s="134"/>
      <c r="F2066" s="135"/>
    </row>
    <row r="2067" spans="2:6">
      <c r="B2067" s="134"/>
      <c r="C2067" s="134"/>
      <c r="D2067" s="134"/>
      <c r="E2067" s="134"/>
      <c r="F2067" s="135"/>
    </row>
    <row r="2068" spans="2:6">
      <c r="B2068" s="134"/>
      <c r="C2068" s="134"/>
      <c r="D2068" s="134"/>
      <c r="E2068" s="134"/>
      <c r="F2068" s="135"/>
    </row>
    <row r="2069" spans="2:6">
      <c r="B2069" s="134"/>
      <c r="C2069" s="134"/>
      <c r="D2069" s="134"/>
      <c r="E2069" s="134"/>
      <c r="F2069" s="135"/>
    </row>
    <row r="2070" spans="2:6">
      <c r="B2070" s="134"/>
      <c r="C2070" s="134"/>
      <c r="D2070" s="134"/>
      <c r="E2070" s="134"/>
      <c r="F2070" s="135"/>
    </row>
    <row r="2071" spans="2:6">
      <c r="B2071" s="134"/>
      <c r="C2071" s="134"/>
      <c r="D2071" s="134"/>
      <c r="E2071" s="134"/>
      <c r="F2071" s="135"/>
    </row>
    <row r="2072" spans="2:6">
      <c r="B2072" s="134"/>
      <c r="C2072" s="134"/>
      <c r="D2072" s="134"/>
      <c r="E2072" s="134"/>
      <c r="F2072" s="135"/>
    </row>
    <row r="2073" spans="2:6">
      <c r="B2073" s="134"/>
      <c r="C2073" s="134"/>
      <c r="D2073" s="134"/>
      <c r="E2073" s="134"/>
      <c r="F2073" s="135"/>
    </row>
    <row r="2074" spans="2:6">
      <c r="B2074" s="134"/>
      <c r="C2074" s="134"/>
      <c r="D2074" s="134"/>
      <c r="E2074" s="134"/>
      <c r="F2074" s="135"/>
    </row>
    <row r="2075" spans="2:6">
      <c r="B2075" s="134"/>
      <c r="C2075" s="134"/>
      <c r="D2075" s="134"/>
      <c r="E2075" s="134"/>
      <c r="F2075" s="135"/>
    </row>
    <row r="2076" spans="2:6">
      <c r="B2076" s="134"/>
      <c r="C2076" s="134"/>
      <c r="D2076" s="134"/>
      <c r="E2076" s="134"/>
      <c r="F2076" s="135"/>
    </row>
    <row r="2077" spans="2:6">
      <c r="B2077" s="134"/>
      <c r="C2077" s="134"/>
      <c r="D2077" s="134"/>
      <c r="E2077" s="134"/>
      <c r="F2077" s="135"/>
    </row>
    <row r="2078" spans="2:6">
      <c r="B2078" s="134"/>
      <c r="C2078" s="134"/>
      <c r="D2078" s="134"/>
      <c r="E2078" s="134"/>
      <c r="F2078" s="135"/>
    </row>
    <row r="2079" spans="2:6">
      <c r="B2079" s="134"/>
      <c r="C2079" s="134"/>
      <c r="D2079" s="134"/>
      <c r="E2079" s="134"/>
      <c r="F2079" s="135"/>
    </row>
    <row r="2080" spans="2:6">
      <c r="B2080" s="134"/>
      <c r="C2080" s="134"/>
      <c r="D2080" s="134"/>
      <c r="E2080" s="134"/>
      <c r="F2080" s="135"/>
    </row>
    <row r="2081" spans="2:6">
      <c r="B2081" s="134"/>
      <c r="C2081" s="134"/>
      <c r="D2081" s="134"/>
      <c r="E2081" s="134"/>
      <c r="F2081" s="135"/>
    </row>
    <row r="2082" spans="2:6">
      <c r="B2082" s="134"/>
      <c r="C2082" s="134"/>
      <c r="D2082" s="134"/>
      <c r="E2082" s="134"/>
      <c r="F2082" s="135"/>
    </row>
    <row r="2083" spans="2:6">
      <c r="B2083" s="134"/>
      <c r="C2083" s="134"/>
      <c r="D2083" s="134"/>
      <c r="E2083" s="134"/>
      <c r="F2083" s="135"/>
    </row>
    <row r="2084" spans="2:6">
      <c r="B2084" s="134"/>
      <c r="C2084" s="134"/>
      <c r="D2084" s="134"/>
      <c r="E2084" s="134"/>
      <c r="F2084" s="135"/>
    </row>
    <row r="2085" spans="2:6">
      <c r="B2085" s="134"/>
      <c r="C2085" s="134"/>
      <c r="D2085" s="134"/>
      <c r="E2085" s="134"/>
      <c r="F2085" s="135"/>
    </row>
    <row r="2086" spans="2:6">
      <c r="B2086" s="134"/>
      <c r="C2086" s="134"/>
      <c r="D2086" s="134"/>
      <c r="E2086" s="134"/>
      <c r="F2086" s="135"/>
    </row>
    <row r="2087" spans="2:6">
      <c r="B2087" s="134"/>
      <c r="C2087" s="134"/>
      <c r="D2087" s="134"/>
      <c r="E2087" s="134"/>
      <c r="F2087" s="135"/>
    </row>
    <row r="2088" spans="2:6">
      <c r="B2088" s="134"/>
      <c r="C2088" s="134"/>
      <c r="D2088" s="134"/>
      <c r="E2088" s="134"/>
      <c r="F2088" s="135"/>
    </row>
    <row r="2089" spans="2:6">
      <c r="B2089" s="134"/>
      <c r="C2089" s="134"/>
      <c r="D2089" s="134"/>
      <c r="E2089" s="134"/>
      <c r="F2089" s="135"/>
    </row>
    <row r="2090" spans="2:6">
      <c r="B2090" s="134"/>
      <c r="C2090" s="134"/>
      <c r="D2090" s="134"/>
      <c r="E2090" s="134"/>
      <c r="F2090" s="135"/>
    </row>
    <row r="2091" spans="2:6">
      <c r="B2091" s="134"/>
      <c r="C2091" s="134"/>
      <c r="D2091" s="134"/>
      <c r="E2091" s="134"/>
      <c r="F2091" s="135"/>
    </row>
    <row r="2092" spans="2:6">
      <c r="B2092" s="134"/>
      <c r="C2092" s="134"/>
      <c r="D2092" s="134"/>
      <c r="E2092" s="134"/>
      <c r="F2092" s="135"/>
    </row>
    <row r="2093" spans="2:6">
      <c r="B2093" s="134"/>
      <c r="C2093" s="134"/>
      <c r="D2093" s="134"/>
      <c r="E2093" s="134"/>
      <c r="F2093" s="135"/>
    </row>
    <row r="2094" spans="2:6">
      <c r="B2094" s="134"/>
      <c r="C2094" s="134"/>
      <c r="D2094" s="134"/>
      <c r="E2094" s="134"/>
      <c r="F2094" s="135"/>
    </row>
    <row r="2095" spans="2:6">
      <c r="B2095" s="134"/>
      <c r="C2095" s="134"/>
      <c r="D2095" s="134"/>
      <c r="E2095" s="134"/>
      <c r="F2095" s="135"/>
    </row>
    <row r="2096" spans="2:6">
      <c r="B2096" s="134"/>
      <c r="C2096" s="134"/>
      <c r="D2096" s="134"/>
      <c r="E2096" s="134"/>
      <c r="F2096" s="135"/>
    </row>
    <row r="2097" spans="2:6">
      <c r="B2097" s="134"/>
      <c r="C2097" s="134"/>
      <c r="D2097" s="134"/>
      <c r="E2097" s="134"/>
      <c r="F2097" s="135"/>
    </row>
    <row r="2098" spans="2:6">
      <c r="B2098" s="134"/>
      <c r="C2098" s="134"/>
      <c r="D2098" s="134"/>
      <c r="E2098" s="134"/>
      <c r="F2098" s="135"/>
    </row>
    <row r="2099" spans="2:6">
      <c r="B2099" s="134"/>
      <c r="C2099" s="134"/>
      <c r="D2099" s="134"/>
      <c r="E2099" s="134"/>
      <c r="F2099" s="135"/>
    </row>
    <row r="2100" spans="2:6">
      <c r="B2100" s="134"/>
      <c r="C2100" s="134"/>
      <c r="D2100" s="134"/>
      <c r="E2100" s="134"/>
      <c r="F2100" s="135"/>
    </row>
    <row r="2101" spans="2:6">
      <c r="B2101" s="134"/>
      <c r="C2101" s="134"/>
      <c r="D2101" s="134"/>
      <c r="E2101" s="134"/>
      <c r="F2101" s="135"/>
    </row>
    <row r="2102" spans="2:6">
      <c r="B2102" s="134"/>
      <c r="C2102" s="134"/>
      <c r="D2102" s="134"/>
      <c r="E2102" s="134"/>
      <c r="F2102" s="135"/>
    </row>
    <row r="2103" spans="2:6">
      <c r="B2103" s="134"/>
      <c r="C2103" s="134"/>
      <c r="D2103" s="134"/>
      <c r="E2103" s="134"/>
      <c r="F2103" s="135"/>
    </row>
    <row r="2104" spans="2:6">
      <c r="B2104" s="134"/>
      <c r="C2104" s="134"/>
      <c r="D2104" s="134"/>
      <c r="E2104" s="134"/>
      <c r="F2104" s="135"/>
    </row>
    <row r="2105" spans="2:6">
      <c r="B2105" s="134"/>
      <c r="C2105" s="134"/>
      <c r="D2105" s="134"/>
      <c r="E2105" s="134"/>
      <c r="F2105" s="135"/>
    </row>
    <row r="2106" spans="2:6">
      <c r="B2106" s="134"/>
      <c r="C2106" s="134"/>
      <c r="D2106" s="134"/>
      <c r="E2106" s="134"/>
      <c r="F2106" s="135"/>
    </row>
    <row r="2107" spans="2:6">
      <c r="B2107" s="134"/>
      <c r="C2107" s="134"/>
      <c r="D2107" s="134"/>
      <c r="E2107" s="134"/>
      <c r="F2107" s="135"/>
    </row>
    <row r="2108" spans="2:6">
      <c r="B2108" s="134"/>
      <c r="C2108" s="134"/>
      <c r="D2108" s="134"/>
      <c r="E2108" s="134"/>
      <c r="F2108" s="135"/>
    </row>
    <row r="2109" spans="2:6">
      <c r="B2109" s="134"/>
      <c r="C2109" s="134"/>
      <c r="D2109" s="134"/>
      <c r="E2109" s="134"/>
      <c r="F2109" s="135"/>
    </row>
    <row r="2110" spans="2:6">
      <c r="B2110" s="134"/>
      <c r="C2110" s="134"/>
      <c r="D2110" s="134"/>
      <c r="E2110" s="134"/>
      <c r="F2110" s="135"/>
    </row>
    <row r="2111" spans="2:6">
      <c r="B2111" s="134"/>
      <c r="C2111" s="134"/>
      <c r="D2111" s="134"/>
      <c r="E2111" s="134"/>
      <c r="F2111" s="135"/>
    </row>
    <row r="2112" spans="2:6">
      <c r="B2112" s="134"/>
      <c r="C2112" s="134"/>
      <c r="D2112" s="134"/>
      <c r="E2112" s="134"/>
      <c r="F2112" s="135"/>
    </row>
    <row r="2113" spans="2:6">
      <c r="B2113" s="134"/>
      <c r="C2113" s="134"/>
      <c r="D2113" s="134"/>
      <c r="E2113" s="134"/>
      <c r="F2113" s="135"/>
    </row>
    <row r="2114" spans="2:6">
      <c r="B2114" s="134"/>
      <c r="C2114" s="134"/>
      <c r="D2114" s="134"/>
      <c r="E2114" s="134"/>
      <c r="F2114" s="135"/>
    </row>
    <row r="2115" spans="2:6">
      <c r="B2115" s="134"/>
      <c r="C2115" s="134"/>
      <c r="D2115" s="134"/>
      <c r="E2115" s="134"/>
      <c r="F2115" s="135"/>
    </row>
    <row r="2116" spans="2:6">
      <c r="B2116" s="134"/>
      <c r="C2116" s="134"/>
      <c r="D2116" s="134"/>
      <c r="E2116" s="134"/>
      <c r="F2116" s="135"/>
    </row>
    <row r="2117" spans="2:6">
      <c r="B2117" s="134"/>
      <c r="C2117" s="134"/>
      <c r="D2117" s="134"/>
      <c r="E2117" s="134"/>
      <c r="F2117" s="135"/>
    </row>
    <row r="2118" spans="2:6">
      <c r="B2118" s="134"/>
      <c r="C2118" s="134"/>
      <c r="D2118" s="134"/>
      <c r="E2118" s="134"/>
      <c r="F2118" s="135"/>
    </row>
    <row r="2119" spans="2:6">
      <c r="B2119" s="134"/>
      <c r="C2119" s="134"/>
      <c r="D2119" s="134"/>
      <c r="E2119" s="134"/>
      <c r="F2119" s="135"/>
    </row>
    <row r="2120" spans="2:6">
      <c r="B2120" s="134"/>
      <c r="C2120" s="134"/>
      <c r="D2120" s="134"/>
      <c r="E2120" s="134"/>
      <c r="F2120" s="135"/>
    </row>
    <row r="2121" spans="2:6">
      <c r="B2121" s="134"/>
      <c r="C2121" s="134"/>
      <c r="D2121" s="134"/>
      <c r="E2121" s="134"/>
      <c r="F2121" s="135"/>
    </row>
    <row r="2122" spans="2:6">
      <c r="B2122" s="134"/>
      <c r="C2122" s="134"/>
      <c r="D2122" s="134"/>
      <c r="E2122" s="134"/>
      <c r="F2122" s="135"/>
    </row>
    <row r="2123" spans="2:6">
      <c r="B2123" s="134"/>
      <c r="C2123" s="134"/>
      <c r="D2123" s="134"/>
      <c r="E2123" s="134"/>
      <c r="F2123" s="135"/>
    </row>
    <row r="2124" spans="2:6">
      <c r="B2124" s="134"/>
      <c r="C2124" s="134"/>
      <c r="D2124" s="134"/>
      <c r="E2124" s="134"/>
      <c r="F2124" s="135"/>
    </row>
    <row r="2125" spans="2:6">
      <c r="B2125" s="134"/>
      <c r="C2125" s="134"/>
      <c r="D2125" s="134"/>
      <c r="E2125" s="134"/>
      <c r="F2125" s="135"/>
    </row>
    <row r="2126" spans="2:6">
      <c r="B2126" s="134"/>
      <c r="C2126" s="134"/>
      <c r="D2126" s="134"/>
      <c r="E2126" s="134"/>
      <c r="F2126" s="135"/>
    </row>
    <row r="2127" spans="2:6">
      <c r="B2127" s="134"/>
      <c r="C2127" s="134"/>
      <c r="D2127" s="134"/>
      <c r="E2127" s="134"/>
      <c r="F2127" s="135"/>
    </row>
    <row r="2128" spans="2:6">
      <c r="B2128" s="134"/>
      <c r="C2128" s="134"/>
      <c r="D2128" s="134"/>
      <c r="E2128" s="134"/>
      <c r="F2128" s="135"/>
    </row>
    <row r="2129" spans="2:6">
      <c r="B2129" s="134"/>
      <c r="C2129" s="134"/>
      <c r="D2129" s="134"/>
      <c r="E2129" s="134"/>
      <c r="F2129" s="135"/>
    </row>
    <row r="2130" spans="2:6">
      <c r="B2130" s="134"/>
      <c r="C2130" s="134"/>
      <c r="D2130" s="134"/>
      <c r="E2130" s="134"/>
      <c r="F2130" s="135"/>
    </row>
    <row r="2131" spans="2:6">
      <c r="B2131" s="134"/>
      <c r="C2131" s="134"/>
      <c r="D2131" s="134"/>
      <c r="E2131" s="134"/>
      <c r="F2131" s="135"/>
    </row>
    <row r="2132" spans="2:6">
      <c r="B2132" s="134"/>
      <c r="C2132" s="134"/>
      <c r="D2132" s="134"/>
      <c r="E2132" s="134"/>
      <c r="F2132" s="135"/>
    </row>
    <row r="2133" spans="2:6">
      <c r="B2133" s="134"/>
      <c r="C2133" s="134"/>
      <c r="D2133" s="134"/>
      <c r="E2133" s="134"/>
      <c r="F2133" s="135"/>
    </row>
    <row r="2134" spans="2:6">
      <c r="B2134" s="134"/>
      <c r="C2134" s="134"/>
      <c r="D2134" s="134"/>
      <c r="E2134" s="134"/>
      <c r="F2134" s="135"/>
    </row>
    <row r="2135" spans="2:6">
      <c r="B2135" s="134"/>
      <c r="C2135" s="134"/>
      <c r="D2135" s="134"/>
      <c r="E2135" s="134"/>
      <c r="F2135" s="135"/>
    </row>
    <row r="2136" spans="2:6">
      <c r="B2136" s="134"/>
      <c r="C2136" s="134"/>
      <c r="D2136" s="134"/>
      <c r="E2136" s="134"/>
      <c r="F2136" s="135"/>
    </row>
    <row r="2137" spans="2:6">
      <c r="B2137" s="134"/>
      <c r="C2137" s="134"/>
      <c r="D2137" s="134"/>
      <c r="E2137" s="134"/>
      <c r="F2137" s="135"/>
    </row>
    <row r="2138" spans="2:6">
      <c r="B2138" s="134"/>
      <c r="C2138" s="134"/>
      <c r="D2138" s="134"/>
      <c r="E2138" s="134"/>
      <c r="F2138" s="135"/>
    </row>
    <row r="2139" spans="2:6">
      <c r="B2139" s="134"/>
      <c r="C2139" s="134"/>
      <c r="D2139" s="134"/>
      <c r="E2139" s="134"/>
      <c r="F2139" s="135"/>
    </row>
    <row r="2140" spans="2:6">
      <c r="B2140" s="134"/>
      <c r="C2140" s="134"/>
      <c r="D2140" s="134"/>
      <c r="E2140" s="134"/>
      <c r="F2140" s="135"/>
    </row>
    <row r="2141" spans="2:6">
      <c r="B2141" s="134"/>
      <c r="C2141" s="134"/>
      <c r="D2141" s="134"/>
      <c r="E2141" s="134"/>
      <c r="F2141" s="135"/>
    </row>
    <row r="2142" spans="2:6">
      <c r="B2142" s="134"/>
      <c r="C2142" s="134"/>
      <c r="D2142" s="134"/>
      <c r="E2142" s="134"/>
      <c r="F2142" s="135"/>
    </row>
    <row r="2143" spans="2:6">
      <c r="B2143" s="134"/>
      <c r="C2143" s="134"/>
      <c r="D2143" s="134"/>
      <c r="E2143" s="134"/>
      <c r="F2143" s="135"/>
    </row>
    <row r="2144" spans="2:6">
      <c r="B2144" s="134"/>
      <c r="C2144" s="134"/>
      <c r="D2144" s="134"/>
      <c r="E2144" s="134"/>
      <c r="F2144" s="135"/>
    </row>
    <row r="2145" spans="2:6">
      <c r="B2145" s="134"/>
      <c r="C2145" s="134"/>
      <c r="D2145" s="134"/>
      <c r="E2145" s="134"/>
      <c r="F2145" s="135"/>
    </row>
    <row r="2146" spans="2:6">
      <c r="B2146" s="134"/>
      <c r="C2146" s="134"/>
      <c r="D2146" s="134"/>
      <c r="E2146" s="134"/>
      <c r="F2146" s="135"/>
    </row>
    <row r="2147" spans="2:6">
      <c r="B2147" s="134"/>
      <c r="C2147" s="134"/>
      <c r="D2147" s="134"/>
      <c r="E2147" s="134"/>
      <c r="F2147" s="135"/>
    </row>
    <row r="2148" spans="2:6">
      <c r="B2148" s="134"/>
      <c r="C2148" s="134"/>
      <c r="D2148" s="134"/>
      <c r="E2148" s="134"/>
      <c r="F2148" s="135"/>
    </row>
    <row r="2149" spans="2:6">
      <c r="B2149" s="134"/>
      <c r="C2149" s="134"/>
      <c r="D2149" s="134"/>
      <c r="E2149" s="134"/>
      <c r="F2149" s="135"/>
    </row>
    <row r="2150" spans="2:6">
      <c r="B2150" s="134"/>
      <c r="C2150" s="134"/>
      <c r="D2150" s="134"/>
      <c r="E2150" s="134"/>
      <c r="F2150" s="135"/>
    </row>
    <row r="2151" spans="2:6">
      <c r="B2151" s="134"/>
      <c r="C2151" s="134"/>
      <c r="D2151" s="134"/>
      <c r="E2151" s="134"/>
      <c r="F2151" s="135"/>
    </row>
    <row r="2152" spans="2:6">
      <c r="B2152" s="134"/>
      <c r="C2152" s="134"/>
      <c r="D2152" s="134"/>
      <c r="E2152" s="134"/>
      <c r="F2152" s="135"/>
    </row>
    <row r="2153" spans="2:6">
      <c r="B2153" s="134"/>
      <c r="C2153" s="134"/>
      <c r="D2153" s="134"/>
      <c r="E2153" s="134"/>
      <c r="F2153" s="135"/>
    </row>
    <row r="2154" spans="2:6">
      <c r="B2154" s="134"/>
      <c r="C2154" s="134"/>
      <c r="D2154" s="134"/>
      <c r="E2154" s="134"/>
      <c r="F2154" s="135"/>
    </row>
    <row r="2155" spans="2:6">
      <c r="B2155" s="134"/>
      <c r="C2155" s="134"/>
      <c r="D2155" s="134"/>
      <c r="E2155" s="134"/>
      <c r="F2155" s="135"/>
    </row>
    <row r="2156" spans="2:6">
      <c r="B2156" s="134"/>
      <c r="C2156" s="134"/>
      <c r="D2156" s="134"/>
      <c r="E2156" s="134"/>
      <c r="F2156" s="135"/>
    </row>
    <row r="2157" spans="2:6">
      <c r="B2157" s="134"/>
      <c r="C2157" s="134"/>
      <c r="D2157" s="134"/>
      <c r="E2157" s="134"/>
      <c r="F2157" s="135"/>
    </row>
    <row r="2158" spans="2:6">
      <c r="B2158" s="134"/>
      <c r="C2158" s="134"/>
      <c r="D2158" s="134"/>
      <c r="E2158" s="134"/>
      <c r="F2158" s="135"/>
    </row>
    <row r="2159" spans="2:6">
      <c r="B2159" s="134"/>
      <c r="C2159" s="134"/>
      <c r="D2159" s="134"/>
      <c r="E2159" s="134"/>
      <c r="F2159" s="135"/>
    </row>
    <row r="2160" spans="2:6">
      <c r="B2160" s="134"/>
      <c r="C2160" s="134"/>
      <c r="D2160" s="134"/>
      <c r="E2160" s="134"/>
      <c r="F2160" s="135"/>
    </row>
    <row r="2161" spans="2:6">
      <c r="B2161" s="134"/>
      <c r="C2161" s="134"/>
      <c r="D2161" s="134"/>
      <c r="E2161" s="134"/>
      <c r="F2161" s="135"/>
    </row>
    <row r="2162" spans="2:6">
      <c r="B2162" s="134"/>
      <c r="C2162" s="134"/>
      <c r="D2162" s="134"/>
      <c r="E2162" s="134"/>
      <c r="F2162" s="135"/>
    </row>
    <row r="2163" spans="2:6">
      <c r="B2163" s="134"/>
      <c r="C2163" s="134"/>
      <c r="D2163" s="134"/>
      <c r="E2163" s="134"/>
      <c r="F2163" s="135"/>
    </row>
    <row r="2164" spans="2:6">
      <c r="B2164" s="134"/>
      <c r="C2164" s="134"/>
      <c r="D2164" s="134"/>
      <c r="E2164" s="134"/>
      <c r="F2164" s="135"/>
    </row>
    <row r="2165" spans="2:6">
      <c r="B2165" s="134"/>
      <c r="C2165" s="134"/>
      <c r="D2165" s="134"/>
      <c r="E2165" s="134"/>
      <c r="F2165" s="135"/>
    </row>
    <row r="2166" spans="2:6">
      <c r="B2166" s="134"/>
      <c r="C2166" s="134"/>
      <c r="D2166" s="134"/>
      <c r="E2166" s="134"/>
      <c r="F2166" s="135"/>
    </row>
    <row r="2167" spans="2:6">
      <c r="B2167" s="134"/>
      <c r="C2167" s="134"/>
      <c r="D2167" s="134"/>
      <c r="E2167" s="134"/>
      <c r="F2167" s="135"/>
    </row>
    <row r="2168" spans="2:6">
      <c r="B2168" s="134"/>
      <c r="C2168" s="134"/>
      <c r="D2168" s="134"/>
      <c r="E2168" s="134"/>
      <c r="F2168" s="135"/>
    </row>
    <row r="2169" spans="2:6">
      <c r="B2169" s="134"/>
      <c r="C2169" s="134"/>
      <c r="D2169" s="134"/>
      <c r="E2169" s="134"/>
      <c r="F2169" s="135"/>
    </row>
    <row r="2170" spans="2:6">
      <c r="B2170" s="134"/>
      <c r="C2170" s="134"/>
      <c r="D2170" s="134"/>
      <c r="E2170" s="134"/>
      <c r="F2170" s="135"/>
    </row>
    <row r="2171" spans="2:6">
      <c r="B2171" s="134"/>
      <c r="C2171" s="134"/>
      <c r="D2171" s="134"/>
      <c r="E2171" s="134"/>
      <c r="F2171" s="135"/>
    </row>
    <row r="2172" spans="2:6">
      <c r="B2172" s="134"/>
      <c r="C2172" s="134"/>
      <c r="D2172" s="134"/>
      <c r="E2172" s="134"/>
      <c r="F2172" s="135"/>
    </row>
    <row r="2173" spans="2:6">
      <c r="B2173" s="134"/>
      <c r="C2173" s="134"/>
      <c r="D2173" s="134"/>
      <c r="E2173" s="134"/>
      <c r="F2173" s="135"/>
    </row>
    <row r="2174" spans="2:6">
      <c r="B2174" s="134"/>
      <c r="C2174" s="134"/>
      <c r="D2174" s="134"/>
      <c r="E2174" s="134"/>
      <c r="F2174" s="135"/>
    </row>
    <row r="2175" spans="2:6">
      <c r="B2175" s="134"/>
      <c r="C2175" s="134"/>
      <c r="D2175" s="134"/>
      <c r="E2175" s="134"/>
      <c r="F2175" s="135"/>
    </row>
    <row r="2176" spans="2:6">
      <c r="B2176" s="134"/>
      <c r="C2176" s="134"/>
      <c r="D2176" s="134"/>
      <c r="E2176" s="134"/>
      <c r="F2176" s="135"/>
    </row>
    <row r="2177" spans="2:6">
      <c r="B2177" s="134"/>
      <c r="C2177" s="134"/>
      <c r="D2177" s="134"/>
      <c r="E2177" s="134"/>
      <c r="F2177" s="135"/>
    </row>
    <row r="2178" spans="2:6">
      <c r="B2178" s="134"/>
      <c r="C2178" s="134"/>
      <c r="D2178" s="134"/>
      <c r="E2178" s="134"/>
      <c r="F2178" s="135"/>
    </row>
    <row r="2179" spans="2:6">
      <c r="B2179" s="134"/>
      <c r="C2179" s="134"/>
      <c r="D2179" s="134"/>
      <c r="E2179" s="134"/>
      <c r="F2179" s="135"/>
    </row>
    <row r="2180" spans="2:6">
      <c r="B2180" s="134"/>
      <c r="C2180" s="134"/>
      <c r="D2180" s="134"/>
      <c r="E2180" s="134"/>
      <c r="F2180" s="135"/>
    </row>
    <row r="2181" spans="2:6">
      <c r="B2181" s="134"/>
      <c r="C2181" s="134"/>
      <c r="D2181" s="134"/>
      <c r="E2181" s="134"/>
      <c r="F2181" s="135"/>
    </row>
    <row r="2182" spans="2:6">
      <c r="B2182" s="134"/>
      <c r="C2182" s="134"/>
      <c r="D2182" s="134"/>
      <c r="E2182" s="134"/>
      <c r="F2182" s="135"/>
    </row>
    <row r="2183" spans="2:6">
      <c r="B2183" s="134"/>
      <c r="C2183" s="134"/>
      <c r="D2183" s="134"/>
      <c r="E2183" s="134"/>
      <c r="F2183" s="135"/>
    </row>
    <row r="2184" spans="2:6">
      <c r="B2184" s="134"/>
      <c r="C2184" s="134"/>
      <c r="D2184" s="134"/>
      <c r="E2184" s="134"/>
      <c r="F2184" s="135"/>
    </row>
    <row r="2185" spans="2:6">
      <c r="B2185" s="134"/>
      <c r="C2185" s="134"/>
      <c r="D2185" s="134"/>
      <c r="E2185" s="134"/>
      <c r="F2185" s="135"/>
    </row>
    <row r="2186" spans="2:6">
      <c r="B2186" s="134"/>
      <c r="C2186" s="134"/>
      <c r="D2186" s="134"/>
      <c r="E2186" s="134"/>
      <c r="F2186" s="135"/>
    </row>
    <row r="2187" spans="2:6">
      <c r="B2187" s="134"/>
      <c r="C2187" s="134"/>
      <c r="D2187" s="134"/>
      <c r="E2187" s="134"/>
      <c r="F2187" s="135"/>
    </row>
    <row r="2188" spans="2:6">
      <c r="B2188" s="134"/>
      <c r="C2188" s="134"/>
      <c r="D2188" s="134"/>
      <c r="E2188" s="134"/>
      <c r="F2188" s="135"/>
    </row>
    <row r="2189" spans="2:6">
      <c r="B2189" s="134"/>
      <c r="C2189" s="134"/>
      <c r="D2189" s="134"/>
      <c r="E2189" s="134"/>
      <c r="F2189" s="135"/>
    </row>
    <row r="2190" spans="2:6">
      <c r="B2190" s="134"/>
      <c r="C2190" s="134"/>
      <c r="D2190" s="134"/>
      <c r="E2190" s="134"/>
      <c r="F2190" s="135"/>
    </row>
    <row r="2191" spans="2:6">
      <c r="B2191" s="134"/>
      <c r="C2191" s="134"/>
      <c r="D2191" s="134"/>
      <c r="E2191" s="134"/>
      <c r="F2191" s="135"/>
    </row>
    <row r="2192" spans="2:6">
      <c r="B2192" s="134"/>
      <c r="C2192" s="134"/>
      <c r="D2192" s="134"/>
      <c r="E2192" s="134"/>
      <c r="F2192" s="135"/>
    </row>
    <row r="2193" spans="2:6">
      <c r="B2193" s="134"/>
      <c r="C2193" s="134"/>
      <c r="D2193" s="134"/>
      <c r="E2193" s="134"/>
      <c r="F2193" s="135"/>
    </row>
    <row r="2194" spans="2:6">
      <c r="B2194" s="134"/>
      <c r="C2194" s="134"/>
      <c r="D2194" s="134"/>
      <c r="E2194" s="134"/>
      <c r="F2194" s="135"/>
    </row>
    <row r="2195" spans="2:6">
      <c r="B2195" s="134"/>
      <c r="C2195" s="134"/>
      <c r="D2195" s="134"/>
      <c r="E2195" s="134"/>
      <c r="F2195" s="135"/>
    </row>
    <row r="2196" spans="2:6">
      <c r="B2196" s="134"/>
      <c r="C2196" s="134"/>
      <c r="D2196" s="134"/>
      <c r="E2196" s="134"/>
      <c r="F2196" s="135"/>
    </row>
    <row r="2197" spans="2:6">
      <c r="B2197" s="134"/>
      <c r="C2197" s="134"/>
      <c r="D2197" s="134"/>
      <c r="E2197" s="134"/>
      <c r="F2197" s="135"/>
    </row>
    <row r="2198" spans="2:6">
      <c r="B2198" s="134"/>
      <c r="C2198" s="134"/>
      <c r="D2198" s="134"/>
      <c r="E2198" s="134"/>
      <c r="F2198" s="135"/>
    </row>
    <row r="2199" spans="2:6">
      <c r="B2199" s="134"/>
      <c r="C2199" s="134"/>
      <c r="D2199" s="134"/>
      <c r="E2199" s="134"/>
      <c r="F2199" s="135"/>
    </row>
    <row r="2200" spans="2:6">
      <c r="B2200" s="134"/>
      <c r="C2200" s="134"/>
      <c r="D2200" s="134"/>
      <c r="E2200" s="134"/>
      <c r="F2200" s="135"/>
    </row>
    <row r="2201" spans="2:6">
      <c r="B2201" s="134"/>
      <c r="C2201" s="134"/>
      <c r="D2201" s="134"/>
      <c r="E2201" s="134"/>
      <c r="F2201" s="135"/>
    </row>
    <row r="2202" spans="2:6">
      <c r="B2202" s="134"/>
      <c r="C2202" s="134"/>
      <c r="D2202" s="134"/>
      <c r="E2202" s="134"/>
      <c r="F2202" s="135"/>
    </row>
    <row r="2203" spans="2:6">
      <c r="B2203" s="134"/>
      <c r="C2203" s="134"/>
      <c r="D2203" s="134"/>
      <c r="E2203" s="134"/>
      <c r="F2203" s="135"/>
    </row>
    <row r="2204" spans="2:6">
      <c r="B2204" s="134"/>
      <c r="C2204" s="134"/>
      <c r="D2204" s="134"/>
      <c r="E2204" s="134"/>
    </row>
    <row r="2205" spans="2:6">
      <c r="B2205" s="134"/>
      <c r="C2205" s="134"/>
      <c r="D2205" s="134"/>
      <c r="E2205" s="134"/>
    </row>
    <row r="2206" spans="2:6">
      <c r="B2206" s="134"/>
      <c r="C2206" s="134"/>
      <c r="D2206" s="134"/>
      <c r="E2206" s="134"/>
    </row>
    <row r="2207" spans="2:6">
      <c r="B2207" s="134"/>
      <c r="C2207" s="134"/>
      <c r="D2207" s="134"/>
      <c r="E2207" s="134"/>
    </row>
    <row r="2208" spans="2:6">
      <c r="B2208" s="134"/>
      <c r="C2208" s="134"/>
      <c r="D2208" s="134"/>
      <c r="E2208" s="134"/>
    </row>
    <row r="2209" spans="2:5">
      <c r="B2209" s="134"/>
      <c r="C2209" s="134"/>
      <c r="D2209" s="134"/>
      <c r="E2209" s="134"/>
    </row>
    <row r="2210" spans="2:5">
      <c r="B2210" s="134"/>
      <c r="C2210" s="134"/>
      <c r="D2210" s="134"/>
      <c r="E2210" s="134"/>
    </row>
    <row r="2211" spans="2:5">
      <c r="B2211" s="134"/>
      <c r="C2211" s="134"/>
      <c r="D2211" s="134"/>
      <c r="E2211" s="134"/>
    </row>
    <row r="2212" spans="2:5">
      <c r="B2212" s="134"/>
      <c r="C2212" s="134"/>
      <c r="D2212" s="134"/>
      <c r="E2212" s="134"/>
    </row>
    <row r="2213" spans="2:5">
      <c r="B2213" s="134"/>
      <c r="C2213" s="134"/>
      <c r="D2213" s="134"/>
      <c r="E2213" s="134"/>
    </row>
    <row r="2214" spans="2:5">
      <c r="B2214" s="134"/>
      <c r="C2214" s="134"/>
      <c r="D2214" s="134"/>
      <c r="E2214" s="134"/>
    </row>
    <row r="2215" spans="2:5">
      <c r="B2215" s="134"/>
      <c r="C2215" s="134"/>
      <c r="D2215" s="134"/>
      <c r="E2215" s="134"/>
    </row>
    <row r="2216" spans="2:5">
      <c r="B2216" s="134"/>
      <c r="C2216" s="134"/>
      <c r="D2216" s="134"/>
      <c r="E2216" s="134"/>
    </row>
    <row r="2217" spans="2:5">
      <c r="B2217" s="134"/>
      <c r="C2217" s="134"/>
      <c r="D2217" s="134"/>
      <c r="E2217" s="134"/>
    </row>
    <row r="2218" spans="2:5">
      <c r="B2218" s="134"/>
      <c r="C2218" s="134"/>
      <c r="D2218" s="134"/>
      <c r="E2218" s="134"/>
    </row>
    <row r="2219" spans="2:5">
      <c r="B2219" s="134"/>
      <c r="C2219" s="134"/>
      <c r="D2219" s="134"/>
      <c r="E2219" s="134"/>
    </row>
    <row r="2220" spans="2:5">
      <c r="B2220" s="134"/>
      <c r="C2220" s="134"/>
      <c r="D2220" s="134"/>
      <c r="E2220" s="134"/>
    </row>
    <row r="2221" spans="2:5">
      <c r="B2221" s="134"/>
      <c r="C2221" s="134"/>
      <c r="D2221" s="134"/>
      <c r="E2221" s="134"/>
    </row>
    <row r="2222" spans="2:5">
      <c r="B2222" s="134"/>
      <c r="C2222" s="134"/>
      <c r="D2222" s="134"/>
      <c r="E2222" s="134"/>
    </row>
    <row r="2223" spans="2:5">
      <c r="B2223" s="134"/>
      <c r="C2223" s="134"/>
      <c r="D2223" s="134"/>
      <c r="E2223" s="134"/>
    </row>
    <row r="2224" spans="2:5">
      <c r="B2224" s="134"/>
      <c r="C2224" s="134"/>
      <c r="D2224" s="134"/>
      <c r="E2224" s="134"/>
    </row>
    <row r="2225" spans="2:5">
      <c r="B2225" s="134"/>
      <c r="C2225" s="134"/>
      <c r="D2225" s="134"/>
      <c r="E2225" s="134"/>
    </row>
    <row r="2226" spans="2:5">
      <c r="B2226" s="134"/>
      <c r="C2226" s="134"/>
      <c r="D2226" s="134"/>
      <c r="E2226" s="134"/>
    </row>
    <row r="2227" spans="2:5">
      <c r="B2227" s="134"/>
      <c r="C2227" s="134"/>
      <c r="D2227" s="134"/>
      <c r="E2227" s="134"/>
    </row>
    <row r="2228" spans="2:5">
      <c r="B2228" s="134"/>
      <c r="C2228" s="134"/>
      <c r="D2228" s="134"/>
      <c r="E2228" s="134"/>
    </row>
    <row r="2229" spans="2:5">
      <c r="B2229" s="134"/>
      <c r="C2229" s="134"/>
      <c r="D2229" s="134"/>
      <c r="E2229" s="134"/>
    </row>
    <row r="2230" spans="2:5">
      <c r="B2230" s="134"/>
      <c r="C2230" s="134"/>
      <c r="D2230" s="134"/>
      <c r="E2230" s="134"/>
    </row>
    <row r="2231" spans="2:5">
      <c r="B2231" s="134"/>
      <c r="C2231" s="134"/>
      <c r="D2231" s="134"/>
      <c r="E2231" s="134"/>
    </row>
    <row r="2232" spans="2:5">
      <c r="B2232" s="134"/>
      <c r="C2232" s="134"/>
      <c r="D2232" s="134"/>
      <c r="E2232" s="134"/>
    </row>
    <row r="2233" spans="2:5">
      <c r="B2233" s="134"/>
      <c r="C2233" s="134"/>
      <c r="D2233" s="134"/>
      <c r="E2233" s="134"/>
    </row>
    <row r="2234" spans="2:5">
      <c r="B2234" s="134"/>
      <c r="C2234" s="134"/>
      <c r="D2234" s="134"/>
      <c r="E2234" s="134"/>
    </row>
    <row r="2235" spans="2:5">
      <c r="B2235" s="134"/>
      <c r="C2235" s="134"/>
      <c r="D2235" s="134"/>
      <c r="E2235" s="134"/>
    </row>
    <row r="2236" spans="2:5">
      <c r="B2236" s="134"/>
      <c r="C2236" s="134"/>
      <c r="D2236" s="134"/>
      <c r="E2236" s="134"/>
    </row>
    <row r="2237" spans="2:5">
      <c r="B2237" s="134"/>
      <c r="C2237" s="134"/>
      <c r="D2237" s="134"/>
      <c r="E2237" s="134"/>
    </row>
    <row r="2238" spans="2:5">
      <c r="B2238" s="134"/>
      <c r="C2238" s="134"/>
      <c r="D2238" s="134"/>
      <c r="E2238" s="134"/>
    </row>
    <row r="2239" spans="2:5">
      <c r="B2239" s="134"/>
      <c r="C2239" s="134"/>
      <c r="D2239" s="134"/>
      <c r="E2239" s="134"/>
    </row>
    <row r="2240" spans="2:5">
      <c r="B2240" s="134"/>
      <c r="C2240" s="134"/>
      <c r="D2240" s="134"/>
      <c r="E2240" s="134"/>
    </row>
    <row r="2241" spans="2:5">
      <c r="B2241" s="134"/>
      <c r="C2241" s="134"/>
      <c r="D2241" s="134"/>
      <c r="E2241" s="134"/>
    </row>
    <row r="2242" spans="2:5">
      <c r="B2242" s="134"/>
      <c r="C2242" s="134"/>
      <c r="D2242" s="134"/>
      <c r="E2242" s="134"/>
    </row>
    <row r="2243" spans="2:5">
      <c r="B2243" s="134"/>
      <c r="C2243" s="134"/>
      <c r="D2243" s="134"/>
      <c r="E2243" s="134"/>
    </row>
    <row r="2244" spans="2:5">
      <c r="B2244" s="134"/>
      <c r="C2244" s="134"/>
      <c r="D2244" s="134"/>
      <c r="E2244" s="134"/>
    </row>
    <row r="2245" spans="2:5">
      <c r="B2245" s="134"/>
      <c r="C2245" s="134"/>
      <c r="D2245" s="134"/>
      <c r="E2245" s="134"/>
    </row>
    <row r="2246" spans="2:5">
      <c r="B2246" s="134"/>
      <c r="C2246" s="134"/>
      <c r="D2246" s="134"/>
      <c r="E2246" s="134"/>
    </row>
    <row r="2247" spans="2:5">
      <c r="B2247" s="134"/>
      <c r="C2247" s="134"/>
      <c r="D2247" s="134"/>
      <c r="E2247" s="134"/>
    </row>
    <row r="2248" spans="2:5">
      <c r="B2248" s="134"/>
      <c r="C2248" s="134"/>
      <c r="D2248" s="134"/>
      <c r="E2248" s="134"/>
    </row>
    <row r="2249" spans="2:5">
      <c r="B2249" s="134"/>
      <c r="C2249" s="134"/>
      <c r="D2249" s="134"/>
      <c r="E2249" s="134"/>
    </row>
    <row r="2250" spans="2:5">
      <c r="B2250" s="134"/>
      <c r="C2250" s="134"/>
      <c r="D2250" s="134"/>
      <c r="E2250" s="134"/>
    </row>
    <row r="2251" spans="2:5">
      <c r="B2251" s="134"/>
      <c r="C2251" s="134"/>
      <c r="D2251" s="134"/>
      <c r="E2251" s="134"/>
    </row>
    <row r="2252" spans="2:5">
      <c r="B2252" s="134"/>
      <c r="C2252" s="134"/>
      <c r="D2252" s="134"/>
      <c r="E2252" s="134"/>
    </row>
    <row r="2253" spans="2:5">
      <c r="B2253" s="134"/>
      <c r="C2253" s="134"/>
      <c r="D2253" s="134"/>
      <c r="E2253" s="134"/>
    </row>
    <row r="2254" spans="2:5">
      <c r="B2254" s="134"/>
      <c r="C2254" s="134"/>
      <c r="D2254" s="134"/>
      <c r="E2254" s="134"/>
    </row>
    <row r="2255" spans="2:5">
      <c r="B2255" s="134"/>
      <c r="C2255" s="134"/>
      <c r="D2255" s="134"/>
      <c r="E2255" s="134"/>
    </row>
    <row r="2256" spans="2:5">
      <c r="B2256" s="134"/>
      <c r="C2256" s="134"/>
      <c r="D2256" s="134"/>
      <c r="E2256" s="134"/>
    </row>
    <row r="2257" spans="2:5">
      <c r="B2257" s="134"/>
      <c r="C2257" s="134"/>
      <c r="D2257" s="134"/>
      <c r="E2257" s="134"/>
    </row>
    <row r="2258" spans="2:5">
      <c r="B2258" s="134"/>
      <c r="C2258" s="134"/>
      <c r="D2258" s="134"/>
      <c r="E2258" s="134"/>
    </row>
    <row r="2259" spans="2:5">
      <c r="B2259" s="134"/>
      <c r="C2259" s="134"/>
      <c r="D2259" s="134"/>
      <c r="E2259" s="134"/>
    </row>
    <row r="2260" spans="2:5">
      <c r="B2260" s="134"/>
      <c r="C2260" s="134"/>
      <c r="D2260" s="134"/>
      <c r="E2260" s="134"/>
    </row>
    <row r="2261" spans="2:5">
      <c r="B2261" s="134"/>
      <c r="C2261" s="134"/>
      <c r="D2261" s="134"/>
      <c r="E2261" s="134"/>
    </row>
    <row r="2262" spans="2:5">
      <c r="B2262" s="134"/>
      <c r="C2262" s="134"/>
      <c r="D2262" s="134"/>
      <c r="E2262" s="134"/>
    </row>
    <row r="2263" spans="2:5">
      <c r="B2263" s="134"/>
      <c r="C2263" s="134"/>
      <c r="D2263" s="134"/>
      <c r="E2263" s="134"/>
    </row>
    <row r="2264" spans="2:5">
      <c r="B2264" s="134"/>
      <c r="C2264" s="134"/>
      <c r="D2264" s="134"/>
      <c r="E2264" s="134"/>
    </row>
    <row r="2265" spans="2:5">
      <c r="B2265" s="134"/>
      <c r="C2265" s="134"/>
      <c r="D2265" s="134"/>
      <c r="E2265" s="134"/>
    </row>
    <row r="2266" spans="2:5">
      <c r="B2266" s="134"/>
      <c r="C2266" s="134"/>
      <c r="D2266" s="134"/>
      <c r="E2266" s="134"/>
    </row>
    <row r="2267" spans="2:5">
      <c r="B2267" s="134"/>
      <c r="C2267" s="134"/>
      <c r="D2267" s="134"/>
      <c r="E2267" s="134"/>
    </row>
    <row r="2268" spans="2:5">
      <c r="B2268" s="134"/>
      <c r="C2268" s="134"/>
      <c r="D2268" s="134"/>
      <c r="E2268" s="134"/>
    </row>
    <row r="2269" spans="2:5">
      <c r="B2269" s="134"/>
      <c r="C2269" s="134"/>
      <c r="D2269" s="134"/>
      <c r="E2269" s="134"/>
    </row>
    <row r="2270" spans="2:5">
      <c r="B2270" s="134"/>
      <c r="C2270" s="134"/>
      <c r="D2270" s="134"/>
      <c r="E2270" s="134"/>
    </row>
    <row r="2271" spans="2:5">
      <c r="B2271" s="134"/>
      <c r="C2271" s="134"/>
      <c r="D2271" s="134"/>
      <c r="E2271" s="134"/>
    </row>
    <row r="2272" spans="2:5">
      <c r="B2272" s="134"/>
      <c r="C2272" s="134"/>
      <c r="D2272" s="134"/>
      <c r="E2272" s="134"/>
    </row>
    <row r="2273" spans="2:5">
      <c r="B2273" s="134"/>
      <c r="C2273" s="134"/>
      <c r="D2273" s="134"/>
      <c r="E2273" s="134"/>
    </row>
    <row r="2274" spans="2:5">
      <c r="B2274" s="134"/>
      <c r="C2274" s="134"/>
      <c r="D2274" s="134"/>
      <c r="E2274" s="134"/>
    </row>
    <row r="2275" spans="2:5">
      <c r="B2275" s="134"/>
      <c r="C2275" s="134"/>
      <c r="D2275" s="134"/>
      <c r="E2275" s="134"/>
    </row>
    <row r="2276" spans="2:5">
      <c r="B2276" s="134"/>
      <c r="C2276" s="134"/>
      <c r="D2276" s="134"/>
      <c r="E2276" s="134"/>
    </row>
    <row r="2277" spans="2:5">
      <c r="B2277" s="134"/>
      <c r="C2277" s="134"/>
      <c r="D2277" s="134"/>
      <c r="E2277" s="134"/>
    </row>
    <row r="2278" spans="2:5">
      <c r="B2278" s="134"/>
      <c r="C2278" s="134"/>
      <c r="D2278" s="134"/>
      <c r="E2278" s="134"/>
    </row>
    <row r="2279" spans="2:5">
      <c r="B2279" s="134"/>
      <c r="C2279" s="134"/>
      <c r="D2279" s="134"/>
      <c r="E2279" s="134"/>
    </row>
    <row r="2280" spans="2:5">
      <c r="B2280" s="134"/>
      <c r="C2280" s="134"/>
      <c r="D2280" s="134"/>
      <c r="E2280" s="134"/>
    </row>
    <row r="2281" spans="2:5">
      <c r="B2281" s="134"/>
      <c r="C2281" s="134"/>
      <c r="D2281" s="134"/>
      <c r="E2281" s="134"/>
    </row>
    <row r="2282" spans="2:5">
      <c r="B2282" s="134"/>
      <c r="C2282" s="134"/>
      <c r="D2282" s="134"/>
      <c r="E2282" s="134"/>
    </row>
    <row r="2283" spans="2:5">
      <c r="B2283" s="134"/>
      <c r="C2283" s="134"/>
      <c r="D2283" s="134"/>
      <c r="E2283" s="134"/>
    </row>
    <row r="2284" spans="2:5">
      <c r="B2284" s="134"/>
      <c r="C2284" s="134"/>
      <c r="D2284" s="134"/>
      <c r="E2284" s="134"/>
    </row>
    <row r="2285" spans="2:5">
      <c r="B2285" s="134"/>
      <c r="C2285" s="134"/>
      <c r="D2285" s="134"/>
      <c r="E2285" s="134"/>
    </row>
    <row r="2286" spans="2:5">
      <c r="B2286" s="134"/>
      <c r="C2286" s="134"/>
      <c r="D2286" s="134"/>
      <c r="E2286" s="134"/>
    </row>
    <row r="2287" spans="2:5">
      <c r="B2287" s="134"/>
      <c r="C2287" s="134"/>
      <c r="D2287" s="134"/>
      <c r="E2287" s="134"/>
    </row>
    <row r="2288" spans="2:5">
      <c r="B2288" s="134"/>
      <c r="C2288" s="134"/>
      <c r="D2288" s="134"/>
      <c r="E2288" s="134"/>
    </row>
    <row r="2289" spans="2:5">
      <c r="B2289" s="134"/>
      <c r="C2289" s="134"/>
      <c r="D2289" s="134"/>
      <c r="E2289" s="134"/>
    </row>
    <row r="2290" spans="2:5">
      <c r="B2290" s="134"/>
      <c r="C2290" s="134"/>
      <c r="D2290" s="134"/>
      <c r="E2290" s="134"/>
    </row>
    <row r="2291" spans="2:5">
      <c r="B2291" s="134"/>
      <c r="C2291" s="134"/>
      <c r="D2291" s="134"/>
      <c r="E2291" s="134"/>
    </row>
    <row r="2292" spans="2:5">
      <c r="B2292" s="134"/>
      <c r="C2292" s="134"/>
      <c r="D2292" s="134"/>
      <c r="E2292" s="134"/>
    </row>
    <row r="2293" spans="2:5">
      <c r="B2293" s="134"/>
      <c r="C2293" s="134"/>
      <c r="D2293" s="134"/>
      <c r="E2293" s="134"/>
    </row>
    <row r="2294" spans="2:5">
      <c r="B2294" s="134"/>
      <c r="C2294" s="134"/>
      <c r="D2294" s="134"/>
      <c r="E2294" s="134"/>
    </row>
    <row r="2295" spans="2:5">
      <c r="B2295" s="134"/>
      <c r="C2295" s="134"/>
      <c r="D2295" s="134"/>
      <c r="E2295" s="134"/>
    </row>
    <row r="2296" spans="2:5">
      <c r="B2296" s="134"/>
      <c r="C2296" s="134"/>
      <c r="D2296" s="134"/>
      <c r="E2296" s="134"/>
    </row>
    <row r="2297" spans="2:5">
      <c r="B2297" s="134"/>
      <c r="C2297" s="134"/>
      <c r="D2297" s="134"/>
      <c r="E2297" s="134"/>
    </row>
    <row r="2298" spans="2:5">
      <c r="B2298" s="134"/>
      <c r="C2298" s="134"/>
      <c r="D2298" s="134"/>
      <c r="E2298" s="134"/>
    </row>
    <row r="2299" spans="2:5">
      <c r="B2299" s="134"/>
      <c r="C2299" s="134"/>
      <c r="D2299" s="134"/>
      <c r="E2299" s="134"/>
    </row>
    <row r="2300" spans="2:5">
      <c r="B2300" s="134"/>
      <c r="C2300" s="134"/>
      <c r="D2300" s="134"/>
      <c r="E2300" s="134"/>
    </row>
    <row r="2301" spans="2:5">
      <c r="B2301" s="134"/>
      <c r="C2301" s="134"/>
      <c r="D2301" s="134"/>
      <c r="E2301" s="134"/>
    </row>
    <row r="2302" spans="2:5">
      <c r="B2302" s="134"/>
      <c r="C2302" s="134"/>
      <c r="D2302" s="134"/>
      <c r="E2302" s="134"/>
    </row>
    <row r="2303" spans="2:5">
      <c r="B2303" s="134"/>
      <c r="C2303" s="134"/>
      <c r="D2303" s="134"/>
      <c r="E2303" s="134"/>
    </row>
    <row r="2304" spans="2:5">
      <c r="B2304" s="134"/>
      <c r="C2304" s="134"/>
      <c r="D2304" s="134"/>
      <c r="E2304" s="134"/>
    </row>
    <row r="2305" spans="2:5">
      <c r="B2305" s="134"/>
      <c r="C2305" s="134"/>
      <c r="D2305" s="134"/>
      <c r="E2305" s="134"/>
    </row>
    <row r="2306" spans="2:5">
      <c r="B2306" s="134"/>
      <c r="C2306" s="134"/>
      <c r="D2306" s="134"/>
      <c r="E2306" s="134"/>
    </row>
    <row r="2307" spans="2:5">
      <c r="B2307" s="134"/>
      <c r="C2307" s="134"/>
      <c r="D2307" s="134"/>
      <c r="E2307" s="134"/>
    </row>
    <row r="2308" spans="2:5">
      <c r="B2308" s="134"/>
      <c r="C2308" s="134"/>
      <c r="D2308" s="134"/>
      <c r="E2308" s="134"/>
    </row>
    <row r="2309" spans="2:5">
      <c r="B2309" s="134"/>
      <c r="C2309" s="134"/>
      <c r="D2309" s="134"/>
      <c r="E2309" s="134"/>
    </row>
    <row r="2310" spans="2:5">
      <c r="B2310" s="134"/>
      <c r="C2310" s="134"/>
      <c r="D2310" s="134"/>
      <c r="E2310" s="134"/>
    </row>
    <row r="2311" spans="2:5">
      <c r="B2311" s="134"/>
      <c r="C2311" s="134"/>
      <c r="D2311" s="134"/>
      <c r="E2311" s="134"/>
    </row>
    <row r="2312" spans="2:5">
      <c r="B2312" s="134"/>
      <c r="C2312" s="134"/>
      <c r="D2312" s="134"/>
      <c r="E2312" s="134"/>
    </row>
    <row r="2313" spans="2:5">
      <c r="B2313" s="134"/>
      <c r="C2313" s="134"/>
      <c r="D2313" s="134"/>
      <c r="E2313" s="134"/>
    </row>
    <row r="2314" spans="2:5">
      <c r="B2314" s="134"/>
      <c r="C2314" s="134"/>
      <c r="D2314" s="134"/>
      <c r="E2314" s="134"/>
    </row>
    <row r="2315" spans="2:5">
      <c r="B2315" s="134"/>
      <c r="C2315" s="134"/>
      <c r="D2315" s="134"/>
      <c r="E2315" s="134"/>
    </row>
    <row r="2316" spans="2:5">
      <c r="B2316" s="134"/>
      <c r="C2316" s="134"/>
      <c r="D2316" s="134"/>
      <c r="E2316" s="134"/>
    </row>
    <row r="2317" spans="2:5">
      <c r="B2317" s="134"/>
      <c r="C2317" s="134"/>
      <c r="D2317" s="134"/>
      <c r="E2317" s="134"/>
    </row>
    <row r="2318" spans="2:5">
      <c r="B2318" s="134"/>
      <c r="C2318" s="134"/>
      <c r="D2318" s="134"/>
      <c r="E2318" s="134"/>
    </row>
    <row r="2319" spans="2:5">
      <c r="B2319" s="134"/>
      <c r="C2319" s="134"/>
      <c r="D2319" s="134"/>
      <c r="E2319" s="134"/>
    </row>
    <row r="2320" spans="2:5">
      <c r="B2320" s="134"/>
      <c r="C2320" s="134"/>
      <c r="D2320" s="134"/>
      <c r="E2320" s="134"/>
    </row>
    <row r="2321" spans="2:5">
      <c r="B2321" s="134"/>
      <c r="C2321" s="134"/>
      <c r="D2321" s="134"/>
      <c r="E2321" s="134"/>
    </row>
    <row r="2322" spans="2:5">
      <c r="B2322" s="134"/>
      <c r="C2322" s="134"/>
      <c r="D2322" s="134"/>
      <c r="E2322" s="134"/>
    </row>
    <row r="2323" spans="2:5">
      <c r="B2323" s="134"/>
      <c r="C2323" s="134"/>
      <c r="D2323" s="134"/>
      <c r="E2323" s="134"/>
    </row>
    <row r="2324" spans="2:5">
      <c r="B2324" s="134"/>
      <c r="C2324" s="134"/>
      <c r="D2324" s="134"/>
      <c r="E2324" s="134"/>
    </row>
    <row r="2325" spans="2:5">
      <c r="B2325" s="134"/>
      <c r="C2325" s="134"/>
      <c r="D2325" s="134"/>
      <c r="E2325" s="134"/>
    </row>
    <row r="2326" spans="2:5">
      <c r="B2326" s="134"/>
      <c r="C2326" s="134"/>
      <c r="D2326" s="134"/>
      <c r="E2326" s="134"/>
    </row>
    <row r="2327" spans="2:5">
      <c r="B2327" s="134"/>
      <c r="C2327" s="134"/>
      <c r="D2327" s="134"/>
      <c r="E2327" s="134"/>
    </row>
    <row r="2328" spans="2:5">
      <c r="B2328" s="134"/>
      <c r="C2328" s="134"/>
      <c r="D2328" s="134"/>
      <c r="E2328" s="134"/>
    </row>
    <row r="2329" spans="2:5">
      <c r="B2329" s="134"/>
      <c r="C2329" s="134"/>
      <c r="D2329" s="134"/>
      <c r="E2329" s="134"/>
    </row>
    <row r="2330" spans="2:5">
      <c r="B2330" s="134"/>
      <c r="C2330" s="134"/>
      <c r="D2330" s="134"/>
      <c r="E2330" s="134"/>
    </row>
    <row r="2331" spans="2:5">
      <c r="B2331" s="134"/>
      <c r="C2331" s="134"/>
      <c r="D2331" s="134"/>
      <c r="E2331" s="134"/>
    </row>
    <row r="2332" spans="2:5">
      <c r="B2332" s="134"/>
      <c r="C2332" s="134"/>
      <c r="D2332" s="134"/>
      <c r="E2332" s="134"/>
    </row>
    <row r="2333" spans="2:5">
      <c r="B2333" s="134"/>
      <c r="C2333" s="134"/>
      <c r="D2333" s="134"/>
      <c r="E2333" s="134"/>
    </row>
    <row r="2334" spans="2:5">
      <c r="B2334" s="134"/>
      <c r="C2334" s="134"/>
      <c r="D2334" s="134"/>
      <c r="E2334" s="134"/>
    </row>
    <row r="2335" spans="2:5">
      <c r="B2335" s="134"/>
      <c r="C2335" s="134"/>
      <c r="D2335" s="134"/>
      <c r="E2335" s="134"/>
    </row>
    <row r="2336" spans="2:5">
      <c r="B2336" s="134"/>
      <c r="C2336" s="134"/>
      <c r="D2336" s="134"/>
      <c r="E2336" s="134"/>
    </row>
    <row r="2337" spans="2:5">
      <c r="B2337" s="134"/>
      <c r="C2337" s="134"/>
      <c r="D2337" s="134"/>
      <c r="E2337" s="134"/>
    </row>
    <row r="2338" spans="2:5">
      <c r="B2338" s="134"/>
      <c r="C2338" s="134"/>
      <c r="D2338" s="134"/>
      <c r="E2338" s="134"/>
    </row>
    <row r="2339" spans="2:5">
      <c r="B2339" s="134"/>
      <c r="C2339" s="134"/>
      <c r="D2339" s="134"/>
      <c r="E2339" s="134"/>
    </row>
    <row r="2340" spans="2:5">
      <c r="B2340" s="134"/>
      <c r="C2340" s="134"/>
      <c r="D2340" s="134"/>
      <c r="E2340" s="134"/>
    </row>
    <row r="2341" spans="2:5">
      <c r="B2341" s="134"/>
      <c r="C2341" s="134"/>
      <c r="D2341" s="134"/>
      <c r="E2341" s="134"/>
    </row>
    <row r="2342" spans="2:5">
      <c r="B2342" s="134"/>
      <c r="C2342" s="134"/>
      <c r="D2342" s="134"/>
      <c r="E2342" s="134"/>
    </row>
    <row r="2343" spans="2:5">
      <c r="B2343" s="134"/>
      <c r="C2343" s="134"/>
      <c r="D2343" s="134"/>
      <c r="E2343" s="134"/>
    </row>
    <row r="2344" spans="2:5">
      <c r="B2344" s="134"/>
      <c r="C2344" s="134"/>
      <c r="D2344" s="134"/>
      <c r="E2344" s="134"/>
    </row>
    <row r="2345" spans="2:5">
      <c r="B2345" s="134"/>
      <c r="C2345" s="134"/>
      <c r="D2345" s="134"/>
      <c r="E2345" s="134"/>
    </row>
    <row r="2346" spans="2:5">
      <c r="B2346" s="134"/>
      <c r="C2346" s="134"/>
      <c r="D2346" s="134"/>
      <c r="E2346" s="134"/>
    </row>
    <row r="2347" spans="2:5">
      <c r="B2347" s="134"/>
      <c r="C2347" s="134"/>
      <c r="D2347" s="134"/>
      <c r="E2347" s="134"/>
    </row>
    <row r="2348" spans="2:5">
      <c r="B2348" s="134"/>
      <c r="C2348" s="134"/>
      <c r="D2348" s="134"/>
      <c r="E2348" s="134"/>
    </row>
    <row r="2349" spans="2:5">
      <c r="B2349" s="134"/>
      <c r="C2349" s="134"/>
      <c r="D2349" s="134"/>
      <c r="E2349" s="134"/>
    </row>
    <row r="2350" spans="2:5">
      <c r="B2350" s="134"/>
      <c r="C2350" s="134"/>
      <c r="D2350" s="134"/>
      <c r="E2350" s="134"/>
    </row>
    <row r="2351" spans="2:5">
      <c r="B2351" s="134"/>
      <c r="C2351" s="134"/>
      <c r="D2351" s="134"/>
      <c r="E2351" s="134"/>
    </row>
    <row r="2352" spans="2:5">
      <c r="B2352" s="134"/>
      <c r="C2352" s="134"/>
      <c r="D2352" s="134"/>
      <c r="E2352" s="134"/>
    </row>
    <row r="2353" spans="2:5">
      <c r="B2353" s="134"/>
      <c r="C2353" s="134"/>
      <c r="D2353" s="134"/>
      <c r="E2353" s="134"/>
    </row>
    <row r="2354" spans="2:5">
      <c r="B2354" s="134"/>
      <c r="C2354" s="134"/>
      <c r="D2354" s="134"/>
      <c r="E2354" s="134"/>
    </row>
    <row r="2355" spans="2:5">
      <c r="B2355" s="134"/>
      <c r="C2355" s="134"/>
      <c r="D2355" s="134"/>
      <c r="E2355" s="134"/>
    </row>
    <row r="2356" spans="2:5">
      <c r="B2356" s="134"/>
      <c r="C2356" s="134"/>
      <c r="D2356" s="134"/>
      <c r="E2356" s="134"/>
    </row>
    <row r="2357" spans="2:5">
      <c r="B2357" s="134"/>
      <c r="C2357" s="134"/>
      <c r="D2357" s="134"/>
      <c r="E2357" s="134"/>
    </row>
    <row r="2358" spans="2:5">
      <c r="B2358" s="134"/>
      <c r="C2358" s="134"/>
      <c r="D2358" s="134"/>
      <c r="E2358" s="134"/>
    </row>
    <row r="2359" spans="2:5">
      <c r="B2359" s="134"/>
      <c r="C2359" s="134"/>
      <c r="D2359" s="134"/>
      <c r="E2359" s="134"/>
    </row>
    <row r="2360" spans="2:5">
      <c r="B2360" s="134"/>
      <c r="C2360" s="134"/>
      <c r="D2360" s="134"/>
      <c r="E2360" s="134"/>
    </row>
    <row r="2361" spans="2:5">
      <c r="B2361" s="134"/>
      <c r="C2361" s="134"/>
      <c r="D2361" s="134"/>
      <c r="E2361" s="134"/>
    </row>
    <row r="65536" spans="1:1">
      <c r="A65536" s="142">
        <f>+J3</f>
        <v>41</v>
      </c>
    </row>
  </sheetData>
  <mergeCells count="2">
    <mergeCell ref="I2:J2"/>
    <mergeCell ref="I28:J28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Y1074"/>
  <sheetViews>
    <sheetView zoomScale="70" zoomScaleNormal="70" workbookViewId="0">
      <selection activeCell="B2" sqref="B2"/>
    </sheetView>
  </sheetViews>
  <sheetFormatPr defaultColWidth="11.5546875" defaultRowHeight="15.6"/>
  <cols>
    <col min="1" max="2" width="11.5546875" style="63"/>
    <col min="3" max="3" width="11.33203125" style="125" customWidth="1"/>
    <col min="4" max="5" width="11.5546875" style="63"/>
    <col min="6" max="6" width="11.5546875" style="126"/>
    <col min="7" max="7" width="15.109375" style="127" customWidth="1"/>
    <col min="8" max="8" width="15.44140625" style="127" customWidth="1"/>
    <col min="9" max="9" width="14" style="124" customWidth="1"/>
    <col min="10" max="11" width="11.5546875" style="63"/>
    <col min="12" max="12" width="0.33203125" hidden="1" customWidth="1"/>
    <col min="13" max="13" width="12.5546875" hidden="1" customWidth="1"/>
    <col min="14" max="14" width="29.44140625" hidden="1" customWidth="1"/>
    <col min="15" max="15" width="9.5546875" hidden="1" customWidth="1"/>
    <col min="16" max="16" width="17.5546875" hidden="1" customWidth="1"/>
    <col min="17" max="17" width="12.33203125" hidden="1" customWidth="1"/>
    <col min="18" max="18" width="18.6640625" customWidth="1"/>
    <col min="19" max="19" width="15.33203125" customWidth="1"/>
    <col min="20" max="20" width="23.33203125" customWidth="1"/>
    <col min="21" max="22" width="11.5546875" style="67"/>
    <col min="23" max="23" width="22.33203125" customWidth="1"/>
    <col min="24" max="24" width="15.33203125" customWidth="1"/>
    <col min="25" max="25" width="14.33203125" customWidth="1"/>
  </cols>
  <sheetData>
    <row r="1" spans="1:22" ht="15" thickBot="1">
      <c r="A1" s="57" t="s">
        <v>16</v>
      </c>
      <c r="B1" s="58" t="s">
        <v>17</v>
      </c>
      <c r="C1" s="59" t="s">
        <v>18</v>
      </c>
      <c r="D1" s="58" t="s">
        <v>19</v>
      </c>
      <c r="E1" s="60" t="s">
        <v>20</v>
      </c>
      <c r="F1" s="61" t="s">
        <v>21</v>
      </c>
      <c r="G1" s="397" t="s">
        <v>11</v>
      </c>
      <c r="H1" s="398"/>
      <c r="I1" s="62" t="s">
        <v>22</v>
      </c>
      <c r="P1" t="s">
        <v>14</v>
      </c>
      <c r="Q1" s="64" t="s">
        <v>23</v>
      </c>
      <c r="R1" t="s">
        <v>24</v>
      </c>
      <c r="S1" s="65" t="s">
        <v>25</v>
      </c>
      <c r="T1" s="66" t="s">
        <v>26</v>
      </c>
      <c r="U1" s="67" t="s">
        <v>27</v>
      </c>
      <c r="V1" s="67" t="s">
        <v>28</v>
      </c>
    </row>
    <row r="2" spans="1:22" ht="16.2" thickBot="1">
      <c r="A2" s="68">
        <v>1</v>
      </c>
      <c r="B2" s="273">
        <v>1979</v>
      </c>
      <c r="C2" s="273">
        <v>3.1135153092103742</v>
      </c>
      <c r="D2" s="71">
        <v>2.3809523809523808E-2</v>
      </c>
      <c r="E2" s="71">
        <f>-LN(-LN(D2))</f>
        <v>-1.3184623205053285</v>
      </c>
      <c r="F2" s="72">
        <v>24.228323274525572</v>
      </c>
      <c r="G2" s="73">
        <v>21.481451986603066</v>
      </c>
      <c r="H2" s="74">
        <v>27.326441856025749</v>
      </c>
      <c r="I2" s="62">
        <f>IF(C2="","",EXP(C2))</f>
        <v>22.499999999999996</v>
      </c>
      <c r="J2" s="395" t="s">
        <v>29</v>
      </c>
      <c r="K2" s="396"/>
      <c r="L2" s="75"/>
      <c r="M2" s="400" t="s">
        <v>30</v>
      </c>
      <c r="N2" s="401"/>
      <c r="P2">
        <v>-1.6287708294030505</v>
      </c>
      <c r="Q2">
        <f>+SQRT(1+1.13*P2+1.1*POWER(P2,2))</f>
        <v>1.4414134795263587</v>
      </c>
      <c r="R2">
        <f>IF(C2="","",EXP(-POWER((1-K$23*(I2-K$17)/K$16), 1/K$23)))</f>
        <v>2.6396152919348184E-2</v>
      </c>
      <c r="S2" s="76">
        <f>IF(C2="","", -LN(1- K$23 *(I2-K$17)/K$16) / K$23)</f>
        <v>-1.2904817307135164</v>
      </c>
      <c r="T2" s="77">
        <f>IF(C2="","",(1/K$16)  *  EXP(-(1-K$23)*S2 - EXP(-S2)))</f>
        <v>1.0720380931545445E-2</v>
      </c>
      <c r="U2" s="67">
        <f>IF(C2="","",(A2-1)*I2/(K$14-1))</f>
        <v>0</v>
      </c>
      <c r="V2" s="67">
        <f>IF(C2="","",(A2-1)*(A2-2)*I2/((K$14-1)*(K$14-2)))</f>
        <v>0</v>
      </c>
    </row>
    <row r="3" spans="1:22" ht="16.2" thickBot="1">
      <c r="A3" s="78">
        <v>2</v>
      </c>
      <c r="B3" s="273">
        <v>2004</v>
      </c>
      <c r="C3" s="273">
        <v>3.1484533605716547</v>
      </c>
      <c r="D3" s="79">
        <v>4.7619047619047616E-2</v>
      </c>
      <c r="E3" s="79">
        <f>-LN(-LN(D3))</f>
        <v>-1.1133440539599853</v>
      </c>
      <c r="F3" s="80">
        <v>25.406862702051225</v>
      </c>
      <c r="G3" s="81">
        <v>22.806339384900213</v>
      </c>
      <c r="H3" s="82">
        <v>28.30391416468461</v>
      </c>
      <c r="I3" s="62">
        <f t="shared" ref="I3:I66" si="0">IF(C3="","",EXP(C3))</f>
        <v>23.299999999999997</v>
      </c>
      <c r="J3" s="83" t="s">
        <v>31</v>
      </c>
      <c r="K3" s="84">
        <v>3.618838646447347</v>
      </c>
      <c r="L3" s="75"/>
      <c r="M3" s="85" t="s">
        <v>2</v>
      </c>
      <c r="N3" s="86">
        <v>41</v>
      </c>
      <c r="P3">
        <v>-1.4494089314095711</v>
      </c>
      <c r="Q3">
        <f>+SQRT(1+1.13*P3+1.1*POWER(P3,2))</f>
        <v>1.2934576850450126</v>
      </c>
      <c r="R3">
        <f t="shared" ref="R3:R66" si="1">IF(C3="","",EXP(-POWER((1-K$23*(I3-K$17)/K$16), 1/K$23)))</f>
        <v>3.6031397828057275E-2</v>
      </c>
      <c r="S3" s="76">
        <f t="shared" ref="S3:S66" si="2">IF(C3="","", -LN(1- K$23 *(I3-K$17)/K$16) / K$23)</f>
        <v>-1.2009776910732517</v>
      </c>
      <c r="T3" s="77">
        <f t="shared" ref="T3:T66" si="3">IF(C3="","",(1/K$16)  *  EXP(-(1-K$23)*S3 - EXP(-S3)))</f>
        <v>1.3413562129023431E-2</v>
      </c>
      <c r="U3" s="67">
        <f t="shared" ref="U3:U66" si="4">IF(C3="","",(A3-1)*I3/(K$14-1))</f>
        <v>0.58249999999999991</v>
      </c>
      <c r="V3" s="67">
        <f t="shared" ref="V3:V66" si="5">IF(C3="","",(A3-1)*(A3-2)*I3/((K$14-1)*(K$14-2)))</f>
        <v>0</v>
      </c>
    </row>
    <row r="4" spans="1:22" ht="16.2" thickBot="1">
      <c r="A4" s="78">
        <v>3</v>
      </c>
      <c r="B4" s="273">
        <v>1987</v>
      </c>
      <c r="C4" s="273">
        <v>3.1654750481410856</v>
      </c>
      <c r="D4" s="79">
        <v>7.1428571428571425E-2</v>
      </c>
      <c r="E4" s="79">
        <f>-LN(-LN(D4))</f>
        <v>-0.970421781277365</v>
      </c>
      <c r="F4" s="80">
        <v>26.261769963488671</v>
      </c>
      <c r="G4" s="81">
        <v>23.764239527836232</v>
      </c>
      <c r="H4" s="82">
        <v>29.021781269597909</v>
      </c>
      <c r="I4" s="62">
        <f t="shared" si="0"/>
        <v>23.700000000000003</v>
      </c>
      <c r="J4" s="87" t="s">
        <v>32</v>
      </c>
      <c r="K4" s="88">
        <v>0.26481092773651249</v>
      </c>
      <c r="L4" s="75"/>
      <c r="M4" s="89" t="s">
        <v>33</v>
      </c>
      <c r="N4" s="10">
        <f>+INT(N3/10)*10</f>
        <v>40</v>
      </c>
      <c r="P4">
        <v>-1.3244331770526103</v>
      </c>
      <c r="Q4">
        <f>+SQRT(1+1.13*P4+1.1*POWER(P4,2))</f>
        <v>1.1970489022826045</v>
      </c>
      <c r="R4">
        <f t="shared" si="1"/>
        <v>4.1683319560720751E-2</v>
      </c>
      <c r="S4" s="76">
        <f t="shared" si="2"/>
        <v>-1.156143264441438</v>
      </c>
      <c r="T4" s="77">
        <f t="shared" si="3"/>
        <v>1.485549815624086E-2</v>
      </c>
      <c r="U4" s="67">
        <f t="shared" si="4"/>
        <v>1.1850000000000001</v>
      </c>
      <c r="V4" s="67">
        <f t="shared" si="5"/>
        <v>3.0384615384615388E-2</v>
      </c>
    </row>
    <row r="5" spans="1:22" ht="16.2" thickBot="1">
      <c r="A5" s="78">
        <v>4</v>
      </c>
      <c r="B5" s="273">
        <v>1976</v>
      </c>
      <c r="C5" s="273">
        <v>3.2188758248682006</v>
      </c>
      <c r="D5" s="79">
        <v>9.5238095238095233E-2</v>
      </c>
      <c r="E5" s="79">
        <f>-LN(-LN(D5))</f>
        <v>-0.8550003727983172</v>
      </c>
      <c r="F5" s="80">
        <v>26.973128767987706</v>
      </c>
      <c r="G5" s="81">
        <v>24.556588119153599</v>
      </c>
      <c r="H5" s="82">
        <v>29.627473979863407</v>
      </c>
      <c r="I5" s="62">
        <f t="shared" si="0"/>
        <v>24.999999999999996</v>
      </c>
      <c r="J5" s="90"/>
      <c r="K5" s="90"/>
      <c r="L5" s="75"/>
      <c r="M5" s="91" t="s">
        <v>34</v>
      </c>
      <c r="N5" s="21">
        <f>+N3-N4</f>
        <v>1</v>
      </c>
      <c r="P5">
        <v>-1.2235050479173812</v>
      </c>
      <c r="Q5">
        <f>+SQRT(1+1.13*P5+1.1*POWER(P5,2))</f>
        <v>1.1243221772964385</v>
      </c>
      <c r="R5">
        <f t="shared" si="1"/>
        <v>6.4200881232316473E-2</v>
      </c>
      <c r="S5" s="76">
        <f t="shared" si="2"/>
        <v>-1.0100500158502475</v>
      </c>
      <c r="T5" s="77">
        <f t="shared" si="3"/>
        <v>1.9849794874035102E-2</v>
      </c>
      <c r="U5" s="67">
        <f t="shared" si="4"/>
        <v>1.8749999999999996</v>
      </c>
      <c r="V5" s="67">
        <f t="shared" si="5"/>
        <v>9.6153846153846131E-2</v>
      </c>
    </row>
    <row r="6" spans="1:22" ht="16.2" thickBot="1">
      <c r="A6" s="78">
        <v>5</v>
      </c>
      <c r="B6" s="273">
        <v>1982</v>
      </c>
      <c r="C6" s="273">
        <v>3.3032169733019514</v>
      </c>
      <c r="D6" s="79">
        <v>0.11904761904761904</v>
      </c>
      <c r="E6" s="79">
        <f>-LN(-LN(D6))</f>
        <v>-0.75529144987959329</v>
      </c>
      <c r="F6" s="80">
        <v>27.603142996512741</v>
      </c>
      <c r="G6" s="81">
        <v>25.252869140506789</v>
      </c>
      <c r="H6" s="82">
        <v>30.172155846788641</v>
      </c>
      <c r="I6" s="62">
        <f t="shared" si="0"/>
        <v>27.199999999999992</v>
      </c>
      <c r="J6" s="412" t="s">
        <v>35</v>
      </c>
      <c r="K6" s="413"/>
      <c r="L6" s="75"/>
      <c r="P6">
        <v>-1.1363164129762096</v>
      </c>
      <c r="Q6">
        <f>+SQRT(1+1.13*P6+1.1*POWER(P6,2))</f>
        <v>1.0659732373638258</v>
      </c>
      <c r="R6">
        <f t="shared" si="1"/>
        <v>0.11748620614239175</v>
      </c>
      <c r="S6" s="76">
        <f t="shared" si="2"/>
        <v>-0.76147586003716139</v>
      </c>
      <c r="T6" s="77">
        <f t="shared" si="3"/>
        <v>2.8523579168570956E-2</v>
      </c>
      <c r="U6" s="67">
        <f t="shared" si="4"/>
        <v>2.7199999999999993</v>
      </c>
      <c r="V6" s="67">
        <f t="shared" si="5"/>
        <v>0.20923076923076919</v>
      </c>
    </row>
    <row r="7" spans="1:22" ht="16.2" thickBot="1">
      <c r="A7" s="78">
        <v>6</v>
      </c>
      <c r="B7" s="273">
        <v>1999</v>
      </c>
      <c r="C7" s="273">
        <v>3.3141860046725258</v>
      </c>
      <c r="D7" s="79">
        <v>0.14285714285714285</v>
      </c>
      <c r="E7" s="79">
        <f>-LN(-LN(D7))</f>
        <v>-0.66572981057827652</v>
      </c>
      <c r="F7" s="80">
        <v>28.181576557940634</v>
      </c>
      <c r="G7" s="81">
        <v>25.886111007457057</v>
      </c>
      <c r="H7" s="82">
        <v>30.680593815822007</v>
      </c>
      <c r="I7" s="62">
        <f t="shared" si="0"/>
        <v>27.500000000000004</v>
      </c>
      <c r="J7" s="83" t="s">
        <v>31</v>
      </c>
      <c r="K7" s="92">
        <v>0.54420000000000002</v>
      </c>
      <c r="L7" s="75"/>
      <c r="P7">
        <v>-1.0580008836815991</v>
      </c>
      <c r="Q7">
        <f>+SQRT(1+1.13*P7+1.1*POWER(P7,2))</f>
        <v>1.017723664998482</v>
      </c>
      <c r="R7">
        <f t="shared" si="1"/>
        <v>0.12621208959584004</v>
      </c>
      <c r="S7" s="76">
        <f t="shared" si="2"/>
        <v>-0.72744789512813079</v>
      </c>
      <c r="T7" s="77">
        <f t="shared" si="3"/>
        <v>2.9644536330370765E-2</v>
      </c>
      <c r="U7" s="67">
        <f t="shared" si="4"/>
        <v>3.4375000000000009</v>
      </c>
      <c r="V7" s="67">
        <f t="shared" si="5"/>
        <v>0.35256410256410264</v>
      </c>
    </row>
    <row r="8" spans="1:22" ht="16.2" thickBot="1">
      <c r="A8" s="78">
        <v>7</v>
      </c>
      <c r="B8" s="273">
        <v>1971</v>
      </c>
      <c r="C8" s="273">
        <v>3.3534067178258069</v>
      </c>
      <c r="D8" s="79">
        <v>0.16666666666666666</v>
      </c>
      <c r="E8" s="79">
        <f>-LN(-LN(D8))</f>
        <v>-0.58319808078265922</v>
      </c>
      <c r="F8" s="80">
        <v>28.725333096228184</v>
      </c>
      <c r="G8" s="81">
        <v>26.474830568014404</v>
      </c>
      <c r="H8" s="82">
        <v>31.167140404145279</v>
      </c>
      <c r="I8" s="62">
        <f t="shared" si="0"/>
        <v>28.6</v>
      </c>
      <c r="J8" s="87" t="s">
        <v>32</v>
      </c>
      <c r="K8" s="93">
        <v>1.1435999999999999</v>
      </c>
      <c r="L8" s="75"/>
      <c r="M8" s="400" t="s">
        <v>36</v>
      </c>
      <c r="N8" s="401"/>
      <c r="P8">
        <v>-0.98583252954062539</v>
      </c>
      <c r="Q8">
        <f>+SQRT(1+1.13*P8+1.1*POWER(P8,2))</f>
        <v>0.97727252880125937</v>
      </c>
      <c r="R8">
        <f t="shared" si="1"/>
        <v>0.16097449510294207</v>
      </c>
      <c r="S8" s="76">
        <f t="shared" si="2"/>
        <v>-0.60240668197125213</v>
      </c>
      <c r="T8" s="77">
        <f t="shared" si="3"/>
        <v>3.3479832962950477E-2</v>
      </c>
      <c r="U8" s="67">
        <f t="shared" si="4"/>
        <v>4.2900000000000009</v>
      </c>
      <c r="V8" s="67">
        <f t="shared" si="5"/>
        <v>0.55000000000000004</v>
      </c>
    </row>
    <row r="9" spans="1:22" ht="16.2" thickBot="1">
      <c r="A9" s="78">
        <v>8</v>
      </c>
      <c r="B9" s="273">
        <v>2000</v>
      </c>
      <c r="C9" s="273">
        <v>3.3534067178258069</v>
      </c>
      <c r="D9" s="79">
        <v>0.19047619047619047</v>
      </c>
      <c r="E9" s="79">
        <f>-LN(-LN(D9))</f>
        <v>-0.50574960853319739</v>
      </c>
      <c r="F9" s="80">
        <v>29.245137315688694</v>
      </c>
      <c r="G9" s="81">
        <v>27.030536451211322</v>
      </c>
      <c r="H9" s="82">
        <v>31.641179528834684</v>
      </c>
      <c r="I9" s="62">
        <f t="shared" si="0"/>
        <v>28.6</v>
      </c>
      <c r="J9" s="90"/>
      <c r="K9" s="90"/>
      <c r="L9" s="75"/>
      <c r="M9" s="94" t="s">
        <v>37</v>
      </c>
      <c r="N9" s="95">
        <f>+SQRT(N3)</f>
        <v>6.4031242374328485</v>
      </c>
      <c r="P9">
        <v>-0.91810913652780468</v>
      </c>
      <c r="Q9">
        <f>+SQRT(1+1.13*P9+1.1*POWER(P9,2))</f>
        <v>0.94326745992692607</v>
      </c>
      <c r="R9">
        <f t="shared" si="1"/>
        <v>0.16097449510294207</v>
      </c>
      <c r="S9" s="76">
        <f t="shared" si="2"/>
        <v>-0.60240668197125213</v>
      </c>
      <c r="T9" s="77">
        <f t="shared" si="3"/>
        <v>3.3479832962950477E-2</v>
      </c>
      <c r="U9" s="67">
        <f t="shared" si="4"/>
        <v>5.0050000000000008</v>
      </c>
      <c r="V9" s="67">
        <f t="shared" si="5"/>
        <v>0.77</v>
      </c>
    </row>
    <row r="10" spans="1:22" ht="16.2" thickBot="1">
      <c r="A10" s="78">
        <v>9</v>
      </c>
      <c r="B10" s="273">
        <v>1992</v>
      </c>
      <c r="C10" s="273">
        <v>3.3877743613300146</v>
      </c>
      <c r="D10" s="79">
        <v>0.21428571428571427</v>
      </c>
      <c r="E10" s="79">
        <f>-LN(-LN(D10))</f>
        <v>-0.43207136230467519</v>
      </c>
      <c r="F10" s="80">
        <v>29.748365188171007</v>
      </c>
      <c r="G10" s="81">
        <v>27.560914393744458</v>
      </c>
      <c r="H10" s="82">
        <v>32.109429270955047</v>
      </c>
      <c r="I10" s="62">
        <f t="shared" si="0"/>
        <v>29.599999999999998</v>
      </c>
      <c r="J10" s="412" t="s">
        <v>38</v>
      </c>
      <c r="K10" s="413"/>
      <c r="L10" s="75"/>
      <c r="P10">
        <v>-0.85368254836015678</v>
      </c>
      <c r="Q10">
        <f>+SQRT(1+1.13*P10+1.1*POWER(P10,2))</f>
        <v>0.91487157736219105</v>
      </c>
      <c r="R10">
        <f t="shared" si="1"/>
        <v>0.19599981938295905</v>
      </c>
      <c r="S10" s="76">
        <f t="shared" si="2"/>
        <v>-0.48836007730140274</v>
      </c>
      <c r="T10" s="77">
        <f t="shared" si="3"/>
        <v>3.6484510035645096E-2</v>
      </c>
      <c r="U10" s="67">
        <f t="shared" si="4"/>
        <v>5.92</v>
      </c>
      <c r="V10" s="67">
        <f t="shared" si="5"/>
        <v>1.0625641025641026</v>
      </c>
    </row>
    <row r="11" spans="1:22" ht="16.2" thickBot="1">
      <c r="A11" s="78">
        <v>10</v>
      </c>
      <c r="B11" s="273">
        <v>1978</v>
      </c>
      <c r="C11" s="273">
        <v>3.4436180975461075</v>
      </c>
      <c r="D11" s="79">
        <v>0.23809523809523808</v>
      </c>
      <c r="E11" s="79">
        <f>-LN(-LN(D11))</f>
        <v>-0.36122375011753505</v>
      </c>
      <c r="F11" s="80">
        <v>30.240424366065827</v>
      </c>
      <c r="G11" s="81">
        <v>28.071385839685767</v>
      </c>
      <c r="H11" s="82">
        <v>32.577061605091906</v>
      </c>
      <c r="I11" s="62">
        <f t="shared" si="0"/>
        <v>31.299999999999997</v>
      </c>
      <c r="J11" s="83" t="s">
        <v>39</v>
      </c>
      <c r="K11" s="96">
        <v>0.23155904838799624</v>
      </c>
      <c r="L11" s="75"/>
      <c r="P11">
        <v>-0.79173115610137734</v>
      </c>
      <c r="Q11">
        <f>+SQRT(1+1.13*P11+1.1*POWER(P11,2))</f>
        <v>0.89155248836018042</v>
      </c>
      <c r="R11">
        <f t="shared" si="1"/>
        <v>0.26149836994599496</v>
      </c>
      <c r="S11" s="76">
        <f t="shared" si="2"/>
        <v>-0.29365959315429047</v>
      </c>
      <c r="T11" s="77">
        <f t="shared" si="3"/>
        <v>4.0279142433996405E-2</v>
      </c>
      <c r="U11" s="67">
        <f t="shared" si="4"/>
        <v>7.0424999999999995</v>
      </c>
      <c r="V11" s="67">
        <f t="shared" si="5"/>
        <v>1.4446153846153846</v>
      </c>
    </row>
    <row r="12" spans="1:22" ht="16.2" thickBot="1">
      <c r="A12" s="78">
        <v>11</v>
      </c>
      <c r="B12" s="273">
        <v>2001</v>
      </c>
      <c r="C12" s="273">
        <v>3.4436180975461075</v>
      </c>
      <c r="D12" s="79">
        <v>0.26190476190476192</v>
      </c>
      <c r="E12" s="79">
        <f>-LN(-LN(D12))</f>
        <v>-0.29250120089034187</v>
      </c>
      <c r="F12" s="80">
        <v>30.725499504440556</v>
      </c>
      <c r="G12" s="81">
        <v>28.565953941635048</v>
      </c>
      <c r="H12" s="82">
        <v>33.048303645879969</v>
      </c>
      <c r="I12" s="62">
        <f t="shared" si="0"/>
        <v>31.299999999999997</v>
      </c>
      <c r="J12" s="87" t="s">
        <v>40</v>
      </c>
      <c r="K12" s="97">
        <v>3.4928242123145994</v>
      </c>
      <c r="L12" s="75"/>
      <c r="P12">
        <v>-0.73163798608809183</v>
      </c>
      <c r="Q12">
        <f>+SQRT(1+1.13*P12+1.1*POWER(P12,2))</f>
        <v>0.87296771571244214</v>
      </c>
      <c r="R12">
        <f t="shared" si="1"/>
        <v>0.26149836994599496</v>
      </c>
      <c r="S12" s="76">
        <f t="shared" si="2"/>
        <v>-0.29365959315429047</v>
      </c>
      <c r="T12" s="77">
        <f t="shared" si="3"/>
        <v>4.0279142433996405E-2</v>
      </c>
      <c r="U12" s="67">
        <f t="shared" si="4"/>
        <v>7.8250000000000002</v>
      </c>
      <c r="V12" s="67">
        <f t="shared" si="5"/>
        <v>1.8057692307692306</v>
      </c>
    </row>
    <row r="13" spans="1:22" ht="16.2" thickBot="1">
      <c r="A13" s="78">
        <v>12</v>
      </c>
      <c r="B13" s="273">
        <v>1997</v>
      </c>
      <c r="C13" s="273">
        <v>3.4499875458315872</v>
      </c>
      <c r="D13" s="79">
        <v>0.2857142857142857</v>
      </c>
      <c r="E13" s="79">
        <f>-LN(-LN(D13))</f>
        <v>-0.22535148682596154</v>
      </c>
      <c r="F13" s="80">
        <v>31.206987762092307</v>
      </c>
      <c r="G13" s="81">
        <v>29.047701943941281</v>
      </c>
      <c r="H13" s="82">
        <v>33.526785942063427</v>
      </c>
      <c r="I13" s="62">
        <f t="shared" si="0"/>
        <v>31.499999999999993</v>
      </c>
      <c r="J13" s="90"/>
      <c r="K13" s="90"/>
      <c r="L13" s="75"/>
      <c r="P13">
        <v>-0.67292015287334872</v>
      </c>
      <c r="Q13">
        <f>+SQRT(1+1.13*P13+1.1*POWER(P13,2))</f>
        <v>0.85889691617243347</v>
      </c>
      <c r="R13">
        <f t="shared" si="1"/>
        <v>0.26958746077051882</v>
      </c>
      <c r="S13" s="76">
        <f t="shared" si="2"/>
        <v>-0.27068525001446153</v>
      </c>
      <c r="T13" s="77">
        <f t="shared" si="3"/>
        <v>4.0607526786939491E-2</v>
      </c>
      <c r="U13" s="67">
        <f t="shared" si="4"/>
        <v>8.6624999999999979</v>
      </c>
      <c r="V13" s="67">
        <f t="shared" si="5"/>
        <v>2.2211538461538454</v>
      </c>
    </row>
    <row r="14" spans="1:22" ht="16.2" thickBot="1">
      <c r="A14" s="78">
        <v>13</v>
      </c>
      <c r="B14" s="273">
        <v>1972</v>
      </c>
      <c r="C14" s="273">
        <v>3.4688560301359703</v>
      </c>
      <c r="D14" s="79">
        <v>0.30952380952380953</v>
      </c>
      <c r="E14" s="79">
        <f>-LN(-LN(D14))</f>
        <v>-0.15932605940720601</v>
      </c>
      <c r="F14" s="80">
        <v>31.687770620753831</v>
      </c>
      <c r="G14" s="81">
        <v>29.519107484743905</v>
      </c>
      <c r="H14" s="82">
        <v>34.015757672634827</v>
      </c>
      <c r="I14" s="62">
        <f t="shared" si="0"/>
        <v>32.1</v>
      </c>
      <c r="J14" s="98" t="s">
        <v>41</v>
      </c>
      <c r="K14" s="99">
        <v>41</v>
      </c>
      <c r="L14" s="40"/>
      <c r="P14">
        <v>-0.61518543145086224</v>
      </c>
      <c r="Q14">
        <f>+SQRT(1+1.13*P14+1.1*POWER(P14,2))</f>
        <v>0.84919896905074466</v>
      </c>
      <c r="R14">
        <f t="shared" si="1"/>
        <v>0.29421315267116488</v>
      </c>
      <c r="S14" s="76">
        <f t="shared" si="2"/>
        <v>-0.20167536218365742</v>
      </c>
      <c r="T14" s="77">
        <f t="shared" si="3"/>
        <v>4.1439939367107208E-2</v>
      </c>
      <c r="U14" s="67">
        <f t="shared" si="4"/>
        <v>9.6300000000000008</v>
      </c>
      <c r="V14" s="67">
        <f t="shared" si="5"/>
        <v>2.7161538461538459</v>
      </c>
    </row>
    <row r="15" spans="1:22" ht="16.2" thickBot="1">
      <c r="A15" s="78">
        <v>14</v>
      </c>
      <c r="B15" s="273">
        <v>1983</v>
      </c>
      <c r="C15" s="273">
        <v>3.4995332823830174</v>
      </c>
      <c r="D15" s="79">
        <v>0.33333333333333331</v>
      </c>
      <c r="E15" s="79">
        <f>-LN(-LN(D15))</f>
        <v>-9.4047827616699095E-2</v>
      </c>
      <c r="F15" s="80">
        <v>32.170393943292723</v>
      </c>
      <c r="G15" s="81">
        <v>29.982252615071342</v>
      </c>
      <c r="H15" s="82">
        <v>34.518228491824829</v>
      </c>
      <c r="I15" s="62">
        <f t="shared" si="0"/>
        <v>33.100000000000009</v>
      </c>
      <c r="J15" s="100"/>
      <c r="K15" s="101"/>
      <c r="L15" s="75"/>
      <c r="P15">
        <v>-0.55810408151162916</v>
      </c>
      <c r="Q15">
        <f>+SQRT(1+1.13*P15+1.1*POWER(P15,2))</f>
        <v>0.84378348542252957</v>
      </c>
      <c r="R15">
        <f t="shared" si="1"/>
        <v>0.3361466584314276</v>
      </c>
      <c r="S15" s="76">
        <f t="shared" si="2"/>
        <v>-8.636825682015431E-2</v>
      </c>
      <c r="T15" s="77">
        <f t="shared" si="3"/>
        <v>4.2323349013715171E-2</v>
      </c>
      <c r="U15" s="67">
        <f t="shared" si="4"/>
        <v>10.757500000000004</v>
      </c>
      <c r="V15" s="67">
        <f t="shared" si="5"/>
        <v>3.3100000000000009</v>
      </c>
    </row>
    <row r="16" spans="1:22" ht="16.2" thickBot="1">
      <c r="A16" s="78">
        <v>15</v>
      </c>
      <c r="B16" s="273">
        <v>1980</v>
      </c>
      <c r="C16" s="273">
        <v>3.5553480614894135</v>
      </c>
      <c r="D16" s="79">
        <v>0.35714285714285715</v>
      </c>
      <c r="E16" s="79">
        <f>-LN(-LN(D16))</f>
        <v>-2.9189236078010765E-2</v>
      </c>
      <c r="F16" s="80">
        <v>32.657194399292614</v>
      </c>
      <c r="G16" s="81">
        <v>30.438971072231531</v>
      </c>
      <c r="H16" s="82">
        <v>35.037069535051231</v>
      </c>
      <c r="I16" s="62">
        <f t="shared" si="0"/>
        <v>34.999999999999993</v>
      </c>
      <c r="J16" s="102" t="s">
        <v>42</v>
      </c>
      <c r="K16" s="103">
        <f>K20*K23/((1-POWER(2,-K23))*_xlfn.GAMMA(1+K23))</f>
        <v>8.6383497404434699</v>
      </c>
      <c r="L16" s="75"/>
      <c r="P16">
        <v>-0.50138967827737912</v>
      </c>
      <c r="Q16">
        <f>+SQRT(1+1.13*P16+1.1*POWER(P16,2))</f>
        <v>0.84259149887591722</v>
      </c>
      <c r="R16">
        <f t="shared" si="1"/>
        <v>0.41693209081870164</v>
      </c>
      <c r="S16" s="76">
        <f t="shared" si="2"/>
        <v>0.13372349999157809</v>
      </c>
      <c r="T16" s="77">
        <f t="shared" si="3"/>
        <v>4.2378896352437787E-2</v>
      </c>
      <c r="U16" s="67">
        <f t="shared" si="4"/>
        <v>12.249999999999996</v>
      </c>
      <c r="V16" s="67">
        <f t="shared" si="5"/>
        <v>4.083333333333333</v>
      </c>
    </row>
    <row r="17" spans="1:25" ht="16.2" thickBot="1">
      <c r="A17" s="78">
        <v>16</v>
      </c>
      <c r="B17" s="273">
        <v>1970</v>
      </c>
      <c r="C17" s="273">
        <v>3.5862928653388351</v>
      </c>
      <c r="D17" s="79">
        <v>0.38095238095238093</v>
      </c>
      <c r="E17" s="79">
        <f>-LN(-LN(D17))</f>
        <v>3.5543351059715837E-2</v>
      </c>
      <c r="F17" s="80">
        <v>33.150393831984992</v>
      </c>
      <c r="G17" s="81">
        <v>30.890955608646223</v>
      </c>
      <c r="H17" s="82">
        <v>35.575092759775892</v>
      </c>
      <c r="I17" s="62">
        <f t="shared" si="0"/>
        <v>36.099999999999994</v>
      </c>
      <c r="J17" s="102" t="s">
        <v>43</v>
      </c>
      <c r="K17" s="104">
        <f>K26-K16*(1-_xlfn.GAMMA(1+K23))/K23</f>
        <v>33.846962264053545</v>
      </c>
      <c r="L17" s="75"/>
      <c r="P17">
        <v>-0.4447854572755196</v>
      </c>
      <c r="Q17">
        <f>+SQRT(1+1.13*P17+1.1*POWER(P17,2))</f>
        <v>0.8455826077816615</v>
      </c>
      <c r="R17">
        <f t="shared" si="1"/>
        <v>0.46315184329223524</v>
      </c>
      <c r="S17" s="76">
        <f t="shared" si="2"/>
        <v>0.26175403029556771</v>
      </c>
      <c r="T17" s="77">
        <f t="shared" si="3"/>
        <v>4.156497581808441E-2</v>
      </c>
      <c r="U17" s="67">
        <f t="shared" si="4"/>
        <v>13.537499999999998</v>
      </c>
      <c r="V17" s="67">
        <f t="shared" si="5"/>
        <v>4.8596153846153838</v>
      </c>
    </row>
    <row r="18" spans="1:25" ht="16.2" thickBot="1">
      <c r="A18" s="78">
        <v>17</v>
      </c>
      <c r="B18" s="273">
        <v>1989</v>
      </c>
      <c r="C18" s="273">
        <v>3.5890591188317256</v>
      </c>
      <c r="D18" s="79">
        <v>0.40476190476190477</v>
      </c>
      <c r="E18" s="79">
        <f>-LN(-LN(D18))</f>
        <v>0.10042131779497734</v>
      </c>
      <c r="F18" s="80">
        <v>33.652174567258427</v>
      </c>
      <c r="G18" s="81">
        <v>31.339838604256162</v>
      </c>
      <c r="H18" s="82">
        <v>36.135120777279241</v>
      </c>
      <c r="I18" s="62">
        <f t="shared" si="0"/>
        <v>36.20000000000001</v>
      </c>
      <c r="J18" s="102" t="s">
        <v>27</v>
      </c>
      <c r="K18" s="104">
        <f>SUM(U2:U525)/K14</f>
        <v>22.223292682926829</v>
      </c>
      <c r="L18" s="75"/>
      <c r="P18">
        <v>-0.38805411175675297</v>
      </c>
      <c r="Q18">
        <f>+SQRT(1+1.13*P18+1.1*POWER(P18,2))</f>
        <v>0.85272706461758563</v>
      </c>
      <c r="R18">
        <f t="shared" si="1"/>
        <v>0.4673033551744728</v>
      </c>
      <c r="S18" s="76">
        <f t="shared" si="2"/>
        <v>0.27341546040635828</v>
      </c>
      <c r="T18" s="77">
        <f t="shared" si="3"/>
        <v>4.1464576923867902E-2</v>
      </c>
      <c r="U18" s="67">
        <f t="shared" si="4"/>
        <v>14.480000000000004</v>
      </c>
      <c r="V18" s="67">
        <f t="shared" si="5"/>
        <v>5.5692307692307708</v>
      </c>
    </row>
    <row r="19" spans="1:25" ht="16.8" thickTop="1" thickBot="1">
      <c r="A19" s="78">
        <v>18</v>
      </c>
      <c r="B19" s="273">
        <v>1998</v>
      </c>
      <c r="C19" s="273">
        <v>3.5945687746426951</v>
      </c>
      <c r="D19" s="79">
        <v>0.42857142857142855</v>
      </c>
      <c r="E19" s="79">
        <f>-LN(-LN(D19))</f>
        <v>0.16570298099369624</v>
      </c>
      <c r="F19" s="80">
        <v>34.164744059867793</v>
      </c>
      <c r="G19" s="81">
        <v>31.787254247437122</v>
      </c>
      <c r="H19" s="82">
        <v>36.720055390451989</v>
      </c>
      <c r="I19" s="62">
        <f t="shared" si="0"/>
        <v>36.400000000000006</v>
      </c>
      <c r="J19" s="102" t="s">
        <v>28</v>
      </c>
      <c r="K19" s="103">
        <f>SUM(V2:V524)/K14</f>
        <v>15.937657911194497</v>
      </c>
      <c r="L19" s="75"/>
      <c r="P19">
        <v>-0.33096976128568012</v>
      </c>
      <c r="Q19">
        <f>+SQRT(1+1.13*P19+1.1*POWER(P19,2))</f>
        <v>0.86400188131810884</v>
      </c>
      <c r="R19">
        <f t="shared" si="1"/>
        <v>0.47557524351680597</v>
      </c>
      <c r="S19" s="76">
        <f t="shared" si="2"/>
        <v>0.296749499355694</v>
      </c>
      <c r="T19" s="77">
        <f t="shared" si="3"/>
        <v>4.1251644293582752E-2</v>
      </c>
      <c r="U19" s="67">
        <f t="shared" si="4"/>
        <v>15.470000000000002</v>
      </c>
      <c r="V19" s="67">
        <f t="shared" si="5"/>
        <v>6.3466666666666676</v>
      </c>
      <c r="W19" s="106" t="s">
        <v>44</v>
      </c>
      <c r="X19" s="107" t="s">
        <v>45</v>
      </c>
      <c r="Y19" s="107" t="s">
        <v>46</v>
      </c>
    </row>
    <row r="20" spans="1:25" ht="16.2" thickBot="1">
      <c r="A20" s="78">
        <v>19</v>
      </c>
      <c r="B20" s="273">
        <v>1994</v>
      </c>
      <c r="C20" s="273">
        <v>3.6054978451748854</v>
      </c>
      <c r="D20" s="79">
        <v>0.45238095238095238</v>
      </c>
      <c r="E20" s="79">
        <f>-LN(-LN(D20))</f>
        <v>0.23164125585491396</v>
      </c>
      <c r="F20" s="80">
        <v>34.690394778127093</v>
      </c>
      <c r="G20" s="81">
        <v>32.234888085588672</v>
      </c>
      <c r="H20" s="82">
        <v>37.332950766481012</v>
      </c>
      <c r="I20" s="62">
        <f t="shared" si="0"/>
        <v>36.800000000000004</v>
      </c>
      <c r="J20" s="102" t="s">
        <v>47</v>
      </c>
      <c r="K20" s="104">
        <f>2*K18-K26</f>
        <v>5.8417073170731797</v>
      </c>
      <c r="L20" s="75"/>
      <c r="P20">
        <v>-0.2733112488152204</v>
      </c>
      <c r="Q20">
        <f>+SQRT(1+1.13*P20+1.1*POWER(P20,2))</f>
        <v>0.87939026116999375</v>
      </c>
      <c r="R20">
        <f t="shared" si="1"/>
        <v>0.49198346053864461</v>
      </c>
      <c r="S20" s="76">
        <f t="shared" si="2"/>
        <v>0.34346235891563132</v>
      </c>
      <c r="T20" s="77">
        <f t="shared" si="3"/>
        <v>4.0779414350175285E-2</v>
      </c>
      <c r="U20" s="67">
        <f t="shared" si="4"/>
        <v>16.560000000000002</v>
      </c>
      <c r="V20" s="67">
        <f t="shared" si="5"/>
        <v>7.2184615384615389</v>
      </c>
      <c r="W20" s="108">
        <f>PRODUCT(T2:T490)</f>
        <v>1.5484296393481738E-66</v>
      </c>
      <c r="X20" s="109">
        <f>-2*LN(W20) + 3*2</f>
        <v>309.0667497122987</v>
      </c>
      <c r="Y20" s="109">
        <f>-2*LN(W20) + 3*LN(K14)</f>
        <v>314.20746591241164</v>
      </c>
    </row>
    <row r="21" spans="1:25" ht="16.2" thickBot="1">
      <c r="A21" s="78">
        <v>20</v>
      </c>
      <c r="B21" s="273">
        <v>1984</v>
      </c>
      <c r="C21" s="273">
        <v>3.6189933266497696</v>
      </c>
      <c r="D21" s="79">
        <v>0.47619047619047616</v>
      </c>
      <c r="E21" s="79">
        <f>-LN(-LN(D21))</f>
        <v>0.29849048044563331</v>
      </c>
      <c r="F21" s="80">
        <v>35.231563949594282</v>
      </c>
      <c r="G21" s="81">
        <v>32.684518587627238</v>
      </c>
      <c r="H21" s="82">
        <v>37.97709594548634</v>
      </c>
      <c r="I21" s="62">
        <f t="shared" si="0"/>
        <v>37.29999999999999</v>
      </c>
      <c r="J21" s="102" t="s">
        <v>48</v>
      </c>
      <c r="K21" s="104">
        <f>6*K19-6*K18+K26</f>
        <v>0.89106941838647913</v>
      </c>
      <c r="L21" s="75"/>
      <c r="P21">
        <v>-0.21485617309755747</v>
      </c>
      <c r="Q21">
        <f>+SQRT(1+1.13*P21+1.1*POWER(P21,2))</f>
        <v>0.89888376168985296</v>
      </c>
      <c r="R21">
        <f t="shared" si="1"/>
        <v>0.51220902058628526</v>
      </c>
      <c r="S21" s="76">
        <f t="shared" si="2"/>
        <v>0.40193759622232839</v>
      </c>
      <c r="T21" s="77">
        <f t="shared" si="3"/>
        <v>4.0108620390191932E-2</v>
      </c>
      <c r="U21" s="67">
        <f t="shared" si="4"/>
        <v>17.717499999999994</v>
      </c>
      <c r="V21" s="67">
        <f t="shared" si="5"/>
        <v>8.1773076923076911</v>
      </c>
    </row>
    <row r="22" spans="1:25" ht="16.2" thickBot="1">
      <c r="A22" s="78">
        <v>21</v>
      </c>
      <c r="B22" s="273">
        <v>1985</v>
      </c>
      <c r="C22" s="273">
        <v>3.6189933266497696</v>
      </c>
      <c r="D22" s="79">
        <v>0.5</v>
      </c>
      <c r="E22" s="79">
        <f>-LN(-LN(D22))</f>
        <v>0.36651292058166435</v>
      </c>
      <c r="F22" s="80">
        <v>35.790897289756167</v>
      </c>
      <c r="G22" s="81">
        <v>33.138054899953168</v>
      </c>
      <c r="H22" s="82">
        <v>38.656111008123347</v>
      </c>
      <c r="I22" s="62">
        <f t="shared" si="0"/>
        <v>37.29999999999999</v>
      </c>
      <c r="J22" s="102" t="s">
        <v>49</v>
      </c>
      <c r="K22" s="103">
        <f>( 2 / (3+ (K21/K20)) ) - LN(2)/LN(3)</f>
        <v>3.4801740658392255E-3</v>
      </c>
      <c r="L22" s="75"/>
      <c r="P22">
        <v>-0.1553752006106468</v>
      </c>
      <c r="Q22">
        <f>+SQRT(1+1.13*P22+1.1*POWER(P22,2))</f>
        <v>0.92248665116154815</v>
      </c>
      <c r="R22">
        <f t="shared" si="1"/>
        <v>0.51220902058628526</v>
      </c>
      <c r="S22" s="76">
        <f t="shared" si="2"/>
        <v>0.40193759622232839</v>
      </c>
      <c r="T22" s="77">
        <f t="shared" si="3"/>
        <v>4.0108620390191932E-2</v>
      </c>
      <c r="U22" s="67">
        <f t="shared" si="4"/>
        <v>18.649999999999995</v>
      </c>
      <c r="V22" s="67">
        <f t="shared" si="5"/>
        <v>9.0858974358974329</v>
      </c>
    </row>
    <row r="23" spans="1:25" ht="16.2" thickBot="1">
      <c r="A23" s="78">
        <v>22</v>
      </c>
      <c r="B23" s="273">
        <v>1981</v>
      </c>
      <c r="C23" s="273">
        <v>3.629660094453965</v>
      </c>
      <c r="D23" s="79">
        <v>0.52380952380952384</v>
      </c>
      <c r="E23" s="79">
        <f>-LN(-LN(D23))</f>
        <v>0.43598540262609242</v>
      </c>
      <c r="F23" s="80">
        <v>36.371320919061226</v>
      </c>
      <c r="G23" s="81">
        <v>33.597574882039403</v>
      </c>
      <c r="H23" s="82">
        <v>39.374061670877396</v>
      </c>
      <c r="I23" s="62">
        <f t="shared" si="0"/>
        <v>37.699999999999996</v>
      </c>
      <c r="J23" s="102" t="s">
        <v>50</v>
      </c>
      <c r="K23" s="104">
        <f>7.859*K22 + 2.9554*K22*K22</f>
        <v>2.7386482640141922E-2</v>
      </c>
      <c r="L23" s="75"/>
      <c r="P23">
        <v>-9.4626265629509973E-2</v>
      </c>
      <c r="Q23">
        <f>+SQRT(1+1.13*P23+1.1*POWER(P23,2))</f>
        <v>0.95022200721743921</v>
      </c>
      <c r="R23">
        <f t="shared" si="1"/>
        <v>0.52813510522670759</v>
      </c>
      <c r="S23" s="76">
        <f t="shared" si="2"/>
        <v>0.44878530350925899</v>
      </c>
      <c r="T23" s="77">
        <f t="shared" si="3"/>
        <v>3.9513639543061169E-2</v>
      </c>
      <c r="U23" s="67">
        <f t="shared" si="4"/>
        <v>19.792499999999997</v>
      </c>
      <c r="V23" s="67">
        <f t="shared" si="5"/>
        <v>10.149999999999999</v>
      </c>
    </row>
    <row r="24" spans="1:25" ht="16.2" thickBot="1">
      <c r="A24" s="78">
        <v>23</v>
      </c>
      <c r="B24" s="273">
        <v>1977</v>
      </c>
      <c r="C24" s="273">
        <v>3.6532522764707851</v>
      </c>
      <c r="D24" s="79">
        <v>0.54761904761904767</v>
      </c>
      <c r="E24" s="79">
        <f>-LN(-LN(D24))</f>
        <v>0.50720651007524864</v>
      </c>
      <c r="F24" s="80">
        <v>36.976126295137917</v>
      </c>
      <c r="G24" s="81">
        <v>34.065367643609818</v>
      </c>
      <c r="H24" s="82">
        <v>40.135598420598974</v>
      </c>
      <c r="I24" s="62">
        <f t="shared" si="0"/>
        <v>38.599999999999994</v>
      </c>
      <c r="L24" s="75"/>
      <c r="P24">
        <v>-3.2348277303909913E-2</v>
      </c>
      <c r="Q24">
        <f>+SQRT(1+1.13*P24+1.1*POWER(P24,2))</f>
        <v>0.98213924613344183</v>
      </c>
      <c r="R24">
        <f t="shared" si="1"/>
        <v>0.56303730912143801</v>
      </c>
      <c r="S24" s="76">
        <f t="shared" si="2"/>
        <v>0.55441292326117664</v>
      </c>
      <c r="T24" s="77">
        <f t="shared" si="3"/>
        <v>3.801211135041261E-2</v>
      </c>
      <c r="U24" s="67">
        <f t="shared" si="4"/>
        <v>21.229999999999997</v>
      </c>
      <c r="V24" s="67">
        <f t="shared" si="5"/>
        <v>11.431538461538461</v>
      </c>
    </row>
    <row r="25" spans="1:25" ht="16.2" thickBot="1">
      <c r="A25" s="78">
        <v>24</v>
      </c>
      <c r="B25" s="69">
        <v>2007</v>
      </c>
      <c r="C25" s="273">
        <v>3.6661224669913199</v>
      </c>
      <c r="D25" s="79">
        <v>0.5714285714285714</v>
      </c>
      <c r="E25" s="79">
        <f>-LN(-LN(D25))</f>
        <v>0.58050482369489376</v>
      </c>
      <c r="F25" s="80">
        <v>37.609074218369443</v>
      </c>
      <c r="G25" s="81">
        <v>34.543985185971593</v>
      </c>
      <c r="H25" s="82">
        <v>40.946128709470095</v>
      </c>
      <c r="I25" s="62">
        <f t="shared" si="0"/>
        <v>39.099999999999994</v>
      </c>
      <c r="J25" s="395" t="s">
        <v>51</v>
      </c>
      <c r="K25" s="396"/>
      <c r="L25" s="75"/>
      <c r="P25">
        <v>3.1746085777276792E-2</v>
      </c>
      <c r="Q25">
        <f>+SQRT(1+1.13*P25+1.1*POWER(P25,2))</f>
        <v>1.0183229705190386</v>
      </c>
      <c r="R25">
        <f t="shared" si="1"/>
        <v>0.58181649881142916</v>
      </c>
      <c r="S25" s="76">
        <f t="shared" si="2"/>
        <v>0.6132272340739614</v>
      </c>
      <c r="T25" s="77">
        <f t="shared" si="3"/>
        <v>3.709604812858338E-2</v>
      </c>
      <c r="U25" s="67">
        <f t="shared" si="4"/>
        <v>22.482499999999995</v>
      </c>
      <c r="V25" s="67">
        <f t="shared" si="5"/>
        <v>12.682435897435896</v>
      </c>
    </row>
    <row r="26" spans="1:25" ht="16.2" thickBot="1">
      <c r="A26" s="78">
        <v>25</v>
      </c>
      <c r="B26" s="273">
        <v>1975</v>
      </c>
      <c r="C26" s="273">
        <v>3.673765816303888</v>
      </c>
      <c r="D26" s="79">
        <v>0.59523809523809523</v>
      </c>
      <c r="E26" s="79">
        <f>-LN(-LN(D26))</f>
        <v>0.65624878995919778</v>
      </c>
      <c r="F26" s="80">
        <v>38.274526008380789</v>
      </c>
      <c r="G26" s="81">
        <v>35.036308505473684</v>
      </c>
      <c r="H26" s="82">
        <v>41.812034533756638</v>
      </c>
      <c r="I26" s="62">
        <f t="shared" si="0"/>
        <v>39.399999999999991</v>
      </c>
      <c r="J26" s="83" t="s">
        <v>31</v>
      </c>
      <c r="K26" s="84">
        <f>AVERAGE(I2:I1060)</f>
        <v>38.604878048780478</v>
      </c>
      <c r="L26" s="75"/>
      <c r="P26">
        <v>9.7979004861138308E-2</v>
      </c>
      <c r="Q26">
        <f>+SQRT(1+1.13*P26+1.1*POWER(P26,2))</f>
        <v>1.0589032767094562</v>
      </c>
      <c r="R26">
        <f t="shared" si="1"/>
        <v>0.59285978371548009</v>
      </c>
      <c r="S26" s="76">
        <f t="shared" si="2"/>
        <v>0.64856134628310758</v>
      </c>
      <c r="T26" s="77">
        <f t="shared" si="3"/>
        <v>3.6523168917668665E-2</v>
      </c>
      <c r="U26" s="67">
        <f t="shared" si="4"/>
        <v>23.639999999999993</v>
      </c>
      <c r="V26" s="67">
        <f t="shared" si="5"/>
        <v>13.941538461538459</v>
      </c>
    </row>
    <row r="27" spans="1:25" ht="16.2" thickBot="1">
      <c r="A27" s="78">
        <v>26</v>
      </c>
      <c r="B27" s="273">
        <v>1991</v>
      </c>
      <c r="C27" s="273">
        <v>3.6788291182604347</v>
      </c>
      <c r="D27" s="79">
        <v>0.61904761904761907</v>
      </c>
      <c r="E27" s="79">
        <f>-LN(-LN(D27))</f>
        <v>0.734858986966473</v>
      </c>
      <c r="F27" s="80">
        <v>38.977613170063059</v>
      </c>
      <c r="G27" s="81">
        <v>35.545634886482723</v>
      </c>
      <c r="H27" s="82">
        <v>42.74095351755313</v>
      </c>
      <c r="I27" s="62">
        <f t="shared" si="0"/>
        <v>39.599999999999994</v>
      </c>
      <c r="J27" s="87" t="s">
        <v>32</v>
      </c>
      <c r="K27" s="88">
        <f>STDEV(I2:I1058)</f>
        <v>10.50894740731707</v>
      </c>
      <c r="L27" s="75"/>
      <c r="P27">
        <v>0.16671824673528593</v>
      </c>
      <c r="Q27">
        <f>+SQRT(1+1.13*P27+1.1*POWER(P27,2))</f>
        <v>1.1040679734440308</v>
      </c>
      <c r="R27">
        <f t="shared" si="1"/>
        <v>0.6001254785504172</v>
      </c>
      <c r="S27" s="76">
        <f t="shared" si="2"/>
        <v>0.67213643095817988</v>
      </c>
      <c r="T27" s="77">
        <f t="shared" si="3"/>
        <v>3.6132698236398371E-2</v>
      </c>
      <c r="U27" s="67">
        <f t="shared" si="4"/>
        <v>24.749999999999996</v>
      </c>
      <c r="V27" s="67">
        <f t="shared" si="5"/>
        <v>15.230769230769228</v>
      </c>
    </row>
    <row r="28" spans="1:25" ht="16.2" thickBot="1">
      <c r="A28" s="78">
        <v>27</v>
      </c>
      <c r="B28" s="273">
        <v>2002</v>
      </c>
      <c r="C28" s="273">
        <v>3.6838669122903918</v>
      </c>
      <c r="D28" s="79">
        <v>0.6428571428571429</v>
      </c>
      <c r="E28" s="79">
        <f>-LN(-LN(D28))</f>
        <v>0.81682385702039595</v>
      </c>
      <c r="F28" s="80">
        <v>39.724461925503022</v>
      </c>
      <c r="G28" s="81">
        <v>36.075795474266798</v>
      </c>
      <c r="H28" s="82">
        <v>43.742150506323974</v>
      </c>
      <c r="I28" s="62">
        <f t="shared" si="0"/>
        <v>39.79999999999999</v>
      </c>
      <c r="L28" s="75"/>
      <c r="P28">
        <v>0.23839092079433014</v>
      </c>
      <c r="Q28">
        <f>+SQRT(1+1.13*P28+1.1*POWER(P28,2))</f>
        <v>1.1540775514351185</v>
      </c>
      <c r="R28">
        <f t="shared" si="1"/>
        <v>0.6073124479038392</v>
      </c>
      <c r="S28" s="76">
        <f t="shared" si="2"/>
        <v>0.6957267464531689</v>
      </c>
      <c r="T28" s="77">
        <f t="shared" si="3"/>
        <v>3.5736000552835753E-2</v>
      </c>
      <c r="U28" s="67">
        <f t="shared" si="4"/>
        <v>25.869999999999994</v>
      </c>
      <c r="V28" s="67">
        <f t="shared" si="5"/>
        <v>16.583333333333329</v>
      </c>
    </row>
    <row r="29" spans="1:25" ht="16.2" thickBot="1">
      <c r="A29" s="78">
        <v>28</v>
      </c>
      <c r="B29" s="273">
        <v>1973</v>
      </c>
      <c r="C29" s="273">
        <v>3.6863763238958178</v>
      </c>
      <c r="D29" s="79">
        <v>0.66666666666666663</v>
      </c>
      <c r="E29" s="79">
        <f>-LN(-LN(D29))</f>
        <v>0.90272045571787984</v>
      </c>
      <c r="F29" s="80">
        <v>40.522497025519606</v>
      </c>
      <c r="G29" s="81">
        <v>36.631316188858243</v>
      </c>
      <c r="H29" s="82">
        <v>44.827020593999208</v>
      </c>
      <c r="I29" s="62">
        <f t="shared" si="0"/>
        <v>39.9</v>
      </c>
      <c r="P29">
        <v>0.31350162269839088</v>
      </c>
      <c r="Q29">
        <f>+SQRT(1+1.13*P29+1.1*POWER(P29,2))</f>
        <v>1.2092842626227955</v>
      </c>
      <c r="R29">
        <f t="shared" si="1"/>
        <v>0.61087603343329466</v>
      </c>
      <c r="S29" s="76">
        <f t="shared" si="2"/>
        <v>0.70752762191058938</v>
      </c>
      <c r="T29" s="77">
        <f t="shared" si="3"/>
        <v>3.5535477229419785E-2</v>
      </c>
      <c r="U29" s="67">
        <f t="shared" si="4"/>
        <v>26.932499999999997</v>
      </c>
      <c r="V29" s="67">
        <f t="shared" si="5"/>
        <v>17.954999999999998</v>
      </c>
    </row>
    <row r="30" spans="1:25" ht="16.2" thickBot="1">
      <c r="A30" s="78">
        <v>29</v>
      </c>
      <c r="B30" s="105">
        <v>2008</v>
      </c>
      <c r="C30" s="273">
        <v>3.6963514689526371</v>
      </c>
      <c r="D30" s="79">
        <v>0.69047619047619047</v>
      </c>
      <c r="E30" s="79">
        <f>-LN(-LN(D30))</f>
        <v>0.99324254465125028</v>
      </c>
      <c r="F30" s="80">
        <v>41.380862304257285</v>
      </c>
      <c r="G30" s="81">
        <v>37.217641670709213</v>
      </c>
      <c r="H30" s="82">
        <v>46.009786976684346</v>
      </c>
      <c r="I30" s="62">
        <f t="shared" si="0"/>
        <v>40.29999999999999</v>
      </c>
      <c r="P30">
        <v>0.39265699952015587</v>
      </c>
      <c r="Q30">
        <f>+SQRT(1+1.13*P30+1.1*POWER(P30,2))</f>
        <v>1.2701574235728283</v>
      </c>
      <c r="R30">
        <f t="shared" si="1"/>
        <v>0.62492786057267469</v>
      </c>
      <c r="S30" s="76">
        <f t="shared" si="2"/>
        <v>0.75476929935478698</v>
      </c>
      <c r="T30" s="77">
        <f t="shared" si="3"/>
        <v>3.4720345286869271E-2</v>
      </c>
      <c r="U30" s="67">
        <f t="shared" si="4"/>
        <v>28.20999999999999</v>
      </c>
      <c r="V30" s="67">
        <f t="shared" si="5"/>
        <v>19.529999999999994</v>
      </c>
    </row>
    <row r="31" spans="1:25" ht="16.2" thickBot="1">
      <c r="A31" s="78">
        <v>30</v>
      </c>
      <c r="B31" s="273">
        <v>1995</v>
      </c>
      <c r="C31" s="273">
        <v>3.7471483622379123</v>
      </c>
      <c r="D31" s="79">
        <v>0.7142857142857143</v>
      </c>
      <c r="E31" s="79">
        <f>-LN(-LN(D31))</f>
        <v>1.0892396396274506</v>
      </c>
      <c r="F31" s="80">
        <v>42.311017229300518</v>
      </c>
      <c r="G31" s="81">
        <v>37.841453137144931</v>
      </c>
      <c r="H31" s="82">
        <v>47.308494536138589</v>
      </c>
      <c r="I31" s="62">
        <f t="shared" si="0"/>
        <v>42.400000000000006</v>
      </c>
      <c r="P31">
        <v>0.47659989474243675</v>
      </c>
      <c r="Q31">
        <f>+SQRT(1+1.13*P31+1.1*POWER(P31,2))</f>
        <v>1.3373182443585765</v>
      </c>
      <c r="R31">
        <f t="shared" si="1"/>
        <v>0.69316607128647834</v>
      </c>
      <c r="S31" s="76">
        <f t="shared" si="2"/>
        <v>1.0037958651171226</v>
      </c>
      <c r="T31" s="77">
        <f t="shared" si="3"/>
        <v>3.0227515601270901E-2</v>
      </c>
      <c r="U31" s="67">
        <f t="shared" si="4"/>
        <v>30.740000000000002</v>
      </c>
      <c r="V31" s="67">
        <f t="shared" si="5"/>
        <v>22.069743589743592</v>
      </c>
    </row>
    <row r="32" spans="1:25" ht="16.2" thickBot="1">
      <c r="A32" s="78">
        <v>31</v>
      </c>
      <c r="B32" s="273">
        <v>2006</v>
      </c>
      <c r="C32" s="273">
        <v>3.7864597824528001</v>
      </c>
      <c r="D32" s="79">
        <v>0.73809523809523814</v>
      </c>
      <c r="E32" s="79">
        <f>-LN(-LN(D32))</f>
        <v>1.1917728150995985</v>
      </c>
      <c r="F32" s="80">
        <v>43.327606322884456</v>
      </c>
      <c r="G32" s="81">
        <v>38.511130370663636</v>
      </c>
      <c r="H32" s="82">
        <v>48.74646502458679</v>
      </c>
      <c r="I32" s="62">
        <f t="shared" si="0"/>
        <v>44.099999999999994</v>
      </c>
      <c r="P32">
        <v>0.56625814541762731</v>
      </c>
      <c r="Q32">
        <f>+SQRT(1+1.13*P32+1.1*POWER(P32,2))</f>
        <v>1.4115894659209209</v>
      </c>
      <c r="R32">
        <f t="shared" si="1"/>
        <v>0.74141047740821353</v>
      </c>
      <c r="S32" s="76">
        <f t="shared" si="2"/>
        <v>1.2066401704471295</v>
      </c>
      <c r="T32" s="77">
        <f t="shared" si="3"/>
        <v>2.6542529142602293E-2</v>
      </c>
      <c r="U32" s="67">
        <f t="shared" si="4"/>
        <v>33.074999999999996</v>
      </c>
      <c r="V32" s="67">
        <f t="shared" si="5"/>
        <v>24.594230769230766</v>
      </c>
    </row>
    <row r="33" spans="1:22" ht="16.2" thickBot="1">
      <c r="A33" s="78">
        <v>32</v>
      </c>
      <c r="B33" s="69">
        <v>2009</v>
      </c>
      <c r="C33" s="273">
        <v>3.7864597824528001</v>
      </c>
      <c r="D33" s="79">
        <v>0.76190476190476186</v>
      </c>
      <c r="E33" s="79">
        <f>-LN(-LN(D33))</f>
        <v>1.3021969354589682</v>
      </c>
      <c r="F33" s="80">
        <v>44.449765906617415</v>
      </c>
      <c r="G33" s="81">
        <v>39.237442682652464</v>
      </c>
      <c r="H33" s="82">
        <v>50.354496982205582</v>
      </c>
      <c r="I33" s="62">
        <f t="shared" si="0"/>
        <v>44.099999999999994</v>
      </c>
      <c r="P33">
        <v>0.66281648780952096</v>
      </c>
      <c r="Q33">
        <f>+SQRT(1+1.13*P33+1.1*POWER(P33,2))</f>
        <v>1.4940685718494056</v>
      </c>
      <c r="R33">
        <f t="shared" si="1"/>
        <v>0.74141047740821353</v>
      </c>
      <c r="S33" s="76">
        <f t="shared" si="2"/>
        <v>1.2066401704471295</v>
      </c>
      <c r="T33" s="77">
        <f t="shared" si="3"/>
        <v>2.6542529142602293E-2</v>
      </c>
      <c r="U33" s="67">
        <f t="shared" si="4"/>
        <v>34.177499999999995</v>
      </c>
      <c r="V33" s="67">
        <f t="shared" si="5"/>
        <v>26.29038461538461</v>
      </c>
    </row>
    <row r="34" spans="1:22" ht="16.2" thickBot="1">
      <c r="A34" s="78">
        <v>33</v>
      </c>
      <c r="B34" s="273">
        <v>1986</v>
      </c>
      <c r="C34" s="273">
        <v>3.8177123259569048</v>
      </c>
      <c r="D34" s="79">
        <v>0.7857142857142857</v>
      </c>
      <c r="E34" s="79">
        <f>-LN(-LN(D34))</f>
        <v>1.422286136549699</v>
      </c>
      <c r="F34" s="80">
        <v>45.703159749159575</v>
      </c>
      <c r="G34" s="81">
        <v>40.034618466548999</v>
      </c>
      <c r="H34" s="82">
        <v>52.174315406614483</v>
      </c>
      <c r="I34" s="62">
        <f t="shared" si="0"/>
        <v>45.5</v>
      </c>
      <c r="P34">
        <v>0.76782628239742834</v>
      </c>
      <c r="Q34">
        <f>+SQRT(1+1.13*P34+1.1*POWER(P34,2))</f>
        <v>1.5862397735031659</v>
      </c>
      <c r="R34">
        <f t="shared" si="1"/>
        <v>0.7765018461749309</v>
      </c>
      <c r="S34" s="76">
        <f t="shared" si="2"/>
        <v>1.374538695175137</v>
      </c>
      <c r="T34" s="77">
        <f t="shared" si="3"/>
        <v>2.3610523951312946E-2</v>
      </c>
      <c r="U34" s="67">
        <f t="shared" si="4"/>
        <v>36.4</v>
      </c>
      <c r="V34" s="67">
        <f t="shared" si="5"/>
        <v>28.933333333333334</v>
      </c>
    </row>
    <row r="35" spans="1:22" ht="16.2" thickBot="1">
      <c r="A35" s="78">
        <v>34</v>
      </c>
      <c r="B35" s="273">
        <v>1993</v>
      </c>
      <c r="C35" s="273">
        <v>3.8416005411316001</v>
      </c>
      <c r="D35" s="79">
        <v>0.80952380952380953</v>
      </c>
      <c r="E35" s="79">
        <f>-LN(-LN(D35))</f>
        <v>1.5544333185270378</v>
      </c>
      <c r="F35" s="80">
        <v>47.123287818081415</v>
      </c>
      <c r="G35" s="81">
        <v>40.922070806374975</v>
      </c>
      <c r="H35" s="82">
        <v>54.264220041372077</v>
      </c>
      <c r="I35" s="62">
        <f t="shared" si="0"/>
        <v>46.599999999999994</v>
      </c>
      <c r="P35">
        <v>0.88337995673927761</v>
      </c>
      <c r="Q35">
        <f>+SQRT(1+1.13*P35+1.1*POWER(P35,2))</f>
        <v>1.6901525120180547</v>
      </c>
      <c r="R35">
        <f t="shared" si="1"/>
        <v>0.80125734531435067</v>
      </c>
      <c r="S35" s="76">
        <f t="shared" si="2"/>
        <v>1.5070027057070701</v>
      </c>
      <c r="T35" s="77">
        <f t="shared" si="3"/>
        <v>2.1418165368060758E-2</v>
      </c>
      <c r="U35" s="67">
        <f t="shared" si="4"/>
        <v>38.444999999999993</v>
      </c>
      <c r="V35" s="67">
        <f t="shared" si="5"/>
        <v>31.54461538461538</v>
      </c>
    </row>
    <row r="36" spans="1:22" ht="16.2" thickBot="1">
      <c r="A36" s="78">
        <v>35</v>
      </c>
      <c r="B36" s="273">
        <v>1974</v>
      </c>
      <c r="C36" s="273">
        <v>3.8999504241938769</v>
      </c>
      <c r="D36" s="79">
        <v>0.83333333333333337</v>
      </c>
      <c r="E36" s="79">
        <f>-LN(-LN(D36))</f>
        <v>1.7019833552815005</v>
      </c>
      <c r="F36" s="80">
        <v>48.761148497921624</v>
      </c>
      <c r="G36" s="81">
        <v>41.927325931065759</v>
      </c>
      <c r="H36" s="82">
        <v>56.708830101531952</v>
      </c>
      <c r="I36" s="62">
        <f t="shared" si="0"/>
        <v>49.400000000000006</v>
      </c>
      <c r="P36">
        <v>1.0124023743279997</v>
      </c>
      <c r="Q36">
        <f>+SQRT(1+1.13*P36+1.1*POWER(P36,2))</f>
        <v>1.8087202954824464</v>
      </c>
      <c r="R36">
        <f t="shared" si="1"/>
        <v>0.85401267914520684</v>
      </c>
      <c r="S36" s="76">
        <f t="shared" si="2"/>
        <v>1.8463683264695747</v>
      </c>
      <c r="T36" s="77">
        <f t="shared" si="3"/>
        <v>1.6410669224800948E-2</v>
      </c>
      <c r="U36" s="67">
        <f t="shared" si="4"/>
        <v>41.99</v>
      </c>
      <c r="V36" s="67">
        <f t="shared" si="5"/>
        <v>35.53</v>
      </c>
    </row>
    <row r="37" spans="1:22" ht="16.2" thickBot="1">
      <c r="A37" s="78">
        <v>36</v>
      </c>
      <c r="B37" s="273">
        <v>2003</v>
      </c>
      <c r="C37" s="273">
        <v>3.8999504241938769</v>
      </c>
      <c r="D37" s="79">
        <v>0.8571428571428571</v>
      </c>
      <c r="E37" s="79">
        <f>-LN(-LN(D37))</f>
        <v>1.8698247144926032</v>
      </c>
      <c r="F37" s="80">
        <v>50.69356826416201</v>
      </c>
      <c r="G37" s="81">
        <v>43.091315817056845</v>
      </c>
      <c r="H37" s="82">
        <v>59.637024644674106</v>
      </c>
      <c r="I37" s="62">
        <f t="shared" si="0"/>
        <v>49.400000000000006</v>
      </c>
      <c r="P37">
        <v>1.1591681658732103</v>
      </c>
      <c r="Q37">
        <f>+SQRT(1+1.13*P37+1.1*POWER(P37,2))</f>
        <v>1.9462522826930675</v>
      </c>
      <c r="R37">
        <f t="shared" si="1"/>
        <v>0.85401267914520684</v>
      </c>
      <c r="S37" s="76">
        <f t="shared" si="2"/>
        <v>1.8463683264695747</v>
      </c>
      <c r="T37" s="77">
        <f t="shared" si="3"/>
        <v>1.6410669224800948E-2</v>
      </c>
      <c r="U37" s="67">
        <f t="shared" si="4"/>
        <v>43.225000000000009</v>
      </c>
      <c r="V37" s="67">
        <f t="shared" si="5"/>
        <v>37.683333333333337</v>
      </c>
    </row>
    <row r="38" spans="1:22" ht="16.2" thickBot="1">
      <c r="A38" s="78">
        <v>37</v>
      </c>
      <c r="B38" s="69">
        <v>2010</v>
      </c>
      <c r="C38" s="273">
        <v>3.9473901492654373</v>
      </c>
      <c r="D38" s="110">
        <v>0.88095238095238093</v>
      </c>
      <c r="E38" s="110">
        <f>-LN(-LN(D38))</f>
        <v>2.0655251798823016</v>
      </c>
      <c r="F38" s="111">
        <v>53.043655192536541</v>
      </c>
      <c r="G38" s="112">
        <v>44.478746786946651</v>
      </c>
      <c r="H38" s="113">
        <v>63.257837943636417</v>
      </c>
      <c r="I38" s="62">
        <f t="shared" si="0"/>
        <v>51.8</v>
      </c>
      <c r="P38">
        <v>1.330294840750526</v>
      </c>
      <c r="Q38">
        <f>+SQRT(1+1.13*P38+1.1*POWER(P38,2))</f>
        <v>2.1094752830285328</v>
      </c>
      <c r="R38">
        <f t="shared" si="1"/>
        <v>0.88898033747755267</v>
      </c>
      <c r="S38" s="76">
        <f t="shared" si="2"/>
        <v>2.1397848321436146</v>
      </c>
      <c r="T38" s="77">
        <f t="shared" si="3"/>
        <v>1.2841471614332771E-2</v>
      </c>
      <c r="U38" s="67">
        <f t="shared" si="4"/>
        <v>46.62</v>
      </c>
      <c r="V38" s="67">
        <f t="shared" si="5"/>
        <v>41.838461538461537</v>
      </c>
    </row>
    <row r="39" spans="1:22" ht="16.2" thickBot="1">
      <c r="A39" s="78">
        <v>38</v>
      </c>
      <c r="B39" s="273">
        <v>1990</v>
      </c>
      <c r="C39" s="273">
        <v>4.0377742107337067</v>
      </c>
      <c r="D39" s="110">
        <v>0.90476190476190477</v>
      </c>
      <c r="E39" s="110">
        <f>-LN(-LN(D39))</f>
        <v>2.3017508554971062</v>
      </c>
      <c r="F39" s="111">
        <v>56.025976544024921</v>
      </c>
      <c r="G39" s="112">
        <v>46.200718236872135</v>
      </c>
      <c r="H39" s="113">
        <v>67.9407197009009</v>
      </c>
      <c r="I39" s="62">
        <f t="shared" si="0"/>
        <v>56.700000000000017</v>
      </c>
      <c r="P39">
        <v>1.5368580408334263</v>
      </c>
      <c r="Q39">
        <f>+SQRT(1+1.13*P39+1.1*POWER(P39,2))</f>
        <v>2.3097132912081459</v>
      </c>
      <c r="R39">
        <f t="shared" si="1"/>
        <v>0.9378483387111074</v>
      </c>
      <c r="S39" s="76">
        <f t="shared" si="2"/>
        <v>2.7462657694054684</v>
      </c>
      <c r="T39" s="77">
        <f t="shared" si="3"/>
        <v>7.5106459813022233E-3</v>
      </c>
      <c r="U39" s="67">
        <f t="shared" si="4"/>
        <v>52.447500000000012</v>
      </c>
      <c r="V39" s="67">
        <f t="shared" si="5"/>
        <v>48.413076923076936</v>
      </c>
    </row>
    <row r="40" spans="1:22" ht="16.2" thickBot="1">
      <c r="A40" s="78">
        <v>39</v>
      </c>
      <c r="B40" s="273">
        <v>1996</v>
      </c>
      <c r="C40" s="273">
        <v>4.0430512678345503</v>
      </c>
      <c r="D40" s="110">
        <v>0.9285714285714286</v>
      </c>
      <c r="E40" s="110">
        <f>-LN(-LN(D40))</f>
        <v>2.6022321660471017</v>
      </c>
      <c r="F40" s="111">
        <v>60.063036338812417</v>
      </c>
      <c r="G40" s="112">
        <v>48.472162920781081</v>
      </c>
      <c r="H40" s="113">
        <v>74.425569581729079</v>
      </c>
      <c r="I40" s="62">
        <f t="shared" si="0"/>
        <v>57.000000000000007</v>
      </c>
      <c r="P40">
        <v>1.7996083998313237</v>
      </c>
      <c r="Q40">
        <f>+SQRT(1+1.13*P40+1.1*POWER(P40,2))</f>
        <v>2.5682692467549422</v>
      </c>
      <c r="R40">
        <f t="shared" si="1"/>
        <v>0.94006359819400309</v>
      </c>
      <c r="S40" s="76">
        <f t="shared" si="2"/>
        <v>2.7837265444881854</v>
      </c>
      <c r="T40" s="77">
        <f t="shared" si="3"/>
        <v>7.2590277600224047E-3</v>
      </c>
      <c r="U40" s="67">
        <f t="shared" si="4"/>
        <v>54.150000000000013</v>
      </c>
      <c r="V40" s="67">
        <f t="shared" si="5"/>
        <v>51.37307692307693</v>
      </c>
    </row>
    <row r="41" spans="1:22" ht="16.2" thickBot="1">
      <c r="A41" s="78">
        <v>40</v>
      </c>
      <c r="B41" s="273">
        <v>1988</v>
      </c>
      <c r="C41" s="273">
        <v>4.1713056033582285</v>
      </c>
      <c r="D41" s="114">
        <v>0.95238095238095233</v>
      </c>
      <c r="E41" s="114">
        <f>-LN(-LN(D41))</f>
        <v>3.0202265403428346</v>
      </c>
      <c r="F41" s="115">
        <v>66.167208206884112</v>
      </c>
      <c r="G41" s="116">
        <v>51.796526122031082</v>
      </c>
      <c r="H41" s="117">
        <v>84.524962766392491</v>
      </c>
      <c r="I41" s="62">
        <f t="shared" si="0"/>
        <v>64.799999999999969</v>
      </c>
      <c r="P41">
        <v>2.1651158974666269</v>
      </c>
      <c r="Q41">
        <f>+SQRT(1+1.13*P41+1.1*POWER(P41,2))</f>
        <v>2.9331008333411037</v>
      </c>
      <c r="R41">
        <f t="shared" si="1"/>
        <v>0.97724415214441029</v>
      </c>
      <c r="S41" s="76">
        <f t="shared" si="2"/>
        <v>3.7714458163972613</v>
      </c>
      <c r="T41" s="77">
        <f t="shared" si="3"/>
        <v>2.8874269514716842E-3</v>
      </c>
      <c r="U41" s="67">
        <f t="shared" si="4"/>
        <v>63.179999999999971</v>
      </c>
      <c r="V41" s="67">
        <f t="shared" si="5"/>
        <v>61.559999999999967</v>
      </c>
    </row>
    <row r="42" spans="1:22" ht="16.2" thickBot="1">
      <c r="A42" s="78">
        <v>41</v>
      </c>
      <c r="B42" s="273">
        <v>2005</v>
      </c>
      <c r="C42" s="273">
        <v>4.1926804629429624</v>
      </c>
      <c r="D42" s="114">
        <v>0.97619047619047616</v>
      </c>
      <c r="E42" s="114">
        <f>-LN(-LN(D42))</f>
        <v>3.7256450378764248</v>
      </c>
      <c r="F42" s="115">
        <v>77.908186087303264</v>
      </c>
      <c r="G42" s="116">
        <v>57.889208491157618</v>
      </c>
      <c r="H42" s="117">
        <v>104.85003366976417</v>
      </c>
      <c r="I42" s="62">
        <f t="shared" si="0"/>
        <v>66.199999999999989</v>
      </c>
      <c r="P42">
        <v>2.7819561366530472</v>
      </c>
      <c r="Q42">
        <f>+SQRT(1+1.13*P42+1.1*POWER(P42,2))</f>
        <v>3.5576422494828859</v>
      </c>
      <c r="R42">
        <f t="shared" si="1"/>
        <v>0.98095953038908357</v>
      </c>
      <c r="S42" s="76">
        <f t="shared" si="2"/>
        <v>3.9515919471319627</v>
      </c>
      <c r="T42" s="77">
        <f t="shared" si="3"/>
        <v>2.4325689989146641E-3</v>
      </c>
      <c r="U42" s="67">
        <f t="shared" si="4"/>
        <v>66.199999999999989</v>
      </c>
      <c r="V42" s="67">
        <f t="shared" si="5"/>
        <v>66.199999999999989</v>
      </c>
    </row>
    <row r="43" spans="1:22" ht="16.2" thickBot="1">
      <c r="A43" s="78"/>
      <c r="B43" s="105"/>
      <c r="C43" s="70"/>
      <c r="D43" s="114"/>
      <c r="E43" s="114"/>
      <c r="F43" s="115"/>
      <c r="G43" s="116"/>
      <c r="H43" s="117"/>
      <c r="I43" s="62" t="str">
        <f t="shared" si="0"/>
        <v/>
      </c>
      <c r="R43" t="str">
        <f t="shared" si="1"/>
        <v/>
      </c>
      <c r="S43" s="76" t="str">
        <f t="shared" si="2"/>
        <v/>
      </c>
      <c r="T43" s="77" t="str">
        <f t="shared" si="3"/>
        <v/>
      </c>
      <c r="U43" s="67" t="str">
        <f t="shared" si="4"/>
        <v/>
      </c>
      <c r="V43" s="67" t="str">
        <f t="shared" si="5"/>
        <v/>
      </c>
    </row>
    <row r="44" spans="1:22" ht="16.2" thickBot="1">
      <c r="A44" s="78"/>
      <c r="B44" s="69"/>
      <c r="C44" s="70"/>
      <c r="D44" s="114"/>
      <c r="E44" s="114"/>
      <c r="F44" s="115"/>
      <c r="G44" s="116"/>
      <c r="H44" s="117"/>
      <c r="I44" s="62" t="str">
        <f t="shared" si="0"/>
        <v/>
      </c>
      <c r="R44" t="str">
        <f t="shared" si="1"/>
        <v/>
      </c>
      <c r="S44" s="76" t="str">
        <f t="shared" si="2"/>
        <v/>
      </c>
      <c r="T44" s="77" t="str">
        <f t="shared" si="3"/>
        <v/>
      </c>
      <c r="U44" s="67" t="str">
        <f t="shared" si="4"/>
        <v/>
      </c>
      <c r="V44" s="67" t="str">
        <f t="shared" si="5"/>
        <v/>
      </c>
    </row>
    <row r="45" spans="1:22" ht="16.2" thickBot="1">
      <c r="A45" s="78"/>
      <c r="B45" s="69"/>
      <c r="C45" s="70"/>
      <c r="D45" s="114"/>
      <c r="E45" s="114"/>
      <c r="F45" s="115"/>
      <c r="G45" s="116"/>
      <c r="H45" s="117"/>
      <c r="I45" s="62" t="str">
        <f t="shared" si="0"/>
        <v/>
      </c>
      <c r="R45" t="str">
        <f t="shared" si="1"/>
        <v/>
      </c>
      <c r="S45" s="76" t="str">
        <f t="shared" si="2"/>
        <v/>
      </c>
      <c r="T45" s="77" t="str">
        <f t="shared" si="3"/>
        <v/>
      </c>
      <c r="U45" s="67" t="str">
        <f t="shared" si="4"/>
        <v/>
      </c>
      <c r="V45" s="67" t="str">
        <f t="shared" si="5"/>
        <v/>
      </c>
    </row>
    <row r="46" spans="1:22" ht="16.2" thickBot="1">
      <c r="A46" s="78"/>
      <c r="B46" s="105"/>
      <c r="C46" s="70"/>
      <c r="D46" s="114"/>
      <c r="E46" s="114"/>
      <c r="F46" s="115"/>
      <c r="G46" s="116"/>
      <c r="H46" s="117"/>
      <c r="I46" s="62" t="str">
        <f t="shared" si="0"/>
        <v/>
      </c>
      <c r="R46" t="str">
        <f t="shared" si="1"/>
        <v/>
      </c>
      <c r="S46" s="76" t="str">
        <f t="shared" si="2"/>
        <v/>
      </c>
      <c r="T46" s="77" t="str">
        <f t="shared" si="3"/>
        <v/>
      </c>
      <c r="U46" s="67" t="str">
        <f t="shared" si="4"/>
        <v/>
      </c>
      <c r="V46" s="67" t="str">
        <f t="shared" si="5"/>
        <v/>
      </c>
    </row>
    <row r="47" spans="1:22" ht="16.2" thickBot="1">
      <c r="A47" s="78"/>
      <c r="B47" s="69"/>
      <c r="C47" s="70"/>
      <c r="D47" s="114"/>
      <c r="E47" s="114"/>
      <c r="F47" s="115"/>
      <c r="G47" s="116"/>
      <c r="H47" s="117"/>
      <c r="I47" s="62" t="str">
        <f t="shared" si="0"/>
        <v/>
      </c>
      <c r="R47" t="str">
        <f t="shared" si="1"/>
        <v/>
      </c>
      <c r="S47" s="76" t="str">
        <f t="shared" si="2"/>
        <v/>
      </c>
      <c r="T47" s="77" t="str">
        <f t="shared" si="3"/>
        <v/>
      </c>
      <c r="U47" s="67" t="str">
        <f t="shared" si="4"/>
        <v/>
      </c>
      <c r="V47" s="67" t="str">
        <f t="shared" si="5"/>
        <v/>
      </c>
    </row>
    <row r="48" spans="1:22" ht="16.2" thickBot="1">
      <c r="A48" s="78"/>
      <c r="B48" s="69"/>
      <c r="C48" s="70"/>
      <c r="D48" s="114"/>
      <c r="E48" s="114"/>
      <c r="F48" s="115"/>
      <c r="G48" s="116"/>
      <c r="H48" s="117"/>
      <c r="I48" s="62" t="str">
        <f t="shared" si="0"/>
        <v/>
      </c>
      <c r="R48" t="str">
        <f t="shared" si="1"/>
        <v/>
      </c>
      <c r="S48" s="76" t="str">
        <f t="shared" si="2"/>
        <v/>
      </c>
      <c r="T48" s="77" t="str">
        <f t="shared" si="3"/>
        <v/>
      </c>
      <c r="U48" s="67" t="str">
        <f t="shared" si="4"/>
        <v/>
      </c>
      <c r="V48" s="67" t="str">
        <f t="shared" si="5"/>
        <v/>
      </c>
    </row>
    <row r="49" spans="1:22" ht="16.2" thickBot="1">
      <c r="A49" s="78"/>
      <c r="B49" s="69"/>
      <c r="C49" s="70"/>
      <c r="D49" s="114"/>
      <c r="E49" s="114"/>
      <c r="F49" s="115"/>
      <c r="G49" s="116"/>
      <c r="H49" s="117"/>
      <c r="I49" s="62" t="str">
        <f t="shared" si="0"/>
        <v/>
      </c>
      <c r="R49" t="str">
        <f t="shared" si="1"/>
        <v/>
      </c>
      <c r="S49" s="76" t="str">
        <f t="shared" si="2"/>
        <v/>
      </c>
      <c r="T49" s="77" t="str">
        <f t="shared" si="3"/>
        <v/>
      </c>
      <c r="U49" s="67" t="str">
        <f t="shared" si="4"/>
        <v/>
      </c>
      <c r="V49" s="67" t="str">
        <f t="shared" si="5"/>
        <v/>
      </c>
    </row>
    <row r="50" spans="1:22" ht="16.2" thickBot="1">
      <c r="A50" s="78"/>
      <c r="B50" s="69"/>
      <c r="C50" s="118"/>
      <c r="D50" s="114"/>
      <c r="E50" s="114"/>
      <c r="F50" s="115"/>
      <c r="G50" s="116"/>
      <c r="H50" s="117"/>
      <c r="I50" s="62" t="str">
        <f t="shared" si="0"/>
        <v/>
      </c>
      <c r="R50" t="str">
        <f t="shared" si="1"/>
        <v/>
      </c>
      <c r="S50" s="76" t="str">
        <f t="shared" si="2"/>
        <v/>
      </c>
      <c r="T50" s="77" t="str">
        <f t="shared" si="3"/>
        <v/>
      </c>
      <c r="U50" s="67" t="str">
        <f t="shared" si="4"/>
        <v/>
      </c>
      <c r="V50" s="67" t="str">
        <f t="shared" si="5"/>
        <v/>
      </c>
    </row>
    <row r="51" spans="1:22" ht="16.2" thickBot="1">
      <c r="A51" s="78"/>
      <c r="B51" s="105"/>
      <c r="C51" s="118"/>
      <c r="D51" s="114"/>
      <c r="E51" s="114"/>
      <c r="F51" s="115"/>
      <c r="G51" s="116"/>
      <c r="H51" s="117"/>
      <c r="I51" s="62" t="str">
        <f t="shared" si="0"/>
        <v/>
      </c>
      <c r="R51" t="str">
        <f t="shared" si="1"/>
        <v/>
      </c>
      <c r="S51" s="76" t="str">
        <f t="shared" si="2"/>
        <v/>
      </c>
      <c r="T51" s="77" t="str">
        <f t="shared" si="3"/>
        <v/>
      </c>
      <c r="U51" s="67" t="str">
        <f t="shared" si="4"/>
        <v/>
      </c>
      <c r="V51" s="67" t="str">
        <f t="shared" si="5"/>
        <v/>
      </c>
    </row>
    <row r="52" spans="1:22" ht="16.2" thickBot="1">
      <c r="A52" s="78"/>
      <c r="B52" s="105"/>
      <c r="C52" s="119"/>
      <c r="D52" s="114"/>
      <c r="E52" s="114"/>
      <c r="F52" s="115"/>
      <c r="G52" s="116"/>
      <c r="H52" s="117"/>
      <c r="I52" s="62" t="str">
        <f t="shared" si="0"/>
        <v/>
      </c>
      <c r="R52" t="str">
        <f t="shared" si="1"/>
        <v/>
      </c>
      <c r="S52" s="76" t="str">
        <f t="shared" si="2"/>
        <v/>
      </c>
      <c r="T52" s="77" t="str">
        <f t="shared" si="3"/>
        <v/>
      </c>
      <c r="U52" s="67" t="str">
        <f t="shared" si="4"/>
        <v/>
      </c>
      <c r="V52" s="67" t="str">
        <f t="shared" si="5"/>
        <v/>
      </c>
    </row>
    <row r="53" spans="1:22" ht="16.2" thickBot="1">
      <c r="A53" s="78"/>
      <c r="B53" s="105"/>
      <c r="C53" s="118"/>
      <c r="D53" s="114"/>
      <c r="E53" s="114"/>
      <c r="F53" s="115"/>
      <c r="G53" s="116"/>
      <c r="H53" s="117"/>
      <c r="I53" s="62" t="str">
        <f t="shared" si="0"/>
        <v/>
      </c>
      <c r="R53" t="str">
        <f t="shared" si="1"/>
        <v/>
      </c>
      <c r="S53" s="76" t="str">
        <f t="shared" si="2"/>
        <v/>
      </c>
      <c r="T53" s="77" t="str">
        <f t="shared" si="3"/>
        <v/>
      </c>
      <c r="U53" s="67" t="str">
        <f t="shared" si="4"/>
        <v/>
      </c>
      <c r="V53" s="67" t="str">
        <f t="shared" si="5"/>
        <v/>
      </c>
    </row>
    <row r="54" spans="1:22" ht="16.2" thickBot="1">
      <c r="A54" s="78"/>
      <c r="B54" s="69"/>
      <c r="C54" s="118"/>
      <c r="D54" s="114"/>
      <c r="E54" s="114"/>
      <c r="F54" s="115"/>
      <c r="G54" s="116"/>
      <c r="H54" s="117"/>
      <c r="I54" s="62" t="str">
        <f t="shared" si="0"/>
        <v/>
      </c>
      <c r="R54" t="str">
        <f t="shared" si="1"/>
        <v/>
      </c>
      <c r="S54" s="76" t="str">
        <f t="shared" si="2"/>
        <v/>
      </c>
      <c r="T54" s="77" t="str">
        <f t="shared" si="3"/>
        <v/>
      </c>
      <c r="U54" s="67" t="str">
        <f t="shared" si="4"/>
        <v/>
      </c>
      <c r="V54" s="67" t="str">
        <f t="shared" si="5"/>
        <v/>
      </c>
    </row>
    <row r="55" spans="1:22" ht="16.2" thickBot="1">
      <c r="A55" s="78"/>
      <c r="B55" s="69"/>
      <c r="C55" s="118"/>
      <c r="D55" s="114"/>
      <c r="E55" s="114"/>
      <c r="F55" s="115"/>
      <c r="G55" s="116"/>
      <c r="H55" s="117"/>
      <c r="I55" s="62" t="str">
        <f t="shared" si="0"/>
        <v/>
      </c>
      <c r="R55" t="str">
        <f t="shared" si="1"/>
        <v/>
      </c>
      <c r="S55" s="76" t="str">
        <f t="shared" si="2"/>
        <v/>
      </c>
      <c r="T55" s="77" t="str">
        <f t="shared" si="3"/>
        <v/>
      </c>
      <c r="U55" s="67" t="str">
        <f t="shared" si="4"/>
        <v/>
      </c>
      <c r="V55" s="67" t="str">
        <f t="shared" si="5"/>
        <v/>
      </c>
    </row>
    <row r="56" spans="1:22" ht="16.2" thickBot="1">
      <c r="A56" s="78"/>
      <c r="B56" s="69"/>
      <c r="C56" s="118"/>
      <c r="D56" s="114"/>
      <c r="E56" s="114"/>
      <c r="F56" s="115"/>
      <c r="G56" s="116"/>
      <c r="H56" s="117"/>
      <c r="I56" s="62" t="str">
        <f t="shared" si="0"/>
        <v/>
      </c>
      <c r="R56" t="str">
        <f t="shared" si="1"/>
        <v/>
      </c>
      <c r="S56" s="76" t="str">
        <f t="shared" si="2"/>
        <v/>
      </c>
      <c r="T56" s="77" t="str">
        <f t="shared" si="3"/>
        <v/>
      </c>
      <c r="U56" s="67" t="str">
        <f t="shared" si="4"/>
        <v/>
      </c>
      <c r="V56" s="67" t="str">
        <f t="shared" si="5"/>
        <v/>
      </c>
    </row>
    <row r="57" spans="1:22" ht="16.2" thickBot="1">
      <c r="A57" s="78"/>
      <c r="B57" s="105"/>
      <c r="C57" s="118"/>
      <c r="D57" s="114"/>
      <c r="E57" s="114"/>
      <c r="F57" s="115"/>
      <c r="G57" s="116"/>
      <c r="H57" s="117"/>
      <c r="I57" s="62" t="str">
        <f t="shared" si="0"/>
        <v/>
      </c>
      <c r="R57" t="str">
        <f t="shared" si="1"/>
        <v/>
      </c>
      <c r="S57" s="76" t="str">
        <f t="shared" si="2"/>
        <v/>
      </c>
      <c r="T57" s="77" t="str">
        <f t="shared" si="3"/>
        <v/>
      </c>
      <c r="U57" s="67" t="str">
        <f t="shared" si="4"/>
        <v/>
      </c>
      <c r="V57" s="67" t="str">
        <f t="shared" si="5"/>
        <v/>
      </c>
    </row>
    <row r="58" spans="1:22" ht="16.2" thickBot="1">
      <c r="A58" s="78"/>
      <c r="B58" s="105"/>
      <c r="C58" s="118"/>
      <c r="D58" s="114"/>
      <c r="E58" s="114"/>
      <c r="F58" s="115"/>
      <c r="G58" s="116"/>
      <c r="H58" s="117"/>
      <c r="I58" s="62" t="str">
        <f t="shared" si="0"/>
        <v/>
      </c>
      <c r="R58" t="str">
        <f t="shared" si="1"/>
        <v/>
      </c>
      <c r="S58" s="76" t="str">
        <f t="shared" si="2"/>
        <v/>
      </c>
      <c r="T58" s="77" t="str">
        <f t="shared" si="3"/>
        <v/>
      </c>
      <c r="U58" s="67" t="str">
        <f t="shared" si="4"/>
        <v/>
      </c>
      <c r="V58" s="67" t="str">
        <f t="shared" si="5"/>
        <v/>
      </c>
    </row>
    <row r="59" spans="1:22" ht="16.2" thickBot="1">
      <c r="A59" s="78"/>
      <c r="B59" s="105"/>
      <c r="C59" s="118"/>
      <c r="D59" s="114"/>
      <c r="E59" s="114"/>
      <c r="F59" s="115"/>
      <c r="G59" s="116"/>
      <c r="H59" s="117"/>
      <c r="I59" s="62" t="str">
        <f t="shared" si="0"/>
        <v/>
      </c>
      <c r="R59" t="str">
        <f t="shared" si="1"/>
        <v/>
      </c>
      <c r="S59" s="76" t="str">
        <f t="shared" si="2"/>
        <v/>
      </c>
      <c r="T59" s="77" t="str">
        <f t="shared" si="3"/>
        <v/>
      </c>
      <c r="U59" s="67" t="str">
        <f t="shared" si="4"/>
        <v/>
      </c>
      <c r="V59" s="67" t="str">
        <f t="shared" si="5"/>
        <v/>
      </c>
    </row>
    <row r="60" spans="1:22" ht="16.2" thickBot="1">
      <c r="A60" s="78"/>
      <c r="B60" s="69"/>
      <c r="C60" s="118"/>
      <c r="D60" s="114"/>
      <c r="E60" s="114"/>
      <c r="F60" s="115"/>
      <c r="G60" s="116"/>
      <c r="H60" s="117"/>
      <c r="I60" s="62" t="str">
        <f t="shared" si="0"/>
        <v/>
      </c>
      <c r="R60" t="str">
        <f t="shared" si="1"/>
        <v/>
      </c>
      <c r="S60" s="76" t="str">
        <f t="shared" si="2"/>
        <v/>
      </c>
      <c r="T60" s="77" t="str">
        <f t="shared" si="3"/>
        <v/>
      </c>
      <c r="U60" s="67" t="str">
        <f t="shared" si="4"/>
        <v/>
      </c>
      <c r="V60" s="67" t="str">
        <f t="shared" si="5"/>
        <v/>
      </c>
    </row>
    <row r="61" spans="1:22" ht="16.2" thickBot="1">
      <c r="A61" s="78"/>
      <c r="B61" s="69"/>
      <c r="C61" s="118"/>
      <c r="D61" s="114"/>
      <c r="E61" s="114"/>
      <c r="F61" s="115"/>
      <c r="G61" s="116"/>
      <c r="H61" s="117"/>
      <c r="I61" s="62" t="str">
        <f t="shared" si="0"/>
        <v/>
      </c>
      <c r="R61" t="str">
        <f t="shared" si="1"/>
        <v/>
      </c>
      <c r="S61" s="76" t="str">
        <f t="shared" si="2"/>
        <v/>
      </c>
      <c r="T61" s="77" t="str">
        <f t="shared" si="3"/>
        <v/>
      </c>
      <c r="U61" s="67" t="str">
        <f t="shared" si="4"/>
        <v/>
      </c>
      <c r="V61" s="67" t="str">
        <f t="shared" si="5"/>
        <v/>
      </c>
    </row>
    <row r="62" spans="1:22" ht="16.2" thickBot="1">
      <c r="A62" s="78"/>
      <c r="B62" s="69"/>
      <c r="C62" s="118"/>
      <c r="D62" s="114"/>
      <c r="E62" s="114"/>
      <c r="F62" s="115"/>
      <c r="G62" s="116"/>
      <c r="H62" s="117"/>
      <c r="I62" s="62" t="str">
        <f t="shared" si="0"/>
        <v/>
      </c>
      <c r="R62" t="str">
        <f t="shared" si="1"/>
        <v/>
      </c>
      <c r="S62" s="76" t="str">
        <f t="shared" si="2"/>
        <v/>
      </c>
      <c r="T62" s="77" t="str">
        <f t="shared" si="3"/>
        <v/>
      </c>
      <c r="U62" s="67" t="str">
        <f t="shared" si="4"/>
        <v/>
      </c>
      <c r="V62" s="67" t="str">
        <f t="shared" si="5"/>
        <v/>
      </c>
    </row>
    <row r="63" spans="1:22" ht="16.2" thickBot="1">
      <c r="A63" s="78"/>
      <c r="B63" s="105"/>
      <c r="C63" s="118"/>
      <c r="D63" s="114"/>
      <c r="E63" s="114"/>
      <c r="F63" s="115"/>
      <c r="G63" s="116"/>
      <c r="H63" s="117"/>
      <c r="I63" s="62" t="str">
        <f t="shared" si="0"/>
        <v/>
      </c>
      <c r="R63" t="str">
        <f t="shared" si="1"/>
        <v/>
      </c>
      <c r="S63" s="76" t="str">
        <f t="shared" si="2"/>
        <v/>
      </c>
      <c r="T63" s="77" t="str">
        <f t="shared" si="3"/>
        <v/>
      </c>
      <c r="U63" s="67" t="str">
        <f t="shared" si="4"/>
        <v/>
      </c>
      <c r="V63" s="67" t="str">
        <f t="shared" si="5"/>
        <v/>
      </c>
    </row>
    <row r="64" spans="1:22" ht="16.2" thickBot="1">
      <c r="A64" s="78"/>
      <c r="B64" s="105"/>
      <c r="C64" s="118"/>
      <c r="D64" s="114"/>
      <c r="E64" s="114"/>
      <c r="F64" s="115"/>
      <c r="G64" s="116"/>
      <c r="H64" s="117"/>
      <c r="I64" s="62" t="str">
        <f t="shared" si="0"/>
        <v/>
      </c>
      <c r="R64" t="str">
        <f t="shared" si="1"/>
        <v/>
      </c>
      <c r="S64" s="76" t="str">
        <f t="shared" si="2"/>
        <v/>
      </c>
      <c r="T64" s="77" t="str">
        <f t="shared" si="3"/>
        <v/>
      </c>
      <c r="U64" s="67" t="str">
        <f t="shared" si="4"/>
        <v/>
      </c>
      <c r="V64" s="67" t="str">
        <f t="shared" si="5"/>
        <v/>
      </c>
    </row>
    <row r="65" spans="1:22" ht="16.2" thickBot="1">
      <c r="A65" s="78"/>
      <c r="B65" s="105"/>
      <c r="C65" s="118"/>
      <c r="D65" s="114"/>
      <c r="E65" s="114"/>
      <c r="F65" s="115"/>
      <c r="G65" s="116"/>
      <c r="H65" s="117"/>
      <c r="I65" s="62" t="str">
        <f t="shared" si="0"/>
        <v/>
      </c>
      <c r="R65" t="str">
        <f t="shared" si="1"/>
        <v/>
      </c>
      <c r="S65" s="76" t="str">
        <f t="shared" si="2"/>
        <v/>
      </c>
      <c r="T65" s="77" t="str">
        <f t="shared" si="3"/>
        <v/>
      </c>
      <c r="U65" s="67" t="str">
        <f t="shared" si="4"/>
        <v/>
      </c>
      <c r="V65" s="67" t="str">
        <f t="shared" si="5"/>
        <v/>
      </c>
    </row>
    <row r="66" spans="1:22" ht="16.2" thickBot="1">
      <c r="A66" s="78"/>
      <c r="B66" s="69"/>
      <c r="C66" s="118"/>
      <c r="D66" s="114"/>
      <c r="E66" s="114"/>
      <c r="F66" s="115"/>
      <c r="G66" s="116"/>
      <c r="H66" s="117"/>
      <c r="I66" s="62" t="str">
        <f t="shared" si="0"/>
        <v/>
      </c>
      <c r="R66" t="str">
        <f t="shared" si="1"/>
        <v/>
      </c>
      <c r="S66" s="76" t="str">
        <f t="shared" si="2"/>
        <v/>
      </c>
      <c r="T66" s="77" t="str">
        <f t="shared" si="3"/>
        <v/>
      </c>
      <c r="U66" s="67" t="str">
        <f t="shared" si="4"/>
        <v/>
      </c>
      <c r="V66" s="67" t="str">
        <f t="shared" si="5"/>
        <v/>
      </c>
    </row>
    <row r="67" spans="1:22" ht="16.2" thickBot="1">
      <c r="A67" s="78"/>
      <c r="B67" s="69"/>
      <c r="C67" s="118"/>
      <c r="D67" s="114"/>
      <c r="E67" s="114"/>
      <c r="F67" s="115"/>
      <c r="G67" s="116"/>
      <c r="H67" s="117"/>
      <c r="I67" s="62" t="str">
        <f t="shared" ref="I67:I130" si="6">IF(C67="","",EXP(C67))</f>
        <v/>
      </c>
      <c r="R67" t="str">
        <f t="shared" ref="R67:R130" si="7">IF(C67="","",EXP(-POWER((1-K$23*(I67-K$17)/K$16), 1/K$23)))</f>
        <v/>
      </c>
      <c r="S67" s="76" t="str">
        <f t="shared" ref="S67:S130" si="8">IF(C67="","", -LN(1- K$23 *(I67-K$17)/K$16) / K$23)</f>
        <v/>
      </c>
      <c r="T67" s="77" t="str">
        <f t="shared" ref="T67:T130" si="9">IF(C67="","",(1/K$16)  *  EXP(-(1-K$23)*S67 - EXP(-S67)))</f>
        <v/>
      </c>
      <c r="U67" s="67" t="str">
        <f t="shared" ref="U67:U130" si="10">IF(C67="","",(A67-1)*I67/(K$14-1))</f>
        <v/>
      </c>
      <c r="V67" s="67" t="str">
        <f t="shared" ref="V67:V130" si="11">IF(C67="","",(A67-1)*(A67-2)*I67/((K$14-1)*(K$14-2)))</f>
        <v/>
      </c>
    </row>
    <row r="68" spans="1:22" ht="16.2" thickBot="1">
      <c r="A68" s="78"/>
      <c r="B68" s="69"/>
      <c r="C68" s="118"/>
      <c r="D68" s="114"/>
      <c r="E68" s="114"/>
      <c r="F68" s="115"/>
      <c r="G68" s="116"/>
      <c r="H68" s="117"/>
      <c r="I68" s="62" t="str">
        <f t="shared" si="6"/>
        <v/>
      </c>
      <c r="L68" s="75"/>
      <c r="R68" t="str">
        <f t="shared" si="7"/>
        <v/>
      </c>
      <c r="S68" s="76" t="str">
        <f t="shared" si="8"/>
        <v/>
      </c>
      <c r="T68" s="77" t="str">
        <f t="shared" si="9"/>
        <v/>
      </c>
      <c r="U68" s="67" t="str">
        <f t="shared" si="10"/>
        <v/>
      </c>
      <c r="V68" s="67" t="str">
        <f t="shared" si="11"/>
        <v/>
      </c>
    </row>
    <row r="69" spans="1:22" ht="16.2" thickBot="1">
      <c r="A69" s="78"/>
      <c r="B69" s="69"/>
      <c r="C69" s="118"/>
      <c r="D69" s="114"/>
      <c r="E69" s="114"/>
      <c r="F69" s="115"/>
      <c r="G69" s="116"/>
      <c r="H69" s="117"/>
      <c r="I69" s="62" t="str">
        <f t="shared" si="6"/>
        <v/>
      </c>
      <c r="L69" s="75"/>
      <c r="R69" t="str">
        <f t="shared" si="7"/>
        <v/>
      </c>
      <c r="S69" s="76" t="str">
        <f t="shared" si="8"/>
        <v/>
      </c>
      <c r="T69" s="77" t="str">
        <f t="shared" si="9"/>
        <v/>
      </c>
      <c r="U69" s="67" t="str">
        <f t="shared" si="10"/>
        <v/>
      </c>
      <c r="V69" s="67" t="str">
        <f t="shared" si="11"/>
        <v/>
      </c>
    </row>
    <row r="70" spans="1:22" ht="16.2" thickBot="1">
      <c r="A70" s="78"/>
      <c r="B70" s="69"/>
      <c r="C70" s="119"/>
      <c r="D70" s="114"/>
      <c r="E70" s="114"/>
      <c r="F70" s="115"/>
      <c r="G70" s="116"/>
      <c r="H70" s="117"/>
      <c r="I70" s="62" t="str">
        <f t="shared" si="6"/>
        <v/>
      </c>
      <c r="L70" s="75"/>
      <c r="R70" t="str">
        <f t="shared" si="7"/>
        <v/>
      </c>
      <c r="S70" s="76" t="str">
        <f t="shared" si="8"/>
        <v/>
      </c>
      <c r="T70" s="77" t="str">
        <f t="shared" si="9"/>
        <v/>
      </c>
      <c r="U70" s="67" t="str">
        <f t="shared" si="10"/>
        <v/>
      </c>
      <c r="V70" s="67" t="str">
        <f t="shared" si="11"/>
        <v/>
      </c>
    </row>
    <row r="71" spans="1:22" ht="16.2" thickBot="1">
      <c r="A71" s="78"/>
      <c r="B71" s="105"/>
      <c r="C71" s="118"/>
      <c r="D71" s="114"/>
      <c r="E71" s="114"/>
      <c r="F71" s="115"/>
      <c r="G71" s="116"/>
      <c r="H71" s="117"/>
      <c r="I71" s="62" t="str">
        <f t="shared" si="6"/>
        <v/>
      </c>
      <c r="L71" s="75"/>
      <c r="R71" t="str">
        <f t="shared" si="7"/>
        <v/>
      </c>
      <c r="S71" s="76" t="str">
        <f t="shared" si="8"/>
        <v/>
      </c>
      <c r="T71" s="77" t="str">
        <f t="shared" si="9"/>
        <v/>
      </c>
      <c r="U71" s="67" t="str">
        <f t="shared" si="10"/>
        <v/>
      </c>
      <c r="V71" s="67" t="str">
        <f t="shared" si="11"/>
        <v/>
      </c>
    </row>
    <row r="72" spans="1:22" ht="16.2" thickBot="1">
      <c r="A72" s="78"/>
      <c r="B72" s="105"/>
      <c r="C72" s="119"/>
      <c r="D72" s="114"/>
      <c r="E72" s="114"/>
      <c r="F72" s="115"/>
      <c r="G72" s="116"/>
      <c r="H72" s="117"/>
      <c r="I72" s="62" t="str">
        <f t="shared" si="6"/>
        <v/>
      </c>
      <c r="L72" s="75"/>
      <c r="R72" t="str">
        <f t="shared" si="7"/>
        <v/>
      </c>
      <c r="S72" s="76" t="str">
        <f t="shared" si="8"/>
        <v/>
      </c>
      <c r="T72" s="77" t="str">
        <f t="shared" si="9"/>
        <v/>
      </c>
      <c r="U72" s="67" t="str">
        <f t="shared" si="10"/>
        <v/>
      </c>
      <c r="V72" s="67" t="str">
        <f t="shared" si="11"/>
        <v/>
      </c>
    </row>
    <row r="73" spans="1:22" ht="16.2" thickBot="1">
      <c r="A73" s="78"/>
      <c r="B73" s="69"/>
      <c r="C73" s="118"/>
      <c r="D73" s="114"/>
      <c r="E73" s="114"/>
      <c r="F73" s="115"/>
      <c r="G73" s="116"/>
      <c r="H73" s="117"/>
      <c r="I73" s="62" t="str">
        <f t="shared" si="6"/>
        <v/>
      </c>
      <c r="L73" s="75"/>
      <c r="R73" t="str">
        <f t="shared" si="7"/>
        <v/>
      </c>
      <c r="S73" s="76" t="str">
        <f t="shared" si="8"/>
        <v/>
      </c>
      <c r="T73" s="77" t="str">
        <f t="shared" si="9"/>
        <v/>
      </c>
      <c r="U73" s="67" t="str">
        <f t="shared" si="10"/>
        <v/>
      </c>
      <c r="V73" s="67" t="str">
        <f t="shared" si="11"/>
        <v/>
      </c>
    </row>
    <row r="74" spans="1:22" ht="16.2" thickBot="1">
      <c r="A74" s="78"/>
      <c r="B74" s="69"/>
      <c r="C74" s="118"/>
      <c r="D74" s="114"/>
      <c r="E74" s="114"/>
      <c r="F74" s="115"/>
      <c r="G74" s="116"/>
      <c r="H74" s="117"/>
      <c r="I74" s="62" t="str">
        <f t="shared" si="6"/>
        <v/>
      </c>
      <c r="L74" s="75"/>
      <c r="R74" t="str">
        <f t="shared" si="7"/>
        <v/>
      </c>
      <c r="S74" s="76" t="str">
        <f t="shared" si="8"/>
        <v/>
      </c>
      <c r="T74" s="77" t="str">
        <f t="shared" si="9"/>
        <v/>
      </c>
      <c r="U74" s="67" t="str">
        <f t="shared" si="10"/>
        <v/>
      </c>
      <c r="V74" s="67" t="str">
        <f t="shared" si="11"/>
        <v/>
      </c>
    </row>
    <row r="75" spans="1:22" ht="16.2" thickBot="1">
      <c r="A75" s="78"/>
      <c r="B75" s="69"/>
      <c r="C75" s="118"/>
      <c r="D75" s="114"/>
      <c r="E75" s="114"/>
      <c r="F75" s="115"/>
      <c r="G75" s="116"/>
      <c r="H75" s="117"/>
      <c r="I75" s="62" t="str">
        <f t="shared" si="6"/>
        <v/>
      </c>
      <c r="L75" s="75"/>
      <c r="R75" t="str">
        <f t="shared" si="7"/>
        <v/>
      </c>
      <c r="S75" s="76" t="str">
        <f t="shared" si="8"/>
        <v/>
      </c>
      <c r="T75" s="77" t="str">
        <f t="shared" si="9"/>
        <v/>
      </c>
      <c r="U75" s="67" t="str">
        <f t="shared" si="10"/>
        <v/>
      </c>
      <c r="V75" s="67" t="str">
        <f t="shared" si="11"/>
        <v/>
      </c>
    </row>
    <row r="76" spans="1:22" ht="16.2" thickBot="1">
      <c r="A76" s="78"/>
      <c r="B76" s="69"/>
      <c r="C76" s="118"/>
      <c r="D76" s="114"/>
      <c r="E76" s="114"/>
      <c r="F76" s="115"/>
      <c r="G76" s="116"/>
      <c r="H76" s="117"/>
      <c r="I76" s="62" t="str">
        <f t="shared" si="6"/>
        <v/>
      </c>
      <c r="L76" s="75"/>
      <c r="R76" t="str">
        <f t="shared" si="7"/>
        <v/>
      </c>
      <c r="S76" s="76" t="str">
        <f t="shared" si="8"/>
        <v/>
      </c>
      <c r="T76" s="77" t="str">
        <f t="shared" si="9"/>
        <v/>
      </c>
      <c r="U76" s="67" t="str">
        <f t="shared" si="10"/>
        <v/>
      </c>
      <c r="V76" s="67" t="str">
        <f t="shared" si="11"/>
        <v/>
      </c>
    </row>
    <row r="77" spans="1:22" ht="16.2" thickBot="1">
      <c r="A77" s="78"/>
      <c r="B77" s="69"/>
      <c r="C77" s="119"/>
      <c r="D77" s="114"/>
      <c r="E77" s="114"/>
      <c r="F77" s="115"/>
      <c r="G77" s="116"/>
      <c r="H77" s="117"/>
      <c r="I77" s="62" t="str">
        <f t="shared" si="6"/>
        <v/>
      </c>
      <c r="L77" s="75"/>
      <c r="R77" t="str">
        <f t="shared" si="7"/>
        <v/>
      </c>
      <c r="S77" s="76" t="str">
        <f t="shared" si="8"/>
        <v/>
      </c>
      <c r="T77" s="77" t="str">
        <f t="shared" si="9"/>
        <v/>
      </c>
      <c r="U77" s="67" t="str">
        <f t="shared" si="10"/>
        <v/>
      </c>
      <c r="V77" s="67" t="str">
        <f t="shared" si="11"/>
        <v/>
      </c>
    </row>
    <row r="78" spans="1:22" ht="16.2" thickBot="1">
      <c r="A78" s="78"/>
      <c r="B78" s="69"/>
      <c r="C78" s="120"/>
      <c r="D78" s="114"/>
      <c r="E78" s="114"/>
      <c r="F78" s="115"/>
      <c r="G78" s="116"/>
      <c r="H78" s="117"/>
      <c r="I78" s="62" t="str">
        <f t="shared" si="6"/>
        <v/>
      </c>
      <c r="L78" s="75"/>
      <c r="R78" t="str">
        <f t="shared" si="7"/>
        <v/>
      </c>
      <c r="S78" s="76" t="str">
        <f t="shared" si="8"/>
        <v/>
      </c>
      <c r="T78" s="77" t="str">
        <f t="shared" si="9"/>
        <v/>
      </c>
      <c r="U78" s="67" t="str">
        <f t="shared" si="10"/>
        <v/>
      </c>
      <c r="V78" s="67" t="str">
        <f t="shared" si="11"/>
        <v/>
      </c>
    </row>
    <row r="79" spans="1:22" ht="16.2" thickBot="1">
      <c r="A79" s="78"/>
      <c r="B79" s="69"/>
      <c r="C79" s="120"/>
      <c r="D79" s="114"/>
      <c r="E79" s="114"/>
      <c r="F79" s="115"/>
      <c r="G79" s="116"/>
      <c r="H79" s="117"/>
      <c r="I79" s="62" t="str">
        <f t="shared" si="6"/>
        <v/>
      </c>
      <c r="L79" s="75"/>
      <c r="R79" t="str">
        <f t="shared" si="7"/>
        <v/>
      </c>
      <c r="S79" s="76" t="str">
        <f t="shared" si="8"/>
        <v/>
      </c>
      <c r="T79" s="77" t="str">
        <f t="shared" si="9"/>
        <v/>
      </c>
      <c r="U79" s="67" t="str">
        <f t="shared" si="10"/>
        <v/>
      </c>
      <c r="V79" s="67" t="str">
        <f t="shared" si="11"/>
        <v/>
      </c>
    </row>
    <row r="80" spans="1:22" ht="16.2" thickBot="1">
      <c r="A80" s="78"/>
      <c r="B80" s="69"/>
      <c r="C80" s="121"/>
      <c r="D80" s="114"/>
      <c r="E80" s="114"/>
      <c r="F80" s="115"/>
      <c r="G80" s="116"/>
      <c r="H80" s="117"/>
      <c r="I80" s="62" t="str">
        <f t="shared" si="6"/>
        <v/>
      </c>
      <c r="L80" s="75"/>
      <c r="R80" t="str">
        <f t="shared" si="7"/>
        <v/>
      </c>
      <c r="S80" s="76" t="str">
        <f t="shared" si="8"/>
        <v/>
      </c>
      <c r="T80" s="77" t="str">
        <f t="shared" si="9"/>
        <v/>
      </c>
      <c r="U80" s="67" t="str">
        <f t="shared" si="10"/>
        <v/>
      </c>
      <c r="V80" s="67" t="str">
        <f t="shared" si="11"/>
        <v/>
      </c>
    </row>
    <row r="81" spans="1:22" ht="16.2" thickBot="1">
      <c r="A81" s="78"/>
      <c r="B81" s="69"/>
      <c r="C81" s="121"/>
      <c r="D81" s="114"/>
      <c r="E81" s="114"/>
      <c r="F81" s="115"/>
      <c r="G81" s="116"/>
      <c r="H81" s="117"/>
      <c r="I81" s="62" t="str">
        <f t="shared" si="6"/>
        <v/>
      </c>
      <c r="L81" s="75"/>
      <c r="R81" t="str">
        <f t="shared" si="7"/>
        <v/>
      </c>
      <c r="S81" s="76" t="str">
        <f t="shared" si="8"/>
        <v/>
      </c>
      <c r="T81" s="77" t="str">
        <f t="shared" si="9"/>
        <v/>
      </c>
      <c r="U81" s="67" t="str">
        <f t="shared" si="10"/>
        <v/>
      </c>
      <c r="V81" s="67" t="str">
        <f t="shared" si="11"/>
        <v/>
      </c>
    </row>
    <row r="82" spans="1:22" ht="16.2" thickBot="1">
      <c r="A82" s="78"/>
      <c r="B82" s="69"/>
      <c r="C82" s="121"/>
      <c r="D82" s="114"/>
      <c r="E82" s="114"/>
      <c r="F82" s="115"/>
      <c r="G82" s="116"/>
      <c r="H82" s="117"/>
      <c r="I82" s="62" t="str">
        <f t="shared" si="6"/>
        <v/>
      </c>
      <c r="L82" s="75"/>
      <c r="R82" t="str">
        <f t="shared" si="7"/>
        <v/>
      </c>
      <c r="S82" s="76" t="str">
        <f t="shared" si="8"/>
        <v/>
      </c>
      <c r="T82" s="77" t="str">
        <f t="shared" si="9"/>
        <v/>
      </c>
      <c r="U82" s="67" t="str">
        <f t="shared" si="10"/>
        <v/>
      </c>
      <c r="V82" s="67" t="str">
        <f t="shared" si="11"/>
        <v/>
      </c>
    </row>
    <row r="83" spans="1:22" ht="16.2" thickBot="1">
      <c r="A83" s="78"/>
      <c r="B83" s="69"/>
      <c r="C83" s="121"/>
      <c r="D83" s="114"/>
      <c r="E83" s="114"/>
      <c r="F83" s="115"/>
      <c r="G83" s="116"/>
      <c r="H83" s="117"/>
      <c r="I83" s="62" t="str">
        <f t="shared" si="6"/>
        <v/>
      </c>
      <c r="L83" s="75"/>
      <c r="R83" t="str">
        <f t="shared" si="7"/>
        <v/>
      </c>
      <c r="S83" s="76" t="str">
        <f t="shared" si="8"/>
        <v/>
      </c>
      <c r="T83" s="77" t="str">
        <f t="shared" si="9"/>
        <v/>
      </c>
      <c r="U83" s="67" t="str">
        <f t="shared" si="10"/>
        <v/>
      </c>
      <c r="V83" s="67" t="str">
        <f t="shared" si="11"/>
        <v/>
      </c>
    </row>
    <row r="84" spans="1:22" ht="16.2" thickBot="1">
      <c r="A84" s="78"/>
      <c r="B84" s="69"/>
      <c r="C84" s="120"/>
      <c r="D84" s="114"/>
      <c r="E84" s="114"/>
      <c r="F84" s="115"/>
      <c r="G84" s="116"/>
      <c r="H84" s="117"/>
      <c r="I84" s="62" t="str">
        <f t="shared" si="6"/>
        <v/>
      </c>
      <c r="R84" t="str">
        <f t="shared" si="7"/>
        <v/>
      </c>
      <c r="S84" s="76" t="str">
        <f t="shared" si="8"/>
        <v/>
      </c>
      <c r="T84" s="77" t="str">
        <f t="shared" si="9"/>
        <v/>
      </c>
      <c r="U84" s="67" t="str">
        <f t="shared" si="10"/>
        <v/>
      </c>
      <c r="V84" s="67" t="str">
        <f t="shared" si="11"/>
        <v/>
      </c>
    </row>
    <row r="85" spans="1:22" ht="16.2" thickBot="1">
      <c r="A85" s="78"/>
      <c r="B85" s="69"/>
      <c r="C85" s="120"/>
      <c r="D85" s="114"/>
      <c r="E85" s="114"/>
      <c r="F85" s="115"/>
      <c r="G85" s="116"/>
      <c r="H85" s="117"/>
      <c r="I85" s="62" t="str">
        <f t="shared" si="6"/>
        <v/>
      </c>
      <c r="R85" t="str">
        <f t="shared" si="7"/>
        <v/>
      </c>
      <c r="S85" s="76" t="str">
        <f t="shared" si="8"/>
        <v/>
      </c>
      <c r="T85" s="77" t="str">
        <f t="shared" si="9"/>
        <v/>
      </c>
      <c r="U85" s="67" t="str">
        <f t="shared" si="10"/>
        <v/>
      </c>
      <c r="V85" s="67" t="str">
        <f t="shared" si="11"/>
        <v/>
      </c>
    </row>
    <row r="86" spans="1:22" ht="16.2" thickBot="1">
      <c r="A86" s="78"/>
      <c r="B86" s="69"/>
      <c r="C86" s="120"/>
      <c r="D86" s="114"/>
      <c r="E86" s="114"/>
      <c r="F86" s="115"/>
      <c r="G86" s="116"/>
      <c r="H86" s="117"/>
      <c r="I86" s="62" t="str">
        <f t="shared" si="6"/>
        <v/>
      </c>
      <c r="R86" t="str">
        <f t="shared" si="7"/>
        <v/>
      </c>
      <c r="S86" s="76" t="str">
        <f t="shared" si="8"/>
        <v/>
      </c>
      <c r="T86" s="77" t="str">
        <f t="shared" si="9"/>
        <v/>
      </c>
      <c r="U86" s="67" t="str">
        <f t="shared" si="10"/>
        <v/>
      </c>
      <c r="V86" s="67" t="str">
        <f t="shared" si="11"/>
        <v/>
      </c>
    </row>
    <row r="87" spans="1:22" ht="16.2" thickBot="1">
      <c r="A87" s="78"/>
      <c r="B87" s="69"/>
      <c r="C87" s="120"/>
      <c r="D87" s="114"/>
      <c r="E87" s="114"/>
      <c r="F87" s="115"/>
      <c r="G87" s="116"/>
      <c r="H87" s="117"/>
      <c r="I87" s="62" t="str">
        <f t="shared" si="6"/>
        <v/>
      </c>
      <c r="R87" t="str">
        <f t="shared" si="7"/>
        <v/>
      </c>
      <c r="S87" s="76" t="str">
        <f t="shared" si="8"/>
        <v/>
      </c>
      <c r="T87" s="77" t="str">
        <f t="shared" si="9"/>
        <v/>
      </c>
      <c r="U87" s="67" t="str">
        <f t="shared" si="10"/>
        <v/>
      </c>
      <c r="V87" s="67" t="str">
        <f t="shared" si="11"/>
        <v/>
      </c>
    </row>
    <row r="88" spans="1:22" ht="16.2" thickBot="1">
      <c r="A88" s="78"/>
      <c r="B88" s="69"/>
      <c r="C88" s="120"/>
      <c r="D88" s="114"/>
      <c r="E88" s="114"/>
      <c r="F88" s="115"/>
      <c r="G88" s="116"/>
      <c r="H88" s="117"/>
      <c r="I88" s="62" t="str">
        <f t="shared" si="6"/>
        <v/>
      </c>
      <c r="R88" t="str">
        <f t="shared" si="7"/>
        <v/>
      </c>
      <c r="S88" s="76" t="str">
        <f t="shared" si="8"/>
        <v/>
      </c>
      <c r="T88" s="77" t="str">
        <f t="shared" si="9"/>
        <v/>
      </c>
      <c r="U88" s="67" t="str">
        <f t="shared" si="10"/>
        <v/>
      </c>
      <c r="V88" s="67" t="str">
        <f t="shared" si="11"/>
        <v/>
      </c>
    </row>
    <row r="89" spans="1:22" ht="16.2" thickBot="1">
      <c r="A89" s="78"/>
      <c r="B89" s="69"/>
      <c r="C89" s="120"/>
      <c r="D89" s="114"/>
      <c r="E89" s="114"/>
      <c r="F89" s="115"/>
      <c r="G89" s="116"/>
      <c r="H89" s="117"/>
      <c r="I89" s="62" t="str">
        <f t="shared" si="6"/>
        <v/>
      </c>
      <c r="R89" t="str">
        <f t="shared" si="7"/>
        <v/>
      </c>
      <c r="S89" s="76" t="str">
        <f t="shared" si="8"/>
        <v/>
      </c>
      <c r="T89" s="77" t="str">
        <f t="shared" si="9"/>
        <v/>
      </c>
      <c r="U89" s="67" t="str">
        <f t="shared" si="10"/>
        <v/>
      </c>
      <c r="V89" s="67" t="str">
        <f t="shared" si="11"/>
        <v/>
      </c>
    </row>
    <row r="90" spans="1:22" ht="16.2" thickBot="1">
      <c r="A90" s="78"/>
      <c r="B90" s="69"/>
      <c r="C90" s="121"/>
      <c r="D90" s="114"/>
      <c r="E90" s="114"/>
      <c r="F90" s="115"/>
      <c r="G90" s="116"/>
      <c r="H90" s="117"/>
      <c r="I90" s="62" t="str">
        <f t="shared" si="6"/>
        <v/>
      </c>
      <c r="R90" t="str">
        <f t="shared" si="7"/>
        <v/>
      </c>
      <c r="S90" s="76" t="str">
        <f t="shared" si="8"/>
        <v/>
      </c>
      <c r="T90" s="77" t="str">
        <f t="shared" si="9"/>
        <v/>
      </c>
      <c r="U90" s="67" t="str">
        <f t="shared" si="10"/>
        <v/>
      </c>
      <c r="V90" s="67" t="str">
        <f t="shared" si="11"/>
        <v/>
      </c>
    </row>
    <row r="91" spans="1:22" ht="16.2" thickBot="1">
      <c r="A91" s="78"/>
      <c r="B91" s="69"/>
      <c r="C91" s="121"/>
      <c r="D91" s="114"/>
      <c r="E91" s="114"/>
      <c r="F91" s="115"/>
      <c r="G91" s="116"/>
      <c r="H91" s="117"/>
      <c r="I91" s="62" t="str">
        <f t="shared" si="6"/>
        <v/>
      </c>
      <c r="R91" t="str">
        <f t="shared" si="7"/>
        <v/>
      </c>
      <c r="S91" s="76" t="str">
        <f t="shared" si="8"/>
        <v/>
      </c>
      <c r="T91" s="77" t="str">
        <f t="shared" si="9"/>
        <v/>
      </c>
      <c r="U91" s="67" t="str">
        <f t="shared" si="10"/>
        <v/>
      </c>
      <c r="V91" s="67" t="str">
        <f t="shared" si="11"/>
        <v/>
      </c>
    </row>
    <row r="92" spans="1:22" ht="16.2" thickBot="1">
      <c r="A92" s="78"/>
      <c r="B92" s="69"/>
      <c r="C92" s="120"/>
      <c r="D92" s="114"/>
      <c r="E92" s="114"/>
      <c r="F92" s="115"/>
      <c r="G92" s="116"/>
      <c r="H92" s="117"/>
      <c r="I92" s="62" t="str">
        <f t="shared" si="6"/>
        <v/>
      </c>
      <c r="R92" t="str">
        <f t="shared" si="7"/>
        <v/>
      </c>
      <c r="S92" s="76" t="str">
        <f t="shared" si="8"/>
        <v/>
      </c>
      <c r="T92" s="77" t="str">
        <f t="shared" si="9"/>
        <v/>
      </c>
      <c r="U92" s="67" t="str">
        <f t="shared" si="10"/>
        <v/>
      </c>
      <c r="V92" s="67" t="str">
        <f t="shared" si="11"/>
        <v/>
      </c>
    </row>
    <row r="93" spans="1:22" ht="16.2" thickBot="1">
      <c r="A93" s="78"/>
      <c r="B93" s="69"/>
      <c r="C93" s="120"/>
      <c r="D93" s="114"/>
      <c r="E93" s="114"/>
      <c r="F93" s="115"/>
      <c r="G93" s="116"/>
      <c r="H93" s="117"/>
      <c r="I93" s="62" t="str">
        <f t="shared" si="6"/>
        <v/>
      </c>
      <c r="R93" t="str">
        <f t="shared" si="7"/>
        <v/>
      </c>
      <c r="S93" s="76" t="str">
        <f t="shared" si="8"/>
        <v/>
      </c>
      <c r="T93" s="77" t="str">
        <f t="shared" si="9"/>
        <v/>
      </c>
      <c r="U93" s="67" t="str">
        <f t="shared" si="10"/>
        <v/>
      </c>
      <c r="V93" s="67" t="str">
        <f t="shared" si="11"/>
        <v/>
      </c>
    </row>
    <row r="94" spans="1:22" ht="16.2" thickBot="1">
      <c r="A94" s="78"/>
      <c r="B94" s="69"/>
      <c r="C94" s="121"/>
      <c r="D94" s="114"/>
      <c r="E94" s="114"/>
      <c r="F94" s="115"/>
      <c r="G94" s="116"/>
      <c r="H94" s="117"/>
      <c r="I94" s="62" t="str">
        <f t="shared" si="6"/>
        <v/>
      </c>
      <c r="R94" t="str">
        <f t="shared" si="7"/>
        <v/>
      </c>
      <c r="S94" s="76" t="str">
        <f t="shared" si="8"/>
        <v/>
      </c>
      <c r="T94" s="77" t="str">
        <f t="shared" si="9"/>
        <v/>
      </c>
      <c r="U94" s="67" t="str">
        <f t="shared" si="10"/>
        <v/>
      </c>
      <c r="V94" s="67" t="str">
        <f t="shared" si="11"/>
        <v/>
      </c>
    </row>
    <row r="95" spans="1:22" ht="16.2" thickBot="1">
      <c r="A95" s="78"/>
      <c r="B95" s="69"/>
      <c r="C95" s="121"/>
      <c r="D95" s="114"/>
      <c r="E95" s="114"/>
      <c r="F95" s="115"/>
      <c r="G95" s="116"/>
      <c r="H95" s="117"/>
      <c r="I95" s="62" t="str">
        <f t="shared" si="6"/>
        <v/>
      </c>
      <c r="R95" t="str">
        <f t="shared" si="7"/>
        <v/>
      </c>
      <c r="S95" s="76" t="str">
        <f t="shared" si="8"/>
        <v/>
      </c>
      <c r="T95" s="77" t="str">
        <f t="shared" si="9"/>
        <v/>
      </c>
      <c r="U95" s="67" t="str">
        <f t="shared" si="10"/>
        <v/>
      </c>
      <c r="V95" s="67" t="str">
        <f t="shared" si="11"/>
        <v/>
      </c>
    </row>
    <row r="96" spans="1:22" ht="16.2" thickBot="1">
      <c r="A96" s="78"/>
      <c r="B96" s="69"/>
      <c r="C96" s="121"/>
      <c r="D96" s="114"/>
      <c r="E96" s="114"/>
      <c r="F96" s="115"/>
      <c r="G96" s="116"/>
      <c r="H96" s="117"/>
      <c r="I96" s="62" t="str">
        <f t="shared" si="6"/>
        <v/>
      </c>
      <c r="R96" t="str">
        <f t="shared" si="7"/>
        <v/>
      </c>
      <c r="S96" s="76" t="str">
        <f t="shared" si="8"/>
        <v/>
      </c>
      <c r="T96" s="77" t="str">
        <f t="shared" si="9"/>
        <v/>
      </c>
      <c r="U96" s="67" t="str">
        <f t="shared" si="10"/>
        <v/>
      </c>
      <c r="V96" s="67" t="str">
        <f t="shared" si="11"/>
        <v/>
      </c>
    </row>
    <row r="97" spans="1:22" ht="16.2" thickBot="1">
      <c r="A97" s="78"/>
      <c r="B97" s="69"/>
      <c r="C97" s="121"/>
      <c r="D97" s="114"/>
      <c r="E97" s="114"/>
      <c r="F97" s="115"/>
      <c r="G97" s="116"/>
      <c r="H97" s="117"/>
      <c r="I97" s="62" t="str">
        <f t="shared" si="6"/>
        <v/>
      </c>
      <c r="R97" t="str">
        <f t="shared" si="7"/>
        <v/>
      </c>
      <c r="S97" s="76" t="str">
        <f t="shared" si="8"/>
        <v/>
      </c>
      <c r="T97" s="77" t="str">
        <f t="shared" si="9"/>
        <v/>
      </c>
      <c r="U97" s="67" t="str">
        <f t="shared" si="10"/>
        <v/>
      </c>
      <c r="V97" s="67" t="str">
        <f t="shared" si="11"/>
        <v/>
      </c>
    </row>
    <row r="98" spans="1:22" ht="16.2" thickBot="1">
      <c r="A98" s="78"/>
      <c r="B98" s="69"/>
      <c r="C98" s="121"/>
      <c r="D98" s="114"/>
      <c r="E98" s="114"/>
      <c r="F98" s="115"/>
      <c r="G98" s="116"/>
      <c r="H98" s="117"/>
      <c r="I98" s="62" t="str">
        <f t="shared" si="6"/>
        <v/>
      </c>
      <c r="R98" t="str">
        <f t="shared" si="7"/>
        <v/>
      </c>
      <c r="S98" s="76" t="str">
        <f t="shared" si="8"/>
        <v/>
      </c>
      <c r="T98" s="77" t="str">
        <f t="shared" si="9"/>
        <v/>
      </c>
      <c r="U98" s="67" t="str">
        <f t="shared" si="10"/>
        <v/>
      </c>
      <c r="V98" s="67" t="str">
        <f t="shared" si="11"/>
        <v/>
      </c>
    </row>
    <row r="99" spans="1:22" ht="16.2" thickBot="1">
      <c r="A99" s="78"/>
      <c r="B99" s="69"/>
      <c r="C99" s="121"/>
      <c r="D99" s="114"/>
      <c r="E99" s="114"/>
      <c r="F99" s="115"/>
      <c r="G99" s="116"/>
      <c r="H99" s="117"/>
      <c r="I99" s="62" t="str">
        <f t="shared" si="6"/>
        <v/>
      </c>
      <c r="R99" t="str">
        <f t="shared" si="7"/>
        <v/>
      </c>
      <c r="S99" s="76" t="str">
        <f t="shared" si="8"/>
        <v/>
      </c>
      <c r="T99" s="77" t="str">
        <f t="shared" si="9"/>
        <v/>
      </c>
      <c r="U99" s="67" t="str">
        <f t="shared" si="10"/>
        <v/>
      </c>
      <c r="V99" s="67" t="str">
        <f t="shared" si="11"/>
        <v/>
      </c>
    </row>
    <row r="100" spans="1:22" ht="16.2" thickBot="1">
      <c r="A100" s="78"/>
      <c r="B100" s="69"/>
      <c r="C100" s="121"/>
      <c r="D100" s="114"/>
      <c r="E100" s="114"/>
      <c r="F100" s="115"/>
      <c r="G100" s="116"/>
      <c r="H100" s="117"/>
      <c r="I100" s="62" t="str">
        <f t="shared" si="6"/>
        <v/>
      </c>
      <c r="R100" t="str">
        <f t="shared" si="7"/>
        <v/>
      </c>
      <c r="S100" s="76" t="str">
        <f t="shared" si="8"/>
        <v/>
      </c>
      <c r="T100" s="77" t="str">
        <f t="shared" si="9"/>
        <v/>
      </c>
      <c r="U100" s="67" t="str">
        <f t="shared" si="10"/>
        <v/>
      </c>
      <c r="V100" s="67" t="str">
        <f t="shared" si="11"/>
        <v/>
      </c>
    </row>
    <row r="101" spans="1:22" ht="16.2" thickBot="1">
      <c r="A101" s="78"/>
      <c r="B101" s="69"/>
      <c r="C101" s="121"/>
      <c r="D101" s="114"/>
      <c r="E101" s="114"/>
      <c r="F101" s="115"/>
      <c r="G101" s="116"/>
      <c r="H101" s="117"/>
      <c r="I101" s="62" t="str">
        <f t="shared" si="6"/>
        <v/>
      </c>
      <c r="R101" t="str">
        <f t="shared" si="7"/>
        <v/>
      </c>
      <c r="S101" s="76" t="str">
        <f t="shared" si="8"/>
        <v/>
      </c>
      <c r="T101" s="77" t="str">
        <f t="shared" si="9"/>
        <v/>
      </c>
      <c r="U101" s="67" t="str">
        <f t="shared" si="10"/>
        <v/>
      </c>
      <c r="V101" s="67" t="str">
        <f t="shared" si="11"/>
        <v/>
      </c>
    </row>
    <row r="102" spans="1:22" ht="16.2" thickBot="1">
      <c r="A102" s="78"/>
      <c r="B102" s="69"/>
      <c r="C102" s="121"/>
      <c r="D102" s="114"/>
      <c r="E102" s="114"/>
      <c r="F102" s="115"/>
      <c r="G102" s="116"/>
      <c r="H102" s="117"/>
      <c r="I102" s="62" t="str">
        <f t="shared" si="6"/>
        <v/>
      </c>
      <c r="R102" t="str">
        <f t="shared" si="7"/>
        <v/>
      </c>
      <c r="S102" s="76" t="str">
        <f t="shared" si="8"/>
        <v/>
      </c>
      <c r="T102" s="77" t="str">
        <f t="shared" si="9"/>
        <v/>
      </c>
      <c r="U102" s="67" t="str">
        <f t="shared" si="10"/>
        <v/>
      </c>
      <c r="V102" s="67" t="str">
        <f t="shared" si="11"/>
        <v/>
      </c>
    </row>
    <row r="103" spans="1:22" ht="16.2" thickBot="1">
      <c r="A103" s="78"/>
      <c r="B103" s="69"/>
      <c r="C103" s="121"/>
      <c r="D103" s="114"/>
      <c r="E103" s="114"/>
      <c r="F103" s="115"/>
      <c r="G103" s="116"/>
      <c r="H103" s="117"/>
      <c r="I103" s="62" t="str">
        <f t="shared" si="6"/>
        <v/>
      </c>
      <c r="R103" t="str">
        <f t="shared" si="7"/>
        <v/>
      </c>
      <c r="S103" s="76" t="str">
        <f t="shared" si="8"/>
        <v/>
      </c>
      <c r="T103" s="77" t="str">
        <f t="shared" si="9"/>
        <v/>
      </c>
      <c r="U103" s="67" t="str">
        <f t="shared" si="10"/>
        <v/>
      </c>
      <c r="V103" s="67" t="str">
        <f t="shared" si="11"/>
        <v/>
      </c>
    </row>
    <row r="104" spans="1:22" ht="16.2" thickBot="1">
      <c r="A104" s="78"/>
      <c r="B104" s="69"/>
      <c r="C104" s="121"/>
      <c r="D104" s="114"/>
      <c r="E104" s="114"/>
      <c r="F104" s="115"/>
      <c r="G104" s="116"/>
      <c r="H104" s="117"/>
      <c r="I104" s="62" t="str">
        <f t="shared" si="6"/>
        <v/>
      </c>
      <c r="R104" t="str">
        <f t="shared" si="7"/>
        <v/>
      </c>
      <c r="S104" s="76" t="str">
        <f t="shared" si="8"/>
        <v/>
      </c>
      <c r="T104" s="77" t="str">
        <f t="shared" si="9"/>
        <v/>
      </c>
      <c r="U104" s="67" t="str">
        <f t="shared" si="10"/>
        <v/>
      </c>
      <c r="V104" s="67" t="str">
        <f t="shared" si="11"/>
        <v/>
      </c>
    </row>
    <row r="105" spans="1:22" ht="16.2" thickBot="1">
      <c r="A105" s="78"/>
      <c r="B105" s="69"/>
      <c r="C105" s="121"/>
      <c r="D105" s="114"/>
      <c r="E105" s="114"/>
      <c r="F105" s="115"/>
      <c r="G105" s="116"/>
      <c r="H105" s="117"/>
      <c r="I105" s="62" t="str">
        <f t="shared" si="6"/>
        <v/>
      </c>
      <c r="R105" t="str">
        <f t="shared" si="7"/>
        <v/>
      </c>
      <c r="S105" s="76" t="str">
        <f t="shared" si="8"/>
        <v/>
      </c>
      <c r="T105" s="77" t="str">
        <f t="shared" si="9"/>
        <v/>
      </c>
      <c r="U105" s="67" t="str">
        <f t="shared" si="10"/>
        <v/>
      </c>
      <c r="V105" s="67" t="str">
        <f t="shared" si="11"/>
        <v/>
      </c>
    </row>
    <row r="106" spans="1:22" ht="16.2" thickBot="1">
      <c r="A106" s="78"/>
      <c r="B106" s="69"/>
      <c r="C106" s="121"/>
      <c r="D106" s="114"/>
      <c r="E106" s="114"/>
      <c r="F106" s="115"/>
      <c r="G106" s="116"/>
      <c r="H106" s="117"/>
      <c r="I106" s="62" t="str">
        <f t="shared" si="6"/>
        <v/>
      </c>
      <c r="R106" t="str">
        <f t="shared" si="7"/>
        <v/>
      </c>
      <c r="S106" s="76" t="str">
        <f t="shared" si="8"/>
        <v/>
      </c>
      <c r="T106" s="77" t="str">
        <f t="shared" si="9"/>
        <v/>
      </c>
      <c r="U106" s="67" t="str">
        <f t="shared" si="10"/>
        <v/>
      </c>
      <c r="V106" s="67" t="str">
        <f t="shared" si="11"/>
        <v/>
      </c>
    </row>
    <row r="107" spans="1:22" ht="16.2" thickBot="1">
      <c r="A107" s="78"/>
      <c r="B107" s="69"/>
      <c r="C107" s="121"/>
      <c r="D107" s="114"/>
      <c r="E107" s="114"/>
      <c r="F107" s="115"/>
      <c r="G107" s="116"/>
      <c r="H107" s="117"/>
      <c r="I107" s="62" t="str">
        <f t="shared" si="6"/>
        <v/>
      </c>
      <c r="R107" t="str">
        <f t="shared" si="7"/>
        <v/>
      </c>
      <c r="S107" s="76" t="str">
        <f t="shared" si="8"/>
        <v/>
      </c>
      <c r="T107" s="77" t="str">
        <f t="shared" si="9"/>
        <v/>
      </c>
      <c r="U107" s="67" t="str">
        <f t="shared" si="10"/>
        <v/>
      </c>
      <c r="V107" s="67" t="str">
        <f t="shared" si="11"/>
        <v/>
      </c>
    </row>
    <row r="108" spans="1:22" ht="16.2" thickBot="1">
      <c r="A108" s="78"/>
      <c r="B108" s="69"/>
      <c r="C108" s="121"/>
      <c r="D108" s="114"/>
      <c r="E108" s="114"/>
      <c r="F108" s="115"/>
      <c r="G108" s="116"/>
      <c r="H108" s="117"/>
      <c r="I108" s="62" t="str">
        <f t="shared" si="6"/>
        <v/>
      </c>
      <c r="R108" t="str">
        <f t="shared" si="7"/>
        <v/>
      </c>
      <c r="S108" s="76" t="str">
        <f t="shared" si="8"/>
        <v/>
      </c>
      <c r="T108" s="77" t="str">
        <f t="shared" si="9"/>
        <v/>
      </c>
      <c r="U108" s="67" t="str">
        <f t="shared" si="10"/>
        <v/>
      </c>
      <c r="V108" s="67" t="str">
        <f t="shared" si="11"/>
        <v/>
      </c>
    </row>
    <row r="109" spans="1:22" ht="16.2" thickBot="1">
      <c r="A109" s="78"/>
      <c r="B109" s="69"/>
      <c r="C109" s="121"/>
      <c r="D109" s="114"/>
      <c r="E109" s="114"/>
      <c r="F109" s="115"/>
      <c r="G109" s="116"/>
      <c r="H109" s="117"/>
      <c r="I109" s="62" t="str">
        <f t="shared" si="6"/>
        <v/>
      </c>
      <c r="R109" t="str">
        <f t="shared" si="7"/>
        <v/>
      </c>
      <c r="S109" s="76" t="str">
        <f t="shared" si="8"/>
        <v/>
      </c>
      <c r="T109" s="77" t="str">
        <f t="shared" si="9"/>
        <v/>
      </c>
      <c r="U109" s="67" t="str">
        <f t="shared" si="10"/>
        <v/>
      </c>
      <c r="V109" s="67" t="str">
        <f t="shared" si="11"/>
        <v/>
      </c>
    </row>
    <row r="110" spans="1:22" ht="16.2" thickBot="1">
      <c r="A110" s="78"/>
      <c r="B110" s="69"/>
      <c r="C110" s="120"/>
      <c r="D110" s="114"/>
      <c r="E110" s="114"/>
      <c r="F110" s="115"/>
      <c r="G110" s="116"/>
      <c r="H110" s="117"/>
      <c r="I110" s="62" t="str">
        <f t="shared" si="6"/>
        <v/>
      </c>
      <c r="R110" t="str">
        <f t="shared" si="7"/>
        <v/>
      </c>
      <c r="S110" s="76" t="str">
        <f t="shared" si="8"/>
        <v/>
      </c>
      <c r="T110" s="77" t="str">
        <f t="shared" si="9"/>
        <v/>
      </c>
      <c r="U110" s="67" t="str">
        <f t="shared" si="10"/>
        <v/>
      </c>
      <c r="V110" s="67" t="str">
        <f t="shared" si="11"/>
        <v/>
      </c>
    </row>
    <row r="111" spans="1:22" ht="16.2" thickBot="1">
      <c r="A111" s="78"/>
      <c r="B111" s="69"/>
      <c r="C111" s="120"/>
      <c r="D111" s="114"/>
      <c r="E111" s="114"/>
      <c r="F111" s="115"/>
      <c r="G111" s="116"/>
      <c r="H111" s="117"/>
      <c r="I111" s="62" t="str">
        <f t="shared" si="6"/>
        <v/>
      </c>
      <c r="R111" t="str">
        <f t="shared" si="7"/>
        <v/>
      </c>
      <c r="S111" s="76" t="str">
        <f t="shared" si="8"/>
        <v/>
      </c>
      <c r="T111" s="77" t="str">
        <f t="shared" si="9"/>
        <v/>
      </c>
      <c r="U111" s="67" t="str">
        <f t="shared" si="10"/>
        <v/>
      </c>
      <c r="V111" s="67" t="str">
        <f t="shared" si="11"/>
        <v/>
      </c>
    </row>
    <row r="112" spans="1:22" ht="16.2" thickBot="1">
      <c r="A112" s="78"/>
      <c r="B112" s="69"/>
      <c r="C112" s="120"/>
      <c r="D112" s="114"/>
      <c r="E112" s="114"/>
      <c r="F112" s="115"/>
      <c r="G112" s="116"/>
      <c r="H112" s="117"/>
      <c r="I112" s="62" t="str">
        <f t="shared" si="6"/>
        <v/>
      </c>
      <c r="R112" t="str">
        <f t="shared" si="7"/>
        <v/>
      </c>
      <c r="S112" s="76" t="str">
        <f t="shared" si="8"/>
        <v/>
      </c>
      <c r="T112" s="77" t="str">
        <f t="shared" si="9"/>
        <v/>
      </c>
      <c r="U112" s="67" t="str">
        <f t="shared" si="10"/>
        <v/>
      </c>
      <c r="V112" s="67" t="str">
        <f t="shared" si="11"/>
        <v/>
      </c>
    </row>
    <row r="113" spans="1:22" ht="16.2" thickBot="1">
      <c r="A113" s="78"/>
      <c r="B113" s="69"/>
      <c r="C113" s="120"/>
      <c r="D113" s="114"/>
      <c r="E113" s="114"/>
      <c r="F113" s="115"/>
      <c r="G113" s="116"/>
      <c r="H113" s="117"/>
      <c r="I113" s="62" t="str">
        <f t="shared" si="6"/>
        <v/>
      </c>
      <c r="R113" t="str">
        <f t="shared" si="7"/>
        <v/>
      </c>
      <c r="S113" s="76" t="str">
        <f t="shared" si="8"/>
        <v/>
      </c>
      <c r="T113" s="77" t="str">
        <f t="shared" si="9"/>
        <v/>
      </c>
      <c r="U113" s="67" t="str">
        <f t="shared" si="10"/>
        <v/>
      </c>
      <c r="V113" s="67" t="str">
        <f t="shared" si="11"/>
        <v/>
      </c>
    </row>
    <row r="114" spans="1:22" ht="16.2" thickBot="1">
      <c r="A114" s="78"/>
      <c r="B114" s="69"/>
      <c r="C114" s="121"/>
      <c r="D114" s="114"/>
      <c r="E114" s="114"/>
      <c r="F114" s="115"/>
      <c r="G114" s="116"/>
      <c r="H114" s="117"/>
      <c r="I114" s="62" t="str">
        <f t="shared" si="6"/>
        <v/>
      </c>
      <c r="R114" t="str">
        <f t="shared" si="7"/>
        <v/>
      </c>
      <c r="S114" s="76" t="str">
        <f t="shared" si="8"/>
        <v/>
      </c>
      <c r="T114" s="77" t="str">
        <f t="shared" si="9"/>
        <v/>
      </c>
      <c r="U114" s="67" t="str">
        <f t="shared" si="10"/>
        <v/>
      </c>
      <c r="V114" s="67" t="str">
        <f t="shared" si="11"/>
        <v/>
      </c>
    </row>
    <row r="115" spans="1:22" ht="16.2" thickBot="1">
      <c r="A115" s="78"/>
      <c r="B115" s="69"/>
      <c r="C115" s="121"/>
      <c r="D115" s="114"/>
      <c r="E115" s="114"/>
      <c r="F115" s="115"/>
      <c r="G115" s="116"/>
      <c r="H115" s="117"/>
      <c r="I115" s="62" t="str">
        <f t="shared" si="6"/>
        <v/>
      </c>
      <c r="R115" t="str">
        <f t="shared" si="7"/>
        <v/>
      </c>
      <c r="S115" s="76" t="str">
        <f t="shared" si="8"/>
        <v/>
      </c>
      <c r="T115" s="77" t="str">
        <f t="shared" si="9"/>
        <v/>
      </c>
      <c r="U115" s="67" t="str">
        <f t="shared" si="10"/>
        <v/>
      </c>
      <c r="V115" s="67" t="str">
        <f t="shared" si="11"/>
        <v/>
      </c>
    </row>
    <row r="116" spans="1:22" ht="16.2" thickBot="1">
      <c r="A116" s="78"/>
      <c r="B116" s="69"/>
      <c r="C116" s="121"/>
      <c r="D116" s="114"/>
      <c r="E116" s="114"/>
      <c r="F116" s="115"/>
      <c r="G116" s="116"/>
      <c r="H116" s="117"/>
      <c r="I116" s="62" t="str">
        <f t="shared" si="6"/>
        <v/>
      </c>
      <c r="R116" t="str">
        <f t="shared" si="7"/>
        <v/>
      </c>
      <c r="S116" s="76" t="str">
        <f t="shared" si="8"/>
        <v/>
      </c>
      <c r="T116" s="77" t="str">
        <f t="shared" si="9"/>
        <v/>
      </c>
      <c r="U116" s="67" t="str">
        <f t="shared" si="10"/>
        <v/>
      </c>
      <c r="V116" s="67" t="str">
        <f t="shared" si="11"/>
        <v/>
      </c>
    </row>
    <row r="117" spans="1:22" ht="16.2" thickBot="1">
      <c r="A117" s="78"/>
      <c r="B117" s="69"/>
      <c r="C117" s="121"/>
      <c r="D117" s="114"/>
      <c r="E117" s="114"/>
      <c r="F117" s="115"/>
      <c r="G117" s="116"/>
      <c r="H117" s="117"/>
      <c r="I117" s="62" t="str">
        <f t="shared" si="6"/>
        <v/>
      </c>
      <c r="R117" t="str">
        <f t="shared" si="7"/>
        <v/>
      </c>
      <c r="S117" s="76" t="str">
        <f t="shared" si="8"/>
        <v/>
      </c>
      <c r="T117" s="77" t="str">
        <f t="shared" si="9"/>
        <v/>
      </c>
      <c r="U117" s="67" t="str">
        <f t="shared" si="10"/>
        <v/>
      </c>
      <c r="V117" s="67" t="str">
        <f t="shared" si="11"/>
        <v/>
      </c>
    </row>
    <row r="118" spans="1:22" ht="16.2" thickBot="1">
      <c r="A118" s="78"/>
      <c r="B118" s="69"/>
      <c r="C118" s="120"/>
      <c r="D118" s="114"/>
      <c r="E118" s="114"/>
      <c r="F118" s="115"/>
      <c r="G118" s="116"/>
      <c r="H118" s="117"/>
      <c r="I118" s="62" t="str">
        <f t="shared" si="6"/>
        <v/>
      </c>
      <c r="R118" t="str">
        <f t="shared" si="7"/>
        <v/>
      </c>
      <c r="S118" s="76" t="str">
        <f t="shared" si="8"/>
        <v/>
      </c>
      <c r="T118" s="77" t="str">
        <f t="shared" si="9"/>
        <v/>
      </c>
      <c r="U118" s="67" t="str">
        <f t="shared" si="10"/>
        <v/>
      </c>
      <c r="V118" s="67" t="str">
        <f t="shared" si="11"/>
        <v/>
      </c>
    </row>
    <row r="119" spans="1:22" ht="16.2" thickBot="1">
      <c r="A119" s="78"/>
      <c r="B119" s="69"/>
      <c r="C119" s="120"/>
      <c r="D119" s="114"/>
      <c r="E119" s="114"/>
      <c r="F119" s="115"/>
      <c r="G119" s="116"/>
      <c r="H119" s="117"/>
      <c r="I119" s="62" t="str">
        <f t="shared" si="6"/>
        <v/>
      </c>
      <c r="R119" t="str">
        <f t="shared" si="7"/>
        <v/>
      </c>
      <c r="S119" s="76" t="str">
        <f t="shared" si="8"/>
        <v/>
      </c>
      <c r="T119" s="77" t="str">
        <f t="shared" si="9"/>
        <v/>
      </c>
      <c r="U119" s="67" t="str">
        <f t="shared" si="10"/>
        <v/>
      </c>
      <c r="V119" s="67" t="str">
        <f t="shared" si="11"/>
        <v/>
      </c>
    </row>
    <row r="120" spans="1:22" ht="16.2" thickBot="1">
      <c r="A120" s="78"/>
      <c r="B120" s="69"/>
      <c r="C120" s="121"/>
      <c r="D120" s="114"/>
      <c r="E120" s="114"/>
      <c r="F120" s="115"/>
      <c r="G120" s="116"/>
      <c r="H120" s="117"/>
      <c r="I120" s="62" t="str">
        <f t="shared" si="6"/>
        <v/>
      </c>
      <c r="R120" t="str">
        <f t="shared" si="7"/>
        <v/>
      </c>
      <c r="S120" s="76" t="str">
        <f t="shared" si="8"/>
        <v/>
      </c>
      <c r="T120" s="77" t="str">
        <f t="shared" si="9"/>
        <v/>
      </c>
      <c r="U120" s="67" t="str">
        <f t="shared" si="10"/>
        <v/>
      </c>
      <c r="V120" s="67" t="str">
        <f t="shared" si="11"/>
        <v/>
      </c>
    </row>
    <row r="121" spans="1:22" ht="16.2" thickBot="1">
      <c r="A121" s="78"/>
      <c r="B121" s="69"/>
      <c r="C121" s="121"/>
      <c r="D121" s="114"/>
      <c r="E121" s="114"/>
      <c r="F121" s="115"/>
      <c r="G121" s="116"/>
      <c r="H121" s="117"/>
      <c r="I121" s="62" t="str">
        <f t="shared" si="6"/>
        <v/>
      </c>
      <c r="R121" t="str">
        <f t="shared" si="7"/>
        <v/>
      </c>
      <c r="S121" s="76" t="str">
        <f t="shared" si="8"/>
        <v/>
      </c>
      <c r="T121" s="77" t="str">
        <f t="shared" si="9"/>
        <v/>
      </c>
      <c r="U121" s="67" t="str">
        <f t="shared" si="10"/>
        <v/>
      </c>
      <c r="V121" s="67" t="str">
        <f t="shared" si="11"/>
        <v/>
      </c>
    </row>
    <row r="122" spans="1:22" ht="16.2" thickBot="1">
      <c r="A122" s="78"/>
      <c r="B122" s="69"/>
      <c r="C122" s="121"/>
      <c r="D122" s="114"/>
      <c r="E122" s="114"/>
      <c r="F122" s="115"/>
      <c r="G122" s="116"/>
      <c r="H122" s="117"/>
      <c r="I122" s="62" t="str">
        <f t="shared" si="6"/>
        <v/>
      </c>
      <c r="R122" t="str">
        <f t="shared" si="7"/>
        <v/>
      </c>
      <c r="S122" s="76" t="str">
        <f t="shared" si="8"/>
        <v/>
      </c>
      <c r="T122" s="77" t="str">
        <f t="shared" si="9"/>
        <v/>
      </c>
      <c r="U122" s="67" t="str">
        <f t="shared" si="10"/>
        <v/>
      </c>
      <c r="V122" s="67" t="str">
        <f t="shared" si="11"/>
        <v/>
      </c>
    </row>
    <row r="123" spans="1:22" ht="16.2" thickBot="1">
      <c r="A123" s="78"/>
      <c r="B123" s="69"/>
      <c r="C123" s="121"/>
      <c r="D123" s="114"/>
      <c r="E123" s="114"/>
      <c r="F123" s="115"/>
      <c r="G123" s="116"/>
      <c r="H123" s="117"/>
      <c r="I123" s="62" t="str">
        <f t="shared" si="6"/>
        <v/>
      </c>
      <c r="R123" t="str">
        <f t="shared" si="7"/>
        <v/>
      </c>
      <c r="S123" s="76" t="str">
        <f t="shared" si="8"/>
        <v/>
      </c>
      <c r="T123" s="77" t="str">
        <f t="shared" si="9"/>
        <v/>
      </c>
      <c r="U123" s="67" t="str">
        <f t="shared" si="10"/>
        <v/>
      </c>
      <c r="V123" s="67" t="str">
        <f t="shared" si="11"/>
        <v/>
      </c>
    </row>
    <row r="124" spans="1:22" ht="16.2" thickBot="1">
      <c r="A124" s="78"/>
      <c r="B124" s="69"/>
      <c r="C124" s="121"/>
      <c r="D124" s="114"/>
      <c r="E124" s="114"/>
      <c r="F124" s="115"/>
      <c r="G124" s="116"/>
      <c r="H124" s="117"/>
      <c r="I124" s="62" t="str">
        <f t="shared" si="6"/>
        <v/>
      </c>
      <c r="R124" t="str">
        <f t="shared" si="7"/>
        <v/>
      </c>
      <c r="S124" s="76" t="str">
        <f t="shared" si="8"/>
        <v/>
      </c>
      <c r="T124" s="77" t="str">
        <f t="shared" si="9"/>
        <v/>
      </c>
      <c r="U124" s="67" t="str">
        <f t="shared" si="10"/>
        <v/>
      </c>
      <c r="V124" s="67" t="str">
        <f t="shared" si="11"/>
        <v/>
      </c>
    </row>
    <row r="125" spans="1:22" ht="16.2" thickBot="1">
      <c r="A125" s="78"/>
      <c r="B125" s="69"/>
      <c r="C125" s="121"/>
      <c r="D125" s="114"/>
      <c r="E125" s="114"/>
      <c r="F125" s="115"/>
      <c r="G125" s="116"/>
      <c r="H125" s="117"/>
      <c r="I125" s="62" t="str">
        <f t="shared" si="6"/>
        <v/>
      </c>
      <c r="R125" t="str">
        <f t="shared" si="7"/>
        <v/>
      </c>
      <c r="S125" s="76" t="str">
        <f t="shared" si="8"/>
        <v/>
      </c>
      <c r="T125" s="77" t="str">
        <f t="shared" si="9"/>
        <v/>
      </c>
      <c r="U125" s="67" t="str">
        <f t="shared" si="10"/>
        <v/>
      </c>
      <c r="V125" s="67" t="str">
        <f t="shared" si="11"/>
        <v/>
      </c>
    </row>
    <row r="126" spans="1:22" ht="16.2" thickBot="1">
      <c r="A126" s="78"/>
      <c r="B126" s="69"/>
      <c r="C126" s="121"/>
      <c r="D126" s="114"/>
      <c r="E126" s="114"/>
      <c r="F126" s="115"/>
      <c r="G126" s="116"/>
      <c r="H126" s="117"/>
      <c r="I126" s="62" t="str">
        <f t="shared" si="6"/>
        <v/>
      </c>
      <c r="R126" t="str">
        <f t="shared" si="7"/>
        <v/>
      </c>
      <c r="S126" s="76" t="str">
        <f t="shared" si="8"/>
        <v/>
      </c>
      <c r="T126" s="77" t="str">
        <f t="shared" si="9"/>
        <v/>
      </c>
      <c r="U126" s="67" t="str">
        <f t="shared" si="10"/>
        <v/>
      </c>
      <c r="V126" s="67" t="str">
        <f t="shared" si="11"/>
        <v/>
      </c>
    </row>
    <row r="127" spans="1:22" ht="16.2" thickBot="1">
      <c r="A127" s="78"/>
      <c r="B127" s="69"/>
      <c r="C127" s="121"/>
      <c r="D127" s="114"/>
      <c r="E127" s="114"/>
      <c r="F127" s="115"/>
      <c r="G127" s="116"/>
      <c r="H127" s="117"/>
      <c r="I127" s="62" t="str">
        <f t="shared" si="6"/>
        <v/>
      </c>
      <c r="R127" t="str">
        <f t="shared" si="7"/>
        <v/>
      </c>
      <c r="S127" s="76" t="str">
        <f t="shared" si="8"/>
        <v/>
      </c>
      <c r="T127" s="77" t="str">
        <f t="shared" si="9"/>
        <v/>
      </c>
      <c r="U127" s="67" t="str">
        <f t="shared" si="10"/>
        <v/>
      </c>
      <c r="V127" s="67" t="str">
        <f t="shared" si="11"/>
        <v/>
      </c>
    </row>
    <row r="128" spans="1:22" ht="16.2" thickBot="1">
      <c r="A128" s="78"/>
      <c r="B128" s="69"/>
      <c r="C128" s="121"/>
      <c r="D128" s="114"/>
      <c r="E128" s="114"/>
      <c r="F128" s="115"/>
      <c r="G128" s="116"/>
      <c r="H128" s="117"/>
      <c r="I128" s="62" t="str">
        <f t="shared" si="6"/>
        <v/>
      </c>
      <c r="R128" t="str">
        <f t="shared" si="7"/>
        <v/>
      </c>
      <c r="S128" s="76" t="str">
        <f t="shared" si="8"/>
        <v/>
      </c>
      <c r="T128" s="77" t="str">
        <f t="shared" si="9"/>
        <v/>
      </c>
      <c r="U128" s="67" t="str">
        <f t="shared" si="10"/>
        <v/>
      </c>
      <c r="V128" s="67" t="str">
        <f t="shared" si="11"/>
        <v/>
      </c>
    </row>
    <row r="129" spans="1:22" ht="16.2" thickBot="1">
      <c r="A129" s="78"/>
      <c r="B129" s="69"/>
      <c r="C129" s="121"/>
      <c r="D129" s="114"/>
      <c r="E129" s="114"/>
      <c r="F129" s="115"/>
      <c r="G129" s="116"/>
      <c r="H129" s="117"/>
      <c r="I129" s="62" t="str">
        <f t="shared" si="6"/>
        <v/>
      </c>
      <c r="R129" t="str">
        <f t="shared" si="7"/>
        <v/>
      </c>
      <c r="S129" s="76" t="str">
        <f t="shared" si="8"/>
        <v/>
      </c>
      <c r="T129" s="77" t="str">
        <f t="shared" si="9"/>
        <v/>
      </c>
      <c r="U129" s="67" t="str">
        <f t="shared" si="10"/>
        <v/>
      </c>
      <c r="V129" s="67" t="str">
        <f t="shared" si="11"/>
        <v/>
      </c>
    </row>
    <row r="130" spans="1:22" ht="16.2" thickBot="1">
      <c r="A130" s="78"/>
      <c r="B130" s="69"/>
      <c r="C130" s="120"/>
      <c r="D130" s="114"/>
      <c r="E130" s="114"/>
      <c r="F130" s="115"/>
      <c r="G130" s="116"/>
      <c r="H130" s="117"/>
      <c r="I130" s="62" t="str">
        <f t="shared" si="6"/>
        <v/>
      </c>
      <c r="R130" t="str">
        <f t="shared" si="7"/>
        <v/>
      </c>
      <c r="S130" s="76" t="str">
        <f t="shared" si="8"/>
        <v/>
      </c>
      <c r="T130" s="77" t="str">
        <f t="shared" si="9"/>
        <v/>
      </c>
      <c r="U130" s="67" t="str">
        <f t="shared" si="10"/>
        <v/>
      </c>
      <c r="V130" s="67" t="str">
        <f t="shared" si="11"/>
        <v/>
      </c>
    </row>
    <row r="131" spans="1:22" ht="16.2" thickBot="1">
      <c r="A131" s="78"/>
      <c r="B131" s="69"/>
      <c r="C131" s="120"/>
      <c r="D131" s="114"/>
      <c r="E131" s="114"/>
      <c r="F131" s="115"/>
      <c r="G131" s="116"/>
      <c r="H131" s="117"/>
      <c r="I131" s="62" t="str">
        <f t="shared" ref="I131:I194" si="12">IF(C131="","",EXP(C131))</f>
        <v/>
      </c>
      <c r="R131" t="str">
        <f t="shared" ref="R131:R194" si="13">IF(C131="","",EXP(-POWER((1-K$23*(I131-K$17)/K$16), 1/K$23)))</f>
        <v/>
      </c>
      <c r="S131" s="76" t="str">
        <f t="shared" ref="S131:S194" si="14">IF(C131="","", -LN(1- K$23 *(I131-K$17)/K$16) / K$23)</f>
        <v/>
      </c>
      <c r="T131" s="77" t="str">
        <f t="shared" ref="T131:T194" si="15">IF(C131="","",(1/K$16)  *  EXP(-(1-K$23)*S131 - EXP(-S131)))</f>
        <v/>
      </c>
      <c r="U131" s="67" t="str">
        <f t="shared" ref="U131:U194" si="16">IF(C131="","",(A131-1)*I131/(K$14-1))</f>
        <v/>
      </c>
      <c r="V131" s="67" t="str">
        <f t="shared" ref="V131:V194" si="17">IF(C131="","",(A131-1)*(A131-2)*I131/((K$14-1)*(K$14-2)))</f>
        <v/>
      </c>
    </row>
    <row r="132" spans="1:22" ht="16.2" thickBot="1">
      <c r="A132" s="78"/>
      <c r="B132" s="69"/>
      <c r="C132" s="121"/>
      <c r="D132" s="114"/>
      <c r="E132" s="114"/>
      <c r="F132" s="115"/>
      <c r="G132" s="116"/>
      <c r="H132" s="117"/>
      <c r="I132" s="62" t="str">
        <f t="shared" si="12"/>
        <v/>
      </c>
      <c r="R132" t="str">
        <f t="shared" si="13"/>
        <v/>
      </c>
      <c r="S132" s="76" t="str">
        <f t="shared" si="14"/>
        <v/>
      </c>
      <c r="T132" s="77" t="str">
        <f t="shared" si="15"/>
        <v/>
      </c>
      <c r="U132" s="67" t="str">
        <f t="shared" si="16"/>
        <v/>
      </c>
      <c r="V132" s="67" t="str">
        <f t="shared" si="17"/>
        <v/>
      </c>
    </row>
    <row r="133" spans="1:22" ht="16.2" thickBot="1">
      <c r="A133" s="78"/>
      <c r="B133" s="69"/>
      <c r="C133" s="121"/>
      <c r="D133" s="114"/>
      <c r="E133" s="114"/>
      <c r="F133" s="115"/>
      <c r="G133" s="116"/>
      <c r="H133" s="117"/>
      <c r="I133" s="62" t="str">
        <f t="shared" si="12"/>
        <v/>
      </c>
      <c r="R133" t="str">
        <f t="shared" si="13"/>
        <v/>
      </c>
      <c r="S133" s="76" t="str">
        <f t="shared" si="14"/>
        <v/>
      </c>
      <c r="T133" s="77" t="str">
        <f t="shared" si="15"/>
        <v/>
      </c>
      <c r="U133" s="67" t="str">
        <f t="shared" si="16"/>
        <v/>
      </c>
      <c r="V133" s="67" t="str">
        <f t="shared" si="17"/>
        <v/>
      </c>
    </row>
    <row r="134" spans="1:22" ht="16.2" thickBot="1">
      <c r="A134" s="78"/>
      <c r="B134" s="69"/>
      <c r="C134" s="121"/>
      <c r="D134" s="114"/>
      <c r="E134" s="114"/>
      <c r="F134" s="115"/>
      <c r="G134" s="116"/>
      <c r="H134" s="117"/>
      <c r="I134" s="62" t="str">
        <f t="shared" si="12"/>
        <v/>
      </c>
      <c r="R134" t="str">
        <f t="shared" si="13"/>
        <v/>
      </c>
      <c r="S134" s="76" t="str">
        <f t="shared" si="14"/>
        <v/>
      </c>
      <c r="T134" s="77" t="str">
        <f t="shared" si="15"/>
        <v/>
      </c>
      <c r="U134" s="67" t="str">
        <f t="shared" si="16"/>
        <v/>
      </c>
      <c r="V134" s="67" t="str">
        <f t="shared" si="17"/>
        <v/>
      </c>
    </row>
    <row r="135" spans="1:22" ht="16.2" thickBot="1">
      <c r="A135" s="78"/>
      <c r="B135" s="69"/>
      <c r="C135" s="121"/>
      <c r="D135" s="114"/>
      <c r="E135" s="114"/>
      <c r="F135" s="115"/>
      <c r="G135" s="116"/>
      <c r="H135" s="117"/>
      <c r="I135" s="62" t="str">
        <f t="shared" si="12"/>
        <v/>
      </c>
      <c r="R135" t="str">
        <f t="shared" si="13"/>
        <v/>
      </c>
      <c r="S135" s="76" t="str">
        <f t="shared" si="14"/>
        <v/>
      </c>
      <c r="T135" s="77" t="str">
        <f t="shared" si="15"/>
        <v/>
      </c>
      <c r="U135" s="67" t="str">
        <f t="shared" si="16"/>
        <v/>
      </c>
      <c r="V135" s="67" t="str">
        <f t="shared" si="17"/>
        <v/>
      </c>
    </row>
    <row r="136" spans="1:22" ht="16.2" thickBot="1">
      <c r="A136" s="78"/>
      <c r="B136" s="69"/>
      <c r="C136" s="121"/>
      <c r="D136" s="114"/>
      <c r="E136" s="114"/>
      <c r="F136" s="115"/>
      <c r="G136" s="116"/>
      <c r="H136" s="117"/>
      <c r="I136" s="62" t="str">
        <f t="shared" si="12"/>
        <v/>
      </c>
      <c r="R136" t="str">
        <f t="shared" si="13"/>
        <v/>
      </c>
      <c r="S136" s="76" t="str">
        <f t="shared" si="14"/>
        <v/>
      </c>
      <c r="T136" s="77" t="str">
        <f t="shared" si="15"/>
        <v/>
      </c>
      <c r="U136" s="67" t="str">
        <f t="shared" si="16"/>
        <v/>
      </c>
      <c r="V136" s="67" t="str">
        <f t="shared" si="17"/>
        <v/>
      </c>
    </row>
    <row r="137" spans="1:22" ht="16.2" thickBot="1">
      <c r="A137" s="78"/>
      <c r="B137" s="69"/>
      <c r="C137" s="121"/>
      <c r="D137" s="114"/>
      <c r="E137" s="114"/>
      <c r="F137" s="115"/>
      <c r="G137" s="116"/>
      <c r="H137" s="117"/>
      <c r="I137" s="62" t="str">
        <f t="shared" si="12"/>
        <v/>
      </c>
      <c r="R137" t="str">
        <f t="shared" si="13"/>
        <v/>
      </c>
      <c r="S137" s="76" t="str">
        <f t="shared" si="14"/>
        <v/>
      </c>
      <c r="T137" s="77" t="str">
        <f t="shared" si="15"/>
        <v/>
      </c>
      <c r="U137" s="67" t="str">
        <f t="shared" si="16"/>
        <v/>
      </c>
      <c r="V137" s="67" t="str">
        <f t="shared" si="17"/>
        <v/>
      </c>
    </row>
    <row r="138" spans="1:22" ht="16.2" thickBot="1">
      <c r="A138" s="78"/>
      <c r="B138" s="69"/>
      <c r="C138" s="121"/>
      <c r="D138" s="114"/>
      <c r="E138" s="114"/>
      <c r="F138" s="115"/>
      <c r="G138" s="116"/>
      <c r="H138" s="117"/>
      <c r="I138" s="62" t="str">
        <f t="shared" si="12"/>
        <v/>
      </c>
      <c r="R138" t="str">
        <f t="shared" si="13"/>
        <v/>
      </c>
      <c r="S138" s="76" t="str">
        <f t="shared" si="14"/>
        <v/>
      </c>
      <c r="T138" s="77" t="str">
        <f t="shared" si="15"/>
        <v/>
      </c>
      <c r="U138" s="67" t="str">
        <f t="shared" si="16"/>
        <v/>
      </c>
      <c r="V138" s="67" t="str">
        <f t="shared" si="17"/>
        <v/>
      </c>
    </row>
    <row r="139" spans="1:22" ht="16.2" thickBot="1">
      <c r="A139" s="78"/>
      <c r="B139" s="69"/>
      <c r="C139" s="121"/>
      <c r="D139" s="114"/>
      <c r="E139" s="114"/>
      <c r="F139" s="115"/>
      <c r="G139" s="116"/>
      <c r="H139" s="117"/>
      <c r="I139" s="62" t="str">
        <f t="shared" si="12"/>
        <v/>
      </c>
      <c r="R139" t="str">
        <f t="shared" si="13"/>
        <v/>
      </c>
      <c r="S139" s="76" t="str">
        <f t="shared" si="14"/>
        <v/>
      </c>
      <c r="T139" s="77" t="str">
        <f t="shared" si="15"/>
        <v/>
      </c>
      <c r="U139" s="67" t="str">
        <f t="shared" si="16"/>
        <v/>
      </c>
      <c r="V139" s="67" t="str">
        <f t="shared" si="17"/>
        <v/>
      </c>
    </row>
    <row r="140" spans="1:22" ht="16.2" thickBot="1">
      <c r="A140" s="78"/>
      <c r="B140" s="69"/>
      <c r="C140" s="120"/>
      <c r="D140" s="114"/>
      <c r="E140" s="114"/>
      <c r="F140" s="115"/>
      <c r="G140" s="116"/>
      <c r="H140" s="117"/>
      <c r="I140" s="62" t="str">
        <f t="shared" si="12"/>
        <v/>
      </c>
      <c r="R140" t="str">
        <f t="shared" si="13"/>
        <v/>
      </c>
      <c r="S140" s="76" t="str">
        <f t="shared" si="14"/>
        <v/>
      </c>
      <c r="T140" s="77" t="str">
        <f t="shared" si="15"/>
        <v/>
      </c>
      <c r="U140" s="67" t="str">
        <f t="shared" si="16"/>
        <v/>
      </c>
      <c r="V140" s="67" t="str">
        <f t="shared" si="17"/>
        <v/>
      </c>
    </row>
    <row r="141" spans="1:22" ht="16.2" thickBot="1">
      <c r="A141" s="78"/>
      <c r="B141" s="69"/>
      <c r="C141" s="120"/>
      <c r="D141" s="114"/>
      <c r="E141" s="114"/>
      <c r="F141" s="115"/>
      <c r="G141" s="116"/>
      <c r="H141" s="117"/>
      <c r="I141" s="62" t="str">
        <f t="shared" si="12"/>
        <v/>
      </c>
      <c r="R141" t="str">
        <f t="shared" si="13"/>
        <v/>
      </c>
      <c r="S141" s="76" t="str">
        <f t="shared" si="14"/>
        <v/>
      </c>
      <c r="T141" s="77" t="str">
        <f t="shared" si="15"/>
        <v/>
      </c>
      <c r="U141" s="67" t="str">
        <f t="shared" si="16"/>
        <v/>
      </c>
      <c r="V141" s="67" t="str">
        <f t="shared" si="17"/>
        <v/>
      </c>
    </row>
    <row r="142" spans="1:22" ht="16.2" thickBot="1">
      <c r="A142" s="78"/>
      <c r="B142" s="69"/>
      <c r="C142" s="121"/>
      <c r="D142" s="114"/>
      <c r="E142" s="114"/>
      <c r="F142" s="115"/>
      <c r="G142" s="116"/>
      <c r="H142" s="117"/>
      <c r="I142" s="62" t="str">
        <f t="shared" si="12"/>
        <v/>
      </c>
      <c r="R142" t="str">
        <f t="shared" si="13"/>
        <v/>
      </c>
      <c r="S142" s="76" t="str">
        <f t="shared" si="14"/>
        <v/>
      </c>
      <c r="T142" s="77" t="str">
        <f t="shared" si="15"/>
        <v/>
      </c>
      <c r="U142" s="67" t="str">
        <f t="shared" si="16"/>
        <v/>
      </c>
      <c r="V142" s="67" t="str">
        <f t="shared" si="17"/>
        <v/>
      </c>
    </row>
    <row r="143" spans="1:22" ht="16.2" thickBot="1">
      <c r="A143" s="78"/>
      <c r="B143" s="69"/>
      <c r="C143" s="121"/>
      <c r="D143" s="114"/>
      <c r="E143" s="114"/>
      <c r="F143" s="115"/>
      <c r="G143" s="116"/>
      <c r="H143" s="117"/>
      <c r="I143" s="62" t="str">
        <f t="shared" si="12"/>
        <v/>
      </c>
      <c r="R143" t="str">
        <f t="shared" si="13"/>
        <v/>
      </c>
      <c r="S143" s="76" t="str">
        <f t="shared" si="14"/>
        <v/>
      </c>
      <c r="T143" s="77" t="str">
        <f t="shared" si="15"/>
        <v/>
      </c>
      <c r="U143" s="67" t="str">
        <f t="shared" si="16"/>
        <v/>
      </c>
      <c r="V143" s="67" t="str">
        <f t="shared" si="17"/>
        <v/>
      </c>
    </row>
    <row r="144" spans="1:22" ht="16.2" thickBot="1">
      <c r="A144" s="78"/>
      <c r="B144" s="69"/>
      <c r="C144" s="120"/>
      <c r="D144" s="114"/>
      <c r="E144" s="114"/>
      <c r="F144" s="115"/>
      <c r="G144" s="116"/>
      <c r="H144" s="117"/>
      <c r="I144" s="62" t="str">
        <f t="shared" si="12"/>
        <v/>
      </c>
      <c r="R144" t="str">
        <f t="shared" si="13"/>
        <v/>
      </c>
      <c r="S144" s="76" t="str">
        <f t="shared" si="14"/>
        <v/>
      </c>
      <c r="T144" s="77" t="str">
        <f t="shared" si="15"/>
        <v/>
      </c>
      <c r="U144" s="67" t="str">
        <f t="shared" si="16"/>
        <v/>
      </c>
      <c r="V144" s="67" t="str">
        <f t="shared" si="17"/>
        <v/>
      </c>
    </row>
    <row r="145" spans="1:22" ht="16.2" thickBot="1">
      <c r="A145" s="78"/>
      <c r="B145" s="69"/>
      <c r="C145" s="120"/>
      <c r="D145" s="114"/>
      <c r="E145" s="114"/>
      <c r="F145" s="115"/>
      <c r="G145" s="116"/>
      <c r="H145" s="117"/>
      <c r="I145" s="62" t="str">
        <f t="shared" si="12"/>
        <v/>
      </c>
      <c r="R145" t="str">
        <f t="shared" si="13"/>
        <v/>
      </c>
      <c r="S145" s="76" t="str">
        <f t="shared" si="14"/>
        <v/>
      </c>
      <c r="T145" s="77" t="str">
        <f t="shared" si="15"/>
        <v/>
      </c>
      <c r="U145" s="67" t="str">
        <f t="shared" si="16"/>
        <v/>
      </c>
      <c r="V145" s="67" t="str">
        <f t="shared" si="17"/>
        <v/>
      </c>
    </row>
    <row r="146" spans="1:22" ht="16.2" thickBot="1">
      <c r="A146" s="78"/>
      <c r="B146" s="69"/>
      <c r="C146" s="121"/>
      <c r="D146" s="114"/>
      <c r="E146" s="114"/>
      <c r="F146" s="115"/>
      <c r="G146" s="116"/>
      <c r="H146" s="117"/>
      <c r="I146" s="62" t="str">
        <f t="shared" si="12"/>
        <v/>
      </c>
      <c r="R146" t="str">
        <f t="shared" si="13"/>
        <v/>
      </c>
      <c r="S146" s="76" t="str">
        <f t="shared" si="14"/>
        <v/>
      </c>
      <c r="T146" s="77" t="str">
        <f t="shared" si="15"/>
        <v/>
      </c>
      <c r="U146" s="67" t="str">
        <f t="shared" si="16"/>
        <v/>
      </c>
      <c r="V146" s="67" t="str">
        <f t="shared" si="17"/>
        <v/>
      </c>
    </row>
    <row r="147" spans="1:22" ht="16.2" thickBot="1">
      <c r="A147" s="78"/>
      <c r="B147" s="69"/>
      <c r="C147" s="121"/>
      <c r="D147" s="114"/>
      <c r="E147" s="114"/>
      <c r="F147" s="115"/>
      <c r="G147" s="116"/>
      <c r="H147" s="117"/>
      <c r="I147" s="62" t="str">
        <f t="shared" si="12"/>
        <v/>
      </c>
      <c r="R147" t="str">
        <f t="shared" si="13"/>
        <v/>
      </c>
      <c r="S147" s="76" t="str">
        <f t="shared" si="14"/>
        <v/>
      </c>
      <c r="T147" s="77" t="str">
        <f t="shared" si="15"/>
        <v/>
      </c>
      <c r="U147" s="67" t="str">
        <f t="shared" si="16"/>
        <v/>
      </c>
      <c r="V147" s="67" t="str">
        <f t="shared" si="17"/>
        <v/>
      </c>
    </row>
    <row r="148" spans="1:22" ht="16.2" thickBot="1">
      <c r="A148" s="78"/>
      <c r="B148" s="69"/>
      <c r="C148" s="121"/>
      <c r="D148" s="114"/>
      <c r="E148" s="114"/>
      <c r="F148" s="115"/>
      <c r="G148" s="116"/>
      <c r="H148" s="117"/>
      <c r="I148" s="62" t="str">
        <f t="shared" si="12"/>
        <v/>
      </c>
      <c r="R148" t="str">
        <f t="shared" si="13"/>
        <v/>
      </c>
      <c r="S148" s="76" t="str">
        <f t="shared" si="14"/>
        <v/>
      </c>
      <c r="T148" s="77" t="str">
        <f t="shared" si="15"/>
        <v/>
      </c>
      <c r="U148" s="67" t="str">
        <f t="shared" si="16"/>
        <v/>
      </c>
      <c r="V148" s="67" t="str">
        <f t="shared" si="17"/>
        <v/>
      </c>
    </row>
    <row r="149" spans="1:22" ht="16.2" thickBot="1">
      <c r="A149" s="78"/>
      <c r="B149" s="69"/>
      <c r="C149" s="121"/>
      <c r="D149" s="114"/>
      <c r="E149" s="114"/>
      <c r="F149" s="115"/>
      <c r="G149" s="116"/>
      <c r="H149" s="117"/>
      <c r="I149" s="62" t="str">
        <f t="shared" si="12"/>
        <v/>
      </c>
      <c r="R149" t="str">
        <f t="shared" si="13"/>
        <v/>
      </c>
      <c r="S149" s="76" t="str">
        <f t="shared" si="14"/>
        <v/>
      </c>
      <c r="T149" s="77" t="str">
        <f t="shared" si="15"/>
        <v/>
      </c>
      <c r="U149" s="67" t="str">
        <f t="shared" si="16"/>
        <v/>
      </c>
      <c r="V149" s="67" t="str">
        <f t="shared" si="17"/>
        <v/>
      </c>
    </row>
    <row r="150" spans="1:22" ht="16.2" thickBot="1">
      <c r="A150" s="78"/>
      <c r="B150" s="69"/>
      <c r="C150" s="121"/>
      <c r="D150" s="114"/>
      <c r="E150" s="114"/>
      <c r="F150" s="115"/>
      <c r="G150" s="116"/>
      <c r="H150" s="117"/>
      <c r="I150" s="62" t="str">
        <f t="shared" si="12"/>
        <v/>
      </c>
      <c r="R150" t="str">
        <f t="shared" si="13"/>
        <v/>
      </c>
      <c r="S150" s="76" t="str">
        <f t="shared" si="14"/>
        <v/>
      </c>
      <c r="T150" s="77" t="str">
        <f t="shared" si="15"/>
        <v/>
      </c>
      <c r="U150" s="67" t="str">
        <f t="shared" si="16"/>
        <v/>
      </c>
      <c r="V150" s="67" t="str">
        <f t="shared" si="17"/>
        <v/>
      </c>
    </row>
    <row r="151" spans="1:22" ht="16.2" thickBot="1">
      <c r="A151" s="78"/>
      <c r="B151" s="69"/>
      <c r="C151" s="121"/>
      <c r="D151" s="114"/>
      <c r="E151" s="114"/>
      <c r="F151" s="115"/>
      <c r="G151" s="116"/>
      <c r="H151" s="117"/>
      <c r="I151" s="62" t="str">
        <f t="shared" si="12"/>
        <v/>
      </c>
      <c r="R151" t="str">
        <f t="shared" si="13"/>
        <v/>
      </c>
      <c r="S151" s="76" t="str">
        <f t="shared" si="14"/>
        <v/>
      </c>
      <c r="T151" s="77" t="str">
        <f t="shared" si="15"/>
        <v/>
      </c>
      <c r="U151" s="67" t="str">
        <f t="shared" si="16"/>
        <v/>
      </c>
      <c r="V151" s="67" t="str">
        <f t="shared" si="17"/>
        <v/>
      </c>
    </row>
    <row r="152" spans="1:22" ht="16.2" thickBot="1">
      <c r="A152" s="78"/>
      <c r="B152" s="69"/>
      <c r="C152" s="121"/>
      <c r="D152" s="114"/>
      <c r="E152" s="114"/>
      <c r="F152" s="115"/>
      <c r="G152" s="116"/>
      <c r="H152" s="117"/>
      <c r="I152" s="62" t="str">
        <f t="shared" si="12"/>
        <v/>
      </c>
      <c r="R152" t="str">
        <f t="shared" si="13"/>
        <v/>
      </c>
      <c r="S152" s="76" t="str">
        <f t="shared" si="14"/>
        <v/>
      </c>
      <c r="T152" s="77" t="str">
        <f t="shared" si="15"/>
        <v/>
      </c>
      <c r="U152" s="67" t="str">
        <f t="shared" si="16"/>
        <v/>
      </c>
      <c r="V152" s="67" t="str">
        <f t="shared" si="17"/>
        <v/>
      </c>
    </row>
    <row r="153" spans="1:22" ht="16.2" thickBot="1">
      <c r="A153" s="78"/>
      <c r="B153" s="69"/>
      <c r="C153" s="121"/>
      <c r="D153" s="114"/>
      <c r="E153" s="114"/>
      <c r="F153" s="115"/>
      <c r="G153" s="116"/>
      <c r="H153" s="117"/>
      <c r="I153" s="62" t="str">
        <f t="shared" si="12"/>
        <v/>
      </c>
      <c r="R153" t="str">
        <f t="shared" si="13"/>
        <v/>
      </c>
      <c r="S153" s="76" t="str">
        <f t="shared" si="14"/>
        <v/>
      </c>
      <c r="T153" s="77" t="str">
        <f t="shared" si="15"/>
        <v/>
      </c>
      <c r="U153" s="67" t="str">
        <f t="shared" si="16"/>
        <v/>
      </c>
      <c r="V153" s="67" t="str">
        <f t="shared" si="17"/>
        <v/>
      </c>
    </row>
    <row r="154" spans="1:22" ht="16.2" thickBot="1">
      <c r="A154" s="78"/>
      <c r="B154" s="69"/>
      <c r="C154" s="121"/>
      <c r="D154" s="114"/>
      <c r="E154" s="114"/>
      <c r="F154" s="115"/>
      <c r="G154" s="116"/>
      <c r="H154" s="117"/>
      <c r="I154" s="62" t="str">
        <f t="shared" si="12"/>
        <v/>
      </c>
      <c r="R154" t="str">
        <f t="shared" si="13"/>
        <v/>
      </c>
      <c r="S154" s="76" t="str">
        <f t="shared" si="14"/>
        <v/>
      </c>
      <c r="T154" s="77" t="str">
        <f t="shared" si="15"/>
        <v/>
      </c>
      <c r="U154" s="67" t="str">
        <f t="shared" si="16"/>
        <v/>
      </c>
      <c r="V154" s="67" t="str">
        <f t="shared" si="17"/>
        <v/>
      </c>
    </row>
    <row r="155" spans="1:22" ht="16.2" thickBot="1">
      <c r="A155" s="78"/>
      <c r="B155" s="69"/>
      <c r="C155" s="121"/>
      <c r="D155" s="114"/>
      <c r="E155" s="114"/>
      <c r="F155" s="115"/>
      <c r="G155" s="116"/>
      <c r="H155" s="117"/>
      <c r="I155" s="62" t="str">
        <f t="shared" si="12"/>
        <v/>
      </c>
      <c r="R155" t="str">
        <f t="shared" si="13"/>
        <v/>
      </c>
      <c r="S155" s="76" t="str">
        <f t="shared" si="14"/>
        <v/>
      </c>
      <c r="T155" s="77" t="str">
        <f t="shared" si="15"/>
        <v/>
      </c>
      <c r="U155" s="67" t="str">
        <f t="shared" si="16"/>
        <v/>
      </c>
      <c r="V155" s="67" t="str">
        <f t="shared" si="17"/>
        <v/>
      </c>
    </row>
    <row r="156" spans="1:22" ht="16.2" thickBot="1">
      <c r="A156" s="78"/>
      <c r="B156" s="69"/>
      <c r="C156" s="121"/>
      <c r="D156" s="114"/>
      <c r="E156" s="114"/>
      <c r="F156" s="115"/>
      <c r="G156" s="116"/>
      <c r="H156" s="117"/>
      <c r="I156" s="62" t="str">
        <f t="shared" si="12"/>
        <v/>
      </c>
      <c r="R156" t="str">
        <f t="shared" si="13"/>
        <v/>
      </c>
      <c r="S156" s="76" t="str">
        <f t="shared" si="14"/>
        <v/>
      </c>
      <c r="T156" s="77" t="str">
        <f t="shared" si="15"/>
        <v/>
      </c>
      <c r="U156" s="67" t="str">
        <f t="shared" si="16"/>
        <v/>
      </c>
      <c r="V156" s="67" t="str">
        <f t="shared" si="17"/>
        <v/>
      </c>
    </row>
    <row r="157" spans="1:22" ht="16.2" thickBot="1">
      <c r="A157" s="78"/>
      <c r="B157" s="69"/>
      <c r="C157" s="121"/>
      <c r="D157" s="114"/>
      <c r="E157" s="114"/>
      <c r="F157" s="115"/>
      <c r="G157" s="116"/>
      <c r="H157" s="117"/>
      <c r="I157" s="62" t="str">
        <f t="shared" si="12"/>
        <v/>
      </c>
      <c r="R157" t="str">
        <f t="shared" si="13"/>
        <v/>
      </c>
      <c r="S157" s="76" t="str">
        <f t="shared" si="14"/>
        <v/>
      </c>
      <c r="T157" s="77" t="str">
        <f t="shared" si="15"/>
        <v/>
      </c>
      <c r="U157" s="67" t="str">
        <f t="shared" si="16"/>
        <v/>
      </c>
      <c r="V157" s="67" t="str">
        <f t="shared" si="17"/>
        <v/>
      </c>
    </row>
    <row r="158" spans="1:22" ht="16.2" thickBot="1">
      <c r="A158" s="78"/>
      <c r="B158" s="69"/>
      <c r="C158" s="121"/>
      <c r="D158" s="114"/>
      <c r="E158" s="114"/>
      <c r="F158" s="115"/>
      <c r="G158" s="116"/>
      <c r="H158" s="117"/>
      <c r="I158" s="62" t="str">
        <f t="shared" si="12"/>
        <v/>
      </c>
      <c r="R158" t="str">
        <f t="shared" si="13"/>
        <v/>
      </c>
      <c r="S158" s="76" t="str">
        <f t="shared" si="14"/>
        <v/>
      </c>
      <c r="T158" s="77" t="str">
        <f t="shared" si="15"/>
        <v/>
      </c>
      <c r="U158" s="67" t="str">
        <f t="shared" si="16"/>
        <v/>
      </c>
      <c r="V158" s="67" t="str">
        <f t="shared" si="17"/>
        <v/>
      </c>
    </row>
    <row r="159" spans="1:22" ht="16.2" thickBot="1">
      <c r="A159" s="78"/>
      <c r="B159" s="69"/>
      <c r="C159" s="121"/>
      <c r="D159" s="114"/>
      <c r="E159" s="114"/>
      <c r="F159" s="115"/>
      <c r="G159" s="116"/>
      <c r="H159" s="117"/>
      <c r="I159" s="62" t="str">
        <f t="shared" si="12"/>
        <v/>
      </c>
      <c r="R159" t="str">
        <f t="shared" si="13"/>
        <v/>
      </c>
      <c r="S159" s="76" t="str">
        <f t="shared" si="14"/>
        <v/>
      </c>
      <c r="T159" s="77" t="str">
        <f t="shared" si="15"/>
        <v/>
      </c>
      <c r="U159" s="67" t="str">
        <f t="shared" si="16"/>
        <v/>
      </c>
      <c r="V159" s="67" t="str">
        <f t="shared" si="17"/>
        <v/>
      </c>
    </row>
    <row r="160" spans="1:22" ht="16.2" thickBot="1">
      <c r="A160" s="78"/>
      <c r="B160" s="69"/>
      <c r="C160" s="121"/>
      <c r="D160" s="114"/>
      <c r="E160" s="114"/>
      <c r="F160" s="115"/>
      <c r="G160" s="116"/>
      <c r="H160" s="117"/>
      <c r="I160" s="62" t="str">
        <f t="shared" si="12"/>
        <v/>
      </c>
      <c r="R160" t="str">
        <f t="shared" si="13"/>
        <v/>
      </c>
      <c r="S160" s="76" t="str">
        <f t="shared" si="14"/>
        <v/>
      </c>
      <c r="T160" s="77" t="str">
        <f t="shared" si="15"/>
        <v/>
      </c>
      <c r="U160" s="67" t="str">
        <f t="shared" si="16"/>
        <v/>
      </c>
      <c r="V160" s="67" t="str">
        <f t="shared" si="17"/>
        <v/>
      </c>
    </row>
    <row r="161" spans="1:22" ht="16.2" thickBot="1">
      <c r="A161" s="78"/>
      <c r="B161" s="69"/>
      <c r="C161" s="121"/>
      <c r="D161" s="114"/>
      <c r="E161" s="114"/>
      <c r="F161" s="115"/>
      <c r="G161" s="116"/>
      <c r="H161" s="117"/>
      <c r="I161" s="62" t="str">
        <f t="shared" si="12"/>
        <v/>
      </c>
      <c r="R161" t="str">
        <f t="shared" si="13"/>
        <v/>
      </c>
      <c r="S161" s="76" t="str">
        <f t="shared" si="14"/>
        <v/>
      </c>
      <c r="T161" s="77" t="str">
        <f t="shared" si="15"/>
        <v/>
      </c>
      <c r="U161" s="67" t="str">
        <f t="shared" si="16"/>
        <v/>
      </c>
      <c r="V161" s="67" t="str">
        <f t="shared" si="17"/>
        <v/>
      </c>
    </row>
    <row r="162" spans="1:22" ht="16.2" thickBot="1">
      <c r="A162" s="78"/>
      <c r="B162" s="69"/>
      <c r="C162" s="121"/>
      <c r="D162" s="114"/>
      <c r="E162" s="114"/>
      <c r="F162" s="115"/>
      <c r="G162" s="116"/>
      <c r="H162" s="117"/>
      <c r="I162" s="62" t="str">
        <f t="shared" si="12"/>
        <v/>
      </c>
      <c r="R162" t="str">
        <f t="shared" si="13"/>
        <v/>
      </c>
      <c r="S162" s="76" t="str">
        <f t="shared" si="14"/>
        <v/>
      </c>
      <c r="T162" s="77" t="str">
        <f t="shared" si="15"/>
        <v/>
      </c>
      <c r="U162" s="67" t="str">
        <f t="shared" si="16"/>
        <v/>
      </c>
      <c r="V162" s="67" t="str">
        <f t="shared" si="17"/>
        <v/>
      </c>
    </row>
    <row r="163" spans="1:22" ht="16.2" thickBot="1">
      <c r="A163" s="78"/>
      <c r="B163" s="69"/>
      <c r="C163" s="121"/>
      <c r="D163" s="114"/>
      <c r="E163" s="114"/>
      <c r="F163" s="115"/>
      <c r="G163" s="116"/>
      <c r="H163" s="117"/>
      <c r="I163" s="62" t="str">
        <f t="shared" si="12"/>
        <v/>
      </c>
      <c r="R163" t="str">
        <f t="shared" si="13"/>
        <v/>
      </c>
      <c r="S163" s="76" t="str">
        <f t="shared" si="14"/>
        <v/>
      </c>
      <c r="T163" s="77" t="str">
        <f t="shared" si="15"/>
        <v/>
      </c>
      <c r="U163" s="67" t="str">
        <f t="shared" si="16"/>
        <v/>
      </c>
      <c r="V163" s="67" t="str">
        <f t="shared" si="17"/>
        <v/>
      </c>
    </row>
    <row r="164" spans="1:22" ht="16.2" thickBot="1">
      <c r="A164" s="78"/>
      <c r="B164" s="69"/>
      <c r="C164" s="121"/>
      <c r="D164" s="114"/>
      <c r="E164" s="114"/>
      <c r="F164" s="115"/>
      <c r="G164" s="116"/>
      <c r="H164" s="117"/>
      <c r="I164" s="62" t="str">
        <f t="shared" si="12"/>
        <v/>
      </c>
      <c r="R164" t="str">
        <f t="shared" si="13"/>
        <v/>
      </c>
      <c r="S164" s="76" t="str">
        <f t="shared" si="14"/>
        <v/>
      </c>
      <c r="T164" s="77" t="str">
        <f t="shared" si="15"/>
        <v/>
      </c>
      <c r="U164" s="67" t="str">
        <f t="shared" si="16"/>
        <v/>
      </c>
      <c r="V164" s="67" t="str">
        <f t="shared" si="17"/>
        <v/>
      </c>
    </row>
    <row r="165" spans="1:22" ht="16.2" thickBot="1">
      <c r="A165" s="78"/>
      <c r="B165" s="69"/>
      <c r="C165" s="121"/>
      <c r="D165" s="114"/>
      <c r="E165" s="114"/>
      <c r="F165" s="115"/>
      <c r="G165" s="116"/>
      <c r="H165" s="117"/>
      <c r="I165" s="62" t="str">
        <f t="shared" si="12"/>
        <v/>
      </c>
      <c r="R165" t="str">
        <f t="shared" si="13"/>
        <v/>
      </c>
      <c r="S165" s="76" t="str">
        <f t="shared" si="14"/>
        <v/>
      </c>
      <c r="T165" s="77" t="str">
        <f t="shared" si="15"/>
        <v/>
      </c>
      <c r="U165" s="67" t="str">
        <f t="shared" si="16"/>
        <v/>
      </c>
      <c r="V165" s="67" t="str">
        <f t="shared" si="17"/>
        <v/>
      </c>
    </row>
    <row r="166" spans="1:22" ht="16.2" thickBot="1">
      <c r="A166" s="78"/>
      <c r="B166" s="69"/>
      <c r="C166" s="120"/>
      <c r="D166" s="114"/>
      <c r="E166" s="114"/>
      <c r="F166" s="115"/>
      <c r="G166" s="116"/>
      <c r="H166" s="117"/>
      <c r="I166" s="62" t="str">
        <f t="shared" si="12"/>
        <v/>
      </c>
      <c r="R166" t="str">
        <f t="shared" si="13"/>
        <v/>
      </c>
      <c r="S166" s="76" t="str">
        <f t="shared" si="14"/>
        <v/>
      </c>
      <c r="T166" s="77" t="str">
        <f t="shared" si="15"/>
        <v/>
      </c>
      <c r="U166" s="67" t="str">
        <f t="shared" si="16"/>
        <v/>
      </c>
      <c r="V166" s="67" t="str">
        <f t="shared" si="17"/>
        <v/>
      </c>
    </row>
    <row r="167" spans="1:22" ht="16.2" thickBot="1">
      <c r="A167" s="78"/>
      <c r="B167" s="69"/>
      <c r="C167" s="120"/>
      <c r="D167" s="114"/>
      <c r="E167" s="114"/>
      <c r="F167" s="115"/>
      <c r="G167" s="116"/>
      <c r="H167" s="117"/>
      <c r="I167" s="62" t="str">
        <f t="shared" si="12"/>
        <v/>
      </c>
      <c r="R167" t="str">
        <f t="shared" si="13"/>
        <v/>
      </c>
      <c r="S167" s="76" t="str">
        <f t="shared" si="14"/>
        <v/>
      </c>
      <c r="T167" s="77" t="str">
        <f t="shared" si="15"/>
        <v/>
      </c>
      <c r="U167" s="67" t="str">
        <f t="shared" si="16"/>
        <v/>
      </c>
      <c r="V167" s="67" t="str">
        <f t="shared" si="17"/>
        <v/>
      </c>
    </row>
    <row r="168" spans="1:22" ht="16.2" thickBot="1">
      <c r="A168" s="78"/>
      <c r="B168" s="69"/>
      <c r="C168" s="121"/>
      <c r="D168" s="114"/>
      <c r="E168" s="114"/>
      <c r="F168" s="115"/>
      <c r="G168" s="116"/>
      <c r="H168" s="117"/>
      <c r="I168" s="62" t="str">
        <f t="shared" si="12"/>
        <v/>
      </c>
      <c r="R168" t="str">
        <f t="shared" si="13"/>
        <v/>
      </c>
      <c r="S168" s="76" t="str">
        <f t="shared" si="14"/>
        <v/>
      </c>
      <c r="T168" s="77" t="str">
        <f t="shared" si="15"/>
        <v/>
      </c>
      <c r="U168" s="67" t="str">
        <f t="shared" si="16"/>
        <v/>
      </c>
      <c r="V168" s="67" t="str">
        <f t="shared" si="17"/>
        <v/>
      </c>
    </row>
    <row r="169" spans="1:22" ht="16.2" thickBot="1">
      <c r="A169" s="78"/>
      <c r="B169" s="69"/>
      <c r="C169" s="121"/>
      <c r="D169" s="114"/>
      <c r="E169" s="114"/>
      <c r="F169" s="115"/>
      <c r="G169" s="116"/>
      <c r="H169" s="117"/>
      <c r="I169" s="62" t="str">
        <f t="shared" si="12"/>
        <v/>
      </c>
      <c r="R169" t="str">
        <f t="shared" si="13"/>
        <v/>
      </c>
      <c r="S169" s="76" t="str">
        <f t="shared" si="14"/>
        <v/>
      </c>
      <c r="T169" s="77" t="str">
        <f t="shared" si="15"/>
        <v/>
      </c>
      <c r="U169" s="67" t="str">
        <f t="shared" si="16"/>
        <v/>
      </c>
      <c r="V169" s="67" t="str">
        <f t="shared" si="17"/>
        <v/>
      </c>
    </row>
    <row r="170" spans="1:22" ht="16.2" thickBot="1">
      <c r="A170" s="78"/>
      <c r="B170" s="69"/>
      <c r="C170" s="121"/>
      <c r="D170" s="114"/>
      <c r="E170" s="114"/>
      <c r="F170" s="115"/>
      <c r="G170" s="116"/>
      <c r="H170" s="117"/>
      <c r="I170" s="62" t="str">
        <f t="shared" si="12"/>
        <v/>
      </c>
      <c r="R170" t="str">
        <f t="shared" si="13"/>
        <v/>
      </c>
      <c r="S170" s="76" t="str">
        <f t="shared" si="14"/>
        <v/>
      </c>
      <c r="T170" s="77" t="str">
        <f t="shared" si="15"/>
        <v/>
      </c>
      <c r="U170" s="67" t="str">
        <f t="shared" si="16"/>
        <v/>
      </c>
      <c r="V170" s="67" t="str">
        <f t="shared" si="17"/>
        <v/>
      </c>
    </row>
    <row r="171" spans="1:22" ht="16.2" thickBot="1">
      <c r="A171" s="78"/>
      <c r="B171" s="69"/>
      <c r="C171" s="121"/>
      <c r="D171" s="114"/>
      <c r="E171" s="114"/>
      <c r="F171" s="115"/>
      <c r="G171" s="116"/>
      <c r="H171" s="117"/>
      <c r="I171" s="62" t="str">
        <f t="shared" si="12"/>
        <v/>
      </c>
      <c r="R171" t="str">
        <f t="shared" si="13"/>
        <v/>
      </c>
      <c r="S171" s="76" t="str">
        <f t="shared" si="14"/>
        <v/>
      </c>
      <c r="T171" s="77" t="str">
        <f t="shared" si="15"/>
        <v/>
      </c>
      <c r="U171" s="67" t="str">
        <f t="shared" si="16"/>
        <v/>
      </c>
      <c r="V171" s="67" t="str">
        <f t="shared" si="17"/>
        <v/>
      </c>
    </row>
    <row r="172" spans="1:22" ht="16.2" thickBot="1">
      <c r="A172" s="78"/>
      <c r="B172" s="69"/>
      <c r="C172" s="121"/>
      <c r="D172" s="114"/>
      <c r="E172" s="114"/>
      <c r="F172" s="115"/>
      <c r="G172" s="116"/>
      <c r="H172" s="117"/>
      <c r="I172" s="62" t="str">
        <f t="shared" si="12"/>
        <v/>
      </c>
      <c r="R172" t="str">
        <f t="shared" si="13"/>
        <v/>
      </c>
      <c r="S172" s="76" t="str">
        <f t="shared" si="14"/>
        <v/>
      </c>
      <c r="T172" s="77" t="str">
        <f t="shared" si="15"/>
        <v/>
      </c>
      <c r="U172" s="67" t="str">
        <f t="shared" si="16"/>
        <v/>
      </c>
      <c r="V172" s="67" t="str">
        <f t="shared" si="17"/>
        <v/>
      </c>
    </row>
    <row r="173" spans="1:22" ht="16.2" thickBot="1">
      <c r="A173" s="78"/>
      <c r="B173" s="69"/>
      <c r="C173" s="121"/>
      <c r="D173" s="114"/>
      <c r="E173" s="114"/>
      <c r="F173" s="115"/>
      <c r="G173" s="116"/>
      <c r="H173" s="117"/>
      <c r="I173" s="62" t="str">
        <f t="shared" si="12"/>
        <v/>
      </c>
      <c r="R173" t="str">
        <f t="shared" si="13"/>
        <v/>
      </c>
      <c r="S173" s="76" t="str">
        <f t="shared" si="14"/>
        <v/>
      </c>
      <c r="T173" s="77" t="str">
        <f t="shared" si="15"/>
        <v/>
      </c>
      <c r="U173" s="67" t="str">
        <f t="shared" si="16"/>
        <v/>
      </c>
      <c r="V173" s="67" t="str">
        <f t="shared" si="17"/>
        <v/>
      </c>
    </row>
    <row r="174" spans="1:22" ht="16.2" thickBot="1">
      <c r="A174" s="78"/>
      <c r="B174" s="69"/>
      <c r="C174" s="121"/>
      <c r="D174" s="114"/>
      <c r="E174" s="114"/>
      <c r="F174" s="115"/>
      <c r="G174" s="116"/>
      <c r="H174" s="117"/>
      <c r="I174" s="62" t="str">
        <f t="shared" si="12"/>
        <v/>
      </c>
      <c r="R174" t="str">
        <f t="shared" si="13"/>
        <v/>
      </c>
      <c r="S174" s="76" t="str">
        <f t="shared" si="14"/>
        <v/>
      </c>
      <c r="T174" s="77" t="str">
        <f t="shared" si="15"/>
        <v/>
      </c>
      <c r="U174" s="67" t="str">
        <f t="shared" si="16"/>
        <v/>
      </c>
      <c r="V174" s="67" t="str">
        <f t="shared" si="17"/>
        <v/>
      </c>
    </row>
    <row r="175" spans="1:22" ht="16.2" thickBot="1">
      <c r="A175" s="78"/>
      <c r="B175" s="69"/>
      <c r="C175" s="121"/>
      <c r="D175" s="114"/>
      <c r="E175" s="114"/>
      <c r="F175" s="115"/>
      <c r="G175" s="116"/>
      <c r="H175" s="117"/>
      <c r="I175" s="62" t="str">
        <f t="shared" si="12"/>
        <v/>
      </c>
      <c r="R175" t="str">
        <f t="shared" si="13"/>
        <v/>
      </c>
      <c r="S175" s="76" t="str">
        <f t="shared" si="14"/>
        <v/>
      </c>
      <c r="T175" s="77" t="str">
        <f t="shared" si="15"/>
        <v/>
      </c>
      <c r="U175" s="67" t="str">
        <f t="shared" si="16"/>
        <v/>
      </c>
      <c r="V175" s="67" t="str">
        <f t="shared" si="17"/>
        <v/>
      </c>
    </row>
    <row r="176" spans="1:22" ht="16.2" thickBot="1">
      <c r="A176" s="78"/>
      <c r="B176" s="69"/>
      <c r="C176" s="121"/>
      <c r="D176" s="114"/>
      <c r="E176" s="114"/>
      <c r="F176" s="115"/>
      <c r="G176" s="116"/>
      <c r="H176" s="117"/>
      <c r="I176" s="62" t="str">
        <f t="shared" si="12"/>
        <v/>
      </c>
      <c r="R176" t="str">
        <f t="shared" si="13"/>
        <v/>
      </c>
      <c r="S176" s="76" t="str">
        <f t="shared" si="14"/>
        <v/>
      </c>
      <c r="T176" s="77" t="str">
        <f t="shared" si="15"/>
        <v/>
      </c>
      <c r="U176" s="67" t="str">
        <f t="shared" si="16"/>
        <v/>
      </c>
      <c r="V176" s="67" t="str">
        <f t="shared" si="17"/>
        <v/>
      </c>
    </row>
    <row r="177" spans="1:22" ht="16.2" thickBot="1">
      <c r="A177" s="78"/>
      <c r="B177" s="69"/>
      <c r="C177" s="121"/>
      <c r="D177" s="114"/>
      <c r="E177" s="114"/>
      <c r="F177" s="115"/>
      <c r="G177" s="116"/>
      <c r="H177" s="117"/>
      <c r="I177" s="62" t="str">
        <f t="shared" si="12"/>
        <v/>
      </c>
      <c r="R177" t="str">
        <f t="shared" si="13"/>
        <v/>
      </c>
      <c r="S177" s="76" t="str">
        <f t="shared" si="14"/>
        <v/>
      </c>
      <c r="T177" s="77" t="str">
        <f t="shared" si="15"/>
        <v/>
      </c>
      <c r="U177" s="67" t="str">
        <f t="shared" si="16"/>
        <v/>
      </c>
      <c r="V177" s="67" t="str">
        <f t="shared" si="17"/>
        <v/>
      </c>
    </row>
    <row r="178" spans="1:22" ht="16.2" thickBot="1">
      <c r="A178" s="78"/>
      <c r="B178" s="69"/>
      <c r="C178" s="121"/>
      <c r="D178" s="114"/>
      <c r="E178" s="114"/>
      <c r="F178" s="115"/>
      <c r="G178" s="116"/>
      <c r="H178" s="117"/>
      <c r="I178" s="62" t="str">
        <f t="shared" si="12"/>
        <v/>
      </c>
      <c r="R178" t="str">
        <f t="shared" si="13"/>
        <v/>
      </c>
      <c r="S178" s="76" t="str">
        <f t="shared" si="14"/>
        <v/>
      </c>
      <c r="T178" s="77" t="str">
        <f t="shared" si="15"/>
        <v/>
      </c>
      <c r="U178" s="67" t="str">
        <f t="shared" si="16"/>
        <v/>
      </c>
      <c r="V178" s="67" t="str">
        <f t="shared" si="17"/>
        <v/>
      </c>
    </row>
    <row r="179" spans="1:22" ht="16.2" thickBot="1">
      <c r="A179" s="78"/>
      <c r="B179" s="69"/>
      <c r="C179" s="121"/>
      <c r="D179" s="114"/>
      <c r="E179" s="114"/>
      <c r="F179" s="115"/>
      <c r="G179" s="116"/>
      <c r="H179" s="117"/>
      <c r="I179" s="62" t="str">
        <f t="shared" si="12"/>
        <v/>
      </c>
      <c r="R179" t="str">
        <f t="shared" si="13"/>
        <v/>
      </c>
      <c r="S179" s="76" t="str">
        <f t="shared" si="14"/>
        <v/>
      </c>
      <c r="T179" s="77" t="str">
        <f t="shared" si="15"/>
        <v/>
      </c>
      <c r="U179" s="67" t="str">
        <f t="shared" si="16"/>
        <v/>
      </c>
      <c r="V179" s="67" t="str">
        <f t="shared" si="17"/>
        <v/>
      </c>
    </row>
    <row r="180" spans="1:22" ht="16.2" thickBot="1">
      <c r="A180" s="78"/>
      <c r="B180" s="69"/>
      <c r="C180" s="121"/>
      <c r="D180" s="114"/>
      <c r="E180" s="114"/>
      <c r="F180" s="115"/>
      <c r="G180" s="116"/>
      <c r="H180" s="117"/>
      <c r="I180" s="62" t="str">
        <f t="shared" si="12"/>
        <v/>
      </c>
      <c r="R180" t="str">
        <f t="shared" si="13"/>
        <v/>
      </c>
      <c r="S180" s="76" t="str">
        <f t="shared" si="14"/>
        <v/>
      </c>
      <c r="T180" s="77" t="str">
        <f t="shared" si="15"/>
        <v/>
      </c>
      <c r="U180" s="67" t="str">
        <f t="shared" si="16"/>
        <v/>
      </c>
      <c r="V180" s="67" t="str">
        <f t="shared" si="17"/>
        <v/>
      </c>
    </row>
    <row r="181" spans="1:22" ht="16.2" thickBot="1">
      <c r="A181" s="78"/>
      <c r="B181" s="69"/>
      <c r="C181" s="121"/>
      <c r="D181" s="114"/>
      <c r="E181" s="114"/>
      <c r="F181" s="115"/>
      <c r="G181" s="116"/>
      <c r="H181" s="117"/>
      <c r="I181" s="62" t="str">
        <f t="shared" si="12"/>
        <v/>
      </c>
      <c r="R181" t="str">
        <f t="shared" si="13"/>
        <v/>
      </c>
      <c r="S181" s="76" t="str">
        <f t="shared" si="14"/>
        <v/>
      </c>
      <c r="T181" s="77" t="str">
        <f t="shared" si="15"/>
        <v/>
      </c>
      <c r="U181" s="67" t="str">
        <f t="shared" si="16"/>
        <v/>
      </c>
      <c r="V181" s="67" t="str">
        <f t="shared" si="17"/>
        <v/>
      </c>
    </row>
    <row r="182" spans="1:22" ht="16.2" thickBot="1">
      <c r="A182" s="78"/>
      <c r="B182" s="69"/>
      <c r="C182" s="121"/>
      <c r="D182" s="114"/>
      <c r="E182" s="114"/>
      <c r="F182" s="115"/>
      <c r="G182" s="116"/>
      <c r="H182" s="117"/>
      <c r="I182" s="62" t="str">
        <f t="shared" si="12"/>
        <v/>
      </c>
      <c r="R182" t="str">
        <f t="shared" si="13"/>
        <v/>
      </c>
      <c r="S182" s="76" t="str">
        <f t="shared" si="14"/>
        <v/>
      </c>
      <c r="T182" s="77" t="str">
        <f t="shared" si="15"/>
        <v/>
      </c>
      <c r="U182" s="67" t="str">
        <f t="shared" si="16"/>
        <v/>
      </c>
      <c r="V182" s="67" t="str">
        <f t="shared" si="17"/>
        <v/>
      </c>
    </row>
    <row r="183" spans="1:22" ht="16.2" thickBot="1">
      <c r="A183" s="78"/>
      <c r="B183" s="69"/>
      <c r="C183" s="121"/>
      <c r="D183" s="114"/>
      <c r="E183" s="114"/>
      <c r="F183" s="115"/>
      <c r="G183" s="116"/>
      <c r="H183" s="117"/>
      <c r="I183" s="62" t="str">
        <f t="shared" si="12"/>
        <v/>
      </c>
      <c r="R183" t="str">
        <f t="shared" si="13"/>
        <v/>
      </c>
      <c r="S183" s="76" t="str">
        <f t="shared" si="14"/>
        <v/>
      </c>
      <c r="T183" s="77" t="str">
        <f t="shared" si="15"/>
        <v/>
      </c>
      <c r="U183" s="67" t="str">
        <f t="shared" si="16"/>
        <v/>
      </c>
      <c r="V183" s="67" t="str">
        <f t="shared" si="17"/>
        <v/>
      </c>
    </row>
    <row r="184" spans="1:22" ht="16.2" thickBot="1">
      <c r="A184" s="78"/>
      <c r="B184" s="69"/>
      <c r="C184" s="121"/>
      <c r="D184" s="114"/>
      <c r="E184" s="114"/>
      <c r="F184" s="115"/>
      <c r="G184" s="116"/>
      <c r="H184" s="117"/>
      <c r="I184" s="62" t="str">
        <f t="shared" si="12"/>
        <v/>
      </c>
      <c r="R184" t="str">
        <f t="shared" si="13"/>
        <v/>
      </c>
      <c r="S184" s="76" t="str">
        <f t="shared" si="14"/>
        <v/>
      </c>
      <c r="T184" s="77" t="str">
        <f t="shared" si="15"/>
        <v/>
      </c>
      <c r="U184" s="67" t="str">
        <f t="shared" si="16"/>
        <v/>
      </c>
      <c r="V184" s="67" t="str">
        <f t="shared" si="17"/>
        <v/>
      </c>
    </row>
    <row r="185" spans="1:22" ht="16.2" thickBot="1">
      <c r="A185" s="78"/>
      <c r="B185" s="69"/>
      <c r="C185" s="121"/>
      <c r="D185" s="114"/>
      <c r="E185" s="114"/>
      <c r="F185" s="115"/>
      <c r="G185" s="116"/>
      <c r="H185" s="117"/>
      <c r="I185" s="62" t="str">
        <f t="shared" si="12"/>
        <v/>
      </c>
      <c r="R185" t="str">
        <f t="shared" si="13"/>
        <v/>
      </c>
      <c r="S185" s="76" t="str">
        <f t="shared" si="14"/>
        <v/>
      </c>
      <c r="T185" s="77" t="str">
        <f t="shared" si="15"/>
        <v/>
      </c>
      <c r="U185" s="67" t="str">
        <f t="shared" si="16"/>
        <v/>
      </c>
      <c r="V185" s="67" t="str">
        <f t="shared" si="17"/>
        <v/>
      </c>
    </row>
    <row r="186" spans="1:22" ht="16.2" thickBot="1">
      <c r="A186" s="78"/>
      <c r="B186" s="69"/>
      <c r="C186" s="121"/>
      <c r="D186" s="114"/>
      <c r="E186" s="114"/>
      <c r="F186" s="115"/>
      <c r="G186" s="116"/>
      <c r="H186" s="117"/>
      <c r="I186" s="62" t="str">
        <f t="shared" si="12"/>
        <v/>
      </c>
      <c r="R186" t="str">
        <f t="shared" si="13"/>
        <v/>
      </c>
      <c r="S186" s="76" t="str">
        <f t="shared" si="14"/>
        <v/>
      </c>
      <c r="T186" s="77" t="str">
        <f t="shared" si="15"/>
        <v/>
      </c>
      <c r="U186" s="67" t="str">
        <f t="shared" si="16"/>
        <v/>
      </c>
      <c r="V186" s="67" t="str">
        <f t="shared" si="17"/>
        <v/>
      </c>
    </row>
    <row r="187" spans="1:22" ht="16.2" thickBot="1">
      <c r="A187" s="78"/>
      <c r="B187" s="69"/>
      <c r="C187" s="121"/>
      <c r="D187" s="114"/>
      <c r="E187" s="114"/>
      <c r="F187" s="115"/>
      <c r="G187" s="116"/>
      <c r="H187" s="117"/>
      <c r="I187" s="62" t="str">
        <f t="shared" si="12"/>
        <v/>
      </c>
      <c r="R187" t="str">
        <f t="shared" si="13"/>
        <v/>
      </c>
      <c r="S187" s="76" t="str">
        <f t="shared" si="14"/>
        <v/>
      </c>
      <c r="T187" s="77" t="str">
        <f t="shared" si="15"/>
        <v/>
      </c>
      <c r="U187" s="67" t="str">
        <f t="shared" si="16"/>
        <v/>
      </c>
      <c r="V187" s="67" t="str">
        <f t="shared" si="17"/>
        <v/>
      </c>
    </row>
    <row r="188" spans="1:22" ht="16.2" thickBot="1">
      <c r="A188" s="78"/>
      <c r="B188" s="69"/>
      <c r="C188" s="121"/>
      <c r="D188" s="114"/>
      <c r="E188" s="114"/>
      <c r="F188" s="115"/>
      <c r="G188" s="116"/>
      <c r="H188" s="117"/>
      <c r="I188" s="62" t="str">
        <f t="shared" si="12"/>
        <v/>
      </c>
      <c r="R188" t="str">
        <f t="shared" si="13"/>
        <v/>
      </c>
      <c r="S188" s="76" t="str">
        <f t="shared" si="14"/>
        <v/>
      </c>
      <c r="T188" s="77" t="str">
        <f t="shared" si="15"/>
        <v/>
      </c>
      <c r="U188" s="67" t="str">
        <f t="shared" si="16"/>
        <v/>
      </c>
      <c r="V188" s="67" t="str">
        <f t="shared" si="17"/>
        <v/>
      </c>
    </row>
    <row r="189" spans="1:22" ht="16.2" thickBot="1">
      <c r="A189" s="78"/>
      <c r="B189" s="69"/>
      <c r="C189" s="121"/>
      <c r="D189" s="114"/>
      <c r="E189" s="114"/>
      <c r="F189" s="115"/>
      <c r="G189" s="116"/>
      <c r="H189" s="117"/>
      <c r="I189" s="62" t="str">
        <f t="shared" si="12"/>
        <v/>
      </c>
      <c r="R189" t="str">
        <f t="shared" si="13"/>
        <v/>
      </c>
      <c r="S189" s="76" t="str">
        <f t="shared" si="14"/>
        <v/>
      </c>
      <c r="T189" s="77" t="str">
        <f t="shared" si="15"/>
        <v/>
      </c>
      <c r="U189" s="67" t="str">
        <f t="shared" si="16"/>
        <v/>
      </c>
      <c r="V189" s="67" t="str">
        <f t="shared" si="17"/>
        <v/>
      </c>
    </row>
    <row r="190" spans="1:22" ht="16.2" thickBot="1">
      <c r="A190" s="78"/>
      <c r="B190" s="69"/>
      <c r="C190" s="121"/>
      <c r="D190" s="114"/>
      <c r="E190" s="114"/>
      <c r="F190" s="115"/>
      <c r="G190" s="116"/>
      <c r="H190" s="117"/>
      <c r="I190" s="62" t="str">
        <f t="shared" si="12"/>
        <v/>
      </c>
      <c r="R190" t="str">
        <f t="shared" si="13"/>
        <v/>
      </c>
      <c r="S190" s="76" t="str">
        <f t="shared" si="14"/>
        <v/>
      </c>
      <c r="T190" s="77" t="str">
        <f t="shared" si="15"/>
        <v/>
      </c>
      <c r="U190" s="67" t="str">
        <f t="shared" si="16"/>
        <v/>
      </c>
      <c r="V190" s="67" t="str">
        <f t="shared" si="17"/>
        <v/>
      </c>
    </row>
    <row r="191" spans="1:22" ht="16.2" thickBot="1">
      <c r="A191" s="78"/>
      <c r="B191" s="69"/>
      <c r="C191" s="121"/>
      <c r="D191" s="114"/>
      <c r="E191" s="114"/>
      <c r="F191" s="115"/>
      <c r="G191" s="116"/>
      <c r="H191" s="117"/>
      <c r="I191" s="62" t="str">
        <f t="shared" si="12"/>
        <v/>
      </c>
      <c r="R191" t="str">
        <f t="shared" si="13"/>
        <v/>
      </c>
      <c r="S191" s="76" t="str">
        <f t="shared" si="14"/>
        <v/>
      </c>
      <c r="T191" s="77" t="str">
        <f t="shared" si="15"/>
        <v/>
      </c>
      <c r="U191" s="67" t="str">
        <f t="shared" si="16"/>
        <v/>
      </c>
      <c r="V191" s="67" t="str">
        <f t="shared" si="17"/>
        <v/>
      </c>
    </row>
    <row r="192" spans="1:22" ht="16.2" thickBot="1">
      <c r="A192" s="78"/>
      <c r="B192" s="69"/>
      <c r="C192" s="121"/>
      <c r="D192" s="114"/>
      <c r="E192" s="114"/>
      <c r="F192" s="115"/>
      <c r="G192" s="116"/>
      <c r="H192" s="117"/>
      <c r="I192" s="62" t="str">
        <f t="shared" si="12"/>
        <v/>
      </c>
      <c r="R192" t="str">
        <f t="shared" si="13"/>
        <v/>
      </c>
      <c r="S192" s="76" t="str">
        <f t="shared" si="14"/>
        <v/>
      </c>
      <c r="T192" s="77" t="str">
        <f t="shared" si="15"/>
        <v/>
      </c>
      <c r="U192" s="67" t="str">
        <f t="shared" si="16"/>
        <v/>
      </c>
      <c r="V192" s="67" t="str">
        <f t="shared" si="17"/>
        <v/>
      </c>
    </row>
    <row r="193" spans="1:22" ht="16.2" thickBot="1">
      <c r="A193" s="78"/>
      <c r="B193" s="69"/>
      <c r="C193" s="121"/>
      <c r="D193" s="114"/>
      <c r="E193" s="114"/>
      <c r="F193" s="115"/>
      <c r="G193" s="116"/>
      <c r="H193" s="117"/>
      <c r="I193" s="62" t="str">
        <f t="shared" si="12"/>
        <v/>
      </c>
      <c r="R193" t="str">
        <f t="shared" si="13"/>
        <v/>
      </c>
      <c r="S193" s="76" t="str">
        <f t="shared" si="14"/>
        <v/>
      </c>
      <c r="T193" s="77" t="str">
        <f t="shared" si="15"/>
        <v/>
      </c>
      <c r="U193" s="67" t="str">
        <f t="shared" si="16"/>
        <v/>
      </c>
      <c r="V193" s="67" t="str">
        <f t="shared" si="17"/>
        <v/>
      </c>
    </row>
    <row r="194" spans="1:22" ht="16.2" thickBot="1">
      <c r="A194" s="78"/>
      <c r="B194" s="69"/>
      <c r="C194" s="121"/>
      <c r="D194" s="114"/>
      <c r="E194" s="114"/>
      <c r="F194" s="115"/>
      <c r="G194" s="116"/>
      <c r="H194" s="117"/>
      <c r="I194" s="62" t="str">
        <f t="shared" si="12"/>
        <v/>
      </c>
      <c r="R194" t="str">
        <f t="shared" si="13"/>
        <v/>
      </c>
      <c r="S194" s="76" t="str">
        <f t="shared" si="14"/>
        <v/>
      </c>
      <c r="T194" s="77" t="str">
        <f t="shared" si="15"/>
        <v/>
      </c>
      <c r="U194" s="67" t="str">
        <f t="shared" si="16"/>
        <v/>
      </c>
      <c r="V194" s="67" t="str">
        <f t="shared" si="17"/>
        <v/>
      </c>
    </row>
    <row r="195" spans="1:22" ht="16.2" thickBot="1">
      <c r="A195" s="78"/>
      <c r="B195" s="69"/>
      <c r="C195" s="121"/>
      <c r="D195" s="114"/>
      <c r="E195" s="114"/>
      <c r="F195" s="115"/>
      <c r="G195" s="116"/>
      <c r="H195" s="117"/>
      <c r="I195" s="62" t="str">
        <f t="shared" ref="I195:I258" si="18">IF(C195="","",EXP(C195))</f>
        <v/>
      </c>
      <c r="R195" t="str">
        <f t="shared" ref="R195:R258" si="19">IF(C195="","",EXP(-POWER((1-K$23*(I195-K$17)/K$16), 1/K$23)))</f>
        <v/>
      </c>
      <c r="S195" s="76" t="str">
        <f t="shared" ref="S195:S258" si="20">IF(C195="","", -LN(1- K$23 *(I195-K$17)/K$16) / K$23)</f>
        <v/>
      </c>
      <c r="T195" s="77" t="str">
        <f t="shared" ref="T195:T258" si="21">IF(C195="","",(1/K$16)  *  EXP(-(1-K$23)*S195 - EXP(-S195)))</f>
        <v/>
      </c>
      <c r="U195" s="67" t="str">
        <f t="shared" ref="U195:U258" si="22">IF(C195="","",(A195-1)*I195/(K$14-1))</f>
        <v/>
      </c>
      <c r="V195" s="67" t="str">
        <f t="shared" ref="V195:V258" si="23">IF(C195="","",(A195-1)*(A195-2)*I195/((K$14-1)*(K$14-2)))</f>
        <v/>
      </c>
    </row>
    <row r="196" spans="1:22" ht="16.2" thickBot="1">
      <c r="A196" s="78"/>
      <c r="B196" s="69"/>
      <c r="C196" s="121"/>
      <c r="D196" s="114"/>
      <c r="E196" s="114"/>
      <c r="F196" s="115"/>
      <c r="G196" s="116"/>
      <c r="H196" s="117"/>
      <c r="I196" s="62" t="str">
        <f t="shared" si="18"/>
        <v/>
      </c>
      <c r="R196" t="str">
        <f t="shared" si="19"/>
        <v/>
      </c>
      <c r="S196" s="76" t="str">
        <f t="shared" si="20"/>
        <v/>
      </c>
      <c r="T196" s="77" t="str">
        <f t="shared" si="21"/>
        <v/>
      </c>
      <c r="U196" s="67" t="str">
        <f t="shared" si="22"/>
        <v/>
      </c>
      <c r="V196" s="67" t="str">
        <f t="shared" si="23"/>
        <v/>
      </c>
    </row>
    <row r="197" spans="1:22" ht="16.2" thickBot="1">
      <c r="A197" s="78"/>
      <c r="B197" s="69"/>
      <c r="C197" s="121"/>
      <c r="D197" s="114"/>
      <c r="E197" s="114"/>
      <c r="F197" s="115"/>
      <c r="G197" s="116"/>
      <c r="H197" s="117"/>
      <c r="I197" s="62" t="str">
        <f t="shared" si="18"/>
        <v/>
      </c>
      <c r="R197" t="str">
        <f t="shared" si="19"/>
        <v/>
      </c>
      <c r="S197" s="76" t="str">
        <f t="shared" si="20"/>
        <v/>
      </c>
      <c r="T197" s="77" t="str">
        <f t="shared" si="21"/>
        <v/>
      </c>
      <c r="U197" s="67" t="str">
        <f t="shared" si="22"/>
        <v/>
      </c>
      <c r="V197" s="67" t="str">
        <f t="shared" si="23"/>
        <v/>
      </c>
    </row>
    <row r="198" spans="1:22" ht="16.2" thickBot="1">
      <c r="A198" s="78"/>
      <c r="B198" s="69"/>
      <c r="C198" s="121"/>
      <c r="D198" s="114"/>
      <c r="E198" s="114"/>
      <c r="F198" s="115"/>
      <c r="G198" s="116"/>
      <c r="H198" s="117"/>
      <c r="I198" s="62" t="str">
        <f t="shared" si="18"/>
        <v/>
      </c>
      <c r="R198" t="str">
        <f t="shared" si="19"/>
        <v/>
      </c>
      <c r="S198" s="76" t="str">
        <f t="shared" si="20"/>
        <v/>
      </c>
      <c r="T198" s="77" t="str">
        <f t="shared" si="21"/>
        <v/>
      </c>
      <c r="U198" s="67" t="str">
        <f t="shared" si="22"/>
        <v/>
      </c>
      <c r="V198" s="67" t="str">
        <f t="shared" si="23"/>
        <v/>
      </c>
    </row>
    <row r="199" spans="1:22" ht="16.2" thickBot="1">
      <c r="A199" s="78"/>
      <c r="B199" s="69"/>
      <c r="C199" s="121"/>
      <c r="D199" s="114"/>
      <c r="E199" s="114"/>
      <c r="F199" s="115"/>
      <c r="G199" s="116"/>
      <c r="H199" s="117"/>
      <c r="I199" s="62" t="str">
        <f t="shared" si="18"/>
        <v/>
      </c>
      <c r="R199" t="str">
        <f t="shared" si="19"/>
        <v/>
      </c>
      <c r="S199" s="76" t="str">
        <f t="shared" si="20"/>
        <v/>
      </c>
      <c r="T199" s="77" t="str">
        <f t="shared" si="21"/>
        <v/>
      </c>
      <c r="U199" s="67" t="str">
        <f t="shared" si="22"/>
        <v/>
      </c>
      <c r="V199" s="67" t="str">
        <f t="shared" si="23"/>
        <v/>
      </c>
    </row>
    <row r="200" spans="1:22" ht="16.2" thickBot="1">
      <c r="A200" s="78"/>
      <c r="B200" s="69"/>
      <c r="C200" s="121"/>
      <c r="D200" s="114"/>
      <c r="E200" s="114"/>
      <c r="F200" s="115"/>
      <c r="G200" s="116"/>
      <c r="H200" s="117"/>
      <c r="I200" s="62" t="str">
        <f t="shared" si="18"/>
        <v/>
      </c>
      <c r="R200" t="str">
        <f t="shared" si="19"/>
        <v/>
      </c>
      <c r="S200" s="76" t="str">
        <f t="shared" si="20"/>
        <v/>
      </c>
      <c r="T200" s="77" t="str">
        <f t="shared" si="21"/>
        <v/>
      </c>
      <c r="U200" s="67" t="str">
        <f t="shared" si="22"/>
        <v/>
      </c>
      <c r="V200" s="67" t="str">
        <f t="shared" si="23"/>
        <v/>
      </c>
    </row>
    <row r="201" spans="1:22" ht="16.2" thickBot="1">
      <c r="A201" s="78"/>
      <c r="B201" s="69"/>
      <c r="C201" s="121"/>
      <c r="D201" s="114"/>
      <c r="E201" s="114"/>
      <c r="F201" s="115"/>
      <c r="G201" s="116"/>
      <c r="H201" s="117"/>
      <c r="I201" s="62" t="str">
        <f t="shared" si="18"/>
        <v/>
      </c>
      <c r="R201" t="str">
        <f t="shared" si="19"/>
        <v/>
      </c>
      <c r="S201" s="76" t="str">
        <f t="shared" si="20"/>
        <v/>
      </c>
      <c r="T201" s="77" t="str">
        <f t="shared" si="21"/>
        <v/>
      </c>
      <c r="U201" s="67" t="str">
        <f t="shared" si="22"/>
        <v/>
      </c>
      <c r="V201" s="67" t="str">
        <f t="shared" si="23"/>
        <v/>
      </c>
    </row>
    <row r="202" spans="1:22" ht="16.2" thickBot="1">
      <c r="A202" s="78"/>
      <c r="B202" s="69"/>
      <c r="C202" s="121"/>
      <c r="D202" s="114"/>
      <c r="E202" s="114"/>
      <c r="F202" s="115"/>
      <c r="G202" s="116"/>
      <c r="H202" s="117"/>
      <c r="I202" s="62" t="str">
        <f t="shared" si="18"/>
        <v/>
      </c>
      <c r="R202" t="str">
        <f t="shared" si="19"/>
        <v/>
      </c>
      <c r="S202" s="76" t="str">
        <f t="shared" si="20"/>
        <v/>
      </c>
      <c r="T202" s="77" t="str">
        <f t="shared" si="21"/>
        <v/>
      </c>
      <c r="U202" s="67" t="str">
        <f t="shared" si="22"/>
        <v/>
      </c>
      <c r="V202" s="67" t="str">
        <f t="shared" si="23"/>
        <v/>
      </c>
    </row>
    <row r="203" spans="1:22" ht="16.2" thickBot="1">
      <c r="A203" s="78"/>
      <c r="B203" s="69"/>
      <c r="C203" s="121"/>
      <c r="D203" s="114"/>
      <c r="E203" s="114"/>
      <c r="F203" s="115"/>
      <c r="G203" s="116"/>
      <c r="H203" s="117"/>
      <c r="I203" s="62" t="str">
        <f t="shared" si="18"/>
        <v/>
      </c>
      <c r="R203" t="str">
        <f t="shared" si="19"/>
        <v/>
      </c>
      <c r="S203" s="76" t="str">
        <f t="shared" si="20"/>
        <v/>
      </c>
      <c r="T203" s="77" t="str">
        <f t="shared" si="21"/>
        <v/>
      </c>
      <c r="U203" s="67" t="str">
        <f t="shared" si="22"/>
        <v/>
      </c>
      <c r="V203" s="67" t="str">
        <f t="shared" si="23"/>
        <v/>
      </c>
    </row>
    <row r="204" spans="1:22" ht="16.2" thickBot="1">
      <c r="A204" s="78"/>
      <c r="B204" s="69"/>
      <c r="C204" s="121"/>
      <c r="D204" s="114"/>
      <c r="E204" s="114"/>
      <c r="F204" s="115"/>
      <c r="G204" s="116"/>
      <c r="H204" s="117"/>
      <c r="I204" s="62" t="str">
        <f t="shared" si="18"/>
        <v/>
      </c>
      <c r="R204" t="str">
        <f t="shared" si="19"/>
        <v/>
      </c>
      <c r="S204" s="76" t="str">
        <f t="shared" si="20"/>
        <v/>
      </c>
      <c r="T204" s="77" t="str">
        <f t="shared" si="21"/>
        <v/>
      </c>
      <c r="U204" s="67" t="str">
        <f t="shared" si="22"/>
        <v/>
      </c>
      <c r="V204" s="67" t="str">
        <f t="shared" si="23"/>
        <v/>
      </c>
    </row>
    <row r="205" spans="1:22" ht="16.2" thickBot="1">
      <c r="A205" s="78"/>
      <c r="B205" s="69"/>
      <c r="C205" s="121"/>
      <c r="D205" s="114"/>
      <c r="E205" s="114"/>
      <c r="F205" s="115"/>
      <c r="G205" s="116"/>
      <c r="H205" s="117"/>
      <c r="I205" s="62" t="str">
        <f t="shared" si="18"/>
        <v/>
      </c>
      <c r="R205" t="str">
        <f t="shared" si="19"/>
        <v/>
      </c>
      <c r="S205" s="76" t="str">
        <f t="shared" si="20"/>
        <v/>
      </c>
      <c r="T205" s="77" t="str">
        <f t="shared" si="21"/>
        <v/>
      </c>
      <c r="U205" s="67" t="str">
        <f t="shared" si="22"/>
        <v/>
      </c>
      <c r="V205" s="67" t="str">
        <f t="shared" si="23"/>
        <v/>
      </c>
    </row>
    <row r="206" spans="1:22" ht="16.2" thickBot="1">
      <c r="A206" s="78"/>
      <c r="B206" s="69"/>
      <c r="C206" s="121"/>
      <c r="D206" s="114"/>
      <c r="E206" s="114"/>
      <c r="F206" s="115"/>
      <c r="G206" s="116"/>
      <c r="H206" s="117"/>
      <c r="I206" s="62" t="str">
        <f t="shared" si="18"/>
        <v/>
      </c>
      <c r="R206" t="str">
        <f t="shared" si="19"/>
        <v/>
      </c>
      <c r="S206" s="76" t="str">
        <f t="shared" si="20"/>
        <v/>
      </c>
      <c r="T206" s="77" t="str">
        <f t="shared" si="21"/>
        <v/>
      </c>
      <c r="U206" s="67" t="str">
        <f t="shared" si="22"/>
        <v/>
      </c>
      <c r="V206" s="67" t="str">
        <f t="shared" si="23"/>
        <v/>
      </c>
    </row>
    <row r="207" spans="1:22" ht="16.2" thickBot="1">
      <c r="A207" s="78"/>
      <c r="B207" s="69"/>
      <c r="C207" s="121"/>
      <c r="D207" s="114"/>
      <c r="E207" s="114"/>
      <c r="F207" s="115"/>
      <c r="G207" s="116"/>
      <c r="H207" s="117"/>
      <c r="I207" s="62" t="str">
        <f t="shared" si="18"/>
        <v/>
      </c>
      <c r="R207" t="str">
        <f t="shared" si="19"/>
        <v/>
      </c>
      <c r="S207" s="76" t="str">
        <f t="shared" si="20"/>
        <v/>
      </c>
      <c r="T207" s="77" t="str">
        <f t="shared" si="21"/>
        <v/>
      </c>
      <c r="U207" s="67" t="str">
        <f t="shared" si="22"/>
        <v/>
      </c>
      <c r="V207" s="67" t="str">
        <f t="shared" si="23"/>
        <v/>
      </c>
    </row>
    <row r="208" spans="1:22" ht="16.2" thickBot="1">
      <c r="A208" s="78"/>
      <c r="B208" s="69"/>
      <c r="C208" s="121"/>
      <c r="D208" s="114"/>
      <c r="E208" s="114"/>
      <c r="F208" s="115"/>
      <c r="G208" s="116"/>
      <c r="H208" s="117"/>
      <c r="I208" s="62" t="str">
        <f t="shared" si="18"/>
        <v/>
      </c>
      <c r="R208" t="str">
        <f t="shared" si="19"/>
        <v/>
      </c>
      <c r="S208" s="76" t="str">
        <f t="shared" si="20"/>
        <v/>
      </c>
      <c r="T208" s="77" t="str">
        <f t="shared" si="21"/>
        <v/>
      </c>
      <c r="U208" s="67" t="str">
        <f t="shared" si="22"/>
        <v/>
      </c>
      <c r="V208" s="67" t="str">
        <f t="shared" si="23"/>
        <v/>
      </c>
    </row>
    <row r="209" spans="1:22" ht="16.2" thickBot="1">
      <c r="A209" s="78"/>
      <c r="B209" s="69"/>
      <c r="C209" s="121"/>
      <c r="D209" s="114"/>
      <c r="E209" s="114"/>
      <c r="F209" s="115"/>
      <c r="G209" s="116"/>
      <c r="H209" s="117"/>
      <c r="I209" s="62" t="str">
        <f t="shared" si="18"/>
        <v/>
      </c>
      <c r="R209" t="str">
        <f t="shared" si="19"/>
        <v/>
      </c>
      <c r="S209" s="76" t="str">
        <f t="shared" si="20"/>
        <v/>
      </c>
      <c r="T209" s="77" t="str">
        <f t="shared" si="21"/>
        <v/>
      </c>
      <c r="U209" s="67" t="str">
        <f t="shared" si="22"/>
        <v/>
      </c>
      <c r="V209" s="67" t="str">
        <f t="shared" si="23"/>
        <v/>
      </c>
    </row>
    <row r="210" spans="1:22" ht="16.2" thickBot="1">
      <c r="A210" s="78"/>
      <c r="B210" s="69"/>
      <c r="C210" s="121"/>
      <c r="D210" s="114"/>
      <c r="E210" s="114"/>
      <c r="F210" s="115"/>
      <c r="G210" s="116"/>
      <c r="H210" s="117"/>
      <c r="I210" s="62" t="str">
        <f t="shared" si="18"/>
        <v/>
      </c>
      <c r="R210" t="str">
        <f t="shared" si="19"/>
        <v/>
      </c>
      <c r="S210" s="76" t="str">
        <f t="shared" si="20"/>
        <v/>
      </c>
      <c r="T210" s="77" t="str">
        <f t="shared" si="21"/>
        <v/>
      </c>
      <c r="U210" s="67" t="str">
        <f t="shared" si="22"/>
        <v/>
      </c>
      <c r="V210" s="67" t="str">
        <f t="shared" si="23"/>
        <v/>
      </c>
    </row>
    <row r="211" spans="1:22" ht="16.2" thickBot="1">
      <c r="A211" s="78"/>
      <c r="B211" s="69"/>
      <c r="C211" s="121"/>
      <c r="D211" s="114"/>
      <c r="E211" s="114"/>
      <c r="F211" s="115"/>
      <c r="G211" s="116"/>
      <c r="H211" s="117"/>
      <c r="I211" s="62" t="str">
        <f t="shared" si="18"/>
        <v/>
      </c>
      <c r="R211" t="str">
        <f t="shared" si="19"/>
        <v/>
      </c>
      <c r="S211" s="76" t="str">
        <f t="shared" si="20"/>
        <v/>
      </c>
      <c r="T211" s="77" t="str">
        <f t="shared" si="21"/>
        <v/>
      </c>
      <c r="U211" s="67" t="str">
        <f t="shared" si="22"/>
        <v/>
      </c>
      <c r="V211" s="67" t="str">
        <f t="shared" si="23"/>
        <v/>
      </c>
    </row>
    <row r="212" spans="1:22" ht="16.2" thickBot="1">
      <c r="A212" s="78"/>
      <c r="B212" s="69"/>
      <c r="C212" s="121"/>
      <c r="D212" s="114"/>
      <c r="E212" s="114"/>
      <c r="F212" s="115"/>
      <c r="G212" s="116"/>
      <c r="H212" s="117"/>
      <c r="I212" s="62" t="str">
        <f t="shared" si="18"/>
        <v/>
      </c>
      <c r="R212" t="str">
        <f t="shared" si="19"/>
        <v/>
      </c>
      <c r="S212" s="76" t="str">
        <f t="shared" si="20"/>
        <v/>
      </c>
      <c r="T212" s="77" t="str">
        <f t="shared" si="21"/>
        <v/>
      </c>
      <c r="U212" s="67" t="str">
        <f t="shared" si="22"/>
        <v/>
      </c>
      <c r="V212" s="67" t="str">
        <f t="shared" si="23"/>
        <v/>
      </c>
    </row>
    <row r="213" spans="1:22" ht="16.2" thickBot="1">
      <c r="A213" s="78"/>
      <c r="B213" s="69"/>
      <c r="C213" s="121"/>
      <c r="D213" s="114"/>
      <c r="E213" s="114"/>
      <c r="F213" s="115"/>
      <c r="G213" s="116"/>
      <c r="H213" s="117"/>
      <c r="I213" s="62" t="str">
        <f t="shared" si="18"/>
        <v/>
      </c>
      <c r="R213" t="str">
        <f t="shared" si="19"/>
        <v/>
      </c>
      <c r="S213" s="76" t="str">
        <f t="shared" si="20"/>
        <v/>
      </c>
      <c r="T213" s="77" t="str">
        <f t="shared" si="21"/>
        <v/>
      </c>
      <c r="U213" s="67" t="str">
        <f t="shared" si="22"/>
        <v/>
      </c>
      <c r="V213" s="67" t="str">
        <f t="shared" si="23"/>
        <v/>
      </c>
    </row>
    <row r="214" spans="1:22" ht="16.2" thickBot="1">
      <c r="A214" s="78"/>
      <c r="B214" s="69"/>
      <c r="C214" s="121"/>
      <c r="D214" s="114"/>
      <c r="E214" s="114"/>
      <c r="F214" s="115"/>
      <c r="G214" s="116"/>
      <c r="H214" s="117"/>
      <c r="I214" s="62" t="str">
        <f t="shared" si="18"/>
        <v/>
      </c>
      <c r="R214" t="str">
        <f t="shared" si="19"/>
        <v/>
      </c>
      <c r="S214" s="76" t="str">
        <f t="shared" si="20"/>
        <v/>
      </c>
      <c r="T214" s="77" t="str">
        <f t="shared" si="21"/>
        <v/>
      </c>
      <c r="U214" s="67" t="str">
        <f t="shared" si="22"/>
        <v/>
      </c>
      <c r="V214" s="67" t="str">
        <f t="shared" si="23"/>
        <v/>
      </c>
    </row>
    <row r="215" spans="1:22" ht="16.2" thickBot="1">
      <c r="A215" s="78"/>
      <c r="B215" s="69"/>
      <c r="C215" s="121"/>
      <c r="D215" s="114"/>
      <c r="E215" s="114"/>
      <c r="F215" s="115"/>
      <c r="G215" s="116"/>
      <c r="H215" s="117"/>
      <c r="I215" s="62" t="str">
        <f t="shared" si="18"/>
        <v/>
      </c>
      <c r="R215" t="str">
        <f t="shared" si="19"/>
        <v/>
      </c>
      <c r="S215" s="76" t="str">
        <f t="shared" si="20"/>
        <v/>
      </c>
      <c r="T215" s="77" t="str">
        <f t="shared" si="21"/>
        <v/>
      </c>
      <c r="U215" s="67" t="str">
        <f t="shared" si="22"/>
        <v/>
      </c>
      <c r="V215" s="67" t="str">
        <f t="shared" si="23"/>
        <v/>
      </c>
    </row>
    <row r="216" spans="1:22" ht="16.2" thickBot="1">
      <c r="A216" s="78"/>
      <c r="B216" s="114"/>
      <c r="C216" s="122"/>
      <c r="D216" s="114"/>
      <c r="E216" s="114"/>
      <c r="F216" s="115"/>
      <c r="G216" s="116"/>
      <c r="H216" s="117"/>
      <c r="I216" s="62" t="str">
        <f t="shared" si="18"/>
        <v/>
      </c>
      <c r="R216" t="str">
        <f t="shared" si="19"/>
        <v/>
      </c>
      <c r="S216" s="76" t="str">
        <f t="shared" si="20"/>
        <v/>
      </c>
      <c r="T216" s="77" t="str">
        <f t="shared" si="21"/>
        <v/>
      </c>
      <c r="U216" s="67" t="str">
        <f t="shared" si="22"/>
        <v/>
      </c>
      <c r="V216" s="67" t="str">
        <f t="shared" si="23"/>
        <v/>
      </c>
    </row>
    <row r="217" spans="1:22" ht="16.2" thickBot="1">
      <c r="A217" s="78"/>
      <c r="B217" s="114"/>
      <c r="C217" s="122"/>
      <c r="D217" s="114"/>
      <c r="E217" s="114"/>
      <c r="F217" s="115"/>
      <c r="G217" s="116"/>
      <c r="H217" s="117"/>
      <c r="I217" s="62" t="str">
        <f t="shared" si="18"/>
        <v/>
      </c>
      <c r="R217" t="str">
        <f t="shared" si="19"/>
        <v/>
      </c>
      <c r="S217" s="76" t="str">
        <f t="shared" si="20"/>
        <v/>
      </c>
      <c r="T217" s="77" t="str">
        <f t="shared" si="21"/>
        <v/>
      </c>
      <c r="U217" s="67" t="str">
        <f t="shared" si="22"/>
        <v/>
      </c>
      <c r="V217" s="67" t="str">
        <f t="shared" si="23"/>
        <v/>
      </c>
    </row>
    <row r="218" spans="1:22" ht="16.2" thickBot="1">
      <c r="A218" s="78"/>
      <c r="B218" s="114"/>
      <c r="C218" s="122"/>
      <c r="D218" s="114"/>
      <c r="E218" s="114"/>
      <c r="F218" s="115"/>
      <c r="G218" s="116"/>
      <c r="H218" s="117"/>
      <c r="I218" s="62" t="str">
        <f t="shared" si="18"/>
        <v/>
      </c>
      <c r="R218" t="str">
        <f t="shared" si="19"/>
        <v/>
      </c>
      <c r="S218" s="76" t="str">
        <f t="shared" si="20"/>
        <v/>
      </c>
      <c r="T218" s="77" t="str">
        <f t="shared" si="21"/>
        <v/>
      </c>
      <c r="U218" s="67" t="str">
        <f t="shared" si="22"/>
        <v/>
      </c>
      <c r="V218" s="67" t="str">
        <f t="shared" si="23"/>
        <v/>
      </c>
    </row>
    <row r="219" spans="1:22" ht="16.2" thickBot="1">
      <c r="A219" s="78"/>
      <c r="B219" s="114"/>
      <c r="C219" s="122"/>
      <c r="D219" s="114"/>
      <c r="E219" s="114"/>
      <c r="F219" s="115"/>
      <c r="G219" s="116"/>
      <c r="H219" s="117"/>
      <c r="I219" s="62" t="str">
        <f t="shared" si="18"/>
        <v/>
      </c>
      <c r="R219" t="str">
        <f t="shared" si="19"/>
        <v/>
      </c>
      <c r="S219" s="76" t="str">
        <f t="shared" si="20"/>
        <v/>
      </c>
      <c r="T219" s="77" t="str">
        <f t="shared" si="21"/>
        <v/>
      </c>
      <c r="U219" s="67" t="str">
        <f t="shared" si="22"/>
        <v/>
      </c>
      <c r="V219" s="67" t="str">
        <f t="shared" si="23"/>
        <v/>
      </c>
    </row>
    <row r="220" spans="1:22" ht="16.2" thickBot="1">
      <c r="A220" s="78"/>
      <c r="B220" s="114"/>
      <c r="C220" s="122"/>
      <c r="D220" s="114"/>
      <c r="E220" s="114"/>
      <c r="F220" s="115"/>
      <c r="G220" s="116"/>
      <c r="H220" s="117"/>
      <c r="I220" s="62" t="str">
        <f t="shared" si="18"/>
        <v/>
      </c>
      <c r="R220" t="str">
        <f t="shared" si="19"/>
        <v/>
      </c>
      <c r="S220" s="76" t="str">
        <f t="shared" si="20"/>
        <v/>
      </c>
      <c r="T220" s="77" t="str">
        <f t="shared" si="21"/>
        <v/>
      </c>
      <c r="U220" s="67" t="str">
        <f t="shared" si="22"/>
        <v/>
      </c>
      <c r="V220" s="67" t="str">
        <f t="shared" si="23"/>
        <v/>
      </c>
    </row>
    <row r="221" spans="1:22" ht="16.2" thickBot="1">
      <c r="A221" s="78"/>
      <c r="B221" s="114"/>
      <c r="C221" s="122"/>
      <c r="D221" s="114"/>
      <c r="E221" s="114"/>
      <c r="F221" s="115"/>
      <c r="G221" s="116"/>
      <c r="H221" s="117"/>
      <c r="I221" s="62" t="str">
        <f t="shared" si="18"/>
        <v/>
      </c>
      <c r="R221" t="str">
        <f t="shared" si="19"/>
        <v/>
      </c>
      <c r="S221" s="76" t="str">
        <f t="shared" si="20"/>
        <v/>
      </c>
      <c r="T221" s="77" t="str">
        <f t="shared" si="21"/>
        <v/>
      </c>
      <c r="U221" s="67" t="str">
        <f t="shared" si="22"/>
        <v/>
      </c>
      <c r="V221" s="67" t="str">
        <f t="shared" si="23"/>
        <v/>
      </c>
    </row>
    <row r="222" spans="1:22" ht="16.2" thickBot="1">
      <c r="A222" s="78"/>
      <c r="B222" s="114"/>
      <c r="C222" s="122"/>
      <c r="D222" s="114"/>
      <c r="E222" s="114"/>
      <c r="F222" s="115"/>
      <c r="G222" s="116"/>
      <c r="H222" s="117"/>
      <c r="I222" s="62" t="str">
        <f t="shared" si="18"/>
        <v/>
      </c>
      <c r="R222" t="str">
        <f t="shared" si="19"/>
        <v/>
      </c>
      <c r="S222" s="76" t="str">
        <f t="shared" si="20"/>
        <v/>
      </c>
      <c r="T222" s="77" t="str">
        <f t="shared" si="21"/>
        <v/>
      </c>
      <c r="U222" s="67" t="str">
        <f t="shared" si="22"/>
        <v/>
      </c>
      <c r="V222" s="67" t="str">
        <f t="shared" si="23"/>
        <v/>
      </c>
    </row>
    <row r="223" spans="1:22" ht="16.2" thickBot="1">
      <c r="A223" s="78"/>
      <c r="B223" s="114"/>
      <c r="C223" s="122"/>
      <c r="D223" s="114"/>
      <c r="E223" s="114"/>
      <c r="F223" s="115"/>
      <c r="G223" s="116"/>
      <c r="H223" s="117"/>
      <c r="I223" s="62" t="str">
        <f t="shared" si="18"/>
        <v/>
      </c>
      <c r="R223" t="str">
        <f t="shared" si="19"/>
        <v/>
      </c>
      <c r="S223" s="76" t="str">
        <f t="shared" si="20"/>
        <v/>
      </c>
      <c r="T223" s="77" t="str">
        <f t="shared" si="21"/>
        <v/>
      </c>
      <c r="U223" s="67" t="str">
        <f t="shared" si="22"/>
        <v/>
      </c>
      <c r="V223" s="67" t="str">
        <f t="shared" si="23"/>
        <v/>
      </c>
    </row>
    <row r="224" spans="1:22" ht="16.2" thickBot="1">
      <c r="A224" s="78"/>
      <c r="B224" s="114"/>
      <c r="C224" s="122"/>
      <c r="D224" s="114"/>
      <c r="E224" s="114"/>
      <c r="F224" s="115"/>
      <c r="G224" s="116"/>
      <c r="H224" s="117"/>
      <c r="I224" s="62" t="str">
        <f t="shared" si="18"/>
        <v/>
      </c>
      <c r="R224" t="str">
        <f t="shared" si="19"/>
        <v/>
      </c>
      <c r="S224" s="76" t="str">
        <f t="shared" si="20"/>
        <v/>
      </c>
      <c r="T224" s="77" t="str">
        <f t="shared" si="21"/>
        <v/>
      </c>
      <c r="U224" s="67" t="str">
        <f t="shared" si="22"/>
        <v/>
      </c>
      <c r="V224" s="67" t="str">
        <f t="shared" si="23"/>
        <v/>
      </c>
    </row>
    <row r="225" spans="1:22" ht="16.2" thickBot="1">
      <c r="A225" s="78"/>
      <c r="B225" s="114"/>
      <c r="C225" s="122"/>
      <c r="D225" s="114"/>
      <c r="E225" s="114"/>
      <c r="F225" s="115"/>
      <c r="G225" s="116"/>
      <c r="H225" s="117"/>
      <c r="I225" s="62" t="str">
        <f t="shared" si="18"/>
        <v/>
      </c>
      <c r="R225" t="str">
        <f t="shared" si="19"/>
        <v/>
      </c>
      <c r="S225" s="76" t="str">
        <f t="shared" si="20"/>
        <v/>
      </c>
      <c r="T225" s="77" t="str">
        <f t="shared" si="21"/>
        <v/>
      </c>
      <c r="U225" s="67" t="str">
        <f t="shared" si="22"/>
        <v/>
      </c>
      <c r="V225" s="67" t="str">
        <f t="shared" si="23"/>
        <v/>
      </c>
    </row>
    <row r="226" spans="1:22" ht="16.2" thickBot="1">
      <c r="A226" s="78"/>
      <c r="B226" s="114"/>
      <c r="C226" s="122"/>
      <c r="D226" s="114"/>
      <c r="E226" s="114"/>
      <c r="F226" s="115"/>
      <c r="G226" s="116"/>
      <c r="H226" s="117"/>
      <c r="I226" s="62" t="str">
        <f t="shared" si="18"/>
        <v/>
      </c>
      <c r="R226" t="str">
        <f t="shared" si="19"/>
        <v/>
      </c>
      <c r="S226" s="76" t="str">
        <f t="shared" si="20"/>
        <v/>
      </c>
      <c r="T226" s="77" t="str">
        <f t="shared" si="21"/>
        <v/>
      </c>
      <c r="U226" s="67" t="str">
        <f t="shared" si="22"/>
        <v/>
      </c>
      <c r="V226" s="67" t="str">
        <f t="shared" si="23"/>
        <v/>
      </c>
    </row>
    <row r="227" spans="1:22" ht="16.2" thickBot="1">
      <c r="A227" s="78"/>
      <c r="B227" s="114"/>
      <c r="C227" s="122"/>
      <c r="D227" s="114"/>
      <c r="E227" s="114"/>
      <c r="F227" s="115"/>
      <c r="G227" s="116"/>
      <c r="H227" s="117"/>
      <c r="I227" s="62" t="str">
        <f t="shared" si="18"/>
        <v/>
      </c>
      <c r="R227" t="str">
        <f t="shared" si="19"/>
        <v/>
      </c>
      <c r="S227" s="76" t="str">
        <f t="shared" si="20"/>
        <v/>
      </c>
      <c r="T227" s="77" t="str">
        <f t="shared" si="21"/>
        <v/>
      </c>
      <c r="U227" s="67" t="str">
        <f t="shared" si="22"/>
        <v/>
      </c>
      <c r="V227" s="67" t="str">
        <f t="shared" si="23"/>
        <v/>
      </c>
    </row>
    <row r="228" spans="1:22" ht="16.2" thickBot="1">
      <c r="A228" s="78"/>
      <c r="B228" s="114"/>
      <c r="C228" s="122"/>
      <c r="D228" s="114"/>
      <c r="E228" s="114"/>
      <c r="F228" s="115"/>
      <c r="G228" s="116"/>
      <c r="H228" s="117"/>
      <c r="I228" s="62" t="str">
        <f t="shared" si="18"/>
        <v/>
      </c>
      <c r="R228" t="str">
        <f t="shared" si="19"/>
        <v/>
      </c>
      <c r="S228" s="76" t="str">
        <f t="shared" si="20"/>
        <v/>
      </c>
      <c r="T228" s="77" t="str">
        <f t="shared" si="21"/>
        <v/>
      </c>
      <c r="U228" s="67" t="str">
        <f t="shared" si="22"/>
        <v/>
      </c>
      <c r="V228" s="67" t="str">
        <f t="shared" si="23"/>
        <v/>
      </c>
    </row>
    <row r="229" spans="1:22" ht="16.2" thickBot="1">
      <c r="A229" s="78"/>
      <c r="B229" s="114"/>
      <c r="C229" s="122"/>
      <c r="D229" s="114"/>
      <c r="E229" s="114"/>
      <c r="F229" s="115"/>
      <c r="G229" s="116"/>
      <c r="H229" s="117"/>
      <c r="I229" s="62" t="str">
        <f t="shared" si="18"/>
        <v/>
      </c>
      <c r="R229" t="str">
        <f t="shared" si="19"/>
        <v/>
      </c>
      <c r="S229" s="76" t="str">
        <f t="shared" si="20"/>
        <v/>
      </c>
      <c r="T229" s="77" t="str">
        <f t="shared" si="21"/>
        <v/>
      </c>
      <c r="U229" s="67" t="str">
        <f t="shared" si="22"/>
        <v/>
      </c>
      <c r="V229" s="67" t="str">
        <f t="shared" si="23"/>
        <v/>
      </c>
    </row>
    <row r="230" spans="1:22" ht="16.2" thickBot="1">
      <c r="A230" s="78"/>
      <c r="B230" s="114"/>
      <c r="C230" s="122"/>
      <c r="D230" s="114"/>
      <c r="E230" s="114"/>
      <c r="F230" s="115"/>
      <c r="G230" s="116"/>
      <c r="H230" s="117"/>
      <c r="I230" s="62" t="str">
        <f t="shared" si="18"/>
        <v/>
      </c>
      <c r="R230" t="str">
        <f t="shared" si="19"/>
        <v/>
      </c>
      <c r="S230" s="76" t="str">
        <f t="shared" si="20"/>
        <v/>
      </c>
      <c r="T230" s="77" t="str">
        <f t="shared" si="21"/>
        <v/>
      </c>
      <c r="U230" s="67" t="str">
        <f t="shared" si="22"/>
        <v/>
      </c>
      <c r="V230" s="67" t="str">
        <f t="shared" si="23"/>
        <v/>
      </c>
    </row>
    <row r="231" spans="1:22" ht="16.2" thickBot="1">
      <c r="A231" s="78"/>
      <c r="B231" s="114"/>
      <c r="C231" s="122"/>
      <c r="D231" s="114"/>
      <c r="E231" s="114"/>
      <c r="F231" s="115"/>
      <c r="G231" s="116"/>
      <c r="H231" s="117"/>
      <c r="I231" s="62" t="str">
        <f t="shared" si="18"/>
        <v/>
      </c>
      <c r="R231" t="str">
        <f t="shared" si="19"/>
        <v/>
      </c>
      <c r="S231" s="76" t="str">
        <f t="shared" si="20"/>
        <v/>
      </c>
      <c r="T231" s="77" t="str">
        <f t="shared" si="21"/>
        <v/>
      </c>
      <c r="U231" s="67" t="str">
        <f t="shared" si="22"/>
        <v/>
      </c>
      <c r="V231" s="67" t="str">
        <f t="shared" si="23"/>
        <v/>
      </c>
    </row>
    <row r="232" spans="1:22" ht="16.2" thickBot="1">
      <c r="A232" s="78"/>
      <c r="B232" s="114"/>
      <c r="C232" s="122"/>
      <c r="D232" s="114"/>
      <c r="E232" s="114"/>
      <c r="F232" s="115"/>
      <c r="G232" s="116"/>
      <c r="H232" s="117"/>
      <c r="I232" s="62" t="str">
        <f t="shared" si="18"/>
        <v/>
      </c>
      <c r="R232" t="str">
        <f t="shared" si="19"/>
        <v/>
      </c>
      <c r="S232" s="76" t="str">
        <f t="shared" si="20"/>
        <v/>
      </c>
      <c r="T232" s="77" t="str">
        <f t="shared" si="21"/>
        <v/>
      </c>
      <c r="U232" s="67" t="str">
        <f t="shared" si="22"/>
        <v/>
      </c>
      <c r="V232" s="67" t="str">
        <f t="shared" si="23"/>
        <v/>
      </c>
    </row>
    <row r="233" spans="1:22" ht="16.2" thickBot="1">
      <c r="A233" s="78"/>
      <c r="B233" s="114"/>
      <c r="C233" s="122"/>
      <c r="D233" s="114"/>
      <c r="E233" s="114"/>
      <c r="F233" s="115"/>
      <c r="G233" s="116"/>
      <c r="H233" s="117"/>
      <c r="I233" s="62" t="str">
        <f t="shared" si="18"/>
        <v/>
      </c>
      <c r="R233" t="str">
        <f t="shared" si="19"/>
        <v/>
      </c>
      <c r="S233" s="76" t="str">
        <f t="shared" si="20"/>
        <v/>
      </c>
      <c r="T233" s="77" t="str">
        <f t="shared" si="21"/>
        <v/>
      </c>
      <c r="U233" s="67" t="str">
        <f t="shared" si="22"/>
        <v/>
      </c>
      <c r="V233" s="67" t="str">
        <f t="shared" si="23"/>
        <v/>
      </c>
    </row>
    <row r="234" spans="1:22" ht="16.2" thickBot="1">
      <c r="A234" s="78"/>
      <c r="B234" s="114"/>
      <c r="C234" s="122"/>
      <c r="D234" s="114"/>
      <c r="E234" s="114"/>
      <c r="F234" s="115"/>
      <c r="G234" s="116"/>
      <c r="H234" s="117"/>
      <c r="I234" s="62" t="str">
        <f t="shared" si="18"/>
        <v/>
      </c>
      <c r="R234" t="str">
        <f t="shared" si="19"/>
        <v/>
      </c>
      <c r="S234" s="76" t="str">
        <f t="shared" si="20"/>
        <v/>
      </c>
      <c r="T234" s="77" t="str">
        <f t="shared" si="21"/>
        <v/>
      </c>
      <c r="U234" s="67" t="str">
        <f t="shared" si="22"/>
        <v/>
      </c>
      <c r="V234" s="67" t="str">
        <f t="shared" si="23"/>
        <v/>
      </c>
    </row>
    <row r="235" spans="1:22" ht="16.2" thickBot="1">
      <c r="A235" s="78"/>
      <c r="B235" s="114"/>
      <c r="C235" s="122"/>
      <c r="D235" s="114"/>
      <c r="E235" s="114"/>
      <c r="F235" s="115"/>
      <c r="G235" s="116"/>
      <c r="H235" s="117"/>
      <c r="I235" s="62" t="str">
        <f t="shared" si="18"/>
        <v/>
      </c>
      <c r="R235" t="str">
        <f t="shared" si="19"/>
        <v/>
      </c>
      <c r="S235" s="76" t="str">
        <f t="shared" si="20"/>
        <v/>
      </c>
      <c r="T235" s="77" t="str">
        <f t="shared" si="21"/>
        <v/>
      </c>
      <c r="U235" s="67" t="str">
        <f t="shared" si="22"/>
        <v/>
      </c>
      <c r="V235" s="67" t="str">
        <f t="shared" si="23"/>
        <v/>
      </c>
    </row>
    <row r="236" spans="1:22" ht="16.2" thickBot="1">
      <c r="A236" s="78"/>
      <c r="B236" s="114"/>
      <c r="C236" s="122"/>
      <c r="D236" s="114"/>
      <c r="E236" s="114"/>
      <c r="F236" s="115"/>
      <c r="G236" s="116"/>
      <c r="H236" s="117"/>
      <c r="I236" s="62" t="str">
        <f t="shared" si="18"/>
        <v/>
      </c>
      <c r="R236" t="str">
        <f t="shared" si="19"/>
        <v/>
      </c>
      <c r="S236" s="76" t="str">
        <f t="shared" si="20"/>
        <v/>
      </c>
      <c r="T236" s="77" t="str">
        <f t="shared" si="21"/>
        <v/>
      </c>
      <c r="U236" s="67" t="str">
        <f t="shared" si="22"/>
        <v/>
      </c>
      <c r="V236" s="67" t="str">
        <f t="shared" si="23"/>
        <v/>
      </c>
    </row>
    <row r="237" spans="1:22" ht="16.2" thickBot="1">
      <c r="A237" s="78"/>
      <c r="B237" s="114"/>
      <c r="C237" s="122"/>
      <c r="D237" s="114"/>
      <c r="E237" s="114"/>
      <c r="F237" s="115"/>
      <c r="G237" s="116"/>
      <c r="H237" s="117"/>
      <c r="I237" s="62" t="str">
        <f t="shared" si="18"/>
        <v/>
      </c>
      <c r="R237" t="str">
        <f t="shared" si="19"/>
        <v/>
      </c>
      <c r="S237" s="76" t="str">
        <f t="shared" si="20"/>
        <v/>
      </c>
      <c r="T237" s="77" t="str">
        <f t="shared" si="21"/>
        <v/>
      </c>
      <c r="U237" s="67" t="str">
        <f t="shared" si="22"/>
        <v/>
      </c>
      <c r="V237" s="67" t="str">
        <f t="shared" si="23"/>
        <v/>
      </c>
    </row>
    <row r="238" spans="1:22" ht="16.2" thickBot="1">
      <c r="A238" s="78"/>
      <c r="B238" s="114"/>
      <c r="C238" s="122"/>
      <c r="D238" s="114"/>
      <c r="E238" s="114"/>
      <c r="F238" s="115"/>
      <c r="G238" s="116"/>
      <c r="H238" s="117"/>
      <c r="I238" s="62" t="str">
        <f t="shared" si="18"/>
        <v/>
      </c>
      <c r="R238" t="str">
        <f t="shared" si="19"/>
        <v/>
      </c>
      <c r="S238" s="76" t="str">
        <f t="shared" si="20"/>
        <v/>
      </c>
      <c r="T238" s="77" t="str">
        <f t="shared" si="21"/>
        <v/>
      </c>
      <c r="U238" s="67" t="str">
        <f t="shared" si="22"/>
        <v/>
      </c>
      <c r="V238" s="67" t="str">
        <f t="shared" si="23"/>
        <v/>
      </c>
    </row>
    <row r="239" spans="1:22" ht="16.2" thickBot="1">
      <c r="A239" s="78"/>
      <c r="B239" s="114"/>
      <c r="C239" s="122"/>
      <c r="D239" s="114"/>
      <c r="E239" s="114"/>
      <c r="F239" s="115"/>
      <c r="G239" s="116"/>
      <c r="H239" s="117"/>
      <c r="I239" s="62" t="str">
        <f t="shared" si="18"/>
        <v/>
      </c>
      <c r="R239" t="str">
        <f t="shared" si="19"/>
        <v/>
      </c>
      <c r="S239" s="76" t="str">
        <f t="shared" si="20"/>
        <v/>
      </c>
      <c r="T239" s="77" t="str">
        <f t="shared" si="21"/>
        <v/>
      </c>
      <c r="U239" s="67" t="str">
        <f t="shared" si="22"/>
        <v/>
      </c>
      <c r="V239" s="67" t="str">
        <f t="shared" si="23"/>
        <v/>
      </c>
    </row>
    <row r="240" spans="1:22" ht="16.2" thickBot="1">
      <c r="A240" s="78"/>
      <c r="B240" s="114"/>
      <c r="C240" s="122"/>
      <c r="D240" s="114"/>
      <c r="E240" s="114"/>
      <c r="F240" s="115"/>
      <c r="G240" s="116"/>
      <c r="H240" s="117"/>
      <c r="I240" s="62" t="str">
        <f t="shared" si="18"/>
        <v/>
      </c>
      <c r="R240" t="str">
        <f t="shared" si="19"/>
        <v/>
      </c>
      <c r="S240" s="76" t="str">
        <f t="shared" si="20"/>
        <v/>
      </c>
      <c r="T240" s="77" t="str">
        <f t="shared" si="21"/>
        <v/>
      </c>
      <c r="U240" s="67" t="str">
        <f t="shared" si="22"/>
        <v/>
      </c>
      <c r="V240" s="67" t="str">
        <f t="shared" si="23"/>
        <v/>
      </c>
    </row>
    <row r="241" spans="1:22" ht="16.2" thickBot="1">
      <c r="A241" s="78"/>
      <c r="B241" s="114"/>
      <c r="C241" s="122"/>
      <c r="D241" s="114"/>
      <c r="E241" s="114"/>
      <c r="F241" s="115"/>
      <c r="G241" s="116"/>
      <c r="H241" s="117"/>
      <c r="I241" s="62" t="str">
        <f t="shared" si="18"/>
        <v/>
      </c>
      <c r="R241" t="str">
        <f t="shared" si="19"/>
        <v/>
      </c>
      <c r="S241" s="76" t="str">
        <f t="shared" si="20"/>
        <v/>
      </c>
      <c r="T241" s="77" t="str">
        <f t="shared" si="21"/>
        <v/>
      </c>
      <c r="U241" s="67" t="str">
        <f t="shared" si="22"/>
        <v/>
      </c>
      <c r="V241" s="67" t="str">
        <f t="shared" si="23"/>
        <v/>
      </c>
    </row>
    <row r="242" spans="1:22" ht="16.2" thickBot="1">
      <c r="A242" s="78"/>
      <c r="B242" s="114"/>
      <c r="C242" s="122"/>
      <c r="D242" s="114"/>
      <c r="E242" s="114"/>
      <c r="F242" s="115"/>
      <c r="G242" s="116"/>
      <c r="H242" s="117"/>
      <c r="I242" s="62" t="str">
        <f t="shared" si="18"/>
        <v/>
      </c>
      <c r="R242" t="str">
        <f t="shared" si="19"/>
        <v/>
      </c>
      <c r="S242" s="76" t="str">
        <f t="shared" si="20"/>
        <v/>
      </c>
      <c r="T242" s="77" t="str">
        <f t="shared" si="21"/>
        <v/>
      </c>
      <c r="U242" s="67" t="str">
        <f t="shared" si="22"/>
        <v/>
      </c>
      <c r="V242" s="67" t="str">
        <f t="shared" si="23"/>
        <v/>
      </c>
    </row>
    <row r="243" spans="1:22" ht="16.2" thickBot="1">
      <c r="A243" s="78"/>
      <c r="B243" s="114"/>
      <c r="C243" s="122"/>
      <c r="D243" s="114"/>
      <c r="E243" s="114"/>
      <c r="F243" s="115"/>
      <c r="G243" s="116"/>
      <c r="H243" s="117"/>
      <c r="I243" s="62" t="str">
        <f t="shared" si="18"/>
        <v/>
      </c>
      <c r="R243" t="str">
        <f t="shared" si="19"/>
        <v/>
      </c>
      <c r="S243" s="76" t="str">
        <f t="shared" si="20"/>
        <v/>
      </c>
      <c r="T243" s="77" t="str">
        <f t="shared" si="21"/>
        <v/>
      </c>
      <c r="U243" s="67" t="str">
        <f t="shared" si="22"/>
        <v/>
      </c>
      <c r="V243" s="67" t="str">
        <f t="shared" si="23"/>
        <v/>
      </c>
    </row>
    <row r="244" spans="1:22" ht="16.2" thickBot="1">
      <c r="A244" s="78"/>
      <c r="B244" s="114"/>
      <c r="C244" s="122"/>
      <c r="D244" s="114"/>
      <c r="E244" s="114"/>
      <c r="F244" s="115"/>
      <c r="G244" s="116"/>
      <c r="H244" s="117"/>
      <c r="I244" s="62" t="str">
        <f t="shared" si="18"/>
        <v/>
      </c>
      <c r="R244" t="str">
        <f t="shared" si="19"/>
        <v/>
      </c>
      <c r="S244" s="76" t="str">
        <f t="shared" si="20"/>
        <v/>
      </c>
      <c r="T244" s="77" t="str">
        <f t="shared" si="21"/>
        <v/>
      </c>
      <c r="U244" s="67" t="str">
        <f t="shared" si="22"/>
        <v/>
      </c>
      <c r="V244" s="67" t="str">
        <f t="shared" si="23"/>
        <v/>
      </c>
    </row>
    <row r="245" spans="1:22" ht="16.2" thickBot="1">
      <c r="A245" s="78"/>
      <c r="B245" s="114"/>
      <c r="C245" s="122"/>
      <c r="D245" s="114"/>
      <c r="E245" s="114"/>
      <c r="F245" s="115"/>
      <c r="G245" s="116"/>
      <c r="H245" s="117"/>
      <c r="I245" s="62" t="str">
        <f t="shared" si="18"/>
        <v/>
      </c>
      <c r="R245" t="str">
        <f t="shared" si="19"/>
        <v/>
      </c>
      <c r="S245" s="76" t="str">
        <f t="shared" si="20"/>
        <v/>
      </c>
      <c r="T245" s="77" t="str">
        <f t="shared" si="21"/>
        <v/>
      </c>
      <c r="U245" s="67" t="str">
        <f t="shared" si="22"/>
        <v/>
      </c>
      <c r="V245" s="67" t="str">
        <f t="shared" si="23"/>
        <v/>
      </c>
    </row>
    <row r="246" spans="1:22" ht="16.2" thickBot="1">
      <c r="A246" s="78"/>
      <c r="B246" s="114"/>
      <c r="C246" s="122"/>
      <c r="D246" s="114"/>
      <c r="E246" s="114"/>
      <c r="F246" s="115"/>
      <c r="G246" s="116"/>
      <c r="H246" s="117"/>
      <c r="I246" s="62" t="str">
        <f t="shared" si="18"/>
        <v/>
      </c>
      <c r="R246" t="str">
        <f t="shared" si="19"/>
        <v/>
      </c>
      <c r="S246" s="76" t="str">
        <f t="shared" si="20"/>
        <v/>
      </c>
      <c r="T246" s="77" t="str">
        <f t="shared" si="21"/>
        <v/>
      </c>
      <c r="U246" s="67" t="str">
        <f t="shared" si="22"/>
        <v/>
      </c>
      <c r="V246" s="67" t="str">
        <f t="shared" si="23"/>
        <v/>
      </c>
    </row>
    <row r="247" spans="1:22" ht="16.2" thickBot="1">
      <c r="A247" s="78"/>
      <c r="B247" s="114"/>
      <c r="C247" s="122"/>
      <c r="D247" s="114"/>
      <c r="E247" s="114"/>
      <c r="F247" s="115"/>
      <c r="G247" s="116"/>
      <c r="H247" s="117"/>
      <c r="I247" s="62" t="str">
        <f t="shared" si="18"/>
        <v/>
      </c>
      <c r="R247" t="str">
        <f t="shared" si="19"/>
        <v/>
      </c>
      <c r="S247" s="76" t="str">
        <f t="shared" si="20"/>
        <v/>
      </c>
      <c r="T247" s="77" t="str">
        <f t="shared" si="21"/>
        <v/>
      </c>
      <c r="U247" s="67" t="str">
        <f t="shared" si="22"/>
        <v/>
      </c>
      <c r="V247" s="67" t="str">
        <f t="shared" si="23"/>
        <v/>
      </c>
    </row>
    <row r="248" spans="1:22" ht="16.2" thickBot="1">
      <c r="A248" s="78"/>
      <c r="B248" s="114"/>
      <c r="C248" s="122"/>
      <c r="D248" s="114"/>
      <c r="E248" s="114"/>
      <c r="F248" s="115"/>
      <c r="G248" s="116"/>
      <c r="H248" s="117"/>
      <c r="I248" s="62" t="str">
        <f t="shared" si="18"/>
        <v/>
      </c>
      <c r="R248" t="str">
        <f t="shared" si="19"/>
        <v/>
      </c>
      <c r="S248" s="76" t="str">
        <f t="shared" si="20"/>
        <v/>
      </c>
      <c r="T248" s="77" t="str">
        <f t="shared" si="21"/>
        <v/>
      </c>
      <c r="U248" s="67" t="str">
        <f t="shared" si="22"/>
        <v/>
      </c>
      <c r="V248" s="67" t="str">
        <f t="shared" si="23"/>
        <v/>
      </c>
    </row>
    <row r="249" spans="1:22" ht="16.2" thickBot="1">
      <c r="A249" s="78"/>
      <c r="B249" s="114"/>
      <c r="C249" s="122"/>
      <c r="D249" s="114"/>
      <c r="E249" s="114"/>
      <c r="F249" s="115"/>
      <c r="G249" s="116"/>
      <c r="H249" s="117"/>
      <c r="I249" s="62" t="str">
        <f t="shared" si="18"/>
        <v/>
      </c>
      <c r="R249" t="str">
        <f t="shared" si="19"/>
        <v/>
      </c>
      <c r="S249" s="76" t="str">
        <f t="shared" si="20"/>
        <v/>
      </c>
      <c r="T249" s="77" t="str">
        <f t="shared" si="21"/>
        <v/>
      </c>
      <c r="U249" s="67" t="str">
        <f t="shared" si="22"/>
        <v/>
      </c>
      <c r="V249" s="67" t="str">
        <f t="shared" si="23"/>
        <v/>
      </c>
    </row>
    <row r="250" spans="1:22" ht="16.2" thickBot="1">
      <c r="A250" s="78"/>
      <c r="B250" s="114"/>
      <c r="C250" s="122"/>
      <c r="D250" s="114"/>
      <c r="E250" s="114"/>
      <c r="F250" s="115"/>
      <c r="G250" s="116"/>
      <c r="H250" s="117"/>
      <c r="I250" s="62" t="str">
        <f t="shared" si="18"/>
        <v/>
      </c>
      <c r="R250" t="str">
        <f t="shared" si="19"/>
        <v/>
      </c>
      <c r="S250" s="76" t="str">
        <f t="shared" si="20"/>
        <v/>
      </c>
      <c r="T250" s="77" t="str">
        <f t="shared" si="21"/>
        <v/>
      </c>
      <c r="U250" s="67" t="str">
        <f t="shared" si="22"/>
        <v/>
      </c>
      <c r="V250" s="67" t="str">
        <f t="shared" si="23"/>
        <v/>
      </c>
    </row>
    <row r="251" spans="1:22" ht="16.2" thickBot="1">
      <c r="A251" s="78"/>
      <c r="B251" s="114"/>
      <c r="C251" s="122"/>
      <c r="D251" s="114"/>
      <c r="E251" s="114"/>
      <c r="F251" s="115"/>
      <c r="G251" s="116"/>
      <c r="H251" s="117"/>
      <c r="I251" s="62" t="str">
        <f t="shared" si="18"/>
        <v/>
      </c>
      <c r="R251" t="str">
        <f t="shared" si="19"/>
        <v/>
      </c>
      <c r="S251" s="76" t="str">
        <f t="shared" si="20"/>
        <v/>
      </c>
      <c r="T251" s="77" t="str">
        <f t="shared" si="21"/>
        <v/>
      </c>
      <c r="U251" s="67" t="str">
        <f t="shared" si="22"/>
        <v/>
      </c>
      <c r="V251" s="67" t="str">
        <f t="shared" si="23"/>
        <v/>
      </c>
    </row>
    <row r="252" spans="1:22" ht="16.2" thickBot="1">
      <c r="A252" s="78"/>
      <c r="B252" s="114"/>
      <c r="C252" s="122"/>
      <c r="D252" s="114"/>
      <c r="E252" s="114"/>
      <c r="F252" s="115"/>
      <c r="G252" s="116"/>
      <c r="H252" s="117"/>
      <c r="I252" s="62" t="str">
        <f t="shared" si="18"/>
        <v/>
      </c>
      <c r="R252" t="str">
        <f t="shared" si="19"/>
        <v/>
      </c>
      <c r="S252" s="76" t="str">
        <f t="shared" si="20"/>
        <v/>
      </c>
      <c r="T252" s="77" t="str">
        <f t="shared" si="21"/>
        <v/>
      </c>
      <c r="U252" s="67" t="str">
        <f t="shared" si="22"/>
        <v/>
      </c>
      <c r="V252" s="67" t="str">
        <f t="shared" si="23"/>
        <v/>
      </c>
    </row>
    <row r="253" spans="1:22" ht="16.2" thickBot="1">
      <c r="A253" s="78"/>
      <c r="B253" s="114"/>
      <c r="C253" s="122"/>
      <c r="D253" s="114"/>
      <c r="E253" s="114"/>
      <c r="F253" s="115"/>
      <c r="G253" s="116"/>
      <c r="H253" s="117"/>
      <c r="I253" s="62" t="str">
        <f t="shared" si="18"/>
        <v/>
      </c>
      <c r="R253" t="str">
        <f t="shared" si="19"/>
        <v/>
      </c>
      <c r="S253" s="76" t="str">
        <f t="shared" si="20"/>
        <v/>
      </c>
      <c r="T253" s="77" t="str">
        <f t="shared" si="21"/>
        <v/>
      </c>
      <c r="U253" s="67" t="str">
        <f t="shared" si="22"/>
        <v/>
      </c>
      <c r="V253" s="67" t="str">
        <f t="shared" si="23"/>
        <v/>
      </c>
    </row>
    <row r="254" spans="1:22" ht="16.2" thickBot="1">
      <c r="A254" s="78"/>
      <c r="B254" s="114"/>
      <c r="C254" s="122"/>
      <c r="D254" s="114"/>
      <c r="E254" s="114"/>
      <c r="F254" s="115"/>
      <c r="G254" s="116"/>
      <c r="H254" s="117"/>
      <c r="I254" s="62" t="str">
        <f t="shared" si="18"/>
        <v/>
      </c>
      <c r="R254" t="str">
        <f t="shared" si="19"/>
        <v/>
      </c>
      <c r="S254" s="76" t="str">
        <f t="shared" si="20"/>
        <v/>
      </c>
      <c r="T254" s="77" t="str">
        <f t="shared" si="21"/>
        <v/>
      </c>
      <c r="U254" s="67" t="str">
        <f t="shared" si="22"/>
        <v/>
      </c>
      <c r="V254" s="67" t="str">
        <f t="shared" si="23"/>
        <v/>
      </c>
    </row>
    <row r="255" spans="1:22" ht="16.2" thickBot="1">
      <c r="A255" s="78"/>
      <c r="B255" s="114"/>
      <c r="C255" s="122"/>
      <c r="D255" s="114"/>
      <c r="E255" s="114"/>
      <c r="F255" s="115"/>
      <c r="G255" s="116"/>
      <c r="H255" s="117"/>
      <c r="I255" s="62" t="str">
        <f t="shared" si="18"/>
        <v/>
      </c>
      <c r="R255" t="str">
        <f t="shared" si="19"/>
        <v/>
      </c>
      <c r="S255" s="76" t="str">
        <f t="shared" si="20"/>
        <v/>
      </c>
      <c r="T255" s="77" t="str">
        <f t="shared" si="21"/>
        <v/>
      </c>
      <c r="U255" s="67" t="str">
        <f t="shared" si="22"/>
        <v/>
      </c>
      <c r="V255" s="67" t="str">
        <f t="shared" si="23"/>
        <v/>
      </c>
    </row>
    <row r="256" spans="1:22" ht="16.2" thickBot="1">
      <c r="A256" s="78"/>
      <c r="B256" s="114"/>
      <c r="C256" s="122"/>
      <c r="D256" s="114"/>
      <c r="E256" s="114"/>
      <c r="F256" s="115"/>
      <c r="G256" s="116"/>
      <c r="H256" s="117"/>
      <c r="I256" s="62" t="str">
        <f t="shared" si="18"/>
        <v/>
      </c>
      <c r="R256" t="str">
        <f t="shared" si="19"/>
        <v/>
      </c>
      <c r="S256" s="76" t="str">
        <f t="shared" si="20"/>
        <v/>
      </c>
      <c r="T256" s="77" t="str">
        <f t="shared" si="21"/>
        <v/>
      </c>
      <c r="U256" s="67" t="str">
        <f t="shared" si="22"/>
        <v/>
      </c>
      <c r="V256" s="67" t="str">
        <f t="shared" si="23"/>
        <v/>
      </c>
    </row>
    <row r="257" spans="1:22" ht="16.2" thickBot="1">
      <c r="A257" s="78"/>
      <c r="B257" s="114"/>
      <c r="C257" s="122"/>
      <c r="D257" s="114"/>
      <c r="E257" s="114"/>
      <c r="F257" s="115"/>
      <c r="G257" s="116"/>
      <c r="H257" s="117"/>
      <c r="I257" s="62" t="str">
        <f t="shared" si="18"/>
        <v/>
      </c>
      <c r="R257" t="str">
        <f t="shared" si="19"/>
        <v/>
      </c>
      <c r="S257" s="76" t="str">
        <f t="shared" si="20"/>
        <v/>
      </c>
      <c r="T257" s="77" t="str">
        <f t="shared" si="21"/>
        <v/>
      </c>
      <c r="U257" s="67" t="str">
        <f t="shared" si="22"/>
        <v/>
      </c>
      <c r="V257" s="67" t="str">
        <f t="shared" si="23"/>
        <v/>
      </c>
    </row>
    <row r="258" spans="1:22" ht="16.2" thickBot="1">
      <c r="A258" s="78"/>
      <c r="B258" s="114"/>
      <c r="C258" s="122"/>
      <c r="D258" s="114"/>
      <c r="E258" s="114"/>
      <c r="F258" s="115"/>
      <c r="G258" s="116"/>
      <c r="H258" s="117"/>
      <c r="I258" s="62" t="str">
        <f t="shared" si="18"/>
        <v/>
      </c>
      <c r="R258" t="str">
        <f t="shared" si="19"/>
        <v/>
      </c>
      <c r="S258" s="76" t="str">
        <f t="shared" si="20"/>
        <v/>
      </c>
      <c r="T258" s="77" t="str">
        <f t="shared" si="21"/>
        <v/>
      </c>
      <c r="U258" s="67" t="str">
        <f t="shared" si="22"/>
        <v/>
      </c>
      <c r="V258" s="67" t="str">
        <f t="shared" si="23"/>
        <v/>
      </c>
    </row>
    <row r="259" spans="1:22" ht="16.2" thickBot="1">
      <c r="A259" s="78"/>
      <c r="B259" s="114"/>
      <c r="C259" s="122"/>
      <c r="D259" s="114"/>
      <c r="E259" s="114"/>
      <c r="F259" s="115"/>
      <c r="G259" s="116"/>
      <c r="H259" s="117"/>
      <c r="I259" s="62" t="str">
        <f t="shared" ref="I259:I322" si="24">IF(C259="","",EXP(C259))</f>
        <v/>
      </c>
      <c r="R259" t="str">
        <f t="shared" ref="R259:R322" si="25">IF(C259="","",EXP(-POWER((1-K$23*(I259-K$17)/K$16), 1/K$23)))</f>
        <v/>
      </c>
      <c r="S259" s="76" t="str">
        <f t="shared" ref="S259:S322" si="26">IF(C259="","", -LN(1- K$23 *(I259-K$17)/K$16) / K$23)</f>
        <v/>
      </c>
      <c r="T259" s="77" t="str">
        <f t="shared" ref="T259:T322" si="27">IF(C259="","",(1/K$16)  *  EXP(-(1-K$23)*S259 - EXP(-S259)))</f>
        <v/>
      </c>
      <c r="U259" s="67" t="str">
        <f t="shared" ref="U259:U322" si="28">IF(C259="","",(A259-1)*I259/(K$14-1))</f>
        <v/>
      </c>
      <c r="V259" s="67" t="str">
        <f t="shared" ref="V259:V322" si="29">IF(C259="","",(A259-1)*(A259-2)*I259/((K$14-1)*(K$14-2)))</f>
        <v/>
      </c>
    </row>
    <row r="260" spans="1:22" ht="16.2" thickBot="1">
      <c r="A260" s="78"/>
      <c r="B260" s="114"/>
      <c r="C260" s="122"/>
      <c r="D260" s="114"/>
      <c r="E260" s="114"/>
      <c r="F260" s="115"/>
      <c r="G260" s="116"/>
      <c r="H260" s="117"/>
      <c r="I260" s="62" t="str">
        <f t="shared" si="24"/>
        <v/>
      </c>
      <c r="R260" t="str">
        <f t="shared" si="25"/>
        <v/>
      </c>
      <c r="S260" s="76" t="str">
        <f t="shared" si="26"/>
        <v/>
      </c>
      <c r="T260" s="77" t="str">
        <f t="shared" si="27"/>
        <v/>
      </c>
      <c r="U260" s="67" t="str">
        <f t="shared" si="28"/>
        <v/>
      </c>
      <c r="V260" s="67" t="str">
        <f t="shared" si="29"/>
        <v/>
      </c>
    </row>
    <row r="261" spans="1:22" ht="16.2" thickBot="1">
      <c r="A261" s="78"/>
      <c r="B261" s="114"/>
      <c r="C261" s="122"/>
      <c r="D261" s="114"/>
      <c r="E261" s="114"/>
      <c r="F261" s="115"/>
      <c r="G261" s="116"/>
      <c r="H261" s="117"/>
      <c r="I261" s="62" t="str">
        <f t="shared" si="24"/>
        <v/>
      </c>
      <c r="R261" t="str">
        <f t="shared" si="25"/>
        <v/>
      </c>
      <c r="S261" s="76" t="str">
        <f t="shared" si="26"/>
        <v/>
      </c>
      <c r="T261" s="77" t="str">
        <f t="shared" si="27"/>
        <v/>
      </c>
      <c r="U261" s="67" t="str">
        <f t="shared" si="28"/>
        <v/>
      </c>
      <c r="V261" s="67" t="str">
        <f t="shared" si="29"/>
        <v/>
      </c>
    </row>
    <row r="262" spans="1:22" ht="16.2" thickBot="1">
      <c r="A262" s="78"/>
      <c r="B262" s="114"/>
      <c r="C262" s="122"/>
      <c r="D262" s="114"/>
      <c r="E262" s="114"/>
      <c r="F262" s="115"/>
      <c r="G262" s="116"/>
      <c r="H262" s="117"/>
      <c r="I262" s="62" t="str">
        <f t="shared" si="24"/>
        <v/>
      </c>
      <c r="R262" t="str">
        <f t="shared" si="25"/>
        <v/>
      </c>
      <c r="S262" s="76" t="str">
        <f t="shared" si="26"/>
        <v/>
      </c>
      <c r="T262" s="77" t="str">
        <f t="shared" si="27"/>
        <v/>
      </c>
      <c r="U262" s="67" t="str">
        <f t="shared" si="28"/>
        <v/>
      </c>
      <c r="V262" s="67" t="str">
        <f t="shared" si="29"/>
        <v/>
      </c>
    </row>
    <row r="263" spans="1:22" ht="16.2" thickBot="1">
      <c r="A263" s="78"/>
      <c r="B263" s="114"/>
      <c r="C263" s="122"/>
      <c r="D263" s="114"/>
      <c r="E263" s="114"/>
      <c r="F263" s="115"/>
      <c r="G263" s="116"/>
      <c r="H263" s="117"/>
      <c r="I263" s="62" t="str">
        <f t="shared" si="24"/>
        <v/>
      </c>
      <c r="R263" t="str">
        <f t="shared" si="25"/>
        <v/>
      </c>
      <c r="S263" s="76" t="str">
        <f t="shared" si="26"/>
        <v/>
      </c>
      <c r="T263" s="77" t="str">
        <f t="shared" si="27"/>
        <v/>
      </c>
      <c r="U263" s="67" t="str">
        <f t="shared" si="28"/>
        <v/>
      </c>
      <c r="V263" s="67" t="str">
        <f t="shared" si="29"/>
        <v/>
      </c>
    </row>
    <row r="264" spans="1:22" ht="16.2" thickBot="1">
      <c r="A264" s="78"/>
      <c r="B264" s="114"/>
      <c r="C264" s="122"/>
      <c r="D264" s="114"/>
      <c r="E264" s="114"/>
      <c r="F264" s="115"/>
      <c r="G264" s="116"/>
      <c r="H264" s="117"/>
      <c r="I264" s="62" t="str">
        <f t="shared" si="24"/>
        <v/>
      </c>
      <c r="R264" t="str">
        <f t="shared" si="25"/>
        <v/>
      </c>
      <c r="S264" s="76" t="str">
        <f t="shared" si="26"/>
        <v/>
      </c>
      <c r="T264" s="77" t="str">
        <f t="shared" si="27"/>
        <v/>
      </c>
      <c r="U264" s="67" t="str">
        <f t="shared" si="28"/>
        <v/>
      </c>
      <c r="V264" s="67" t="str">
        <f t="shared" si="29"/>
        <v/>
      </c>
    </row>
    <row r="265" spans="1:22" ht="16.2" thickBot="1">
      <c r="A265" s="78"/>
      <c r="B265" s="114"/>
      <c r="C265" s="122"/>
      <c r="D265" s="114"/>
      <c r="E265" s="114"/>
      <c r="F265" s="115"/>
      <c r="G265" s="116"/>
      <c r="H265" s="117"/>
      <c r="I265" s="62" t="str">
        <f t="shared" si="24"/>
        <v/>
      </c>
      <c r="R265" t="str">
        <f t="shared" si="25"/>
        <v/>
      </c>
      <c r="S265" s="76" t="str">
        <f t="shared" si="26"/>
        <v/>
      </c>
      <c r="T265" s="77" t="str">
        <f t="shared" si="27"/>
        <v/>
      </c>
      <c r="U265" s="67" t="str">
        <f t="shared" si="28"/>
        <v/>
      </c>
      <c r="V265" s="67" t="str">
        <f t="shared" si="29"/>
        <v/>
      </c>
    </row>
    <row r="266" spans="1:22" ht="16.2" thickBot="1">
      <c r="A266" s="78"/>
      <c r="B266" s="114"/>
      <c r="C266" s="122"/>
      <c r="D266" s="114"/>
      <c r="E266" s="114"/>
      <c r="F266" s="115"/>
      <c r="G266" s="116"/>
      <c r="H266" s="117"/>
      <c r="I266" s="62" t="str">
        <f t="shared" si="24"/>
        <v/>
      </c>
      <c r="R266" t="str">
        <f t="shared" si="25"/>
        <v/>
      </c>
      <c r="S266" s="76" t="str">
        <f t="shared" si="26"/>
        <v/>
      </c>
      <c r="T266" s="77" t="str">
        <f t="shared" si="27"/>
        <v/>
      </c>
      <c r="U266" s="67" t="str">
        <f t="shared" si="28"/>
        <v/>
      </c>
      <c r="V266" s="67" t="str">
        <f t="shared" si="29"/>
        <v/>
      </c>
    </row>
    <row r="267" spans="1:22" ht="16.2" thickBot="1">
      <c r="A267" s="78"/>
      <c r="B267" s="114"/>
      <c r="C267" s="122"/>
      <c r="D267" s="114"/>
      <c r="E267" s="114"/>
      <c r="F267" s="115"/>
      <c r="G267" s="116"/>
      <c r="H267" s="117"/>
      <c r="I267" s="62" t="str">
        <f t="shared" si="24"/>
        <v/>
      </c>
      <c r="R267" t="str">
        <f t="shared" si="25"/>
        <v/>
      </c>
      <c r="S267" s="76" t="str">
        <f t="shared" si="26"/>
        <v/>
      </c>
      <c r="T267" s="77" t="str">
        <f t="shared" si="27"/>
        <v/>
      </c>
      <c r="U267" s="67" t="str">
        <f t="shared" si="28"/>
        <v/>
      </c>
      <c r="V267" s="67" t="str">
        <f t="shared" si="29"/>
        <v/>
      </c>
    </row>
    <row r="268" spans="1:22" ht="16.2" thickBot="1">
      <c r="A268" s="78"/>
      <c r="B268" s="114"/>
      <c r="C268" s="122"/>
      <c r="D268" s="114"/>
      <c r="E268" s="114"/>
      <c r="F268" s="115"/>
      <c r="G268" s="116"/>
      <c r="H268" s="117"/>
      <c r="I268" s="62" t="str">
        <f t="shared" si="24"/>
        <v/>
      </c>
      <c r="R268" t="str">
        <f t="shared" si="25"/>
        <v/>
      </c>
      <c r="S268" s="76" t="str">
        <f t="shared" si="26"/>
        <v/>
      </c>
      <c r="T268" s="77" t="str">
        <f t="shared" si="27"/>
        <v/>
      </c>
      <c r="U268" s="67" t="str">
        <f t="shared" si="28"/>
        <v/>
      </c>
      <c r="V268" s="67" t="str">
        <f t="shared" si="29"/>
        <v/>
      </c>
    </row>
    <row r="269" spans="1:22" ht="16.2" thickBot="1">
      <c r="A269" s="78"/>
      <c r="B269" s="114"/>
      <c r="C269" s="122"/>
      <c r="D269" s="114"/>
      <c r="E269" s="114"/>
      <c r="F269" s="115"/>
      <c r="G269" s="116"/>
      <c r="H269" s="117"/>
      <c r="I269" s="62" t="str">
        <f t="shared" si="24"/>
        <v/>
      </c>
      <c r="R269" t="str">
        <f t="shared" si="25"/>
        <v/>
      </c>
      <c r="S269" s="76" t="str">
        <f t="shared" si="26"/>
        <v/>
      </c>
      <c r="T269" s="77" t="str">
        <f t="shared" si="27"/>
        <v/>
      </c>
      <c r="U269" s="67" t="str">
        <f t="shared" si="28"/>
        <v/>
      </c>
      <c r="V269" s="67" t="str">
        <f t="shared" si="29"/>
        <v/>
      </c>
    </row>
    <row r="270" spans="1:22" ht="16.2" thickBot="1">
      <c r="A270" s="78"/>
      <c r="B270" s="114"/>
      <c r="C270" s="122"/>
      <c r="D270" s="114"/>
      <c r="E270" s="114"/>
      <c r="F270" s="115"/>
      <c r="G270" s="116"/>
      <c r="H270" s="117"/>
      <c r="I270" s="62" t="str">
        <f t="shared" si="24"/>
        <v/>
      </c>
      <c r="R270" t="str">
        <f t="shared" si="25"/>
        <v/>
      </c>
      <c r="S270" s="76" t="str">
        <f t="shared" si="26"/>
        <v/>
      </c>
      <c r="T270" s="77" t="str">
        <f t="shared" si="27"/>
        <v/>
      </c>
      <c r="U270" s="67" t="str">
        <f t="shared" si="28"/>
        <v/>
      </c>
      <c r="V270" s="67" t="str">
        <f t="shared" si="29"/>
        <v/>
      </c>
    </row>
    <row r="271" spans="1:22" ht="16.2" thickBot="1">
      <c r="A271" s="78"/>
      <c r="B271" s="114"/>
      <c r="C271" s="122"/>
      <c r="D271" s="114"/>
      <c r="E271" s="114"/>
      <c r="F271" s="115"/>
      <c r="G271" s="116"/>
      <c r="H271" s="117"/>
      <c r="I271" s="62" t="str">
        <f t="shared" si="24"/>
        <v/>
      </c>
      <c r="R271" t="str">
        <f t="shared" si="25"/>
        <v/>
      </c>
      <c r="S271" s="76" t="str">
        <f t="shared" si="26"/>
        <v/>
      </c>
      <c r="T271" s="77" t="str">
        <f t="shared" si="27"/>
        <v/>
      </c>
      <c r="U271" s="67" t="str">
        <f t="shared" si="28"/>
        <v/>
      </c>
      <c r="V271" s="67" t="str">
        <f t="shared" si="29"/>
        <v/>
      </c>
    </row>
    <row r="272" spans="1:22" ht="16.2" thickBot="1">
      <c r="A272" s="78"/>
      <c r="B272" s="114"/>
      <c r="C272" s="122"/>
      <c r="D272" s="114"/>
      <c r="E272" s="114"/>
      <c r="F272" s="115"/>
      <c r="G272" s="116"/>
      <c r="H272" s="117"/>
      <c r="I272" s="62" t="str">
        <f t="shared" si="24"/>
        <v/>
      </c>
      <c r="R272" t="str">
        <f t="shared" si="25"/>
        <v/>
      </c>
      <c r="S272" s="76" t="str">
        <f t="shared" si="26"/>
        <v/>
      </c>
      <c r="T272" s="77" t="str">
        <f t="shared" si="27"/>
        <v/>
      </c>
      <c r="U272" s="67" t="str">
        <f t="shared" si="28"/>
        <v/>
      </c>
      <c r="V272" s="67" t="str">
        <f t="shared" si="29"/>
        <v/>
      </c>
    </row>
    <row r="273" spans="1:22" ht="16.2" thickBot="1">
      <c r="A273" s="78"/>
      <c r="B273" s="114"/>
      <c r="C273" s="122"/>
      <c r="D273" s="114"/>
      <c r="E273" s="114"/>
      <c r="F273" s="115"/>
      <c r="G273" s="116"/>
      <c r="H273" s="117"/>
      <c r="I273" s="62" t="str">
        <f t="shared" si="24"/>
        <v/>
      </c>
      <c r="R273" t="str">
        <f t="shared" si="25"/>
        <v/>
      </c>
      <c r="S273" s="76" t="str">
        <f t="shared" si="26"/>
        <v/>
      </c>
      <c r="T273" s="77" t="str">
        <f t="shared" si="27"/>
        <v/>
      </c>
      <c r="U273" s="67" t="str">
        <f t="shared" si="28"/>
        <v/>
      </c>
      <c r="V273" s="67" t="str">
        <f t="shared" si="29"/>
        <v/>
      </c>
    </row>
    <row r="274" spans="1:22" ht="16.2" thickBot="1">
      <c r="A274" s="78"/>
      <c r="B274" s="114"/>
      <c r="C274" s="122"/>
      <c r="D274" s="114"/>
      <c r="E274" s="114"/>
      <c r="F274" s="115"/>
      <c r="G274" s="116"/>
      <c r="H274" s="117"/>
      <c r="I274" s="62" t="str">
        <f t="shared" si="24"/>
        <v/>
      </c>
      <c r="R274" t="str">
        <f t="shared" si="25"/>
        <v/>
      </c>
      <c r="S274" s="76" t="str">
        <f t="shared" si="26"/>
        <v/>
      </c>
      <c r="T274" s="77" t="str">
        <f t="shared" si="27"/>
        <v/>
      </c>
      <c r="U274" s="67" t="str">
        <f t="shared" si="28"/>
        <v/>
      </c>
      <c r="V274" s="67" t="str">
        <f t="shared" si="29"/>
        <v/>
      </c>
    </row>
    <row r="275" spans="1:22" ht="16.2" thickBot="1">
      <c r="A275" s="78"/>
      <c r="B275" s="114"/>
      <c r="C275" s="122"/>
      <c r="D275" s="114"/>
      <c r="E275" s="114"/>
      <c r="F275" s="115"/>
      <c r="G275" s="116"/>
      <c r="H275" s="117"/>
      <c r="I275" s="62" t="str">
        <f t="shared" si="24"/>
        <v/>
      </c>
      <c r="R275" t="str">
        <f t="shared" si="25"/>
        <v/>
      </c>
      <c r="S275" s="76" t="str">
        <f t="shared" si="26"/>
        <v/>
      </c>
      <c r="T275" s="77" t="str">
        <f t="shared" si="27"/>
        <v/>
      </c>
      <c r="U275" s="67" t="str">
        <f t="shared" si="28"/>
        <v/>
      </c>
      <c r="V275" s="67" t="str">
        <f t="shared" si="29"/>
        <v/>
      </c>
    </row>
    <row r="276" spans="1:22" ht="16.2" thickBot="1">
      <c r="A276" s="78"/>
      <c r="B276" s="114"/>
      <c r="C276" s="122"/>
      <c r="D276" s="114"/>
      <c r="E276" s="114"/>
      <c r="F276" s="115"/>
      <c r="G276" s="116"/>
      <c r="H276" s="117"/>
      <c r="I276" s="62" t="str">
        <f t="shared" si="24"/>
        <v/>
      </c>
      <c r="R276" t="str">
        <f t="shared" si="25"/>
        <v/>
      </c>
      <c r="S276" s="76" t="str">
        <f t="shared" si="26"/>
        <v/>
      </c>
      <c r="T276" s="77" t="str">
        <f t="shared" si="27"/>
        <v/>
      </c>
      <c r="U276" s="67" t="str">
        <f t="shared" si="28"/>
        <v/>
      </c>
      <c r="V276" s="67" t="str">
        <f t="shared" si="29"/>
        <v/>
      </c>
    </row>
    <row r="277" spans="1:22" ht="16.2" thickBot="1">
      <c r="A277" s="78"/>
      <c r="B277" s="114"/>
      <c r="C277" s="122"/>
      <c r="D277" s="114"/>
      <c r="E277" s="114"/>
      <c r="F277" s="115"/>
      <c r="G277" s="116"/>
      <c r="H277" s="117"/>
      <c r="I277" s="62" t="str">
        <f t="shared" si="24"/>
        <v/>
      </c>
      <c r="R277" t="str">
        <f t="shared" si="25"/>
        <v/>
      </c>
      <c r="S277" s="76" t="str">
        <f t="shared" si="26"/>
        <v/>
      </c>
      <c r="T277" s="77" t="str">
        <f t="shared" si="27"/>
        <v/>
      </c>
      <c r="U277" s="67" t="str">
        <f t="shared" si="28"/>
        <v/>
      </c>
      <c r="V277" s="67" t="str">
        <f t="shared" si="29"/>
        <v/>
      </c>
    </row>
    <row r="278" spans="1:22" ht="16.2" thickBot="1">
      <c r="A278" s="78"/>
      <c r="B278" s="114"/>
      <c r="C278" s="122"/>
      <c r="D278" s="114"/>
      <c r="E278" s="114"/>
      <c r="F278" s="115"/>
      <c r="G278" s="116"/>
      <c r="H278" s="117"/>
      <c r="I278" s="62" t="str">
        <f t="shared" si="24"/>
        <v/>
      </c>
      <c r="R278" t="str">
        <f t="shared" si="25"/>
        <v/>
      </c>
      <c r="S278" s="76" t="str">
        <f t="shared" si="26"/>
        <v/>
      </c>
      <c r="T278" s="77" t="str">
        <f t="shared" si="27"/>
        <v/>
      </c>
      <c r="U278" s="67" t="str">
        <f t="shared" si="28"/>
        <v/>
      </c>
      <c r="V278" s="67" t="str">
        <f t="shared" si="29"/>
        <v/>
      </c>
    </row>
    <row r="279" spans="1:22" ht="16.2" thickBot="1">
      <c r="A279" s="78"/>
      <c r="B279" s="114"/>
      <c r="C279" s="122"/>
      <c r="D279" s="114"/>
      <c r="E279" s="114"/>
      <c r="F279" s="115"/>
      <c r="G279" s="116"/>
      <c r="H279" s="117"/>
      <c r="I279" s="62" t="str">
        <f t="shared" si="24"/>
        <v/>
      </c>
      <c r="R279" t="str">
        <f t="shared" si="25"/>
        <v/>
      </c>
      <c r="S279" s="76" t="str">
        <f t="shared" si="26"/>
        <v/>
      </c>
      <c r="T279" s="77" t="str">
        <f t="shared" si="27"/>
        <v/>
      </c>
      <c r="U279" s="67" t="str">
        <f t="shared" si="28"/>
        <v/>
      </c>
      <c r="V279" s="67" t="str">
        <f t="shared" si="29"/>
        <v/>
      </c>
    </row>
    <row r="280" spans="1:22" ht="16.2" thickBot="1">
      <c r="A280" s="78"/>
      <c r="B280" s="114"/>
      <c r="C280" s="122"/>
      <c r="D280" s="114"/>
      <c r="E280" s="114"/>
      <c r="F280" s="115"/>
      <c r="G280" s="116"/>
      <c r="H280" s="117"/>
      <c r="I280" s="62" t="str">
        <f t="shared" si="24"/>
        <v/>
      </c>
      <c r="R280" t="str">
        <f t="shared" si="25"/>
        <v/>
      </c>
      <c r="S280" s="76" t="str">
        <f t="shared" si="26"/>
        <v/>
      </c>
      <c r="T280" s="77" t="str">
        <f t="shared" si="27"/>
        <v/>
      </c>
      <c r="U280" s="67" t="str">
        <f t="shared" si="28"/>
        <v/>
      </c>
      <c r="V280" s="67" t="str">
        <f t="shared" si="29"/>
        <v/>
      </c>
    </row>
    <row r="281" spans="1:22" ht="16.2" thickBot="1">
      <c r="A281" s="78"/>
      <c r="B281" s="114"/>
      <c r="C281" s="122"/>
      <c r="D281" s="114"/>
      <c r="E281" s="114"/>
      <c r="F281" s="115"/>
      <c r="G281" s="116"/>
      <c r="H281" s="117"/>
      <c r="I281" s="62" t="str">
        <f t="shared" si="24"/>
        <v/>
      </c>
      <c r="R281" t="str">
        <f t="shared" si="25"/>
        <v/>
      </c>
      <c r="S281" s="76" t="str">
        <f t="shared" si="26"/>
        <v/>
      </c>
      <c r="T281" s="77" t="str">
        <f t="shared" si="27"/>
        <v/>
      </c>
      <c r="U281" s="67" t="str">
        <f t="shared" si="28"/>
        <v/>
      </c>
      <c r="V281" s="67" t="str">
        <f t="shared" si="29"/>
        <v/>
      </c>
    </row>
    <row r="282" spans="1:22" ht="16.2" thickBot="1">
      <c r="A282" s="78"/>
      <c r="B282" s="114"/>
      <c r="C282" s="122"/>
      <c r="D282" s="114"/>
      <c r="E282" s="114"/>
      <c r="F282" s="115"/>
      <c r="G282" s="116"/>
      <c r="H282" s="117"/>
      <c r="I282" s="62" t="str">
        <f t="shared" si="24"/>
        <v/>
      </c>
      <c r="R282" t="str">
        <f t="shared" si="25"/>
        <v/>
      </c>
      <c r="S282" s="76" t="str">
        <f t="shared" si="26"/>
        <v/>
      </c>
      <c r="T282" s="77" t="str">
        <f t="shared" si="27"/>
        <v/>
      </c>
      <c r="U282" s="67" t="str">
        <f t="shared" si="28"/>
        <v/>
      </c>
      <c r="V282" s="67" t="str">
        <f t="shared" si="29"/>
        <v/>
      </c>
    </row>
    <row r="283" spans="1:22" ht="16.2" thickBot="1">
      <c r="A283" s="78"/>
      <c r="B283" s="114"/>
      <c r="C283" s="122"/>
      <c r="D283" s="114"/>
      <c r="E283" s="114"/>
      <c r="F283" s="115"/>
      <c r="G283" s="116"/>
      <c r="H283" s="117"/>
      <c r="I283" s="62" t="str">
        <f t="shared" si="24"/>
        <v/>
      </c>
      <c r="R283" t="str">
        <f t="shared" si="25"/>
        <v/>
      </c>
      <c r="S283" s="76" t="str">
        <f t="shared" si="26"/>
        <v/>
      </c>
      <c r="T283" s="77" t="str">
        <f t="shared" si="27"/>
        <v/>
      </c>
      <c r="U283" s="67" t="str">
        <f t="shared" si="28"/>
        <v/>
      </c>
      <c r="V283" s="67" t="str">
        <f t="shared" si="29"/>
        <v/>
      </c>
    </row>
    <row r="284" spans="1:22" ht="16.2" thickBot="1">
      <c r="A284" s="78"/>
      <c r="B284" s="114"/>
      <c r="C284" s="122"/>
      <c r="D284" s="114"/>
      <c r="E284" s="114"/>
      <c r="F284" s="115"/>
      <c r="G284" s="116"/>
      <c r="H284" s="117"/>
      <c r="I284" s="62" t="str">
        <f t="shared" si="24"/>
        <v/>
      </c>
      <c r="R284" t="str">
        <f t="shared" si="25"/>
        <v/>
      </c>
      <c r="S284" s="76" t="str">
        <f t="shared" si="26"/>
        <v/>
      </c>
      <c r="T284" s="77" t="str">
        <f t="shared" si="27"/>
        <v/>
      </c>
      <c r="U284" s="67" t="str">
        <f t="shared" si="28"/>
        <v/>
      </c>
      <c r="V284" s="67" t="str">
        <f t="shared" si="29"/>
        <v/>
      </c>
    </row>
    <row r="285" spans="1:22" ht="16.2" thickBot="1">
      <c r="A285" s="78"/>
      <c r="B285" s="114"/>
      <c r="C285" s="122"/>
      <c r="D285" s="114"/>
      <c r="E285" s="114"/>
      <c r="F285" s="115"/>
      <c r="G285" s="116"/>
      <c r="H285" s="117"/>
      <c r="I285" s="62" t="str">
        <f t="shared" si="24"/>
        <v/>
      </c>
      <c r="R285" t="str">
        <f t="shared" si="25"/>
        <v/>
      </c>
      <c r="S285" s="76" t="str">
        <f t="shared" si="26"/>
        <v/>
      </c>
      <c r="T285" s="77" t="str">
        <f t="shared" si="27"/>
        <v/>
      </c>
      <c r="U285" s="67" t="str">
        <f t="shared" si="28"/>
        <v/>
      </c>
      <c r="V285" s="67" t="str">
        <f t="shared" si="29"/>
        <v/>
      </c>
    </row>
    <row r="286" spans="1:22" ht="16.2" thickBot="1">
      <c r="A286" s="78"/>
      <c r="B286" s="114"/>
      <c r="C286" s="122"/>
      <c r="D286" s="114"/>
      <c r="E286" s="114"/>
      <c r="F286" s="115"/>
      <c r="G286" s="116"/>
      <c r="H286" s="117"/>
      <c r="I286" s="62" t="str">
        <f t="shared" si="24"/>
        <v/>
      </c>
      <c r="R286" t="str">
        <f t="shared" si="25"/>
        <v/>
      </c>
      <c r="S286" s="76" t="str">
        <f t="shared" si="26"/>
        <v/>
      </c>
      <c r="T286" s="77" t="str">
        <f t="shared" si="27"/>
        <v/>
      </c>
      <c r="U286" s="67" t="str">
        <f t="shared" si="28"/>
        <v/>
      </c>
      <c r="V286" s="67" t="str">
        <f t="shared" si="29"/>
        <v/>
      </c>
    </row>
    <row r="287" spans="1:22" ht="16.2" thickBot="1">
      <c r="A287" s="78"/>
      <c r="B287" s="114"/>
      <c r="C287" s="122"/>
      <c r="D287" s="114"/>
      <c r="E287" s="114"/>
      <c r="F287" s="115"/>
      <c r="G287" s="116"/>
      <c r="H287" s="117"/>
      <c r="I287" s="62" t="str">
        <f t="shared" si="24"/>
        <v/>
      </c>
      <c r="R287" t="str">
        <f t="shared" si="25"/>
        <v/>
      </c>
      <c r="S287" s="76" t="str">
        <f t="shared" si="26"/>
        <v/>
      </c>
      <c r="T287" s="77" t="str">
        <f t="shared" si="27"/>
        <v/>
      </c>
      <c r="U287" s="67" t="str">
        <f t="shared" si="28"/>
        <v/>
      </c>
      <c r="V287" s="67" t="str">
        <f t="shared" si="29"/>
        <v/>
      </c>
    </row>
    <row r="288" spans="1:22" ht="16.2" thickBot="1">
      <c r="A288" s="78"/>
      <c r="B288" s="114"/>
      <c r="C288" s="122"/>
      <c r="D288" s="114"/>
      <c r="E288" s="114"/>
      <c r="F288" s="115"/>
      <c r="G288" s="116"/>
      <c r="H288" s="117"/>
      <c r="I288" s="62" t="str">
        <f t="shared" si="24"/>
        <v/>
      </c>
      <c r="R288" t="str">
        <f t="shared" si="25"/>
        <v/>
      </c>
      <c r="S288" s="76" t="str">
        <f t="shared" si="26"/>
        <v/>
      </c>
      <c r="T288" s="77" t="str">
        <f t="shared" si="27"/>
        <v/>
      </c>
      <c r="U288" s="67" t="str">
        <f t="shared" si="28"/>
        <v/>
      </c>
      <c r="V288" s="67" t="str">
        <f t="shared" si="29"/>
        <v/>
      </c>
    </row>
    <row r="289" spans="1:22" ht="16.2" thickBot="1">
      <c r="A289" s="78"/>
      <c r="B289" s="114"/>
      <c r="C289" s="122"/>
      <c r="D289" s="114"/>
      <c r="E289" s="114"/>
      <c r="F289" s="115"/>
      <c r="G289" s="116"/>
      <c r="H289" s="117"/>
      <c r="I289" s="62" t="str">
        <f t="shared" si="24"/>
        <v/>
      </c>
      <c r="R289" t="str">
        <f t="shared" si="25"/>
        <v/>
      </c>
      <c r="S289" s="76" t="str">
        <f t="shared" si="26"/>
        <v/>
      </c>
      <c r="T289" s="77" t="str">
        <f t="shared" si="27"/>
        <v/>
      </c>
      <c r="U289" s="67" t="str">
        <f t="shared" si="28"/>
        <v/>
      </c>
      <c r="V289" s="67" t="str">
        <f t="shared" si="29"/>
        <v/>
      </c>
    </row>
    <row r="290" spans="1:22" ht="16.2" thickBot="1">
      <c r="A290" s="78"/>
      <c r="B290" s="114"/>
      <c r="C290" s="122"/>
      <c r="D290" s="114"/>
      <c r="E290" s="114"/>
      <c r="F290" s="115"/>
      <c r="G290" s="116"/>
      <c r="H290" s="117"/>
      <c r="I290" s="62" t="str">
        <f t="shared" si="24"/>
        <v/>
      </c>
      <c r="R290" t="str">
        <f t="shared" si="25"/>
        <v/>
      </c>
      <c r="S290" s="76" t="str">
        <f t="shared" si="26"/>
        <v/>
      </c>
      <c r="T290" s="77" t="str">
        <f t="shared" si="27"/>
        <v/>
      </c>
      <c r="U290" s="67" t="str">
        <f t="shared" si="28"/>
        <v/>
      </c>
      <c r="V290" s="67" t="str">
        <f t="shared" si="29"/>
        <v/>
      </c>
    </row>
    <row r="291" spans="1:22" ht="16.2" thickBot="1">
      <c r="A291" s="78"/>
      <c r="B291" s="114"/>
      <c r="C291" s="122"/>
      <c r="D291" s="114"/>
      <c r="E291" s="114"/>
      <c r="F291" s="115"/>
      <c r="G291" s="116"/>
      <c r="H291" s="117"/>
      <c r="I291" s="62" t="str">
        <f t="shared" si="24"/>
        <v/>
      </c>
      <c r="R291" t="str">
        <f t="shared" si="25"/>
        <v/>
      </c>
      <c r="S291" s="76" t="str">
        <f t="shared" si="26"/>
        <v/>
      </c>
      <c r="T291" s="77" t="str">
        <f t="shared" si="27"/>
        <v/>
      </c>
      <c r="U291" s="67" t="str">
        <f t="shared" si="28"/>
        <v/>
      </c>
      <c r="V291" s="67" t="str">
        <f t="shared" si="29"/>
        <v/>
      </c>
    </row>
    <row r="292" spans="1:22" ht="16.2" thickBot="1">
      <c r="A292" s="78"/>
      <c r="B292" s="114"/>
      <c r="C292" s="122"/>
      <c r="D292" s="114"/>
      <c r="E292" s="114"/>
      <c r="F292" s="115"/>
      <c r="G292" s="116"/>
      <c r="H292" s="117"/>
      <c r="I292" s="62" t="str">
        <f t="shared" si="24"/>
        <v/>
      </c>
      <c r="R292" t="str">
        <f t="shared" si="25"/>
        <v/>
      </c>
      <c r="S292" s="76" t="str">
        <f t="shared" si="26"/>
        <v/>
      </c>
      <c r="T292" s="77" t="str">
        <f t="shared" si="27"/>
        <v/>
      </c>
      <c r="U292" s="67" t="str">
        <f t="shared" si="28"/>
        <v/>
      </c>
      <c r="V292" s="67" t="str">
        <f t="shared" si="29"/>
        <v/>
      </c>
    </row>
    <row r="293" spans="1:22" ht="16.2" thickBot="1">
      <c r="A293" s="78"/>
      <c r="B293" s="114"/>
      <c r="C293" s="122"/>
      <c r="D293" s="114"/>
      <c r="E293" s="114"/>
      <c r="F293" s="115"/>
      <c r="G293" s="116"/>
      <c r="H293" s="117"/>
      <c r="I293" s="62" t="str">
        <f t="shared" si="24"/>
        <v/>
      </c>
      <c r="R293" t="str">
        <f t="shared" si="25"/>
        <v/>
      </c>
      <c r="S293" s="76" t="str">
        <f t="shared" si="26"/>
        <v/>
      </c>
      <c r="T293" s="77" t="str">
        <f t="shared" si="27"/>
        <v/>
      </c>
      <c r="U293" s="67" t="str">
        <f t="shared" si="28"/>
        <v/>
      </c>
      <c r="V293" s="67" t="str">
        <f t="shared" si="29"/>
        <v/>
      </c>
    </row>
    <row r="294" spans="1:22" ht="16.2" thickBot="1">
      <c r="A294" s="78"/>
      <c r="B294" s="114"/>
      <c r="C294" s="122"/>
      <c r="D294" s="114"/>
      <c r="E294" s="114"/>
      <c r="F294" s="115"/>
      <c r="G294" s="116"/>
      <c r="H294" s="117"/>
      <c r="I294" s="62" t="str">
        <f t="shared" si="24"/>
        <v/>
      </c>
      <c r="R294" t="str">
        <f t="shared" si="25"/>
        <v/>
      </c>
      <c r="S294" s="76" t="str">
        <f t="shared" si="26"/>
        <v/>
      </c>
      <c r="T294" s="77" t="str">
        <f t="shared" si="27"/>
        <v/>
      </c>
      <c r="U294" s="67" t="str">
        <f t="shared" si="28"/>
        <v/>
      </c>
      <c r="V294" s="67" t="str">
        <f t="shared" si="29"/>
        <v/>
      </c>
    </row>
    <row r="295" spans="1:22" ht="16.2" thickBot="1">
      <c r="A295" s="78"/>
      <c r="B295" s="114"/>
      <c r="C295" s="122"/>
      <c r="D295" s="114"/>
      <c r="E295" s="114"/>
      <c r="F295" s="115"/>
      <c r="G295" s="116"/>
      <c r="H295" s="117"/>
      <c r="I295" s="62" t="str">
        <f t="shared" si="24"/>
        <v/>
      </c>
      <c r="R295" t="str">
        <f t="shared" si="25"/>
        <v/>
      </c>
      <c r="S295" s="76" t="str">
        <f t="shared" si="26"/>
        <v/>
      </c>
      <c r="T295" s="77" t="str">
        <f t="shared" si="27"/>
        <v/>
      </c>
      <c r="U295" s="67" t="str">
        <f t="shared" si="28"/>
        <v/>
      </c>
      <c r="V295" s="67" t="str">
        <f t="shared" si="29"/>
        <v/>
      </c>
    </row>
    <row r="296" spans="1:22" ht="16.2" thickBot="1">
      <c r="A296" s="78"/>
      <c r="B296" s="114"/>
      <c r="C296" s="122"/>
      <c r="D296" s="114"/>
      <c r="E296" s="114"/>
      <c r="F296" s="115"/>
      <c r="G296" s="116"/>
      <c r="H296" s="117"/>
      <c r="I296" s="62" t="str">
        <f t="shared" si="24"/>
        <v/>
      </c>
      <c r="R296" t="str">
        <f t="shared" si="25"/>
        <v/>
      </c>
      <c r="S296" s="76" t="str">
        <f t="shared" si="26"/>
        <v/>
      </c>
      <c r="T296" s="77" t="str">
        <f t="shared" si="27"/>
        <v/>
      </c>
      <c r="U296" s="67" t="str">
        <f t="shared" si="28"/>
        <v/>
      </c>
      <c r="V296" s="67" t="str">
        <f t="shared" si="29"/>
        <v/>
      </c>
    </row>
    <row r="297" spans="1:22" ht="16.2" thickBot="1">
      <c r="A297" s="78"/>
      <c r="B297" s="114"/>
      <c r="C297" s="122"/>
      <c r="D297" s="114"/>
      <c r="E297" s="114"/>
      <c r="F297" s="115"/>
      <c r="G297" s="116"/>
      <c r="H297" s="117"/>
      <c r="I297" s="62" t="str">
        <f t="shared" si="24"/>
        <v/>
      </c>
      <c r="R297" t="str">
        <f t="shared" si="25"/>
        <v/>
      </c>
      <c r="S297" s="76" t="str">
        <f t="shared" si="26"/>
        <v/>
      </c>
      <c r="T297" s="77" t="str">
        <f t="shared" si="27"/>
        <v/>
      </c>
      <c r="U297" s="67" t="str">
        <f t="shared" si="28"/>
        <v/>
      </c>
      <c r="V297" s="67" t="str">
        <f t="shared" si="29"/>
        <v/>
      </c>
    </row>
    <row r="298" spans="1:22" ht="16.2" thickBot="1">
      <c r="A298" s="78"/>
      <c r="B298" s="114"/>
      <c r="C298" s="122"/>
      <c r="D298" s="114"/>
      <c r="E298" s="114"/>
      <c r="F298" s="115"/>
      <c r="G298" s="116"/>
      <c r="H298" s="117"/>
      <c r="I298" s="62" t="str">
        <f t="shared" si="24"/>
        <v/>
      </c>
      <c r="R298" t="str">
        <f t="shared" si="25"/>
        <v/>
      </c>
      <c r="S298" s="76" t="str">
        <f t="shared" si="26"/>
        <v/>
      </c>
      <c r="T298" s="77" t="str">
        <f t="shared" si="27"/>
        <v/>
      </c>
      <c r="U298" s="67" t="str">
        <f t="shared" si="28"/>
        <v/>
      </c>
      <c r="V298" s="67" t="str">
        <f t="shared" si="29"/>
        <v/>
      </c>
    </row>
    <row r="299" spans="1:22" ht="16.2" thickBot="1">
      <c r="A299" s="78"/>
      <c r="B299" s="114"/>
      <c r="C299" s="122"/>
      <c r="D299" s="114"/>
      <c r="E299" s="114"/>
      <c r="F299" s="115"/>
      <c r="G299" s="116"/>
      <c r="H299" s="117"/>
      <c r="I299" s="62" t="str">
        <f t="shared" si="24"/>
        <v/>
      </c>
      <c r="R299" t="str">
        <f t="shared" si="25"/>
        <v/>
      </c>
      <c r="S299" s="76" t="str">
        <f t="shared" si="26"/>
        <v/>
      </c>
      <c r="T299" s="77" t="str">
        <f t="shared" si="27"/>
        <v/>
      </c>
      <c r="U299" s="67" t="str">
        <f t="shared" si="28"/>
        <v/>
      </c>
      <c r="V299" s="67" t="str">
        <f t="shared" si="29"/>
        <v/>
      </c>
    </row>
    <row r="300" spans="1:22" ht="16.2" thickBot="1">
      <c r="A300" s="78"/>
      <c r="B300" s="114"/>
      <c r="C300" s="122"/>
      <c r="D300" s="114"/>
      <c r="E300" s="114"/>
      <c r="F300" s="115"/>
      <c r="G300" s="116"/>
      <c r="H300" s="117"/>
      <c r="I300" s="62" t="str">
        <f t="shared" si="24"/>
        <v/>
      </c>
      <c r="R300" t="str">
        <f t="shared" si="25"/>
        <v/>
      </c>
      <c r="S300" s="76" t="str">
        <f t="shared" si="26"/>
        <v/>
      </c>
      <c r="T300" s="77" t="str">
        <f t="shared" si="27"/>
        <v/>
      </c>
      <c r="U300" s="67" t="str">
        <f t="shared" si="28"/>
        <v/>
      </c>
      <c r="V300" s="67" t="str">
        <f t="shared" si="29"/>
        <v/>
      </c>
    </row>
    <row r="301" spans="1:22" ht="16.2" thickBot="1">
      <c r="A301" s="78"/>
      <c r="B301" s="114"/>
      <c r="C301" s="122"/>
      <c r="D301" s="114"/>
      <c r="E301" s="114"/>
      <c r="F301" s="115"/>
      <c r="G301" s="116"/>
      <c r="H301" s="117"/>
      <c r="I301" s="62" t="str">
        <f t="shared" si="24"/>
        <v/>
      </c>
      <c r="R301" t="str">
        <f t="shared" si="25"/>
        <v/>
      </c>
      <c r="S301" s="76" t="str">
        <f t="shared" si="26"/>
        <v/>
      </c>
      <c r="T301" s="77" t="str">
        <f t="shared" si="27"/>
        <v/>
      </c>
      <c r="U301" s="67" t="str">
        <f t="shared" si="28"/>
        <v/>
      </c>
      <c r="V301" s="67" t="str">
        <f t="shared" si="29"/>
        <v/>
      </c>
    </row>
    <row r="302" spans="1:22" ht="16.2" thickBot="1">
      <c r="A302" s="78"/>
      <c r="B302" s="114"/>
      <c r="C302" s="122"/>
      <c r="D302" s="114"/>
      <c r="E302" s="114"/>
      <c r="F302" s="115"/>
      <c r="G302" s="116"/>
      <c r="H302" s="117"/>
      <c r="I302" s="62" t="str">
        <f t="shared" si="24"/>
        <v/>
      </c>
      <c r="R302" t="str">
        <f t="shared" si="25"/>
        <v/>
      </c>
      <c r="S302" s="76" t="str">
        <f t="shared" si="26"/>
        <v/>
      </c>
      <c r="T302" s="77" t="str">
        <f t="shared" si="27"/>
        <v/>
      </c>
      <c r="U302" s="67" t="str">
        <f t="shared" si="28"/>
        <v/>
      </c>
      <c r="V302" s="67" t="str">
        <f t="shared" si="29"/>
        <v/>
      </c>
    </row>
    <row r="303" spans="1:22" ht="16.2" thickBot="1">
      <c r="A303" s="78"/>
      <c r="B303" s="114"/>
      <c r="C303" s="122"/>
      <c r="D303" s="114"/>
      <c r="E303" s="114"/>
      <c r="F303" s="115"/>
      <c r="G303" s="116"/>
      <c r="H303" s="117"/>
      <c r="I303" s="62" t="str">
        <f t="shared" si="24"/>
        <v/>
      </c>
      <c r="R303" t="str">
        <f t="shared" si="25"/>
        <v/>
      </c>
      <c r="S303" s="76" t="str">
        <f t="shared" si="26"/>
        <v/>
      </c>
      <c r="T303" s="77" t="str">
        <f t="shared" si="27"/>
        <v/>
      </c>
      <c r="U303" s="67" t="str">
        <f t="shared" si="28"/>
        <v/>
      </c>
      <c r="V303" s="67" t="str">
        <f t="shared" si="29"/>
        <v/>
      </c>
    </row>
    <row r="304" spans="1:22" ht="16.2" thickBot="1">
      <c r="A304" s="78"/>
      <c r="B304" s="114"/>
      <c r="C304" s="122"/>
      <c r="D304" s="114"/>
      <c r="E304" s="114"/>
      <c r="F304" s="115"/>
      <c r="G304" s="116"/>
      <c r="H304" s="117"/>
      <c r="I304" s="62" t="str">
        <f t="shared" si="24"/>
        <v/>
      </c>
      <c r="R304" t="str">
        <f t="shared" si="25"/>
        <v/>
      </c>
      <c r="S304" s="76" t="str">
        <f t="shared" si="26"/>
        <v/>
      </c>
      <c r="T304" s="77" t="str">
        <f t="shared" si="27"/>
        <v/>
      </c>
      <c r="U304" s="67" t="str">
        <f t="shared" si="28"/>
        <v/>
      </c>
      <c r="V304" s="67" t="str">
        <f t="shared" si="29"/>
        <v/>
      </c>
    </row>
    <row r="305" spans="1:22" ht="16.2" thickBot="1">
      <c r="A305" s="78"/>
      <c r="B305" s="114"/>
      <c r="C305" s="122"/>
      <c r="D305" s="114"/>
      <c r="E305" s="114"/>
      <c r="F305" s="115"/>
      <c r="G305" s="116"/>
      <c r="H305" s="117"/>
      <c r="I305" s="62" t="str">
        <f t="shared" si="24"/>
        <v/>
      </c>
      <c r="R305" t="str">
        <f t="shared" si="25"/>
        <v/>
      </c>
      <c r="S305" s="76" t="str">
        <f t="shared" si="26"/>
        <v/>
      </c>
      <c r="T305" s="77" t="str">
        <f t="shared" si="27"/>
        <v/>
      </c>
      <c r="U305" s="67" t="str">
        <f t="shared" si="28"/>
        <v/>
      </c>
      <c r="V305" s="67" t="str">
        <f t="shared" si="29"/>
        <v/>
      </c>
    </row>
    <row r="306" spans="1:22" ht="16.2" thickBot="1">
      <c r="A306" s="78"/>
      <c r="B306" s="114"/>
      <c r="C306" s="122"/>
      <c r="D306" s="114"/>
      <c r="E306" s="114"/>
      <c r="F306" s="115"/>
      <c r="G306" s="116"/>
      <c r="H306" s="117"/>
      <c r="I306" s="62" t="str">
        <f t="shared" si="24"/>
        <v/>
      </c>
      <c r="R306" t="str">
        <f t="shared" si="25"/>
        <v/>
      </c>
      <c r="S306" s="76" t="str">
        <f t="shared" si="26"/>
        <v/>
      </c>
      <c r="T306" s="77" t="str">
        <f t="shared" si="27"/>
        <v/>
      </c>
      <c r="U306" s="67" t="str">
        <f t="shared" si="28"/>
        <v/>
      </c>
      <c r="V306" s="67" t="str">
        <f t="shared" si="29"/>
        <v/>
      </c>
    </row>
    <row r="307" spans="1:22" ht="16.2" thickBot="1">
      <c r="A307" s="78"/>
      <c r="B307" s="114"/>
      <c r="C307" s="122"/>
      <c r="D307" s="114"/>
      <c r="E307" s="114"/>
      <c r="F307" s="115"/>
      <c r="G307" s="116"/>
      <c r="H307" s="117"/>
      <c r="I307" s="62" t="str">
        <f t="shared" si="24"/>
        <v/>
      </c>
      <c r="R307" t="str">
        <f t="shared" si="25"/>
        <v/>
      </c>
      <c r="S307" s="76" t="str">
        <f t="shared" si="26"/>
        <v/>
      </c>
      <c r="T307" s="77" t="str">
        <f t="shared" si="27"/>
        <v/>
      </c>
      <c r="U307" s="67" t="str">
        <f t="shared" si="28"/>
        <v/>
      </c>
      <c r="V307" s="67" t="str">
        <f t="shared" si="29"/>
        <v/>
      </c>
    </row>
    <row r="308" spans="1:22" ht="16.2" thickBot="1">
      <c r="A308" s="78"/>
      <c r="B308" s="114"/>
      <c r="C308" s="122"/>
      <c r="D308" s="114"/>
      <c r="E308" s="114"/>
      <c r="F308" s="115"/>
      <c r="G308" s="116"/>
      <c r="H308" s="117"/>
      <c r="I308" s="62" t="str">
        <f t="shared" si="24"/>
        <v/>
      </c>
      <c r="R308" t="str">
        <f t="shared" si="25"/>
        <v/>
      </c>
      <c r="S308" s="76" t="str">
        <f t="shared" si="26"/>
        <v/>
      </c>
      <c r="T308" s="77" t="str">
        <f t="shared" si="27"/>
        <v/>
      </c>
      <c r="U308" s="67" t="str">
        <f t="shared" si="28"/>
        <v/>
      </c>
      <c r="V308" s="67" t="str">
        <f t="shared" si="29"/>
        <v/>
      </c>
    </row>
    <row r="309" spans="1:22" ht="16.2" thickBot="1">
      <c r="A309" s="78"/>
      <c r="B309" s="114"/>
      <c r="C309" s="122"/>
      <c r="D309" s="114"/>
      <c r="E309" s="114"/>
      <c r="F309" s="115"/>
      <c r="G309" s="116"/>
      <c r="H309" s="117"/>
      <c r="I309" s="62" t="str">
        <f t="shared" si="24"/>
        <v/>
      </c>
      <c r="R309" t="str">
        <f t="shared" si="25"/>
        <v/>
      </c>
      <c r="S309" s="76" t="str">
        <f t="shared" si="26"/>
        <v/>
      </c>
      <c r="T309" s="77" t="str">
        <f t="shared" si="27"/>
        <v/>
      </c>
      <c r="U309" s="67" t="str">
        <f t="shared" si="28"/>
        <v/>
      </c>
      <c r="V309" s="67" t="str">
        <f t="shared" si="29"/>
        <v/>
      </c>
    </row>
    <row r="310" spans="1:22" ht="16.2" thickBot="1">
      <c r="A310" s="78"/>
      <c r="B310" s="114"/>
      <c r="C310" s="122"/>
      <c r="D310" s="114"/>
      <c r="E310" s="114"/>
      <c r="F310" s="115"/>
      <c r="G310" s="116"/>
      <c r="H310" s="117"/>
      <c r="I310" s="62" t="str">
        <f t="shared" si="24"/>
        <v/>
      </c>
      <c r="R310" t="str">
        <f t="shared" si="25"/>
        <v/>
      </c>
      <c r="S310" s="76" t="str">
        <f t="shared" si="26"/>
        <v/>
      </c>
      <c r="T310" s="77" t="str">
        <f t="shared" si="27"/>
        <v/>
      </c>
      <c r="U310" s="67" t="str">
        <f t="shared" si="28"/>
        <v/>
      </c>
      <c r="V310" s="67" t="str">
        <f t="shared" si="29"/>
        <v/>
      </c>
    </row>
    <row r="311" spans="1:22" ht="16.2" thickBot="1">
      <c r="A311" s="78"/>
      <c r="B311" s="114"/>
      <c r="C311" s="122"/>
      <c r="D311" s="114"/>
      <c r="E311" s="114"/>
      <c r="F311" s="115"/>
      <c r="G311" s="116"/>
      <c r="H311" s="117"/>
      <c r="I311" s="62" t="str">
        <f t="shared" si="24"/>
        <v/>
      </c>
      <c r="R311" t="str">
        <f t="shared" si="25"/>
        <v/>
      </c>
      <c r="S311" s="76" t="str">
        <f t="shared" si="26"/>
        <v/>
      </c>
      <c r="T311" s="77" t="str">
        <f t="shared" si="27"/>
        <v/>
      </c>
      <c r="U311" s="67" t="str">
        <f t="shared" si="28"/>
        <v/>
      </c>
      <c r="V311" s="67" t="str">
        <f t="shared" si="29"/>
        <v/>
      </c>
    </row>
    <row r="312" spans="1:22" ht="16.2" thickBot="1">
      <c r="A312" s="78"/>
      <c r="B312" s="114"/>
      <c r="C312" s="122"/>
      <c r="D312" s="114"/>
      <c r="E312" s="114"/>
      <c r="F312" s="115"/>
      <c r="G312" s="116"/>
      <c r="H312" s="117"/>
      <c r="I312" s="62" t="str">
        <f t="shared" si="24"/>
        <v/>
      </c>
      <c r="R312" t="str">
        <f t="shared" si="25"/>
        <v/>
      </c>
      <c r="S312" s="76" t="str">
        <f t="shared" si="26"/>
        <v/>
      </c>
      <c r="T312" s="77" t="str">
        <f t="shared" si="27"/>
        <v/>
      </c>
      <c r="U312" s="67" t="str">
        <f t="shared" si="28"/>
        <v/>
      </c>
      <c r="V312" s="67" t="str">
        <f t="shared" si="29"/>
        <v/>
      </c>
    </row>
    <row r="313" spans="1:22" ht="16.2" thickBot="1">
      <c r="A313" s="78"/>
      <c r="B313" s="114"/>
      <c r="C313" s="122"/>
      <c r="D313" s="114"/>
      <c r="E313" s="114"/>
      <c r="F313" s="115"/>
      <c r="G313" s="116"/>
      <c r="H313" s="117"/>
      <c r="I313" s="62" t="str">
        <f t="shared" si="24"/>
        <v/>
      </c>
      <c r="R313" t="str">
        <f t="shared" si="25"/>
        <v/>
      </c>
      <c r="S313" s="76" t="str">
        <f t="shared" si="26"/>
        <v/>
      </c>
      <c r="T313" s="77" t="str">
        <f t="shared" si="27"/>
        <v/>
      </c>
      <c r="U313" s="67" t="str">
        <f t="shared" si="28"/>
        <v/>
      </c>
      <c r="V313" s="67" t="str">
        <f t="shared" si="29"/>
        <v/>
      </c>
    </row>
    <row r="314" spans="1:22" ht="16.2" thickBot="1">
      <c r="A314" s="78"/>
      <c r="B314" s="114"/>
      <c r="C314" s="122"/>
      <c r="D314" s="114"/>
      <c r="E314" s="114"/>
      <c r="F314" s="115"/>
      <c r="G314" s="116"/>
      <c r="H314" s="117"/>
      <c r="I314" s="62" t="str">
        <f t="shared" si="24"/>
        <v/>
      </c>
      <c r="R314" t="str">
        <f t="shared" si="25"/>
        <v/>
      </c>
      <c r="S314" s="76" t="str">
        <f t="shared" si="26"/>
        <v/>
      </c>
      <c r="T314" s="77" t="str">
        <f t="shared" si="27"/>
        <v/>
      </c>
      <c r="U314" s="67" t="str">
        <f t="shared" si="28"/>
        <v/>
      </c>
      <c r="V314" s="67" t="str">
        <f t="shared" si="29"/>
        <v/>
      </c>
    </row>
    <row r="315" spans="1:22" ht="16.2" thickBot="1">
      <c r="A315" s="78"/>
      <c r="B315" s="114"/>
      <c r="C315" s="122"/>
      <c r="D315" s="114"/>
      <c r="E315" s="114"/>
      <c r="F315" s="115"/>
      <c r="G315" s="116"/>
      <c r="H315" s="117"/>
      <c r="I315" s="62" t="str">
        <f t="shared" si="24"/>
        <v/>
      </c>
      <c r="R315" t="str">
        <f t="shared" si="25"/>
        <v/>
      </c>
      <c r="S315" s="76" t="str">
        <f t="shared" si="26"/>
        <v/>
      </c>
      <c r="T315" s="77" t="str">
        <f t="shared" si="27"/>
        <v/>
      </c>
      <c r="U315" s="67" t="str">
        <f t="shared" si="28"/>
        <v/>
      </c>
      <c r="V315" s="67" t="str">
        <f t="shared" si="29"/>
        <v/>
      </c>
    </row>
    <row r="316" spans="1:22" ht="16.2" thickBot="1">
      <c r="A316" s="78"/>
      <c r="B316" s="114"/>
      <c r="C316" s="122"/>
      <c r="D316" s="114"/>
      <c r="E316" s="114"/>
      <c r="F316" s="115"/>
      <c r="G316" s="116"/>
      <c r="H316" s="117"/>
      <c r="I316" s="62" t="str">
        <f t="shared" si="24"/>
        <v/>
      </c>
      <c r="R316" t="str">
        <f t="shared" si="25"/>
        <v/>
      </c>
      <c r="S316" s="76" t="str">
        <f t="shared" si="26"/>
        <v/>
      </c>
      <c r="T316" s="77" t="str">
        <f t="shared" si="27"/>
        <v/>
      </c>
      <c r="U316" s="67" t="str">
        <f t="shared" si="28"/>
        <v/>
      </c>
      <c r="V316" s="67" t="str">
        <f t="shared" si="29"/>
        <v/>
      </c>
    </row>
    <row r="317" spans="1:22" ht="16.2" thickBot="1">
      <c r="A317" s="78"/>
      <c r="B317" s="114"/>
      <c r="C317" s="122"/>
      <c r="D317" s="114"/>
      <c r="E317" s="114"/>
      <c r="F317" s="115"/>
      <c r="G317" s="116"/>
      <c r="H317" s="117"/>
      <c r="I317" s="62" t="str">
        <f t="shared" si="24"/>
        <v/>
      </c>
      <c r="R317" t="str">
        <f t="shared" si="25"/>
        <v/>
      </c>
      <c r="S317" s="76" t="str">
        <f t="shared" si="26"/>
        <v/>
      </c>
      <c r="T317" s="77" t="str">
        <f t="shared" si="27"/>
        <v/>
      </c>
      <c r="U317" s="67" t="str">
        <f t="shared" si="28"/>
        <v/>
      </c>
      <c r="V317" s="67" t="str">
        <f t="shared" si="29"/>
        <v/>
      </c>
    </row>
    <row r="318" spans="1:22" ht="16.2" thickBot="1">
      <c r="A318" s="78"/>
      <c r="B318" s="114"/>
      <c r="C318" s="122"/>
      <c r="D318" s="114"/>
      <c r="E318" s="114"/>
      <c r="F318" s="115"/>
      <c r="G318" s="116"/>
      <c r="H318" s="117"/>
      <c r="I318" s="62" t="str">
        <f t="shared" si="24"/>
        <v/>
      </c>
      <c r="R318" t="str">
        <f t="shared" si="25"/>
        <v/>
      </c>
      <c r="S318" s="76" t="str">
        <f t="shared" si="26"/>
        <v/>
      </c>
      <c r="T318" s="77" t="str">
        <f t="shared" si="27"/>
        <v/>
      </c>
      <c r="U318" s="67" t="str">
        <f t="shared" si="28"/>
        <v/>
      </c>
      <c r="V318" s="67" t="str">
        <f t="shared" si="29"/>
        <v/>
      </c>
    </row>
    <row r="319" spans="1:22" ht="16.2" thickBot="1">
      <c r="A319" s="78"/>
      <c r="B319" s="114"/>
      <c r="C319" s="122"/>
      <c r="D319" s="114"/>
      <c r="E319" s="114"/>
      <c r="F319" s="115"/>
      <c r="G319" s="116"/>
      <c r="H319" s="117"/>
      <c r="I319" s="62" t="str">
        <f t="shared" si="24"/>
        <v/>
      </c>
      <c r="R319" t="str">
        <f t="shared" si="25"/>
        <v/>
      </c>
      <c r="S319" s="76" t="str">
        <f t="shared" si="26"/>
        <v/>
      </c>
      <c r="T319" s="77" t="str">
        <f t="shared" si="27"/>
        <v/>
      </c>
      <c r="U319" s="67" t="str">
        <f t="shared" si="28"/>
        <v/>
      </c>
      <c r="V319" s="67" t="str">
        <f t="shared" si="29"/>
        <v/>
      </c>
    </row>
    <row r="320" spans="1:22" ht="16.2" thickBot="1">
      <c r="A320" s="78"/>
      <c r="B320" s="114"/>
      <c r="C320" s="122"/>
      <c r="D320" s="114"/>
      <c r="E320" s="114"/>
      <c r="F320" s="115"/>
      <c r="G320" s="116"/>
      <c r="H320" s="117"/>
      <c r="I320" s="62" t="str">
        <f t="shared" si="24"/>
        <v/>
      </c>
      <c r="R320" t="str">
        <f t="shared" si="25"/>
        <v/>
      </c>
      <c r="S320" s="76" t="str">
        <f t="shared" si="26"/>
        <v/>
      </c>
      <c r="T320" s="77" t="str">
        <f t="shared" si="27"/>
        <v/>
      </c>
      <c r="U320" s="67" t="str">
        <f t="shared" si="28"/>
        <v/>
      </c>
      <c r="V320" s="67" t="str">
        <f t="shared" si="29"/>
        <v/>
      </c>
    </row>
    <row r="321" spans="1:22" ht="16.2" thickBot="1">
      <c r="A321" s="78"/>
      <c r="B321" s="114"/>
      <c r="C321" s="122"/>
      <c r="D321" s="114"/>
      <c r="E321" s="114"/>
      <c r="F321" s="115"/>
      <c r="G321" s="116"/>
      <c r="H321" s="117"/>
      <c r="I321" s="62" t="str">
        <f t="shared" si="24"/>
        <v/>
      </c>
      <c r="R321" t="str">
        <f t="shared" si="25"/>
        <v/>
      </c>
      <c r="S321" s="76" t="str">
        <f t="shared" si="26"/>
        <v/>
      </c>
      <c r="T321" s="77" t="str">
        <f t="shared" si="27"/>
        <v/>
      </c>
      <c r="U321" s="67" t="str">
        <f t="shared" si="28"/>
        <v/>
      </c>
      <c r="V321" s="67" t="str">
        <f t="shared" si="29"/>
        <v/>
      </c>
    </row>
    <row r="322" spans="1:22" ht="16.2" thickBot="1">
      <c r="A322" s="78"/>
      <c r="B322" s="114"/>
      <c r="C322" s="122"/>
      <c r="D322" s="114"/>
      <c r="E322" s="114"/>
      <c r="F322" s="115"/>
      <c r="G322" s="116"/>
      <c r="H322" s="117"/>
      <c r="I322" s="62" t="str">
        <f t="shared" si="24"/>
        <v/>
      </c>
      <c r="R322" t="str">
        <f t="shared" si="25"/>
        <v/>
      </c>
      <c r="S322" s="76" t="str">
        <f t="shared" si="26"/>
        <v/>
      </c>
      <c r="T322" s="77" t="str">
        <f t="shared" si="27"/>
        <v/>
      </c>
      <c r="U322" s="67" t="str">
        <f t="shared" si="28"/>
        <v/>
      </c>
      <c r="V322" s="67" t="str">
        <f t="shared" si="29"/>
        <v/>
      </c>
    </row>
    <row r="323" spans="1:22" ht="16.2" thickBot="1">
      <c r="A323" s="78"/>
      <c r="B323" s="114"/>
      <c r="C323" s="122"/>
      <c r="D323" s="114"/>
      <c r="E323" s="114"/>
      <c r="F323" s="115"/>
      <c r="G323" s="116"/>
      <c r="H323" s="117"/>
      <c r="I323" s="62" t="str">
        <f t="shared" ref="I323:I386" si="30">IF(C323="","",EXP(C323))</f>
        <v/>
      </c>
      <c r="R323" t="str">
        <f t="shared" ref="R323:R386" si="31">IF(C323="","",EXP(-POWER((1-K$23*(I323-K$17)/K$16), 1/K$23)))</f>
        <v/>
      </c>
      <c r="S323" s="76" t="str">
        <f t="shared" ref="S323:S386" si="32">IF(C323="","", -LN(1- K$23 *(I323-K$17)/K$16) / K$23)</f>
        <v/>
      </c>
      <c r="T323" s="77" t="str">
        <f t="shared" ref="T323:T386" si="33">IF(C323="","",(1/K$16)  *  EXP(-(1-K$23)*S323 - EXP(-S323)))</f>
        <v/>
      </c>
      <c r="U323" s="67" t="str">
        <f t="shared" ref="U323:U386" si="34">IF(C323="","",(A323-1)*I323/(K$14-1))</f>
        <v/>
      </c>
      <c r="V323" s="67" t="str">
        <f t="shared" ref="V323:V386" si="35">IF(C323="","",(A323-1)*(A323-2)*I323/((K$14-1)*(K$14-2)))</f>
        <v/>
      </c>
    </row>
    <row r="324" spans="1:22" ht="16.2" thickBot="1">
      <c r="A324" s="78"/>
      <c r="B324" s="114"/>
      <c r="C324" s="122"/>
      <c r="D324" s="114"/>
      <c r="E324" s="114"/>
      <c r="F324" s="115"/>
      <c r="G324" s="116"/>
      <c r="H324" s="117"/>
      <c r="I324" s="62" t="str">
        <f t="shared" si="30"/>
        <v/>
      </c>
      <c r="R324" t="str">
        <f t="shared" si="31"/>
        <v/>
      </c>
      <c r="S324" s="76" t="str">
        <f t="shared" si="32"/>
        <v/>
      </c>
      <c r="T324" s="77" t="str">
        <f t="shared" si="33"/>
        <v/>
      </c>
      <c r="U324" s="67" t="str">
        <f t="shared" si="34"/>
        <v/>
      </c>
      <c r="V324" s="67" t="str">
        <f t="shared" si="35"/>
        <v/>
      </c>
    </row>
    <row r="325" spans="1:22" ht="16.2" thickBot="1">
      <c r="A325" s="78"/>
      <c r="B325" s="114"/>
      <c r="C325" s="122"/>
      <c r="D325" s="114"/>
      <c r="E325" s="114"/>
      <c r="F325" s="115"/>
      <c r="G325" s="116"/>
      <c r="H325" s="117"/>
      <c r="I325" s="62" t="str">
        <f t="shared" si="30"/>
        <v/>
      </c>
      <c r="R325" t="str">
        <f t="shared" si="31"/>
        <v/>
      </c>
      <c r="S325" s="76" t="str">
        <f t="shared" si="32"/>
        <v/>
      </c>
      <c r="T325" s="77" t="str">
        <f t="shared" si="33"/>
        <v/>
      </c>
      <c r="U325" s="67" t="str">
        <f t="shared" si="34"/>
        <v/>
      </c>
      <c r="V325" s="67" t="str">
        <f t="shared" si="35"/>
        <v/>
      </c>
    </row>
    <row r="326" spans="1:22" ht="16.2" thickBot="1">
      <c r="A326" s="78"/>
      <c r="B326" s="114"/>
      <c r="C326" s="122"/>
      <c r="D326" s="114"/>
      <c r="E326" s="114"/>
      <c r="F326" s="115"/>
      <c r="G326" s="116"/>
      <c r="H326" s="117"/>
      <c r="I326" s="62" t="str">
        <f t="shared" si="30"/>
        <v/>
      </c>
      <c r="R326" t="str">
        <f t="shared" si="31"/>
        <v/>
      </c>
      <c r="S326" s="76" t="str">
        <f t="shared" si="32"/>
        <v/>
      </c>
      <c r="T326" s="77" t="str">
        <f t="shared" si="33"/>
        <v/>
      </c>
      <c r="U326" s="67" t="str">
        <f t="shared" si="34"/>
        <v/>
      </c>
      <c r="V326" s="67" t="str">
        <f t="shared" si="35"/>
        <v/>
      </c>
    </row>
    <row r="327" spans="1:22" ht="16.2" thickBot="1">
      <c r="A327" s="78"/>
      <c r="B327" s="114"/>
      <c r="C327" s="122"/>
      <c r="D327" s="114"/>
      <c r="E327" s="114"/>
      <c r="F327" s="115"/>
      <c r="G327" s="116"/>
      <c r="H327" s="117"/>
      <c r="I327" s="62" t="str">
        <f t="shared" si="30"/>
        <v/>
      </c>
      <c r="R327" t="str">
        <f t="shared" si="31"/>
        <v/>
      </c>
      <c r="S327" s="76" t="str">
        <f t="shared" si="32"/>
        <v/>
      </c>
      <c r="T327" s="77" t="str">
        <f t="shared" si="33"/>
        <v/>
      </c>
      <c r="U327" s="67" t="str">
        <f t="shared" si="34"/>
        <v/>
      </c>
      <c r="V327" s="67" t="str">
        <f t="shared" si="35"/>
        <v/>
      </c>
    </row>
    <row r="328" spans="1:22" ht="16.2" thickBot="1">
      <c r="A328" s="78"/>
      <c r="B328" s="114"/>
      <c r="C328" s="122"/>
      <c r="D328" s="114"/>
      <c r="E328" s="114"/>
      <c r="F328" s="115"/>
      <c r="G328" s="116"/>
      <c r="H328" s="117"/>
      <c r="I328" s="62" t="str">
        <f t="shared" si="30"/>
        <v/>
      </c>
      <c r="R328" t="str">
        <f t="shared" si="31"/>
        <v/>
      </c>
      <c r="S328" s="76" t="str">
        <f t="shared" si="32"/>
        <v/>
      </c>
      <c r="T328" s="77" t="str">
        <f t="shared" si="33"/>
        <v/>
      </c>
      <c r="U328" s="67" t="str">
        <f t="shared" si="34"/>
        <v/>
      </c>
      <c r="V328" s="67" t="str">
        <f t="shared" si="35"/>
        <v/>
      </c>
    </row>
    <row r="329" spans="1:22" ht="16.2" thickBot="1">
      <c r="A329" s="78"/>
      <c r="B329" s="114"/>
      <c r="C329" s="122"/>
      <c r="D329" s="114"/>
      <c r="E329" s="114"/>
      <c r="F329" s="115"/>
      <c r="G329" s="116"/>
      <c r="H329" s="117"/>
      <c r="I329" s="62" t="str">
        <f t="shared" si="30"/>
        <v/>
      </c>
      <c r="R329" t="str">
        <f t="shared" si="31"/>
        <v/>
      </c>
      <c r="S329" s="76" t="str">
        <f t="shared" si="32"/>
        <v/>
      </c>
      <c r="T329" s="77" t="str">
        <f t="shared" si="33"/>
        <v/>
      </c>
      <c r="U329" s="67" t="str">
        <f t="shared" si="34"/>
        <v/>
      </c>
      <c r="V329" s="67" t="str">
        <f t="shared" si="35"/>
        <v/>
      </c>
    </row>
    <row r="330" spans="1:22" ht="16.2" thickBot="1">
      <c r="A330" s="78"/>
      <c r="B330" s="114"/>
      <c r="C330" s="122"/>
      <c r="D330" s="114"/>
      <c r="E330" s="114"/>
      <c r="F330" s="115"/>
      <c r="G330" s="116"/>
      <c r="H330" s="117"/>
      <c r="I330" s="62" t="str">
        <f t="shared" si="30"/>
        <v/>
      </c>
      <c r="R330" t="str">
        <f t="shared" si="31"/>
        <v/>
      </c>
      <c r="S330" s="76" t="str">
        <f t="shared" si="32"/>
        <v/>
      </c>
      <c r="T330" s="77" t="str">
        <f t="shared" si="33"/>
        <v/>
      </c>
      <c r="U330" s="67" t="str">
        <f t="shared" si="34"/>
        <v/>
      </c>
      <c r="V330" s="67" t="str">
        <f t="shared" si="35"/>
        <v/>
      </c>
    </row>
    <row r="331" spans="1:22" ht="16.2" thickBot="1">
      <c r="A331" s="78"/>
      <c r="B331" s="114"/>
      <c r="C331" s="122"/>
      <c r="D331" s="114"/>
      <c r="E331" s="114"/>
      <c r="F331" s="115"/>
      <c r="G331" s="116"/>
      <c r="H331" s="117"/>
      <c r="I331" s="62" t="str">
        <f t="shared" si="30"/>
        <v/>
      </c>
      <c r="R331" t="str">
        <f t="shared" si="31"/>
        <v/>
      </c>
      <c r="S331" s="76" t="str">
        <f t="shared" si="32"/>
        <v/>
      </c>
      <c r="T331" s="77" t="str">
        <f t="shared" si="33"/>
        <v/>
      </c>
      <c r="U331" s="67" t="str">
        <f t="shared" si="34"/>
        <v/>
      </c>
      <c r="V331" s="67" t="str">
        <f t="shared" si="35"/>
        <v/>
      </c>
    </row>
    <row r="332" spans="1:22" ht="16.2" thickBot="1">
      <c r="A332" s="78"/>
      <c r="B332" s="114"/>
      <c r="C332" s="122"/>
      <c r="D332" s="114"/>
      <c r="E332" s="114"/>
      <c r="F332" s="115"/>
      <c r="G332" s="116"/>
      <c r="H332" s="117"/>
      <c r="I332" s="62" t="str">
        <f t="shared" si="30"/>
        <v/>
      </c>
      <c r="R332" t="str">
        <f t="shared" si="31"/>
        <v/>
      </c>
      <c r="S332" s="76" t="str">
        <f t="shared" si="32"/>
        <v/>
      </c>
      <c r="T332" s="77" t="str">
        <f t="shared" si="33"/>
        <v/>
      </c>
      <c r="U332" s="67" t="str">
        <f t="shared" si="34"/>
        <v/>
      </c>
      <c r="V332" s="67" t="str">
        <f t="shared" si="35"/>
        <v/>
      </c>
    </row>
    <row r="333" spans="1:22" ht="16.2" thickBot="1">
      <c r="A333" s="78"/>
      <c r="B333" s="114"/>
      <c r="C333" s="122"/>
      <c r="D333" s="114"/>
      <c r="E333" s="114"/>
      <c r="F333" s="115"/>
      <c r="G333" s="116"/>
      <c r="H333" s="117"/>
      <c r="I333" s="62" t="str">
        <f t="shared" si="30"/>
        <v/>
      </c>
      <c r="R333" t="str">
        <f t="shared" si="31"/>
        <v/>
      </c>
      <c r="S333" s="76" t="str">
        <f t="shared" si="32"/>
        <v/>
      </c>
      <c r="T333" s="77" t="str">
        <f t="shared" si="33"/>
        <v/>
      </c>
      <c r="U333" s="67" t="str">
        <f t="shared" si="34"/>
        <v/>
      </c>
      <c r="V333" s="67" t="str">
        <f t="shared" si="35"/>
        <v/>
      </c>
    </row>
    <row r="334" spans="1:22" ht="16.2" thickBot="1">
      <c r="A334" s="78"/>
      <c r="B334" s="114"/>
      <c r="C334" s="122"/>
      <c r="D334" s="114"/>
      <c r="E334" s="114"/>
      <c r="F334" s="115"/>
      <c r="G334" s="116"/>
      <c r="H334" s="117"/>
      <c r="I334" s="62" t="str">
        <f t="shared" si="30"/>
        <v/>
      </c>
      <c r="R334" t="str">
        <f t="shared" si="31"/>
        <v/>
      </c>
      <c r="S334" s="76" t="str">
        <f t="shared" si="32"/>
        <v/>
      </c>
      <c r="T334" s="77" t="str">
        <f t="shared" si="33"/>
        <v/>
      </c>
      <c r="U334" s="67" t="str">
        <f t="shared" si="34"/>
        <v/>
      </c>
      <c r="V334" s="67" t="str">
        <f t="shared" si="35"/>
        <v/>
      </c>
    </row>
    <row r="335" spans="1:22" ht="16.2" thickBot="1">
      <c r="A335" s="78"/>
      <c r="B335" s="114"/>
      <c r="C335" s="122"/>
      <c r="D335" s="114"/>
      <c r="E335" s="114"/>
      <c r="F335" s="115"/>
      <c r="G335" s="116"/>
      <c r="H335" s="117"/>
      <c r="I335" s="62" t="str">
        <f t="shared" si="30"/>
        <v/>
      </c>
      <c r="R335" t="str">
        <f t="shared" si="31"/>
        <v/>
      </c>
      <c r="S335" s="76" t="str">
        <f t="shared" si="32"/>
        <v/>
      </c>
      <c r="T335" s="77" t="str">
        <f t="shared" si="33"/>
        <v/>
      </c>
      <c r="U335" s="67" t="str">
        <f t="shared" si="34"/>
        <v/>
      </c>
      <c r="V335" s="67" t="str">
        <f t="shared" si="35"/>
        <v/>
      </c>
    </row>
    <row r="336" spans="1:22" ht="16.2" thickBot="1">
      <c r="A336" s="78"/>
      <c r="B336" s="114"/>
      <c r="C336" s="122"/>
      <c r="D336" s="114"/>
      <c r="E336" s="114"/>
      <c r="F336" s="115"/>
      <c r="G336" s="116"/>
      <c r="H336" s="117"/>
      <c r="I336" s="62" t="str">
        <f t="shared" si="30"/>
        <v/>
      </c>
      <c r="R336" t="str">
        <f t="shared" si="31"/>
        <v/>
      </c>
      <c r="S336" s="76" t="str">
        <f t="shared" si="32"/>
        <v/>
      </c>
      <c r="T336" s="77" t="str">
        <f t="shared" si="33"/>
        <v/>
      </c>
      <c r="U336" s="67" t="str">
        <f t="shared" si="34"/>
        <v/>
      </c>
      <c r="V336" s="67" t="str">
        <f t="shared" si="35"/>
        <v/>
      </c>
    </row>
    <row r="337" spans="1:22" ht="16.2" thickBot="1">
      <c r="A337" s="78"/>
      <c r="B337" s="114"/>
      <c r="C337" s="122"/>
      <c r="D337" s="114"/>
      <c r="E337" s="114"/>
      <c r="F337" s="115"/>
      <c r="G337" s="116"/>
      <c r="H337" s="117"/>
      <c r="I337" s="62" t="str">
        <f t="shared" si="30"/>
        <v/>
      </c>
      <c r="R337" t="str">
        <f t="shared" si="31"/>
        <v/>
      </c>
      <c r="S337" s="76" t="str">
        <f t="shared" si="32"/>
        <v/>
      </c>
      <c r="T337" s="77" t="str">
        <f t="shared" si="33"/>
        <v/>
      </c>
      <c r="U337" s="67" t="str">
        <f t="shared" si="34"/>
        <v/>
      </c>
      <c r="V337" s="67" t="str">
        <f t="shared" si="35"/>
        <v/>
      </c>
    </row>
    <row r="338" spans="1:22" ht="16.2" thickBot="1">
      <c r="A338" s="78"/>
      <c r="B338" s="114"/>
      <c r="C338" s="122"/>
      <c r="D338" s="114"/>
      <c r="E338" s="114"/>
      <c r="F338" s="115"/>
      <c r="G338" s="116"/>
      <c r="H338" s="117"/>
      <c r="I338" s="62" t="str">
        <f t="shared" si="30"/>
        <v/>
      </c>
      <c r="R338" t="str">
        <f t="shared" si="31"/>
        <v/>
      </c>
      <c r="S338" s="76" t="str">
        <f t="shared" si="32"/>
        <v/>
      </c>
      <c r="T338" s="77" t="str">
        <f t="shared" si="33"/>
        <v/>
      </c>
      <c r="U338" s="67" t="str">
        <f t="shared" si="34"/>
        <v/>
      </c>
      <c r="V338" s="67" t="str">
        <f t="shared" si="35"/>
        <v/>
      </c>
    </row>
    <row r="339" spans="1:22" ht="16.2" thickBot="1">
      <c r="A339" s="78"/>
      <c r="B339" s="114"/>
      <c r="C339" s="122"/>
      <c r="D339" s="114"/>
      <c r="E339" s="114"/>
      <c r="F339" s="115"/>
      <c r="G339" s="116"/>
      <c r="H339" s="117"/>
      <c r="I339" s="62" t="str">
        <f t="shared" si="30"/>
        <v/>
      </c>
      <c r="R339" t="str">
        <f t="shared" si="31"/>
        <v/>
      </c>
      <c r="S339" s="76" t="str">
        <f t="shared" si="32"/>
        <v/>
      </c>
      <c r="T339" s="77" t="str">
        <f t="shared" si="33"/>
        <v/>
      </c>
      <c r="U339" s="67" t="str">
        <f t="shared" si="34"/>
        <v/>
      </c>
      <c r="V339" s="67" t="str">
        <f t="shared" si="35"/>
        <v/>
      </c>
    </row>
    <row r="340" spans="1:22" ht="16.2" thickBot="1">
      <c r="A340" s="78"/>
      <c r="B340" s="114"/>
      <c r="C340" s="122"/>
      <c r="D340" s="114"/>
      <c r="E340" s="114"/>
      <c r="F340" s="115"/>
      <c r="G340" s="116"/>
      <c r="H340" s="117"/>
      <c r="I340" s="62" t="str">
        <f t="shared" si="30"/>
        <v/>
      </c>
      <c r="R340" t="str">
        <f t="shared" si="31"/>
        <v/>
      </c>
      <c r="S340" s="76" t="str">
        <f t="shared" si="32"/>
        <v/>
      </c>
      <c r="T340" s="77" t="str">
        <f t="shared" si="33"/>
        <v/>
      </c>
      <c r="U340" s="67" t="str">
        <f t="shared" si="34"/>
        <v/>
      </c>
      <c r="V340" s="67" t="str">
        <f t="shared" si="35"/>
        <v/>
      </c>
    </row>
    <row r="341" spans="1:22" ht="16.2" thickBot="1">
      <c r="A341" s="78"/>
      <c r="B341" s="114"/>
      <c r="C341" s="122"/>
      <c r="D341" s="114"/>
      <c r="E341" s="114"/>
      <c r="F341" s="115"/>
      <c r="G341" s="116"/>
      <c r="H341" s="117"/>
      <c r="I341" s="62" t="str">
        <f t="shared" si="30"/>
        <v/>
      </c>
      <c r="R341" t="str">
        <f t="shared" si="31"/>
        <v/>
      </c>
      <c r="S341" s="76" t="str">
        <f t="shared" si="32"/>
        <v/>
      </c>
      <c r="T341" s="77" t="str">
        <f t="shared" si="33"/>
        <v/>
      </c>
      <c r="U341" s="67" t="str">
        <f t="shared" si="34"/>
        <v/>
      </c>
      <c r="V341" s="67" t="str">
        <f t="shared" si="35"/>
        <v/>
      </c>
    </row>
    <row r="342" spans="1:22" ht="16.2" thickBot="1">
      <c r="A342" s="78"/>
      <c r="B342" s="114"/>
      <c r="C342" s="122"/>
      <c r="D342" s="114"/>
      <c r="E342" s="114"/>
      <c r="F342" s="115"/>
      <c r="G342" s="116"/>
      <c r="H342" s="117"/>
      <c r="I342" s="62" t="str">
        <f t="shared" si="30"/>
        <v/>
      </c>
      <c r="R342" t="str">
        <f t="shared" si="31"/>
        <v/>
      </c>
      <c r="S342" s="76" t="str">
        <f t="shared" si="32"/>
        <v/>
      </c>
      <c r="T342" s="77" t="str">
        <f t="shared" si="33"/>
        <v/>
      </c>
      <c r="U342" s="67" t="str">
        <f t="shared" si="34"/>
        <v/>
      </c>
      <c r="V342" s="67" t="str">
        <f t="shared" si="35"/>
        <v/>
      </c>
    </row>
    <row r="343" spans="1:22" ht="16.2" thickBot="1">
      <c r="A343" s="78"/>
      <c r="B343" s="114"/>
      <c r="C343" s="122"/>
      <c r="D343" s="114"/>
      <c r="E343" s="114"/>
      <c r="F343" s="115"/>
      <c r="G343" s="116"/>
      <c r="H343" s="117"/>
      <c r="I343" s="62" t="str">
        <f t="shared" si="30"/>
        <v/>
      </c>
      <c r="R343" t="str">
        <f t="shared" si="31"/>
        <v/>
      </c>
      <c r="S343" s="76" t="str">
        <f t="shared" si="32"/>
        <v/>
      </c>
      <c r="T343" s="77" t="str">
        <f t="shared" si="33"/>
        <v/>
      </c>
      <c r="U343" s="67" t="str">
        <f t="shared" si="34"/>
        <v/>
      </c>
      <c r="V343" s="67" t="str">
        <f t="shared" si="35"/>
        <v/>
      </c>
    </row>
    <row r="344" spans="1:22" ht="16.2" thickBot="1">
      <c r="A344" s="78"/>
      <c r="B344" s="114"/>
      <c r="C344" s="122"/>
      <c r="D344" s="114"/>
      <c r="E344" s="114"/>
      <c r="F344" s="115"/>
      <c r="G344" s="116"/>
      <c r="H344" s="117"/>
      <c r="I344" s="62" t="str">
        <f t="shared" si="30"/>
        <v/>
      </c>
      <c r="R344" t="str">
        <f t="shared" si="31"/>
        <v/>
      </c>
      <c r="S344" s="76" t="str">
        <f t="shared" si="32"/>
        <v/>
      </c>
      <c r="T344" s="77" t="str">
        <f t="shared" si="33"/>
        <v/>
      </c>
      <c r="U344" s="67" t="str">
        <f t="shared" si="34"/>
        <v/>
      </c>
      <c r="V344" s="67" t="str">
        <f t="shared" si="35"/>
        <v/>
      </c>
    </row>
    <row r="345" spans="1:22" ht="16.2" thickBot="1">
      <c r="A345" s="78"/>
      <c r="B345" s="114"/>
      <c r="C345" s="122"/>
      <c r="D345" s="114"/>
      <c r="E345" s="114"/>
      <c r="F345" s="115"/>
      <c r="G345" s="116"/>
      <c r="H345" s="117"/>
      <c r="I345" s="62" t="str">
        <f t="shared" si="30"/>
        <v/>
      </c>
      <c r="R345" t="str">
        <f t="shared" si="31"/>
        <v/>
      </c>
      <c r="S345" s="76" t="str">
        <f t="shared" si="32"/>
        <v/>
      </c>
      <c r="T345" s="77" t="str">
        <f t="shared" si="33"/>
        <v/>
      </c>
      <c r="U345" s="67" t="str">
        <f t="shared" si="34"/>
        <v/>
      </c>
      <c r="V345" s="67" t="str">
        <f t="shared" si="35"/>
        <v/>
      </c>
    </row>
    <row r="346" spans="1:22" ht="16.2" thickBot="1">
      <c r="A346" s="78"/>
      <c r="B346" s="114"/>
      <c r="C346" s="122"/>
      <c r="D346" s="114"/>
      <c r="E346" s="114"/>
      <c r="F346" s="115"/>
      <c r="G346" s="116"/>
      <c r="H346" s="117"/>
      <c r="I346" s="62" t="str">
        <f t="shared" si="30"/>
        <v/>
      </c>
      <c r="R346" t="str">
        <f t="shared" si="31"/>
        <v/>
      </c>
      <c r="S346" s="76" t="str">
        <f t="shared" si="32"/>
        <v/>
      </c>
      <c r="T346" s="77" t="str">
        <f t="shared" si="33"/>
        <v/>
      </c>
      <c r="U346" s="67" t="str">
        <f t="shared" si="34"/>
        <v/>
      </c>
      <c r="V346" s="67" t="str">
        <f t="shared" si="35"/>
        <v/>
      </c>
    </row>
    <row r="347" spans="1:22" ht="16.2" thickBot="1">
      <c r="A347" s="78"/>
      <c r="B347" s="114"/>
      <c r="C347" s="122"/>
      <c r="D347" s="114"/>
      <c r="E347" s="114"/>
      <c r="F347" s="115"/>
      <c r="G347" s="116"/>
      <c r="H347" s="117"/>
      <c r="I347" s="62" t="str">
        <f t="shared" si="30"/>
        <v/>
      </c>
      <c r="R347" t="str">
        <f t="shared" si="31"/>
        <v/>
      </c>
      <c r="S347" s="76" t="str">
        <f t="shared" si="32"/>
        <v/>
      </c>
      <c r="T347" s="77" t="str">
        <f t="shared" si="33"/>
        <v/>
      </c>
      <c r="U347" s="67" t="str">
        <f t="shared" si="34"/>
        <v/>
      </c>
      <c r="V347" s="67" t="str">
        <f t="shared" si="35"/>
        <v/>
      </c>
    </row>
    <row r="348" spans="1:22" ht="16.2" thickBot="1">
      <c r="A348" s="78"/>
      <c r="B348" s="114"/>
      <c r="C348" s="122"/>
      <c r="D348" s="114"/>
      <c r="E348" s="114"/>
      <c r="F348" s="115"/>
      <c r="G348" s="116"/>
      <c r="H348" s="117"/>
      <c r="I348" s="62" t="str">
        <f t="shared" si="30"/>
        <v/>
      </c>
      <c r="R348" t="str">
        <f t="shared" si="31"/>
        <v/>
      </c>
      <c r="S348" s="76" t="str">
        <f t="shared" si="32"/>
        <v/>
      </c>
      <c r="T348" s="77" t="str">
        <f t="shared" si="33"/>
        <v/>
      </c>
      <c r="U348" s="67" t="str">
        <f t="shared" si="34"/>
        <v/>
      </c>
      <c r="V348" s="67" t="str">
        <f t="shared" si="35"/>
        <v/>
      </c>
    </row>
    <row r="349" spans="1:22" ht="16.2" thickBot="1">
      <c r="A349" s="78"/>
      <c r="B349" s="114"/>
      <c r="C349" s="122"/>
      <c r="D349" s="114"/>
      <c r="E349" s="114"/>
      <c r="F349" s="115"/>
      <c r="G349" s="116"/>
      <c r="H349" s="117"/>
      <c r="I349" s="62" t="str">
        <f t="shared" si="30"/>
        <v/>
      </c>
      <c r="R349" t="str">
        <f t="shared" si="31"/>
        <v/>
      </c>
      <c r="S349" s="76" t="str">
        <f t="shared" si="32"/>
        <v/>
      </c>
      <c r="T349" s="77" t="str">
        <f t="shared" si="33"/>
        <v/>
      </c>
      <c r="U349" s="67" t="str">
        <f t="shared" si="34"/>
        <v/>
      </c>
      <c r="V349" s="67" t="str">
        <f t="shared" si="35"/>
        <v/>
      </c>
    </row>
    <row r="350" spans="1:22" ht="16.2" thickBot="1">
      <c r="A350" s="78"/>
      <c r="B350" s="114"/>
      <c r="C350" s="122"/>
      <c r="D350" s="114"/>
      <c r="E350" s="114"/>
      <c r="F350" s="115"/>
      <c r="G350" s="116"/>
      <c r="H350" s="117"/>
      <c r="I350" s="62" t="str">
        <f t="shared" si="30"/>
        <v/>
      </c>
      <c r="R350" t="str">
        <f t="shared" si="31"/>
        <v/>
      </c>
      <c r="S350" s="76" t="str">
        <f t="shared" si="32"/>
        <v/>
      </c>
      <c r="T350" s="77" t="str">
        <f t="shared" si="33"/>
        <v/>
      </c>
      <c r="U350" s="67" t="str">
        <f t="shared" si="34"/>
        <v/>
      </c>
      <c r="V350" s="67" t="str">
        <f t="shared" si="35"/>
        <v/>
      </c>
    </row>
    <row r="351" spans="1:22" ht="16.2" thickBot="1">
      <c r="A351" s="78"/>
      <c r="B351" s="114"/>
      <c r="C351" s="122"/>
      <c r="D351" s="114"/>
      <c r="E351" s="114"/>
      <c r="F351" s="115"/>
      <c r="G351" s="116"/>
      <c r="H351" s="117"/>
      <c r="I351" s="62" t="str">
        <f t="shared" si="30"/>
        <v/>
      </c>
      <c r="R351" t="str">
        <f t="shared" si="31"/>
        <v/>
      </c>
      <c r="S351" s="76" t="str">
        <f t="shared" si="32"/>
        <v/>
      </c>
      <c r="T351" s="77" t="str">
        <f t="shared" si="33"/>
        <v/>
      </c>
      <c r="U351" s="67" t="str">
        <f t="shared" si="34"/>
        <v/>
      </c>
      <c r="V351" s="67" t="str">
        <f t="shared" si="35"/>
        <v/>
      </c>
    </row>
    <row r="352" spans="1:22" ht="16.2" thickBot="1">
      <c r="A352" s="78"/>
      <c r="B352" s="114"/>
      <c r="C352" s="122"/>
      <c r="D352" s="114"/>
      <c r="E352" s="114"/>
      <c r="F352" s="115"/>
      <c r="G352" s="116"/>
      <c r="H352" s="117"/>
      <c r="I352" s="62" t="str">
        <f t="shared" si="30"/>
        <v/>
      </c>
      <c r="R352" t="str">
        <f t="shared" si="31"/>
        <v/>
      </c>
      <c r="S352" s="76" t="str">
        <f t="shared" si="32"/>
        <v/>
      </c>
      <c r="T352" s="77" t="str">
        <f t="shared" si="33"/>
        <v/>
      </c>
      <c r="U352" s="67" t="str">
        <f t="shared" si="34"/>
        <v/>
      </c>
      <c r="V352" s="67" t="str">
        <f t="shared" si="35"/>
        <v/>
      </c>
    </row>
    <row r="353" spans="1:22" ht="16.2" thickBot="1">
      <c r="A353" s="78"/>
      <c r="B353" s="114"/>
      <c r="C353" s="122"/>
      <c r="D353" s="114"/>
      <c r="E353" s="114"/>
      <c r="F353" s="115"/>
      <c r="G353" s="116"/>
      <c r="H353" s="117"/>
      <c r="I353" s="62" t="str">
        <f t="shared" si="30"/>
        <v/>
      </c>
      <c r="R353" t="str">
        <f t="shared" si="31"/>
        <v/>
      </c>
      <c r="S353" s="76" t="str">
        <f t="shared" si="32"/>
        <v/>
      </c>
      <c r="T353" s="77" t="str">
        <f t="shared" si="33"/>
        <v/>
      </c>
      <c r="U353" s="67" t="str">
        <f t="shared" si="34"/>
        <v/>
      </c>
      <c r="V353" s="67" t="str">
        <f t="shared" si="35"/>
        <v/>
      </c>
    </row>
    <row r="354" spans="1:22" ht="16.2" thickBot="1">
      <c r="A354" s="78"/>
      <c r="B354" s="114"/>
      <c r="C354" s="122"/>
      <c r="D354" s="114"/>
      <c r="E354" s="114"/>
      <c r="F354" s="115"/>
      <c r="G354" s="116"/>
      <c r="H354" s="117"/>
      <c r="I354" s="62" t="str">
        <f t="shared" si="30"/>
        <v/>
      </c>
      <c r="R354" t="str">
        <f t="shared" si="31"/>
        <v/>
      </c>
      <c r="S354" s="76" t="str">
        <f t="shared" si="32"/>
        <v/>
      </c>
      <c r="T354" s="77" t="str">
        <f t="shared" si="33"/>
        <v/>
      </c>
      <c r="U354" s="67" t="str">
        <f t="shared" si="34"/>
        <v/>
      </c>
      <c r="V354" s="67" t="str">
        <f t="shared" si="35"/>
        <v/>
      </c>
    </row>
    <row r="355" spans="1:22" ht="16.2" thickBot="1">
      <c r="A355" s="78"/>
      <c r="B355" s="114"/>
      <c r="C355" s="122"/>
      <c r="D355" s="114"/>
      <c r="E355" s="114"/>
      <c r="F355" s="115"/>
      <c r="G355" s="116"/>
      <c r="H355" s="117"/>
      <c r="I355" s="62" t="str">
        <f t="shared" si="30"/>
        <v/>
      </c>
      <c r="R355" t="str">
        <f t="shared" si="31"/>
        <v/>
      </c>
      <c r="S355" s="76" t="str">
        <f t="shared" si="32"/>
        <v/>
      </c>
      <c r="T355" s="77" t="str">
        <f t="shared" si="33"/>
        <v/>
      </c>
      <c r="U355" s="67" t="str">
        <f t="shared" si="34"/>
        <v/>
      </c>
      <c r="V355" s="67" t="str">
        <f t="shared" si="35"/>
        <v/>
      </c>
    </row>
    <row r="356" spans="1:22" ht="16.2" thickBot="1">
      <c r="A356" s="78"/>
      <c r="B356" s="114"/>
      <c r="C356" s="122"/>
      <c r="D356" s="114"/>
      <c r="E356" s="114"/>
      <c r="F356" s="115"/>
      <c r="G356" s="116"/>
      <c r="H356" s="117"/>
      <c r="I356" s="62" t="str">
        <f t="shared" si="30"/>
        <v/>
      </c>
      <c r="R356" t="str">
        <f t="shared" si="31"/>
        <v/>
      </c>
      <c r="S356" s="76" t="str">
        <f t="shared" si="32"/>
        <v/>
      </c>
      <c r="T356" s="77" t="str">
        <f t="shared" si="33"/>
        <v/>
      </c>
      <c r="U356" s="67" t="str">
        <f t="shared" si="34"/>
        <v/>
      </c>
      <c r="V356" s="67" t="str">
        <f t="shared" si="35"/>
        <v/>
      </c>
    </row>
    <row r="357" spans="1:22" ht="16.2" thickBot="1">
      <c r="A357" s="78"/>
      <c r="B357" s="114"/>
      <c r="C357" s="122"/>
      <c r="D357" s="114"/>
      <c r="E357" s="114"/>
      <c r="F357" s="115"/>
      <c r="G357" s="116"/>
      <c r="H357" s="117"/>
      <c r="I357" s="62" t="str">
        <f t="shared" si="30"/>
        <v/>
      </c>
      <c r="R357" t="str">
        <f t="shared" si="31"/>
        <v/>
      </c>
      <c r="S357" s="76" t="str">
        <f t="shared" si="32"/>
        <v/>
      </c>
      <c r="T357" s="77" t="str">
        <f t="shared" si="33"/>
        <v/>
      </c>
      <c r="U357" s="67" t="str">
        <f t="shared" si="34"/>
        <v/>
      </c>
      <c r="V357" s="67" t="str">
        <f t="shared" si="35"/>
        <v/>
      </c>
    </row>
    <row r="358" spans="1:22" ht="16.2" thickBot="1">
      <c r="A358" s="78"/>
      <c r="B358" s="114"/>
      <c r="C358" s="122"/>
      <c r="D358" s="114"/>
      <c r="E358" s="114"/>
      <c r="F358" s="115"/>
      <c r="G358" s="116"/>
      <c r="H358" s="117"/>
      <c r="I358" s="62" t="str">
        <f t="shared" si="30"/>
        <v/>
      </c>
      <c r="R358" t="str">
        <f t="shared" si="31"/>
        <v/>
      </c>
      <c r="S358" s="76" t="str">
        <f t="shared" si="32"/>
        <v/>
      </c>
      <c r="T358" s="77" t="str">
        <f t="shared" si="33"/>
        <v/>
      </c>
      <c r="U358" s="67" t="str">
        <f t="shared" si="34"/>
        <v/>
      </c>
      <c r="V358" s="67" t="str">
        <f t="shared" si="35"/>
        <v/>
      </c>
    </row>
    <row r="359" spans="1:22" ht="16.2" thickBot="1">
      <c r="A359" s="78"/>
      <c r="B359" s="114"/>
      <c r="C359" s="122"/>
      <c r="D359" s="114"/>
      <c r="E359" s="114"/>
      <c r="F359" s="115"/>
      <c r="G359" s="116"/>
      <c r="H359" s="117"/>
      <c r="I359" s="62" t="str">
        <f t="shared" si="30"/>
        <v/>
      </c>
      <c r="R359" t="str">
        <f t="shared" si="31"/>
        <v/>
      </c>
      <c r="S359" s="76" t="str">
        <f t="shared" si="32"/>
        <v/>
      </c>
      <c r="T359" s="77" t="str">
        <f t="shared" si="33"/>
        <v/>
      </c>
      <c r="U359" s="67" t="str">
        <f t="shared" si="34"/>
        <v/>
      </c>
      <c r="V359" s="67" t="str">
        <f t="shared" si="35"/>
        <v/>
      </c>
    </row>
    <row r="360" spans="1:22" ht="16.2" thickBot="1">
      <c r="A360" s="78"/>
      <c r="B360" s="114"/>
      <c r="C360" s="122"/>
      <c r="D360" s="114"/>
      <c r="E360" s="114"/>
      <c r="F360" s="115"/>
      <c r="G360" s="116"/>
      <c r="H360" s="117"/>
      <c r="I360" s="62" t="str">
        <f t="shared" si="30"/>
        <v/>
      </c>
      <c r="R360" t="str">
        <f t="shared" si="31"/>
        <v/>
      </c>
      <c r="S360" s="76" t="str">
        <f t="shared" si="32"/>
        <v/>
      </c>
      <c r="T360" s="77" t="str">
        <f t="shared" si="33"/>
        <v/>
      </c>
      <c r="U360" s="67" t="str">
        <f t="shared" si="34"/>
        <v/>
      </c>
      <c r="V360" s="67" t="str">
        <f t="shared" si="35"/>
        <v/>
      </c>
    </row>
    <row r="361" spans="1:22" ht="16.2" thickBot="1">
      <c r="A361" s="78"/>
      <c r="B361" s="114"/>
      <c r="C361" s="122"/>
      <c r="D361" s="114"/>
      <c r="E361" s="114"/>
      <c r="F361" s="115"/>
      <c r="G361" s="116"/>
      <c r="H361" s="117"/>
      <c r="I361" s="62" t="str">
        <f t="shared" si="30"/>
        <v/>
      </c>
      <c r="R361" t="str">
        <f t="shared" si="31"/>
        <v/>
      </c>
      <c r="S361" s="76" t="str">
        <f t="shared" si="32"/>
        <v/>
      </c>
      <c r="T361" s="77" t="str">
        <f t="shared" si="33"/>
        <v/>
      </c>
      <c r="U361" s="67" t="str">
        <f t="shared" si="34"/>
        <v/>
      </c>
      <c r="V361" s="67" t="str">
        <f t="shared" si="35"/>
        <v/>
      </c>
    </row>
    <row r="362" spans="1:22" ht="16.2" thickBot="1">
      <c r="A362" s="78"/>
      <c r="B362" s="114"/>
      <c r="C362" s="122"/>
      <c r="D362" s="114"/>
      <c r="E362" s="114"/>
      <c r="F362" s="115"/>
      <c r="G362" s="116"/>
      <c r="H362" s="117"/>
      <c r="I362" s="62" t="str">
        <f t="shared" si="30"/>
        <v/>
      </c>
      <c r="R362" t="str">
        <f t="shared" si="31"/>
        <v/>
      </c>
      <c r="S362" s="76" t="str">
        <f t="shared" si="32"/>
        <v/>
      </c>
      <c r="T362" s="77" t="str">
        <f t="shared" si="33"/>
        <v/>
      </c>
      <c r="U362" s="67" t="str">
        <f t="shared" si="34"/>
        <v/>
      </c>
      <c r="V362" s="67" t="str">
        <f t="shared" si="35"/>
        <v/>
      </c>
    </row>
    <row r="363" spans="1:22" ht="16.2" thickBot="1">
      <c r="A363" s="78"/>
      <c r="B363" s="114"/>
      <c r="C363" s="122"/>
      <c r="D363" s="114"/>
      <c r="E363" s="114"/>
      <c r="F363" s="115"/>
      <c r="G363" s="116"/>
      <c r="H363" s="117"/>
      <c r="I363" s="62" t="str">
        <f t="shared" si="30"/>
        <v/>
      </c>
      <c r="R363" t="str">
        <f t="shared" si="31"/>
        <v/>
      </c>
      <c r="S363" s="76" t="str">
        <f t="shared" si="32"/>
        <v/>
      </c>
      <c r="T363" s="77" t="str">
        <f t="shared" si="33"/>
        <v/>
      </c>
      <c r="U363" s="67" t="str">
        <f t="shared" si="34"/>
        <v/>
      </c>
      <c r="V363" s="67" t="str">
        <f t="shared" si="35"/>
        <v/>
      </c>
    </row>
    <row r="364" spans="1:22" ht="16.2" thickBot="1">
      <c r="A364" s="78"/>
      <c r="B364" s="114"/>
      <c r="C364" s="122"/>
      <c r="D364" s="114"/>
      <c r="E364" s="114"/>
      <c r="F364" s="115"/>
      <c r="G364" s="116"/>
      <c r="H364" s="117"/>
      <c r="I364" s="62" t="str">
        <f t="shared" si="30"/>
        <v/>
      </c>
      <c r="R364" t="str">
        <f t="shared" si="31"/>
        <v/>
      </c>
      <c r="S364" s="76" t="str">
        <f t="shared" si="32"/>
        <v/>
      </c>
      <c r="T364" s="77" t="str">
        <f t="shared" si="33"/>
        <v/>
      </c>
      <c r="U364" s="67" t="str">
        <f t="shared" si="34"/>
        <v/>
      </c>
      <c r="V364" s="67" t="str">
        <f t="shared" si="35"/>
        <v/>
      </c>
    </row>
    <row r="365" spans="1:22" ht="16.2" thickBot="1">
      <c r="A365" s="78"/>
      <c r="B365" s="114"/>
      <c r="C365" s="122"/>
      <c r="D365" s="114"/>
      <c r="E365" s="114"/>
      <c r="F365" s="115"/>
      <c r="G365" s="116"/>
      <c r="H365" s="117"/>
      <c r="I365" s="62" t="str">
        <f t="shared" si="30"/>
        <v/>
      </c>
      <c r="R365" t="str">
        <f t="shared" si="31"/>
        <v/>
      </c>
      <c r="S365" s="76" t="str">
        <f t="shared" si="32"/>
        <v/>
      </c>
      <c r="T365" s="77" t="str">
        <f t="shared" si="33"/>
        <v/>
      </c>
      <c r="U365" s="67" t="str">
        <f t="shared" si="34"/>
        <v/>
      </c>
      <c r="V365" s="67" t="str">
        <f t="shared" si="35"/>
        <v/>
      </c>
    </row>
    <row r="366" spans="1:22" ht="16.2" thickBot="1">
      <c r="A366" s="78"/>
      <c r="B366" s="114"/>
      <c r="C366" s="122"/>
      <c r="D366" s="114"/>
      <c r="E366" s="114"/>
      <c r="F366" s="115"/>
      <c r="G366" s="116"/>
      <c r="H366" s="117"/>
      <c r="I366" s="62" t="str">
        <f t="shared" si="30"/>
        <v/>
      </c>
      <c r="R366" t="str">
        <f t="shared" si="31"/>
        <v/>
      </c>
      <c r="S366" s="76" t="str">
        <f t="shared" si="32"/>
        <v/>
      </c>
      <c r="T366" s="77" t="str">
        <f t="shared" si="33"/>
        <v/>
      </c>
      <c r="U366" s="67" t="str">
        <f t="shared" si="34"/>
        <v/>
      </c>
      <c r="V366" s="67" t="str">
        <f t="shared" si="35"/>
        <v/>
      </c>
    </row>
    <row r="367" spans="1:22" ht="16.2" thickBot="1">
      <c r="A367" s="78"/>
      <c r="B367" s="114"/>
      <c r="C367" s="122"/>
      <c r="D367" s="114"/>
      <c r="E367" s="114"/>
      <c r="F367" s="115"/>
      <c r="G367" s="116"/>
      <c r="H367" s="117"/>
      <c r="I367" s="62" t="str">
        <f t="shared" si="30"/>
        <v/>
      </c>
      <c r="R367" t="str">
        <f t="shared" si="31"/>
        <v/>
      </c>
      <c r="S367" s="76" t="str">
        <f t="shared" si="32"/>
        <v/>
      </c>
      <c r="T367" s="77" t="str">
        <f t="shared" si="33"/>
        <v/>
      </c>
      <c r="U367" s="67" t="str">
        <f t="shared" si="34"/>
        <v/>
      </c>
      <c r="V367" s="67" t="str">
        <f t="shared" si="35"/>
        <v/>
      </c>
    </row>
    <row r="368" spans="1:22" ht="16.2" thickBot="1">
      <c r="A368" s="78"/>
      <c r="B368" s="114"/>
      <c r="C368" s="122"/>
      <c r="D368" s="114"/>
      <c r="E368" s="114"/>
      <c r="F368" s="115"/>
      <c r="G368" s="116"/>
      <c r="H368" s="117"/>
      <c r="I368" s="62" t="str">
        <f t="shared" si="30"/>
        <v/>
      </c>
      <c r="R368" t="str">
        <f t="shared" si="31"/>
        <v/>
      </c>
      <c r="S368" s="76" t="str">
        <f t="shared" si="32"/>
        <v/>
      </c>
      <c r="T368" s="77" t="str">
        <f t="shared" si="33"/>
        <v/>
      </c>
      <c r="U368" s="67" t="str">
        <f t="shared" si="34"/>
        <v/>
      </c>
      <c r="V368" s="67" t="str">
        <f t="shared" si="35"/>
        <v/>
      </c>
    </row>
    <row r="369" spans="1:22" ht="16.2" thickBot="1">
      <c r="A369" s="78"/>
      <c r="B369" s="114"/>
      <c r="C369" s="122"/>
      <c r="D369" s="114"/>
      <c r="E369" s="114"/>
      <c r="F369" s="115"/>
      <c r="G369" s="116"/>
      <c r="H369" s="117"/>
      <c r="I369" s="62" t="str">
        <f t="shared" si="30"/>
        <v/>
      </c>
      <c r="R369" t="str">
        <f t="shared" si="31"/>
        <v/>
      </c>
      <c r="S369" s="76" t="str">
        <f t="shared" si="32"/>
        <v/>
      </c>
      <c r="T369" s="77" t="str">
        <f t="shared" si="33"/>
        <v/>
      </c>
      <c r="U369" s="67" t="str">
        <f t="shared" si="34"/>
        <v/>
      </c>
      <c r="V369" s="67" t="str">
        <f t="shared" si="35"/>
        <v/>
      </c>
    </row>
    <row r="370" spans="1:22" ht="16.2" thickBot="1">
      <c r="A370" s="78"/>
      <c r="B370" s="114"/>
      <c r="C370" s="122"/>
      <c r="D370" s="114"/>
      <c r="E370" s="114"/>
      <c r="F370" s="115"/>
      <c r="G370" s="116"/>
      <c r="H370" s="117"/>
      <c r="I370" s="62" t="str">
        <f t="shared" si="30"/>
        <v/>
      </c>
      <c r="R370" t="str">
        <f t="shared" si="31"/>
        <v/>
      </c>
      <c r="S370" s="76" t="str">
        <f t="shared" si="32"/>
        <v/>
      </c>
      <c r="T370" s="77" t="str">
        <f t="shared" si="33"/>
        <v/>
      </c>
      <c r="U370" s="67" t="str">
        <f t="shared" si="34"/>
        <v/>
      </c>
      <c r="V370" s="67" t="str">
        <f t="shared" si="35"/>
        <v/>
      </c>
    </row>
    <row r="371" spans="1:22" ht="16.2" thickBot="1">
      <c r="A371" s="78"/>
      <c r="B371" s="114"/>
      <c r="C371" s="122"/>
      <c r="D371" s="114"/>
      <c r="E371" s="114"/>
      <c r="F371" s="115"/>
      <c r="G371" s="116"/>
      <c r="H371" s="117"/>
      <c r="I371" s="62" t="str">
        <f t="shared" si="30"/>
        <v/>
      </c>
      <c r="R371" t="str">
        <f t="shared" si="31"/>
        <v/>
      </c>
      <c r="S371" s="76" t="str">
        <f t="shared" si="32"/>
        <v/>
      </c>
      <c r="T371" s="77" t="str">
        <f t="shared" si="33"/>
        <v/>
      </c>
      <c r="U371" s="67" t="str">
        <f t="shared" si="34"/>
        <v/>
      </c>
      <c r="V371" s="67" t="str">
        <f t="shared" si="35"/>
        <v/>
      </c>
    </row>
    <row r="372" spans="1:22" ht="16.2" thickBot="1">
      <c r="A372" s="78"/>
      <c r="B372" s="114"/>
      <c r="C372" s="122"/>
      <c r="D372" s="114"/>
      <c r="E372" s="114"/>
      <c r="F372" s="115"/>
      <c r="G372" s="116"/>
      <c r="H372" s="117"/>
      <c r="I372" s="62" t="str">
        <f t="shared" si="30"/>
        <v/>
      </c>
      <c r="R372" t="str">
        <f t="shared" si="31"/>
        <v/>
      </c>
      <c r="S372" s="76" t="str">
        <f t="shared" si="32"/>
        <v/>
      </c>
      <c r="T372" s="77" t="str">
        <f t="shared" si="33"/>
        <v/>
      </c>
      <c r="U372" s="67" t="str">
        <f t="shared" si="34"/>
        <v/>
      </c>
      <c r="V372" s="67" t="str">
        <f t="shared" si="35"/>
        <v/>
      </c>
    </row>
    <row r="373" spans="1:22" ht="16.2" thickBot="1">
      <c r="A373" s="78"/>
      <c r="B373" s="114"/>
      <c r="C373" s="122"/>
      <c r="D373" s="114"/>
      <c r="E373" s="114"/>
      <c r="F373" s="115"/>
      <c r="G373" s="116"/>
      <c r="H373" s="117"/>
      <c r="I373" s="62" t="str">
        <f t="shared" si="30"/>
        <v/>
      </c>
      <c r="R373" t="str">
        <f t="shared" si="31"/>
        <v/>
      </c>
      <c r="S373" s="76" t="str">
        <f t="shared" si="32"/>
        <v/>
      </c>
      <c r="T373" s="77" t="str">
        <f t="shared" si="33"/>
        <v/>
      </c>
      <c r="U373" s="67" t="str">
        <f t="shared" si="34"/>
        <v/>
      </c>
      <c r="V373" s="67" t="str">
        <f t="shared" si="35"/>
        <v/>
      </c>
    </row>
    <row r="374" spans="1:22" ht="16.2" thickBot="1">
      <c r="A374" s="78"/>
      <c r="B374" s="114"/>
      <c r="C374" s="122"/>
      <c r="D374" s="114"/>
      <c r="E374" s="114"/>
      <c r="F374" s="115"/>
      <c r="G374" s="116"/>
      <c r="H374" s="117"/>
      <c r="I374" s="62" t="str">
        <f t="shared" si="30"/>
        <v/>
      </c>
      <c r="R374" t="str">
        <f t="shared" si="31"/>
        <v/>
      </c>
      <c r="S374" s="76" t="str">
        <f t="shared" si="32"/>
        <v/>
      </c>
      <c r="T374" s="77" t="str">
        <f t="shared" si="33"/>
        <v/>
      </c>
      <c r="U374" s="67" t="str">
        <f t="shared" si="34"/>
        <v/>
      </c>
      <c r="V374" s="67" t="str">
        <f t="shared" si="35"/>
        <v/>
      </c>
    </row>
    <row r="375" spans="1:22" ht="16.2" thickBot="1">
      <c r="A375" s="78"/>
      <c r="B375" s="114"/>
      <c r="C375" s="122"/>
      <c r="D375" s="114"/>
      <c r="E375" s="114"/>
      <c r="F375" s="115"/>
      <c r="G375" s="116"/>
      <c r="H375" s="117"/>
      <c r="I375" s="62" t="str">
        <f t="shared" si="30"/>
        <v/>
      </c>
      <c r="R375" t="str">
        <f t="shared" si="31"/>
        <v/>
      </c>
      <c r="S375" s="76" t="str">
        <f t="shared" si="32"/>
        <v/>
      </c>
      <c r="T375" s="77" t="str">
        <f t="shared" si="33"/>
        <v/>
      </c>
      <c r="U375" s="67" t="str">
        <f t="shared" si="34"/>
        <v/>
      </c>
      <c r="V375" s="67" t="str">
        <f t="shared" si="35"/>
        <v/>
      </c>
    </row>
    <row r="376" spans="1:22" ht="16.2" thickBot="1">
      <c r="A376" s="78"/>
      <c r="B376" s="114"/>
      <c r="C376" s="122"/>
      <c r="D376" s="114"/>
      <c r="E376" s="114"/>
      <c r="F376" s="115"/>
      <c r="G376" s="116"/>
      <c r="H376" s="117"/>
      <c r="I376" s="62" t="str">
        <f t="shared" si="30"/>
        <v/>
      </c>
      <c r="R376" t="str">
        <f t="shared" si="31"/>
        <v/>
      </c>
      <c r="S376" s="76" t="str">
        <f t="shared" si="32"/>
        <v/>
      </c>
      <c r="T376" s="77" t="str">
        <f t="shared" si="33"/>
        <v/>
      </c>
      <c r="U376" s="67" t="str">
        <f t="shared" si="34"/>
        <v/>
      </c>
      <c r="V376" s="67" t="str">
        <f t="shared" si="35"/>
        <v/>
      </c>
    </row>
    <row r="377" spans="1:22" ht="16.2" thickBot="1">
      <c r="A377" s="78"/>
      <c r="B377" s="114"/>
      <c r="C377" s="122"/>
      <c r="D377" s="114"/>
      <c r="E377" s="114"/>
      <c r="F377" s="115"/>
      <c r="G377" s="116"/>
      <c r="H377" s="117"/>
      <c r="I377" s="62" t="str">
        <f t="shared" si="30"/>
        <v/>
      </c>
      <c r="R377" t="str">
        <f t="shared" si="31"/>
        <v/>
      </c>
      <c r="S377" s="76" t="str">
        <f t="shared" si="32"/>
        <v/>
      </c>
      <c r="T377" s="77" t="str">
        <f t="shared" si="33"/>
        <v/>
      </c>
      <c r="U377" s="67" t="str">
        <f t="shared" si="34"/>
        <v/>
      </c>
      <c r="V377" s="67" t="str">
        <f t="shared" si="35"/>
        <v/>
      </c>
    </row>
    <row r="378" spans="1:22" ht="16.2" thickBot="1">
      <c r="A378" s="78"/>
      <c r="B378" s="114"/>
      <c r="C378" s="122"/>
      <c r="D378" s="114"/>
      <c r="E378" s="114"/>
      <c r="F378" s="115"/>
      <c r="G378" s="116"/>
      <c r="H378" s="117"/>
      <c r="I378" s="62" t="str">
        <f t="shared" si="30"/>
        <v/>
      </c>
      <c r="R378" t="str">
        <f t="shared" si="31"/>
        <v/>
      </c>
      <c r="S378" s="76" t="str">
        <f t="shared" si="32"/>
        <v/>
      </c>
      <c r="T378" s="77" t="str">
        <f t="shared" si="33"/>
        <v/>
      </c>
      <c r="U378" s="67" t="str">
        <f t="shared" si="34"/>
        <v/>
      </c>
      <c r="V378" s="67" t="str">
        <f t="shared" si="35"/>
        <v/>
      </c>
    </row>
    <row r="379" spans="1:22" ht="16.2" thickBot="1">
      <c r="A379" s="78"/>
      <c r="B379" s="114"/>
      <c r="C379" s="122"/>
      <c r="D379" s="114"/>
      <c r="E379" s="114"/>
      <c r="F379" s="115"/>
      <c r="G379" s="116"/>
      <c r="H379" s="117"/>
      <c r="I379" s="62" t="str">
        <f t="shared" si="30"/>
        <v/>
      </c>
      <c r="R379" t="str">
        <f t="shared" si="31"/>
        <v/>
      </c>
      <c r="S379" s="76" t="str">
        <f t="shared" si="32"/>
        <v/>
      </c>
      <c r="T379" s="77" t="str">
        <f t="shared" si="33"/>
        <v/>
      </c>
      <c r="U379" s="67" t="str">
        <f t="shared" si="34"/>
        <v/>
      </c>
      <c r="V379" s="67" t="str">
        <f t="shared" si="35"/>
        <v/>
      </c>
    </row>
    <row r="380" spans="1:22" ht="16.2" thickBot="1">
      <c r="A380" s="78"/>
      <c r="B380" s="114"/>
      <c r="C380" s="122"/>
      <c r="D380" s="114"/>
      <c r="E380" s="114"/>
      <c r="F380" s="115"/>
      <c r="G380" s="116"/>
      <c r="H380" s="117"/>
      <c r="I380" s="62" t="str">
        <f t="shared" si="30"/>
        <v/>
      </c>
      <c r="R380" t="str">
        <f t="shared" si="31"/>
        <v/>
      </c>
      <c r="S380" s="76" t="str">
        <f t="shared" si="32"/>
        <v/>
      </c>
      <c r="T380" s="77" t="str">
        <f t="shared" si="33"/>
        <v/>
      </c>
      <c r="U380" s="67" t="str">
        <f t="shared" si="34"/>
        <v/>
      </c>
      <c r="V380" s="67" t="str">
        <f t="shared" si="35"/>
        <v/>
      </c>
    </row>
    <row r="381" spans="1:22" ht="16.2" thickBot="1">
      <c r="A381" s="78"/>
      <c r="B381" s="114"/>
      <c r="C381" s="122"/>
      <c r="D381" s="114"/>
      <c r="E381" s="114"/>
      <c r="F381" s="115"/>
      <c r="G381" s="116"/>
      <c r="H381" s="117"/>
      <c r="I381" s="62" t="str">
        <f t="shared" si="30"/>
        <v/>
      </c>
      <c r="R381" t="str">
        <f t="shared" si="31"/>
        <v/>
      </c>
      <c r="S381" s="76" t="str">
        <f t="shared" si="32"/>
        <v/>
      </c>
      <c r="T381" s="77" t="str">
        <f t="shared" si="33"/>
        <v/>
      </c>
      <c r="U381" s="67" t="str">
        <f t="shared" si="34"/>
        <v/>
      </c>
      <c r="V381" s="67" t="str">
        <f t="shared" si="35"/>
        <v/>
      </c>
    </row>
    <row r="382" spans="1:22" ht="16.2" thickBot="1">
      <c r="A382" s="78"/>
      <c r="B382" s="114"/>
      <c r="C382" s="122"/>
      <c r="D382" s="114"/>
      <c r="E382" s="114"/>
      <c r="F382" s="115"/>
      <c r="G382" s="116"/>
      <c r="H382" s="117"/>
      <c r="I382" s="62" t="str">
        <f t="shared" si="30"/>
        <v/>
      </c>
      <c r="R382" t="str">
        <f t="shared" si="31"/>
        <v/>
      </c>
      <c r="S382" s="76" t="str">
        <f t="shared" si="32"/>
        <v/>
      </c>
      <c r="T382" s="77" t="str">
        <f t="shared" si="33"/>
        <v/>
      </c>
      <c r="U382" s="67" t="str">
        <f t="shared" si="34"/>
        <v/>
      </c>
      <c r="V382" s="67" t="str">
        <f t="shared" si="35"/>
        <v/>
      </c>
    </row>
    <row r="383" spans="1:22" ht="16.2" thickBot="1">
      <c r="A383" s="78"/>
      <c r="B383" s="114"/>
      <c r="C383" s="122"/>
      <c r="D383" s="114"/>
      <c r="E383" s="114"/>
      <c r="F383" s="115"/>
      <c r="G383" s="116"/>
      <c r="H383" s="117"/>
      <c r="I383" s="62" t="str">
        <f t="shared" si="30"/>
        <v/>
      </c>
      <c r="R383" t="str">
        <f t="shared" si="31"/>
        <v/>
      </c>
      <c r="S383" s="76" t="str">
        <f t="shared" si="32"/>
        <v/>
      </c>
      <c r="T383" s="77" t="str">
        <f t="shared" si="33"/>
        <v/>
      </c>
      <c r="U383" s="67" t="str">
        <f t="shared" si="34"/>
        <v/>
      </c>
      <c r="V383" s="67" t="str">
        <f t="shared" si="35"/>
        <v/>
      </c>
    </row>
    <row r="384" spans="1:22" ht="16.2" thickBot="1">
      <c r="A384" s="78"/>
      <c r="B384" s="114"/>
      <c r="C384" s="122"/>
      <c r="D384" s="114"/>
      <c r="E384" s="114"/>
      <c r="F384" s="115"/>
      <c r="G384" s="116"/>
      <c r="H384" s="117"/>
      <c r="I384" s="62" t="str">
        <f t="shared" si="30"/>
        <v/>
      </c>
      <c r="R384" t="str">
        <f t="shared" si="31"/>
        <v/>
      </c>
      <c r="S384" s="76" t="str">
        <f t="shared" si="32"/>
        <v/>
      </c>
      <c r="T384" s="77" t="str">
        <f t="shared" si="33"/>
        <v/>
      </c>
      <c r="U384" s="67" t="str">
        <f t="shared" si="34"/>
        <v/>
      </c>
      <c r="V384" s="67" t="str">
        <f t="shared" si="35"/>
        <v/>
      </c>
    </row>
    <row r="385" spans="1:22" ht="16.2" thickBot="1">
      <c r="A385" s="78"/>
      <c r="B385" s="114"/>
      <c r="C385" s="122"/>
      <c r="D385" s="114"/>
      <c r="E385" s="114"/>
      <c r="F385" s="115"/>
      <c r="G385" s="116"/>
      <c r="H385" s="117"/>
      <c r="I385" s="62" t="str">
        <f t="shared" si="30"/>
        <v/>
      </c>
      <c r="R385" t="str">
        <f t="shared" si="31"/>
        <v/>
      </c>
      <c r="S385" s="76" t="str">
        <f t="shared" si="32"/>
        <v/>
      </c>
      <c r="T385" s="77" t="str">
        <f t="shared" si="33"/>
        <v/>
      </c>
      <c r="U385" s="67" t="str">
        <f t="shared" si="34"/>
        <v/>
      </c>
      <c r="V385" s="67" t="str">
        <f t="shared" si="35"/>
        <v/>
      </c>
    </row>
    <row r="386" spans="1:22" ht="16.2" thickBot="1">
      <c r="A386" s="78"/>
      <c r="B386" s="114"/>
      <c r="C386" s="122"/>
      <c r="D386" s="114"/>
      <c r="E386" s="114"/>
      <c r="F386" s="115"/>
      <c r="G386" s="116"/>
      <c r="H386" s="117"/>
      <c r="I386" s="62" t="str">
        <f t="shared" si="30"/>
        <v/>
      </c>
      <c r="R386" t="str">
        <f t="shared" si="31"/>
        <v/>
      </c>
      <c r="S386" s="76" t="str">
        <f t="shared" si="32"/>
        <v/>
      </c>
      <c r="T386" s="77" t="str">
        <f t="shared" si="33"/>
        <v/>
      </c>
      <c r="U386" s="67" t="str">
        <f t="shared" si="34"/>
        <v/>
      </c>
      <c r="V386" s="67" t="str">
        <f t="shared" si="35"/>
        <v/>
      </c>
    </row>
    <row r="387" spans="1:22" ht="16.2" thickBot="1">
      <c r="A387" s="78"/>
      <c r="B387" s="114"/>
      <c r="C387" s="122"/>
      <c r="D387" s="114"/>
      <c r="E387" s="114"/>
      <c r="F387" s="115"/>
      <c r="G387" s="116"/>
      <c r="H387" s="117"/>
      <c r="I387" s="62" t="str">
        <f t="shared" ref="I387:I450" si="36">IF(C387="","",EXP(C387))</f>
        <v/>
      </c>
      <c r="R387" t="str">
        <f t="shared" ref="R387:R450" si="37">IF(C387="","",EXP(-POWER((1-K$23*(I387-K$17)/K$16), 1/K$23)))</f>
        <v/>
      </c>
      <c r="S387" s="76" t="str">
        <f t="shared" ref="S387:S450" si="38">IF(C387="","", -LN(1- K$23 *(I387-K$17)/K$16) / K$23)</f>
        <v/>
      </c>
      <c r="T387" s="77" t="str">
        <f t="shared" ref="T387:T450" si="39">IF(C387="","",(1/K$16)  *  EXP(-(1-K$23)*S387 - EXP(-S387)))</f>
        <v/>
      </c>
      <c r="U387" s="67" t="str">
        <f t="shared" ref="U387:U450" si="40">IF(C387="","",(A387-1)*I387/(K$14-1))</f>
        <v/>
      </c>
      <c r="V387" s="67" t="str">
        <f t="shared" ref="V387:V450" si="41">IF(C387="","",(A387-1)*(A387-2)*I387/((K$14-1)*(K$14-2)))</f>
        <v/>
      </c>
    </row>
    <row r="388" spans="1:22" ht="16.2" thickBot="1">
      <c r="A388" s="78"/>
      <c r="B388" s="114"/>
      <c r="C388" s="122"/>
      <c r="D388" s="114"/>
      <c r="E388" s="114"/>
      <c r="F388" s="115"/>
      <c r="G388" s="116"/>
      <c r="H388" s="117"/>
      <c r="I388" s="62" t="str">
        <f t="shared" si="36"/>
        <v/>
      </c>
      <c r="R388" t="str">
        <f t="shared" si="37"/>
        <v/>
      </c>
      <c r="S388" s="76" t="str">
        <f t="shared" si="38"/>
        <v/>
      </c>
      <c r="T388" s="77" t="str">
        <f t="shared" si="39"/>
        <v/>
      </c>
      <c r="U388" s="67" t="str">
        <f t="shared" si="40"/>
        <v/>
      </c>
      <c r="V388" s="67" t="str">
        <f t="shared" si="41"/>
        <v/>
      </c>
    </row>
    <row r="389" spans="1:22" ht="16.2" thickBot="1">
      <c r="A389" s="78"/>
      <c r="B389" s="114"/>
      <c r="C389" s="122"/>
      <c r="D389" s="114"/>
      <c r="E389" s="114"/>
      <c r="F389" s="115"/>
      <c r="G389" s="116"/>
      <c r="H389" s="117"/>
      <c r="I389" s="62" t="str">
        <f t="shared" si="36"/>
        <v/>
      </c>
      <c r="R389" t="str">
        <f t="shared" si="37"/>
        <v/>
      </c>
      <c r="S389" s="76" t="str">
        <f t="shared" si="38"/>
        <v/>
      </c>
      <c r="T389" s="77" t="str">
        <f t="shared" si="39"/>
        <v/>
      </c>
      <c r="U389" s="67" t="str">
        <f t="shared" si="40"/>
        <v/>
      </c>
      <c r="V389" s="67" t="str">
        <f t="shared" si="41"/>
        <v/>
      </c>
    </row>
    <row r="390" spans="1:22" ht="16.2" thickBot="1">
      <c r="A390" s="78"/>
      <c r="B390" s="114"/>
      <c r="C390" s="122"/>
      <c r="D390" s="114"/>
      <c r="E390" s="114"/>
      <c r="F390" s="115"/>
      <c r="G390" s="116"/>
      <c r="H390" s="117"/>
      <c r="I390" s="62" t="str">
        <f t="shared" si="36"/>
        <v/>
      </c>
      <c r="R390" t="str">
        <f t="shared" si="37"/>
        <v/>
      </c>
      <c r="S390" s="76" t="str">
        <f t="shared" si="38"/>
        <v/>
      </c>
      <c r="T390" s="77" t="str">
        <f t="shared" si="39"/>
        <v/>
      </c>
      <c r="U390" s="67" t="str">
        <f t="shared" si="40"/>
        <v/>
      </c>
      <c r="V390" s="67" t="str">
        <f t="shared" si="41"/>
        <v/>
      </c>
    </row>
    <row r="391" spans="1:22" ht="16.2" thickBot="1">
      <c r="A391" s="78"/>
      <c r="B391" s="114"/>
      <c r="C391" s="122"/>
      <c r="D391" s="114"/>
      <c r="E391" s="114"/>
      <c r="F391" s="115"/>
      <c r="G391" s="116"/>
      <c r="H391" s="117"/>
      <c r="I391" s="62" t="str">
        <f t="shared" si="36"/>
        <v/>
      </c>
      <c r="R391" t="str">
        <f t="shared" si="37"/>
        <v/>
      </c>
      <c r="S391" s="76" t="str">
        <f t="shared" si="38"/>
        <v/>
      </c>
      <c r="T391" s="77" t="str">
        <f t="shared" si="39"/>
        <v/>
      </c>
      <c r="U391" s="67" t="str">
        <f t="shared" si="40"/>
        <v/>
      </c>
      <c r="V391" s="67" t="str">
        <f t="shared" si="41"/>
        <v/>
      </c>
    </row>
    <row r="392" spans="1:22" ht="16.2" thickBot="1">
      <c r="A392" s="78"/>
      <c r="B392" s="114"/>
      <c r="C392" s="122"/>
      <c r="D392" s="114"/>
      <c r="E392" s="114"/>
      <c r="F392" s="115"/>
      <c r="G392" s="116"/>
      <c r="H392" s="117"/>
      <c r="I392" s="62" t="str">
        <f t="shared" si="36"/>
        <v/>
      </c>
      <c r="R392" t="str">
        <f t="shared" si="37"/>
        <v/>
      </c>
      <c r="S392" s="76" t="str">
        <f t="shared" si="38"/>
        <v/>
      </c>
      <c r="T392" s="77" t="str">
        <f t="shared" si="39"/>
        <v/>
      </c>
      <c r="U392" s="67" t="str">
        <f t="shared" si="40"/>
        <v/>
      </c>
      <c r="V392" s="67" t="str">
        <f t="shared" si="41"/>
        <v/>
      </c>
    </row>
    <row r="393" spans="1:22" ht="16.2" thickBot="1">
      <c r="A393" s="78"/>
      <c r="B393" s="114"/>
      <c r="C393" s="122"/>
      <c r="D393" s="114"/>
      <c r="E393" s="114"/>
      <c r="F393" s="115"/>
      <c r="G393" s="116"/>
      <c r="H393" s="117"/>
      <c r="I393" s="62" t="str">
        <f t="shared" si="36"/>
        <v/>
      </c>
      <c r="R393" t="str">
        <f t="shared" si="37"/>
        <v/>
      </c>
      <c r="S393" s="76" t="str">
        <f t="shared" si="38"/>
        <v/>
      </c>
      <c r="T393" s="77" t="str">
        <f t="shared" si="39"/>
        <v/>
      </c>
      <c r="U393" s="67" t="str">
        <f t="shared" si="40"/>
        <v/>
      </c>
      <c r="V393" s="67" t="str">
        <f t="shared" si="41"/>
        <v/>
      </c>
    </row>
    <row r="394" spans="1:22" ht="16.2" thickBot="1">
      <c r="A394" s="78"/>
      <c r="B394" s="114"/>
      <c r="C394" s="122"/>
      <c r="D394" s="114"/>
      <c r="E394" s="114"/>
      <c r="F394" s="115"/>
      <c r="G394" s="116"/>
      <c r="H394" s="117"/>
      <c r="I394" s="62" t="str">
        <f t="shared" si="36"/>
        <v/>
      </c>
      <c r="R394" t="str">
        <f t="shared" si="37"/>
        <v/>
      </c>
      <c r="S394" s="76" t="str">
        <f t="shared" si="38"/>
        <v/>
      </c>
      <c r="T394" s="77" t="str">
        <f t="shared" si="39"/>
        <v/>
      </c>
      <c r="U394" s="67" t="str">
        <f t="shared" si="40"/>
        <v/>
      </c>
      <c r="V394" s="67" t="str">
        <f t="shared" si="41"/>
        <v/>
      </c>
    </row>
    <row r="395" spans="1:22" ht="16.2" thickBot="1">
      <c r="A395" s="78"/>
      <c r="B395" s="114"/>
      <c r="C395" s="122"/>
      <c r="D395" s="114"/>
      <c r="E395" s="114"/>
      <c r="F395" s="115"/>
      <c r="G395" s="116"/>
      <c r="H395" s="117"/>
      <c r="I395" s="62" t="str">
        <f t="shared" si="36"/>
        <v/>
      </c>
      <c r="R395" t="str">
        <f t="shared" si="37"/>
        <v/>
      </c>
      <c r="S395" s="76" t="str">
        <f t="shared" si="38"/>
        <v/>
      </c>
      <c r="T395" s="77" t="str">
        <f t="shared" si="39"/>
        <v/>
      </c>
      <c r="U395" s="67" t="str">
        <f t="shared" si="40"/>
        <v/>
      </c>
      <c r="V395" s="67" t="str">
        <f t="shared" si="41"/>
        <v/>
      </c>
    </row>
    <row r="396" spans="1:22" ht="16.2" thickBot="1">
      <c r="A396" s="78"/>
      <c r="B396" s="114"/>
      <c r="C396" s="122"/>
      <c r="D396" s="114"/>
      <c r="E396" s="114"/>
      <c r="F396" s="115"/>
      <c r="G396" s="116"/>
      <c r="H396" s="117"/>
      <c r="I396" s="62" t="str">
        <f t="shared" si="36"/>
        <v/>
      </c>
      <c r="R396" t="str">
        <f t="shared" si="37"/>
        <v/>
      </c>
      <c r="S396" s="76" t="str">
        <f t="shared" si="38"/>
        <v/>
      </c>
      <c r="T396" s="77" t="str">
        <f t="shared" si="39"/>
        <v/>
      </c>
      <c r="U396" s="67" t="str">
        <f t="shared" si="40"/>
        <v/>
      </c>
      <c r="V396" s="67" t="str">
        <f t="shared" si="41"/>
        <v/>
      </c>
    </row>
    <row r="397" spans="1:22" ht="16.2" thickBot="1">
      <c r="A397" s="78"/>
      <c r="B397" s="114"/>
      <c r="C397" s="122"/>
      <c r="D397" s="114"/>
      <c r="E397" s="114"/>
      <c r="F397" s="115"/>
      <c r="G397" s="116"/>
      <c r="H397" s="117"/>
      <c r="I397" s="62" t="str">
        <f t="shared" si="36"/>
        <v/>
      </c>
      <c r="R397" t="str">
        <f t="shared" si="37"/>
        <v/>
      </c>
      <c r="S397" s="76" t="str">
        <f t="shared" si="38"/>
        <v/>
      </c>
      <c r="T397" s="77" t="str">
        <f t="shared" si="39"/>
        <v/>
      </c>
      <c r="U397" s="67" t="str">
        <f t="shared" si="40"/>
        <v/>
      </c>
      <c r="V397" s="67" t="str">
        <f t="shared" si="41"/>
        <v/>
      </c>
    </row>
    <row r="398" spans="1:22" ht="16.2" thickBot="1">
      <c r="A398" s="78"/>
      <c r="B398" s="114"/>
      <c r="C398" s="122"/>
      <c r="D398" s="114"/>
      <c r="E398" s="114"/>
      <c r="F398" s="115"/>
      <c r="G398" s="116"/>
      <c r="H398" s="117"/>
      <c r="I398" s="62" t="str">
        <f t="shared" si="36"/>
        <v/>
      </c>
      <c r="R398" t="str">
        <f t="shared" si="37"/>
        <v/>
      </c>
      <c r="S398" s="76" t="str">
        <f t="shared" si="38"/>
        <v/>
      </c>
      <c r="T398" s="77" t="str">
        <f t="shared" si="39"/>
        <v/>
      </c>
      <c r="U398" s="67" t="str">
        <f t="shared" si="40"/>
        <v/>
      </c>
      <c r="V398" s="67" t="str">
        <f t="shared" si="41"/>
        <v/>
      </c>
    </row>
    <row r="399" spans="1:22" ht="16.2" thickBot="1">
      <c r="A399" s="78"/>
      <c r="B399" s="114"/>
      <c r="C399" s="122"/>
      <c r="D399" s="114"/>
      <c r="E399" s="114"/>
      <c r="F399" s="115"/>
      <c r="G399" s="116"/>
      <c r="H399" s="117"/>
      <c r="I399" s="62" t="str">
        <f t="shared" si="36"/>
        <v/>
      </c>
      <c r="R399" t="str">
        <f t="shared" si="37"/>
        <v/>
      </c>
      <c r="S399" s="76" t="str">
        <f t="shared" si="38"/>
        <v/>
      </c>
      <c r="T399" s="77" t="str">
        <f t="shared" si="39"/>
        <v/>
      </c>
      <c r="U399" s="67" t="str">
        <f t="shared" si="40"/>
        <v/>
      </c>
      <c r="V399" s="67" t="str">
        <f t="shared" si="41"/>
        <v/>
      </c>
    </row>
    <row r="400" spans="1:22" ht="16.2" thickBot="1">
      <c r="A400" s="78"/>
      <c r="B400" s="114"/>
      <c r="C400" s="122"/>
      <c r="D400" s="114"/>
      <c r="E400" s="114"/>
      <c r="F400" s="115"/>
      <c r="G400" s="116"/>
      <c r="H400" s="117"/>
      <c r="I400" s="62" t="str">
        <f t="shared" si="36"/>
        <v/>
      </c>
      <c r="R400" t="str">
        <f t="shared" si="37"/>
        <v/>
      </c>
      <c r="S400" s="76" t="str">
        <f t="shared" si="38"/>
        <v/>
      </c>
      <c r="T400" s="77" t="str">
        <f t="shared" si="39"/>
        <v/>
      </c>
      <c r="U400" s="67" t="str">
        <f t="shared" si="40"/>
        <v/>
      </c>
      <c r="V400" s="67" t="str">
        <f t="shared" si="41"/>
        <v/>
      </c>
    </row>
    <row r="401" spans="1:22" ht="16.2" thickBot="1">
      <c r="A401" s="78"/>
      <c r="B401" s="114"/>
      <c r="C401" s="122"/>
      <c r="D401" s="114"/>
      <c r="E401" s="114"/>
      <c r="F401" s="115"/>
      <c r="G401" s="116"/>
      <c r="H401" s="117"/>
      <c r="I401" s="62" t="str">
        <f t="shared" si="36"/>
        <v/>
      </c>
      <c r="R401" t="str">
        <f t="shared" si="37"/>
        <v/>
      </c>
      <c r="S401" s="76" t="str">
        <f t="shared" si="38"/>
        <v/>
      </c>
      <c r="T401" s="77" t="str">
        <f t="shared" si="39"/>
        <v/>
      </c>
      <c r="U401" s="67" t="str">
        <f t="shared" si="40"/>
        <v/>
      </c>
      <c r="V401" s="67" t="str">
        <f t="shared" si="41"/>
        <v/>
      </c>
    </row>
    <row r="402" spans="1:22" ht="16.2" thickBot="1">
      <c r="A402" s="78"/>
      <c r="B402" s="114"/>
      <c r="C402" s="122"/>
      <c r="D402" s="114"/>
      <c r="E402" s="114"/>
      <c r="F402" s="115"/>
      <c r="G402" s="116"/>
      <c r="H402" s="117"/>
      <c r="I402" s="62" t="str">
        <f t="shared" si="36"/>
        <v/>
      </c>
      <c r="R402" t="str">
        <f t="shared" si="37"/>
        <v/>
      </c>
      <c r="S402" s="76" t="str">
        <f t="shared" si="38"/>
        <v/>
      </c>
      <c r="T402" s="77" t="str">
        <f t="shared" si="39"/>
        <v/>
      </c>
      <c r="U402" s="67" t="str">
        <f t="shared" si="40"/>
        <v/>
      </c>
      <c r="V402" s="67" t="str">
        <f t="shared" si="41"/>
        <v/>
      </c>
    </row>
    <row r="403" spans="1:22" ht="16.2" thickBot="1">
      <c r="A403" s="78"/>
      <c r="B403" s="114"/>
      <c r="C403" s="122"/>
      <c r="D403" s="114"/>
      <c r="E403" s="114"/>
      <c r="F403" s="115"/>
      <c r="G403" s="116"/>
      <c r="H403" s="117"/>
      <c r="I403" s="62" t="str">
        <f t="shared" si="36"/>
        <v/>
      </c>
      <c r="R403" t="str">
        <f t="shared" si="37"/>
        <v/>
      </c>
      <c r="S403" s="76" t="str">
        <f t="shared" si="38"/>
        <v/>
      </c>
      <c r="T403" s="77" t="str">
        <f t="shared" si="39"/>
        <v/>
      </c>
      <c r="U403" s="67" t="str">
        <f t="shared" si="40"/>
        <v/>
      </c>
      <c r="V403" s="67" t="str">
        <f t="shared" si="41"/>
        <v/>
      </c>
    </row>
    <row r="404" spans="1:22" ht="16.2" thickBot="1">
      <c r="A404" s="78"/>
      <c r="B404" s="114"/>
      <c r="C404" s="122"/>
      <c r="D404" s="114"/>
      <c r="E404" s="114"/>
      <c r="F404" s="115"/>
      <c r="G404" s="116"/>
      <c r="H404" s="117"/>
      <c r="I404" s="62" t="str">
        <f t="shared" si="36"/>
        <v/>
      </c>
      <c r="R404" t="str">
        <f t="shared" si="37"/>
        <v/>
      </c>
      <c r="S404" s="76" t="str">
        <f t="shared" si="38"/>
        <v/>
      </c>
      <c r="T404" s="77" t="str">
        <f t="shared" si="39"/>
        <v/>
      </c>
      <c r="U404" s="67" t="str">
        <f t="shared" si="40"/>
        <v/>
      </c>
      <c r="V404" s="67" t="str">
        <f t="shared" si="41"/>
        <v/>
      </c>
    </row>
    <row r="405" spans="1:22" ht="16.2" thickBot="1">
      <c r="A405" s="78"/>
      <c r="B405" s="114"/>
      <c r="C405" s="122"/>
      <c r="D405" s="114"/>
      <c r="E405" s="114"/>
      <c r="F405" s="115"/>
      <c r="G405" s="116"/>
      <c r="H405" s="117"/>
      <c r="I405" s="62" t="str">
        <f t="shared" si="36"/>
        <v/>
      </c>
      <c r="R405" t="str">
        <f t="shared" si="37"/>
        <v/>
      </c>
      <c r="S405" s="76" t="str">
        <f t="shared" si="38"/>
        <v/>
      </c>
      <c r="T405" s="77" t="str">
        <f t="shared" si="39"/>
        <v/>
      </c>
      <c r="U405" s="67" t="str">
        <f t="shared" si="40"/>
        <v/>
      </c>
      <c r="V405" s="67" t="str">
        <f t="shared" si="41"/>
        <v/>
      </c>
    </row>
    <row r="406" spans="1:22" ht="16.2" thickBot="1">
      <c r="A406" s="78"/>
      <c r="B406" s="114"/>
      <c r="C406" s="122"/>
      <c r="D406" s="114"/>
      <c r="E406" s="114"/>
      <c r="F406" s="115"/>
      <c r="G406" s="116"/>
      <c r="H406" s="117"/>
      <c r="I406" s="62" t="str">
        <f t="shared" si="36"/>
        <v/>
      </c>
      <c r="R406" t="str">
        <f t="shared" si="37"/>
        <v/>
      </c>
      <c r="S406" s="76" t="str">
        <f t="shared" si="38"/>
        <v/>
      </c>
      <c r="T406" s="77" t="str">
        <f t="shared" si="39"/>
        <v/>
      </c>
      <c r="U406" s="67" t="str">
        <f t="shared" si="40"/>
        <v/>
      </c>
      <c r="V406" s="67" t="str">
        <f t="shared" si="41"/>
        <v/>
      </c>
    </row>
    <row r="407" spans="1:22" ht="16.2" thickBot="1">
      <c r="A407" s="78"/>
      <c r="B407" s="114"/>
      <c r="C407" s="122"/>
      <c r="D407" s="114"/>
      <c r="E407" s="114"/>
      <c r="F407" s="115"/>
      <c r="G407" s="116"/>
      <c r="H407" s="117"/>
      <c r="I407" s="62" t="str">
        <f t="shared" si="36"/>
        <v/>
      </c>
      <c r="R407" t="str">
        <f t="shared" si="37"/>
        <v/>
      </c>
      <c r="S407" s="76" t="str">
        <f t="shared" si="38"/>
        <v/>
      </c>
      <c r="T407" s="77" t="str">
        <f t="shared" si="39"/>
        <v/>
      </c>
      <c r="U407" s="67" t="str">
        <f t="shared" si="40"/>
        <v/>
      </c>
      <c r="V407" s="67" t="str">
        <f t="shared" si="41"/>
        <v/>
      </c>
    </row>
    <row r="408" spans="1:22" ht="16.2" thickBot="1">
      <c r="A408" s="78"/>
      <c r="B408" s="114"/>
      <c r="C408" s="122"/>
      <c r="D408" s="114"/>
      <c r="E408" s="114"/>
      <c r="F408" s="115"/>
      <c r="G408" s="116"/>
      <c r="H408" s="117"/>
      <c r="I408" s="62" t="str">
        <f t="shared" si="36"/>
        <v/>
      </c>
      <c r="R408" t="str">
        <f t="shared" si="37"/>
        <v/>
      </c>
      <c r="S408" s="76" t="str">
        <f t="shared" si="38"/>
        <v/>
      </c>
      <c r="T408" s="77" t="str">
        <f t="shared" si="39"/>
        <v/>
      </c>
      <c r="U408" s="67" t="str">
        <f t="shared" si="40"/>
        <v/>
      </c>
      <c r="V408" s="67" t="str">
        <f t="shared" si="41"/>
        <v/>
      </c>
    </row>
    <row r="409" spans="1:22" ht="16.2" thickBot="1">
      <c r="A409" s="78"/>
      <c r="B409" s="114"/>
      <c r="C409" s="122"/>
      <c r="D409" s="114"/>
      <c r="E409" s="114"/>
      <c r="F409" s="115"/>
      <c r="G409" s="116"/>
      <c r="H409" s="117"/>
      <c r="I409" s="62" t="str">
        <f t="shared" si="36"/>
        <v/>
      </c>
      <c r="R409" t="str">
        <f t="shared" si="37"/>
        <v/>
      </c>
      <c r="S409" s="76" t="str">
        <f t="shared" si="38"/>
        <v/>
      </c>
      <c r="T409" s="77" t="str">
        <f t="shared" si="39"/>
        <v/>
      </c>
      <c r="U409" s="67" t="str">
        <f t="shared" si="40"/>
        <v/>
      </c>
      <c r="V409" s="67" t="str">
        <f t="shared" si="41"/>
        <v/>
      </c>
    </row>
    <row r="410" spans="1:22" ht="16.2" thickBot="1">
      <c r="A410" s="78"/>
      <c r="B410" s="114"/>
      <c r="C410" s="122"/>
      <c r="D410" s="114"/>
      <c r="E410" s="114"/>
      <c r="F410" s="115"/>
      <c r="G410" s="116"/>
      <c r="H410" s="117"/>
      <c r="I410" s="62" t="str">
        <f t="shared" si="36"/>
        <v/>
      </c>
      <c r="R410" t="str">
        <f t="shared" si="37"/>
        <v/>
      </c>
      <c r="S410" s="76" t="str">
        <f t="shared" si="38"/>
        <v/>
      </c>
      <c r="T410" s="77" t="str">
        <f t="shared" si="39"/>
        <v/>
      </c>
      <c r="U410" s="67" t="str">
        <f t="shared" si="40"/>
        <v/>
      </c>
      <c r="V410" s="67" t="str">
        <f t="shared" si="41"/>
        <v/>
      </c>
    </row>
    <row r="411" spans="1:22" ht="16.2" thickBot="1">
      <c r="A411" s="78"/>
      <c r="B411" s="114"/>
      <c r="C411" s="122"/>
      <c r="D411" s="114"/>
      <c r="E411" s="114"/>
      <c r="F411" s="115"/>
      <c r="G411" s="116"/>
      <c r="H411" s="117"/>
      <c r="I411" s="62" t="str">
        <f t="shared" si="36"/>
        <v/>
      </c>
      <c r="R411" t="str">
        <f t="shared" si="37"/>
        <v/>
      </c>
      <c r="S411" s="76" t="str">
        <f t="shared" si="38"/>
        <v/>
      </c>
      <c r="T411" s="77" t="str">
        <f t="shared" si="39"/>
        <v/>
      </c>
      <c r="U411" s="67" t="str">
        <f t="shared" si="40"/>
        <v/>
      </c>
      <c r="V411" s="67" t="str">
        <f t="shared" si="41"/>
        <v/>
      </c>
    </row>
    <row r="412" spans="1:22" ht="16.2" thickBot="1">
      <c r="A412" s="78"/>
      <c r="B412" s="114"/>
      <c r="C412" s="122"/>
      <c r="D412" s="114"/>
      <c r="E412" s="114"/>
      <c r="F412" s="115"/>
      <c r="G412" s="116"/>
      <c r="H412" s="117"/>
      <c r="I412" s="62" t="str">
        <f t="shared" si="36"/>
        <v/>
      </c>
      <c r="R412" t="str">
        <f t="shared" si="37"/>
        <v/>
      </c>
      <c r="S412" s="76" t="str">
        <f t="shared" si="38"/>
        <v/>
      </c>
      <c r="T412" s="77" t="str">
        <f t="shared" si="39"/>
        <v/>
      </c>
      <c r="U412" s="67" t="str">
        <f t="shared" si="40"/>
        <v/>
      </c>
      <c r="V412" s="67" t="str">
        <f t="shared" si="41"/>
        <v/>
      </c>
    </row>
    <row r="413" spans="1:22" ht="16.2" thickBot="1">
      <c r="A413" s="78"/>
      <c r="B413" s="114"/>
      <c r="C413" s="122"/>
      <c r="D413" s="114"/>
      <c r="E413" s="114"/>
      <c r="F413" s="115"/>
      <c r="G413" s="116"/>
      <c r="H413" s="117"/>
      <c r="I413" s="62" t="str">
        <f t="shared" si="36"/>
        <v/>
      </c>
      <c r="R413" t="str">
        <f t="shared" si="37"/>
        <v/>
      </c>
      <c r="S413" s="76" t="str">
        <f t="shared" si="38"/>
        <v/>
      </c>
      <c r="T413" s="77" t="str">
        <f t="shared" si="39"/>
        <v/>
      </c>
      <c r="U413" s="67" t="str">
        <f t="shared" si="40"/>
        <v/>
      </c>
      <c r="V413" s="67" t="str">
        <f t="shared" si="41"/>
        <v/>
      </c>
    </row>
    <row r="414" spans="1:22" ht="16.2" thickBot="1">
      <c r="A414" s="78"/>
      <c r="B414" s="114"/>
      <c r="C414" s="122"/>
      <c r="D414" s="114"/>
      <c r="E414" s="114"/>
      <c r="F414" s="115"/>
      <c r="G414" s="116"/>
      <c r="H414" s="117"/>
      <c r="I414" s="62" t="str">
        <f t="shared" si="36"/>
        <v/>
      </c>
      <c r="R414" t="str">
        <f t="shared" si="37"/>
        <v/>
      </c>
      <c r="S414" s="76" t="str">
        <f t="shared" si="38"/>
        <v/>
      </c>
      <c r="T414" s="77" t="str">
        <f t="shared" si="39"/>
        <v/>
      </c>
      <c r="U414" s="67" t="str">
        <f t="shared" si="40"/>
        <v/>
      </c>
      <c r="V414" s="67" t="str">
        <f t="shared" si="41"/>
        <v/>
      </c>
    </row>
    <row r="415" spans="1:22" ht="16.2" thickBot="1">
      <c r="A415" s="78"/>
      <c r="B415" s="114"/>
      <c r="C415" s="122"/>
      <c r="D415" s="114"/>
      <c r="E415" s="114"/>
      <c r="F415" s="115"/>
      <c r="G415" s="116"/>
      <c r="H415" s="117"/>
      <c r="I415" s="62" t="str">
        <f t="shared" si="36"/>
        <v/>
      </c>
      <c r="R415" t="str">
        <f t="shared" si="37"/>
        <v/>
      </c>
      <c r="S415" s="76" t="str">
        <f t="shared" si="38"/>
        <v/>
      </c>
      <c r="T415" s="77" t="str">
        <f t="shared" si="39"/>
        <v/>
      </c>
      <c r="U415" s="67" t="str">
        <f t="shared" si="40"/>
        <v/>
      </c>
      <c r="V415" s="67" t="str">
        <f t="shared" si="41"/>
        <v/>
      </c>
    </row>
    <row r="416" spans="1:22" ht="16.2" thickBot="1">
      <c r="A416" s="78"/>
      <c r="B416" s="114"/>
      <c r="C416" s="122"/>
      <c r="D416" s="114"/>
      <c r="E416" s="114"/>
      <c r="F416" s="115"/>
      <c r="G416" s="116"/>
      <c r="H416" s="117"/>
      <c r="I416" s="62" t="str">
        <f t="shared" si="36"/>
        <v/>
      </c>
      <c r="R416" t="str">
        <f t="shared" si="37"/>
        <v/>
      </c>
      <c r="S416" s="76" t="str">
        <f t="shared" si="38"/>
        <v/>
      </c>
      <c r="T416" s="77" t="str">
        <f t="shared" si="39"/>
        <v/>
      </c>
      <c r="U416" s="67" t="str">
        <f t="shared" si="40"/>
        <v/>
      </c>
      <c r="V416" s="67" t="str">
        <f t="shared" si="41"/>
        <v/>
      </c>
    </row>
    <row r="417" spans="1:22" ht="16.2" thickBot="1">
      <c r="A417" s="78"/>
      <c r="B417" s="114"/>
      <c r="C417" s="122"/>
      <c r="D417" s="114"/>
      <c r="E417" s="114"/>
      <c r="F417" s="115"/>
      <c r="G417" s="116"/>
      <c r="H417" s="117"/>
      <c r="I417" s="62" t="str">
        <f t="shared" si="36"/>
        <v/>
      </c>
      <c r="R417" t="str">
        <f t="shared" si="37"/>
        <v/>
      </c>
      <c r="S417" s="76" t="str">
        <f t="shared" si="38"/>
        <v/>
      </c>
      <c r="T417" s="77" t="str">
        <f t="shared" si="39"/>
        <v/>
      </c>
      <c r="U417" s="67" t="str">
        <f t="shared" si="40"/>
        <v/>
      </c>
      <c r="V417" s="67" t="str">
        <f t="shared" si="41"/>
        <v/>
      </c>
    </row>
    <row r="418" spans="1:22" ht="16.2" thickBot="1">
      <c r="A418" s="78"/>
      <c r="B418" s="114"/>
      <c r="C418" s="122"/>
      <c r="D418" s="114"/>
      <c r="E418" s="114"/>
      <c r="F418" s="115"/>
      <c r="G418" s="116"/>
      <c r="H418" s="117"/>
      <c r="I418" s="62" t="str">
        <f t="shared" si="36"/>
        <v/>
      </c>
      <c r="R418" t="str">
        <f t="shared" si="37"/>
        <v/>
      </c>
      <c r="S418" s="76" t="str">
        <f t="shared" si="38"/>
        <v/>
      </c>
      <c r="T418" s="77" t="str">
        <f t="shared" si="39"/>
        <v/>
      </c>
      <c r="U418" s="67" t="str">
        <f t="shared" si="40"/>
        <v/>
      </c>
      <c r="V418" s="67" t="str">
        <f t="shared" si="41"/>
        <v/>
      </c>
    </row>
    <row r="419" spans="1:22" ht="16.2" thickBot="1">
      <c r="A419" s="78"/>
      <c r="B419" s="114"/>
      <c r="C419" s="122"/>
      <c r="D419" s="114"/>
      <c r="E419" s="114"/>
      <c r="F419" s="115"/>
      <c r="G419" s="116"/>
      <c r="H419" s="117"/>
      <c r="I419" s="62" t="str">
        <f t="shared" si="36"/>
        <v/>
      </c>
      <c r="R419" t="str">
        <f t="shared" si="37"/>
        <v/>
      </c>
      <c r="S419" s="76" t="str">
        <f t="shared" si="38"/>
        <v/>
      </c>
      <c r="T419" s="77" t="str">
        <f t="shared" si="39"/>
        <v/>
      </c>
      <c r="U419" s="67" t="str">
        <f t="shared" si="40"/>
        <v/>
      </c>
      <c r="V419" s="67" t="str">
        <f t="shared" si="41"/>
        <v/>
      </c>
    </row>
    <row r="420" spans="1:22" ht="16.2" thickBot="1">
      <c r="A420" s="78"/>
      <c r="B420" s="114"/>
      <c r="C420" s="122"/>
      <c r="D420" s="114"/>
      <c r="E420" s="114"/>
      <c r="F420" s="115"/>
      <c r="G420" s="116"/>
      <c r="H420" s="117"/>
      <c r="I420" s="62" t="str">
        <f t="shared" si="36"/>
        <v/>
      </c>
      <c r="R420" t="str">
        <f t="shared" si="37"/>
        <v/>
      </c>
      <c r="S420" s="76" t="str">
        <f t="shared" si="38"/>
        <v/>
      </c>
      <c r="T420" s="77" t="str">
        <f t="shared" si="39"/>
        <v/>
      </c>
      <c r="U420" s="67" t="str">
        <f t="shared" si="40"/>
        <v/>
      </c>
      <c r="V420" s="67" t="str">
        <f t="shared" si="41"/>
        <v/>
      </c>
    </row>
    <row r="421" spans="1:22" ht="16.2" thickBot="1">
      <c r="A421" s="78"/>
      <c r="B421" s="114"/>
      <c r="C421" s="122"/>
      <c r="D421" s="114"/>
      <c r="E421" s="114"/>
      <c r="F421" s="115"/>
      <c r="G421" s="116"/>
      <c r="H421" s="117"/>
      <c r="I421" s="62" t="str">
        <f t="shared" si="36"/>
        <v/>
      </c>
      <c r="R421" t="str">
        <f t="shared" si="37"/>
        <v/>
      </c>
      <c r="S421" s="76" t="str">
        <f t="shared" si="38"/>
        <v/>
      </c>
      <c r="T421" s="77" t="str">
        <f t="shared" si="39"/>
        <v/>
      </c>
      <c r="U421" s="67" t="str">
        <f t="shared" si="40"/>
        <v/>
      </c>
      <c r="V421" s="67" t="str">
        <f t="shared" si="41"/>
        <v/>
      </c>
    </row>
    <row r="422" spans="1:22" ht="16.2" thickBot="1">
      <c r="A422" s="78"/>
      <c r="B422" s="114"/>
      <c r="C422" s="122"/>
      <c r="D422" s="114"/>
      <c r="E422" s="114"/>
      <c r="F422" s="115"/>
      <c r="G422" s="116"/>
      <c r="H422" s="117"/>
      <c r="I422" s="62" t="str">
        <f t="shared" si="36"/>
        <v/>
      </c>
      <c r="R422" t="str">
        <f t="shared" si="37"/>
        <v/>
      </c>
      <c r="S422" s="76" t="str">
        <f t="shared" si="38"/>
        <v/>
      </c>
      <c r="T422" s="77" t="str">
        <f t="shared" si="39"/>
        <v/>
      </c>
      <c r="U422" s="67" t="str">
        <f t="shared" si="40"/>
        <v/>
      </c>
      <c r="V422" s="67" t="str">
        <f t="shared" si="41"/>
        <v/>
      </c>
    </row>
    <row r="423" spans="1:22" ht="16.2" thickBot="1">
      <c r="A423" s="78"/>
      <c r="B423" s="114"/>
      <c r="C423" s="122"/>
      <c r="D423" s="114"/>
      <c r="E423" s="114"/>
      <c r="F423" s="115"/>
      <c r="G423" s="116"/>
      <c r="H423" s="117"/>
      <c r="I423" s="62" t="str">
        <f t="shared" si="36"/>
        <v/>
      </c>
      <c r="R423" t="str">
        <f t="shared" si="37"/>
        <v/>
      </c>
      <c r="S423" s="76" t="str">
        <f t="shared" si="38"/>
        <v/>
      </c>
      <c r="T423" s="77" t="str">
        <f t="shared" si="39"/>
        <v/>
      </c>
      <c r="U423" s="67" t="str">
        <f t="shared" si="40"/>
        <v/>
      </c>
      <c r="V423" s="67" t="str">
        <f t="shared" si="41"/>
        <v/>
      </c>
    </row>
    <row r="424" spans="1:22" ht="16.2" thickBot="1">
      <c r="A424" s="78"/>
      <c r="B424" s="114"/>
      <c r="C424" s="122"/>
      <c r="D424" s="114"/>
      <c r="E424" s="114"/>
      <c r="F424" s="115"/>
      <c r="G424" s="116"/>
      <c r="H424" s="117"/>
      <c r="I424" s="62" t="str">
        <f t="shared" si="36"/>
        <v/>
      </c>
      <c r="R424" t="str">
        <f t="shared" si="37"/>
        <v/>
      </c>
      <c r="S424" s="76" t="str">
        <f t="shared" si="38"/>
        <v/>
      </c>
      <c r="T424" s="77" t="str">
        <f t="shared" si="39"/>
        <v/>
      </c>
      <c r="U424" s="67" t="str">
        <f t="shared" si="40"/>
        <v/>
      </c>
      <c r="V424" s="67" t="str">
        <f t="shared" si="41"/>
        <v/>
      </c>
    </row>
    <row r="425" spans="1:22" ht="16.2" thickBot="1">
      <c r="A425" s="78"/>
      <c r="B425" s="114"/>
      <c r="C425" s="122"/>
      <c r="D425" s="114"/>
      <c r="E425" s="114"/>
      <c r="F425" s="115"/>
      <c r="G425" s="116"/>
      <c r="H425" s="117"/>
      <c r="I425" s="62" t="str">
        <f t="shared" si="36"/>
        <v/>
      </c>
      <c r="R425" t="str">
        <f t="shared" si="37"/>
        <v/>
      </c>
      <c r="S425" s="76" t="str">
        <f t="shared" si="38"/>
        <v/>
      </c>
      <c r="T425" s="77" t="str">
        <f t="shared" si="39"/>
        <v/>
      </c>
      <c r="U425" s="67" t="str">
        <f t="shared" si="40"/>
        <v/>
      </c>
      <c r="V425" s="67" t="str">
        <f t="shared" si="41"/>
        <v/>
      </c>
    </row>
    <row r="426" spans="1:22" ht="16.2" thickBot="1">
      <c r="A426" s="78"/>
      <c r="B426" s="114"/>
      <c r="C426" s="122"/>
      <c r="D426" s="114"/>
      <c r="E426" s="114"/>
      <c r="F426" s="115"/>
      <c r="G426" s="116"/>
      <c r="H426" s="117"/>
      <c r="I426" s="62" t="str">
        <f t="shared" si="36"/>
        <v/>
      </c>
      <c r="R426" t="str">
        <f t="shared" si="37"/>
        <v/>
      </c>
      <c r="S426" s="76" t="str">
        <f t="shared" si="38"/>
        <v/>
      </c>
      <c r="T426" s="77" t="str">
        <f t="shared" si="39"/>
        <v/>
      </c>
      <c r="U426" s="67" t="str">
        <f t="shared" si="40"/>
        <v/>
      </c>
      <c r="V426" s="67" t="str">
        <f t="shared" si="41"/>
        <v/>
      </c>
    </row>
    <row r="427" spans="1:22" ht="16.2" thickBot="1">
      <c r="A427" s="78"/>
      <c r="B427" s="114"/>
      <c r="C427" s="122"/>
      <c r="D427" s="114"/>
      <c r="E427" s="114"/>
      <c r="F427" s="115"/>
      <c r="G427" s="116"/>
      <c r="H427" s="117"/>
      <c r="I427" s="62" t="str">
        <f t="shared" si="36"/>
        <v/>
      </c>
      <c r="R427" t="str">
        <f t="shared" si="37"/>
        <v/>
      </c>
      <c r="S427" s="76" t="str">
        <f t="shared" si="38"/>
        <v/>
      </c>
      <c r="T427" s="77" t="str">
        <f t="shared" si="39"/>
        <v/>
      </c>
      <c r="U427" s="67" t="str">
        <f t="shared" si="40"/>
        <v/>
      </c>
      <c r="V427" s="67" t="str">
        <f t="shared" si="41"/>
        <v/>
      </c>
    </row>
    <row r="428" spans="1:22" ht="16.2" thickBot="1">
      <c r="A428" s="78"/>
      <c r="B428" s="114"/>
      <c r="C428" s="122"/>
      <c r="D428" s="114"/>
      <c r="E428" s="114"/>
      <c r="F428" s="115"/>
      <c r="G428" s="116"/>
      <c r="H428" s="117"/>
      <c r="I428" s="62" t="str">
        <f t="shared" si="36"/>
        <v/>
      </c>
      <c r="R428" t="str">
        <f t="shared" si="37"/>
        <v/>
      </c>
      <c r="S428" s="76" t="str">
        <f t="shared" si="38"/>
        <v/>
      </c>
      <c r="T428" s="77" t="str">
        <f t="shared" si="39"/>
        <v/>
      </c>
      <c r="U428" s="67" t="str">
        <f t="shared" si="40"/>
        <v/>
      </c>
      <c r="V428" s="67" t="str">
        <f t="shared" si="41"/>
        <v/>
      </c>
    </row>
    <row r="429" spans="1:22" ht="16.2" thickBot="1">
      <c r="A429" s="78"/>
      <c r="B429" s="114"/>
      <c r="C429" s="122"/>
      <c r="D429" s="114"/>
      <c r="E429" s="114"/>
      <c r="F429" s="115"/>
      <c r="G429" s="116"/>
      <c r="H429" s="117"/>
      <c r="I429" s="62" t="str">
        <f t="shared" si="36"/>
        <v/>
      </c>
      <c r="R429" t="str">
        <f t="shared" si="37"/>
        <v/>
      </c>
      <c r="S429" s="76" t="str">
        <f t="shared" si="38"/>
        <v/>
      </c>
      <c r="T429" s="77" t="str">
        <f t="shared" si="39"/>
        <v/>
      </c>
      <c r="U429" s="67" t="str">
        <f t="shared" si="40"/>
        <v/>
      </c>
      <c r="V429" s="67" t="str">
        <f t="shared" si="41"/>
        <v/>
      </c>
    </row>
    <row r="430" spans="1:22" ht="16.2" thickBot="1">
      <c r="A430" s="78"/>
      <c r="B430" s="114"/>
      <c r="C430" s="122"/>
      <c r="D430" s="114"/>
      <c r="E430" s="114"/>
      <c r="F430" s="115"/>
      <c r="G430" s="116"/>
      <c r="H430" s="117"/>
      <c r="I430" s="62" t="str">
        <f t="shared" si="36"/>
        <v/>
      </c>
      <c r="R430" t="str">
        <f t="shared" si="37"/>
        <v/>
      </c>
      <c r="S430" s="76" t="str">
        <f t="shared" si="38"/>
        <v/>
      </c>
      <c r="T430" s="77" t="str">
        <f t="shared" si="39"/>
        <v/>
      </c>
      <c r="U430" s="67" t="str">
        <f t="shared" si="40"/>
        <v/>
      </c>
      <c r="V430" s="67" t="str">
        <f t="shared" si="41"/>
        <v/>
      </c>
    </row>
    <row r="431" spans="1:22" ht="16.2" thickBot="1">
      <c r="A431" s="78"/>
      <c r="B431" s="114"/>
      <c r="C431" s="122"/>
      <c r="D431" s="114"/>
      <c r="E431" s="114"/>
      <c r="F431" s="115"/>
      <c r="G431" s="116"/>
      <c r="H431" s="117"/>
      <c r="I431" s="62" t="str">
        <f t="shared" si="36"/>
        <v/>
      </c>
      <c r="R431" t="str">
        <f t="shared" si="37"/>
        <v/>
      </c>
      <c r="S431" s="76" t="str">
        <f t="shared" si="38"/>
        <v/>
      </c>
      <c r="T431" s="77" t="str">
        <f t="shared" si="39"/>
        <v/>
      </c>
      <c r="U431" s="67" t="str">
        <f t="shared" si="40"/>
        <v/>
      </c>
      <c r="V431" s="67" t="str">
        <f t="shared" si="41"/>
        <v/>
      </c>
    </row>
    <row r="432" spans="1:22" ht="16.2" thickBot="1">
      <c r="A432" s="78"/>
      <c r="B432" s="114"/>
      <c r="C432" s="122"/>
      <c r="D432" s="114"/>
      <c r="E432" s="114"/>
      <c r="F432" s="115"/>
      <c r="G432" s="116"/>
      <c r="H432" s="117"/>
      <c r="I432" s="62" t="str">
        <f t="shared" si="36"/>
        <v/>
      </c>
      <c r="R432" t="str">
        <f t="shared" si="37"/>
        <v/>
      </c>
      <c r="S432" s="76" t="str">
        <f t="shared" si="38"/>
        <v/>
      </c>
      <c r="T432" s="77" t="str">
        <f t="shared" si="39"/>
        <v/>
      </c>
      <c r="U432" s="67" t="str">
        <f t="shared" si="40"/>
        <v/>
      </c>
      <c r="V432" s="67" t="str">
        <f t="shared" si="41"/>
        <v/>
      </c>
    </row>
    <row r="433" spans="1:22" ht="16.2" thickBot="1">
      <c r="A433" s="78"/>
      <c r="B433" s="114"/>
      <c r="C433" s="122"/>
      <c r="D433" s="114"/>
      <c r="E433" s="114"/>
      <c r="F433" s="115"/>
      <c r="G433" s="116"/>
      <c r="H433" s="117"/>
      <c r="I433" s="62" t="str">
        <f t="shared" si="36"/>
        <v/>
      </c>
      <c r="R433" t="str">
        <f t="shared" si="37"/>
        <v/>
      </c>
      <c r="S433" s="76" t="str">
        <f t="shared" si="38"/>
        <v/>
      </c>
      <c r="T433" s="77" t="str">
        <f t="shared" si="39"/>
        <v/>
      </c>
      <c r="U433" s="67" t="str">
        <f t="shared" si="40"/>
        <v/>
      </c>
      <c r="V433" s="67" t="str">
        <f t="shared" si="41"/>
        <v/>
      </c>
    </row>
    <row r="434" spans="1:22" ht="16.2" thickBot="1">
      <c r="A434" s="78"/>
      <c r="B434" s="114"/>
      <c r="C434" s="122"/>
      <c r="D434" s="114"/>
      <c r="E434" s="114"/>
      <c r="F434" s="115"/>
      <c r="G434" s="116"/>
      <c r="H434" s="117"/>
      <c r="I434" s="62" t="str">
        <f t="shared" si="36"/>
        <v/>
      </c>
      <c r="R434" t="str">
        <f t="shared" si="37"/>
        <v/>
      </c>
      <c r="S434" s="76" t="str">
        <f t="shared" si="38"/>
        <v/>
      </c>
      <c r="T434" s="77" t="str">
        <f t="shared" si="39"/>
        <v/>
      </c>
      <c r="U434" s="67" t="str">
        <f t="shared" si="40"/>
        <v/>
      </c>
      <c r="V434" s="67" t="str">
        <f t="shared" si="41"/>
        <v/>
      </c>
    </row>
    <row r="435" spans="1:22" ht="16.2" thickBot="1">
      <c r="A435" s="78"/>
      <c r="B435" s="114"/>
      <c r="C435" s="122"/>
      <c r="D435" s="114"/>
      <c r="E435" s="114"/>
      <c r="F435" s="115"/>
      <c r="G435" s="116"/>
      <c r="H435" s="117"/>
      <c r="I435" s="62" t="str">
        <f t="shared" si="36"/>
        <v/>
      </c>
      <c r="R435" t="str">
        <f t="shared" si="37"/>
        <v/>
      </c>
      <c r="S435" s="76" t="str">
        <f t="shared" si="38"/>
        <v/>
      </c>
      <c r="T435" s="77" t="str">
        <f t="shared" si="39"/>
        <v/>
      </c>
      <c r="U435" s="67" t="str">
        <f t="shared" si="40"/>
        <v/>
      </c>
      <c r="V435" s="67" t="str">
        <f t="shared" si="41"/>
        <v/>
      </c>
    </row>
    <row r="436" spans="1:22" ht="16.2" thickBot="1">
      <c r="A436" s="78"/>
      <c r="B436" s="114"/>
      <c r="C436" s="122"/>
      <c r="D436" s="114"/>
      <c r="E436" s="114"/>
      <c r="F436" s="115"/>
      <c r="G436" s="116"/>
      <c r="H436" s="117"/>
      <c r="I436" s="62" t="str">
        <f t="shared" si="36"/>
        <v/>
      </c>
      <c r="R436" t="str">
        <f t="shared" si="37"/>
        <v/>
      </c>
      <c r="S436" s="76" t="str">
        <f t="shared" si="38"/>
        <v/>
      </c>
      <c r="T436" s="77" t="str">
        <f t="shared" si="39"/>
        <v/>
      </c>
      <c r="U436" s="67" t="str">
        <f t="shared" si="40"/>
        <v/>
      </c>
      <c r="V436" s="67" t="str">
        <f t="shared" si="41"/>
        <v/>
      </c>
    </row>
    <row r="437" spans="1:22" ht="16.2" thickBot="1">
      <c r="A437" s="78"/>
      <c r="B437" s="114"/>
      <c r="C437" s="122"/>
      <c r="D437" s="114"/>
      <c r="E437" s="114"/>
      <c r="F437" s="115"/>
      <c r="G437" s="116"/>
      <c r="H437" s="117"/>
      <c r="I437" s="62" t="str">
        <f t="shared" si="36"/>
        <v/>
      </c>
      <c r="R437" t="str">
        <f t="shared" si="37"/>
        <v/>
      </c>
      <c r="S437" s="76" t="str">
        <f t="shared" si="38"/>
        <v/>
      </c>
      <c r="T437" s="77" t="str">
        <f t="shared" si="39"/>
        <v/>
      </c>
      <c r="U437" s="67" t="str">
        <f t="shared" si="40"/>
        <v/>
      </c>
      <c r="V437" s="67" t="str">
        <f t="shared" si="41"/>
        <v/>
      </c>
    </row>
    <row r="438" spans="1:22" ht="16.2" thickBot="1">
      <c r="A438" s="78"/>
      <c r="B438" s="114"/>
      <c r="C438" s="122"/>
      <c r="D438" s="114"/>
      <c r="E438" s="114"/>
      <c r="F438" s="115"/>
      <c r="G438" s="116"/>
      <c r="H438" s="117"/>
      <c r="I438" s="62" t="str">
        <f t="shared" si="36"/>
        <v/>
      </c>
      <c r="R438" t="str">
        <f t="shared" si="37"/>
        <v/>
      </c>
      <c r="S438" s="76" t="str">
        <f t="shared" si="38"/>
        <v/>
      </c>
      <c r="T438" s="77" t="str">
        <f t="shared" si="39"/>
        <v/>
      </c>
      <c r="U438" s="67" t="str">
        <f t="shared" si="40"/>
        <v/>
      </c>
      <c r="V438" s="67" t="str">
        <f t="shared" si="41"/>
        <v/>
      </c>
    </row>
    <row r="439" spans="1:22" ht="16.2" thickBot="1">
      <c r="A439" s="78"/>
      <c r="B439" s="114"/>
      <c r="C439" s="122"/>
      <c r="D439" s="114"/>
      <c r="E439" s="114"/>
      <c r="F439" s="115"/>
      <c r="G439" s="116"/>
      <c r="H439" s="117"/>
      <c r="I439" s="62" t="str">
        <f t="shared" si="36"/>
        <v/>
      </c>
      <c r="R439" t="str">
        <f t="shared" si="37"/>
        <v/>
      </c>
      <c r="S439" s="76" t="str">
        <f t="shared" si="38"/>
        <v/>
      </c>
      <c r="T439" s="77" t="str">
        <f t="shared" si="39"/>
        <v/>
      </c>
      <c r="U439" s="67" t="str">
        <f t="shared" si="40"/>
        <v/>
      </c>
      <c r="V439" s="67" t="str">
        <f t="shared" si="41"/>
        <v/>
      </c>
    </row>
    <row r="440" spans="1:22" ht="16.2" thickBot="1">
      <c r="A440" s="78"/>
      <c r="B440" s="114"/>
      <c r="C440" s="122"/>
      <c r="D440" s="114"/>
      <c r="E440" s="114"/>
      <c r="F440" s="115"/>
      <c r="G440" s="116"/>
      <c r="H440" s="117"/>
      <c r="I440" s="62" t="str">
        <f t="shared" si="36"/>
        <v/>
      </c>
      <c r="R440" t="str">
        <f t="shared" si="37"/>
        <v/>
      </c>
      <c r="S440" s="76" t="str">
        <f t="shared" si="38"/>
        <v/>
      </c>
      <c r="T440" s="77" t="str">
        <f t="shared" si="39"/>
        <v/>
      </c>
      <c r="U440" s="67" t="str">
        <f t="shared" si="40"/>
        <v/>
      </c>
      <c r="V440" s="67" t="str">
        <f t="shared" si="41"/>
        <v/>
      </c>
    </row>
    <row r="441" spans="1:22" ht="16.2" thickBot="1">
      <c r="A441" s="78"/>
      <c r="B441" s="114"/>
      <c r="C441" s="122"/>
      <c r="D441" s="114"/>
      <c r="E441" s="114"/>
      <c r="F441" s="115"/>
      <c r="G441" s="116"/>
      <c r="H441" s="117"/>
      <c r="I441" s="62" t="str">
        <f t="shared" si="36"/>
        <v/>
      </c>
      <c r="R441" t="str">
        <f t="shared" si="37"/>
        <v/>
      </c>
      <c r="S441" s="76" t="str">
        <f t="shared" si="38"/>
        <v/>
      </c>
      <c r="T441" s="77" t="str">
        <f t="shared" si="39"/>
        <v/>
      </c>
      <c r="U441" s="67" t="str">
        <f t="shared" si="40"/>
        <v/>
      </c>
      <c r="V441" s="67" t="str">
        <f t="shared" si="41"/>
        <v/>
      </c>
    </row>
    <row r="442" spans="1:22" ht="16.2" thickBot="1">
      <c r="A442" s="78"/>
      <c r="B442" s="114"/>
      <c r="C442" s="122"/>
      <c r="D442" s="114"/>
      <c r="E442" s="114"/>
      <c r="F442" s="115"/>
      <c r="G442" s="116"/>
      <c r="H442" s="117"/>
      <c r="I442" s="62" t="str">
        <f t="shared" si="36"/>
        <v/>
      </c>
      <c r="R442" t="str">
        <f t="shared" si="37"/>
        <v/>
      </c>
      <c r="S442" s="76" t="str">
        <f t="shared" si="38"/>
        <v/>
      </c>
      <c r="T442" s="77" t="str">
        <f t="shared" si="39"/>
        <v/>
      </c>
      <c r="U442" s="67" t="str">
        <f t="shared" si="40"/>
        <v/>
      </c>
      <c r="V442" s="67" t="str">
        <f t="shared" si="41"/>
        <v/>
      </c>
    </row>
    <row r="443" spans="1:22" ht="16.2" thickBot="1">
      <c r="A443" s="78"/>
      <c r="B443" s="114"/>
      <c r="C443" s="122"/>
      <c r="D443" s="114"/>
      <c r="E443" s="114"/>
      <c r="F443" s="115"/>
      <c r="G443" s="116"/>
      <c r="H443" s="117"/>
      <c r="I443" s="62" t="str">
        <f t="shared" si="36"/>
        <v/>
      </c>
      <c r="R443" t="str">
        <f t="shared" si="37"/>
        <v/>
      </c>
      <c r="S443" s="76" t="str">
        <f t="shared" si="38"/>
        <v/>
      </c>
      <c r="T443" s="77" t="str">
        <f t="shared" si="39"/>
        <v/>
      </c>
      <c r="U443" s="67" t="str">
        <f t="shared" si="40"/>
        <v/>
      </c>
      <c r="V443" s="67" t="str">
        <f t="shared" si="41"/>
        <v/>
      </c>
    </row>
    <row r="444" spans="1:22" ht="16.2" thickBot="1">
      <c r="A444" s="78"/>
      <c r="B444" s="114"/>
      <c r="C444" s="122"/>
      <c r="D444" s="114"/>
      <c r="E444" s="114"/>
      <c r="F444" s="115"/>
      <c r="G444" s="116"/>
      <c r="H444" s="117"/>
      <c r="I444" s="62" t="str">
        <f t="shared" si="36"/>
        <v/>
      </c>
      <c r="R444" t="str">
        <f t="shared" si="37"/>
        <v/>
      </c>
      <c r="S444" s="76" t="str">
        <f t="shared" si="38"/>
        <v/>
      </c>
      <c r="T444" s="77" t="str">
        <f t="shared" si="39"/>
        <v/>
      </c>
      <c r="U444" s="67" t="str">
        <f t="shared" si="40"/>
        <v/>
      </c>
      <c r="V444" s="67" t="str">
        <f t="shared" si="41"/>
        <v/>
      </c>
    </row>
    <row r="445" spans="1:22" ht="16.2" thickBot="1">
      <c r="A445" s="78"/>
      <c r="B445" s="114"/>
      <c r="C445" s="122"/>
      <c r="D445" s="114"/>
      <c r="E445" s="114"/>
      <c r="F445" s="115"/>
      <c r="G445" s="116"/>
      <c r="H445" s="117"/>
      <c r="I445" s="62" t="str">
        <f t="shared" si="36"/>
        <v/>
      </c>
      <c r="R445" t="str">
        <f t="shared" si="37"/>
        <v/>
      </c>
      <c r="S445" s="76" t="str">
        <f t="shared" si="38"/>
        <v/>
      </c>
      <c r="T445" s="77" t="str">
        <f t="shared" si="39"/>
        <v/>
      </c>
      <c r="U445" s="67" t="str">
        <f t="shared" si="40"/>
        <v/>
      </c>
      <c r="V445" s="67" t="str">
        <f t="shared" si="41"/>
        <v/>
      </c>
    </row>
    <row r="446" spans="1:22" ht="16.2" thickBot="1">
      <c r="A446" s="78"/>
      <c r="B446" s="114"/>
      <c r="C446" s="122"/>
      <c r="D446" s="114"/>
      <c r="E446" s="114"/>
      <c r="F446" s="115"/>
      <c r="G446" s="116"/>
      <c r="H446" s="117"/>
      <c r="I446" s="62" t="str">
        <f t="shared" si="36"/>
        <v/>
      </c>
      <c r="R446" t="str">
        <f t="shared" si="37"/>
        <v/>
      </c>
      <c r="S446" s="76" t="str">
        <f t="shared" si="38"/>
        <v/>
      </c>
      <c r="T446" s="77" t="str">
        <f t="shared" si="39"/>
        <v/>
      </c>
      <c r="U446" s="67" t="str">
        <f t="shared" si="40"/>
        <v/>
      </c>
      <c r="V446" s="67" t="str">
        <f t="shared" si="41"/>
        <v/>
      </c>
    </row>
    <row r="447" spans="1:22" ht="16.2" thickBot="1">
      <c r="A447" s="78"/>
      <c r="B447" s="114"/>
      <c r="C447" s="122"/>
      <c r="D447" s="114"/>
      <c r="E447" s="114"/>
      <c r="F447" s="115"/>
      <c r="G447" s="116"/>
      <c r="H447" s="117"/>
      <c r="I447" s="62" t="str">
        <f t="shared" si="36"/>
        <v/>
      </c>
      <c r="R447" t="str">
        <f t="shared" si="37"/>
        <v/>
      </c>
      <c r="S447" s="76" t="str">
        <f t="shared" si="38"/>
        <v/>
      </c>
      <c r="T447" s="77" t="str">
        <f t="shared" si="39"/>
        <v/>
      </c>
      <c r="U447" s="67" t="str">
        <f t="shared" si="40"/>
        <v/>
      </c>
      <c r="V447" s="67" t="str">
        <f t="shared" si="41"/>
        <v/>
      </c>
    </row>
    <row r="448" spans="1:22" ht="16.2" thickBot="1">
      <c r="A448" s="78"/>
      <c r="B448" s="114"/>
      <c r="C448" s="122"/>
      <c r="D448" s="114"/>
      <c r="E448" s="114"/>
      <c r="F448" s="115"/>
      <c r="G448" s="116"/>
      <c r="H448" s="117"/>
      <c r="I448" s="62" t="str">
        <f t="shared" si="36"/>
        <v/>
      </c>
      <c r="R448" t="str">
        <f t="shared" si="37"/>
        <v/>
      </c>
      <c r="S448" s="76" t="str">
        <f t="shared" si="38"/>
        <v/>
      </c>
      <c r="T448" s="77" t="str">
        <f t="shared" si="39"/>
        <v/>
      </c>
      <c r="U448" s="67" t="str">
        <f t="shared" si="40"/>
        <v/>
      </c>
      <c r="V448" s="67" t="str">
        <f t="shared" si="41"/>
        <v/>
      </c>
    </row>
    <row r="449" spans="1:22" ht="16.2" thickBot="1">
      <c r="A449" s="78"/>
      <c r="B449" s="114"/>
      <c r="C449" s="122"/>
      <c r="D449" s="114"/>
      <c r="E449" s="114"/>
      <c r="F449" s="115"/>
      <c r="G449" s="116"/>
      <c r="H449" s="117"/>
      <c r="I449" s="62" t="str">
        <f t="shared" si="36"/>
        <v/>
      </c>
      <c r="R449" t="str">
        <f t="shared" si="37"/>
        <v/>
      </c>
      <c r="S449" s="76" t="str">
        <f t="shared" si="38"/>
        <v/>
      </c>
      <c r="T449" s="77" t="str">
        <f t="shared" si="39"/>
        <v/>
      </c>
      <c r="U449" s="67" t="str">
        <f t="shared" si="40"/>
        <v/>
      </c>
      <c r="V449" s="67" t="str">
        <f t="shared" si="41"/>
        <v/>
      </c>
    </row>
    <row r="450" spans="1:22" ht="16.2" thickBot="1">
      <c r="A450" s="78"/>
      <c r="B450" s="114"/>
      <c r="C450" s="122"/>
      <c r="D450" s="114"/>
      <c r="E450" s="114"/>
      <c r="F450" s="115"/>
      <c r="G450" s="116"/>
      <c r="H450" s="117"/>
      <c r="I450" s="62" t="str">
        <f t="shared" si="36"/>
        <v/>
      </c>
      <c r="R450" t="str">
        <f t="shared" si="37"/>
        <v/>
      </c>
      <c r="S450" s="76" t="str">
        <f t="shared" si="38"/>
        <v/>
      </c>
      <c r="T450" s="77" t="str">
        <f t="shared" si="39"/>
        <v/>
      </c>
      <c r="U450" s="67" t="str">
        <f t="shared" si="40"/>
        <v/>
      </c>
      <c r="V450" s="67" t="str">
        <f t="shared" si="41"/>
        <v/>
      </c>
    </row>
    <row r="451" spans="1:22" ht="16.2" thickBot="1">
      <c r="A451" s="78"/>
      <c r="B451" s="114"/>
      <c r="C451" s="122"/>
      <c r="D451" s="114"/>
      <c r="E451" s="114"/>
      <c r="F451" s="115"/>
      <c r="G451" s="116"/>
      <c r="H451" s="117"/>
      <c r="I451" s="62" t="str">
        <f t="shared" ref="I451:I514" si="42">IF(C451="","",EXP(C451))</f>
        <v/>
      </c>
      <c r="R451" t="str">
        <f t="shared" ref="R451:R514" si="43">IF(C451="","",EXP(-POWER((1-K$23*(I451-K$17)/K$16), 1/K$23)))</f>
        <v/>
      </c>
      <c r="S451" s="76" t="str">
        <f t="shared" ref="S451:S514" si="44">IF(C451="","", -LN(1- K$23 *(I451-K$17)/K$16) / K$23)</f>
        <v/>
      </c>
      <c r="T451" s="77" t="str">
        <f t="shared" ref="T451:T514" si="45">IF(C451="","",(1/K$16)  *  EXP(-(1-K$23)*S451 - EXP(-S451)))</f>
        <v/>
      </c>
      <c r="U451" s="67" t="str">
        <f t="shared" ref="U451:U514" si="46">IF(C451="","",(A451-1)*I451/(K$14-1))</f>
        <v/>
      </c>
      <c r="V451" s="67" t="str">
        <f t="shared" ref="V451:V514" si="47">IF(C451="","",(A451-1)*(A451-2)*I451/((K$14-1)*(K$14-2)))</f>
        <v/>
      </c>
    </row>
    <row r="452" spans="1:22" ht="16.2" thickBot="1">
      <c r="A452" s="78"/>
      <c r="B452" s="114"/>
      <c r="C452" s="122"/>
      <c r="D452" s="114"/>
      <c r="E452" s="114"/>
      <c r="F452" s="115"/>
      <c r="G452" s="116"/>
      <c r="H452" s="117"/>
      <c r="I452" s="62" t="str">
        <f t="shared" si="42"/>
        <v/>
      </c>
      <c r="R452" t="str">
        <f t="shared" si="43"/>
        <v/>
      </c>
      <c r="S452" s="76" t="str">
        <f t="shared" si="44"/>
        <v/>
      </c>
      <c r="T452" s="77" t="str">
        <f t="shared" si="45"/>
        <v/>
      </c>
      <c r="U452" s="67" t="str">
        <f t="shared" si="46"/>
        <v/>
      </c>
      <c r="V452" s="67" t="str">
        <f t="shared" si="47"/>
        <v/>
      </c>
    </row>
    <row r="453" spans="1:22" ht="16.2" thickBot="1">
      <c r="A453" s="78"/>
      <c r="B453" s="114"/>
      <c r="C453" s="122"/>
      <c r="D453" s="114"/>
      <c r="E453" s="114"/>
      <c r="F453" s="115"/>
      <c r="G453" s="116"/>
      <c r="H453" s="117"/>
      <c r="I453" s="62" t="str">
        <f t="shared" si="42"/>
        <v/>
      </c>
      <c r="R453" t="str">
        <f t="shared" si="43"/>
        <v/>
      </c>
      <c r="S453" s="76" t="str">
        <f t="shared" si="44"/>
        <v/>
      </c>
      <c r="T453" s="77" t="str">
        <f t="shared" si="45"/>
        <v/>
      </c>
      <c r="U453" s="67" t="str">
        <f t="shared" si="46"/>
        <v/>
      </c>
      <c r="V453" s="67" t="str">
        <f t="shared" si="47"/>
        <v/>
      </c>
    </row>
    <row r="454" spans="1:22" ht="16.2" thickBot="1">
      <c r="A454" s="78"/>
      <c r="B454" s="114"/>
      <c r="C454" s="122"/>
      <c r="D454" s="114"/>
      <c r="E454" s="114"/>
      <c r="F454" s="115"/>
      <c r="G454" s="116"/>
      <c r="H454" s="117"/>
      <c r="I454" s="62" t="str">
        <f t="shared" si="42"/>
        <v/>
      </c>
      <c r="R454" t="str">
        <f t="shared" si="43"/>
        <v/>
      </c>
      <c r="S454" s="76" t="str">
        <f t="shared" si="44"/>
        <v/>
      </c>
      <c r="T454" s="77" t="str">
        <f t="shared" si="45"/>
        <v/>
      </c>
      <c r="U454" s="67" t="str">
        <f t="shared" si="46"/>
        <v/>
      </c>
      <c r="V454" s="67" t="str">
        <f t="shared" si="47"/>
        <v/>
      </c>
    </row>
    <row r="455" spans="1:22" ht="16.2" thickBot="1">
      <c r="A455" s="78"/>
      <c r="B455" s="114"/>
      <c r="C455" s="122"/>
      <c r="D455" s="114"/>
      <c r="E455" s="114"/>
      <c r="F455" s="115"/>
      <c r="G455" s="116"/>
      <c r="H455" s="117"/>
      <c r="I455" s="62" t="str">
        <f t="shared" si="42"/>
        <v/>
      </c>
      <c r="R455" t="str">
        <f t="shared" si="43"/>
        <v/>
      </c>
      <c r="S455" s="76" t="str">
        <f t="shared" si="44"/>
        <v/>
      </c>
      <c r="T455" s="77" t="str">
        <f t="shared" si="45"/>
        <v/>
      </c>
      <c r="U455" s="67" t="str">
        <f t="shared" si="46"/>
        <v/>
      </c>
      <c r="V455" s="67" t="str">
        <f t="shared" si="47"/>
        <v/>
      </c>
    </row>
    <row r="456" spans="1:22" ht="16.2" thickBot="1">
      <c r="A456" s="78"/>
      <c r="B456" s="114"/>
      <c r="C456" s="122"/>
      <c r="D456" s="114"/>
      <c r="E456" s="114"/>
      <c r="F456" s="115"/>
      <c r="G456" s="116"/>
      <c r="H456" s="117"/>
      <c r="I456" s="62" t="str">
        <f t="shared" si="42"/>
        <v/>
      </c>
      <c r="R456" t="str">
        <f t="shared" si="43"/>
        <v/>
      </c>
      <c r="S456" s="76" t="str">
        <f t="shared" si="44"/>
        <v/>
      </c>
      <c r="T456" s="77" t="str">
        <f t="shared" si="45"/>
        <v/>
      </c>
      <c r="U456" s="67" t="str">
        <f t="shared" si="46"/>
        <v/>
      </c>
      <c r="V456" s="67" t="str">
        <f t="shared" si="47"/>
        <v/>
      </c>
    </row>
    <row r="457" spans="1:22" ht="16.2" thickBot="1">
      <c r="A457" s="78"/>
      <c r="B457" s="114"/>
      <c r="C457" s="122"/>
      <c r="D457" s="114"/>
      <c r="E457" s="114"/>
      <c r="F457" s="115"/>
      <c r="G457" s="116"/>
      <c r="H457" s="117"/>
      <c r="I457" s="62" t="str">
        <f t="shared" si="42"/>
        <v/>
      </c>
      <c r="R457" t="str">
        <f t="shared" si="43"/>
        <v/>
      </c>
      <c r="S457" s="76" t="str">
        <f t="shared" si="44"/>
        <v/>
      </c>
      <c r="T457" s="77" t="str">
        <f t="shared" si="45"/>
        <v/>
      </c>
      <c r="U457" s="67" t="str">
        <f t="shared" si="46"/>
        <v/>
      </c>
      <c r="V457" s="67" t="str">
        <f t="shared" si="47"/>
        <v/>
      </c>
    </row>
    <row r="458" spans="1:22" ht="16.2" thickBot="1">
      <c r="A458" s="78"/>
      <c r="B458" s="114"/>
      <c r="C458" s="122"/>
      <c r="D458" s="114"/>
      <c r="E458" s="114"/>
      <c r="F458" s="115"/>
      <c r="G458" s="116"/>
      <c r="H458" s="117"/>
      <c r="I458" s="62" t="str">
        <f t="shared" si="42"/>
        <v/>
      </c>
      <c r="R458" t="str">
        <f t="shared" si="43"/>
        <v/>
      </c>
      <c r="S458" s="76" t="str">
        <f t="shared" si="44"/>
        <v/>
      </c>
      <c r="T458" s="77" t="str">
        <f t="shared" si="45"/>
        <v/>
      </c>
      <c r="U458" s="67" t="str">
        <f t="shared" si="46"/>
        <v/>
      </c>
      <c r="V458" s="67" t="str">
        <f t="shared" si="47"/>
        <v/>
      </c>
    </row>
    <row r="459" spans="1:22" ht="16.2" thickBot="1">
      <c r="A459" s="78"/>
      <c r="B459" s="114"/>
      <c r="C459" s="122"/>
      <c r="D459" s="114"/>
      <c r="E459" s="114"/>
      <c r="F459" s="115"/>
      <c r="G459" s="116"/>
      <c r="H459" s="117"/>
      <c r="I459" s="62" t="str">
        <f t="shared" si="42"/>
        <v/>
      </c>
      <c r="R459" t="str">
        <f t="shared" si="43"/>
        <v/>
      </c>
      <c r="S459" s="76" t="str">
        <f t="shared" si="44"/>
        <v/>
      </c>
      <c r="T459" s="77" t="str">
        <f t="shared" si="45"/>
        <v/>
      </c>
      <c r="U459" s="67" t="str">
        <f t="shared" si="46"/>
        <v/>
      </c>
      <c r="V459" s="67" t="str">
        <f t="shared" si="47"/>
        <v/>
      </c>
    </row>
    <row r="460" spans="1:22" ht="16.2" thickBot="1">
      <c r="A460" s="78"/>
      <c r="B460" s="114"/>
      <c r="C460" s="122"/>
      <c r="D460" s="114"/>
      <c r="E460" s="114"/>
      <c r="F460" s="115"/>
      <c r="G460" s="116"/>
      <c r="H460" s="117"/>
      <c r="I460" s="62" t="str">
        <f t="shared" si="42"/>
        <v/>
      </c>
      <c r="R460" t="str">
        <f t="shared" si="43"/>
        <v/>
      </c>
      <c r="S460" s="76" t="str">
        <f t="shared" si="44"/>
        <v/>
      </c>
      <c r="T460" s="77" t="str">
        <f t="shared" si="45"/>
        <v/>
      </c>
      <c r="U460" s="67" t="str">
        <f t="shared" si="46"/>
        <v/>
      </c>
      <c r="V460" s="67" t="str">
        <f t="shared" si="47"/>
        <v/>
      </c>
    </row>
    <row r="461" spans="1:22" ht="16.2" thickBot="1">
      <c r="A461" s="78"/>
      <c r="B461" s="114"/>
      <c r="C461" s="122"/>
      <c r="D461" s="114"/>
      <c r="E461" s="114"/>
      <c r="F461" s="115"/>
      <c r="G461" s="116"/>
      <c r="H461" s="117"/>
      <c r="I461" s="62" t="str">
        <f t="shared" si="42"/>
        <v/>
      </c>
      <c r="R461" t="str">
        <f t="shared" si="43"/>
        <v/>
      </c>
      <c r="S461" s="76" t="str">
        <f t="shared" si="44"/>
        <v/>
      </c>
      <c r="T461" s="77" t="str">
        <f t="shared" si="45"/>
        <v/>
      </c>
      <c r="U461" s="67" t="str">
        <f t="shared" si="46"/>
        <v/>
      </c>
      <c r="V461" s="67" t="str">
        <f t="shared" si="47"/>
        <v/>
      </c>
    </row>
    <row r="462" spans="1:22" ht="16.2" thickBot="1">
      <c r="A462" s="78"/>
      <c r="B462" s="114"/>
      <c r="C462" s="122"/>
      <c r="D462" s="114"/>
      <c r="E462" s="114"/>
      <c r="F462" s="115"/>
      <c r="G462" s="116"/>
      <c r="H462" s="117"/>
      <c r="I462" s="62" t="str">
        <f t="shared" si="42"/>
        <v/>
      </c>
      <c r="R462" t="str">
        <f t="shared" si="43"/>
        <v/>
      </c>
      <c r="S462" s="76" t="str">
        <f t="shared" si="44"/>
        <v/>
      </c>
      <c r="T462" s="77" t="str">
        <f t="shared" si="45"/>
        <v/>
      </c>
      <c r="U462" s="67" t="str">
        <f t="shared" si="46"/>
        <v/>
      </c>
      <c r="V462" s="67" t="str">
        <f t="shared" si="47"/>
        <v/>
      </c>
    </row>
    <row r="463" spans="1:22" ht="16.2" thickBot="1">
      <c r="A463" s="78"/>
      <c r="B463" s="114"/>
      <c r="C463" s="122"/>
      <c r="D463" s="114"/>
      <c r="E463" s="114"/>
      <c r="F463" s="115"/>
      <c r="G463" s="116"/>
      <c r="H463" s="117"/>
      <c r="I463" s="62" t="str">
        <f t="shared" si="42"/>
        <v/>
      </c>
      <c r="R463" t="str">
        <f t="shared" si="43"/>
        <v/>
      </c>
      <c r="S463" s="76" t="str">
        <f t="shared" si="44"/>
        <v/>
      </c>
      <c r="T463" s="77" t="str">
        <f t="shared" si="45"/>
        <v/>
      </c>
      <c r="U463" s="67" t="str">
        <f t="shared" si="46"/>
        <v/>
      </c>
      <c r="V463" s="67" t="str">
        <f t="shared" si="47"/>
        <v/>
      </c>
    </row>
    <row r="464" spans="1:22" ht="16.2" thickBot="1">
      <c r="A464" s="78"/>
      <c r="B464" s="114"/>
      <c r="C464" s="122"/>
      <c r="D464" s="114"/>
      <c r="E464" s="114"/>
      <c r="F464" s="115"/>
      <c r="G464" s="116"/>
      <c r="H464" s="117"/>
      <c r="I464" s="62" t="str">
        <f t="shared" si="42"/>
        <v/>
      </c>
      <c r="R464" t="str">
        <f t="shared" si="43"/>
        <v/>
      </c>
      <c r="S464" s="76" t="str">
        <f t="shared" si="44"/>
        <v/>
      </c>
      <c r="T464" s="77" t="str">
        <f t="shared" si="45"/>
        <v/>
      </c>
      <c r="U464" s="67" t="str">
        <f t="shared" si="46"/>
        <v/>
      </c>
      <c r="V464" s="67" t="str">
        <f t="shared" si="47"/>
        <v/>
      </c>
    </row>
    <row r="465" spans="1:22" ht="16.2" thickBot="1">
      <c r="A465" s="78"/>
      <c r="B465" s="114"/>
      <c r="C465" s="122"/>
      <c r="D465" s="114"/>
      <c r="E465" s="114"/>
      <c r="F465" s="115"/>
      <c r="G465" s="116"/>
      <c r="H465" s="117"/>
      <c r="I465" s="62" t="str">
        <f t="shared" si="42"/>
        <v/>
      </c>
      <c r="R465" t="str">
        <f t="shared" si="43"/>
        <v/>
      </c>
      <c r="S465" s="76" t="str">
        <f t="shared" si="44"/>
        <v/>
      </c>
      <c r="T465" s="77" t="str">
        <f t="shared" si="45"/>
        <v/>
      </c>
      <c r="U465" s="67" t="str">
        <f t="shared" si="46"/>
        <v/>
      </c>
      <c r="V465" s="67" t="str">
        <f t="shared" si="47"/>
        <v/>
      </c>
    </row>
    <row r="466" spans="1:22" ht="16.2" thickBot="1">
      <c r="A466" s="78"/>
      <c r="B466" s="114"/>
      <c r="C466" s="122"/>
      <c r="D466" s="114"/>
      <c r="E466" s="114"/>
      <c r="F466" s="115"/>
      <c r="G466" s="116"/>
      <c r="H466" s="117"/>
      <c r="I466" s="62" t="str">
        <f t="shared" si="42"/>
        <v/>
      </c>
      <c r="R466" t="str">
        <f t="shared" si="43"/>
        <v/>
      </c>
      <c r="S466" s="76" t="str">
        <f t="shared" si="44"/>
        <v/>
      </c>
      <c r="T466" s="77" t="str">
        <f t="shared" si="45"/>
        <v/>
      </c>
      <c r="U466" s="67" t="str">
        <f t="shared" si="46"/>
        <v/>
      </c>
      <c r="V466" s="67" t="str">
        <f t="shared" si="47"/>
        <v/>
      </c>
    </row>
    <row r="467" spans="1:22" ht="16.2" thickBot="1">
      <c r="A467" s="78"/>
      <c r="B467" s="114"/>
      <c r="C467" s="122"/>
      <c r="D467" s="114"/>
      <c r="E467" s="114"/>
      <c r="F467" s="115"/>
      <c r="G467" s="116"/>
      <c r="H467" s="117"/>
      <c r="I467" s="62" t="str">
        <f t="shared" si="42"/>
        <v/>
      </c>
      <c r="R467" t="str">
        <f t="shared" si="43"/>
        <v/>
      </c>
      <c r="S467" s="76" t="str">
        <f t="shared" si="44"/>
        <v/>
      </c>
      <c r="T467" s="77" t="str">
        <f t="shared" si="45"/>
        <v/>
      </c>
      <c r="U467" s="67" t="str">
        <f t="shared" si="46"/>
        <v/>
      </c>
      <c r="V467" s="67" t="str">
        <f t="shared" si="47"/>
        <v/>
      </c>
    </row>
    <row r="468" spans="1:22" ht="16.2" thickBot="1">
      <c r="A468" s="78"/>
      <c r="B468" s="114"/>
      <c r="C468" s="122"/>
      <c r="D468" s="114"/>
      <c r="E468" s="114"/>
      <c r="F468" s="115"/>
      <c r="G468" s="116"/>
      <c r="H468" s="117"/>
      <c r="I468" s="62" t="str">
        <f t="shared" si="42"/>
        <v/>
      </c>
      <c r="R468" t="str">
        <f t="shared" si="43"/>
        <v/>
      </c>
      <c r="S468" s="76" t="str">
        <f t="shared" si="44"/>
        <v/>
      </c>
      <c r="T468" s="77" t="str">
        <f t="shared" si="45"/>
        <v/>
      </c>
      <c r="U468" s="67" t="str">
        <f t="shared" si="46"/>
        <v/>
      </c>
      <c r="V468" s="67" t="str">
        <f t="shared" si="47"/>
        <v/>
      </c>
    </row>
    <row r="469" spans="1:22" ht="16.2" thickBot="1">
      <c r="A469" s="78"/>
      <c r="B469" s="114"/>
      <c r="C469" s="122"/>
      <c r="D469" s="114"/>
      <c r="E469" s="114"/>
      <c r="F469" s="115"/>
      <c r="G469" s="116"/>
      <c r="H469" s="117"/>
      <c r="I469" s="62" t="str">
        <f t="shared" si="42"/>
        <v/>
      </c>
      <c r="R469" t="str">
        <f t="shared" si="43"/>
        <v/>
      </c>
      <c r="S469" s="76" t="str">
        <f t="shared" si="44"/>
        <v/>
      </c>
      <c r="T469" s="77" t="str">
        <f t="shared" si="45"/>
        <v/>
      </c>
      <c r="U469" s="67" t="str">
        <f t="shared" si="46"/>
        <v/>
      </c>
      <c r="V469" s="67" t="str">
        <f t="shared" si="47"/>
        <v/>
      </c>
    </row>
    <row r="470" spans="1:22" ht="16.2" thickBot="1">
      <c r="A470" s="78"/>
      <c r="B470" s="114"/>
      <c r="C470" s="122"/>
      <c r="D470" s="114"/>
      <c r="E470" s="114"/>
      <c r="F470" s="115"/>
      <c r="G470" s="116"/>
      <c r="H470" s="117"/>
      <c r="I470" s="62" t="str">
        <f t="shared" si="42"/>
        <v/>
      </c>
      <c r="R470" t="str">
        <f t="shared" si="43"/>
        <v/>
      </c>
      <c r="S470" s="76" t="str">
        <f t="shared" si="44"/>
        <v/>
      </c>
      <c r="T470" s="77" t="str">
        <f t="shared" si="45"/>
        <v/>
      </c>
      <c r="U470" s="67" t="str">
        <f t="shared" si="46"/>
        <v/>
      </c>
      <c r="V470" s="67" t="str">
        <f t="shared" si="47"/>
        <v/>
      </c>
    </row>
    <row r="471" spans="1:22" ht="16.2" thickBot="1">
      <c r="A471" s="78"/>
      <c r="B471" s="114"/>
      <c r="C471" s="122"/>
      <c r="D471" s="114"/>
      <c r="E471" s="114"/>
      <c r="F471" s="115"/>
      <c r="G471" s="116"/>
      <c r="H471" s="117"/>
      <c r="I471" s="62" t="str">
        <f t="shared" si="42"/>
        <v/>
      </c>
      <c r="R471" t="str">
        <f t="shared" si="43"/>
        <v/>
      </c>
      <c r="S471" s="76" t="str">
        <f t="shared" si="44"/>
        <v/>
      </c>
      <c r="T471" s="77" t="str">
        <f t="shared" si="45"/>
        <v/>
      </c>
      <c r="U471" s="67" t="str">
        <f t="shared" si="46"/>
        <v/>
      </c>
      <c r="V471" s="67" t="str">
        <f t="shared" si="47"/>
        <v/>
      </c>
    </row>
    <row r="472" spans="1:22" ht="16.2" thickBot="1">
      <c r="A472" s="78"/>
      <c r="B472" s="114"/>
      <c r="C472" s="122"/>
      <c r="D472" s="114"/>
      <c r="E472" s="114"/>
      <c r="F472" s="115"/>
      <c r="G472" s="116"/>
      <c r="H472" s="117"/>
      <c r="I472" s="62" t="str">
        <f t="shared" si="42"/>
        <v/>
      </c>
      <c r="R472" t="str">
        <f t="shared" si="43"/>
        <v/>
      </c>
      <c r="S472" s="76" t="str">
        <f t="shared" si="44"/>
        <v/>
      </c>
      <c r="T472" s="77" t="str">
        <f t="shared" si="45"/>
        <v/>
      </c>
      <c r="U472" s="67" t="str">
        <f t="shared" si="46"/>
        <v/>
      </c>
      <c r="V472" s="67" t="str">
        <f t="shared" si="47"/>
        <v/>
      </c>
    </row>
    <row r="473" spans="1:22" ht="16.2" thickBot="1">
      <c r="A473" s="78"/>
      <c r="B473" s="114"/>
      <c r="C473" s="122"/>
      <c r="D473" s="114"/>
      <c r="E473" s="114"/>
      <c r="F473" s="115"/>
      <c r="G473" s="116"/>
      <c r="H473" s="117"/>
      <c r="I473" s="62" t="str">
        <f t="shared" si="42"/>
        <v/>
      </c>
      <c r="R473" t="str">
        <f t="shared" si="43"/>
        <v/>
      </c>
      <c r="S473" s="76" t="str">
        <f t="shared" si="44"/>
        <v/>
      </c>
      <c r="T473" s="77" t="str">
        <f t="shared" si="45"/>
        <v/>
      </c>
      <c r="U473" s="67" t="str">
        <f t="shared" si="46"/>
        <v/>
      </c>
      <c r="V473" s="67" t="str">
        <f t="shared" si="47"/>
        <v/>
      </c>
    </row>
    <row r="474" spans="1:22" ht="16.2" thickBot="1">
      <c r="A474" s="78"/>
      <c r="B474" s="114"/>
      <c r="C474" s="122"/>
      <c r="D474" s="114"/>
      <c r="E474" s="114"/>
      <c r="F474" s="115"/>
      <c r="G474" s="116"/>
      <c r="H474" s="117"/>
      <c r="I474" s="62" t="str">
        <f t="shared" si="42"/>
        <v/>
      </c>
      <c r="R474" t="str">
        <f t="shared" si="43"/>
        <v/>
      </c>
      <c r="S474" s="76" t="str">
        <f t="shared" si="44"/>
        <v/>
      </c>
      <c r="T474" s="77" t="str">
        <f t="shared" si="45"/>
        <v/>
      </c>
      <c r="U474" s="67" t="str">
        <f t="shared" si="46"/>
        <v/>
      </c>
      <c r="V474" s="67" t="str">
        <f t="shared" si="47"/>
        <v/>
      </c>
    </row>
    <row r="475" spans="1:22" ht="16.2" thickBot="1">
      <c r="A475" s="78"/>
      <c r="B475" s="114"/>
      <c r="C475" s="122"/>
      <c r="D475" s="114"/>
      <c r="E475" s="114"/>
      <c r="F475" s="115"/>
      <c r="G475" s="116"/>
      <c r="H475" s="117"/>
      <c r="I475" s="62" t="str">
        <f t="shared" si="42"/>
        <v/>
      </c>
      <c r="R475" t="str">
        <f t="shared" si="43"/>
        <v/>
      </c>
      <c r="S475" s="76" t="str">
        <f t="shared" si="44"/>
        <v/>
      </c>
      <c r="T475" s="77" t="str">
        <f t="shared" si="45"/>
        <v/>
      </c>
      <c r="U475" s="67" t="str">
        <f t="shared" si="46"/>
        <v/>
      </c>
      <c r="V475" s="67" t="str">
        <f t="shared" si="47"/>
        <v/>
      </c>
    </row>
    <row r="476" spans="1:22" ht="16.2" thickBot="1">
      <c r="A476" s="78"/>
      <c r="B476" s="114"/>
      <c r="C476" s="122"/>
      <c r="D476" s="114"/>
      <c r="E476" s="114"/>
      <c r="F476" s="115"/>
      <c r="G476" s="116"/>
      <c r="H476" s="117"/>
      <c r="I476" s="62" t="str">
        <f t="shared" si="42"/>
        <v/>
      </c>
      <c r="R476" t="str">
        <f t="shared" si="43"/>
        <v/>
      </c>
      <c r="S476" s="76" t="str">
        <f t="shared" si="44"/>
        <v/>
      </c>
      <c r="T476" s="77" t="str">
        <f t="shared" si="45"/>
        <v/>
      </c>
      <c r="U476" s="67" t="str">
        <f t="shared" si="46"/>
        <v/>
      </c>
      <c r="V476" s="67" t="str">
        <f t="shared" si="47"/>
        <v/>
      </c>
    </row>
    <row r="477" spans="1:22" ht="16.2" thickBot="1">
      <c r="A477" s="78"/>
      <c r="B477" s="114"/>
      <c r="C477" s="122"/>
      <c r="D477" s="114"/>
      <c r="E477" s="114"/>
      <c r="F477" s="115"/>
      <c r="G477" s="116"/>
      <c r="H477" s="117"/>
      <c r="I477" s="62" t="str">
        <f t="shared" si="42"/>
        <v/>
      </c>
      <c r="R477" t="str">
        <f t="shared" si="43"/>
        <v/>
      </c>
      <c r="S477" s="76" t="str">
        <f t="shared" si="44"/>
        <v/>
      </c>
      <c r="T477" s="77" t="str">
        <f t="shared" si="45"/>
        <v/>
      </c>
      <c r="U477" s="67" t="str">
        <f t="shared" si="46"/>
        <v/>
      </c>
      <c r="V477" s="67" t="str">
        <f t="shared" si="47"/>
        <v/>
      </c>
    </row>
    <row r="478" spans="1:22" ht="16.2" thickBot="1">
      <c r="A478" s="78"/>
      <c r="B478" s="114"/>
      <c r="C478" s="122"/>
      <c r="D478" s="114"/>
      <c r="E478" s="114"/>
      <c r="F478" s="115"/>
      <c r="G478" s="116"/>
      <c r="H478" s="117"/>
      <c r="I478" s="62" t="str">
        <f t="shared" si="42"/>
        <v/>
      </c>
      <c r="R478" t="str">
        <f t="shared" si="43"/>
        <v/>
      </c>
      <c r="S478" s="76" t="str">
        <f t="shared" si="44"/>
        <v/>
      </c>
      <c r="T478" s="77" t="str">
        <f t="shared" si="45"/>
        <v/>
      </c>
      <c r="U478" s="67" t="str">
        <f t="shared" si="46"/>
        <v/>
      </c>
      <c r="V478" s="67" t="str">
        <f t="shared" si="47"/>
        <v/>
      </c>
    </row>
    <row r="479" spans="1:22" ht="16.2" thickBot="1">
      <c r="A479" s="78"/>
      <c r="B479" s="114"/>
      <c r="C479" s="122"/>
      <c r="D479" s="114"/>
      <c r="E479" s="114"/>
      <c r="F479" s="115"/>
      <c r="G479" s="116"/>
      <c r="H479" s="117"/>
      <c r="I479" s="62" t="str">
        <f t="shared" si="42"/>
        <v/>
      </c>
      <c r="R479" t="str">
        <f t="shared" si="43"/>
        <v/>
      </c>
      <c r="S479" s="76" t="str">
        <f t="shared" si="44"/>
        <v/>
      </c>
      <c r="T479" s="77" t="str">
        <f t="shared" si="45"/>
        <v/>
      </c>
      <c r="U479" s="67" t="str">
        <f t="shared" si="46"/>
        <v/>
      </c>
      <c r="V479" s="67" t="str">
        <f t="shared" si="47"/>
        <v/>
      </c>
    </row>
    <row r="480" spans="1:22" ht="16.2" thickBot="1">
      <c r="A480" s="78"/>
      <c r="B480" s="114"/>
      <c r="C480" s="122"/>
      <c r="D480" s="114"/>
      <c r="E480" s="114"/>
      <c r="F480" s="115"/>
      <c r="G480" s="116"/>
      <c r="H480" s="117"/>
      <c r="I480" s="62" t="str">
        <f t="shared" si="42"/>
        <v/>
      </c>
      <c r="R480" t="str">
        <f t="shared" si="43"/>
        <v/>
      </c>
      <c r="S480" s="76" t="str">
        <f t="shared" si="44"/>
        <v/>
      </c>
      <c r="T480" s="77" t="str">
        <f t="shared" si="45"/>
        <v/>
      </c>
      <c r="U480" s="67" t="str">
        <f t="shared" si="46"/>
        <v/>
      </c>
      <c r="V480" s="67" t="str">
        <f t="shared" si="47"/>
        <v/>
      </c>
    </row>
    <row r="481" spans="1:22" ht="16.2" thickBot="1">
      <c r="A481" s="78"/>
      <c r="B481" s="114"/>
      <c r="C481" s="122"/>
      <c r="D481" s="114"/>
      <c r="E481" s="114"/>
      <c r="F481" s="115"/>
      <c r="G481" s="116"/>
      <c r="H481" s="117"/>
      <c r="I481" s="62" t="str">
        <f t="shared" si="42"/>
        <v/>
      </c>
      <c r="R481" t="str">
        <f t="shared" si="43"/>
        <v/>
      </c>
      <c r="S481" s="76" t="str">
        <f t="shared" si="44"/>
        <v/>
      </c>
      <c r="T481" s="77" t="str">
        <f t="shared" si="45"/>
        <v/>
      </c>
      <c r="U481" s="67" t="str">
        <f t="shared" si="46"/>
        <v/>
      </c>
      <c r="V481" s="67" t="str">
        <f t="shared" si="47"/>
        <v/>
      </c>
    </row>
    <row r="482" spans="1:22" ht="16.2" thickBot="1">
      <c r="A482" s="78"/>
      <c r="B482" s="114"/>
      <c r="C482" s="122"/>
      <c r="D482" s="114"/>
      <c r="E482" s="114"/>
      <c r="F482" s="115"/>
      <c r="G482" s="116"/>
      <c r="H482" s="117"/>
      <c r="I482" s="62" t="str">
        <f t="shared" si="42"/>
        <v/>
      </c>
      <c r="R482" t="str">
        <f t="shared" si="43"/>
        <v/>
      </c>
      <c r="S482" s="76" t="str">
        <f t="shared" si="44"/>
        <v/>
      </c>
      <c r="T482" s="77" t="str">
        <f t="shared" si="45"/>
        <v/>
      </c>
      <c r="U482" s="67" t="str">
        <f t="shared" si="46"/>
        <v/>
      </c>
      <c r="V482" s="67" t="str">
        <f t="shared" si="47"/>
        <v/>
      </c>
    </row>
    <row r="483" spans="1:22" ht="16.2" thickBot="1">
      <c r="A483" s="78"/>
      <c r="B483" s="114"/>
      <c r="C483" s="122"/>
      <c r="D483" s="114"/>
      <c r="E483" s="114"/>
      <c r="F483" s="115"/>
      <c r="G483" s="116"/>
      <c r="H483" s="117"/>
      <c r="I483" s="62" t="str">
        <f t="shared" si="42"/>
        <v/>
      </c>
      <c r="R483" t="str">
        <f t="shared" si="43"/>
        <v/>
      </c>
      <c r="S483" s="76" t="str">
        <f t="shared" si="44"/>
        <v/>
      </c>
      <c r="T483" s="77" t="str">
        <f t="shared" si="45"/>
        <v/>
      </c>
      <c r="U483" s="67" t="str">
        <f t="shared" si="46"/>
        <v/>
      </c>
      <c r="V483" s="67" t="str">
        <f t="shared" si="47"/>
        <v/>
      </c>
    </row>
    <row r="484" spans="1:22" ht="16.2" thickBot="1">
      <c r="A484" s="78"/>
      <c r="B484" s="114"/>
      <c r="C484" s="122"/>
      <c r="D484" s="114"/>
      <c r="E484" s="114"/>
      <c r="F484" s="115"/>
      <c r="G484" s="116"/>
      <c r="H484" s="117"/>
      <c r="I484" s="62" t="str">
        <f t="shared" si="42"/>
        <v/>
      </c>
      <c r="R484" t="str">
        <f t="shared" si="43"/>
        <v/>
      </c>
      <c r="S484" s="76" t="str">
        <f t="shared" si="44"/>
        <v/>
      </c>
      <c r="T484" s="77" t="str">
        <f t="shared" si="45"/>
        <v/>
      </c>
      <c r="U484" s="67" t="str">
        <f t="shared" si="46"/>
        <v/>
      </c>
      <c r="V484" s="67" t="str">
        <f t="shared" si="47"/>
        <v/>
      </c>
    </row>
    <row r="485" spans="1:22" ht="16.2" thickBot="1">
      <c r="A485" s="78"/>
      <c r="B485" s="114"/>
      <c r="C485" s="122"/>
      <c r="D485" s="114"/>
      <c r="E485" s="114"/>
      <c r="F485" s="115"/>
      <c r="G485" s="116"/>
      <c r="H485" s="117"/>
      <c r="I485" s="62" t="str">
        <f t="shared" si="42"/>
        <v/>
      </c>
      <c r="R485" t="str">
        <f t="shared" si="43"/>
        <v/>
      </c>
      <c r="S485" s="76" t="str">
        <f t="shared" si="44"/>
        <v/>
      </c>
      <c r="T485" s="77" t="str">
        <f t="shared" si="45"/>
        <v/>
      </c>
      <c r="U485" s="67" t="str">
        <f t="shared" si="46"/>
        <v/>
      </c>
      <c r="V485" s="67" t="str">
        <f t="shared" si="47"/>
        <v/>
      </c>
    </row>
    <row r="486" spans="1:22" ht="16.2" thickBot="1">
      <c r="A486" s="78"/>
      <c r="B486" s="114"/>
      <c r="C486" s="122"/>
      <c r="D486" s="114"/>
      <c r="E486" s="114"/>
      <c r="F486" s="115"/>
      <c r="G486" s="116"/>
      <c r="H486" s="117"/>
      <c r="I486" s="62" t="str">
        <f t="shared" si="42"/>
        <v/>
      </c>
      <c r="R486" t="str">
        <f t="shared" si="43"/>
        <v/>
      </c>
      <c r="S486" s="76" t="str">
        <f t="shared" si="44"/>
        <v/>
      </c>
      <c r="T486" s="77" t="str">
        <f t="shared" si="45"/>
        <v/>
      </c>
      <c r="U486" s="67" t="str">
        <f t="shared" si="46"/>
        <v/>
      </c>
      <c r="V486" s="67" t="str">
        <f t="shared" si="47"/>
        <v/>
      </c>
    </row>
    <row r="487" spans="1:22" ht="16.2" thickBot="1">
      <c r="A487" s="78"/>
      <c r="B487" s="114"/>
      <c r="C487" s="122"/>
      <c r="D487" s="114"/>
      <c r="E487" s="114"/>
      <c r="F487" s="115"/>
      <c r="G487" s="116"/>
      <c r="H487" s="117"/>
      <c r="I487" s="62" t="str">
        <f t="shared" si="42"/>
        <v/>
      </c>
      <c r="R487" t="str">
        <f t="shared" si="43"/>
        <v/>
      </c>
      <c r="S487" s="76" t="str">
        <f t="shared" si="44"/>
        <v/>
      </c>
      <c r="T487" s="77" t="str">
        <f t="shared" si="45"/>
        <v/>
      </c>
      <c r="U487" s="67" t="str">
        <f t="shared" si="46"/>
        <v/>
      </c>
      <c r="V487" s="67" t="str">
        <f t="shared" si="47"/>
        <v/>
      </c>
    </row>
    <row r="488" spans="1:22" ht="16.2" thickBot="1">
      <c r="A488" s="78"/>
      <c r="B488" s="114"/>
      <c r="C488" s="122"/>
      <c r="D488" s="114"/>
      <c r="E488" s="114"/>
      <c r="F488" s="115"/>
      <c r="G488" s="116"/>
      <c r="H488" s="117"/>
      <c r="I488" s="62" t="str">
        <f t="shared" si="42"/>
        <v/>
      </c>
      <c r="R488" t="str">
        <f t="shared" si="43"/>
        <v/>
      </c>
      <c r="S488" s="76" t="str">
        <f t="shared" si="44"/>
        <v/>
      </c>
      <c r="T488" s="77" t="str">
        <f t="shared" si="45"/>
        <v/>
      </c>
      <c r="U488" s="67" t="str">
        <f t="shared" si="46"/>
        <v/>
      </c>
      <c r="V488" s="67" t="str">
        <f t="shared" si="47"/>
        <v/>
      </c>
    </row>
    <row r="489" spans="1:22" ht="16.2" thickBot="1">
      <c r="A489" s="78"/>
      <c r="B489" s="114"/>
      <c r="C489" s="122"/>
      <c r="D489" s="114"/>
      <c r="E489" s="114"/>
      <c r="F489" s="115"/>
      <c r="G489" s="116"/>
      <c r="H489" s="117"/>
      <c r="I489" s="62" t="str">
        <f t="shared" si="42"/>
        <v/>
      </c>
      <c r="R489" t="str">
        <f t="shared" si="43"/>
        <v/>
      </c>
      <c r="S489" s="76" t="str">
        <f t="shared" si="44"/>
        <v/>
      </c>
      <c r="T489" s="77" t="str">
        <f t="shared" si="45"/>
        <v/>
      </c>
      <c r="U489" s="67" t="str">
        <f t="shared" si="46"/>
        <v/>
      </c>
      <c r="V489" s="67" t="str">
        <f t="shared" si="47"/>
        <v/>
      </c>
    </row>
    <row r="490" spans="1:22" ht="16.2" thickBot="1">
      <c r="A490" s="78"/>
      <c r="B490" s="114"/>
      <c r="C490" s="122"/>
      <c r="D490" s="114"/>
      <c r="E490" s="114"/>
      <c r="F490" s="115"/>
      <c r="G490" s="116"/>
      <c r="H490" s="117"/>
      <c r="I490" s="62" t="str">
        <f t="shared" si="42"/>
        <v/>
      </c>
      <c r="R490" t="str">
        <f t="shared" si="43"/>
        <v/>
      </c>
      <c r="S490" s="76" t="str">
        <f t="shared" si="44"/>
        <v/>
      </c>
      <c r="T490" s="77" t="str">
        <f t="shared" si="45"/>
        <v/>
      </c>
      <c r="U490" s="67" t="str">
        <f t="shared" si="46"/>
        <v/>
      </c>
      <c r="V490" s="67" t="str">
        <f t="shared" si="47"/>
        <v/>
      </c>
    </row>
    <row r="491" spans="1:22" ht="16.2" thickBot="1">
      <c r="A491" s="78"/>
      <c r="B491" s="114"/>
      <c r="C491" s="122"/>
      <c r="D491" s="114"/>
      <c r="E491" s="114"/>
      <c r="F491" s="115"/>
      <c r="G491" s="116"/>
      <c r="H491" s="117"/>
      <c r="I491" s="62" t="str">
        <f t="shared" si="42"/>
        <v/>
      </c>
      <c r="R491" t="str">
        <f t="shared" si="43"/>
        <v/>
      </c>
      <c r="S491" s="76" t="str">
        <f t="shared" si="44"/>
        <v/>
      </c>
      <c r="T491" s="77" t="str">
        <f t="shared" si="45"/>
        <v/>
      </c>
      <c r="U491" s="67" t="str">
        <f t="shared" si="46"/>
        <v/>
      </c>
      <c r="V491" s="67" t="str">
        <f t="shared" si="47"/>
        <v/>
      </c>
    </row>
    <row r="492" spans="1:22" ht="16.2" thickBot="1">
      <c r="A492" s="78"/>
      <c r="B492" s="114"/>
      <c r="C492" s="122"/>
      <c r="D492" s="114"/>
      <c r="E492" s="114"/>
      <c r="F492" s="115"/>
      <c r="G492" s="116"/>
      <c r="H492" s="117"/>
      <c r="I492" s="62" t="str">
        <f t="shared" si="42"/>
        <v/>
      </c>
      <c r="R492" t="str">
        <f t="shared" si="43"/>
        <v/>
      </c>
      <c r="S492" s="76" t="str">
        <f t="shared" si="44"/>
        <v/>
      </c>
      <c r="T492" s="77" t="str">
        <f t="shared" si="45"/>
        <v/>
      </c>
      <c r="U492" s="67" t="str">
        <f t="shared" si="46"/>
        <v/>
      </c>
      <c r="V492" s="67" t="str">
        <f t="shared" si="47"/>
        <v/>
      </c>
    </row>
    <row r="493" spans="1:22" ht="16.2" thickBot="1">
      <c r="A493" s="78"/>
      <c r="B493" s="114"/>
      <c r="C493" s="122"/>
      <c r="D493" s="114"/>
      <c r="E493" s="114"/>
      <c r="F493" s="115"/>
      <c r="G493" s="116"/>
      <c r="H493" s="117"/>
      <c r="I493" s="62" t="str">
        <f t="shared" si="42"/>
        <v/>
      </c>
      <c r="R493" t="str">
        <f t="shared" si="43"/>
        <v/>
      </c>
      <c r="S493" s="76" t="str">
        <f t="shared" si="44"/>
        <v/>
      </c>
      <c r="T493" s="77" t="str">
        <f t="shared" si="45"/>
        <v/>
      </c>
      <c r="U493" s="67" t="str">
        <f t="shared" si="46"/>
        <v/>
      </c>
      <c r="V493" s="67" t="str">
        <f t="shared" si="47"/>
        <v/>
      </c>
    </row>
    <row r="494" spans="1:22" ht="16.2" thickBot="1">
      <c r="A494" s="78"/>
      <c r="B494" s="114"/>
      <c r="C494" s="122"/>
      <c r="D494" s="114"/>
      <c r="E494" s="114"/>
      <c r="F494" s="115"/>
      <c r="G494" s="116"/>
      <c r="H494" s="117"/>
      <c r="I494" s="62" t="str">
        <f t="shared" si="42"/>
        <v/>
      </c>
      <c r="R494" t="str">
        <f t="shared" si="43"/>
        <v/>
      </c>
      <c r="S494" s="76" t="str">
        <f t="shared" si="44"/>
        <v/>
      </c>
      <c r="T494" s="77" t="str">
        <f t="shared" si="45"/>
        <v/>
      </c>
      <c r="U494" s="67" t="str">
        <f t="shared" si="46"/>
        <v/>
      </c>
      <c r="V494" s="67" t="str">
        <f t="shared" si="47"/>
        <v/>
      </c>
    </row>
    <row r="495" spans="1:22" ht="16.2" thickBot="1">
      <c r="A495" s="78"/>
      <c r="B495" s="114"/>
      <c r="C495" s="122"/>
      <c r="D495" s="114"/>
      <c r="E495" s="114"/>
      <c r="F495" s="115"/>
      <c r="G495" s="116"/>
      <c r="H495" s="117"/>
      <c r="I495" s="62" t="str">
        <f t="shared" si="42"/>
        <v/>
      </c>
      <c r="R495" t="str">
        <f t="shared" si="43"/>
        <v/>
      </c>
      <c r="S495" s="76" t="str">
        <f t="shared" si="44"/>
        <v/>
      </c>
      <c r="T495" s="77" t="str">
        <f t="shared" si="45"/>
        <v/>
      </c>
      <c r="U495" s="67" t="str">
        <f t="shared" si="46"/>
        <v/>
      </c>
      <c r="V495" s="67" t="str">
        <f t="shared" si="47"/>
        <v/>
      </c>
    </row>
    <row r="496" spans="1:22" ht="16.2" thickBot="1">
      <c r="A496" s="78"/>
      <c r="B496" s="114"/>
      <c r="C496" s="122"/>
      <c r="D496" s="114"/>
      <c r="E496" s="114"/>
      <c r="F496" s="115"/>
      <c r="G496" s="116"/>
      <c r="H496" s="117"/>
      <c r="I496" s="62" t="str">
        <f t="shared" si="42"/>
        <v/>
      </c>
      <c r="R496" t="str">
        <f t="shared" si="43"/>
        <v/>
      </c>
      <c r="S496" s="76" t="str">
        <f t="shared" si="44"/>
        <v/>
      </c>
      <c r="T496" s="77" t="str">
        <f t="shared" si="45"/>
        <v/>
      </c>
      <c r="U496" s="67" t="str">
        <f t="shared" si="46"/>
        <v/>
      </c>
      <c r="V496" s="67" t="str">
        <f t="shared" si="47"/>
        <v/>
      </c>
    </row>
    <row r="497" spans="1:22" ht="16.2" thickBot="1">
      <c r="A497" s="78"/>
      <c r="B497" s="114"/>
      <c r="C497" s="122"/>
      <c r="D497" s="114"/>
      <c r="E497" s="114"/>
      <c r="F497" s="115"/>
      <c r="G497" s="116"/>
      <c r="H497" s="117"/>
      <c r="I497" s="62" t="str">
        <f t="shared" si="42"/>
        <v/>
      </c>
      <c r="R497" t="str">
        <f t="shared" si="43"/>
        <v/>
      </c>
      <c r="S497" s="76" t="str">
        <f t="shared" si="44"/>
        <v/>
      </c>
      <c r="T497" s="77" t="str">
        <f t="shared" si="45"/>
        <v/>
      </c>
      <c r="U497" s="67" t="str">
        <f t="shared" si="46"/>
        <v/>
      </c>
      <c r="V497" s="67" t="str">
        <f t="shared" si="47"/>
        <v/>
      </c>
    </row>
    <row r="498" spans="1:22" ht="16.2" thickBot="1">
      <c r="A498" s="78"/>
      <c r="B498" s="114"/>
      <c r="C498" s="122"/>
      <c r="D498" s="114"/>
      <c r="E498" s="114"/>
      <c r="F498" s="115"/>
      <c r="G498" s="116"/>
      <c r="H498" s="117"/>
      <c r="I498" s="62" t="str">
        <f t="shared" si="42"/>
        <v/>
      </c>
      <c r="R498" t="str">
        <f t="shared" si="43"/>
        <v/>
      </c>
      <c r="S498" s="76" t="str">
        <f t="shared" si="44"/>
        <v/>
      </c>
      <c r="T498" s="77" t="str">
        <f t="shared" si="45"/>
        <v/>
      </c>
      <c r="U498" s="67" t="str">
        <f t="shared" si="46"/>
        <v/>
      </c>
      <c r="V498" s="67" t="str">
        <f t="shared" si="47"/>
        <v/>
      </c>
    </row>
    <row r="499" spans="1:22" ht="16.2" thickBot="1">
      <c r="A499" s="78"/>
      <c r="B499" s="114"/>
      <c r="C499" s="122"/>
      <c r="D499" s="114"/>
      <c r="E499" s="114"/>
      <c r="F499" s="115"/>
      <c r="G499" s="116"/>
      <c r="H499" s="117"/>
      <c r="I499" s="62" t="str">
        <f t="shared" si="42"/>
        <v/>
      </c>
      <c r="R499" t="str">
        <f t="shared" si="43"/>
        <v/>
      </c>
      <c r="S499" s="76" t="str">
        <f t="shared" si="44"/>
        <v/>
      </c>
      <c r="T499" s="77" t="str">
        <f t="shared" si="45"/>
        <v/>
      </c>
      <c r="U499" s="67" t="str">
        <f t="shared" si="46"/>
        <v/>
      </c>
      <c r="V499" s="67" t="str">
        <f t="shared" si="47"/>
        <v/>
      </c>
    </row>
    <row r="500" spans="1:22" ht="16.2" thickBot="1">
      <c r="A500" s="78"/>
      <c r="B500" s="114"/>
      <c r="C500" s="122"/>
      <c r="D500" s="114"/>
      <c r="E500" s="114"/>
      <c r="F500" s="115"/>
      <c r="G500" s="116"/>
      <c r="H500" s="117"/>
      <c r="I500" s="62" t="str">
        <f t="shared" si="42"/>
        <v/>
      </c>
      <c r="R500" t="str">
        <f t="shared" si="43"/>
        <v/>
      </c>
      <c r="S500" s="76" t="str">
        <f t="shared" si="44"/>
        <v/>
      </c>
      <c r="T500" s="77" t="str">
        <f t="shared" si="45"/>
        <v/>
      </c>
      <c r="U500" s="67" t="str">
        <f t="shared" si="46"/>
        <v/>
      </c>
      <c r="V500" s="67" t="str">
        <f t="shared" si="47"/>
        <v/>
      </c>
    </row>
    <row r="501" spans="1:22" ht="16.2" thickBot="1">
      <c r="A501" s="78"/>
      <c r="B501" s="114"/>
      <c r="C501" s="122"/>
      <c r="D501" s="114"/>
      <c r="E501" s="114"/>
      <c r="F501" s="115"/>
      <c r="G501" s="116"/>
      <c r="H501" s="117"/>
      <c r="I501" s="62" t="str">
        <f t="shared" si="42"/>
        <v/>
      </c>
      <c r="R501" t="str">
        <f t="shared" si="43"/>
        <v/>
      </c>
      <c r="S501" s="76" t="str">
        <f t="shared" si="44"/>
        <v/>
      </c>
      <c r="T501" s="77" t="str">
        <f t="shared" si="45"/>
        <v/>
      </c>
      <c r="U501" s="67" t="str">
        <f t="shared" si="46"/>
        <v/>
      </c>
      <c r="V501" s="67" t="str">
        <f t="shared" si="47"/>
        <v/>
      </c>
    </row>
    <row r="502" spans="1:22" ht="16.2" thickBot="1">
      <c r="A502" s="78"/>
      <c r="B502" s="114"/>
      <c r="C502" s="122"/>
      <c r="D502" s="114"/>
      <c r="E502" s="114"/>
      <c r="F502" s="115"/>
      <c r="G502" s="116"/>
      <c r="H502" s="117"/>
      <c r="I502" s="62" t="str">
        <f t="shared" si="42"/>
        <v/>
      </c>
      <c r="R502" t="str">
        <f t="shared" si="43"/>
        <v/>
      </c>
      <c r="S502" s="76" t="str">
        <f t="shared" si="44"/>
        <v/>
      </c>
      <c r="T502" s="77" t="str">
        <f t="shared" si="45"/>
        <v/>
      </c>
      <c r="U502" s="67" t="str">
        <f t="shared" si="46"/>
        <v/>
      </c>
      <c r="V502" s="67" t="str">
        <f t="shared" si="47"/>
        <v/>
      </c>
    </row>
    <row r="503" spans="1:22" ht="16.2" thickBot="1">
      <c r="A503" s="78"/>
      <c r="B503" s="114"/>
      <c r="C503" s="122"/>
      <c r="D503" s="114"/>
      <c r="E503" s="114"/>
      <c r="F503" s="115"/>
      <c r="G503" s="116"/>
      <c r="H503" s="117"/>
      <c r="I503" s="62" t="str">
        <f t="shared" si="42"/>
        <v/>
      </c>
      <c r="R503" t="str">
        <f t="shared" si="43"/>
        <v/>
      </c>
      <c r="S503" s="76" t="str">
        <f t="shared" si="44"/>
        <v/>
      </c>
      <c r="T503" s="77" t="str">
        <f t="shared" si="45"/>
        <v/>
      </c>
      <c r="U503" s="67" t="str">
        <f t="shared" si="46"/>
        <v/>
      </c>
      <c r="V503" s="67" t="str">
        <f t="shared" si="47"/>
        <v/>
      </c>
    </row>
    <row r="504" spans="1:22" ht="16.2" thickBot="1">
      <c r="A504" s="78"/>
      <c r="B504" s="114"/>
      <c r="C504" s="122"/>
      <c r="D504" s="114"/>
      <c r="E504" s="114"/>
      <c r="F504" s="115"/>
      <c r="G504" s="116"/>
      <c r="H504" s="117"/>
      <c r="I504" s="62" t="str">
        <f t="shared" si="42"/>
        <v/>
      </c>
      <c r="R504" t="str">
        <f t="shared" si="43"/>
        <v/>
      </c>
      <c r="S504" s="76" t="str">
        <f t="shared" si="44"/>
        <v/>
      </c>
      <c r="T504" s="77" t="str">
        <f t="shared" si="45"/>
        <v/>
      </c>
      <c r="U504" s="67" t="str">
        <f t="shared" si="46"/>
        <v/>
      </c>
      <c r="V504" s="67" t="str">
        <f t="shared" si="47"/>
        <v/>
      </c>
    </row>
    <row r="505" spans="1:22" ht="16.2" thickBot="1">
      <c r="A505" s="78"/>
      <c r="B505" s="114"/>
      <c r="C505" s="122"/>
      <c r="D505" s="114"/>
      <c r="E505" s="114"/>
      <c r="F505" s="115"/>
      <c r="G505" s="116"/>
      <c r="H505" s="117"/>
      <c r="I505" s="62" t="str">
        <f t="shared" si="42"/>
        <v/>
      </c>
      <c r="R505" t="str">
        <f t="shared" si="43"/>
        <v/>
      </c>
      <c r="S505" s="76" t="str">
        <f t="shared" si="44"/>
        <v/>
      </c>
      <c r="T505" s="77" t="str">
        <f t="shared" si="45"/>
        <v/>
      </c>
      <c r="U505" s="67" t="str">
        <f t="shared" si="46"/>
        <v/>
      </c>
      <c r="V505" s="67" t="str">
        <f t="shared" si="47"/>
        <v/>
      </c>
    </row>
    <row r="506" spans="1:22" ht="16.2" thickBot="1">
      <c r="A506" s="78"/>
      <c r="B506" s="114"/>
      <c r="C506" s="122"/>
      <c r="D506" s="114"/>
      <c r="E506" s="114"/>
      <c r="F506" s="115"/>
      <c r="G506" s="116"/>
      <c r="H506" s="117"/>
      <c r="I506" s="62" t="str">
        <f t="shared" si="42"/>
        <v/>
      </c>
      <c r="R506" t="str">
        <f t="shared" si="43"/>
        <v/>
      </c>
      <c r="S506" s="76" t="str">
        <f t="shared" si="44"/>
        <v/>
      </c>
      <c r="T506" s="77" t="str">
        <f t="shared" si="45"/>
        <v/>
      </c>
      <c r="U506" s="67" t="str">
        <f t="shared" si="46"/>
        <v/>
      </c>
      <c r="V506" s="67" t="str">
        <f t="shared" si="47"/>
        <v/>
      </c>
    </row>
    <row r="507" spans="1:22" ht="16.2" thickBot="1">
      <c r="A507" s="78"/>
      <c r="B507" s="114"/>
      <c r="C507" s="122"/>
      <c r="D507" s="114"/>
      <c r="E507" s="114"/>
      <c r="F507" s="115"/>
      <c r="G507" s="116"/>
      <c r="H507" s="117"/>
      <c r="I507" s="62" t="str">
        <f t="shared" si="42"/>
        <v/>
      </c>
      <c r="R507" t="str">
        <f t="shared" si="43"/>
        <v/>
      </c>
      <c r="S507" s="76" t="str">
        <f t="shared" si="44"/>
        <v/>
      </c>
      <c r="T507" s="77" t="str">
        <f t="shared" si="45"/>
        <v/>
      </c>
      <c r="U507" s="67" t="str">
        <f t="shared" si="46"/>
        <v/>
      </c>
      <c r="V507" s="67" t="str">
        <f t="shared" si="47"/>
        <v/>
      </c>
    </row>
    <row r="508" spans="1:22" ht="16.2" thickBot="1">
      <c r="A508" s="78"/>
      <c r="B508" s="114"/>
      <c r="C508" s="122"/>
      <c r="D508" s="114"/>
      <c r="E508" s="114"/>
      <c r="F508" s="115"/>
      <c r="G508" s="116"/>
      <c r="H508" s="117"/>
      <c r="I508" s="62" t="str">
        <f t="shared" si="42"/>
        <v/>
      </c>
      <c r="R508" t="str">
        <f t="shared" si="43"/>
        <v/>
      </c>
      <c r="S508" s="76" t="str">
        <f t="shared" si="44"/>
        <v/>
      </c>
      <c r="T508" s="77" t="str">
        <f t="shared" si="45"/>
        <v/>
      </c>
      <c r="U508" s="67" t="str">
        <f t="shared" si="46"/>
        <v/>
      </c>
      <c r="V508" s="67" t="str">
        <f t="shared" si="47"/>
        <v/>
      </c>
    </row>
    <row r="509" spans="1:22" ht="16.2" thickBot="1">
      <c r="A509" s="78"/>
      <c r="B509" s="114"/>
      <c r="C509" s="122"/>
      <c r="D509" s="114"/>
      <c r="E509" s="114"/>
      <c r="F509" s="115"/>
      <c r="G509" s="116"/>
      <c r="H509" s="117"/>
      <c r="I509" s="62" t="str">
        <f t="shared" si="42"/>
        <v/>
      </c>
      <c r="R509" t="str">
        <f t="shared" si="43"/>
        <v/>
      </c>
      <c r="S509" s="76" t="str">
        <f t="shared" si="44"/>
        <v/>
      </c>
      <c r="T509" s="77" t="str">
        <f t="shared" si="45"/>
        <v/>
      </c>
      <c r="U509" s="67" t="str">
        <f t="shared" si="46"/>
        <v/>
      </c>
      <c r="V509" s="67" t="str">
        <f t="shared" si="47"/>
        <v/>
      </c>
    </row>
    <row r="510" spans="1:22" ht="16.2" thickBot="1">
      <c r="A510" s="78"/>
      <c r="B510" s="114"/>
      <c r="C510" s="122"/>
      <c r="D510" s="114"/>
      <c r="E510" s="114"/>
      <c r="F510" s="115"/>
      <c r="G510" s="116"/>
      <c r="H510" s="117"/>
      <c r="I510" s="62" t="str">
        <f t="shared" si="42"/>
        <v/>
      </c>
      <c r="R510" t="str">
        <f t="shared" si="43"/>
        <v/>
      </c>
      <c r="S510" s="76" t="str">
        <f t="shared" si="44"/>
        <v/>
      </c>
      <c r="T510" s="77" t="str">
        <f t="shared" si="45"/>
        <v/>
      </c>
      <c r="U510" s="67" t="str">
        <f t="shared" si="46"/>
        <v/>
      </c>
      <c r="V510" s="67" t="str">
        <f t="shared" si="47"/>
        <v/>
      </c>
    </row>
    <row r="511" spans="1:22" ht="16.2" thickBot="1">
      <c r="A511" s="78"/>
      <c r="B511" s="114"/>
      <c r="C511" s="122"/>
      <c r="D511" s="114"/>
      <c r="E511" s="114"/>
      <c r="F511" s="115"/>
      <c r="G511" s="116"/>
      <c r="H511" s="117"/>
      <c r="I511" s="62" t="str">
        <f t="shared" si="42"/>
        <v/>
      </c>
      <c r="R511" t="str">
        <f t="shared" si="43"/>
        <v/>
      </c>
      <c r="S511" s="76" t="str">
        <f t="shared" si="44"/>
        <v/>
      </c>
      <c r="T511" s="77" t="str">
        <f t="shared" si="45"/>
        <v/>
      </c>
      <c r="U511" s="67" t="str">
        <f t="shared" si="46"/>
        <v/>
      </c>
      <c r="V511" s="67" t="str">
        <f t="shared" si="47"/>
        <v/>
      </c>
    </row>
    <row r="512" spans="1:22" ht="16.2" thickBot="1">
      <c r="A512" s="78"/>
      <c r="B512" s="114"/>
      <c r="C512" s="122"/>
      <c r="D512" s="114"/>
      <c r="E512" s="114"/>
      <c r="F512" s="115"/>
      <c r="G512" s="116"/>
      <c r="H512" s="117"/>
      <c r="I512" s="62" t="str">
        <f t="shared" si="42"/>
        <v/>
      </c>
      <c r="R512" t="str">
        <f t="shared" si="43"/>
        <v/>
      </c>
      <c r="S512" s="76" t="str">
        <f t="shared" si="44"/>
        <v/>
      </c>
      <c r="T512" s="77" t="str">
        <f t="shared" si="45"/>
        <v/>
      </c>
      <c r="U512" s="67" t="str">
        <f t="shared" si="46"/>
        <v/>
      </c>
      <c r="V512" s="67" t="str">
        <f t="shared" si="47"/>
        <v/>
      </c>
    </row>
    <row r="513" spans="1:22" ht="16.2" thickBot="1">
      <c r="A513" s="78"/>
      <c r="B513" s="114"/>
      <c r="C513" s="122"/>
      <c r="D513" s="114"/>
      <c r="E513" s="114"/>
      <c r="F513" s="115"/>
      <c r="G513" s="116"/>
      <c r="H513" s="117"/>
      <c r="I513" s="62" t="str">
        <f t="shared" si="42"/>
        <v/>
      </c>
      <c r="R513" t="str">
        <f t="shared" si="43"/>
        <v/>
      </c>
      <c r="S513" s="76" t="str">
        <f t="shared" si="44"/>
        <v/>
      </c>
      <c r="T513" s="77" t="str">
        <f t="shared" si="45"/>
        <v/>
      </c>
      <c r="U513" s="67" t="str">
        <f t="shared" si="46"/>
        <v/>
      </c>
      <c r="V513" s="67" t="str">
        <f t="shared" si="47"/>
        <v/>
      </c>
    </row>
    <row r="514" spans="1:22" ht="16.2" thickBot="1">
      <c r="A514" s="78"/>
      <c r="B514" s="114"/>
      <c r="C514" s="122"/>
      <c r="D514" s="114"/>
      <c r="E514" s="114"/>
      <c r="F514" s="115"/>
      <c r="G514" s="116"/>
      <c r="H514" s="117"/>
      <c r="I514" s="62" t="str">
        <f t="shared" si="42"/>
        <v/>
      </c>
      <c r="R514" t="str">
        <f t="shared" si="43"/>
        <v/>
      </c>
      <c r="S514" s="76" t="str">
        <f t="shared" si="44"/>
        <v/>
      </c>
      <c r="T514" s="77" t="str">
        <f t="shared" si="45"/>
        <v/>
      </c>
      <c r="U514" s="67" t="str">
        <f t="shared" si="46"/>
        <v/>
      </c>
      <c r="V514" s="67" t="str">
        <f t="shared" si="47"/>
        <v/>
      </c>
    </row>
    <row r="515" spans="1:22" ht="16.2" thickBot="1">
      <c r="A515" s="78"/>
      <c r="B515" s="114"/>
      <c r="C515" s="122"/>
      <c r="D515" s="114"/>
      <c r="E515" s="114"/>
      <c r="F515" s="115"/>
      <c r="G515" s="116"/>
      <c r="H515" s="117"/>
      <c r="I515" s="62" t="str">
        <f t="shared" ref="I515:I578" si="48">IF(C515="","",EXP(C515))</f>
        <v/>
      </c>
      <c r="R515" t="str">
        <f t="shared" ref="R515:R578" si="49">IF(C515="","",EXP(-POWER((1-K$23*(I515-K$17)/K$16), 1/K$23)))</f>
        <v/>
      </c>
      <c r="S515" s="76" t="str">
        <f t="shared" ref="S515:S578" si="50">IF(C515="","", -LN(1- K$23 *(I515-K$17)/K$16) / K$23)</f>
        <v/>
      </c>
      <c r="T515" s="77" t="str">
        <f t="shared" ref="T515:T578" si="51">IF(C515="","",(1/K$16)  *  EXP(-(1-K$23)*S515 - EXP(-S515)))</f>
        <v/>
      </c>
      <c r="U515" s="67" t="str">
        <f t="shared" ref="U515:U578" si="52">IF(C515="","",(A515-1)*I515/(K$14-1))</f>
        <v/>
      </c>
      <c r="V515" s="67" t="str">
        <f t="shared" ref="V515:V578" si="53">IF(C515="","",(A515-1)*(A515-2)*I515/((K$14-1)*(K$14-2)))</f>
        <v/>
      </c>
    </row>
    <row r="516" spans="1:22" ht="16.2" thickBot="1">
      <c r="A516" s="78"/>
      <c r="B516" s="114"/>
      <c r="C516" s="122"/>
      <c r="D516" s="114"/>
      <c r="E516" s="114"/>
      <c r="F516" s="115"/>
      <c r="G516" s="116"/>
      <c r="H516" s="117"/>
      <c r="I516" s="62" t="str">
        <f t="shared" si="48"/>
        <v/>
      </c>
      <c r="R516" t="str">
        <f t="shared" si="49"/>
        <v/>
      </c>
      <c r="S516" s="76" t="str">
        <f t="shared" si="50"/>
        <v/>
      </c>
      <c r="T516" s="77" t="str">
        <f t="shared" si="51"/>
        <v/>
      </c>
      <c r="U516" s="67" t="str">
        <f t="shared" si="52"/>
        <v/>
      </c>
      <c r="V516" s="67" t="str">
        <f t="shared" si="53"/>
        <v/>
      </c>
    </row>
    <row r="517" spans="1:22" ht="16.2" thickBot="1">
      <c r="A517" s="78"/>
      <c r="B517" s="114"/>
      <c r="C517" s="122"/>
      <c r="D517" s="114"/>
      <c r="E517" s="114"/>
      <c r="F517" s="115"/>
      <c r="G517" s="116"/>
      <c r="H517" s="117"/>
      <c r="I517" s="62" t="str">
        <f t="shared" si="48"/>
        <v/>
      </c>
      <c r="R517" t="str">
        <f t="shared" si="49"/>
        <v/>
      </c>
      <c r="S517" s="76" t="str">
        <f t="shared" si="50"/>
        <v/>
      </c>
      <c r="T517" s="77" t="str">
        <f t="shared" si="51"/>
        <v/>
      </c>
      <c r="U517" s="67" t="str">
        <f t="shared" si="52"/>
        <v/>
      </c>
      <c r="V517" s="67" t="str">
        <f t="shared" si="53"/>
        <v/>
      </c>
    </row>
    <row r="518" spans="1:22" ht="16.2" thickBot="1">
      <c r="A518" s="78"/>
      <c r="B518" s="114"/>
      <c r="C518" s="122"/>
      <c r="D518" s="114"/>
      <c r="E518" s="114"/>
      <c r="F518" s="115"/>
      <c r="G518" s="116"/>
      <c r="H518" s="117"/>
      <c r="I518" s="62" t="str">
        <f t="shared" si="48"/>
        <v/>
      </c>
      <c r="R518" t="str">
        <f t="shared" si="49"/>
        <v/>
      </c>
      <c r="S518" s="76" t="str">
        <f t="shared" si="50"/>
        <v/>
      </c>
      <c r="T518" s="77" t="str">
        <f t="shared" si="51"/>
        <v/>
      </c>
      <c r="U518" s="67" t="str">
        <f t="shared" si="52"/>
        <v/>
      </c>
      <c r="V518" s="67" t="str">
        <f t="shared" si="53"/>
        <v/>
      </c>
    </row>
    <row r="519" spans="1:22" ht="16.2" thickBot="1">
      <c r="A519" s="78"/>
      <c r="B519" s="114"/>
      <c r="C519" s="122"/>
      <c r="D519" s="114"/>
      <c r="E519" s="114"/>
      <c r="F519" s="115"/>
      <c r="G519" s="116"/>
      <c r="H519" s="117"/>
      <c r="I519" s="62" t="str">
        <f t="shared" si="48"/>
        <v/>
      </c>
      <c r="R519" t="str">
        <f t="shared" si="49"/>
        <v/>
      </c>
      <c r="S519" s="76" t="str">
        <f t="shared" si="50"/>
        <v/>
      </c>
      <c r="T519" s="77" t="str">
        <f t="shared" si="51"/>
        <v/>
      </c>
      <c r="U519" s="67" t="str">
        <f t="shared" si="52"/>
        <v/>
      </c>
      <c r="V519" s="67" t="str">
        <f t="shared" si="53"/>
        <v/>
      </c>
    </row>
    <row r="520" spans="1:22" ht="16.2" thickBot="1">
      <c r="A520" s="78"/>
      <c r="B520" s="114"/>
      <c r="C520" s="122"/>
      <c r="D520" s="114"/>
      <c r="E520" s="114"/>
      <c r="F520" s="115"/>
      <c r="G520" s="116"/>
      <c r="H520" s="117"/>
      <c r="I520" s="62" t="str">
        <f t="shared" si="48"/>
        <v/>
      </c>
      <c r="R520" t="str">
        <f t="shared" si="49"/>
        <v/>
      </c>
      <c r="S520" s="76" t="str">
        <f t="shared" si="50"/>
        <v/>
      </c>
      <c r="T520" s="77" t="str">
        <f t="shared" si="51"/>
        <v/>
      </c>
      <c r="U520" s="67" t="str">
        <f t="shared" si="52"/>
        <v/>
      </c>
      <c r="V520" s="67" t="str">
        <f t="shared" si="53"/>
        <v/>
      </c>
    </row>
    <row r="521" spans="1:22" ht="16.2" thickBot="1">
      <c r="A521" s="78"/>
      <c r="B521" s="114"/>
      <c r="C521" s="122"/>
      <c r="D521" s="114"/>
      <c r="E521" s="114"/>
      <c r="F521" s="115"/>
      <c r="G521" s="116"/>
      <c r="H521" s="117"/>
      <c r="I521" s="62" t="str">
        <f t="shared" si="48"/>
        <v/>
      </c>
      <c r="R521" t="str">
        <f t="shared" si="49"/>
        <v/>
      </c>
      <c r="S521" s="76" t="str">
        <f t="shared" si="50"/>
        <v/>
      </c>
      <c r="T521" s="77" t="str">
        <f t="shared" si="51"/>
        <v/>
      </c>
      <c r="U521" s="67" t="str">
        <f t="shared" si="52"/>
        <v/>
      </c>
      <c r="V521" s="67" t="str">
        <f t="shared" si="53"/>
        <v/>
      </c>
    </row>
    <row r="522" spans="1:22" ht="16.2" thickBot="1">
      <c r="A522" s="78"/>
      <c r="B522" s="114"/>
      <c r="C522" s="122"/>
      <c r="D522" s="114"/>
      <c r="E522" s="114"/>
      <c r="F522" s="115"/>
      <c r="G522" s="116"/>
      <c r="H522" s="117"/>
      <c r="I522" s="62" t="str">
        <f t="shared" si="48"/>
        <v/>
      </c>
      <c r="R522" t="str">
        <f t="shared" si="49"/>
        <v/>
      </c>
      <c r="S522" s="76" t="str">
        <f t="shared" si="50"/>
        <v/>
      </c>
      <c r="T522" s="77" t="str">
        <f t="shared" si="51"/>
        <v/>
      </c>
      <c r="U522" s="67" t="str">
        <f t="shared" si="52"/>
        <v/>
      </c>
      <c r="V522" s="67" t="str">
        <f t="shared" si="53"/>
        <v/>
      </c>
    </row>
    <row r="523" spans="1:22" ht="16.2" thickBot="1">
      <c r="A523" s="78"/>
      <c r="B523" s="114"/>
      <c r="C523" s="122"/>
      <c r="D523" s="114"/>
      <c r="E523" s="114"/>
      <c r="F523" s="115"/>
      <c r="G523" s="116"/>
      <c r="H523" s="117"/>
      <c r="I523" s="62" t="str">
        <f t="shared" si="48"/>
        <v/>
      </c>
      <c r="R523" t="str">
        <f t="shared" si="49"/>
        <v/>
      </c>
      <c r="S523" s="76" t="str">
        <f t="shared" si="50"/>
        <v/>
      </c>
      <c r="T523" s="77" t="str">
        <f t="shared" si="51"/>
        <v/>
      </c>
      <c r="U523" s="67" t="str">
        <f t="shared" si="52"/>
        <v/>
      </c>
      <c r="V523" s="67" t="str">
        <f t="shared" si="53"/>
        <v/>
      </c>
    </row>
    <row r="524" spans="1:22" ht="16.2" thickBot="1">
      <c r="A524" s="78"/>
      <c r="B524" s="114"/>
      <c r="C524" s="122"/>
      <c r="D524" s="114"/>
      <c r="E524" s="114"/>
      <c r="F524" s="115"/>
      <c r="G524" s="116"/>
      <c r="H524" s="117"/>
      <c r="I524" s="62" t="str">
        <f t="shared" si="48"/>
        <v/>
      </c>
      <c r="R524" t="str">
        <f t="shared" si="49"/>
        <v/>
      </c>
      <c r="S524" s="76" t="str">
        <f t="shared" si="50"/>
        <v/>
      </c>
      <c r="T524" s="77" t="str">
        <f t="shared" si="51"/>
        <v/>
      </c>
      <c r="U524" s="67" t="str">
        <f t="shared" si="52"/>
        <v/>
      </c>
      <c r="V524" s="67" t="str">
        <f t="shared" si="53"/>
        <v/>
      </c>
    </row>
    <row r="525" spans="1:22" ht="16.2" thickBot="1">
      <c r="A525" s="78"/>
      <c r="B525" s="114"/>
      <c r="C525" s="122"/>
      <c r="D525" s="114"/>
      <c r="E525" s="114"/>
      <c r="F525" s="115"/>
      <c r="G525" s="116"/>
      <c r="H525" s="117"/>
      <c r="I525" s="62" t="str">
        <f t="shared" si="48"/>
        <v/>
      </c>
      <c r="R525" t="str">
        <f t="shared" si="49"/>
        <v/>
      </c>
      <c r="S525" s="76" t="str">
        <f t="shared" si="50"/>
        <v/>
      </c>
      <c r="T525" s="77" t="str">
        <f t="shared" si="51"/>
        <v/>
      </c>
      <c r="U525" s="67" t="str">
        <f t="shared" si="52"/>
        <v/>
      </c>
      <c r="V525" s="67" t="str">
        <f t="shared" si="53"/>
        <v/>
      </c>
    </row>
    <row r="526" spans="1:22" ht="16.2" thickBot="1">
      <c r="A526" s="78"/>
      <c r="B526" s="114"/>
      <c r="C526" s="122"/>
      <c r="D526" s="114"/>
      <c r="E526" s="114"/>
      <c r="F526" s="115"/>
      <c r="G526" s="116"/>
      <c r="H526" s="117"/>
      <c r="I526" s="62" t="str">
        <f t="shared" si="48"/>
        <v/>
      </c>
      <c r="R526" t="str">
        <f t="shared" si="49"/>
        <v/>
      </c>
      <c r="S526" s="76" t="str">
        <f t="shared" si="50"/>
        <v/>
      </c>
      <c r="T526" s="77" t="str">
        <f t="shared" si="51"/>
        <v/>
      </c>
      <c r="U526" s="67" t="str">
        <f t="shared" si="52"/>
        <v/>
      </c>
      <c r="V526" s="67" t="str">
        <f t="shared" si="53"/>
        <v/>
      </c>
    </row>
    <row r="527" spans="1:22" ht="16.2" thickBot="1">
      <c r="A527" s="78"/>
      <c r="B527" s="114"/>
      <c r="C527" s="122"/>
      <c r="D527" s="114"/>
      <c r="E527" s="114"/>
      <c r="F527" s="115"/>
      <c r="G527" s="116"/>
      <c r="H527" s="117"/>
      <c r="I527" s="62" t="str">
        <f t="shared" si="48"/>
        <v/>
      </c>
      <c r="R527" t="str">
        <f t="shared" si="49"/>
        <v/>
      </c>
      <c r="S527" s="76" t="str">
        <f t="shared" si="50"/>
        <v/>
      </c>
      <c r="T527" s="77" t="str">
        <f t="shared" si="51"/>
        <v/>
      </c>
      <c r="U527" s="67" t="str">
        <f t="shared" si="52"/>
        <v/>
      </c>
      <c r="V527" s="67" t="str">
        <f t="shared" si="53"/>
        <v/>
      </c>
    </row>
    <row r="528" spans="1:22" ht="16.2" thickBot="1">
      <c r="A528" s="78"/>
      <c r="B528" s="114"/>
      <c r="C528" s="122"/>
      <c r="D528" s="114"/>
      <c r="E528" s="114"/>
      <c r="F528" s="115"/>
      <c r="G528" s="116"/>
      <c r="H528" s="117"/>
      <c r="I528" s="62" t="str">
        <f t="shared" si="48"/>
        <v/>
      </c>
      <c r="R528" t="str">
        <f t="shared" si="49"/>
        <v/>
      </c>
      <c r="S528" s="76" t="str">
        <f t="shared" si="50"/>
        <v/>
      </c>
      <c r="T528" s="77" t="str">
        <f t="shared" si="51"/>
        <v/>
      </c>
      <c r="U528" s="67" t="str">
        <f t="shared" si="52"/>
        <v/>
      </c>
      <c r="V528" s="67" t="str">
        <f t="shared" si="53"/>
        <v/>
      </c>
    </row>
    <row r="529" spans="1:22" ht="16.2" thickBot="1">
      <c r="A529" s="78"/>
      <c r="B529" s="114"/>
      <c r="C529" s="122"/>
      <c r="D529" s="114"/>
      <c r="E529" s="114"/>
      <c r="F529" s="115"/>
      <c r="G529" s="116"/>
      <c r="H529" s="117"/>
      <c r="I529" s="62" t="str">
        <f t="shared" si="48"/>
        <v/>
      </c>
      <c r="R529" t="str">
        <f t="shared" si="49"/>
        <v/>
      </c>
      <c r="S529" s="76" t="str">
        <f t="shared" si="50"/>
        <v/>
      </c>
      <c r="T529" s="77" t="str">
        <f t="shared" si="51"/>
        <v/>
      </c>
      <c r="U529" s="67" t="str">
        <f t="shared" si="52"/>
        <v/>
      </c>
      <c r="V529" s="67" t="str">
        <f t="shared" si="53"/>
        <v/>
      </c>
    </row>
    <row r="530" spans="1:22" ht="16.2" thickBot="1">
      <c r="A530" s="78"/>
      <c r="B530" s="114"/>
      <c r="C530" s="122"/>
      <c r="D530" s="114"/>
      <c r="E530" s="114"/>
      <c r="F530" s="115"/>
      <c r="G530" s="116"/>
      <c r="H530" s="117"/>
      <c r="I530" s="62" t="str">
        <f t="shared" si="48"/>
        <v/>
      </c>
      <c r="R530" t="str">
        <f t="shared" si="49"/>
        <v/>
      </c>
      <c r="S530" s="76" t="str">
        <f t="shared" si="50"/>
        <v/>
      </c>
      <c r="T530" s="77" t="str">
        <f t="shared" si="51"/>
        <v/>
      </c>
      <c r="U530" s="67" t="str">
        <f t="shared" si="52"/>
        <v/>
      </c>
      <c r="V530" s="67" t="str">
        <f t="shared" si="53"/>
        <v/>
      </c>
    </row>
    <row r="531" spans="1:22" ht="16.2" thickBot="1">
      <c r="A531" s="78"/>
      <c r="B531" s="114"/>
      <c r="C531" s="122"/>
      <c r="D531" s="114"/>
      <c r="E531" s="114"/>
      <c r="F531" s="115"/>
      <c r="G531" s="116"/>
      <c r="H531" s="117"/>
      <c r="I531" s="62" t="str">
        <f t="shared" si="48"/>
        <v/>
      </c>
      <c r="R531" t="str">
        <f t="shared" si="49"/>
        <v/>
      </c>
      <c r="S531" s="76" t="str">
        <f t="shared" si="50"/>
        <v/>
      </c>
      <c r="T531" s="77" t="str">
        <f t="shared" si="51"/>
        <v/>
      </c>
      <c r="U531" s="67" t="str">
        <f t="shared" si="52"/>
        <v/>
      </c>
      <c r="V531" s="67" t="str">
        <f t="shared" si="53"/>
        <v/>
      </c>
    </row>
    <row r="532" spans="1:22" ht="16.2" thickBot="1">
      <c r="A532" s="78"/>
      <c r="B532" s="114"/>
      <c r="C532" s="122"/>
      <c r="D532" s="114"/>
      <c r="E532" s="114"/>
      <c r="F532" s="115"/>
      <c r="G532" s="116"/>
      <c r="H532" s="117"/>
      <c r="I532" s="62" t="str">
        <f t="shared" si="48"/>
        <v/>
      </c>
      <c r="R532" t="str">
        <f t="shared" si="49"/>
        <v/>
      </c>
      <c r="S532" s="76" t="str">
        <f t="shared" si="50"/>
        <v/>
      </c>
      <c r="T532" s="77" t="str">
        <f t="shared" si="51"/>
        <v/>
      </c>
      <c r="U532" s="67" t="str">
        <f t="shared" si="52"/>
        <v/>
      </c>
      <c r="V532" s="67" t="str">
        <f t="shared" si="53"/>
        <v/>
      </c>
    </row>
    <row r="533" spans="1:22" ht="16.2" thickBot="1">
      <c r="A533" s="78"/>
      <c r="B533" s="114"/>
      <c r="C533" s="122"/>
      <c r="D533" s="114"/>
      <c r="E533" s="114"/>
      <c r="F533" s="115"/>
      <c r="G533" s="116"/>
      <c r="H533" s="117"/>
      <c r="I533" s="62" t="str">
        <f t="shared" si="48"/>
        <v/>
      </c>
      <c r="R533" t="str">
        <f t="shared" si="49"/>
        <v/>
      </c>
      <c r="S533" s="76" t="str">
        <f t="shared" si="50"/>
        <v/>
      </c>
      <c r="T533" s="77" t="str">
        <f t="shared" si="51"/>
        <v/>
      </c>
      <c r="U533" s="67" t="str">
        <f t="shared" si="52"/>
        <v/>
      </c>
      <c r="V533" s="67" t="str">
        <f t="shared" si="53"/>
        <v/>
      </c>
    </row>
    <row r="534" spans="1:22" ht="16.2" thickBot="1">
      <c r="A534" s="78"/>
      <c r="B534" s="114"/>
      <c r="C534" s="122"/>
      <c r="D534" s="114"/>
      <c r="E534" s="114"/>
      <c r="F534" s="115"/>
      <c r="G534" s="116"/>
      <c r="H534" s="117"/>
      <c r="I534" s="62" t="str">
        <f t="shared" si="48"/>
        <v/>
      </c>
      <c r="R534" t="str">
        <f t="shared" si="49"/>
        <v/>
      </c>
      <c r="S534" s="76" t="str">
        <f t="shared" si="50"/>
        <v/>
      </c>
      <c r="T534" s="77" t="str">
        <f t="shared" si="51"/>
        <v/>
      </c>
      <c r="U534" s="67" t="str">
        <f t="shared" si="52"/>
        <v/>
      </c>
      <c r="V534" s="67" t="str">
        <f t="shared" si="53"/>
        <v/>
      </c>
    </row>
    <row r="535" spans="1:22" ht="16.2" thickBot="1">
      <c r="A535" s="78"/>
      <c r="B535" s="114"/>
      <c r="C535" s="122"/>
      <c r="D535" s="114"/>
      <c r="E535" s="114"/>
      <c r="F535" s="115"/>
      <c r="G535" s="116"/>
      <c r="H535" s="117"/>
      <c r="I535" s="62" t="str">
        <f t="shared" si="48"/>
        <v/>
      </c>
      <c r="R535" t="str">
        <f t="shared" si="49"/>
        <v/>
      </c>
      <c r="S535" s="76" t="str">
        <f t="shared" si="50"/>
        <v/>
      </c>
      <c r="T535" s="77" t="str">
        <f t="shared" si="51"/>
        <v/>
      </c>
      <c r="U535" s="67" t="str">
        <f t="shared" si="52"/>
        <v/>
      </c>
      <c r="V535" s="67" t="str">
        <f t="shared" si="53"/>
        <v/>
      </c>
    </row>
    <row r="536" spans="1:22" ht="16.2" thickBot="1">
      <c r="A536" s="78"/>
      <c r="B536" s="114"/>
      <c r="C536" s="122"/>
      <c r="D536" s="114"/>
      <c r="E536" s="114"/>
      <c r="F536" s="115"/>
      <c r="G536" s="116"/>
      <c r="H536" s="117"/>
      <c r="I536" s="62" t="str">
        <f t="shared" si="48"/>
        <v/>
      </c>
      <c r="R536" t="str">
        <f t="shared" si="49"/>
        <v/>
      </c>
      <c r="S536" s="76" t="str">
        <f t="shared" si="50"/>
        <v/>
      </c>
      <c r="T536" s="77" t="str">
        <f t="shared" si="51"/>
        <v/>
      </c>
      <c r="U536" s="67" t="str">
        <f t="shared" si="52"/>
        <v/>
      </c>
      <c r="V536" s="67" t="str">
        <f t="shared" si="53"/>
        <v/>
      </c>
    </row>
    <row r="537" spans="1:22" ht="16.2" thickBot="1">
      <c r="A537" s="78"/>
      <c r="B537" s="114"/>
      <c r="C537" s="122"/>
      <c r="D537" s="114"/>
      <c r="E537" s="114"/>
      <c r="F537" s="115"/>
      <c r="G537" s="116"/>
      <c r="H537" s="117"/>
      <c r="I537" s="62" t="str">
        <f t="shared" si="48"/>
        <v/>
      </c>
      <c r="R537" t="str">
        <f t="shared" si="49"/>
        <v/>
      </c>
      <c r="S537" s="76" t="str">
        <f t="shared" si="50"/>
        <v/>
      </c>
      <c r="T537" s="77" t="str">
        <f t="shared" si="51"/>
        <v/>
      </c>
      <c r="U537" s="67" t="str">
        <f t="shared" si="52"/>
        <v/>
      </c>
      <c r="V537" s="67" t="str">
        <f t="shared" si="53"/>
        <v/>
      </c>
    </row>
    <row r="538" spans="1:22" ht="16.2" thickBot="1">
      <c r="A538" s="78"/>
      <c r="B538" s="114"/>
      <c r="C538" s="122"/>
      <c r="D538" s="114"/>
      <c r="E538" s="114"/>
      <c r="F538" s="115"/>
      <c r="G538" s="116"/>
      <c r="H538" s="117"/>
      <c r="I538" s="62" t="str">
        <f t="shared" si="48"/>
        <v/>
      </c>
      <c r="R538" t="str">
        <f t="shared" si="49"/>
        <v/>
      </c>
      <c r="S538" s="76" t="str">
        <f t="shared" si="50"/>
        <v/>
      </c>
      <c r="T538" s="77" t="str">
        <f t="shared" si="51"/>
        <v/>
      </c>
      <c r="U538" s="67" t="str">
        <f t="shared" si="52"/>
        <v/>
      </c>
      <c r="V538" s="67" t="str">
        <f t="shared" si="53"/>
        <v/>
      </c>
    </row>
    <row r="539" spans="1:22" ht="16.2" thickBot="1">
      <c r="A539" s="78"/>
      <c r="B539" s="114"/>
      <c r="C539" s="122"/>
      <c r="D539" s="114"/>
      <c r="E539" s="114"/>
      <c r="F539" s="115"/>
      <c r="G539" s="116"/>
      <c r="H539" s="117"/>
      <c r="I539" s="62" t="str">
        <f t="shared" si="48"/>
        <v/>
      </c>
      <c r="R539" t="str">
        <f t="shared" si="49"/>
        <v/>
      </c>
      <c r="S539" s="76" t="str">
        <f t="shared" si="50"/>
        <v/>
      </c>
      <c r="T539" s="77" t="str">
        <f t="shared" si="51"/>
        <v/>
      </c>
      <c r="U539" s="67" t="str">
        <f t="shared" si="52"/>
        <v/>
      </c>
      <c r="V539" s="67" t="str">
        <f t="shared" si="53"/>
        <v/>
      </c>
    </row>
    <row r="540" spans="1:22" ht="16.2" thickBot="1">
      <c r="A540" s="78"/>
      <c r="B540" s="114"/>
      <c r="C540" s="122"/>
      <c r="D540" s="114"/>
      <c r="E540" s="114"/>
      <c r="F540" s="115"/>
      <c r="G540" s="116"/>
      <c r="H540" s="117"/>
      <c r="I540" s="62" t="str">
        <f t="shared" si="48"/>
        <v/>
      </c>
      <c r="R540" t="str">
        <f t="shared" si="49"/>
        <v/>
      </c>
      <c r="S540" s="76" t="str">
        <f t="shared" si="50"/>
        <v/>
      </c>
      <c r="T540" s="77" t="str">
        <f t="shared" si="51"/>
        <v/>
      </c>
      <c r="U540" s="67" t="str">
        <f t="shared" si="52"/>
        <v/>
      </c>
      <c r="V540" s="67" t="str">
        <f t="shared" si="53"/>
        <v/>
      </c>
    </row>
    <row r="541" spans="1:22" ht="16.2" thickBot="1">
      <c r="A541" s="78"/>
      <c r="B541" s="114"/>
      <c r="C541" s="122"/>
      <c r="D541" s="114"/>
      <c r="E541" s="114"/>
      <c r="F541" s="115"/>
      <c r="G541" s="116"/>
      <c r="H541" s="117"/>
      <c r="I541" s="62" t="str">
        <f t="shared" si="48"/>
        <v/>
      </c>
      <c r="R541" t="str">
        <f t="shared" si="49"/>
        <v/>
      </c>
      <c r="S541" s="76" t="str">
        <f t="shared" si="50"/>
        <v/>
      </c>
      <c r="T541" s="77" t="str">
        <f t="shared" si="51"/>
        <v/>
      </c>
      <c r="U541" s="67" t="str">
        <f t="shared" si="52"/>
        <v/>
      </c>
      <c r="V541" s="67" t="str">
        <f t="shared" si="53"/>
        <v/>
      </c>
    </row>
    <row r="542" spans="1:22" ht="16.2" thickBot="1">
      <c r="A542" s="78"/>
      <c r="B542" s="114"/>
      <c r="C542" s="122"/>
      <c r="D542" s="114"/>
      <c r="E542" s="114"/>
      <c r="F542" s="115"/>
      <c r="G542" s="116"/>
      <c r="H542" s="117"/>
      <c r="I542" s="62" t="str">
        <f t="shared" si="48"/>
        <v/>
      </c>
      <c r="R542" t="str">
        <f t="shared" si="49"/>
        <v/>
      </c>
      <c r="S542" s="76" t="str">
        <f t="shared" si="50"/>
        <v/>
      </c>
      <c r="T542" s="77" t="str">
        <f t="shared" si="51"/>
        <v/>
      </c>
      <c r="U542" s="67" t="str">
        <f t="shared" si="52"/>
        <v/>
      </c>
      <c r="V542" s="67" t="str">
        <f t="shared" si="53"/>
        <v/>
      </c>
    </row>
    <row r="543" spans="1:22" ht="16.2" thickBot="1">
      <c r="A543" s="78"/>
      <c r="B543" s="114"/>
      <c r="C543" s="122"/>
      <c r="D543" s="114"/>
      <c r="E543" s="114"/>
      <c r="F543" s="115"/>
      <c r="G543" s="116"/>
      <c r="H543" s="117"/>
      <c r="I543" s="62" t="str">
        <f t="shared" si="48"/>
        <v/>
      </c>
      <c r="R543" t="str">
        <f t="shared" si="49"/>
        <v/>
      </c>
      <c r="S543" s="76" t="str">
        <f t="shared" si="50"/>
        <v/>
      </c>
      <c r="T543" s="77" t="str">
        <f t="shared" si="51"/>
        <v/>
      </c>
      <c r="U543" s="67" t="str">
        <f t="shared" si="52"/>
        <v/>
      </c>
      <c r="V543" s="67" t="str">
        <f t="shared" si="53"/>
        <v/>
      </c>
    </row>
    <row r="544" spans="1:22" ht="16.2" thickBot="1">
      <c r="A544" s="78"/>
      <c r="B544" s="114"/>
      <c r="C544" s="122"/>
      <c r="D544" s="114"/>
      <c r="E544" s="114"/>
      <c r="F544" s="115"/>
      <c r="G544" s="116"/>
      <c r="H544" s="117"/>
      <c r="I544" s="62" t="str">
        <f t="shared" si="48"/>
        <v/>
      </c>
      <c r="R544" t="str">
        <f t="shared" si="49"/>
        <v/>
      </c>
      <c r="S544" s="76" t="str">
        <f t="shared" si="50"/>
        <v/>
      </c>
      <c r="T544" s="77" t="str">
        <f t="shared" si="51"/>
        <v/>
      </c>
      <c r="U544" s="67" t="str">
        <f t="shared" si="52"/>
        <v/>
      </c>
      <c r="V544" s="67" t="str">
        <f t="shared" si="53"/>
        <v/>
      </c>
    </row>
    <row r="545" spans="1:22" ht="16.2" thickBot="1">
      <c r="A545" s="78"/>
      <c r="B545" s="114"/>
      <c r="C545" s="122"/>
      <c r="D545" s="114"/>
      <c r="E545" s="114"/>
      <c r="F545" s="115"/>
      <c r="G545" s="116"/>
      <c r="H545" s="117"/>
      <c r="I545" s="62" t="str">
        <f t="shared" si="48"/>
        <v/>
      </c>
      <c r="R545" t="str">
        <f t="shared" si="49"/>
        <v/>
      </c>
      <c r="S545" s="76" t="str">
        <f t="shared" si="50"/>
        <v/>
      </c>
      <c r="T545" s="77" t="str">
        <f t="shared" si="51"/>
        <v/>
      </c>
      <c r="U545" s="67" t="str">
        <f t="shared" si="52"/>
        <v/>
      </c>
      <c r="V545" s="67" t="str">
        <f t="shared" si="53"/>
        <v/>
      </c>
    </row>
    <row r="546" spans="1:22" ht="16.2" thickBot="1">
      <c r="A546" s="78"/>
      <c r="B546" s="114"/>
      <c r="C546" s="122"/>
      <c r="D546" s="114"/>
      <c r="E546" s="114"/>
      <c r="F546" s="115"/>
      <c r="G546" s="116"/>
      <c r="H546" s="117"/>
      <c r="I546" s="62" t="str">
        <f t="shared" si="48"/>
        <v/>
      </c>
      <c r="R546" t="str">
        <f t="shared" si="49"/>
        <v/>
      </c>
      <c r="S546" s="76" t="str">
        <f t="shared" si="50"/>
        <v/>
      </c>
      <c r="T546" s="77" t="str">
        <f t="shared" si="51"/>
        <v/>
      </c>
      <c r="U546" s="67" t="str">
        <f t="shared" si="52"/>
        <v/>
      </c>
      <c r="V546" s="67" t="str">
        <f t="shared" si="53"/>
        <v/>
      </c>
    </row>
    <row r="547" spans="1:22" ht="16.2" thickBot="1">
      <c r="A547" s="78"/>
      <c r="B547" s="114"/>
      <c r="C547" s="122"/>
      <c r="D547" s="114"/>
      <c r="E547" s="114"/>
      <c r="F547" s="115"/>
      <c r="G547" s="116"/>
      <c r="H547" s="117"/>
      <c r="I547" s="62" t="str">
        <f t="shared" si="48"/>
        <v/>
      </c>
      <c r="R547" t="str">
        <f t="shared" si="49"/>
        <v/>
      </c>
      <c r="S547" s="76" t="str">
        <f t="shared" si="50"/>
        <v/>
      </c>
      <c r="T547" s="77" t="str">
        <f t="shared" si="51"/>
        <v/>
      </c>
      <c r="U547" s="67" t="str">
        <f t="shared" si="52"/>
        <v/>
      </c>
      <c r="V547" s="67" t="str">
        <f t="shared" si="53"/>
        <v/>
      </c>
    </row>
    <row r="548" spans="1:22" ht="16.2" thickBot="1">
      <c r="A548" s="78"/>
      <c r="B548" s="114"/>
      <c r="C548" s="122"/>
      <c r="D548" s="114"/>
      <c r="E548" s="114"/>
      <c r="F548" s="115"/>
      <c r="G548" s="116"/>
      <c r="H548" s="117"/>
      <c r="I548" s="62" t="str">
        <f t="shared" si="48"/>
        <v/>
      </c>
      <c r="R548" t="str">
        <f t="shared" si="49"/>
        <v/>
      </c>
      <c r="S548" s="76" t="str">
        <f t="shared" si="50"/>
        <v/>
      </c>
      <c r="T548" s="77" t="str">
        <f t="shared" si="51"/>
        <v/>
      </c>
      <c r="U548" s="67" t="str">
        <f t="shared" si="52"/>
        <v/>
      </c>
      <c r="V548" s="67" t="str">
        <f t="shared" si="53"/>
        <v/>
      </c>
    </row>
    <row r="549" spans="1:22" ht="16.2" thickBot="1">
      <c r="A549" s="78"/>
      <c r="B549" s="114"/>
      <c r="C549" s="122"/>
      <c r="D549" s="114"/>
      <c r="E549" s="114"/>
      <c r="F549" s="115"/>
      <c r="G549" s="116"/>
      <c r="H549" s="117"/>
      <c r="I549" s="62" t="str">
        <f t="shared" si="48"/>
        <v/>
      </c>
      <c r="R549" t="str">
        <f t="shared" si="49"/>
        <v/>
      </c>
      <c r="S549" s="76" t="str">
        <f t="shared" si="50"/>
        <v/>
      </c>
      <c r="T549" s="77" t="str">
        <f t="shared" si="51"/>
        <v/>
      </c>
      <c r="U549" s="67" t="str">
        <f t="shared" si="52"/>
        <v/>
      </c>
      <c r="V549" s="67" t="str">
        <f t="shared" si="53"/>
        <v/>
      </c>
    </row>
    <row r="550" spans="1:22" ht="16.2" thickBot="1">
      <c r="A550" s="78"/>
      <c r="B550" s="114"/>
      <c r="C550" s="122"/>
      <c r="D550" s="114"/>
      <c r="E550" s="114"/>
      <c r="F550" s="115"/>
      <c r="G550" s="116"/>
      <c r="H550" s="117"/>
      <c r="I550" s="62" t="str">
        <f t="shared" si="48"/>
        <v/>
      </c>
      <c r="R550" t="str">
        <f t="shared" si="49"/>
        <v/>
      </c>
      <c r="S550" s="76" t="str">
        <f t="shared" si="50"/>
        <v/>
      </c>
      <c r="T550" s="77" t="str">
        <f t="shared" si="51"/>
        <v/>
      </c>
      <c r="U550" s="67" t="str">
        <f t="shared" si="52"/>
        <v/>
      </c>
      <c r="V550" s="67" t="str">
        <f t="shared" si="53"/>
        <v/>
      </c>
    </row>
    <row r="551" spans="1:22" ht="16.2" thickBot="1">
      <c r="A551" s="78"/>
      <c r="B551" s="114"/>
      <c r="C551" s="122"/>
      <c r="D551" s="114"/>
      <c r="E551" s="114"/>
      <c r="F551" s="115"/>
      <c r="G551" s="116"/>
      <c r="H551" s="117"/>
      <c r="I551" s="62" t="str">
        <f t="shared" si="48"/>
        <v/>
      </c>
      <c r="R551" t="str">
        <f t="shared" si="49"/>
        <v/>
      </c>
      <c r="S551" s="76" t="str">
        <f t="shared" si="50"/>
        <v/>
      </c>
      <c r="T551" s="77" t="str">
        <f t="shared" si="51"/>
        <v/>
      </c>
      <c r="U551" s="67" t="str">
        <f t="shared" si="52"/>
        <v/>
      </c>
      <c r="V551" s="67" t="str">
        <f t="shared" si="53"/>
        <v/>
      </c>
    </row>
    <row r="552" spans="1:22" ht="16.2" thickBot="1">
      <c r="A552" s="78"/>
      <c r="B552" s="114"/>
      <c r="C552" s="122"/>
      <c r="D552" s="114"/>
      <c r="E552" s="114"/>
      <c r="F552" s="115"/>
      <c r="G552" s="116"/>
      <c r="H552" s="117"/>
      <c r="I552" s="62" t="str">
        <f t="shared" si="48"/>
        <v/>
      </c>
      <c r="R552" t="str">
        <f t="shared" si="49"/>
        <v/>
      </c>
      <c r="S552" s="76" t="str">
        <f t="shared" si="50"/>
        <v/>
      </c>
      <c r="T552" s="77" t="str">
        <f t="shared" si="51"/>
        <v/>
      </c>
      <c r="U552" s="67" t="str">
        <f t="shared" si="52"/>
        <v/>
      </c>
      <c r="V552" s="67" t="str">
        <f t="shared" si="53"/>
        <v/>
      </c>
    </row>
    <row r="553" spans="1:22" ht="16.2" thickBot="1">
      <c r="A553" s="78"/>
      <c r="B553" s="114"/>
      <c r="C553" s="122"/>
      <c r="D553" s="114"/>
      <c r="E553" s="114"/>
      <c r="F553" s="115"/>
      <c r="G553" s="116"/>
      <c r="H553" s="117"/>
      <c r="I553" s="62" t="str">
        <f t="shared" si="48"/>
        <v/>
      </c>
      <c r="R553" t="str">
        <f t="shared" si="49"/>
        <v/>
      </c>
      <c r="S553" s="76" t="str">
        <f t="shared" si="50"/>
        <v/>
      </c>
      <c r="T553" s="77" t="str">
        <f t="shared" si="51"/>
        <v/>
      </c>
      <c r="U553" s="67" t="str">
        <f t="shared" si="52"/>
        <v/>
      </c>
      <c r="V553" s="67" t="str">
        <f t="shared" si="53"/>
        <v/>
      </c>
    </row>
    <row r="554" spans="1:22" ht="16.2" thickBot="1">
      <c r="A554" s="78"/>
      <c r="B554" s="114"/>
      <c r="C554" s="122"/>
      <c r="D554" s="114"/>
      <c r="E554" s="114"/>
      <c r="F554" s="115"/>
      <c r="G554" s="116"/>
      <c r="H554" s="117"/>
      <c r="I554" s="62" t="str">
        <f t="shared" si="48"/>
        <v/>
      </c>
      <c r="R554" t="str">
        <f t="shared" si="49"/>
        <v/>
      </c>
      <c r="S554" s="76" t="str">
        <f t="shared" si="50"/>
        <v/>
      </c>
      <c r="T554" s="77" t="str">
        <f t="shared" si="51"/>
        <v/>
      </c>
      <c r="U554" s="67" t="str">
        <f t="shared" si="52"/>
        <v/>
      </c>
      <c r="V554" s="67" t="str">
        <f t="shared" si="53"/>
        <v/>
      </c>
    </row>
    <row r="555" spans="1:22" ht="16.2" thickBot="1">
      <c r="A555" s="78"/>
      <c r="B555" s="114"/>
      <c r="C555" s="122"/>
      <c r="D555" s="114"/>
      <c r="E555" s="114"/>
      <c r="F555" s="115"/>
      <c r="G555" s="116"/>
      <c r="H555" s="117"/>
      <c r="I555" s="62" t="str">
        <f t="shared" si="48"/>
        <v/>
      </c>
      <c r="R555" t="str">
        <f t="shared" si="49"/>
        <v/>
      </c>
      <c r="S555" s="76" t="str">
        <f t="shared" si="50"/>
        <v/>
      </c>
      <c r="T555" s="77" t="str">
        <f t="shared" si="51"/>
        <v/>
      </c>
      <c r="U555" s="67" t="str">
        <f t="shared" si="52"/>
        <v/>
      </c>
      <c r="V555" s="67" t="str">
        <f t="shared" si="53"/>
        <v/>
      </c>
    </row>
    <row r="556" spans="1:22" ht="16.2" thickBot="1">
      <c r="A556" s="78"/>
      <c r="B556" s="114"/>
      <c r="C556" s="122"/>
      <c r="D556" s="114"/>
      <c r="E556" s="114"/>
      <c r="F556" s="115"/>
      <c r="G556" s="116"/>
      <c r="H556" s="117"/>
      <c r="I556" s="62" t="str">
        <f t="shared" si="48"/>
        <v/>
      </c>
      <c r="R556" t="str">
        <f t="shared" si="49"/>
        <v/>
      </c>
      <c r="S556" s="76" t="str">
        <f t="shared" si="50"/>
        <v/>
      </c>
      <c r="T556" s="77" t="str">
        <f t="shared" si="51"/>
        <v/>
      </c>
      <c r="U556" s="67" t="str">
        <f t="shared" si="52"/>
        <v/>
      </c>
      <c r="V556" s="67" t="str">
        <f t="shared" si="53"/>
        <v/>
      </c>
    </row>
    <row r="557" spans="1:22" ht="16.2" thickBot="1">
      <c r="A557" s="78"/>
      <c r="B557" s="114"/>
      <c r="C557" s="122"/>
      <c r="D557" s="114"/>
      <c r="E557" s="114"/>
      <c r="F557" s="115"/>
      <c r="G557" s="116"/>
      <c r="H557" s="117"/>
      <c r="I557" s="62" t="str">
        <f t="shared" si="48"/>
        <v/>
      </c>
      <c r="R557" t="str">
        <f t="shared" si="49"/>
        <v/>
      </c>
      <c r="S557" s="76" t="str">
        <f t="shared" si="50"/>
        <v/>
      </c>
      <c r="T557" s="77" t="str">
        <f t="shared" si="51"/>
        <v/>
      </c>
      <c r="U557" s="67" t="str">
        <f t="shared" si="52"/>
        <v/>
      </c>
      <c r="V557" s="67" t="str">
        <f t="shared" si="53"/>
        <v/>
      </c>
    </row>
    <row r="558" spans="1:22" ht="16.2" thickBot="1">
      <c r="A558" s="78"/>
      <c r="B558" s="114"/>
      <c r="C558" s="122"/>
      <c r="D558" s="114"/>
      <c r="E558" s="114"/>
      <c r="F558" s="115"/>
      <c r="G558" s="116"/>
      <c r="H558" s="117"/>
      <c r="I558" s="62" t="str">
        <f t="shared" si="48"/>
        <v/>
      </c>
      <c r="R558" t="str">
        <f t="shared" si="49"/>
        <v/>
      </c>
      <c r="S558" s="76" t="str">
        <f t="shared" si="50"/>
        <v/>
      </c>
      <c r="T558" s="77" t="str">
        <f t="shared" si="51"/>
        <v/>
      </c>
      <c r="U558" s="67" t="str">
        <f t="shared" si="52"/>
        <v/>
      </c>
      <c r="V558" s="67" t="str">
        <f t="shared" si="53"/>
        <v/>
      </c>
    </row>
    <row r="559" spans="1:22" ht="16.2" thickBot="1">
      <c r="A559" s="78"/>
      <c r="B559" s="114"/>
      <c r="C559" s="122"/>
      <c r="D559" s="114"/>
      <c r="E559" s="114"/>
      <c r="F559" s="115"/>
      <c r="G559" s="116"/>
      <c r="H559" s="117"/>
      <c r="I559" s="62" t="str">
        <f t="shared" si="48"/>
        <v/>
      </c>
      <c r="R559" t="str">
        <f t="shared" si="49"/>
        <v/>
      </c>
      <c r="S559" s="76" t="str">
        <f t="shared" si="50"/>
        <v/>
      </c>
      <c r="T559" s="77" t="str">
        <f t="shared" si="51"/>
        <v/>
      </c>
      <c r="U559" s="67" t="str">
        <f t="shared" si="52"/>
        <v/>
      </c>
      <c r="V559" s="67" t="str">
        <f t="shared" si="53"/>
        <v/>
      </c>
    </row>
    <row r="560" spans="1:22" ht="16.2" thickBot="1">
      <c r="A560" s="78"/>
      <c r="B560" s="114"/>
      <c r="C560" s="122"/>
      <c r="D560" s="114"/>
      <c r="E560" s="114"/>
      <c r="F560" s="115"/>
      <c r="G560" s="116"/>
      <c r="H560" s="117"/>
      <c r="I560" s="62" t="str">
        <f t="shared" si="48"/>
        <v/>
      </c>
      <c r="R560" t="str">
        <f t="shared" si="49"/>
        <v/>
      </c>
      <c r="S560" s="76" t="str">
        <f t="shared" si="50"/>
        <v/>
      </c>
      <c r="T560" s="77" t="str">
        <f t="shared" si="51"/>
        <v/>
      </c>
      <c r="U560" s="67" t="str">
        <f t="shared" si="52"/>
        <v/>
      </c>
      <c r="V560" s="67" t="str">
        <f t="shared" si="53"/>
        <v/>
      </c>
    </row>
    <row r="561" spans="1:22" ht="16.2" thickBot="1">
      <c r="A561" s="78"/>
      <c r="B561" s="114"/>
      <c r="C561" s="122"/>
      <c r="D561" s="114"/>
      <c r="E561" s="114"/>
      <c r="F561" s="115"/>
      <c r="G561" s="116"/>
      <c r="H561" s="117"/>
      <c r="I561" s="62" t="str">
        <f t="shared" si="48"/>
        <v/>
      </c>
      <c r="R561" t="str">
        <f t="shared" si="49"/>
        <v/>
      </c>
      <c r="S561" s="76" t="str">
        <f t="shared" si="50"/>
        <v/>
      </c>
      <c r="T561" s="77" t="str">
        <f t="shared" si="51"/>
        <v/>
      </c>
      <c r="U561" s="67" t="str">
        <f t="shared" si="52"/>
        <v/>
      </c>
      <c r="V561" s="67" t="str">
        <f t="shared" si="53"/>
        <v/>
      </c>
    </row>
    <row r="562" spans="1:22" ht="16.2" thickBot="1">
      <c r="A562" s="78"/>
      <c r="B562" s="114"/>
      <c r="C562" s="122"/>
      <c r="D562" s="114"/>
      <c r="E562" s="114"/>
      <c r="F562" s="115"/>
      <c r="G562" s="116"/>
      <c r="H562" s="117"/>
      <c r="I562" s="62" t="str">
        <f t="shared" si="48"/>
        <v/>
      </c>
      <c r="R562" t="str">
        <f t="shared" si="49"/>
        <v/>
      </c>
      <c r="S562" s="76" t="str">
        <f t="shared" si="50"/>
        <v/>
      </c>
      <c r="T562" s="77" t="str">
        <f t="shared" si="51"/>
        <v/>
      </c>
      <c r="U562" s="67" t="str">
        <f t="shared" si="52"/>
        <v/>
      </c>
      <c r="V562" s="67" t="str">
        <f t="shared" si="53"/>
        <v/>
      </c>
    </row>
    <row r="563" spans="1:22" ht="16.2" thickBot="1">
      <c r="A563" s="78"/>
      <c r="B563" s="114"/>
      <c r="C563" s="122"/>
      <c r="D563" s="114"/>
      <c r="E563" s="114"/>
      <c r="F563" s="115"/>
      <c r="G563" s="116"/>
      <c r="H563" s="117"/>
      <c r="I563" s="62" t="str">
        <f t="shared" si="48"/>
        <v/>
      </c>
      <c r="R563" t="str">
        <f t="shared" si="49"/>
        <v/>
      </c>
      <c r="S563" s="76" t="str">
        <f t="shared" si="50"/>
        <v/>
      </c>
      <c r="T563" s="77" t="str">
        <f t="shared" si="51"/>
        <v/>
      </c>
      <c r="U563" s="67" t="str">
        <f t="shared" si="52"/>
        <v/>
      </c>
      <c r="V563" s="67" t="str">
        <f t="shared" si="53"/>
        <v/>
      </c>
    </row>
    <row r="564" spans="1:22" ht="16.2" thickBot="1">
      <c r="A564" s="78"/>
      <c r="B564" s="114"/>
      <c r="C564" s="122"/>
      <c r="D564" s="114"/>
      <c r="E564" s="114"/>
      <c r="F564" s="115"/>
      <c r="G564" s="116"/>
      <c r="H564" s="117"/>
      <c r="I564" s="62" t="str">
        <f t="shared" si="48"/>
        <v/>
      </c>
      <c r="R564" t="str">
        <f t="shared" si="49"/>
        <v/>
      </c>
      <c r="S564" s="76" t="str">
        <f t="shared" si="50"/>
        <v/>
      </c>
      <c r="T564" s="77" t="str">
        <f t="shared" si="51"/>
        <v/>
      </c>
      <c r="U564" s="67" t="str">
        <f t="shared" si="52"/>
        <v/>
      </c>
      <c r="V564" s="67" t="str">
        <f t="shared" si="53"/>
        <v/>
      </c>
    </row>
    <row r="565" spans="1:22" ht="16.2" thickBot="1">
      <c r="A565" s="78"/>
      <c r="B565" s="114"/>
      <c r="C565" s="122"/>
      <c r="D565" s="114"/>
      <c r="E565" s="114"/>
      <c r="F565" s="115"/>
      <c r="G565" s="116"/>
      <c r="H565" s="117"/>
      <c r="I565" s="62" t="str">
        <f t="shared" si="48"/>
        <v/>
      </c>
      <c r="R565" t="str">
        <f t="shared" si="49"/>
        <v/>
      </c>
      <c r="S565" s="76" t="str">
        <f t="shared" si="50"/>
        <v/>
      </c>
      <c r="T565" s="77" t="str">
        <f t="shared" si="51"/>
        <v/>
      </c>
      <c r="U565" s="67" t="str">
        <f t="shared" si="52"/>
        <v/>
      </c>
      <c r="V565" s="67" t="str">
        <f t="shared" si="53"/>
        <v/>
      </c>
    </row>
    <row r="566" spans="1:22" ht="16.2" thickBot="1">
      <c r="A566" s="78"/>
      <c r="B566" s="114"/>
      <c r="C566" s="122"/>
      <c r="D566" s="114"/>
      <c r="E566" s="114"/>
      <c r="F566" s="115"/>
      <c r="G566" s="116"/>
      <c r="H566" s="117"/>
      <c r="I566" s="62" t="str">
        <f t="shared" si="48"/>
        <v/>
      </c>
      <c r="R566" t="str">
        <f t="shared" si="49"/>
        <v/>
      </c>
      <c r="S566" s="76" t="str">
        <f t="shared" si="50"/>
        <v/>
      </c>
      <c r="T566" s="77" t="str">
        <f t="shared" si="51"/>
        <v/>
      </c>
      <c r="U566" s="67" t="str">
        <f t="shared" si="52"/>
        <v/>
      </c>
      <c r="V566" s="67" t="str">
        <f t="shared" si="53"/>
        <v/>
      </c>
    </row>
    <row r="567" spans="1:22" ht="16.2" thickBot="1">
      <c r="A567" s="78"/>
      <c r="B567" s="114"/>
      <c r="C567" s="122"/>
      <c r="D567" s="114"/>
      <c r="E567" s="114"/>
      <c r="F567" s="115"/>
      <c r="G567" s="116"/>
      <c r="H567" s="117"/>
      <c r="I567" s="62" t="str">
        <f t="shared" si="48"/>
        <v/>
      </c>
      <c r="R567" t="str">
        <f t="shared" si="49"/>
        <v/>
      </c>
      <c r="S567" s="76" t="str">
        <f t="shared" si="50"/>
        <v/>
      </c>
      <c r="T567" s="77" t="str">
        <f t="shared" si="51"/>
        <v/>
      </c>
      <c r="U567" s="67" t="str">
        <f t="shared" si="52"/>
        <v/>
      </c>
      <c r="V567" s="67" t="str">
        <f t="shared" si="53"/>
        <v/>
      </c>
    </row>
    <row r="568" spans="1:22" ht="16.2" thickBot="1">
      <c r="A568" s="78"/>
      <c r="B568" s="114"/>
      <c r="C568" s="122"/>
      <c r="D568" s="114"/>
      <c r="E568" s="114"/>
      <c r="F568" s="115"/>
      <c r="G568" s="116"/>
      <c r="H568" s="117"/>
      <c r="I568" s="62" t="str">
        <f t="shared" si="48"/>
        <v/>
      </c>
      <c r="R568" t="str">
        <f t="shared" si="49"/>
        <v/>
      </c>
      <c r="S568" s="76" t="str">
        <f t="shared" si="50"/>
        <v/>
      </c>
      <c r="T568" s="77" t="str">
        <f t="shared" si="51"/>
        <v/>
      </c>
      <c r="U568" s="67" t="str">
        <f t="shared" si="52"/>
        <v/>
      </c>
      <c r="V568" s="67" t="str">
        <f t="shared" si="53"/>
        <v/>
      </c>
    </row>
    <row r="569" spans="1:22" ht="16.2" thickBot="1">
      <c r="A569" s="78"/>
      <c r="B569" s="114"/>
      <c r="C569" s="122"/>
      <c r="D569" s="114"/>
      <c r="E569" s="114"/>
      <c r="F569" s="115"/>
      <c r="G569" s="116"/>
      <c r="H569" s="117"/>
      <c r="I569" s="62" t="str">
        <f t="shared" si="48"/>
        <v/>
      </c>
      <c r="R569" t="str">
        <f t="shared" si="49"/>
        <v/>
      </c>
      <c r="S569" s="76" t="str">
        <f t="shared" si="50"/>
        <v/>
      </c>
      <c r="T569" s="77" t="str">
        <f t="shared" si="51"/>
        <v/>
      </c>
      <c r="U569" s="67" t="str">
        <f t="shared" si="52"/>
        <v/>
      </c>
      <c r="V569" s="67" t="str">
        <f t="shared" si="53"/>
        <v/>
      </c>
    </row>
    <row r="570" spans="1:22" ht="16.2" thickBot="1">
      <c r="A570" s="78"/>
      <c r="B570" s="114"/>
      <c r="C570" s="122"/>
      <c r="D570" s="114"/>
      <c r="E570" s="114"/>
      <c r="F570" s="115"/>
      <c r="G570" s="116"/>
      <c r="H570" s="117"/>
      <c r="I570" s="62" t="str">
        <f t="shared" si="48"/>
        <v/>
      </c>
      <c r="R570" t="str">
        <f t="shared" si="49"/>
        <v/>
      </c>
      <c r="S570" s="76" t="str">
        <f t="shared" si="50"/>
        <v/>
      </c>
      <c r="T570" s="77" t="str">
        <f t="shared" si="51"/>
        <v/>
      </c>
      <c r="U570" s="67" t="str">
        <f t="shared" si="52"/>
        <v/>
      </c>
      <c r="V570" s="67" t="str">
        <f t="shared" si="53"/>
        <v/>
      </c>
    </row>
    <row r="571" spans="1:22" ht="16.2" thickBot="1">
      <c r="A571" s="78"/>
      <c r="B571" s="114"/>
      <c r="C571" s="122"/>
      <c r="D571" s="114"/>
      <c r="E571" s="114"/>
      <c r="F571" s="115"/>
      <c r="G571" s="116"/>
      <c r="H571" s="117"/>
      <c r="I571" s="62" t="str">
        <f t="shared" si="48"/>
        <v/>
      </c>
      <c r="R571" t="str">
        <f t="shared" si="49"/>
        <v/>
      </c>
      <c r="S571" s="76" t="str">
        <f t="shared" si="50"/>
        <v/>
      </c>
      <c r="T571" s="77" t="str">
        <f t="shared" si="51"/>
        <v/>
      </c>
      <c r="U571" s="67" t="str">
        <f t="shared" si="52"/>
        <v/>
      </c>
      <c r="V571" s="67" t="str">
        <f t="shared" si="53"/>
        <v/>
      </c>
    </row>
    <row r="572" spans="1:22" ht="16.2" thickBot="1">
      <c r="A572" s="78"/>
      <c r="B572" s="114"/>
      <c r="C572" s="122"/>
      <c r="D572" s="114"/>
      <c r="E572" s="114"/>
      <c r="F572" s="115"/>
      <c r="G572" s="116"/>
      <c r="H572" s="117"/>
      <c r="I572" s="62" t="str">
        <f t="shared" si="48"/>
        <v/>
      </c>
      <c r="R572" t="str">
        <f t="shared" si="49"/>
        <v/>
      </c>
      <c r="S572" s="76" t="str">
        <f t="shared" si="50"/>
        <v/>
      </c>
      <c r="T572" s="77" t="str">
        <f t="shared" si="51"/>
        <v/>
      </c>
      <c r="U572" s="67" t="str">
        <f t="shared" si="52"/>
        <v/>
      </c>
      <c r="V572" s="67" t="str">
        <f t="shared" si="53"/>
        <v/>
      </c>
    </row>
    <row r="573" spans="1:22" ht="16.2" thickBot="1">
      <c r="A573" s="78"/>
      <c r="B573" s="114"/>
      <c r="C573" s="122"/>
      <c r="D573" s="114"/>
      <c r="E573" s="114"/>
      <c r="F573" s="115"/>
      <c r="G573" s="116"/>
      <c r="H573" s="117"/>
      <c r="I573" s="62" t="str">
        <f t="shared" si="48"/>
        <v/>
      </c>
      <c r="R573" t="str">
        <f t="shared" si="49"/>
        <v/>
      </c>
      <c r="S573" s="76" t="str">
        <f t="shared" si="50"/>
        <v/>
      </c>
      <c r="T573" s="77" t="str">
        <f t="shared" si="51"/>
        <v/>
      </c>
      <c r="U573" s="67" t="str">
        <f t="shared" si="52"/>
        <v/>
      </c>
      <c r="V573" s="67" t="str">
        <f t="shared" si="53"/>
        <v/>
      </c>
    </row>
    <row r="574" spans="1:22" ht="16.2" thickBot="1">
      <c r="A574" s="78"/>
      <c r="B574" s="114"/>
      <c r="C574" s="122"/>
      <c r="D574" s="114"/>
      <c r="E574" s="114"/>
      <c r="F574" s="115"/>
      <c r="G574" s="116"/>
      <c r="H574" s="117"/>
      <c r="I574" s="62" t="str">
        <f t="shared" si="48"/>
        <v/>
      </c>
      <c r="R574" t="str">
        <f t="shared" si="49"/>
        <v/>
      </c>
      <c r="S574" s="76" t="str">
        <f t="shared" si="50"/>
        <v/>
      </c>
      <c r="T574" s="77" t="str">
        <f t="shared" si="51"/>
        <v/>
      </c>
      <c r="U574" s="67" t="str">
        <f t="shared" si="52"/>
        <v/>
      </c>
      <c r="V574" s="67" t="str">
        <f t="shared" si="53"/>
        <v/>
      </c>
    </row>
    <row r="575" spans="1:22" ht="16.2" thickBot="1">
      <c r="A575" s="78"/>
      <c r="B575" s="114"/>
      <c r="C575" s="122"/>
      <c r="D575" s="114"/>
      <c r="E575" s="114"/>
      <c r="F575" s="115"/>
      <c r="G575" s="116"/>
      <c r="H575" s="117"/>
      <c r="I575" s="62" t="str">
        <f t="shared" si="48"/>
        <v/>
      </c>
      <c r="R575" t="str">
        <f t="shared" si="49"/>
        <v/>
      </c>
      <c r="S575" s="76" t="str">
        <f t="shared" si="50"/>
        <v/>
      </c>
      <c r="T575" s="77" t="str">
        <f t="shared" si="51"/>
        <v/>
      </c>
      <c r="U575" s="67" t="str">
        <f t="shared" si="52"/>
        <v/>
      </c>
      <c r="V575" s="67" t="str">
        <f t="shared" si="53"/>
        <v/>
      </c>
    </row>
    <row r="576" spans="1:22" ht="16.2" thickBot="1">
      <c r="A576" s="78"/>
      <c r="B576" s="114"/>
      <c r="C576" s="122"/>
      <c r="D576" s="114"/>
      <c r="E576" s="114"/>
      <c r="F576" s="115"/>
      <c r="G576" s="116"/>
      <c r="H576" s="117"/>
      <c r="I576" s="62" t="str">
        <f t="shared" si="48"/>
        <v/>
      </c>
      <c r="R576" t="str">
        <f t="shared" si="49"/>
        <v/>
      </c>
      <c r="S576" s="76" t="str">
        <f t="shared" si="50"/>
        <v/>
      </c>
      <c r="T576" s="77" t="str">
        <f t="shared" si="51"/>
        <v/>
      </c>
      <c r="U576" s="67" t="str">
        <f t="shared" si="52"/>
        <v/>
      </c>
      <c r="V576" s="67" t="str">
        <f t="shared" si="53"/>
        <v/>
      </c>
    </row>
    <row r="577" spans="1:22" ht="16.2" thickBot="1">
      <c r="A577" s="78"/>
      <c r="B577" s="114"/>
      <c r="C577" s="122"/>
      <c r="D577" s="114"/>
      <c r="E577" s="114"/>
      <c r="F577" s="115"/>
      <c r="G577" s="116"/>
      <c r="H577" s="117"/>
      <c r="I577" s="62" t="str">
        <f t="shared" si="48"/>
        <v/>
      </c>
      <c r="R577" t="str">
        <f t="shared" si="49"/>
        <v/>
      </c>
      <c r="S577" s="76" t="str">
        <f t="shared" si="50"/>
        <v/>
      </c>
      <c r="T577" s="77" t="str">
        <f t="shared" si="51"/>
        <v/>
      </c>
      <c r="U577" s="67" t="str">
        <f t="shared" si="52"/>
        <v/>
      </c>
      <c r="V577" s="67" t="str">
        <f t="shared" si="53"/>
        <v/>
      </c>
    </row>
    <row r="578" spans="1:22" ht="16.2" thickBot="1">
      <c r="A578" s="78"/>
      <c r="B578" s="114"/>
      <c r="C578" s="122"/>
      <c r="D578" s="114"/>
      <c r="E578" s="114"/>
      <c r="F578" s="115"/>
      <c r="G578" s="116"/>
      <c r="H578" s="117"/>
      <c r="I578" s="62" t="str">
        <f t="shared" si="48"/>
        <v/>
      </c>
      <c r="R578" t="str">
        <f t="shared" si="49"/>
        <v/>
      </c>
      <c r="S578" s="76" t="str">
        <f t="shared" si="50"/>
        <v/>
      </c>
      <c r="T578" s="77" t="str">
        <f t="shared" si="51"/>
        <v/>
      </c>
      <c r="U578" s="67" t="str">
        <f t="shared" si="52"/>
        <v/>
      </c>
      <c r="V578" s="67" t="str">
        <f t="shared" si="53"/>
        <v/>
      </c>
    </row>
    <row r="579" spans="1:22" ht="16.2" thickBot="1">
      <c r="A579" s="78"/>
      <c r="B579" s="114"/>
      <c r="C579" s="122"/>
      <c r="D579" s="114"/>
      <c r="E579" s="114"/>
      <c r="F579" s="115"/>
      <c r="G579" s="116"/>
      <c r="H579" s="117"/>
      <c r="I579" s="62" t="str">
        <f t="shared" ref="I579:I642" si="54">IF(C579="","",EXP(C579))</f>
        <v/>
      </c>
      <c r="R579" t="str">
        <f t="shared" ref="R579:R642" si="55">IF(C579="","",EXP(-POWER((1-K$23*(I579-K$17)/K$16), 1/K$23)))</f>
        <v/>
      </c>
      <c r="S579" s="76" t="str">
        <f t="shared" ref="S579:S642" si="56">IF(C579="","", -LN(1- K$23 *(I579-K$17)/K$16) / K$23)</f>
        <v/>
      </c>
      <c r="T579" s="77" t="str">
        <f t="shared" ref="T579:T642" si="57">IF(C579="","",(1/K$16)  *  EXP(-(1-K$23)*S579 - EXP(-S579)))</f>
        <v/>
      </c>
      <c r="U579" s="67" t="str">
        <f t="shared" ref="U579:U642" si="58">IF(C579="","",(A579-1)*I579/(K$14-1))</f>
        <v/>
      </c>
      <c r="V579" s="67" t="str">
        <f t="shared" ref="V579:V642" si="59">IF(C579="","",(A579-1)*(A579-2)*I579/((K$14-1)*(K$14-2)))</f>
        <v/>
      </c>
    </row>
    <row r="580" spans="1:22" ht="16.2" thickBot="1">
      <c r="A580" s="78"/>
      <c r="B580" s="114"/>
      <c r="C580" s="122"/>
      <c r="D580" s="114"/>
      <c r="E580" s="114"/>
      <c r="F580" s="115"/>
      <c r="G580" s="116"/>
      <c r="H580" s="117"/>
      <c r="I580" s="62" t="str">
        <f t="shared" si="54"/>
        <v/>
      </c>
      <c r="R580" t="str">
        <f t="shared" si="55"/>
        <v/>
      </c>
      <c r="S580" s="76" t="str">
        <f t="shared" si="56"/>
        <v/>
      </c>
      <c r="T580" s="77" t="str">
        <f t="shared" si="57"/>
        <v/>
      </c>
      <c r="U580" s="67" t="str">
        <f t="shared" si="58"/>
        <v/>
      </c>
      <c r="V580" s="67" t="str">
        <f t="shared" si="59"/>
        <v/>
      </c>
    </row>
    <row r="581" spans="1:22" ht="16.2" thickBot="1">
      <c r="A581" s="78"/>
      <c r="B581" s="114"/>
      <c r="C581" s="122"/>
      <c r="D581" s="114"/>
      <c r="E581" s="114"/>
      <c r="F581" s="115"/>
      <c r="G581" s="116"/>
      <c r="H581" s="117"/>
      <c r="I581" s="62" t="str">
        <f t="shared" si="54"/>
        <v/>
      </c>
      <c r="R581" t="str">
        <f t="shared" si="55"/>
        <v/>
      </c>
      <c r="S581" s="76" t="str">
        <f t="shared" si="56"/>
        <v/>
      </c>
      <c r="T581" s="77" t="str">
        <f t="shared" si="57"/>
        <v/>
      </c>
      <c r="U581" s="67" t="str">
        <f t="shared" si="58"/>
        <v/>
      </c>
      <c r="V581" s="67" t="str">
        <f t="shared" si="59"/>
        <v/>
      </c>
    </row>
    <row r="582" spans="1:22" ht="16.2" thickBot="1">
      <c r="A582" s="78"/>
      <c r="B582" s="114"/>
      <c r="C582" s="122"/>
      <c r="D582" s="114"/>
      <c r="E582" s="114"/>
      <c r="F582" s="115"/>
      <c r="G582" s="116"/>
      <c r="H582" s="117"/>
      <c r="I582" s="62" t="str">
        <f t="shared" si="54"/>
        <v/>
      </c>
      <c r="R582" t="str">
        <f t="shared" si="55"/>
        <v/>
      </c>
      <c r="S582" s="76" t="str">
        <f t="shared" si="56"/>
        <v/>
      </c>
      <c r="T582" s="77" t="str">
        <f t="shared" si="57"/>
        <v/>
      </c>
      <c r="U582" s="67" t="str">
        <f t="shared" si="58"/>
        <v/>
      </c>
      <c r="V582" s="67" t="str">
        <f t="shared" si="59"/>
        <v/>
      </c>
    </row>
    <row r="583" spans="1:22" ht="16.2" thickBot="1">
      <c r="A583" s="78"/>
      <c r="B583" s="114"/>
      <c r="C583" s="122"/>
      <c r="D583" s="114"/>
      <c r="E583" s="114"/>
      <c r="F583" s="115"/>
      <c r="G583" s="116"/>
      <c r="H583" s="117"/>
      <c r="I583" s="62" t="str">
        <f t="shared" si="54"/>
        <v/>
      </c>
      <c r="R583" t="str">
        <f t="shared" si="55"/>
        <v/>
      </c>
      <c r="S583" s="76" t="str">
        <f t="shared" si="56"/>
        <v/>
      </c>
      <c r="T583" s="77" t="str">
        <f t="shared" si="57"/>
        <v/>
      </c>
      <c r="U583" s="67" t="str">
        <f t="shared" si="58"/>
        <v/>
      </c>
      <c r="V583" s="67" t="str">
        <f t="shared" si="59"/>
        <v/>
      </c>
    </row>
    <row r="584" spans="1:22" ht="16.2" thickBot="1">
      <c r="A584" s="78"/>
      <c r="B584" s="114"/>
      <c r="C584" s="122"/>
      <c r="D584" s="114"/>
      <c r="E584" s="114"/>
      <c r="F584" s="115"/>
      <c r="G584" s="116"/>
      <c r="H584" s="117"/>
      <c r="I584" s="62" t="str">
        <f t="shared" si="54"/>
        <v/>
      </c>
      <c r="R584" t="str">
        <f t="shared" si="55"/>
        <v/>
      </c>
      <c r="S584" s="76" t="str">
        <f t="shared" si="56"/>
        <v/>
      </c>
      <c r="T584" s="77" t="str">
        <f t="shared" si="57"/>
        <v/>
      </c>
      <c r="U584" s="67" t="str">
        <f t="shared" si="58"/>
        <v/>
      </c>
      <c r="V584" s="67" t="str">
        <f t="shared" si="59"/>
        <v/>
      </c>
    </row>
    <row r="585" spans="1:22" ht="16.2" thickBot="1">
      <c r="A585" s="78"/>
      <c r="B585" s="114"/>
      <c r="C585" s="122"/>
      <c r="D585" s="114"/>
      <c r="E585" s="114"/>
      <c r="F585" s="115"/>
      <c r="G585" s="116"/>
      <c r="H585" s="117"/>
      <c r="I585" s="62" t="str">
        <f t="shared" si="54"/>
        <v/>
      </c>
      <c r="R585" t="str">
        <f t="shared" si="55"/>
        <v/>
      </c>
      <c r="S585" s="76" t="str">
        <f t="shared" si="56"/>
        <v/>
      </c>
      <c r="T585" s="77" t="str">
        <f t="shared" si="57"/>
        <v/>
      </c>
      <c r="U585" s="67" t="str">
        <f t="shared" si="58"/>
        <v/>
      </c>
      <c r="V585" s="67" t="str">
        <f t="shared" si="59"/>
        <v/>
      </c>
    </row>
    <row r="586" spans="1:22" ht="16.2" thickBot="1">
      <c r="A586" s="78"/>
      <c r="B586" s="114"/>
      <c r="C586" s="122"/>
      <c r="D586" s="114"/>
      <c r="E586" s="114"/>
      <c r="F586" s="115"/>
      <c r="G586" s="116"/>
      <c r="H586" s="117"/>
      <c r="I586" s="62" t="str">
        <f t="shared" si="54"/>
        <v/>
      </c>
      <c r="R586" t="str">
        <f t="shared" si="55"/>
        <v/>
      </c>
      <c r="S586" s="76" t="str">
        <f t="shared" si="56"/>
        <v/>
      </c>
      <c r="T586" s="77" t="str">
        <f t="shared" si="57"/>
        <v/>
      </c>
      <c r="U586" s="67" t="str">
        <f t="shared" si="58"/>
        <v/>
      </c>
      <c r="V586" s="67" t="str">
        <f t="shared" si="59"/>
        <v/>
      </c>
    </row>
    <row r="587" spans="1:22" ht="16.2" thickBot="1">
      <c r="A587" s="78"/>
      <c r="B587" s="114"/>
      <c r="C587" s="122"/>
      <c r="D587" s="114"/>
      <c r="E587" s="114"/>
      <c r="F587" s="115"/>
      <c r="G587" s="116"/>
      <c r="H587" s="117"/>
      <c r="I587" s="62" t="str">
        <f t="shared" si="54"/>
        <v/>
      </c>
      <c r="R587" t="str">
        <f t="shared" si="55"/>
        <v/>
      </c>
      <c r="S587" s="76" t="str">
        <f t="shared" si="56"/>
        <v/>
      </c>
      <c r="T587" s="77" t="str">
        <f t="shared" si="57"/>
        <v/>
      </c>
      <c r="U587" s="67" t="str">
        <f t="shared" si="58"/>
        <v/>
      </c>
      <c r="V587" s="67" t="str">
        <f t="shared" si="59"/>
        <v/>
      </c>
    </row>
    <row r="588" spans="1:22" ht="16.2" thickBot="1">
      <c r="A588" s="78"/>
      <c r="B588" s="114"/>
      <c r="C588" s="122"/>
      <c r="D588" s="114"/>
      <c r="E588" s="114"/>
      <c r="F588" s="115"/>
      <c r="G588" s="116"/>
      <c r="H588" s="117"/>
      <c r="I588" s="62" t="str">
        <f t="shared" si="54"/>
        <v/>
      </c>
      <c r="R588" t="str">
        <f t="shared" si="55"/>
        <v/>
      </c>
      <c r="S588" s="76" t="str">
        <f t="shared" si="56"/>
        <v/>
      </c>
      <c r="T588" s="77" t="str">
        <f t="shared" si="57"/>
        <v/>
      </c>
      <c r="U588" s="67" t="str">
        <f t="shared" si="58"/>
        <v/>
      </c>
      <c r="V588" s="67" t="str">
        <f t="shared" si="59"/>
        <v/>
      </c>
    </row>
    <row r="589" spans="1:22" ht="16.2" thickBot="1">
      <c r="A589" s="78"/>
      <c r="B589" s="114"/>
      <c r="C589" s="122"/>
      <c r="D589" s="114"/>
      <c r="E589" s="114"/>
      <c r="F589" s="115"/>
      <c r="G589" s="116"/>
      <c r="H589" s="117"/>
      <c r="I589" s="62" t="str">
        <f t="shared" si="54"/>
        <v/>
      </c>
      <c r="R589" t="str">
        <f t="shared" si="55"/>
        <v/>
      </c>
      <c r="S589" s="76" t="str">
        <f t="shared" si="56"/>
        <v/>
      </c>
      <c r="T589" s="77" t="str">
        <f t="shared" si="57"/>
        <v/>
      </c>
      <c r="U589" s="67" t="str">
        <f t="shared" si="58"/>
        <v/>
      </c>
      <c r="V589" s="67" t="str">
        <f t="shared" si="59"/>
        <v/>
      </c>
    </row>
    <row r="590" spans="1:22" ht="16.2" thickBot="1">
      <c r="A590" s="78"/>
      <c r="B590" s="114"/>
      <c r="C590" s="122"/>
      <c r="D590" s="114"/>
      <c r="E590" s="114"/>
      <c r="F590" s="115"/>
      <c r="G590" s="116"/>
      <c r="H590" s="117"/>
      <c r="I590" s="62" t="str">
        <f t="shared" si="54"/>
        <v/>
      </c>
      <c r="R590" t="str">
        <f t="shared" si="55"/>
        <v/>
      </c>
      <c r="S590" s="76" t="str">
        <f t="shared" si="56"/>
        <v/>
      </c>
      <c r="T590" s="77" t="str">
        <f t="shared" si="57"/>
        <v/>
      </c>
      <c r="U590" s="67" t="str">
        <f t="shared" si="58"/>
        <v/>
      </c>
      <c r="V590" s="67" t="str">
        <f t="shared" si="59"/>
        <v/>
      </c>
    </row>
    <row r="591" spans="1:22" ht="16.2" thickBot="1">
      <c r="A591" s="78"/>
      <c r="B591" s="114"/>
      <c r="C591" s="122"/>
      <c r="D591" s="114"/>
      <c r="E591" s="114"/>
      <c r="F591" s="115"/>
      <c r="G591" s="116"/>
      <c r="H591" s="117"/>
      <c r="I591" s="62" t="str">
        <f t="shared" si="54"/>
        <v/>
      </c>
      <c r="R591" t="str">
        <f t="shared" si="55"/>
        <v/>
      </c>
      <c r="S591" s="76" t="str">
        <f t="shared" si="56"/>
        <v/>
      </c>
      <c r="T591" s="77" t="str">
        <f t="shared" si="57"/>
        <v/>
      </c>
      <c r="U591" s="67" t="str">
        <f t="shared" si="58"/>
        <v/>
      </c>
      <c r="V591" s="67" t="str">
        <f t="shared" si="59"/>
        <v/>
      </c>
    </row>
    <row r="592" spans="1:22" ht="16.2" thickBot="1">
      <c r="A592" s="78"/>
      <c r="B592" s="114"/>
      <c r="C592" s="122"/>
      <c r="D592" s="114"/>
      <c r="E592" s="114"/>
      <c r="F592" s="115"/>
      <c r="G592" s="116"/>
      <c r="H592" s="117"/>
      <c r="I592" s="62" t="str">
        <f t="shared" si="54"/>
        <v/>
      </c>
      <c r="R592" t="str">
        <f t="shared" si="55"/>
        <v/>
      </c>
      <c r="S592" s="76" t="str">
        <f t="shared" si="56"/>
        <v/>
      </c>
      <c r="T592" s="77" t="str">
        <f t="shared" si="57"/>
        <v/>
      </c>
      <c r="U592" s="67" t="str">
        <f t="shared" si="58"/>
        <v/>
      </c>
      <c r="V592" s="67" t="str">
        <f t="shared" si="59"/>
        <v/>
      </c>
    </row>
    <row r="593" spans="1:22" ht="16.2" thickBot="1">
      <c r="A593" s="78"/>
      <c r="B593" s="114"/>
      <c r="C593" s="122"/>
      <c r="D593" s="114"/>
      <c r="E593" s="114"/>
      <c r="F593" s="115"/>
      <c r="G593" s="116"/>
      <c r="H593" s="117"/>
      <c r="I593" s="62" t="str">
        <f t="shared" si="54"/>
        <v/>
      </c>
      <c r="R593" t="str">
        <f t="shared" si="55"/>
        <v/>
      </c>
      <c r="S593" s="76" t="str">
        <f t="shared" si="56"/>
        <v/>
      </c>
      <c r="T593" s="77" t="str">
        <f t="shared" si="57"/>
        <v/>
      </c>
      <c r="U593" s="67" t="str">
        <f t="shared" si="58"/>
        <v/>
      </c>
      <c r="V593" s="67" t="str">
        <f t="shared" si="59"/>
        <v/>
      </c>
    </row>
    <row r="594" spans="1:22" ht="16.2" thickBot="1">
      <c r="A594" s="78"/>
      <c r="B594" s="114"/>
      <c r="C594" s="122"/>
      <c r="D594" s="114"/>
      <c r="E594" s="114"/>
      <c r="F594" s="115"/>
      <c r="G594" s="116"/>
      <c r="H594" s="117"/>
      <c r="I594" s="62" t="str">
        <f t="shared" si="54"/>
        <v/>
      </c>
      <c r="R594" t="str">
        <f t="shared" si="55"/>
        <v/>
      </c>
      <c r="S594" s="76" t="str">
        <f t="shared" si="56"/>
        <v/>
      </c>
      <c r="T594" s="77" t="str">
        <f t="shared" si="57"/>
        <v/>
      </c>
      <c r="U594" s="67" t="str">
        <f t="shared" si="58"/>
        <v/>
      </c>
      <c r="V594" s="67" t="str">
        <f t="shared" si="59"/>
        <v/>
      </c>
    </row>
    <row r="595" spans="1:22" ht="16.2" thickBot="1">
      <c r="A595" s="78"/>
      <c r="B595" s="114"/>
      <c r="C595" s="122"/>
      <c r="D595" s="114"/>
      <c r="E595" s="114"/>
      <c r="F595" s="115"/>
      <c r="G595" s="116"/>
      <c r="H595" s="117"/>
      <c r="I595" s="62" t="str">
        <f t="shared" si="54"/>
        <v/>
      </c>
      <c r="R595" t="str">
        <f t="shared" si="55"/>
        <v/>
      </c>
      <c r="S595" s="76" t="str">
        <f t="shared" si="56"/>
        <v/>
      </c>
      <c r="T595" s="77" t="str">
        <f t="shared" si="57"/>
        <v/>
      </c>
      <c r="U595" s="67" t="str">
        <f t="shared" si="58"/>
        <v/>
      </c>
      <c r="V595" s="67" t="str">
        <f t="shared" si="59"/>
        <v/>
      </c>
    </row>
    <row r="596" spans="1:22" ht="16.2" thickBot="1">
      <c r="A596" s="78"/>
      <c r="B596" s="114"/>
      <c r="C596" s="122"/>
      <c r="D596" s="114"/>
      <c r="E596" s="114"/>
      <c r="F596" s="115"/>
      <c r="G596" s="116"/>
      <c r="H596" s="117"/>
      <c r="I596" s="62" t="str">
        <f t="shared" si="54"/>
        <v/>
      </c>
      <c r="R596" t="str">
        <f t="shared" si="55"/>
        <v/>
      </c>
      <c r="S596" s="76" t="str">
        <f t="shared" si="56"/>
        <v/>
      </c>
      <c r="T596" s="77" t="str">
        <f t="shared" si="57"/>
        <v/>
      </c>
      <c r="U596" s="67" t="str">
        <f t="shared" si="58"/>
        <v/>
      </c>
      <c r="V596" s="67" t="str">
        <f t="shared" si="59"/>
        <v/>
      </c>
    </row>
    <row r="597" spans="1:22" ht="16.2" thickBot="1">
      <c r="A597" s="78"/>
      <c r="B597" s="114"/>
      <c r="C597" s="122"/>
      <c r="D597" s="114"/>
      <c r="E597" s="114"/>
      <c r="F597" s="115"/>
      <c r="G597" s="116"/>
      <c r="H597" s="117"/>
      <c r="I597" s="62" t="str">
        <f t="shared" si="54"/>
        <v/>
      </c>
      <c r="R597" t="str">
        <f t="shared" si="55"/>
        <v/>
      </c>
      <c r="S597" s="76" t="str">
        <f t="shared" si="56"/>
        <v/>
      </c>
      <c r="T597" s="77" t="str">
        <f t="shared" si="57"/>
        <v/>
      </c>
      <c r="U597" s="67" t="str">
        <f t="shared" si="58"/>
        <v/>
      </c>
      <c r="V597" s="67" t="str">
        <f t="shared" si="59"/>
        <v/>
      </c>
    </row>
    <row r="598" spans="1:22" ht="16.2" thickBot="1">
      <c r="A598" s="78"/>
      <c r="B598" s="114"/>
      <c r="C598" s="122"/>
      <c r="D598" s="114"/>
      <c r="E598" s="114"/>
      <c r="F598" s="115"/>
      <c r="G598" s="116"/>
      <c r="H598" s="117"/>
      <c r="I598" s="62" t="str">
        <f t="shared" si="54"/>
        <v/>
      </c>
      <c r="R598" t="str">
        <f t="shared" si="55"/>
        <v/>
      </c>
      <c r="S598" s="76" t="str">
        <f t="shared" si="56"/>
        <v/>
      </c>
      <c r="T598" s="77" t="str">
        <f t="shared" si="57"/>
        <v/>
      </c>
      <c r="U598" s="67" t="str">
        <f t="shared" si="58"/>
        <v/>
      </c>
      <c r="V598" s="67" t="str">
        <f t="shared" si="59"/>
        <v/>
      </c>
    </row>
    <row r="599" spans="1:22" ht="16.2" thickBot="1">
      <c r="A599" s="78"/>
      <c r="B599" s="114"/>
      <c r="C599" s="122"/>
      <c r="D599" s="114"/>
      <c r="E599" s="114"/>
      <c r="F599" s="115"/>
      <c r="G599" s="116"/>
      <c r="H599" s="117"/>
      <c r="I599" s="62" t="str">
        <f t="shared" si="54"/>
        <v/>
      </c>
      <c r="R599" t="str">
        <f t="shared" si="55"/>
        <v/>
      </c>
      <c r="S599" s="76" t="str">
        <f t="shared" si="56"/>
        <v/>
      </c>
      <c r="T599" s="77" t="str">
        <f t="shared" si="57"/>
        <v/>
      </c>
      <c r="U599" s="67" t="str">
        <f t="shared" si="58"/>
        <v/>
      </c>
      <c r="V599" s="67" t="str">
        <f t="shared" si="59"/>
        <v/>
      </c>
    </row>
    <row r="600" spans="1:22" ht="16.2" thickBot="1">
      <c r="A600" s="78"/>
      <c r="B600" s="114"/>
      <c r="C600" s="122"/>
      <c r="D600" s="114"/>
      <c r="E600" s="114"/>
      <c r="F600" s="115"/>
      <c r="G600" s="116"/>
      <c r="H600" s="117"/>
      <c r="I600" s="62" t="str">
        <f t="shared" si="54"/>
        <v/>
      </c>
      <c r="R600" t="str">
        <f t="shared" si="55"/>
        <v/>
      </c>
      <c r="S600" s="76" t="str">
        <f t="shared" si="56"/>
        <v/>
      </c>
      <c r="T600" s="77" t="str">
        <f t="shared" si="57"/>
        <v/>
      </c>
      <c r="U600" s="67" t="str">
        <f t="shared" si="58"/>
        <v/>
      </c>
      <c r="V600" s="67" t="str">
        <f t="shared" si="59"/>
        <v/>
      </c>
    </row>
    <row r="601" spans="1:22" ht="16.2" thickBot="1">
      <c r="A601" s="78"/>
      <c r="B601" s="114"/>
      <c r="C601" s="122"/>
      <c r="D601" s="114"/>
      <c r="E601" s="114"/>
      <c r="F601" s="115"/>
      <c r="G601" s="116"/>
      <c r="H601" s="117"/>
      <c r="I601" s="62" t="str">
        <f t="shared" si="54"/>
        <v/>
      </c>
      <c r="R601" t="str">
        <f t="shared" si="55"/>
        <v/>
      </c>
      <c r="S601" s="76" t="str">
        <f t="shared" si="56"/>
        <v/>
      </c>
      <c r="T601" s="77" t="str">
        <f t="shared" si="57"/>
        <v/>
      </c>
      <c r="U601" s="67" t="str">
        <f t="shared" si="58"/>
        <v/>
      </c>
      <c r="V601" s="67" t="str">
        <f t="shared" si="59"/>
        <v/>
      </c>
    </row>
    <row r="602" spans="1:22" ht="16.2" thickBot="1">
      <c r="A602" s="78"/>
      <c r="B602" s="114"/>
      <c r="C602" s="122"/>
      <c r="D602" s="114"/>
      <c r="E602" s="114"/>
      <c r="F602" s="115"/>
      <c r="G602" s="116"/>
      <c r="H602" s="117"/>
      <c r="I602" s="62" t="str">
        <f t="shared" si="54"/>
        <v/>
      </c>
      <c r="R602" t="str">
        <f t="shared" si="55"/>
        <v/>
      </c>
      <c r="S602" s="76" t="str">
        <f t="shared" si="56"/>
        <v/>
      </c>
      <c r="T602" s="77" t="str">
        <f t="shared" si="57"/>
        <v/>
      </c>
      <c r="U602" s="67" t="str">
        <f t="shared" si="58"/>
        <v/>
      </c>
      <c r="V602" s="67" t="str">
        <f t="shared" si="59"/>
        <v/>
      </c>
    </row>
    <row r="603" spans="1:22" ht="16.2" thickBot="1">
      <c r="A603" s="78"/>
      <c r="B603" s="114"/>
      <c r="C603" s="122"/>
      <c r="D603" s="114"/>
      <c r="E603" s="114"/>
      <c r="F603" s="115"/>
      <c r="G603" s="116"/>
      <c r="H603" s="117"/>
      <c r="I603" s="62" t="str">
        <f t="shared" si="54"/>
        <v/>
      </c>
      <c r="R603" t="str">
        <f t="shared" si="55"/>
        <v/>
      </c>
      <c r="S603" s="76" t="str">
        <f t="shared" si="56"/>
        <v/>
      </c>
      <c r="T603" s="77" t="str">
        <f t="shared" si="57"/>
        <v/>
      </c>
      <c r="U603" s="67" t="str">
        <f t="shared" si="58"/>
        <v/>
      </c>
      <c r="V603" s="67" t="str">
        <f t="shared" si="59"/>
        <v/>
      </c>
    </row>
    <row r="604" spans="1:22" ht="16.2" thickBot="1">
      <c r="A604" s="78"/>
      <c r="B604" s="114"/>
      <c r="C604" s="122"/>
      <c r="D604" s="114"/>
      <c r="E604" s="114"/>
      <c r="F604" s="115"/>
      <c r="G604" s="116"/>
      <c r="H604" s="117"/>
      <c r="I604" s="62" t="str">
        <f t="shared" si="54"/>
        <v/>
      </c>
      <c r="R604" t="str">
        <f t="shared" si="55"/>
        <v/>
      </c>
      <c r="S604" s="76" t="str">
        <f t="shared" si="56"/>
        <v/>
      </c>
      <c r="T604" s="77" t="str">
        <f t="shared" si="57"/>
        <v/>
      </c>
      <c r="U604" s="67" t="str">
        <f t="shared" si="58"/>
        <v/>
      </c>
      <c r="V604" s="67" t="str">
        <f t="shared" si="59"/>
        <v/>
      </c>
    </row>
    <row r="605" spans="1:22" ht="16.2" thickBot="1">
      <c r="A605" s="78"/>
      <c r="B605" s="114"/>
      <c r="C605" s="122"/>
      <c r="D605" s="114"/>
      <c r="E605" s="114"/>
      <c r="F605" s="115"/>
      <c r="G605" s="116"/>
      <c r="H605" s="117"/>
      <c r="I605" s="62" t="str">
        <f t="shared" si="54"/>
        <v/>
      </c>
      <c r="R605" t="str">
        <f t="shared" si="55"/>
        <v/>
      </c>
      <c r="S605" s="76" t="str">
        <f t="shared" si="56"/>
        <v/>
      </c>
      <c r="T605" s="77" t="str">
        <f t="shared" si="57"/>
        <v/>
      </c>
      <c r="U605" s="67" t="str">
        <f t="shared" si="58"/>
        <v/>
      </c>
      <c r="V605" s="67" t="str">
        <f t="shared" si="59"/>
        <v/>
      </c>
    </row>
    <row r="606" spans="1:22" ht="16.2" thickBot="1">
      <c r="A606" s="78"/>
      <c r="B606" s="114"/>
      <c r="C606" s="122"/>
      <c r="D606" s="114"/>
      <c r="E606" s="114"/>
      <c r="F606" s="115"/>
      <c r="G606" s="116"/>
      <c r="H606" s="117"/>
      <c r="I606" s="62" t="str">
        <f t="shared" si="54"/>
        <v/>
      </c>
      <c r="R606" t="str">
        <f t="shared" si="55"/>
        <v/>
      </c>
      <c r="S606" s="76" t="str">
        <f t="shared" si="56"/>
        <v/>
      </c>
      <c r="T606" s="77" t="str">
        <f t="shared" si="57"/>
        <v/>
      </c>
      <c r="U606" s="67" t="str">
        <f t="shared" si="58"/>
        <v/>
      </c>
      <c r="V606" s="67" t="str">
        <f t="shared" si="59"/>
        <v/>
      </c>
    </row>
    <row r="607" spans="1:22" ht="16.2" thickBot="1">
      <c r="A607" s="78"/>
      <c r="B607" s="114"/>
      <c r="C607" s="122"/>
      <c r="D607" s="114"/>
      <c r="E607" s="114"/>
      <c r="F607" s="115"/>
      <c r="G607" s="116"/>
      <c r="H607" s="117"/>
      <c r="I607" s="62" t="str">
        <f t="shared" si="54"/>
        <v/>
      </c>
      <c r="R607" t="str">
        <f t="shared" si="55"/>
        <v/>
      </c>
      <c r="S607" s="76" t="str">
        <f t="shared" si="56"/>
        <v/>
      </c>
      <c r="T607" s="77" t="str">
        <f t="shared" si="57"/>
        <v/>
      </c>
      <c r="U607" s="67" t="str">
        <f t="shared" si="58"/>
        <v/>
      </c>
      <c r="V607" s="67" t="str">
        <f t="shared" si="59"/>
        <v/>
      </c>
    </row>
    <row r="608" spans="1:22" ht="16.2" thickBot="1">
      <c r="A608" s="78"/>
      <c r="B608" s="114"/>
      <c r="C608" s="122"/>
      <c r="D608" s="114"/>
      <c r="E608" s="114"/>
      <c r="F608" s="115"/>
      <c r="G608" s="116"/>
      <c r="H608" s="117"/>
      <c r="I608" s="62" t="str">
        <f t="shared" si="54"/>
        <v/>
      </c>
      <c r="R608" t="str">
        <f t="shared" si="55"/>
        <v/>
      </c>
      <c r="S608" s="76" t="str">
        <f t="shared" si="56"/>
        <v/>
      </c>
      <c r="T608" s="77" t="str">
        <f t="shared" si="57"/>
        <v/>
      </c>
      <c r="U608" s="67" t="str">
        <f t="shared" si="58"/>
        <v/>
      </c>
      <c r="V608" s="67" t="str">
        <f t="shared" si="59"/>
        <v/>
      </c>
    </row>
    <row r="609" spans="1:22" ht="16.2" thickBot="1">
      <c r="A609" s="78"/>
      <c r="B609" s="114"/>
      <c r="C609" s="122"/>
      <c r="D609" s="114"/>
      <c r="E609" s="114"/>
      <c r="F609" s="115"/>
      <c r="G609" s="116"/>
      <c r="H609" s="117"/>
      <c r="I609" s="62" t="str">
        <f t="shared" si="54"/>
        <v/>
      </c>
      <c r="R609" t="str">
        <f t="shared" si="55"/>
        <v/>
      </c>
      <c r="S609" s="76" t="str">
        <f t="shared" si="56"/>
        <v/>
      </c>
      <c r="T609" s="77" t="str">
        <f t="shared" si="57"/>
        <v/>
      </c>
      <c r="U609" s="67" t="str">
        <f t="shared" si="58"/>
        <v/>
      </c>
      <c r="V609" s="67" t="str">
        <f t="shared" si="59"/>
        <v/>
      </c>
    </row>
    <row r="610" spans="1:22" ht="16.2" thickBot="1">
      <c r="A610" s="78"/>
      <c r="B610" s="114"/>
      <c r="C610" s="122"/>
      <c r="D610" s="114"/>
      <c r="E610" s="114"/>
      <c r="F610" s="115"/>
      <c r="G610" s="116"/>
      <c r="H610" s="117"/>
      <c r="I610" s="62" t="str">
        <f t="shared" si="54"/>
        <v/>
      </c>
      <c r="R610" t="str">
        <f t="shared" si="55"/>
        <v/>
      </c>
      <c r="S610" s="76" t="str">
        <f t="shared" si="56"/>
        <v/>
      </c>
      <c r="T610" s="77" t="str">
        <f t="shared" si="57"/>
        <v/>
      </c>
      <c r="U610" s="67" t="str">
        <f t="shared" si="58"/>
        <v/>
      </c>
      <c r="V610" s="67" t="str">
        <f t="shared" si="59"/>
        <v/>
      </c>
    </row>
    <row r="611" spans="1:22" ht="16.2" thickBot="1">
      <c r="A611" s="78"/>
      <c r="B611" s="114"/>
      <c r="C611" s="122"/>
      <c r="D611" s="114"/>
      <c r="E611" s="114"/>
      <c r="F611" s="115"/>
      <c r="G611" s="116"/>
      <c r="H611" s="117"/>
      <c r="I611" s="62" t="str">
        <f t="shared" si="54"/>
        <v/>
      </c>
      <c r="R611" t="str">
        <f t="shared" si="55"/>
        <v/>
      </c>
      <c r="S611" s="76" t="str">
        <f t="shared" si="56"/>
        <v/>
      </c>
      <c r="T611" s="77" t="str">
        <f t="shared" si="57"/>
        <v/>
      </c>
      <c r="U611" s="67" t="str">
        <f t="shared" si="58"/>
        <v/>
      </c>
      <c r="V611" s="67" t="str">
        <f t="shared" si="59"/>
        <v/>
      </c>
    </row>
    <row r="612" spans="1:22" ht="16.2" thickBot="1">
      <c r="A612" s="78"/>
      <c r="B612" s="114"/>
      <c r="C612" s="122"/>
      <c r="D612" s="114"/>
      <c r="E612" s="114"/>
      <c r="F612" s="115"/>
      <c r="G612" s="116"/>
      <c r="H612" s="117"/>
      <c r="I612" s="62" t="str">
        <f t="shared" si="54"/>
        <v/>
      </c>
      <c r="R612" t="str">
        <f t="shared" si="55"/>
        <v/>
      </c>
      <c r="S612" s="76" t="str">
        <f t="shared" si="56"/>
        <v/>
      </c>
      <c r="T612" s="77" t="str">
        <f t="shared" si="57"/>
        <v/>
      </c>
      <c r="U612" s="67" t="str">
        <f t="shared" si="58"/>
        <v/>
      </c>
      <c r="V612" s="67" t="str">
        <f t="shared" si="59"/>
        <v/>
      </c>
    </row>
    <row r="613" spans="1:22" ht="16.2" thickBot="1">
      <c r="A613" s="78"/>
      <c r="B613" s="114"/>
      <c r="C613" s="122"/>
      <c r="D613" s="114"/>
      <c r="E613" s="114"/>
      <c r="F613" s="115"/>
      <c r="G613" s="116"/>
      <c r="H613" s="117"/>
      <c r="I613" s="62" t="str">
        <f t="shared" si="54"/>
        <v/>
      </c>
      <c r="R613" t="str">
        <f t="shared" si="55"/>
        <v/>
      </c>
      <c r="S613" s="76" t="str">
        <f t="shared" si="56"/>
        <v/>
      </c>
      <c r="T613" s="77" t="str">
        <f t="shared" si="57"/>
        <v/>
      </c>
      <c r="U613" s="67" t="str">
        <f t="shared" si="58"/>
        <v/>
      </c>
      <c r="V613" s="67" t="str">
        <f t="shared" si="59"/>
        <v/>
      </c>
    </row>
    <row r="614" spans="1:22" ht="16.2" thickBot="1">
      <c r="A614" s="78"/>
      <c r="B614" s="114"/>
      <c r="C614" s="122"/>
      <c r="D614" s="114"/>
      <c r="E614" s="114"/>
      <c r="F614" s="115"/>
      <c r="G614" s="116"/>
      <c r="H614" s="117"/>
      <c r="I614" s="62" t="str">
        <f t="shared" si="54"/>
        <v/>
      </c>
      <c r="R614" t="str">
        <f t="shared" si="55"/>
        <v/>
      </c>
      <c r="S614" s="76" t="str">
        <f t="shared" si="56"/>
        <v/>
      </c>
      <c r="T614" s="77" t="str">
        <f t="shared" si="57"/>
        <v/>
      </c>
      <c r="U614" s="67" t="str">
        <f t="shared" si="58"/>
        <v/>
      </c>
      <c r="V614" s="67" t="str">
        <f t="shared" si="59"/>
        <v/>
      </c>
    </row>
    <row r="615" spans="1:22" ht="16.2" thickBot="1">
      <c r="A615" s="78"/>
      <c r="B615" s="114"/>
      <c r="C615" s="122"/>
      <c r="D615" s="114"/>
      <c r="E615" s="114"/>
      <c r="F615" s="115"/>
      <c r="G615" s="116"/>
      <c r="H615" s="117"/>
      <c r="I615" s="62" t="str">
        <f t="shared" si="54"/>
        <v/>
      </c>
      <c r="R615" t="str">
        <f t="shared" si="55"/>
        <v/>
      </c>
      <c r="S615" s="76" t="str">
        <f t="shared" si="56"/>
        <v/>
      </c>
      <c r="T615" s="77" t="str">
        <f t="shared" si="57"/>
        <v/>
      </c>
      <c r="U615" s="67" t="str">
        <f t="shared" si="58"/>
        <v/>
      </c>
      <c r="V615" s="67" t="str">
        <f t="shared" si="59"/>
        <v/>
      </c>
    </row>
    <row r="616" spans="1:22" ht="16.2" thickBot="1">
      <c r="A616" s="78"/>
      <c r="B616" s="114"/>
      <c r="C616" s="122"/>
      <c r="D616" s="114"/>
      <c r="E616" s="114"/>
      <c r="F616" s="115"/>
      <c r="G616" s="116"/>
      <c r="H616" s="117"/>
      <c r="I616" s="62" t="str">
        <f t="shared" si="54"/>
        <v/>
      </c>
      <c r="R616" t="str">
        <f t="shared" si="55"/>
        <v/>
      </c>
      <c r="S616" s="76" t="str">
        <f t="shared" si="56"/>
        <v/>
      </c>
      <c r="T616" s="77" t="str">
        <f t="shared" si="57"/>
        <v/>
      </c>
      <c r="U616" s="67" t="str">
        <f t="shared" si="58"/>
        <v/>
      </c>
      <c r="V616" s="67" t="str">
        <f t="shared" si="59"/>
        <v/>
      </c>
    </row>
    <row r="617" spans="1:22" ht="16.2" thickBot="1">
      <c r="A617" s="78"/>
      <c r="B617" s="114"/>
      <c r="C617" s="122"/>
      <c r="D617" s="114"/>
      <c r="E617" s="114"/>
      <c r="F617" s="115"/>
      <c r="G617" s="116"/>
      <c r="H617" s="117"/>
      <c r="I617" s="62" t="str">
        <f t="shared" si="54"/>
        <v/>
      </c>
      <c r="R617" t="str">
        <f t="shared" si="55"/>
        <v/>
      </c>
      <c r="S617" s="76" t="str">
        <f t="shared" si="56"/>
        <v/>
      </c>
      <c r="T617" s="77" t="str">
        <f t="shared" si="57"/>
        <v/>
      </c>
      <c r="U617" s="67" t="str">
        <f t="shared" si="58"/>
        <v/>
      </c>
      <c r="V617" s="67" t="str">
        <f t="shared" si="59"/>
        <v/>
      </c>
    </row>
    <row r="618" spans="1:22" ht="16.2" thickBot="1">
      <c r="A618" s="78"/>
      <c r="B618" s="114"/>
      <c r="C618" s="122"/>
      <c r="D618" s="114"/>
      <c r="E618" s="114"/>
      <c r="F618" s="115"/>
      <c r="G618" s="116"/>
      <c r="H618" s="117"/>
      <c r="I618" s="62" t="str">
        <f t="shared" si="54"/>
        <v/>
      </c>
      <c r="R618" t="str">
        <f t="shared" si="55"/>
        <v/>
      </c>
      <c r="S618" s="76" t="str">
        <f t="shared" si="56"/>
        <v/>
      </c>
      <c r="T618" s="77" t="str">
        <f t="shared" si="57"/>
        <v/>
      </c>
      <c r="U618" s="67" t="str">
        <f t="shared" si="58"/>
        <v/>
      </c>
      <c r="V618" s="67" t="str">
        <f t="shared" si="59"/>
        <v/>
      </c>
    </row>
    <row r="619" spans="1:22" ht="16.2" thickBot="1">
      <c r="A619" s="78"/>
      <c r="B619" s="114"/>
      <c r="C619" s="122"/>
      <c r="D619" s="114"/>
      <c r="E619" s="114"/>
      <c r="F619" s="115"/>
      <c r="G619" s="116"/>
      <c r="H619" s="117"/>
      <c r="I619" s="62" t="str">
        <f t="shared" si="54"/>
        <v/>
      </c>
      <c r="R619" t="str">
        <f t="shared" si="55"/>
        <v/>
      </c>
      <c r="S619" s="76" t="str">
        <f t="shared" si="56"/>
        <v/>
      </c>
      <c r="T619" s="77" t="str">
        <f t="shared" si="57"/>
        <v/>
      </c>
      <c r="U619" s="67" t="str">
        <f t="shared" si="58"/>
        <v/>
      </c>
      <c r="V619" s="67" t="str">
        <f t="shared" si="59"/>
        <v/>
      </c>
    </row>
    <row r="620" spans="1:22" ht="16.2" thickBot="1">
      <c r="A620" s="78"/>
      <c r="B620" s="114"/>
      <c r="C620" s="122"/>
      <c r="D620" s="114"/>
      <c r="E620" s="114"/>
      <c r="F620" s="115"/>
      <c r="G620" s="116"/>
      <c r="H620" s="117"/>
      <c r="I620" s="62" t="str">
        <f t="shared" si="54"/>
        <v/>
      </c>
      <c r="R620" t="str">
        <f t="shared" si="55"/>
        <v/>
      </c>
      <c r="S620" s="76" t="str">
        <f t="shared" si="56"/>
        <v/>
      </c>
      <c r="T620" s="77" t="str">
        <f t="shared" si="57"/>
        <v/>
      </c>
      <c r="U620" s="67" t="str">
        <f t="shared" si="58"/>
        <v/>
      </c>
      <c r="V620" s="67" t="str">
        <f t="shared" si="59"/>
        <v/>
      </c>
    </row>
    <row r="621" spans="1:22" ht="16.2" thickBot="1">
      <c r="A621" s="78"/>
      <c r="B621" s="114"/>
      <c r="C621" s="122"/>
      <c r="D621" s="114"/>
      <c r="E621" s="114"/>
      <c r="F621" s="115"/>
      <c r="G621" s="116"/>
      <c r="H621" s="117"/>
      <c r="I621" s="62" t="str">
        <f t="shared" si="54"/>
        <v/>
      </c>
      <c r="R621" t="str">
        <f t="shared" si="55"/>
        <v/>
      </c>
      <c r="S621" s="76" t="str">
        <f t="shared" si="56"/>
        <v/>
      </c>
      <c r="T621" s="77" t="str">
        <f t="shared" si="57"/>
        <v/>
      </c>
      <c r="U621" s="67" t="str">
        <f t="shared" si="58"/>
        <v/>
      </c>
      <c r="V621" s="67" t="str">
        <f t="shared" si="59"/>
        <v/>
      </c>
    </row>
    <row r="622" spans="1:22" ht="16.2" thickBot="1">
      <c r="A622" s="78"/>
      <c r="B622" s="114"/>
      <c r="C622" s="122"/>
      <c r="D622" s="114"/>
      <c r="E622" s="114"/>
      <c r="F622" s="115"/>
      <c r="G622" s="116"/>
      <c r="H622" s="117"/>
      <c r="I622" s="62" t="str">
        <f t="shared" si="54"/>
        <v/>
      </c>
      <c r="R622" t="str">
        <f t="shared" si="55"/>
        <v/>
      </c>
      <c r="S622" s="76" t="str">
        <f t="shared" si="56"/>
        <v/>
      </c>
      <c r="T622" s="77" t="str">
        <f t="shared" si="57"/>
        <v/>
      </c>
      <c r="U622" s="67" t="str">
        <f t="shared" si="58"/>
        <v/>
      </c>
      <c r="V622" s="67" t="str">
        <f t="shared" si="59"/>
        <v/>
      </c>
    </row>
    <row r="623" spans="1:22" ht="16.2" thickBot="1">
      <c r="A623" s="78"/>
      <c r="B623" s="114"/>
      <c r="C623" s="122"/>
      <c r="D623" s="114"/>
      <c r="E623" s="114"/>
      <c r="F623" s="115"/>
      <c r="G623" s="116"/>
      <c r="H623" s="117"/>
      <c r="I623" s="62" t="str">
        <f t="shared" si="54"/>
        <v/>
      </c>
      <c r="R623" t="str">
        <f t="shared" si="55"/>
        <v/>
      </c>
      <c r="S623" s="76" t="str">
        <f t="shared" si="56"/>
        <v/>
      </c>
      <c r="T623" s="77" t="str">
        <f t="shared" si="57"/>
        <v/>
      </c>
      <c r="U623" s="67" t="str">
        <f t="shared" si="58"/>
        <v/>
      </c>
      <c r="V623" s="67" t="str">
        <f t="shared" si="59"/>
        <v/>
      </c>
    </row>
    <row r="624" spans="1:22" ht="16.2" thickBot="1">
      <c r="A624" s="78"/>
      <c r="B624" s="114"/>
      <c r="C624" s="122"/>
      <c r="D624" s="114"/>
      <c r="E624" s="114"/>
      <c r="F624" s="115"/>
      <c r="G624" s="116"/>
      <c r="H624" s="117"/>
      <c r="I624" s="62" t="str">
        <f t="shared" si="54"/>
        <v/>
      </c>
      <c r="R624" t="str">
        <f t="shared" si="55"/>
        <v/>
      </c>
      <c r="S624" s="76" t="str">
        <f t="shared" si="56"/>
        <v/>
      </c>
      <c r="T624" s="77" t="str">
        <f t="shared" si="57"/>
        <v/>
      </c>
      <c r="U624" s="67" t="str">
        <f t="shared" si="58"/>
        <v/>
      </c>
      <c r="V624" s="67" t="str">
        <f t="shared" si="59"/>
        <v/>
      </c>
    </row>
    <row r="625" spans="1:22" ht="16.2" thickBot="1">
      <c r="A625" s="78"/>
      <c r="B625" s="114"/>
      <c r="C625" s="122"/>
      <c r="D625" s="114"/>
      <c r="E625" s="114"/>
      <c r="F625" s="115"/>
      <c r="G625" s="116"/>
      <c r="H625" s="117"/>
      <c r="I625" s="62" t="str">
        <f t="shared" si="54"/>
        <v/>
      </c>
      <c r="R625" t="str">
        <f t="shared" si="55"/>
        <v/>
      </c>
      <c r="S625" s="76" t="str">
        <f t="shared" si="56"/>
        <v/>
      </c>
      <c r="T625" s="77" t="str">
        <f t="shared" si="57"/>
        <v/>
      </c>
      <c r="U625" s="67" t="str">
        <f t="shared" si="58"/>
        <v/>
      </c>
      <c r="V625" s="67" t="str">
        <f t="shared" si="59"/>
        <v/>
      </c>
    </row>
    <row r="626" spans="1:22" ht="16.2" thickBot="1">
      <c r="A626" s="78"/>
      <c r="B626" s="114"/>
      <c r="C626" s="122"/>
      <c r="D626" s="114"/>
      <c r="E626" s="114"/>
      <c r="F626" s="115"/>
      <c r="G626" s="116"/>
      <c r="H626" s="117"/>
      <c r="I626" s="62" t="str">
        <f t="shared" si="54"/>
        <v/>
      </c>
      <c r="R626" t="str">
        <f t="shared" si="55"/>
        <v/>
      </c>
      <c r="S626" s="76" t="str">
        <f t="shared" si="56"/>
        <v/>
      </c>
      <c r="T626" s="77" t="str">
        <f t="shared" si="57"/>
        <v/>
      </c>
      <c r="U626" s="67" t="str">
        <f t="shared" si="58"/>
        <v/>
      </c>
      <c r="V626" s="67" t="str">
        <f t="shared" si="59"/>
        <v/>
      </c>
    </row>
    <row r="627" spans="1:22" ht="16.2" thickBot="1">
      <c r="A627" s="78"/>
      <c r="B627" s="114"/>
      <c r="C627" s="122"/>
      <c r="D627" s="114"/>
      <c r="E627" s="114"/>
      <c r="F627" s="115"/>
      <c r="G627" s="116"/>
      <c r="H627" s="117"/>
      <c r="I627" s="62" t="str">
        <f t="shared" si="54"/>
        <v/>
      </c>
      <c r="R627" t="str">
        <f t="shared" si="55"/>
        <v/>
      </c>
      <c r="S627" s="76" t="str">
        <f t="shared" si="56"/>
        <v/>
      </c>
      <c r="T627" s="77" t="str">
        <f t="shared" si="57"/>
        <v/>
      </c>
      <c r="U627" s="67" t="str">
        <f t="shared" si="58"/>
        <v/>
      </c>
      <c r="V627" s="67" t="str">
        <f t="shared" si="59"/>
        <v/>
      </c>
    </row>
    <row r="628" spans="1:22" ht="16.2" thickBot="1">
      <c r="A628" s="78"/>
      <c r="B628" s="114"/>
      <c r="C628" s="122"/>
      <c r="D628" s="114"/>
      <c r="E628" s="114"/>
      <c r="F628" s="115"/>
      <c r="G628" s="116"/>
      <c r="H628" s="117"/>
      <c r="I628" s="62" t="str">
        <f t="shared" si="54"/>
        <v/>
      </c>
      <c r="R628" t="str">
        <f t="shared" si="55"/>
        <v/>
      </c>
      <c r="S628" s="76" t="str">
        <f t="shared" si="56"/>
        <v/>
      </c>
      <c r="T628" s="77" t="str">
        <f t="shared" si="57"/>
        <v/>
      </c>
      <c r="U628" s="67" t="str">
        <f t="shared" si="58"/>
        <v/>
      </c>
      <c r="V628" s="67" t="str">
        <f t="shared" si="59"/>
        <v/>
      </c>
    </row>
    <row r="629" spans="1:22" ht="16.2" thickBot="1">
      <c r="A629" s="78"/>
      <c r="B629" s="114"/>
      <c r="C629" s="122"/>
      <c r="D629" s="114"/>
      <c r="E629" s="114"/>
      <c r="F629" s="115"/>
      <c r="G629" s="116"/>
      <c r="H629" s="117"/>
      <c r="I629" s="62" t="str">
        <f t="shared" si="54"/>
        <v/>
      </c>
      <c r="R629" t="str">
        <f t="shared" si="55"/>
        <v/>
      </c>
      <c r="S629" s="76" t="str">
        <f t="shared" si="56"/>
        <v/>
      </c>
      <c r="T629" s="77" t="str">
        <f t="shared" si="57"/>
        <v/>
      </c>
      <c r="U629" s="67" t="str">
        <f t="shared" si="58"/>
        <v/>
      </c>
      <c r="V629" s="67" t="str">
        <f t="shared" si="59"/>
        <v/>
      </c>
    </row>
    <row r="630" spans="1:22" ht="16.2" thickBot="1">
      <c r="A630" s="78"/>
      <c r="B630" s="114"/>
      <c r="C630" s="122"/>
      <c r="D630" s="114"/>
      <c r="E630" s="114"/>
      <c r="F630" s="115"/>
      <c r="G630" s="116"/>
      <c r="H630" s="117"/>
      <c r="I630" s="62" t="str">
        <f t="shared" si="54"/>
        <v/>
      </c>
      <c r="R630" t="str">
        <f t="shared" si="55"/>
        <v/>
      </c>
      <c r="S630" s="76" t="str">
        <f t="shared" si="56"/>
        <v/>
      </c>
      <c r="T630" s="77" t="str">
        <f t="shared" si="57"/>
        <v/>
      </c>
      <c r="U630" s="67" t="str">
        <f t="shared" si="58"/>
        <v/>
      </c>
      <c r="V630" s="67" t="str">
        <f t="shared" si="59"/>
        <v/>
      </c>
    </row>
    <row r="631" spans="1:22" ht="16.2" thickBot="1">
      <c r="A631" s="78"/>
      <c r="B631" s="114"/>
      <c r="C631" s="122"/>
      <c r="D631" s="114"/>
      <c r="E631" s="114"/>
      <c r="F631" s="115"/>
      <c r="G631" s="116"/>
      <c r="H631" s="117"/>
      <c r="I631" s="62" t="str">
        <f t="shared" si="54"/>
        <v/>
      </c>
      <c r="R631" t="str">
        <f t="shared" si="55"/>
        <v/>
      </c>
      <c r="S631" s="76" t="str">
        <f t="shared" si="56"/>
        <v/>
      </c>
      <c r="T631" s="77" t="str">
        <f t="shared" si="57"/>
        <v/>
      </c>
      <c r="U631" s="67" t="str">
        <f t="shared" si="58"/>
        <v/>
      </c>
      <c r="V631" s="67" t="str">
        <f t="shared" si="59"/>
        <v/>
      </c>
    </row>
    <row r="632" spans="1:22" ht="16.2" thickBot="1">
      <c r="A632" s="78"/>
      <c r="B632" s="114"/>
      <c r="C632" s="122"/>
      <c r="D632" s="114"/>
      <c r="E632" s="114"/>
      <c r="F632" s="115"/>
      <c r="G632" s="116"/>
      <c r="H632" s="117"/>
      <c r="I632" s="62" t="str">
        <f t="shared" si="54"/>
        <v/>
      </c>
      <c r="R632" t="str">
        <f t="shared" si="55"/>
        <v/>
      </c>
      <c r="S632" s="76" t="str">
        <f t="shared" si="56"/>
        <v/>
      </c>
      <c r="T632" s="77" t="str">
        <f t="shared" si="57"/>
        <v/>
      </c>
      <c r="U632" s="67" t="str">
        <f t="shared" si="58"/>
        <v/>
      </c>
      <c r="V632" s="67" t="str">
        <f t="shared" si="59"/>
        <v/>
      </c>
    </row>
    <row r="633" spans="1:22" ht="16.2" thickBot="1">
      <c r="A633" s="78"/>
      <c r="B633" s="114"/>
      <c r="C633" s="122"/>
      <c r="D633" s="114"/>
      <c r="E633" s="114"/>
      <c r="F633" s="115"/>
      <c r="G633" s="116"/>
      <c r="H633" s="117"/>
      <c r="I633" s="62" t="str">
        <f t="shared" si="54"/>
        <v/>
      </c>
      <c r="R633" t="str">
        <f t="shared" si="55"/>
        <v/>
      </c>
      <c r="S633" s="76" t="str">
        <f t="shared" si="56"/>
        <v/>
      </c>
      <c r="T633" s="77" t="str">
        <f t="shared" si="57"/>
        <v/>
      </c>
      <c r="U633" s="67" t="str">
        <f t="shared" si="58"/>
        <v/>
      </c>
      <c r="V633" s="67" t="str">
        <f t="shared" si="59"/>
        <v/>
      </c>
    </row>
    <row r="634" spans="1:22" ht="16.2" thickBot="1">
      <c r="A634" s="78"/>
      <c r="B634" s="114"/>
      <c r="C634" s="122"/>
      <c r="D634" s="114"/>
      <c r="E634" s="114"/>
      <c r="F634" s="115"/>
      <c r="G634" s="116"/>
      <c r="H634" s="117"/>
      <c r="I634" s="62" t="str">
        <f t="shared" si="54"/>
        <v/>
      </c>
      <c r="R634" t="str">
        <f t="shared" si="55"/>
        <v/>
      </c>
      <c r="S634" s="76" t="str">
        <f t="shared" si="56"/>
        <v/>
      </c>
      <c r="T634" s="77" t="str">
        <f t="shared" si="57"/>
        <v/>
      </c>
      <c r="U634" s="67" t="str">
        <f t="shared" si="58"/>
        <v/>
      </c>
      <c r="V634" s="67" t="str">
        <f t="shared" si="59"/>
        <v/>
      </c>
    </row>
    <row r="635" spans="1:22" ht="16.2" thickBot="1">
      <c r="A635" s="78"/>
      <c r="B635" s="114"/>
      <c r="C635" s="122"/>
      <c r="D635" s="114"/>
      <c r="E635" s="114"/>
      <c r="F635" s="115"/>
      <c r="G635" s="116"/>
      <c r="H635" s="117"/>
      <c r="I635" s="62" t="str">
        <f t="shared" si="54"/>
        <v/>
      </c>
      <c r="R635" t="str">
        <f t="shared" si="55"/>
        <v/>
      </c>
      <c r="S635" s="76" t="str">
        <f t="shared" si="56"/>
        <v/>
      </c>
      <c r="T635" s="77" t="str">
        <f t="shared" si="57"/>
        <v/>
      </c>
      <c r="U635" s="67" t="str">
        <f t="shared" si="58"/>
        <v/>
      </c>
      <c r="V635" s="67" t="str">
        <f t="shared" si="59"/>
        <v/>
      </c>
    </row>
    <row r="636" spans="1:22" ht="16.2" thickBot="1">
      <c r="A636" s="78"/>
      <c r="B636" s="114"/>
      <c r="C636" s="122"/>
      <c r="D636" s="114"/>
      <c r="E636" s="114"/>
      <c r="F636" s="115"/>
      <c r="G636" s="116"/>
      <c r="H636" s="117"/>
      <c r="I636" s="62" t="str">
        <f t="shared" si="54"/>
        <v/>
      </c>
      <c r="R636" t="str">
        <f t="shared" si="55"/>
        <v/>
      </c>
      <c r="S636" s="76" t="str">
        <f t="shared" si="56"/>
        <v/>
      </c>
      <c r="T636" s="77" t="str">
        <f t="shared" si="57"/>
        <v/>
      </c>
      <c r="U636" s="67" t="str">
        <f t="shared" si="58"/>
        <v/>
      </c>
      <c r="V636" s="67" t="str">
        <f t="shared" si="59"/>
        <v/>
      </c>
    </row>
    <row r="637" spans="1:22" ht="16.2" thickBot="1">
      <c r="A637" s="78"/>
      <c r="B637" s="114"/>
      <c r="C637" s="122"/>
      <c r="D637" s="114"/>
      <c r="E637" s="114"/>
      <c r="F637" s="115"/>
      <c r="G637" s="116"/>
      <c r="H637" s="117"/>
      <c r="I637" s="62" t="str">
        <f t="shared" si="54"/>
        <v/>
      </c>
      <c r="R637" t="str">
        <f t="shared" si="55"/>
        <v/>
      </c>
      <c r="S637" s="76" t="str">
        <f t="shared" si="56"/>
        <v/>
      </c>
      <c r="T637" s="77" t="str">
        <f t="shared" si="57"/>
        <v/>
      </c>
      <c r="U637" s="67" t="str">
        <f t="shared" si="58"/>
        <v/>
      </c>
      <c r="V637" s="67" t="str">
        <f t="shared" si="59"/>
        <v/>
      </c>
    </row>
    <row r="638" spans="1:22" ht="16.2" thickBot="1">
      <c r="A638" s="78"/>
      <c r="B638" s="114"/>
      <c r="C638" s="122"/>
      <c r="D638" s="114"/>
      <c r="E638" s="114"/>
      <c r="F638" s="115"/>
      <c r="G638" s="116"/>
      <c r="H638" s="117"/>
      <c r="I638" s="62" t="str">
        <f t="shared" si="54"/>
        <v/>
      </c>
      <c r="R638" t="str">
        <f t="shared" si="55"/>
        <v/>
      </c>
      <c r="S638" s="76" t="str">
        <f t="shared" si="56"/>
        <v/>
      </c>
      <c r="T638" s="77" t="str">
        <f t="shared" si="57"/>
        <v/>
      </c>
      <c r="U638" s="67" t="str">
        <f t="shared" si="58"/>
        <v/>
      </c>
      <c r="V638" s="67" t="str">
        <f t="shared" si="59"/>
        <v/>
      </c>
    </row>
    <row r="639" spans="1:22" ht="16.2" thickBot="1">
      <c r="A639" s="78"/>
      <c r="B639" s="114"/>
      <c r="C639" s="122"/>
      <c r="D639" s="114"/>
      <c r="E639" s="114"/>
      <c r="F639" s="115"/>
      <c r="G639" s="116"/>
      <c r="H639" s="117"/>
      <c r="I639" s="62" t="str">
        <f t="shared" si="54"/>
        <v/>
      </c>
      <c r="R639" t="str">
        <f t="shared" si="55"/>
        <v/>
      </c>
      <c r="S639" s="76" t="str">
        <f t="shared" si="56"/>
        <v/>
      </c>
      <c r="T639" s="77" t="str">
        <f t="shared" si="57"/>
        <v/>
      </c>
      <c r="U639" s="67" t="str">
        <f t="shared" si="58"/>
        <v/>
      </c>
      <c r="V639" s="67" t="str">
        <f t="shared" si="59"/>
        <v/>
      </c>
    </row>
    <row r="640" spans="1:22" ht="16.2" thickBot="1">
      <c r="A640" s="78"/>
      <c r="B640" s="114"/>
      <c r="C640" s="122"/>
      <c r="D640" s="114"/>
      <c r="E640" s="114"/>
      <c r="F640" s="115"/>
      <c r="G640" s="116"/>
      <c r="H640" s="117"/>
      <c r="I640" s="62" t="str">
        <f t="shared" si="54"/>
        <v/>
      </c>
      <c r="R640" t="str">
        <f t="shared" si="55"/>
        <v/>
      </c>
      <c r="S640" s="76" t="str">
        <f t="shared" si="56"/>
        <v/>
      </c>
      <c r="T640" s="77" t="str">
        <f t="shared" si="57"/>
        <v/>
      </c>
      <c r="U640" s="67" t="str">
        <f t="shared" si="58"/>
        <v/>
      </c>
      <c r="V640" s="67" t="str">
        <f t="shared" si="59"/>
        <v/>
      </c>
    </row>
    <row r="641" spans="1:22" ht="16.2" thickBot="1">
      <c r="A641" s="78"/>
      <c r="B641" s="114"/>
      <c r="C641" s="122"/>
      <c r="D641" s="114"/>
      <c r="E641" s="114"/>
      <c r="F641" s="115"/>
      <c r="G641" s="116"/>
      <c r="H641" s="117"/>
      <c r="I641" s="62" t="str">
        <f t="shared" si="54"/>
        <v/>
      </c>
      <c r="R641" t="str">
        <f t="shared" si="55"/>
        <v/>
      </c>
      <c r="S641" s="76" t="str">
        <f t="shared" si="56"/>
        <v/>
      </c>
      <c r="T641" s="77" t="str">
        <f t="shared" si="57"/>
        <v/>
      </c>
      <c r="U641" s="67" t="str">
        <f t="shared" si="58"/>
        <v/>
      </c>
      <c r="V641" s="67" t="str">
        <f t="shared" si="59"/>
        <v/>
      </c>
    </row>
    <row r="642" spans="1:22" ht="16.2" thickBot="1">
      <c r="A642" s="78"/>
      <c r="B642" s="114"/>
      <c r="C642" s="122"/>
      <c r="D642" s="114"/>
      <c r="E642" s="114"/>
      <c r="F642" s="115"/>
      <c r="G642" s="116"/>
      <c r="H642" s="117"/>
      <c r="I642" s="62" t="str">
        <f t="shared" si="54"/>
        <v/>
      </c>
      <c r="R642" t="str">
        <f t="shared" si="55"/>
        <v/>
      </c>
      <c r="S642" s="76" t="str">
        <f t="shared" si="56"/>
        <v/>
      </c>
      <c r="T642" s="77" t="str">
        <f t="shared" si="57"/>
        <v/>
      </c>
      <c r="U642" s="67" t="str">
        <f t="shared" si="58"/>
        <v/>
      </c>
      <c r="V642" s="67" t="str">
        <f t="shared" si="59"/>
        <v/>
      </c>
    </row>
    <row r="643" spans="1:22" ht="16.2" thickBot="1">
      <c r="A643" s="78"/>
      <c r="B643" s="114"/>
      <c r="C643" s="122"/>
      <c r="D643" s="114"/>
      <c r="E643" s="114"/>
      <c r="F643" s="115"/>
      <c r="G643" s="116"/>
      <c r="H643" s="117"/>
      <c r="I643" s="62" t="str">
        <f t="shared" ref="I643:I706" si="60">IF(C643="","",EXP(C643))</f>
        <v/>
      </c>
      <c r="R643" t="str">
        <f t="shared" ref="R643:R706" si="61">IF(C643="","",EXP(-POWER((1-K$23*(I643-K$17)/K$16), 1/K$23)))</f>
        <v/>
      </c>
      <c r="S643" s="76" t="str">
        <f t="shared" ref="S643:S706" si="62">IF(C643="","", -LN(1- K$23 *(I643-K$17)/K$16) / K$23)</f>
        <v/>
      </c>
      <c r="T643" s="77" t="str">
        <f t="shared" ref="T643:T706" si="63">IF(C643="","",(1/K$16)  *  EXP(-(1-K$23)*S643 - EXP(-S643)))</f>
        <v/>
      </c>
      <c r="U643" s="67" t="str">
        <f t="shared" ref="U643:U706" si="64">IF(C643="","",(A643-1)*I643/(K$14-1))</f>
        <v/>
      </c>
      <c r="V643" s="67" t="str">
        <f t="shared" ref="V643:V706" si="65">IF(C643="","",(A643-1)*(A643-2)*I643/((K$14-1)*(K$14-2)))</f>
        <v/>
      </c>
    </row>
    <row r="644" spans="1:22" ht="16.2" thickBot="1">
      <c r="A644" s="78"/>
      <c r="B644" s="114"/>
      <c r="C644" s="122"/>
      <c r="D644" s="114"/>
      <c r="E644" s="114"/>
      <c r="F644" s="115"/>
      <c r="G644" s="116"/>
      <c r="H644" s="117"/>
      <c r="I644" s="62" t="str">
        <f t="shared" si="60"/>
        <v/>
      </c>
      <c r="R644" t="str">
        <f t="shared" si="61"/>
        <v/>
      </c>
      <c r="S644" s="76" t="str">
        <f t="shared" si="62"/>
        <v/>
      </c>
      <c r="T644" s="77" t="str">
        <f t="shared" si="63"/>
        <v/>
      </c>
      <c r="U644" s="67" t="str">
        <f t="shared" si="64"/>
        <v/>
      </c>
      <c r="V644" s="67" t="str">
        <f t="shared" si="65"/>
        <v/>
      </c>
    </row>
    <row r="645" spans="1:22" ht="16.2" thickBot="1">
      <c r="A645" s="78"/>
      <c r="B645" s="114"/>
      <c r="C645" s="122"/>
      <c r="D645" s="114"/>
      <c r="E645" s="114"/>
      <c r="F645" s="115"/>
      <c r="G645" s="116"/>
      <c r="H645" s="117"/>
      <c r="I645" s="62" t="str">
        <f t="shared" si="60"/>
        <v/>
      </c>
      <c r="R645" t="str">
        <f t="shared" si="61"/>
        <v/>
      </c>
      <c r="S645" s="76" t="str">
        <f t="shared" si="62"/>
        <v/>
      </c>
      <c r="T645" s="77" t="str">
        <f t="shared" si="63"/>
        <v/>
      </c>
      <c r="U645" s="67" t="str">
        <f t="shared" si="64"/>
        <v/>
      </c>
      <c r="V645" s="67" t="str">
        <f t="shared" si="65"/>
        <v/>
      </c>
    </row>
    <row r="646" spans="1:22" ht="16.2" thickBot="1">
      <c r="A646" s="78"/>
      <c r="B646" s="114"/>
      <c r="C646" s="122"/>
      <c r="D646" s="114"/>
      <c r="E646" s="114"/>
      <c r="F646" s="115"/>
      <c r="G646" s="116"/>
      <c r="H646" s="117"/>
      <c r="I646" s="62" t="str">
        <f t="shared" si="60"/>
        <v/>
      </c>
      <c r="R646" t="str">
        <f t="shared" si="61"/>
        <v/>
      </c>
      <c r="S646" s="76" t="str">
        <f t="shared" si="62"/>
        <v/>
      </c>
      <c r="T646" s="77" t="str">
        <f t="shared" si="63"/>
        <v/>
      </c>
      <c r="U646" s="67" t="str">
        <f t="shared" si="64"/>
        <v/>
      </c>
      <c r="V646" s="67" t="str">
        <f t="shared" si="65"/>
        <v/>
      </c>
    </row>
    <row r="647" spans="1:22" ht="16.2" thickBot="1">
      <c r="A647" s="78"/>
      <c r="B647" s="114"/>
      <c r="C647" s="122"/>
      <c r="D647" s="114"/>
      <c r="E647" s="114"/>
      <c r="F647" s="115"/>
      <c r="G647" s="116"/>
      <c r="H647" s="117"/>
      <c r="I647" s="62" t="str">
        <f t="shared" si="60"/>
        <v/>
      </c>
      <c r="R647" t="str">
        <f t="shared" si="61"/>
        <v/>
      </c>
      <c r="S647" s="76" t="str">
        <f t="shared" si="62"/>
        <v/>
      </c>
      <c r="T647" s="77" t="str">
        <f t="shared" si="63"/>
        <v/>
      </c>
      <c r="U647" s="67" t="str">
        <f t="shared" si="64"/>
        <v/>
      </c>
      <c r="V647" s="67" t="str">
        <f t="shared" si="65"/>
        <v/>
      </c>
    </row>
    <row r="648" spans="1:22" ht="16.2" thickBot="1">
      <c r="A648" s="78"/>
      <c r="B648" s="114"/>
      <c r="C648" s="122"/>
      <c r="D648" s="114"/>
      <c r="E648" s="114"/>
      <c r="F648" s="115"/>
      <c r="G648" s="116"/>
      <c r="H648" s="117"/>
      <c r="I648" s="62" t="str">
        <f t="shared" si="60"/>
        <v/>
      </c>
      <c r="R648" t="str">
        <f t="shared" si="61"/>
        <v/>
      </c>
      <c r="S648" s="76" t="str">
        <f t="shared" si="62"/>
        <v/>
      </c>
      <c r="T648" s="77" t="str">
        <f t="shared" si="63"/>
        <v/>
      </c>
      <c r="U648" s="67" t="str">
        <f t="shared" si="64"/>
        <v/>
      </c>
      <c r="V648" s="67" t="str">
        <f t="shared" si="65"/>
        <v/>
      </c>
    </row>
    <row r="649" spans="1:22" ht="16.2" thickBot="1">
      <c r="A649" s="78"/>
      <c r="B649" s="114"/>
      <c r="C649" s="122"/>
      <c r="D649" s="114"/>
      <c r="E649" s="114"/>
      <c r="F649" s="115"/>
      <c r="G649" s="116"/>
      <c r="H649" s="117"/>
      <c r="I649" s="62" t="str">
        <f t="shared" si="60"/>
        <v/>
      </c>
      <c r="R649" t="str">
        <f t="shared" si="61"/>
        <v/>
      </c>
      <c r="S649" s="76" t="str">
        <f t="shared" si="62"/>
        <v/>
      </c>
      <c r="T649" s="77" t="str">
        <f t="shared" si="63"/>
        <v/>
      </c>
      <c r="U649" s="67" t="str">
        <f t="shared" si="64"/>
        <v/>
      </c>
      <c r="V649" s="67" t="str">
        <f t="shared" si="65"/>
        <v/>
      </c>
    </row>
    <row r="650" spans="1:22" ht="16.2" thickBot="1">
      <c r="A650" s="78"/>
      <c r="B650" s="114"/>
      <c r="C650" s="122"/>
      <c r="D650" s="114"/>
      <c r="E650" s="114"/>
      <c r="F650" s="115"/>
      <c r="G650" s="116"/>
      <c r="H650" s="117"/>
      <c r="I650" s="62" t="str">
        <f t="shared" si="60"/>
        <v/>
      </c>
      <c r="R650" t="str">
        <f t="shared" si="61"/>
        <v/>
      </c>
      <c r="S650" s="76" t="str">
        <f t="shared" si="62"/>
        <v/>
      </c>
      <c r="T650" s="77" t="str">
        <f t="shared" si="63"/>
        <v/>
      </c>
      <c r="U650" s="67" t="str">
        <f t="shared" si="64"/>
        <v/>
      </c>
      <c r="V650" s="67" t="str">
        <f t="shared" si="65"/>
        <v/>
      </c>
    </row>
    <row r="651" spans="1:22" ht="16.2" thickBot="1">
      <c r="A651" s="78"/>
      <c r="B651" s="114"/>
      <c r="C651" s="122"/>
      <c r="D651" s="114"/>
      <c r="E651" s="114"/>
      <c r="F651" s="115"/>
      <c r="G651" s="116"/>
      <c r="H651" s="117"/>
      <c r="I651" s="62" t="str">
        <f t="shared" si="60"/>
        <v/>
      </c>
      <c r="R651" t="str">
        <f t="shared" si="61"/>
        <v/>
      </c>
      <c r="S651" s="76" t="str">
        <f t="shared" si="62"/>
        <v/>
      </c>
      <c r="T651" s="77" t="str">
        <f t="shared" si="63"/>
        <v/>
      </c>
      <c r="U651" s="67" t="str">
        <f t="shared" si="64"/>
        <v/>
      </c>
      <c r="V651" s="67" t="str">
        <f t="shared" si="65"/>
        <v/>
      </c>
    </row>
    <row r="652" spans="1:22" ht="16.2" thickBot="1">
      <c r="A652" s="78"/>
      <c r="B652" s="114"/>
      <c r="C652" s="122"/>
      <c r="D652" s="114"/>
      <c r="E652" s="114"/>
      <c r="F652" s="115"/>
      <c r="G652" s="116"/>
      <c r="H652" s="117"/>
      <c r="I652" s="62" t="str">
        <f t="shared" si="60"/>
        <v/>
      </c>
      <c r="R652" t="str">
        <f t="shared" si="61"/>
        <v/>
      </c>
      <c r="S652" s="76" t="str">
        <f t="shared" si="62"/>
        <v/>
      </c>
      <c r="T652" s="77" t="str">
        <f t="shared" si="63"/>
        <v/>
      </c>
      <c r="U652" s="67" t="str">
        <f t="shared" si="64"/>
        <v/>
      </c>
      <c r="V652" s="67" t="str">
        <f t="shared" si="65"/>
        <v/>
      </c>
    </row>
    <row r="653" spans="1:22" ht="16.2" thickBot="1">
      <c r="A653" s="78"/>
      <c r="B653" s="114"/>
      <c r="C653" s="122"/>
      <c r="D653" s="114"/>
      <c r="E653" s="114"/>
      <c r="F653" s="115"/>
      <c r="G653" s="116"/>
      <c r="H653" s="117"/>
      <c r="I653" s="62" t="str">
        <f t="shared" si="60"/>
        <v/>
      </c>
      <c r="R653" t="str">
        <f t="shared" si="61"/>
        <v/>
      </c>
      <c r="S653" s="76" t="str">
        <f t="shared" si="62"/>
        <v/>
      </c>
      <c r="T653" s="77" t="str">
        <f t="shared" si="63"/>
        <v/>
      </c>
      <c r="U653" s="67" t="str">
        <f t="shared" si="64"/>
        <v/>
      </c>
      <c r="V653" s="67" t="str">
        <f t="shared" si="65"/>
        <v/>
      </c>
    </row>
    <row r="654" spans="1:22" ht="16.2" thickBot="1">
      <c r="A654" s="78"/>
      <c r="B654" s="114"/>
      <c r="C654" s="122"/>
      <c r="D654" s="114"/>
      <c r="E654" s="114"/>
      <c r="F654" s="115"/>
      <c r="G654" s="116"/>
      <c r="H654" s="117"/>
      <c r="I654" s="62" t="str">
        <f t="shared" si="60"/>
        <v/>
      </c>
      <c r="R654" t="str">
        <f t="shared" si="61"/>
        <v/>
      </c>
      <c r="S654" s="76" t="str">
        <f t="shared" si="62"/>
        <v/>
      </c>
      <c r="T654" s="77" t="str">
        <f t="shared" si="63"/>
        <v/>
      </c>
      <c r="U654" s="67" t="str">
        <f t="shared" si="64"/>
        <v/>
      </c>
      <c r="V654" s="67" t="str">
        <f t="shared" si="65"/>
        <v/>
      </c>
    </row>
    <row r="655" spans="1:22" ht="16.2" thickBot="1">
      <c r="A655" s="78"/>
      <c r="B655" s="114"/>
      <c r="C655" s="122"/>
      <c r="D655" s="114"/>
      <c r="E655" s="114"/>
      <c r="F655" s="115"/>
      <c r="G655" s="116"/>
      <c r="H655" s="117"/>
      <c r="I655" s="62" t="str">
        <f t="shared" si="60"/>
        <v/>
      </c>
      <c r="R655" t="str">
        <f t="shared" si="61"/>
        <v/>
      </c>
      <c r="S655" s="76" t="str">
        <f t="shared" si="62"/>
        <v/>
      </c>
      <c r="T655" s="77" t="str">
        <f t="shared" si="63"/>
        <v/>
      </c>
      <c r="U655" s="67" t="str">
        <f t="shared" si="64"/>
        <v/>
      </c>
      <c r="V655" s="67" t="str">
        <f t="shared" si="65"/>
        <v/>
      </c>
    </row>
    <row r="656" spans="1:22" ht="16.2" thickBot="1">
      <c r="A656" s="78"/>
      <c r="B656" s="114"/>
      <c r="C656" s="122"/>
      <c r="D656" s="114"/>
      <c r="E656" s="114"/>
      <c r="F656" s="115"/>
      <c r="G656" s="116"/>
      <c r="H656" s="117"/>
      <c r="I656" s="62" t="str">
        <f t="shared" si="60"/>
        <v/>
      </c>
      <c r="R656" t="str">
        <f t="shared" si="61"/>
        <v/>
      </c>
      <c r="S656" s="76" t="str">
        <f t="shared" si="62"/>
        <v/>
      </c>
      <c r="T656" s="77" t="str">
        <f t="shared" si="63"/>
        <v/>
      </c>
      <c r="U656" s="67" t="str">
        <f t="shared" si="64"/>
        <v/>
      </c>
      <c r="V656" s="67" t="str">
        <f t="shared" si="65"/>
        <v/>
      </c>
    </row>
    <row r="657" spans="1:22" ht="16.2" thickBot="1">
      <c r="A657" s="78"/>
      <c r="B657" s="114"/>
      <c r="C657" s="122"/>
      <c r="D657" s="114"/>
      <c r="E657" s="114"/>
      <c r="F657" s="115"/>
      <c r="G657" s="116"/>
      <c r="H657" s="117"/>
      <c r="I657" s="62" t="str">
        <f t="shared" si="60"/>
        <v/>
      </c>
      <c r="R657" t="str">
        <f t="shared" si="61"/>
        <v/>
      </c>
      <c r="S657" s="76" t="str">
        <f t="shared" si="62"/>
        <v/>
      </c>
      <c r="T657" s="77" t="str">
        <f t="shared" si="63"/>
        <v/>
      </c>
      <c r="U657" s="67" t="str">
        <f t="shared" si="64"/>
        <v/>
      </c>
      <c r="V657" s="67" t="str">
        <f t="shared" si="65"/>
        <v/>
      </c>
    </row>
    <row r="658" spans="1:22" ht="16.2" thickBot="1">
      <c r="A658" s="78"/>
      <c r="B658" s="114"/>
      <c r="C658" s="122"/>
      <c r="D658" s="114"/>
      <c r="E658" s="114"/>
      <c r="F658" s="115"/>
      <c r="G658" s="116"/>
      <c r="H658" s="117"/>
      <c r="I658" s="62" t="str">
        <f t="shared" si="60"/>
        <v/>
      </c>
      <c r="R658" t="str">
        <f t="shared" si="61"/>
        <v/>
      </c>
      <c r="S658" s="76" t="str">
        <f t="shared" si="62"/>
        <v/>
      </c>
      <c r="T658" s="77" t="str">
        <f t="shared" si="63"/>
        <v/>
      </c>
      <c r="U658" s="67" t="str">
        <f t="shared" si="64"/>
        <v/>
      </c>
      <c r="V658" s="67" t="str">
        <f t="shared" si="65"/>
        <v/>
      </c>
    </row>
    <row r="659" spans="1:22" ht="16.2" thickBot="1">
      <c r="A659" s="78"/>
      <c r="B659" s="114"/>
      <c r="C659" s="122"/>
      <c r="D659" s="114"/>
      <c r="E659" s="114"/>
      <c r="F659" s="115"/>
      <c r="G659" s="116"/>
      <c r="H659" s="117"/>
      <c r="I659" s="62" t="str">
        <f t="shared" si="60"/>
        <v/>
      </c>
      <c r="R659" t="str">
        <f t="shared" si="61"/>
        <v/>
      </c>
      <c r="S659" s="76" t="str">
        <f t="shared" si="62"/>
        <v/>
      </c>
      <c r="T659" s="77" t="str">
        <f t="shared" si="63"/>
        <v/>
      </c>
      <c r="U659" s="67" t="str">
        <f t="shared" si="64"/>
        <v/>
      </c>
      <c r="V659" s="67" t="str">
        <f t="shared" si="65"/>
        <v/>
      </c>
    </row>
    <row r="660" spans="1:22" ht="16.2" thickBot="1">
      <c r="A660" s="78"/>
      <c r="B660" s="114"/>
      <c r="C660" s="122"/>
      <c r="D660" s="114"/>
      <c r="E660" s="114"/>
      <c r="F660" s="115"/>
      <c r="G660" s="116"/>
      <c r="H660" s="117"/>
      <c r="I660" s="62" t="str">
        <f t="shared" si="60"/>
        <v/>
      </c>
      <c r="R660" t="str">
        <f t="shared" si="61"/>
        <v/>
      </c>
      <c r="S660" s="76" t="str">
        <f t="shared" si="62"/>
        <v/>
      </c>
      <c r="T660" s="77" t="str">
        <f t="shared" si="63"/>
        <v/>
      </c>
      <c r="U660" s="67" t="str">
        <f t="shared" si="64"/>
        <v/>
      </c>
      <c r="V660" s="67" t="str">
        <f t="shared" si="65"/>
        <v/>
      </c>
    </row>
    <row r="661" spans="1:22" ht="16.2" thickBot="1">
      <c r="A661" s="78"/>
      <c r="B661" s="114"/>
      <c r="C661" s="122"/>
      <c r="D661" s="114"/>
      <c r="E661" s="114"/>
      <c r="F661" s="115"/>
      <c r="G661" s="116"/>
      <c r="H661" s="117"/>
      <c r="I661" s="62" t="str">
        <f t="shared" si="60"/>
        <v/>
      </c>
      <c r="R661" t="str">
        <f t="shared" si="61"/>
        <v/>
      </c>
      <c r="S661" s="76" t="str">
        <f t="shared" si="62"/>
        <v/>
      </c>
      <c r="T661" s="77" t="str">
        <f t="shared" si="63"/>
        <v/>
      </c>
      <c r="U661" s="67" t="str">
        <f t="shared" si="64"/>
        <v/>
      </c>
      <c r="V661" s="67" t="str">
        <f t="shared" si="65"/>
        <v/>
      </c>
    </row>
    <row r="662" spans="1:22" ht="16.2" thickBot="1">
      <c r="A662" s="78"/>
      <c r="B662" s="114"/>
      <c r="C662" s="122"/>
      <c r="D662" s="114"/>
      <c r="E662" s="114"/>
      <c r="F662" s="115"/>
      <c r="G662" s="116"/>
      <c r="H662" s="117"/>
      <c r="I662" s="62" t="str">
        <f t="shared" si="60"/>
        <v/>
      </c>
      <c r="R662" t="str">
        <f t="shared" si="61"/>
        <v/>
      </c>
      <c r="S662" s="76" t="str">
        <f t="shared" si="62"/>
        <v/>
      </c>
      <c r="T662" s="77" t="str">
        <f t="shared" si="63"/>
        <v/>
      </c>
      <c r="U662" s="67" t="str">
        <f t="shared" si="64"/>
        <v/>
      </c>
      <c r="V662" s="67" t="str">
        <f t="shared" si="65"/>
        <v/>
      </c>
    </row>
    <row r="663" spans="1:22" ht="16.2" thickBot="1">
      <c r="A663" s="78"/>
      <c r="B663" s="114"/>
      <c r="C663" s="122"/>
      <c r="D663" s="114"/>
      <c r="E663" s="114"/>
      <c r="F663" s="115"/>
      <c r="G663" s="116"/>
      <c r="H663" s="117"/>
      <c r="I663" s="62" t="str">
        <f t="shared" si="60"/>
        <v/>
      </c>
      <c r="R663" t="str">
        <f t="shared" si="61"/>
        <v/>
      </c>
      <c r="S663" s="76" t="str">
        <f t="shared" si="62"/>
        <v/>
      </c>
      <c r="T663" s="77" t="str">
        <f t="shared" si="63"/>
        <v/>
      </c>
      <c r="U663" s="67" t="str">
        <f t="shared" si="64"/>
        <v/>
      </c>
      <c r="V663" s="67" t="str">
        <f t="shared" si="65"/>
        <v/>
      </c>
    </row>
    <row r="664" spans="1:22" ht="16.2" thickBot="1">
      <c r="A664" s="78"/>
      <c r="B664" s="114"/>
      <c r="C664" s="122"/>
      <c r="D664" s="114"/>
      <c r="E664" s="114"/>
      <c r="F664" s="115"/>
      <c r="G664" s="116"/>
      <c r="H664" s="117"/>
      <c r="I664" s="62" t="str">
        <f t="shared" si="60"/>
        <v/>
      </c>
      <c r="R664" t="str">
        <f t="shared" si="61"/>
        <v/>
      </c>
      <c r="S664" s="76" t="str">
        <f t="shared" si="62"/>
        <v/>
      </c>
      <c r="T664" s="77" t="str">
        <f t="shared" si="63"/>
        <v/>
      </c>
      <c r="U664" s="67" t="str">
        <f t="shared" si="64"/>
        <v/>
      </c>
      <c r="V664" s="67" t="str">
        <f t="shared" si="65"/>
        <v/>
      </c>
    </row>
    <row r="665" spans="1:22" ht="16.2" thickBot="1">
      <c r="A665" s="78"/>
      <c r="B665" s="114"/>
      <c r="C665" s="122"/>
      <c r="D665" s="114"/>
      <c r="E665" s="114"/>
      <c r="F665" s="115"/>
      <c r="G665" s="116"/>
      <c r="H665" s="117"/>
      <c r="I665" s="62" t="str">
        <f t="shared" si="60"/>
        <v/>
      </c>
      <c r="R665" t="str">
        <f t="shared" si="61"/>
        <v/>
      </c>
      <c r="S665" s="76" t="str">
        <f t="shared" si="62"/>
        <v/>
      </c>
      <c r="T665" s="77" t="str">
        <f t="shared" si="63"/>
        <v/>
      </c>
      <c r="U665" s="67" t="str">
        <f t="shared" si="64"/>
        <v/>
      </c>
      <c r="V665" s="67" t="str">
        <f t="shared" si="65"/>
        <v/>
      </c>
    </row>
    <row r="666" spans="1:22" ht="16.2" thickBot="1">
      <c r="A666" s="78"/>
      <c r="B666" s="114"/>
      <c r="C666" s="122"/>
      <c r="D666" s="114"/>
      <c r="E666" s="114"/>
      <c r="F666" s="115"/>
      <c r="G666" s="116"/>
      <c r="H666" s="117"/>
      <c r="I666" s="62" t="str">
        <f t="shared" si="60"/>
        <v/>
      </c>
      <c r="R666" t="str">
        <f t="shared" si="61"/>
        <v/>
      </c>
      <c r="S666" s="76" t="str">
        <f t="shared" si="62"/>
        <v/>
      </c>
      <c r="T666" s="77" t="str">
        <f t="shared" si="63"/>
        <v/>
      </c>
      <c r="U666" s="67" t="str">
        <f t="shared" si="64"/>
        <v/>
      </c>
      <c r="V666" s="67" t="str">
        <f t="shared" si="65"/>
        <v/>
      </c>
    </row>
    <row r="667" spans="1:22" ht="16.2" thickBot="1">
      <c r="A667" s="78"/>
      <c r="B667" s="114"/>
      <c r="C667" s="122"/>
      <c r="D667" s="114"/>
      <c r="E667" s="114"/>
      <c r="F667" s="115"/>
      <c r="G667" s="116"/>
      <c r="H667" s="117"/>
      <c r="I667" s="62" t="str">
        <f t="shared" si="60"/>
        <v/>
      </c>
      <c r="R667" t="str">
        <f t="shared" si="61"/>
        <v/>
      </c>
      <c r="S667" s="76" t="str">
        <f t="shared" si="62"/>
        <v/>
      </c>
      <c r="T667" s="77" t="str">
        <f t="shared" si="63"/>
        <v/>
      </c>
      <c r="U667" s="67" t="str">
        <f t="shared" si="64"/>
        <v/>
      </c>
      <c r="V667" s="67" t="str">
        <f t="shared" si="65"/>
        <v/>
      </c>
    </row>
    <row r="668" spans="1:22" ht="16.2" thickBot="1">
      <c r="A668" s="78"/>
      <c r="B668" s="114"/>
      <c r="C668" s="122"/>
      <c r="D668" s="114"/>
      <c r="E668" s="114"/>
      <c r="F668" s="115"/>
      <c r="G668" s="116"/>
      <c r="H668" s="117"/>
      <c r="I668" s="62" t="str">
        <f t="shared" si="60"/>
        <v/>
      </c>
      <c r="R668" t="str">
        <f t="shared" si="61"/>
        <v/>
      </c>
      <c r="S668" s="76" t="str">
        <f t="shared" si="62"/>
        <v/>
      </c>
      <c r="T668" s="77" t="str">
        <f t="shared" si="63"/>
        <v/>
      </c>
      <c r="U668" s="67" t="str">
        <f t="shared" si="64"/>
        <v/>
      </c>
      <c r="V668" s="67" t="str">
        <f t="shared" si="65"/>
        <v/>
      </c>
    </row>
    <row r="669" spans="1:22" ht="16.2" thickBot="1">
      <c r="A669" s="78"/>
      <c r="B669" s="114"/>
      <c r="C669" s="122"/>
      <c r="D669" s="114"/>
      <c r="E669" s="114"/>
      <c r="F669" s="115"/>
      <c r="G669" s="116"/>
      <c r="H669" s="117"/>
      <c r="I669" s="62" t="str">
        <f t="shared" si="60"/>
        <v/>
      </c>
      <c r="R669" t="str">
        <f t="shared" si="61"/>
        <v/>
      </c>
      <c r="S669" s="76" t="str">
        <f t="shared" si="62"/>
        <v/>
      </c>
      <c r="T669" s="77" t="str">
        <f t="shared" si="63"/>
        <v/>
      </c>
      <c r="U669" s="67" t="str">
        <f t="shared" si="64"/>
        <v/>
      </c>
      <c r="V669" s="67" t="str">
        <f t="shared" si="65"/>
        <v/>
      </c>
    </row>
    <row r="670" spans="1:22" ht="16.2" thickBot="1">
      <c r="A670" s="78"/>
      <c r="B670" s="114"/>
      <c r="C670" s="122"/>
      <c r="D670" s="114"/>
      <c r="E670" s="114"/>
      <c r="F670" s="115"/>
      <c r="G670" s="116"/>
      <c r="H670" s="117"/>
      <c r="I670" s="62" t="str">
        <f t="shared" si="60"/>
        <v/>
      </c>
      <c r="R670" t="str">
        <f t="shared" si="61"/>
        <v/>
      </c>
      <c r="S670" s="76" t="str">
        <f t="shared" si="62"/>
        <v/>
      </c>
      <c r="T670" s="77" t="str">
        <f t="shared" si="63"/>
        <v/>
      </c>
      <c r="U670" s="67" t="str">
        <f t="shared" si="64"/>
        <v/>
      </c>
      <c r="V670" s="67" t="str">
        <f t="shared" si="65"/>
        <v/>
      </c>
    </row>
    <row r="671" spans="1:22" ht="16.2" thickBot="1">
      <c r="A671" s="78"/>
      <c r="B671" s="114"/>
      <c r="C671" s="122"/>
      <c r="D671" s="114"/>
      <c r="E671" s="114"/>
      <c r="F671" s="115"/>
      <c r="G671" s="116"/>
      <c r="H671" s="117"/>
      <c r="I671" s="62" t="str">
        <f t="shared" si="60"/>
        <v/>
      </c>
      <c r="R671" t="str">
        <f t="shared" si="61"/>
        <v/>
      </c>
      <c r="S671" s="76" t="str">
        <f t="shared" si="62"/>
        <v/>
      </c>
      <c r="T671" s="77" t="str">
        <f t="shared" si="63"/>
        <v/>
      </c>
      <c r="U671" s="67" t="str">
        <f t="shared" si="64"/>
        <v/>
      </c>
      <c r="V671" s="67" t="str">
        <f t="shared" si="65"/>
        <v/>
      </c>
    </row>
    <row r="672" spans="1:22" ht="16.2" thickBot="1">
      <c r="A672" s="78"/>
      <c r="B672" s="114"/>
      <c r="C672" s="122"/>
      <c r="D672" s="114"/>
      <c r="E672" s="114"/>
      <c r="F672" s="115"/>
      <c r="G672" s="116"/>
      <c r="H672" s="117"/>
      <c r="I672" s="62" t="str">
        <f t="shared" si="60"/>
        <v/>
      </c>
      <c r="R672" t="str">
        <f t="shared" si="61"/>
        <v/>
      </c>
      <c r="S672" s="76" t="str">
        <f t="shared" si="62"/>
        <v/>
      </c>
      <c r="T672" s="77" t="str">
        <f t="shared" si="63"/>
        <v/>
      </c>
      <c r="U672" s="67" t="str">
        <f t="shared" si="64"/>
        <v/>
      </c>
      <c r="V672" s="67" t="str">
        <f t="shared" si="65"/>
        <v/>
      </c>
    </row>
    <row r="673" spans="1:22" ht="16.2" thickBot="1">
      <c r="A673" s="78"/>
      <c r="B673" s="114"/>
      <c r="C673" s="122"/>
      <c r="D673" s="114"/>
      <c r="E673" s="114"/>
      <c r="F673" s="115"/>
      <c r="G673" s="116"/>
      <c r="H673" s="117"/>
      <c r="I673" s="62" t="str">
        <f t="shared" si="60"/>
        <v/>
      </c>
      <c r="R673" t="str">
        <f t="shared" si="61"/>
        <v/>
      </c>
      <c r="S673" s="76" t="str">
        <f t="shared" si="62"/>
        <v/>
      </c>
      <c r="T673" s="77" t="str">
        <f t="shared" si="63"/>
        <v/>
      </c>
      <c r="U673" s="67" t="str">
        <f t="shared" si="64"/>
        <v/>
      </c>
      <c r="V673" s="67" t="str">
        <f t="shared" si="65"/>
        <v/>
      </c>
    </row>
    <row r="674" spans="1:22" ht="16.2" thickBot="1">
      <c r="A674" s="78"/>
      <c r="B674" s="114"/>
      <c r="C674" s="122"/>
      <c r="D674" s="114"/>
      <c r="E674" s="114"/>
      <c r="F674" s="115"/>
      <c r="G674" s="116"/>
      <c r="H674" s="117"/>
      <c r="I674" s="62" t="str">
        <f t="shared" si="60"/>
        <v/>
      </c>
      <c r="R674" t="str">
        <f t="shared" si="61"/>
        <v/>
      </c>
      <c r="S674" s="76" t="str">
        <f t="shared" si="62"/>
        <v/>
      </c>
      <c r="T674" s="77" t="str">
        <f t="shared" si="63"/>
        <v/>
      </c>
      <c r="U674" s="67" t="str">
        <f t="shared" si="64"/>
        <v/>
      </c>
      <c r="V674" s="67" t="str">
        <f t="shared" si="65"/>
        <v/>
      </c>
    </row>
    <row r="675" spans="1:22" ht="16.2" thickBot="1">
      <c r="A675" s="78"/>
      <c r="B675" s="114"/>
      <c r="C675" s="122"/>
      <c r="D675" s="114"/>
      <c r="E675" s="114"/>
      <c r="F675" s="115"/>
      <c r="G675" s="116"/>
      <c r="H675" s="117"/>
      <c r="I675" s="62" t="str">
        <f t="shared" si="60"/>
        <v/>
      </c>
      <c r="R675" t="str">
        <f t="shared" si="61"/>
        <v/>
      </c>
      <c r="S675" s="76" t="str">
        <f t="shared" si="62"/>
        <v/>
      </c>
      <c r="T675" s="77" t="str">
        <f t="shared" si="63"/>
        <v/>
      </c>
      <c r="U675" s="67" t="str">
        <f t="shared" si="64"/>
        <v/>
      </c>
      <c r="V675" s="67" t="str">
        <f t="shared" si="65"/>
        <v/>
      </c>
    </row>
    <row r="676" spans="1:22" ht="16.2" thickBot="1">
      <c r="A676" s="78"/>
      <c r="B676" s="114"/>
      <c r="C676" s="122"/>
      <c r="D676" s="114"/>
      <c r="E676" s="114"/>
      <c r="F676" s="115"/>
      <c r="G676" s="116"/>
      <c r="H676" s="117"/>
      <c r="I676" s="62" t="str">
        <f t="shared" si="60"/>
        <v/>
      </c>
      <c r="R676" t="str">
        <f t="shared" si="61"/>
        <v/>
      </c>
      <c r="S676" s="76" t="str">
        <f t="shared" si="62"/>
        <v/>
      </c>
      <c r="T676" s="77" t="str">
        <f t="shared" si="63"/>
        <v/>
      </c>
      <c r="U676" s="67" t="str">
        <f t="shared" si="64"/>
        <v/>
      </c>
      <c r="V676" s="67" t="str">
        <f t="shared" si="65"/>
        <v/>
      </c>
    </row>
    <row r="677" spans="1:22" ht="16.2" thickBot="1">
      <c r="A677" s="78"/>
      <c r="B677" s="114"/>
      <c r="C677" s="122"/>
      <c r="D677" s="114"/>
      <c r="E677" s="114"/>
      <c r="F677" s="115"/>
      <c r="G677" s="116"/>
      <c r="H677" s="117"/>
      <c r="I677" s="62" t="str">
        <f t="shared" si="60"/>
        <v/>
      </c>
      <c r="R677" t="str">
        <f t="shared" si="61"/>
        <v/>
      </c>
      <c r="S677" s="76" t="str">
        <f t="shared" si="62"/>
        <v/>
      </c>
      <c r="T677" s="77" t="str">
        <f t="shared" si="63"/>
        <v/>
      </c>
      <c r="U677" s="67" t="str">
        <f t="shared" si="64"/>
        <v/>
      </c>
      <c r="V677" s="67" t="str">
        <f t="shared" si="65"/>
        <v/>
      </c>
    </row>
    <row r="678" spans="1:22" ht="16.2" thickBot="1">
      <c r="A678" s="78"/>
      <c r="B678" s="114"/>
      <c r="C678" s="122"/>
      <c r="D678" s="114"/>
      <c r="E678" s="114"/>
      <c r="F678" s="115"/>
      <c r="G678" s="116"/>
      <c r="H678" s="117"/>
      <c r="I678" s="62" t="str">
        <f t="shared" si="60"/>
        <v/>
      </c>
      <c r="R678" t="str">
        <f t="shared" si="61"/>
        <v/>
      </c>
      <c r="S678" s="76" t="str">
        <f t="shared" si="62"/>
        <v/>
      </c>
      <c r="T678" s="77" t="str">
        <f t="shared" si="63"/>
        <v/>
      </c>
      <c r="U678" s="67" t="str">
        <f t="shared" si="64"/>
        <v/>
      </c>
      <c r="V678" s="67" t="str">
        <f t="shared" si="65"/>
        <v/>
      </c>
    </row>
    <row r="679" spans="1:22" ht="16.2" thickBot="1">
      <c r="A679" s="78"/>
      <c r="B679" s="114"/>
      <c r="C679" s="122"/>
      <c r="D679" s="114"/>
      <c r="E679" s="114"/>
      <c r="F679" s="115"/>
      <c r="G679" s="116"/>
      <c r="H679" s="117"/>
      <c r="I679" s="62" t="str">
        <f t="shared" si="60"/>
        <v/>
      </c>
      <c r="R679" t="str">
        <f t="shared" si="61"/>
        <v/>
      </c>
      <c r="S679" s="76" t="str">
        <f t="shared" si="62"/>
        <v/>
      </c>
      <c r="T679" s="77" t="str">
        <f t="shared" si="63"/>
        <v/>
      </c>
      <c r="U679" s="67" t="str">
        <f t="shared" si="64"/>
        <v/>
      </c>
      <c r="V679" s="67" t="str">
        <f t="shared" si="65"/>
        <v/>
      </c>
    </row>
    <row r="680" spans="1:22" ht="16.2" thickBot="1">
      <c r="A680" s="78"/>
      <c r="B680" s="114"/>
      <c r="C680" s="122"/>
      <c r="D680" s="114"/>
      <c r="E680" s="114"/>
      <c r="F680" s="115"/>
      <c r="G680" s="116"/>
      <c r="H680" s="117"/>
      <c r="I680" s="62" t="str">
        <f t="shared" si="60"/>
        <v/>
      </c>
      <c r="R680" t="str">
        <f t="shared" si="61"/>
        <v/>
      </c>
      <c r="S680" s="76" t="str">
        <f t="shared" si="62"/>
        <v/>
      </c>
      <c r="T680" s="77" t="str">
        <f t="shared" si="63"/>
        <v/>
      </c>
      <c r="U680" s="67" t="str">
        <f t="shared" si="64"/>
        <v/>
      </c>
      <c r="V680" s="67" t="str">
        <f t="shared" si="65"/>
        <v/>
      </c>
    </row>
    <row r="681" spans="1:22" ht="16.2" thickBot="1">
      <c r="A681" s="78"/>
      <c r="B681" s="114"/>
      <c r="C681" s="122"/>
      <c r="D681" s="114"/>
      <c r="E681" s="114"/>
      <c r="F681" s="115"/>
      <c r="G681" s="116"/>
      <c r="H681" s="117"/>
      <c r="I681" s="62" t="str">
        <f t="shared" si="60"/>
        <v/>
      </c>
      <c r="R681" t="str">
        <f t="shared" si="61"/>
        <v/>
      </c>
      <c r="S681" s="76" t="str">
        <f t="shared" si="62"/>
        <v/>
      </c>
      <c r="T681" s="77" t="str">
        <f t="shared" si="63"/>
        <v/>
      </c>
      <c r="U681" s="67" t="str">
        <f t="shared" si="64"/>
        <v/>
      </c>
      <c r="V681" s="67" t="str">
        <f t="shared" si="65"/>
        <v/>
      </c>
    </row>
    <row r="682" spans="1:22" ht="16.2" thickBot="1">
      <c r="A682" s="78"/>
      <c r="B682" s="114"/>
      <c r="C682" s="122"/>
      <c r="D682" s="114"/>
      <c r="E682" s="114"/>
      <c r="F682" s="115"/>
      <c r="G682" s="116"/>
      <c r="H682" s="117"/>
      <c r="I682" s="62" t="str">
        <f t="shared" si="60"/>
        <v/>
      </c>
      <c r="R682" t="str">
        <f t="shared" si="61"/>
        <v/>
      </c>
      <c r="S682" s="76" t="str">
        <f t="shared" si="62"/>
        <v/>
      </c>
      <c r="T682" s="77" t="str">
        <f t="shared" si="63"/>
        <v/>
      </c>
      <c r="U682" s="67" t="str">
        <f t="shared" si="64"/>
        <v/>
      </c>
      <c r="V682" s="67" t="str">
        <f t="shared" si="65"/>
        <v/>
      </c>
    </row>
    <row r="683" spans="1:22" ht="16.2" thickBot="1">
      <c r="A683" s="78"/>
      <c r="B683" s="114"/>
      <c r="C683" s="122"/>
      <c r="D683" s="114"/>
      <c r="E683" s="114"/>
      <c r="F683" s="115"/>
      <c r="G683" s="116"/>
      <c r="H683" s="117"/>
      <c r="I683" s="62" t="str">
        <f t="shared" si="60"/>
        <v/>
      </c>
      <c r="R683" t="str">
        <f t="shared" si="61"/>
        <v/>
      </c>
      <c r="S683" s="76" t="str">
        <f t="shared" si="62"/>
        <v/>
      </c>
      <c r="T683" s="77" t="str">
        <f t="shared" si="63"/>
        <v/>
      </c>
      <c r="U683" s="67" t="str">
        <f t="shared" si="64"/>
        <v/>
      </c>
      <c r="V683" s="67" t="str">
        <f t="shared" si="65"/>
        <v/>
      </c>
    </row>
    <row r="684" spans="1:22" ht="16.2" thickBot="1">
      <c r="A684" s="78"/>
      <c r="B684" s="114"/>
      <c r="C684" s="122"/>
      <c r="D684" s="114"/>
      <c r="E684" s="114"/>
      <c r="F684" s="115"/>
      <c r="G684" s="116"/>
      <c r="H684" s="117"/>
      <c r="I684" s="62" t="str">
        <f t="shared" si="60"/>
        <v/>
      </c>
      <c r="R684" t="str">
        <f t="shared" si="61"/>
        <v/>
      </c>
      <c r="S684" s="76" t="str">
        <f t="shared" si="62"/>
        <v/>
      </c>
      <c r="T684" s="77" t="str">
        <f t="shared" si="63"/>
        <v/>
      </c>
      <c r="U684" s="67" t="str">
        <f t="shared" si="64"/>
        <v/>
      </c>
      <c r="V684" s="67" t="str">
        <f t="shared" si="65"/>
        <v/>
      </c>
    </row>
    <row r="685" spans="1:22" ht="16.2" thickBot="1">
      <c r="A685" s="78"/>
      <c r="B685" s="114"/>
      <c r="C685" s="122"/>
      <c r="D685" s="114"/>
      <c r="E685" s="114"/>
      <c r="F685" s="115"/>
      <c r="G685" s="116"/>
      <c r="H685" s="117"/>
      <c r="I685" s="62" t="str">
        <f t="shared" si="60"/>
        <v/>
      </c>
      <c r="R685" t="str">
        <f t="shared" si="61"/>
        <v/>
      </c>
      <c r="S685" s="76" t="str">
        <f t="shared" si="62"/>
        <v/>
      </c>
      <c r="T685" s="77" t="str">
        <f t="shared" si="63"/>
        <v/>
      </c>
      <c r="U685" s="67" t="str">
        <f t="shared" si="64"/>
        <v/>
      </c>
      <c r="V685" s="67" t="str">
        <f t="shared" si="65"/>
        <v/>
      </c>
    </row>
    <row r="686" spans="1:22" ht="16.2" thickBot="1">
      <c r="A686" s="78"/>
      <c r="B686" s="114"/>
      <c r="C686" s="122"/>
      <c r="D686" s="114"/>
      <c r="E686" s="114"/>
      <c r="F686" s="115"/>
      <c r="G686" s="116"/>
      <c r="H686" s="117"/>
      <c r="I686" s="62" t="str">
        <f t="shared" si="60"/>
        <v/>
      </c>
      <c r="R686" t="str">
        <f t="shared" si="61"/>
        <v/>
      </c>
      <c r="S686" s="76" t="str">
        <f t="shared" si="62"/>
        <v/>
      </c>
      <c r="T686" s="77" t="str">
        <f t="shared" si="63"/>
        <v/>
      </c>
      <c r="U686" s="67" t="str">
        <f t="shared" si="64"/>
        <v/>
      </c>
      <c r="V686" s="67" t="str">
        <f t="shared" si="65"/>
        <v/>
      </c>
    </row>
    <row r="687" spans="1:22" ht="16.2" thickBot="1">
      <c r="A687" s="78"/>
      <c r="B687" s="114"/>
      <c r="C687" s="122"/>
      <c r="D687" s="114"/>
      <c r="E687" s="114"/>
      <c r="F687" s="115"/>
      <c r="G687" s="116"/>
      <c r="H687" s="117"/>
      <c r="I687" s="62" t="str">
        <f t="shared" si="60"/>
        <v/>
      </c>
      <c r="R687" t="str">
        <f t="shared" si="61"/>
        <v/>
      </c>
      <c r="S687" s="76" t="str">
        <f t="shared" si="62"/>
        <v/>
      </c>
      <c r="T687" s="77" t="str">
        <f t="shared" si="63"/>
        <v/>
      </c>
      <c r="U687" s="67" t="str">
        <f t="shared" si="64"/>
        <v/>
      </c>
      <c r="V687" s="67" t="str">
        <f t="shared" si="65"/>
        <v/>
      </c>
    </row>
    <row r="688" spans="1:22" ht="16.2" thickBot="1">
      <c r="A688" s="78"/>
      <c r="B688" s="114"/>
      <c r="C688" s="122"/>
      <c r="D688" s="114"/>
      <c r="E688" s="114"/>
      <c r="F688" s="115"/>
      <c r="G688" s="116"/>
      <c r="H688" s="117"/>
      <c r="I688" s="62" t="str">
        <f t="shared" si="60"/>
        <v/>
      </c>
      <c r="R688" t="str">
        <f t="shared" si="61"/>
        <v/>
      </c>
      <c r="S688" s="76" t="str">
        <f t="shared" si="62"/>
        <v/>
      </c>
      <c r="T688" s="77" t="str">
        <f t="shared" si="63"/>
        <v/>
      </c>
      <c r="U688" s="67" t="str">
        <f t="shared" si="64"/>
        <v/>
      </c>
      <c r="V688" s="67" t="str">
        <f t="shared" si="65"/>
        <v/>
      </c>
    </row>
    <row r="689" spans="1:22" ht="16.2" thickBot="1">
      <c r="A689" s="78"/>
      <c r="B689" s="114"/>
      <c r="C689" s="122"/>
      <c r="D689" s="114"/>
      <c r="E689" s="114"/>
      <c r="F689" s="115"/>
      <c r="G689" s="116"/>
      <c r="H689" s="117"/>
      <c r="I689" s="62" t="str">
        <f t="shared" si="60"/>
        <v/>
      </c>
      <c r="R689" t="str">
        <f t="shared" si="61"/>
        <v/>
      </c>
      <c r="S689" s="76" t="str">
        <f t="shared" si="62"/>
        <v/>
      </c>
      <c r="T689" s="77" t="str">
        <f t="shared" si="63"/>
        <v/>
      </c>
      <c r="U689" s="67" t="str">
        <f t="shared" si="64"/>
        <v/>
      </c>
      <c r="V689" s="67" t="str">
        <f t="shared" si="65"/>
        <v/>
      </c>
    </row>
    <row r="690" spans="1:22" ht="16.2" thickBot="1">
      <c r="A690" s="78"/>
      <c r="B690" s="114"/>
      <c r="C690" s="122"/>
      <c r="D690" s="114"/>
      <c r="E690" s="114"/>
      <c r="F690" s="115"/>
      <c r="G690" s="116"/>
      <c r="H690" s="117"/>
      <c r="I690" s="62" t="str">
        <f t="shared" si="60"/>
        <v/>
      </c>
      <c r="R690" t="str">
        <f t="shared" si="61"/>
        <v/>
      </c>
      <c r="S690" s="76" t="str">
        <f t="shared" si="62"/>
        <v/>
      </c>
      <c r="T690" s="77" t="str">
        <f t="shared" si="63"/>
        <v/>
      </c>
      <c r="U690" s="67" t="str">
        <f t="shared" si="64"/>
        <v/>
      </c>
      <c r="V690" s="67" t="str">
        <f t="shared" si="65"/>
        <v/>
      </c>
    </row>
    <row r="691" spans="1:22" ht="16.2" thickBot="1">
      <c r="A691" s="78"/>
      <c r="B691" s="114"/>
      <c r="C691" s="122"/>
      <c r="D691" s="114"/>
      <c r="E691" s="114"/>
      <c r="F691" s="115"/>
      <c r="G691" s="116"/>
      <c r="H691" s="117"/>
      <c r="I691" s="62" t="str">
        <f t="shared" si="60"/>
        <v/>
      </c>
      <c r="R691" t="str">
        <f t="shared" si="61"/>
        <v/>
      </c>
      <c r="S691" s="76" t="str">
        <f t="shared" si="62"/>
        <v/>
      </c>
      <c r="T691" s="77" t="str">
        <f t="shared" si="63"/>
        <v/>
      </c>
      <c r="U691" s="67" t="str">
        <f t="shared" si="64"/>
        <v/>
      </c>
      <c r="V691" s="67" t="str">
        <f t="shared" si="65"/>
        <v/>
      </c>
    </row>
    <row r="692" spans="1:22" ht="16.2" thickBot="1">
      <c r="A692" s="78"/>
      <c r="B692" s="114"/>
      <c r="C692" s="122"/>
      <c r="D692" s="114"/>
      <c r="E692" s="114"/>
      <c r="F692" s="115"/>
      <c r="G692" s="116"/>
      <c r="H692" s="117"/>
      <c r="I692" s="62" t="str">
        <f t="shared" si="60"/>
        <v/>
      </c>
      <c r="R692" t="str">
        <f t="shared" si="61"/>
        <v/>
      </c>
      <c r="S692" s="76" t="str">
        <f t="shared" si="62"/>
        <v/>
      </c>
      <c r="T692" s="77" t="str">
        <f t="shared" si="63"/>
        <v/>
      </c>
      <c r="U692" s="67" t="str">
        <f t="shared" si="64"/>
        <v/>
      </c>
      <c r="V692" s="67" t="str">
        <f t="shared" si="65"/>
        <v/>
      </c>
    </row>
    <row r="693" spans="1:22" ht="16.2" thickBot="1">
      <c r="A693" s="78"/>
      <c r="B693" s="114"/>
      <c r="C693" s="122"/>
      <c r="D693" s="114"/>
      <c r="E693" s="114"/>
      <c r="F693" s="115"/>
      <c r="G693" s="116"/>
      <c r="H693" s="117"/>
      <c r="I693" s="62" t="str">
        <f t="shared" si="60"/>
        <v/>
      </c>
      <c r="R693" t="str">
        <f t="shared" si="61"/>
        <v/>
      </c>
      <c r="S693" s="76" t="str">
        <f t="shared" si="62"/>
        <v/>
      </c>
      <c r="T693" s="77" t="str">
        <f t="shared" si="63"/>
        <v/>
      </c>
      <c r="U693" s="67" t="str">
        <f t="shared" si="64"/>
        <v/>
      </c>
      <c r="V693" s="67" t="str">
        <f t="shared" si="65"/>
        <v/>
      </c>
    </row>
    <row r="694" spans="1:22" ht="16.2" thickBot="1">
      <c r="A694" s="78"/>
      <c r="B694" s="114"/>
      <c r="C694" s="122"/>
      <c r="D694" s="114"/>
      <c r="E694" s="114"/>
      <c r="F694" s="115"/>
      <c r="G694" s="116"/>
      <c r="H694" s="117"/>
      <c r="I694" s="62" t="str">
        <f t="shared" si="60"/>
        <v/>
      </c>
      <c r="R694" t="str">
        <f t="shared" si="61"/>
        <v/>
      </c>
      <c r="S694" s="76" t="str">
        <f t="shared" si="62"/>
        <v/>
      </c>
      <c r="T694" s="77" t="str">
        <f t="shared" si="63"/>
        <v/>
      </c>
      <c r="U694" s="67" t="str">
        <f t="shared" si="64"/>
        <v/>
      </c>
      <c r="V694" s="67" t="str">
        <f t="shared" si="65"/>
        <v/>
      </c>
    </row>
    <row r="695" spans="1:22" ht="16.2" thickBot="1">
      <c r="A695" s="78"/>
      <c r="B695" s="114"/>
      <c r="C695" s="122"/>
      <c r="D695" s="114"/>
      <c r="E695" s="114"/>
      <c r="F695" s="115"/>
      <c r="G695" s="116"/>
      <c r="H695" s="117"/>
      <c r="I695" s="62" t="str">
        <f t="shared" si="60"/>
        <v/>
      </c>
      <c r="R695" t="str">
        <f t="shared" si="61"/>
        <v/>
      </c>
      <c r="S695" s="76" t="str">
        <f t="shared" si="62"/>
        <v/>
      </c>
      <c r="T695" s="77" t="str">
        <f t="shared" si="63"/>
        <v/>
      </c>
      <c r="U695" s="67" t="str">
        <f t="shared" si="64"/>
        <v/>
      </c>
      <c r="V695" s="67" t="str">
        <f t="shared" si="65"/>
        <v/>
      </c>
    </row>
    <row r="696" spans="1:22" ht="16.2" thickBot="1">
      <c r="A696" s="78"/>
      <c r="B696" s="114"/>
      <c r="C696" s="122"/>
      <c r="D696" s="114"/>
      <c r="E696" s="114"/>
      <c r="F696" s="115"/>
      <c r="G696" s="116"/>
      <c r="H696" s="117"/>
      <c r="I696" s="62" t="str">
        <f t="shared" si="60"/>
        <v/>
      </c>
      <c r="R696" t="str">
        <f t="shared" si="61"/>
        <v/>
      </c>
      <c r="S696" s="76" t="str">
        <f t="shared" si="62"/>
        <v/>
      </c>
      <c r="T696" s="77" t="str">
        <f t="shared" si="63"/>
        <v/>
      </c>
      <c r="U696" s="67" t="str">
        <f t="shared" si="64"/>
        <v/>
      </c>
      <c r="V696" s="67" t="str">
        <f t="shared" si="65"/>
        <v/>
      </c>
    </row>
    <row r="697" spans="1:22" ht="16.2" thickBot="1">
      <c r="A697" s="78"/>
      <c r="B697" s="114"/>
      <c r="C697" s="122"/>
      <c r="D697" s="114"/>
      <c r="E697" s="114"/>
      <c r="F697" s="115"/>
      <c r="G697" s="116"/>
      <c r="H697" s="117"/>
      <c r="I697" s="62" t="str">
        <f t="shared" si="60"/>
        <v/>
      </c>
      <c r="R697" t="str">
        <f t="shared" si="61"/>
        <v/>
      </c>
      <c r="S697" s="76" t="str">
        <f t="shared" si="62"/>
        <v/>
      </c>
      <c r="T697" s="77" t="str">
        <f t="shared" si="63"/>
        <v/>
      </c>
      <c r="U697" s="67" t="str">
        <f t="shared" si="64"/>
        <v/>
      </c>
      <c r="V697" s="67" t="str">
        <f t="shared" si="65"/>
        <v/>
      </c>
    </row>
    <row r="698" spans="1:22" ht="16.2" thickBot="1">
      <c r="A698" s="78"/>
      <c r="B698" s="114"/>
      <c r="C698" s="122"/>
      <c r="D698" s="114"/>
      <c r="E698" s="114"/>
      <c r="F698" s="115"/>
      <c r="G698" s="116"/>
      <c r="H698" s="117"/>
      <c r="I698" s="62" t="str">
        <f t="shared" si="60"/>
        <v/>
      </c>
      <c r="R698" t="str">
        <f t="shared" si="61"/>
        <v/>
      </c>
      <c r="S698" s="76" t="str">
        <f t="shared" si="62"/>
        <v/>
      </c>
      <c r="T698" s="77" t="str">
        <f t="shared" si="63"/>
        <v/>
      </c>
      <c r="U698" s="67" t="str">
        <f t="shared" si="64"/>
        <v/>
      </c>
      <c r="V698" s="67" t="str">
        <f t="shared" si="65"/>
        <v/>
      </c>
    </row>
    <row r="699" spans="1:22" ht="16.2" thickBot="1">
      <c r="A699" s="78"/>
      <c r="B699" s="114"/>
      <c r="C699" s="122"/>
      <c r="D699" s="114"/>
      <c r="E699" s="114"/>
      <c r="F699" s="115"/>
      <c r="G699" s="116"/>
      <c r="H699" s="117"/>
      <c r="I699" s="62" t="str">
        <f t="shared" si="60"/>
        <v/>
      </c>
      <c r="R699" t="str">
        <f t="shared" si="61"/>
        <v/>
      </c>
      <c r="S699" s="76" t="str">
        <f t="shared" si="62"/>
        <v/>
      </c>
      <c r="T699" s="77" t="str">
        <f t="shared" si="63"/>
        <v/>
      </c>
      <c r="U699" s="67" t="str">
        <f t="shared" si="64"/>
        <v/>
      </c>
      <c r="V699" s="67" t="str">
        <f t="shared" si="65"/>
        <v/>
      </c>
    </row>
    <row r="700" spans="1:22" ht="16.2" thickBot="1">
      <c r="A700" s="78"/>
      <c r="B700" s="114"/>
      <c r="C700" s="122"/>
      <c r="D700" s="114"/>
      <c r="E700" s="114"/>
      <c r="F700" s="115"/>
      <c r="G700" s="116"/>
      <c r="H700" s="117"/>
      <c r="I700" s="62" t="str">
        <f t="shared" si="60"/>
        <v/>
      </c>
      <c r="R700" t="str">
        <f t="shared" si="61"/>
        <v/>
      </c>
      <c r="S700" s="76" t="str">
        <f t="shared" si="62"/>
        <v/>
      </c>
      <c r="T700" s="77" t="str">
        <f t="shared" si="63"/>
        <v/>
      </c>
      <c r="U700" s="67" t="str">
        <f t="shared" si="64"/>
        <v/>
      </c>
      <c r="V700" s="67" t="str">
        <f t="shared" si="65"/>
        <v/>
      </c>
    </row>
    <row r="701" spans="1:22" ht="16.2" thickBot="1">
      <c r="A701" s="78"/>
      <c r="B701" s="114"/>
      <c r="C701" s="122"/>
      <c r="D701" s="114"/>
      <c r="E701" s="114"/>
      <c r="F701" s="115"/>
      <c r="G701" s="116"/>
      <c r="H701" s="117"/>
      <c r="I701" s="62" t="str">
        <f t="shared" si="60"/>
        <v/>
      </c>
      <c r="R701" t="str">
        <f t="shared" si="61"/>
        <v/>
      </c>
      <c r="S701" s="76" t="str">
        <f t="shared" si="62"/>
        <v/>
      </c>
      <c r="T701" s="77" t="str">
        <f t="shared" si="63"/>
        <v/>
      </c>
      <c r="U701" s="67" t="str">
        <f t="shared" si="64"/>
        <v/>
      </c>
      <c r="V701" s="67" t="str">
        <f t="shared" si="65"/>
        <v/>
      </c>
    </row>
    <row r="702" spans="1:22" ht="16.2" thickBot="1">
      <c r="A702" s="78"/>
      <c r="B702" s="114"/>
      <c r="C702" s="122"/>
      <c r="D702" s="114"/>
      <c r="E702" s="114"/>
      <c r="F702" s="115"/>
      <c r="G702" s="116"/>
      <c r="H702" s="117"/>
      <c r="I702" s="62" t="str">
        <f t="shared" si="60"/>
        <v/>
      </c>
      <c r="R702" t="str">
        <f t="shared" si="61"/>
        <v/>
      </c>
      <c r="S702" s="76" t="str">
        <f t="shared" si="62"/>
        <v/>
      </c>
      <c r="T702" s="77" t="str">
        <f t="shared" si="63"/>
        <v/>
      </c>
      <c r="U702" s="67" t="str">
        <f t="shared" si="64"/>
        <v/>
      </c>
      <c r="V702" s="67" t="str">
        <f t="shared" si="65"/>
        <v/>
      </c>
    </row>
    <row r="703" spans="1:22" ht="16.2" thickBot="1">
      <c r="A703" s="78"/>
      <c r="B703" s="114"/>
      <c r="C703" s="122"/>
      <c r="D703" s="114"/>
      <c r="E703" s="114"/>
      <c r="F703" s="115"/>
      <c r="G703" s="116"/>
      <c r="H703" s="117"/>
      <c r="I703" s="62" t="str">
        <f t="shared" si="60"/>
        <v/>
      </c>
      <c r="R703" t="str">
        <f t="shared" si="61"/>
        <v/>
      </c>
      <c r="S703" s="76" t="str">
        <f t="shared" si="62"/>
        <v/>
      </c>
      <c r="T703" s="77" t="str">
        <f t="shared" si="63"/>
        <v/>
      </c>
      <c r="U703" s="67" t="str">
        <f t="shared" si="64"/>
        <v/>
      </c>
      <c r="V703" s="67" t="str">
        <f t="shared" si="65"/>
        <v/>
      </c>
    </row>
    <row r="704" spans="1:22" ht="16.2" thickBot="1">
      <c r="A704" s="78"/>
      <c r="B704" s="114"/>
      <c r="C704" s="122"/>
      <c r="D704" s="114"/>
      <c r="E704" s="114"/>
      <c r="F704" s="115"/>
      <c r="G704" s="116"/>
      <c r="H704" s="117"/>
      <c r="I704" s="62" t="str">
        <f t="shared" si="60"/>
        <v/>
      </c>
      <c r="R704" t="str">
        <f t="shared" si="61"/>
        <v/>
      </c>
      <c r="S704" s="76" t="str">
        <f t="shared" si="62"/>
        <v/>
      </c>
      <c r="T704" s="77" t="str">
        <f t="shared" si="63"/>
        <v/>
      </c>
      <c r="U704" s="67" t="str">
        <f t="shared" si="64"/>
        <v/>
      </c>
      <c r="V704" s="67" t="str">
        <f t="shared" si="65"/>
        <v/>
      </c>
    </row>
    <row r="705" spans="1:22" ht="16.2" thickBot="1">
      <c r="A705" s="78"/>
      <c r="B705" s="114"/>
      <c r="C705" s="122"/>
      <c r="D705" s="114"/>
      <c r="E705" s="114"/>
      <c r="F705" s="115"/>
      <c r="G705" s="116"/>
      <c r="H705" s="117"/>
      <c r="I705" s="62" t="str">
        <f t="shared" si="60"/>
        <v/>
      </c>
      <c r="R705" t="str">
        <f t="shared" si="61"/>
        <v/>
      </c>
      <c r="S705" s="76" t="str">
        <f t="shared" si="62"/>
        <v/>
      </c>
      <c r="T705" s="77" t="str">
        <f t="shared" si="63"/>
        <v/>
      </c>
      <c r="U705" s="67" t="str">
        <f t="shared" si="64"/>
        <v/>
      </c>
      <c r="V705" s="67" t="str">
        <f t="shared" si="65"/>
        <v/>
      </c>
    </row>
    <row r="706" spans="1:22" ht="16.2" thickBot="1">
      <c r="A706" s="78"/>
      <c r="B706" s="114"/>
      <c r="C706" s="122"/>
      <c r="D706" s="114"/>
      <c r="E706" s="114"/>
      <c r="F706" s="115"/>
      <c r="G706" s="116"/>
      <c r="H706" s="117"/>
      <c r="I706" s="62" t="str">
        <f t="shared" si="60"/>
        <v/>
      </c>
      <c r="R706" t="str">
        <f t="shared" si="61"/>
        <v/>
      </c>
      <c r="S706" s="76" t="str">
        <f t="shared" si="62"/>
        <v/>
      </c>
      <c r="T706" s="77" t="str">
        <f t="shared" si="63"/>
        <v/>
      </c>
      <c r="U706" s="67" t="str">
        <f t="shared" si="64"/>
        <v/>
      </c>
      <c r="V706" s="67" t="str">
        <f t="shared" si="65"/>
        <v/>
      </c>
    </row>
    <row r="707" spans="1:22" ht="16.2" thickBot="1">
      <c r="A707" s="78"/>
      <c r="B707" s="114"/>
      <c r="C707" s="122"/>
      <c r="D707" s="114"/>
      <c r="E707" s="114"/>
      <c r="F707" s="115"/>
      <c r="G707" s="116"/>
      <c r="H707" s="117"/>
      <c r="I707" s="62" t="str">
        <f t="shared" ref="I707:I770" si="66">IF(C707="","",EXP(C707))</f>
        <v/>
      </c>
      <c r="R707" t="str">
        <f t="shared" ref="R707:R770" si="67">IF(C707="","",EXP(-POWER((1-K$23*(I707-K$17)/K$16), 1/K$23)))</f>
        <v/>
      </c>
      <c r="S707" s="76" t="str">
        <f t="shared" ref="S707:S770" si="68">IF(C707="","", -LN(1- K$23 *(I707-K$17)/K$16) / K$23)</f>
        <v/>
      </c>
      <c r="T707" s="77" t="str">
        <f t="shared" ref="T707:T770" si="69">IF(C707="","",(1/K$16)  *  EXP(-(1-K$23)*S707 - EXP(-S707)))</f>
        <v/>
      </c>
      <c r="U707" s="67" t="str">
        <f t="shared" ref="U707:U770" si="70">IF(C707="","",(A707-1)*I707/(K$14-1))</f>
        <v/>
      </c>
      <c r="V707" s="67" t="str">
        <f t="shared" ref="V707:V770" si="71">IF(C707="","",(A707-1)*(A707-2)*I707/((K$14-1)*(K$14-2)))</f>
        <v/>
      </c>
    </row>
    <row r="708" spans="1:22" ht="16.2" thickBot="1">
      <c r="A708" s="78"/>
      <c r="B708" s="114"/>
      <c r="C708" s="122"/>
      <c r="D708" s="114"/>
      <c r="E708" s="114"/>
      <c r="F708" s="115"/>
      <c r="G708" s="116"/>
      <c r="H708" s="117"/>
      <c r="I708" s="62" t="str">
        <f t="shared" si="66"/>
        <v/>
      </c>
      <c r="R708" t="str">
        <f t="shared" si="67"/>
        <v/>
      </c>
      <c r="S708" s="76" t="str">
        <f t="shared" si="68"/>
        <v/>
      </c>
      <c r="T708" s="77" t="str">
        <f t="shared" si="69"/>
        <v/>
      </c>
      <c r="U708" s="67" t="str">
        <f t="shared" si="70"/>
        <v/>
      </c>
      <c r="V708" s="67" t="str">
        <f t="shared" si="71"/>
        <v/>
      </c>
    </row>
    <row r="709" spans="1:22" ht="16.2" thickBot="1">
      <c r="A709" s="78"/>
      <c r="B709" s="114"/>
      <c r="C709" s="122"/>
      <c r="D709" s="114"/>
      <c r="E709" s="114"/>
      <c r="F709" s="115"/>
      <c r="G709" s="116"/>
      <c r="H709" s="117"/>
      <c r="I709" s="62" t="str">
        <f t="shared" si="66"/>
        <v/>
      </c>
      <c r="R709" t="str">
        <f t="shared" si="67"/>
        <v/>
      </c>
      <c r="S709" s="76" t="str">
        <f t="shared" si="68"/>
        <v/>
      </c>
      <c r="T709" s="77" t="str">
        <f t="shared" si="69"/>
        <v/>
      </c>
      <c r="U709" s="67" t="str">
        <f t="shared" si="70"/>
        <v/>
      </c>
      <c r="V709" s="67" t="str">
        <f t="shared" si="71"/>
        <v/>
      </c>
    </row>
    <row r="710" spans="1:22" ht="16.2" thickBot="1">
      <c r="A710" s="78"/>
      <c r="B710" s="114"/>
      <c r="C710" s="122"/>
      <c r="D710" s="114"/>
      <c r="E710" s="114"/>
      <c r="F710" s="115"/>
      <c r="G710" s="116"/>
      <c r="H710" s="117"/>
      <c r="I710" s="62" t="str">
        <f t="shared" si="66"/>
        <v/>
      </c>
      <c r="R710" t="str">
        <f t="shared" si="67"/>
        <v/>
      </c>
      <c r="S710" s="76" t="str">
        <f t="shared" si="68"/>
        <v/>
      </c>
      <c r="T710" s="77" t="str">
        <f t="shared" si="69"/>
        <v/>
      </c>
      <c r="U710" s="67" t="str">
        <f t="shared" si="70"/>
        <v/>
      </c>
      <c r="V710" s="67" t="str">
        <f t="shared" si="71"/>
        <v/>
      </c>
    </row>
    <row r="711" spans="1:22" ht="16.2" thickBot="1">
      <c r="A711" s="78"/>
      <c r="B711" s="114"/>
      <c r="C711" s="122"/>
      <c r="D711" s="114"/>
      <c r="E711" s="114"/>
      <c r="F711" s="115"/>
      <c r="G711" s="116"/>
      <c r="H711" s="117"/>
      <c r="I711" s="62" t="str">
        <f t="shared" si="66"/>
        <v/>
      </c>
      <c r="R711" t="str">
        <f t="shared" si="67"/>
        <v/>
      </c>
      <c r="S711" s="76" t="str">
        <f t="shared" si="68"/>
        <v/>
      </c>
      <c r="T711" s="77" t="str">
        <f t="shared" si="69"/>
        <v/>
      </c>
      <c r="U711" s="67" t="str">
        <f t="shared" si="70"/>
        <v/>
      </c>
      <c r="V711" s="67" t="str">
        <f t="shared" si="71"/>
        <v/>
      </c>
    </row>
    <row r="712" spans="1:22" ht="16.2" thickBot="1">
      <c r="A712" s="78"/>
      <c r="B712" s="114"/>
      <c r="C712" s="122"/>
      <c r="D712" s="114"/>
      <c r="E712" s="114"/>
      <c r="F712" s="115"/>
      <c r="G712" s="116"/>
      <c r="H712" s="117"/>
      <c r="I712" s="62" t="str">
        <f t="shared" si="66"/>
        <v/>
      </c>
      <c r="R712" t="str">
        <f t="shared" si="67"/>
        <v/>
      </c>
      <c r="S712" s="76" t="str">
        <f t="shared" si="68"/>
        <v/>
      </c>
      <c r="T712" s="77" t="str">
        <f t="shared" si="69"/>
        <v/>
      </c>
      <c r="U712" s="67" t="str">
        <f t="shared" si="70"/>
        <v/>
      </c>
      <c r="V712" s="67" t="str">
        <f t="shared" si="71"/>
        <v/>
      </c>
    </row>
    <row r="713" spans="1:22" ht="16.2" thickBot="1">
      <c r="A713" s="78"/>
      <c r="B713" s="114"/>
      <c r="C713" s="122"/>
      <c r="D713" s="114"/>
      <c r="E713" s="114"/>
      <c r="F713" s="115"/>
      <c r="G713" s="116"/>
      <c r="H713" s="117"/>
      <c r="I713" s="62" t="str">
        <f t="shared" si="66"/>
        <v/>
      </c>
      <c r="R713" t="str">
        <f t="shared" si="67"/>
        <v/>
      </c>
      <c r="S713" s="76" t="str">
        <f t="shared" si="68"/>
        <v/>
      </c>
      <c r="T713" s="77" t="str">
        <f t="shared" si="69"/>
        <v/>
      </c>
      <c r="U713" s="67" t="str">
        <f t="shared" si="70"/>
        <v/>
      </c>
      <c r="V713" s="67" t="str">
        <f t="shared" si="71"/>
        <v/>
      </c>
    </row>
    <row r="714" spans="1:22" ht="16.2" thickBot="1">
      <c r="A714" s="78"/>
      <c r="B714" s="114"/>
      <c r="C714" s="122"/>
      <c r="D714" s="114"/>
      <c r="E714" s="114"/>
      <c r="F714" s="115"/>
      <c r="G714" s="116"/>
      <c r="H714" s="117"/>
      <c r="I714" s="62" t="str">
        <f t="shared" si="66"/>
        <v/>
      </c>
      <c r="R714" t="str">
        <f t="shared" si="67"/>
        <v/>
      </c>
      <c r="S714" s="76" t="str">
        <f t="shared" si="68"/>
        <v/>
      </c>
      <c r="T714" s="77" t="str">
        <f t="shared" si="69"/>
        <v/>
      </c>
      <c r="U714" s="67" t="str">
        <f t="shared" si="70"/>
        <v/>
      </c>
      <c r="V714" s="67" t="str">
        <f t="shared" si="71"/>
        <v/>
      </c>
    </row>
    <row r="715" spans="1:22" ht="16.2" thickBot="1">
      <c r="A715" s="78"/>
      <c r="B715" s="114"/>
      <c r="C715" s="122"/>
      <c r="D715" s="114"/>
      <c r="E715" s="114"/>
      <c r="F715" s="115"/>
      <c r="G715" s="116"/>
      <c r="H715" s="117"/>
      <c r="I715" s="62" t="str">
        <f t="shared" si="66"/>
        <v/>
      </c>
      <c r="R715" t="str">
        <f t="shared" si="67"/>
        <v/>
      </c>
      <c r="S715" s="76" t="str">
        <f t="shared" si="68"/>
        <v/>
      </c>
      <c r="T715" s="77" t="str">
        <f t="shared" si="69"/>
        <v/>
      </c>
      <c r="U715" s="67" t="str">
        <f t="shared" si="70"/>
        <v/>
      </c>
      <c r="V715" s="67" t="str">
        <f t="shared" si="71"/>
        <v/>
      </c>
    </row>
    <row r="716" spans="1:22" ht="16.2" thickBot="1">
      <c r="A716" s="78"/>
      <c r="B716" s="114"/>
      <c r="C716" s="122"/>
      <c r="D716" s="114"/>
      <c r="E716" s="114"/>
      <c r="F716" s="115"/>
      <c r="G716" s="116"/>
      <c r="H716" s="117"/>
      <c r="I716" s="62" t="str">
        <f t="shared" si="66"/>
        <v/>
      </c>
      <c r="R716" t="str">
        <f t="shared" si="67"/>
        <v/>
      </c>
      <c r="S716" s="76" t="str">
        <f t="shared" si="68"/>
        <v/>
      </c>
      <c r="T716" s="77" t="str">
        <f t="shared" si="69"/>
        <v/>
      </c>
      <c r="U716" s="67" t="str">
        <f t="shared" si="70"/>
        <v/>
      </c>
      <c r="V716" s="67" t="str">
        <f t="shared" si="71"/>
        <v/>
      </c>
    </row>
    <row r="717" spans="1:22" ht="16.2" thickBot="1">
      <c r="A717" s="78"/>
      <c r="B717" s="114"/>
      <c r="C717" s="122"/>
      <c r="D717" s="114"/>
      <c r="E717" s="114"/>
      <c r="F717" s="115"/>
      <c r="G717" s="116"/>
      <c r="H717" s="117"/>
      <c r="I717" s="62" t="str">
        <f t="shared" si="66"/>
        <v/>
      </c>
      <c r="R717" t="str">
        <f t="shared" si="67"/>
        <v/>
      </c>
      <c r="S717" s="76" t="str">
        <f t="shared" si="68"/>
        <v/>
      </c>
      <c r="T717" s="77" t="str">
        <f t="shared" si="69"/>
        <v/>
      </c>
      <c r="U717" s="67" t="str">
        <f t="shared" si="70"/>
        <v/>
      </c>
      <c r="V717" s="67" t="str">
        <f t="shared" si="71"/>
        <v/>
      </c>
    </row>
    <row r="718" spans="1:22" ht="16.2" thickBot="1">
      <c r="A718" s="78"/>
      <c r="B718" s="114"/>
      <c r="C718" s="122"/>
      <c r="D718" s="114"/>
      <c r="E718" s="114"/>
      <c r="F718" s="115"/>
      <c r="G718" s="116"/>
      <c r="H718" s="117"/>
      <c r="I718" s="62" t="str">
        <f t="shared" si="66"/>
        <v/>
      </c>
      <c r="R718" t="str">
        <f t="shared" si="67"/>
        <v/>
      </c>
      <c r="S718" s="76" t="str">
        <f t="shared" si="68"/>
        <v/>
      </c>
      <c r="T718" s="77" t="str">
        <f t="shared" si="69"/>
        <v/>
      </c>
      <c r="U718" s="67" t="str">
        <f t="shared" si="70"/>
        <v/>
      </c>
      <c r="V718" s="67" t="str">
        <f t="shared" si="71"/>
        <v/>
      </c>
    </row>
    <row r="719" spans="1:22" ht="16.2" thickBot="1">
      <c r="A719" s="78"/>
      <c r="B719" s="114"/>
      <c r="C719" s="122"/>
      <c r="D719" s="114"/>
      <c r="E719" s="114"/>
      <c r="F719" s="115"/>
      <c r="G719" s="116"/>
      <c r="H719" s="117"/>
      <c r="I719" s="62" t="str">
        <f t="shared" si="66"/>
        <v/>
      </c>
      <c r="R719" t="str">
        <f t="shared" si="67"/>
        <v/>
      </c>
      <c r="S719" s="76" t="str">
        <f t="shared" si="68"/>
        <v/>
      </c>
      <c r="T719" s="77" t="str">
        <f t="shared" si="69"/>
        <v/>
      </c>
      <c r="U719" s="67" t="str">
        <f t="shared" si="70"/>
        <v/>
      </c>
      <c r="V719" s="67" t="str">
        <f t="shared" si="71"/>
        <v/>
      </c>
    </row>
    <row r="720" spans="1:22" ht="16.2" thickBot="1">
      <c r="A720" s="78"/>
      <c r="B720" s="114"/>
      <c r="C720" s="122"/>
      <c r="D720" s="114"/>
      <c r="E720" s="114"/>
      <c r="F720" s="115"/>
      <c r="G720" s="116"/>
      <c r="H720" s="117"/>
      <c r="I720" s="62" t="str">
        <f t="shared" si="66"/>
        <v/>
      </c>
      <c r="R720" t="str">
        <f t="shared" si="67"/>
        <v/>
      </c>
      <c r="S720" s="76" t="str">
        <f t="shared" si="68"/>
        <v/>
      </c>
      <c r="T720" s="77" t="str">
        <f t="shared" si="69"/>
        <v/>
      </c>
      <c r="U720" s="67" t="str">
        <f t="shared" si="70"/>
        <v/>
      </c>
      <c r="V720" s="67" t="str">
        <f t="shared" si="71"/>
        <v/>
      </c>
    </row>
    <row r="721" spans="1:22" ht="16.2" thickBot="1">
      <c r="A721" s="78"/>
      <c r="B721" s="114"/>
      <c r="C721" s="122"/>
      <c r="D721" s="114"/>
      <c r="E721" s="114"/>
      <c r="F721" s="115"/>
      <c r="G721" s="116"/>
      <c r="H721" s="117"/>
      <c r="I721" s="62" t="str">
        <f t="shared" si="66"/>
        <v/>
      </c>
      <c r="R721" t="str">
        <f t="shared" si="67"/>
        <v/>
      </c>
      <c r="S721" s="76" t="str">
        <f t="shared" si="68"/>
        <v/>
      </c>
      <c r="T721" s="77" t="str">
        <f t="shared" si="69"/>
        <v/>
      </c>
      <c r="U721" s="67" t="str">
        <f t="shared" si="70"/>
        <v/>
      </c>
      <c r="V721" s="67" t="str">
        <f t="shared" si="71"/>
        <v/>
      </c>
    </row>
    <row r="722" spans="1:22" ht="16.2" thickBot="1">
      <c r="A722" s="78"/>
      <c r="B722" s="114"/>
      <c r="C722" s="122"/>
      <c r="D722" s="114"/>
      <c r="E722" s="114"/>
      <c r="F722" s="115"/>
      <c r="G722" s="116"/>
      <c r="H722" s="117"/>
      <c r="I722" s="62" t="str">
        <f t="shared" si="66"/>
        <v/>
      </c>
      <c r="R722" t="str">
        <f t="shared" si="67"/>
        <v/>
      </c>
      <c r="S722" s="76" t="str">
        <f t="shared" si="68"/>
        <v/>
      </c>
      <c r="T722" s="77" t="str">
        <f t="shared" si="69"/>
        <v/>
      </c>
      <c r="U722" s="67" t="str">
        <f t="shared" si="70"/>
        <v/>
      </c>
      <c r="V722" s="67" t="str">
        <f t="shared" si="71"/>
        <v/>
      </c>
    </row>
    <row r="723" spans="1:22" ht="16.2" thickBot="1">
      <c r="A723" s="78"/>
      <c r="B723" s="114"/>
      <c r="C723" s="122"/>
      <c r="D723" s="114"/>
      <c r="E723" s="114"/>
      <c r="F723" s="115"/>
      <c r="G723" s="116"/>
      <c r="H723" s="117"/>
      <c r="I723" s="62" t="str">
        <f t="shared" si="66"/>
        <v/>
      </c>
      <c r="R723" t="str">
        <f t="shared" si="67"/>
        <v/>
      </c>
      <c r="S723" s="76" t="str">
        <f t="shared" si="68"/>
        <v/>
      </c>
      <c r="T723" s="77" t="str">
        <f t="shared" si="69"/>
        <v/>
      </c>
      <c r="U723" s="67" t="str">
        <f t="shared" si="70"/>
        <v/>
      </c>
      <c r="V723" s="67" t="str">
        <f t="shared" si="71"/>
        <v/>
      </c>
    </row>
    <row r="724" spans="1:22" ht="16.2" thickBot="1">
      <c r="A724" s="78"/>
      <c r="B724" s="114"/>
      <c r="C724" s="122"/>
      <c r="D724" s="114"/>
      <c r="E724" s="114"/>
      <c r="F724" s="115"/>
      <c r="G724" s="116"/>
      <c r="H724" s="117"/>
      <c r="I724" s="62" t="str">
        <f t="shared" si="66"/>
        <v/>
      </c>
      <c r="R724" t="str">
        <f t="shared" si="67"/>
        <v/>
      </c>
      <c r="S724" s="76" t="str">
        <f t="shared" si="68"/>
        <v/>
      </c>
      <c r="T724" s="77" t="str">
        <f t="shared" si="69"/>
        <v/>
      </c>
      <c r="U724" s="67" t="str">
        <f t="shared" si="70"/>
        <v/>
      </c>
      <c r="V724" s="67" t="str">
        <f t="shared" si="71"/>
        <v/>
      </c>
    </row>
    <row r="725" spans="1:22" ht="16.2" thickBot="1">
      <c r="A725" s="78"/>
      <c r="B725" s="114"/>
      <c r="C725" s="122"/>
      <c r="D725" s="114"/>
      <c r="E725" s="114"/>
      <c r="F725" s="115"/>
      <c r="G725" s="116"/>
      <c r="H725" s="117"/>
      <c r="I725" s="62" t="str">
        <f t="shared" si="66"/>
        <v/>
      </c>
      <c r="R725" t="str">
        <f t="shared" si="67"/>
        <v/>
      </c>
      <c r="S725" s="76" t="str">
        <f t="shared" si="68"/>
        <v/>
      </c>
      <c r="T725" s="77" t="str">
        <f t="shared" si="69"/>
        <v/>
      </c>
      <c r="U725" s="67" t="str">
        <f t="shared" si="70"/>
        <v/>
      </c>
      <c r="V725" s="67" t="str">
        <f t="shared" si="71"/>
        <v/>
      </c>
    </row>
    <row r="726" spans="1:22" ht="16.2" thickBot="1">
      <c r="A726" s="78"/>
      <c r="B726" s="114"/>
      <c r="C726" s="122"/>
      <c r="D726" s="114"/>
      <c r="E726" s="114"/>
      <c r="F726" s="115"/>
      <c r="G726" s="116"/>
      <c r="H726" s="117"/>
      <c r="I726" s="62" t="str">
        <f t="shared" si="66"/>
        <v/>
      </c>
      <c r="R726" t="str">
        <f t="shared" si="67"/>
        <v/>
      </c>
      <c r="S726" s="76" t="str">
        <f t="shared" si="68"/>
        <v/>
      </c>
      <c r="T726" s="77" t="str">
        <f t="shared" si="69"/>
        <v/>
      </c>
      <c r="U726" s="67" t="str">
        <f t="shared" si="70"/>
        <v/>
      </c>
      <c r="V726" s="67" t="str">
        <f t="shared" si="71"/>
        <v/>
      </c>
    </row>
    <row r="727" spans="1:22" ht="16.2" thickBot="1">
      <c r="A727" s="78"/>
      <c r="B727" s="114"/>
      <c r="C727" s="122"/>
      <c r="D727" s="114"/>
      <c r="E727" s="114"/>
      <c r="F727" s="115"/>
      <c r="G727" s="116"/>
      <c r="H727" s="117"/>
      <c r="I727" s="62" t="str">
        <f t="shared" si="66"/>
        <v/>
      </c>
      <c r="R727" t="str">
        <f t="shared" si="67"/>
        <v/>
      </c>
      <c r="S727" s="76" t="str">
        <f t="shared" si="68"/>
        <v/>
      </c>
      <c r="T727" s="77" t="str">
        <f t="shared" si="69"/>
        <v/>
      </c>
      <c r="U727" s="67" t="str">
        <f t="shared" si="70"/>
        <v/>
      </c>
      <c r="V727" s="67" t="str">
        <f t="shared" si="71"/>
        <v/>
      </c>
    </row>
    <row r="728" spans="1:22" ht="16.2" thickBot="1">
      <c r="A728" s="78"/>
      <c r="B728" s="114"/>
      <c r="C728" s="122"/>
      <c r="D728" s="114"/>
      <c r="E728" s="114"/>
      <c r="F728" s="115"/>
      <c r="G728" s="116"/>
      <c r="H728" s="117"/>
      <c r="I728" s="62" t="str">
        <f t="shared" si="66"/>
        <v/>
      </c>
      <c r="R728" t="str">
        <f t="shared" si="67"/>
        <v/>
      </c>
      <c r="S728" s="76" t="str">
        <f t="shared" si="68"/>
        <v/>
      </c>
      <c r="T728" s="77" t="str">
        <f t="shared" si="69"/>
        <v/>
      </c>
      <c r="U728" s="67" t="str">
        <f t="shared" si="70"/>
        <v/>
      </c>
      <c r="V728" s="67" t="str">
        <f t="shared" si="71"/>
        <v/>
      </c>
    </row>
    <row r="729" spans="1:22" ht="16.2" thickBot="1">
      <c r="A729" s="78"/>
      <c r="B729" s="114"/>
      <c r="C729" s="122"/>
      <c r="D729" s="114"/>
      <c r="E729" s="114"/>
      <c r="F729" s="115"/>
      <c r="G729" s="116"/>
      <c r="H729" s="117"/>
      <c r="I729" s="62" t="str">
        <f t="shared" si="66"/>
        <v/>
      </c>
      <c r="R729" t="str">
        <f t="shared" si="67"/>
        <v/>
      </c>
      <c r="S729" s="76" t="str">
        <f t="shared" si="68"/>
        <v/>
      </c>
      <c r="T729" s="77" t="str">
        <f t="shared" si="69"/>
        <v/>
      </c>
      <c r="U729" s="67" t="str">
        <f t="shared" si="70"/>
        <v/>
      </c>
      <c r="V729" s="67" t="str">
        <f t="shared" si="71"/>
        <v/>
      </c>
    </row>
    <row r="730" spans="1:22" ht="16.2" thickBot="1">
      <c r="A730" s="78"/>
      <c r="B730" s="114"/>
      <c r="C730" s="122"/>
      <c r="D730" s="114"/>
      <c r="E730" s="114"/>
      <c r="F730" s="115"/>
      <c r="G730" s="116"/>
      <c r="H730" s="117"/>
      <c r="I730" s="62" t="str">
        <f t="shared" si="66"/>
        <v/>
      </c>
      <c r="R730" t="str">
        <f t="shared" si="67"/>
        <v/>
      </c>
      <c r="S730" s="76" t="str">
        <f t="shared" si="68"/>
        <v/>
      </c>
      <c r="T730" s="77" t="str">
        <f t="shared" si="69"/>
        <v/>
      </c>
      <c r="U730" s="67" t="str">
        <f t="shared" si="70"/>
        <v/>
      </c>
      <c r="V730" s="67" t="str">
        <f t="shared" si="71"/>
        <v/>
      </c>
    </row>
    <row r="731" spans="1:22" ht="16.2" thickBot="1">
      <c r="A731" s="78"/>
      <c r="B731" s="114"/>
      <c r="C731" s="122"/>
      <c r="D731" s="114"/>
      <c r="E731" s="114"/>
      <c r="F731" s="115"/>
      <c r="G731" s="116"/>
      <c r="H731" s="117"/>
      <c r="I731" s="62" t="str">
        <f t="shared" si="66"/>
        <v/>
      </c>
      <c r="R731" t="str">
        <f t="shared" si="67"/>
        <v/>
      </c>
      <c r="S731" s="76" t="str">
        <f t="shared" si="68"/>
        <v/>
      </c>
      <c r="T731" s="77" t="str">
        <f t="shared" si="69"/>
        <v/>
      </c>
      <c r="U731" s="67" t="str">
        <f t="shared" si="70"/>
        <v/>
      </c>
      <c r="V731" s="67" t="str">
        <f t="shared" si="71"/>
        <v/>
      </c>
    </row>
    <row r="732" spans="1:22" ht="16.2" thickBot="1">
      <c r="A732" s="78"/>
      <c r="B732" s="114"/>
      <c r="C732" s="122"/>
      <c r="D732" s="114"/>
      <c r="E732" s="114"/>
      <c r="F732" s="115"/>
      <c r="G732" s="116"/>
      <c r="H732" s="117"/>
      <c r="I732" s="62" t="str">
        <f t="shared" si="66"/>
        <v/>
      </c>
      <c r="R732" t="str">
        <f t="shared" si="67"/>
        <v/>
      </c>
      <c r="S732" s="76" t="str">
        <f t="shared" si="68"/>
        <v/>
      </c>
      <c r="T732" s="77" t="str">
        <f t="shared" si="69"/>
        <v/>
      </c>
      <c r="U732" s="67" t="str">
        <f t="shared" si="70"/>
        <v/>
      </c>
      <c r="V732" s="67" t="str">
        <f t="shared" si="71"/>
        <v/>
      </c>
    </row>
    <row r="733" spans="1:22" ht="16.2" thickBot="1">
      <c r="A733" s="78"/>
      <c r="B733" s="114"/>
      <c r="C733" s="122"/>
      <c r="D733" s="114"/>
      <c r="E733" s="114"/>
      <c r="F733" s="115"/>
      <c r="G733" s="116"/>
      <c r="H733" s="117"/>
      <c r="I733" s="62" t="str">
        <f t="shared" si="66"/>
        <v/>
      </c>
      <c r="R733" t="str">
        <f t="shared" si="67"/>
        <v/>
      </c>
      <c r="S733" s="76" t="str">
        <f t="shared" si="68"/>
        <v/>
      </c>
      <c r="T733" s="77" t="str">
        <f t="shared" si="69"/>
        <v/>
      </c>
      <c r="U733" s="67" t="str">
        <f t="shared" si="70"/>
        <v/>
      </c>
      <c r="V733" s="67" t="str">
        <f t="shared" si="71"/>
        <v/>
      </c>
    </row>
    <row r="734" spans="1:22" ht="16.2" thickBot="1">
      <c r="A734" s="78"/>
      <c r="B734" s="114"/>
      <c r="C734" s="122"/>
      <c r="D734" s="114"/>
      <c r="E734" s="114"/>
      <c r="F734" s="115"/>
      <c r="G734" s="116"/>
      <c r="H734" s="117"/>
      <c r="I734" s="62" t="str">
        <f t="shared" si="66"/>
        <v/>
      </c>
      <c r="R734" t="str">
        <f t="shared" si="67"/>
        <v/>
      </c>
      <c r="S734" s="76" t="str">
        <f t="shared" si="68"/>
        <v/>
      </c>
      <c r="T734" s="77" t="str">
        <f t="shared" si="69"/>
        <v/>
      </c>
      <c r="U734" s="67" t="str">
        <f t="shared" si="70"/>
        <v/>
      </c>
      <c r="V734" s="67" t="str">
        <f t="shared" si="71"/>
        <v/>
      </c>
    </row>
    <row r="735" spans="1:22" ht="16.2" thickBot="1">
      <c r="A735" s="78"/>
      <c r="B735" s="114"/>
      <c r="C735" s="122"/>
      <c r="D735" s="114"/>
      <c r="E735" s="114"/>
      <c r="F735" s="115"/>
      <c r="G735" s="116"/>
      <c r="H735" s="117"/>
      <c r="I735" s="62" t="str">
        <f t="shared" si="66"/>
        <v/>
      </c>
      <c r="R735" t="str">
        <f t="shared" si="67"/>
        <v/>
      </c>
      <c r="S735" s="76" t="str">
        <f t="shared" si="68"/>
        <v/>
      </c>
      <c r="T735" s="77" t="str">
        <f t="shared" si="69"/>
        <v/>
      </c>
      <c r="U735" s="67" t="str">
        <f t="shared" si="70"/>
        <v/>
      </c>
      <c r="V735" s="67" t="str">
        <f t="shared" si="71"/>
        <v/>
      </c>
    </row>
    <row r="736" spans="1:22" ht="16.2" thickBot="1">
      <c r="A736" s="78"/>
      <c r="B736" s="114"/>
      <c r="C736" s="122"/>
      <c r="D736" s="114"/>
      <c r="E736" s="114"/>
      <c r="F736" s="115"/>
      <c r="G736" s="116"/>
      <c r="H736" s="117"/>
      <c r="I736" s="62" t="str">
        <f t="shared" si="66"/>
        <v/>
      </c>
      <c r="R736" t="str">
        <f t="shared" si="67"/>
        <v/>
      </c>
      <c r="S736" s="76" t="str">
        <f t="shared" si="68"/>
        <v/>
      </c>
      <c r="T736" s="77" t="str">
        <f t="shared" si="69"/>
        <v/>
      </c>
      <c r="U736" s="67" t="str">
        <f t="shared" si="70"/>
        <v/>
      </c>
      <c r="V736" s="67" t="str">
        <f t="shared" si="71"/>
        <v/>
      </c>
    </row>
    <row r="737" spans="1:22" ht="16.2" thickBot="1">
      <c r="A737" s="78"/>
      <c r="B737" s="114"/>
      <c r="C737" s="122"/>
      <c r="D737" s="114"/>
      <c r="E737" s="114"/>
      <c r="F737" s="115"/>
      <c r="G737" s="116"/>
      <c r="H737" s="117"/>
      <c r="I737" s="62" t="str">
        <f t="shared" si="66"/>
        <v/>
      </c>
      <c r="R737" t="str">
        <f t="shared" si="67"/>
        <v/>
      </c>
      <c r="S737" s="76" t="str">
        <f t="shared" si="68"/>
        <v/>
      </c>
      <c r="T737" s="77" t="str">
        <f t="shared" si="69"/>
        <v/>
      </c>
      <c r="U737" s="67" t="str">
        <f t="shared" si="70"/>
        <v/>
      </c>
      <c r="V737" s="67" t="str">
        <f t="shared" si="71"/>
        <v/>
      </c>
    </row>
    <row r="738" spans="1:22" ht="16.2" thickBot="1">
      <c r="A738" s="78"/>
      <c r="B738" s="114"/>
      <c r="C738" s="122"/>
      <c r="D738" s="114"/>
      <c r="E738" s="114"/>
      <c r="F738" s="115"/>
      <c r="G738" s="116"/>
      <c r="H738" s="117"/>
      <c r="I738" s="62" t="str">
        <f t="shared" si="66"/>
        <v/>
      </c>
      <c r="R738" t="str">
        <f t="shared" si="67"/>
        <v/>
      </c>
      <c r="S738" s="76" t="str">
        <f t="shared" si="68"/>
        <v/>
      </c>
      <c r="T738" s="77" t="str">
        <f t="shared" si="69"/>
        <v/>
      </c>
      <c r="U738" s="67" t="str">
        <f t="shared" si="70"/>
        <v/>
      </c>
      <c r="V738" s="67" t="str">
        <f t="shared" si="71"/>
        <v/>
      </c>
    </row>
    <row r="739" spans="1:22" ht="16.2" thickBot="1">
      <c r="A739" s="78"/>
      <c r="B739" s="114"/>
      <c r="C739" s="122"/>
      <c r="D739" s="114"/>
      <c r="E739" s="114"/>
      <c r="F739" s="115"/>
      <c r="G739" s="116"/>
      <c r="H739" s="117"/>
      <c r="I739" s="62" t="str">
        <f t="shared" si="66"/>
        <v/>
      </c>
      <c r="R739" t="str">
        <f t="shared" si="67"/>
        <v/>
      </c>
      <c r="S739" s="76" t="str">
        <f t="shared" si="68"/>
        <v/>
      </c>
      <c r="T739" s="77" t="str">
        <f t="shared" si="69"/>
        <v/>
      </c>
      <c r="U739" s="67" t="str">
        <f t="shared" si="70"/>
        <v/>
      </c>
      <c r="V739" s="67" t="str">
        <f t="shared" si="71"/>
        <v/>
      </c>
    </row>
    <row r="740" spans="1:22" ht="16.2" thickBot="1">
      <c r="A740" s="78"/>
      <c r="B740" s="114"/>
      <c r="C740" s="122"/>
      <c r="D740" s="114"/>
      <c r="E740" s="114"/>
      <c r="F740" s="115"/>
      <c r="G740" s="116"/>
      <c r="H740" s="117"/>
      <c r="I740" s="62" t="str">
        <f t="shared" si="66"/>
        <v/>
      </c>
      <c r="R740" t="str">
        <f t="shared" si="67"/>
        <v/>
      </c>
      <c r="S740" s="76" t="str">
        <f t="shared" si="68"/>
        <v/>
      </c>
      <c r="T740" s="77" t="str">
        <f t="shared" si="69"/>
        <v/>
      </c>
      <c r="U740" s="67" t="str">
        <f t="shared" si="70"/>
        <v/>
      </c>
      <c r="V740" s="67" t="str">
        <f t="shared" si="71"/>
        <v/>
      </c>
    </row>
    <row r="741" spans="1:22" ht="16.2" thickBot="1">
      <c r="A741" s="78"/>
      <c r="B741" s="114"/>
      <c r="C741" s="122"/>
      <c r="D741" s="114"/>
      <c r="E741" s="114"/>
      <c r="F741" s="115"/>
      <c r="G741" s="116"/>
      <c r="H741" s="117"/>
      <c r="I741" s="62" t="str">
        <f t="shared" si="66"/>
        <v/>
      </c>
      <c r="R741" t="str">
        <f t="shared" si="67"/>
        <v/>
      </c>
      <c r="S741" s="76" t="str">
        <f t="shared" si="68"/>
        <v/>
      </c>
      <c r="T741" s="77" t="str">
        <f t="shared" si="69"/>
        <v/>
      </c>
      <c r="U741" s="67" t="str">
        <f t="shared" si="70"/>
        <v/>
      </c>
      <c r="V741" s="67" t="str">
        <f t="shared" si="71"/>
        <v/>
      </c>
    </row>
    <row r="742" spans="1:22" ht="16.2" thickBot="1">
      <c r="A742" s="78"/>
      <c r="B742" s="114"/>
      <c r="C742" s="122"/>
      <c r="D742" s="114"/>
      <c r="E742" s="114"/>
      <c r="F742" s="115"/>
      <c r="G742" s="116"/>
      <c r="H742" s="117"/>
      <c r="I742" s="62" t="str">
        <f t="shared" si="66"/>
        <v/>
      </c>
      <c r="R742" t="str">
        <f t="shared" si="67"/>
        <v/>
      </c>
      <c r="S742" s="76" t="str">
        <f t="shared" si="68"/>
        <v/>
      </c>
      <c r="T742" s="77" t="str">
        <f t="shared" si="69"/>
        <v/>
      </c>
      <c r="U742" s="67" t="str">
        <f t="shared" si="70"/>
        <v/>
      </c>
      <c r="V742" s="67" t="str">
        <f t="shared" si="71"/>
        <v/>
      </c>
    </row>
    <row r="743" spans="1:22" ht="16.2" thickBot="1">
      <c r="A743" s="78"/>
      <c r="B743" s="114"/>
      <c r="C743" s="122"/>
      <c r="D743" s="114"/>
      <c r="E743" s="114"/>
      <c r="F743" s="115"/>
      <c r="G743" s="116"/>
      <c r="H743" s="117"/>
      <c r="I743" s="62" t="str">
        <f t="shared" si="66"/>
        <v/>
      </c>
      <c r="R743" t="str">
        <f t="shared" si="67"/>
        <v/>
      </c>
      <c r="S743" s="76" t="str">
        <f t="shared" si="68"/>
        <v/>
      </c>
      <c r="T743" s="77" t="str">
        <f t="shared" si="69"/>
        <v/>
      </c>
      <c r="U743" s="67" t="str">
        <f t="shared" si="70"/>
        <v/>
      </c>
      <c r="V743" s="67" t="str">
        <f t="shared" si="71"/>
        <v/>
      </c>
    </row>
    <row r="744" spans="1:22" ht="16.2" thickBot="1">
      <c r="A744" s="78"/>
      <c r="B744" s="114"/>
      <c r="C744" s="122"/>
      <c r="D744" s="114"/>
      <c r="E744" s="114"/>
      <c r="F744" s="115"/>
      <c r="G744" s="116"/>
      <c r="H744" s="117"/>
      <c r="I744" s="62" t="str">
        <f t="shared" si="66"/>
        <v/>
      </c>
      <c r="R744" t="str">
        <f t="shared" si="67"/>
        <v/>
      </c>
      <c r="S744" s="76" t="str">
        <f t="shared" si="68"/>
        <v/>
      </c>
      <c r="T744" s="77" t="str">
        <f t="shared" si="69"/>
        <v/>
      </c>
      <c r="U744" s="67" t="str">
        <f t="shared" si="70"/>
        <v/>
      </c>
      <c r="V744" s="67" t="str">
        <f t="shared" si="71"/>
        <v/>
      </c>
    </row>
    <row r="745" spans="1:22" ht="16.2" thickBot="1">
      <c r="A745" s="78"/>
      <c r="B745" s="114"/>
      <c r="C745" s="122"/>
      <c r="D745" s="114"/>
      <c r="E745" s="114"/>
      <c r="F745" s="115"/>
      <c r="G745" s="116"/>
      <c r="H745" s="117"/>
      <c r="I745" s="62" t="str">
        <f t="shared" si="66"/>
        <v/>
      </c>
      <c r="R745" t="str">
        <f t="shared" si="67"/>
        <v/>
      </c>
      <c r="S745" s="76" t="str">
        <f t="shared" si="68"/>
        <v/>
      </c>
      <c r="T745" s="77" t="str">
        <f t="shared" si="69"/>
        <v/>
      </c>
      <c r="U745" s="67" t="str">
        <f t="shared" si="70"/>
        <v/>
      </c>
      <c r="V745" s="67" t="str">
        <f t="shared" si="71"/>
        <v/>
      </c>
    </row>
    <row r="746" spans="1:22" ht="16.2" thickBot="1">
      <c r="A746" s="78"/>
      <c r="B746" s="114"/>
      <c r="C746" s="122"/>
      <c r="D746" s="114"/>
      <c r="E746" s="114"/>
      <c r="F746" s="115"/>
      <c r="G746" s="116"/>
      <c r="H746" s="117"/>
      <c r="I746" s="62" t="str">
        <f t="shared" si="66"/>
        <v/>
      </c>
      <c r="R746" t="str">
        <f t="shared" si="67"/>
        <v/>
      </c>
      <c r="S746" s="76" t="str">
        <f t="shared" si="68"/>
        <v/>
      </c>
      <c r="T746" s="77" t="str">
        <f t="shared" si="69"/>
        <v/>
      </c>
      <c r="U746" s="67" t="str">
        <f t="shared" si="70"/>
        <v/>
      </c>
      <c r="V746" s="67" t="str">
        <f t="shared" si="71"/>
        <v/>
      </c>
    </row>
    <row r="747" spans="1:22" ht="16.2" thickBot="1">
      <c r="A747" s="78"/>
      <c r="B747" s="114"/>
      <c r="C747" s="122"/>
      <c r="D747" s="114"/>
      <c r="E747" s="114"/>
      <c r="F747" s="115"/>
      <c r="G747" s="116"/>
      <c r="H747" s="117"/>
      <c r="I747" s="62" t="str">
        <f t="shared" si="66"/>
        <v/>
      </c>
      <c r="R747" t="str">
        <f t="shared" si="67"/>
        <v/>
      </c>
      <c r="S747" s="76" t="str">
        <f t="shared" si="68"/>
        <v/>
      </c>
      <c r="T747" s="77" t="str">
        <f t="shared" si="69"/>
        <v/>
      </c>
      <c r="U747" s="67" t="str">
        <f t="shared" si="70"/>
        <v/>
      </c>
      <c r="V747" s="67" t="str">
        <f t="shared" si="71"/>
        <v/>
      </c>
    </row>
    <row r="748" spans="1:22" ht="16.2" thickBot="1">
      <c r="A748" s="78"/>
      <c r="B748" s="114"/>
      <c r="C748" s="122"/>
      <c r="D748" s="114"/>
      <c r="E748" s="114"/>
      <c r="F748" s="115"/>
      <c r="G748" s="116"/>
      <c r="H748" s="117"/>
      <c r="I748" s="62" t="str">
        <f t="shared" si="66"/>
        <v/>
      </c>
      <c r="R748" t="str">
        <f t="shared" si="67"/>
        <v/>
      </c>
      <c r="S748" s="76" t="str">
        <f t="shared" si="68"/>
        <v/>
      </c>
      <c r="T748" s="77" t="str">
        <f t="shared" si="69"/>
        <v/>
      </c>
      <c r="U748" s="67" t="str">
        <f t="shared" si="70"/>
        <v/>
      </c>
      <c r="V748" s="67" t="str">
        <f t="shared" si="71"/>
        <v/>
      </c>
    </row>
    <row r="749" spans="1:22" ht="16.2" thickBot="1">
      <c r="A749" s="78"/>
      <c r="B749" s="114"/>
      <c r="C749" s="122"/>
      <c r="D749" s="114"/>
      <c r="E749" s="114"/>
      <c r="F749" s="115"/>
      <c r="G749" s="116"/>
      <c r="H749" s="117"/>
      <c r="I749" s="62" t="str">
        <f t="shared" si="66"/>
        <v/>
      </c>
      <c r="R749" t="str">
        <f t="shared" si="67"/>
        <v/>
      </c>
      <c r="S749" s="76" t="str">
        <f t="shared" si="68"/>
        <v/>
      </c>
      <c r="T749" s="77" t="str">
        <f t="shared" si="69"/>
        <v/>
      </c>
      <c r="U749" s="67" t="str">
        <f t="shared" si="70"/>
        <v/>
      </c>
      <c r="V749" s="67" t="str">
        <f t="shared" si="71"/>
        <v/>
      </c>
    </row>
    <row r="750" spans="1:22" ht="16.2" thickBot="1">
      <c r="A750" s="78"/>
      <c r="B750" s="114"/>
      <c r="C750" s="122"/>
      <c r="D750" s="114"/>
      <c r="E750" s="114"/>
      <c r="F750" s="115"/>
      <c r="G750" s="116"/>
      <c r="H750" s="117"/>
      <c r="I750" s="62" t="str">
        <f t="shared" si="66"/>
        <v/>
      </c>
      <c r="R750" t="str">
        <f t="shared" si="67"/>
        <v/>
      </c>
      <c r="S750" s="76" t="str">
        <f t="shared" si="68"/>
        <v/>
      </c>
      <c r="T750" s="77" t="str">
        <f t="shared" si="69"/>
        <v/>
      </c>
      <c r="U750" s="67" t="str">
        <f t="shared" si="70"/>
        <v/>
      </c>
      <c r="V750" s="67" t="str">
        <f t="shared" si="71"/>
        <v/>
      </c>
    </row>
    <row r="751" spans="1:22" ht="16.2" thickBot="1">
      <c r="A751" s="78"/>
      <c r="B751" s="114"/>
      <c r="C751" s="122"/>
      <c r="D751" s="114"/>
      <c r="E751" s="114"/>
      <c r="F751" s="115"/>
      <c r="G751" s="116"/>
      <c r="H751" s="117"/>
      <c r="I751" s="62" t="str">
        <f t="shared" si="66"/>
        <v/>
      </c>
      <c r="R751" t="str">
        <f t="shared" si="67"/>
        <v/>
      </c>
      <c r="S751" s="76" t="str">
        <f t="shared" si="68"/>
        <v/>
      </c>
      <c r="T751" s="77" t="str">
        <f t="shared" si="69"/>
        <v/>
      </c>
      <c r="U751" s="67" t="str">
        <f t="shared" si="70"/>
        <v/>
      </c>
      <c r="V751" s="67" t="str">
        <f t="shared" si="71"/>
        <v/>
      </c>
    </row>
    <row r="752" spans="1:22" ht="16.2" thickBot="1">
      <c r="A752" s="78"/>
      <c r="B752" s="114"/>
      <c r="C752" s="122"/>
      <c r="D752" s="114"/>
      <c r="E752" s="114"/>
      <c r="F752" s="115"/>
      <c r="G752" s="116"/>
      <c r="H752" s="117"/>
      <c r="I752" s="62" t="str">
        <f t="shared" si="66"/>
        <v/>
      </c>
      <c r="R752" t="str">
        <f t="shared" si="67"/>
        <v/>
      </c>
      <c r="S752" s="76" t="str">
        <f t="shared" si="68"/>
        <v/>
      </c>
      <c r="T752" s="77" t="str">
        <f t="shared" si="69"/>
        <v/>
      </c>
      <c r="U752" s="67" t="str">
        <f t="shared" si="70"/>
        <v/>
      </c>
      <c r="V752" s="67" t="str">
        <f t="shared" si="71"/>
        <v/>
      </c>
    </row>
    <row r="753" spans="1:22" ht="16.2" thickBot="1">
      <c r="A753" s="78"/>
      <c r="B753" s="114"/>
      <c r="C753" s="122"/>
      <c r="D753" s="114"/>
      <c r="E753" s="114"/>
      <c r="F753" s="115"/>
      <c r="G753" s="116"/>
      <c r="H753" s="117"/>
      <c r="I753" s="62" t="str">
        <f t="shared" si="66"/>
        <v/>
      </c>
      <c r="R753" t="str">
        <f t="shared" si="67"/>
        <v/>
      </c>
      <c r="S753" s="76" t="str">
        <f t="shared" si="68"/>
        <v/>
      </c>
      <c r="T753" s="77" t="str">
        <f t="shared" si="69"/>
        <v/>
      </c>
      <c r="U753" s="67" t="str">
        <f t="shared" si="70"/>
        <v/>
      </c>
      <c r="V753" s="67" t="str">
        <f t="shared" si="71"/>
        <v/>
      </c>
    </row>
    <row r="754" spans="1:22" ht="16.2" thickBot="1">
      <c r="A754" s="78"/>
      <c r="B754" s="114"/>
      <c r="C754" s="122"/>
      <c r="D754" s="114"/>
      <c r="E754" s="114"/>
      <c r="F754" s="115"/>
      <c r="G754" s="116"/>
      <c r="H754" s="117"/>
      <c r="I754" s="62" t="str">
        <f t="shared" si="66"/>
        <v/>
      </c>
      <c r="R754" t="str">
        <f t="shared" si="67"/>
        <v/>
      </c>
      <c r="S754" s="76" t="str">
        <f t="shared" si="68"/>
        <v/>
      </c>
      <c r="T754" s="77" t="str">
        <f t="shared" si="69"/>
        <v/>
      </c>
      <c r="U754" s="67" t="str">
        <f t="shared" si="70"/>
        <v/>
      </c>
      <c r="V754" s="67" t="str">
        <f t="shared" si="71"/>
        <v/>
      </c>
    </row>
    <row r="755" spans="1:22" ht="16.2" thickBot="1">
      <c r="A755" s="78"/>
      <c r="B755" s="114"/>
      <c r="C755" s="122"/>
      <c r="D755" s="114"/>
      <c r="E755" s="114"/>
      <c r="F755" s="115"/>
      <c r="G755" s="116"/>
      <c r="H755" s="117"/>
      <c r="I755" s="62" t="str">
        <f t="shared" si="66"/>
        <v/>
      </c>
      <c r="R755" t="str">
        <f t="shared" si="67"/>
        <v/>
      </c>
      <c r="S755" s="76" t="str">
        <f t="shared" si="68"/>
        <v/>
      </c>
      <c r="T755" s="77" t="str">
        <f t="shared" si="69"/>
        <v/>
      </c>
      <c r="U755" s="67" t="str">
        <f t="shared" si="70"/>
        <v/>
      </c>
      <c r="V755" s="67" t="str">
        <f t="shared" si="71"/>
        <v/>
      </c>
    </row>
    <row r="756" spans="1:22" ht="16.2" thickBot="1">
      <c r="A756" s="78"/>
      <c r="B756" s="114"/>
      <c r="C756" s="122"/>
      <c r="D756" s="114"/>
      <c r="E756" s="114"/>
      <c r="F756" s="115"/>
      <c r="G756" s="116"/>
      <c r="H756" s="117"/>
      <c r="I756" s="62" t="str">
        <f t="shared" si="66"/>
        <v/>
      </c>
      <c r="R756" t="str">
        <f t="shared" si="67"/>
        <v/>
      </c>
      <c r="S756" s="76" t="str">
        <f t="shared" si="68"/>
        <v/>
      </c>
      <c r="T756" s="77" t="str">
        <f t="shared" si="69"/>
        <v/>
      </c>
      <c r="U756" s="67" t="str">
        <f t="shared" si="70"/>
        <v/>
      </c>
      <c r="V756" s="67" t="str">
        <f t="shared" si="71"/>
        <v/>
      </c>
    </row>
    <row r="757" spans="1:22" ht="16.2" thickBot="1">
      <c r="A757" s="78"/>
      <c r="B757" s="114"/>
      <c r="C757" s="122"/>
      <c r="D757" s="114"/>
      <c r="E757" s="114"/>
      <c r="F757" s="115"/>
      <c r="G757" s="116"/>
      <c r="H757" s="117"/>
      <c r="I757" s="62" t="str">
        <f t="shared" si="66"/>
        <v/>
      </c>
      <c r="R757" t="str">
        <f t="shared" si="67"/>
        <v/>
      </c>
      <c r="S757" s="76" t="str">
        <f t="shared" si="68"/>
        <v/>
      </c>
      <c r="T757" s="77" t="str">
        <f t="shared" si="69"/>
        <v/>
      </c>
      <c r="U757" s="67" t="str">
        <f t="shared" si="70"/>
        <v/>
      </c>
      <c r="V757" s="67" t="str">
        <f t="shared" si="71"/>
        <v/>
      </c>
    </row>
    <row r="758" spans="1:22" ht="16.2" thickBot="1">
      <c r="A758" s="78"/>
      <c r="B758" s="114"/>
      <c r="C758" s="122"/>
      <c r="D758" s="114"/>
      <c r="E758" s="114"/>
      <c r="F758" s="115"/>
      <c r="G758" s="116"/>
      <c r="H758" s="117"/>
      <c r="I758" s="62" t="str">
        <f t="shared" si="66"/>
        <v/>
      </c>
      <c r="R758" t="str">
        <f t="shared" si="67"/>
        <v/>
      </c>
      <c r="S758" s="76" t="str">
        <f t="shared" si="68"/>
        <v/>
      </c>
      <c r="T758" s="77" t="str">
        <f t="shared" si="69"/>
        <v/>
      </c>
      <c r="U758" s="67" t="str">
        <f t="shared" si="70"/>
        <v/>
      </c>
      <c r="V758" s="67" t="str">
        <f t="shared" si="71"/>
        <v/>
      </c>
    </row>
    <row r="759" spans="1:22" ht="16.2" thickBot="1">
      <c r="A759" s="78"/>
      <c r="B759" s="114"/>
      <c r="C759" s="122"/>
      <c r="D759" s="114"/>
      <c r="E759" s="114"/>
      <c r="F759" s="115"/>
      <c r="G759" s="116"/>
      <c r="H759" s="117"/>
      <c r="I759" s="62" t="str">
        <f t="shared" si="66"/>
        <v/>
      </c>
      <c r="R759" t="str">
        <f t="shared" si="67"/>
        <v/>
      </c>
      <c r="S759" s="76" t="str">
        <f t="shared" si="68"/>
        <v/>
      </c>
      <c r="T759" s="77" t="str">
        <f t="shared" si="69"/>
        <v/>
      </c>
      <c r="U759" s="67" t="str">
        <f t="shared" si="70"/>
        <v/>
      </c>
      <c r="V759" s="67" t="str">
        <f t="shared" si="71"/>
        <v/>
      </c>
    </row>
    <row r="760" spans="1:22" ht="16.2" thickBot="1">
      <c r="A760" s="78"/>
      <c r="B760" s="114"/>
      <c r="C760" s="122"/>
      <c r="D760" s="114"/>
      <c r="E760" s="114"/>
      <c r="F760" s="115"/>
      <c r="G760" s="116"/>
      <c r="H760" s="117"/>
      <c r="I760" s="62" t="str">
        <f t="shared" si="66"/>
        <v/>
      </c>
      <c r="R760" t="str">
        <f t="shared" si="67"/>
        <v/>
      </c>
      <c r="S760" s="76" t="str">
        <f t="shared" si="68"/>
        <v/>
      </c>
      <c r="T760" s="77" t="str">
        <f t="shared" si="69"/>
        <v/>
      </c>
      <c r="U760" s="67" t="str">
        <f t="shared" si="70"/>
        <v/>
      </c>
      <c r="V760" s="67" t="str">
        <f t="shared" si="71"/>
        <v/>
      </c>
    </row>
    <row r="761" spans="1:22" ht="16.2" thickBot="1">
      <c r="A761" s="78"/>
      <c r="B761" s="114"/>
      <c r="C761" s="122"/>
      <c r="D761" s="114"/>
      <c r="E761" s="114"/>
      <c r="F761" s="115"/>
      <c r="G761" s="116"/>
      <c r="H761" s="117"/>
      <c r="I761" s="62" t="str">
        <f t="shared" si="66"/>
        <v/>
      </c>
      <c r="R761" t="str">
        <f t="shared" si="67"/>
        <v/>
      </c>
      <c r="S761" s="76" t="str">
        <f t="shared" si="68"/>
        <v/>
      </c>
      <c r="T761" s="77" t="str">
        <f t="shared" si="69"/>
        <v/>
      </c>
      <c r="U761" s="67" t="str">
        <f t="shared" si="70"/>
        <v/>
      </c>
      <c r="V761" s="67" t="str">
        <f t="shared" si="71"/>
        <v/>
      </c>
    </row>
    <row r="762" spans="1:22" ht="16.2" thickBot="1">
      <c r="A762" s="78"/>
      <c r="B762" s="114"/>
      <c r="C762" s="122"/>
      <c r="D762" s="114"/>
      <c r="E762" s="114"/>
      <c r="F762" s="115"/>
      <c r="G762" s="116"/>
      <c r="H762" s="117"/>
      <c r="I762" s="62" t="str">
        <f t="shared" si="66"/>
        <v/>
      </c>
      <c r="R762" t="str">
        <f t="shared" si="67"/>
        <v/>
      </c>
      <c r="S762" s="76" t="str">
        <f t="shared" si="68"/>
        <v/>
      </c>
      <c r="T762" s="77" t="str">
        <f t="shared" si="69"/>
        <v/>
      </c>
      <c r="U762" s="67" t="str">
        <f t="shared" si="70"/>
        <v/>
      </c>
      <c r="V762" s="67" t="str">
        <f t="shared" si="71"/>
        <v/>
      </c>
    </row>
    <row r="763" spans="1:22" ht="16.2" thickBot="1">
      <c r="A763" s="78"/>
      <c r="B763" s="114"/>
      <c r="C763" s="122"/>
      <c r="D763" s="114"/>
      <c r="E763" s="114"/>
      <c r="F763" s="115"/>
      <c r="G763" s="116"/>
      <c r="H763" s="117"/>
      <c r="I763" s="62" t="str">
        <f t="shared" si="66"/>
        <v/>
      </c>
      <c r="R763" t="str">
        <f t="shared" si="67"/>
        <v/>
      </c>
      <c r="S763" s="76" t="str">
        <f t="shared" si="68"/>
        <v/>
      </c>
      <c r="T763" s="77" t="str">
        <f t="shared" si="69"/>
        <v/>
      </c>
      <c r="U763" s="67" t="str">
        <f t="shared" si="70"/>
        <v/>
      </c>
      <c r="V763" s="67" t="str">
        <f t="shared" si="71"/>
        <v/>
      </c>
    </row>
    <row r="764" spans="1:22" ht="16.2" thickBot="1">
      <c r="A764" s="78"/>
      <c r="B764" s="114"/>
      <c r="C764" s="122"/>
      <c r="D764" s="114"/>
      <c r="E764" s="114"/>
      <c r="F764" s="115"/>
      <c r="G764" s="116"/>
      <c r="H764" s="117"/>
      <c r="I764" s="62" t="str">
        <f t="shared" si="66"/>
        <v/>
      </c>
      <c r="R764" t="str">
        <f t="shared" si="67"/>
        <v/>
      </c>
      <c r="S764" s="76" t="str">
        <f t="shared" si="68"/>
        <v/>
      </c>
      <c r="T764" s="77" t="str">
        <f t="shared" si="69"/>
        <v/>
      </c>
      <c r="U764" s="67" t="str">
        <f t="shared" si="70"/>
        <v/>
      </c>
      <c r="V764" s="67" t="str">
        <f t="shared" si="71"/>
        <v/>
      </c>
    </row>
    <row r="765" spans="1:22" ht="16.2" thickBot="1">
      <c r="A765" s="78"/>
      <c r="B765" s="114"/>
      <c r="C765" s="122"/>
      <c r="D765" s="114"/>
      <c r="E765" s="114"/>
      <c r="F765" s="115"/>
      <c r="G765" s="116"/>
      <c r="H765" s="117"/>
      <c r="I765" s="62" t="str">
        <f t="shared" si="66"/>
        <v/>
      </c>
      <c r="R765" t="str">
        <f t="shared" si="67"/>
        <v/>
      </c>
      <c r="S765" s="76" t="str">
        <f t="shared" si="68"/>
        <v/>
      </c>
      <c r="T765" s="77" t="str">
        <f t="shared" si="69"/>
        <v/>
      </c>
      <c r="U765" s="67" t="str">
        <f t="shared" si="70"/>
        <v/>
      </c>
      <c r="V765" s="67" t="str">
        <f t="shared" si="71"/>
        <v/>
      </c>
    </row>
    <row r="766" spans="1:22" ht="16.2" thickBot="1">
      <c r="A766" s="78"/>
      <c r="B766" s="114"/>
      <c r="C766" s="122"/>
      <c r="D766" s="114"/>
      <c r="E766" s="114"/>
      <c r="F766" s="115"/>
      <c r="G766" s="116"/>
      <c r="H766" s="117"/>
      <c r="I766" s="62" t="str">
        <f t="shared" si="66"/>
        <v/>
      </c>
      <c r="R766" t="str">
        <f t="shared" si="67"/>
        <v/>
      </c>
      <c r="S766" s="76" t="str">
        <f t="shared" si="68"/>
        <v/>
      </c>
      <c r="T766" s="77" t="str">
        <f t="shared" si="69"/>
        <v/>
      </c>
      <c r="U766" s="67" t="str">
        <f t="shared" si="70"/>
        <v/>
      </c>
      <c r="V766" s="67" t="str">
        <f t="shared" si="71"/>
        <v/>
      </c>
    </row>
    <row r="767" spans="1:22" ht="16.2" thickBot="1">
      <c r="A767" s="78"/>
      <c r="B767" s="114"/>
      <c r="C767" s="122"/>
      <c r="D767" s="114"/>
      <c r="E767" s="114"/>
      <c r="F767" s="115"/>
      <c r="G767" s="116"/>
      <c r="H767" s="117"/>
      <c r="I767" s="62" t="str">
        <f t="shared" si="66"/>
        <v/>
      </c>
      <c r="R767" t="str">
        <f t="shared" si="67"/>
        <v/>
      </c>
      <c r="S767" s="76" t="str">
        <f t="shared" si="68"/>
        <v/>
      </c>
      <c r="T767" s="77" t="str">
        <f t="shared" si="69"/>
        <v/>
      </c>
      <c r="U767" s="67" t="str">
        <f t="shared" si="70"/>
        <v/>
      </c>
      <c r="V767" s="67" t="str">
        <f t="shared" si="71"/>
        <v/>
      </c>
    </row>
    <row r="768" spans="1:22" ht="16.2" thickBot="1">
      <c r="A768" s="78"/>
      <c r="B768" s="114"/>
      <c r="C768" s="122"/>
      <c r="D768" s="114"/>
      <c r="E768" s="114"/>
      <c r="F768" s="115"/>
      <c r="G768" s="116"/>
      <c r="H768" s="117"/>
      <c r="I768" s="62" t="str">
        <f t="shared" si="66"/>
        <v/>
      </c>
      <c r="R768" t="str">
        <f t="shared" si="67"/>
        <v/>
      </c>
      <c r="S768" s="76" t="str">
        <f t="shared" si="68"/>
        <v/>
      </c>
      <c r="T768" s="77" t="str">
        <f t="shared" si="69"/>
        <v/>
      </c>
      <c r="U768" s="67" t="str">
        <f t="shared" si="70"/>
        <v/>
      </c>
      <c r="V768" s="67" t="str">
        <f t="shared" si="71"/>
        <v/>
      </c>
    </row>
    <row r="769" spans="1:22" ht="16.2" thickBot="1">
      <c r="A769" s="78"/>
      <c r="B769" s="114"/>
      <c r="C769" s="122"/>
      <c r="D769" s="114"/>
      <c r="E769" s="114"/>
      <c r="F769" s="115"/>
      <c r="G769" s="116"/>
      <c r="H769" s="117"/>
      <c r="I769" s="62" t="str">
        <f t="shared" si="66"/>
        <v/>
      </c>
      <c r="R769" t="str">
        <f t="shared" si="67"/>
        <v/>
      </c>
      <c r="S769" s="76" t="str">
        <f t="shared" si="68"/>
        <v/>
      </c>
      <c r="T769" s="77" t="str">
        <f t="shared" si="69"/>
        <v/>
      </c>
      <c r="U769" s="67" t="str">
        <f t="shared" si="70"/>
        <v/>
      </c>
      <c r="V769" s="67" t="str">
        <f t="shared" si="71"/>
        <v/>
      </c>
    </row>
    <row r="770" spans="1:22" ht="16.2" thickBot="1">
      <c r="A770" s="78"/>
      <c r="B770" s="114"/>
      <c r="C770" s="122"/>
      <c r="D770" s="114"/>
      <c r="E770" s="114"/>
      <c r="F770" s="115"/>
      <c r="G770" s="116"/>
      <c r="H770" s="117"/>
      <c r="I770" s="62" t="str">
        <f t="shared" si="66"/>
        <v/>
      </c>
      <c r="R770" t="str">
        <f t="shared" si="67"/>
        <v/>
      </c>
      <c r="S770" s="76" t="str">
        <f t="shared" si="68"/>
        <v/>
      </c>
      <c r="T770" s="77" t="str">
        <f t="shared" si="69"/>
        <v/>
      </c>
      <c r="U770" s="67" t="str">
        <f t="shared" si="70"/>
        <v/>
      </c>
      <c r="V770" s="67" t="str">
        <f t="shared" si="71"/>
        <v/>
      </c>
    </row>
    <row r="771" spans="1:22" ht="16.2" thickBot="1">
      <c r="A771" s="78"/>
      <c r="B771" s="114"/>
      <c r="C771" s="122"/>
      <c r="D771" s="114"/>
      <c r="E771" s="114"/>
      <c r="F771" s="115"/>
      <c r="G771" s="116"/>
      <c r="H771" s="117"/>
      <c r="I771" s="62" t="str">
        <f t="shared" ref="I771:I834" si="72">IF(C771="","",EXP(C771))</f>
        <v/>
      </c>
      <c r="R771" t="str">
        <f t="shared" ref="R771:R834" si="73">IF(C771="","",EXP(-POWER((1-K$23*(I771-K$17)/K$16), 1/K$23)))</f>
        <v/>
      </c>
      <c r="S771" s="76" t="str">
        <f t="shared" ref="S771:S834" si="74">IF(C771="","", -LN(1- K$23 *(I771-K$17)/K$16) / K$23)</f>
        <v/>
      </c>
      <c r="T771" s="77" t="str">
        <f t="shared" ref="T771:T834" si="75">IF(C771="","",(1/K$16)  *  EXP(-(1-K$23)*S771 - EXP(-S771)))</f>
        <v/>
      </c>
      <c r="U771" s="67" t="str">
        <f t="shared" ref="U771:U834" si="76">IF(C771="","",(A771-1)*I771/(K$14-1))</f>
        <v/>
      </c>
      <c r="V771" s="67" t="str">
        <f t="shared" ref="V771:V834" si="77">IF(C771="","",(A771-1)*(A771-2)*I771/((K$14-1)*(K$14-2)))</f>
        <v/>
      </c>
    </row>
    <row r="772" spans="1:22" ht="16.2" thickBot="1">
      <c r="A772" s="78"/>
      <c r="B772" s="114"/>
      <c r="C772" s="122"/>
      <c r="D772" s="114"/>
      <c r="E772" s="114"/>
      <c r="F772" s="115"/>
      <c r="G772" s="116"/>
      <c r="H772" s="117"/>
      <c r="I772" s="62" t="str">
        <f t="shared" si="72"/>
        <v/>
      </c>
      <c r="R772" t="str">
        <f t="shared" si="73"/>
        <v/>
      </c>
      <c r="S772" s="76" t="str">
        <f t="shared" si="74"/>
        <v/>
      </c>
      <c r="T772" s="77" t="str">
        <f t="shared" si="75"/>
        <v/>
      </c>
      <c r="U772" s="67" t="str">
        <f t="shared" si="76"/>
        <v/>
      </c>
      <c r="V772" s="67" t="str">
        <f t="shared" si="77"/>
        <v/>
      </c>
    </row>
    <row r="773" spans="1:22" ht="16.2" thickBot="1">
      <c r="A773" s="78"/>
      <c r="B773" s="114"/>
      <c r="C773" s="122"/>
      <c r="D773" s="114"/>
      <c r="E773" s="114"/>
      <c r="F773" s="115"/>
      <c r="G773" s="116"/>
      <c r="H773" s="117"/>
      <c r="I773" s="62" t="str">
        <f t="shared" si="72"/>
        <v/>
      </c>
      <c r="R773" t="str">
        <f t="shared" si="73"/>
        <v/>
      </c>
      <c r="S773" s="76" t="str">
        <f t="shared" si="74"/>
        <v/>
      </c>
      <c r="T773" s="77" t="str">
        <f t="shared" si="75"/>
        <v/>
      </c>
      <c r="U773" s="67" t="str">
        <f t="shared" si="76"/>
        <v/>
      </c>
      <c r="V773" s="67" t="str">
        <f t="shared" si="77"/>
        <v/>
      </c>
    </row>
    <row r="774" spans="1:22" ht="16.2" thickBot="1">
      <c r="A774" s="78"/>
      <c r="B774" s="114"/>
      <c r="C774" s="122"/>
      <c r="D774" s="114"/>
      <c r="E774" s="114"/>
      <c r="F774" s="115"/>
      <c r="G774" s="116"/>
      <c r="H774" s="117"/>
      <c r="I774" s="62" t="str">
        <f t="shared" si="72"/>
        <v/>
      </c>
      <c r="R774" t="str">
        <f t="shared" si="73"/>
        <v/>
      </c>
      <c r="S774" s="76" t="str">
        <f t="shared" si="74"/>
        <v/>
      </c>
      <c r="T774" s="77" t="str">
        <f t="shared" si="75"/>
        <v/>
      </c>
      <c r="U774" s="67" t="str">
        <f t="shared" si="76"/>
        <v/>
      </c>
      <c r="V774" s="67" t="str">
        <f t="shared" si="77"/>
        <v/>
      </c>
    </row>
    <row r="775" spans="1:22" ht="16.2" thickBot="1">
      <c r="A775" s="78"/>
      <c r="B775" s="114"/>
      <c r="C775" s="122"/>
      <c r="D775" s="114"/>
      <c r="E775" s="114"/>
      <c r="F775" s="115"/>
      <c r="G775" s="116"/>
      <c r="H775" s="117"/>
      <c r="I775" s="62" t="str">
        <f t="shared" si="72"/>
        <v/>
      </c>
      <c r="R775" t="str">
        <f t="shared" si="73"/>
        <v/>
      </c>
      <c r="S775" s="76" t="str">
        <f t="shared" si="74"/>
        <v/>
      </c>
      <c r="T775" s="77" t="str">
        <f t="shared" si="75"/>
        <v/>
      </c>
      <c r="U775" s="67" t="str">
        <f t="shared" si="76"/>
        <v/>
      </c>
      <c r="V775" s="67" t="str">
        <f t="shared" si="77"/>
        <v/>
      </c>
    </row>
    <row r="776" spans="1:22" ht="16.2" thickBot="1">
      <c r="A776" s="78"/>
      <c r="B776" s="114"/>
      <c r="C776" s="122"/>
      <c r="D776" s="114"/>
      <c r="E776" s="114"/>
      <c r="F776" s="115"/>
      <c r="G776" s="116"/>
      <c r="H776" s="117"/>
      <c r="I776" s="62" t="str">
        <f t="shared" si="72"/>
        <v/>
      </c>
      <c r="R776" t="str">
        <f t="shared" si="73"/>
        <v/>
      </c>
      <c r="S776" s="76" t="str">
        <f t="shared" si="74"/>
        <v/>
      </c>
      <c r="T776" s="77" t="str">
        <f t="shared" si="75"/>
        <v/>
      </c>
      <c r="U776" s="67" t="str">
        <f t="shared" si="76"/>
        <v/>
      </c>
      <c r="V776" s="67" t="str">
        <f t="shared" si="77"/>
        <v/>
      </c>
    </row>
    <row r="777" spans="1:22" ht="16.2" thickBot="1">
      <c r="A777" s="78"/>
      <c r="B777" s="114"/>
      <c r="C777" s="122"/>
      <c r="D777" s="114"/>
      <c r="E777" s="114"/>
      <c r="F777" s="115"/>
      <c r="G777" s="116"/>
      <c r="H777" s="117"/>
      <c r="I777" s="62" t="str">
        <f t="shared" si="72"/>
        <v/>
      </c>
      <c r="R777" t="str">
        <f t="shared" si="73"/>
        <v/>
      </c>
      <c r="S777" s="76" t="str">
        <f t="shared" si="74"/>
        <v/>
      </c>
      <c r="T777" s="77" t="str">
        <f t="shared" si="75"/>
        <v/>
      </c>
      <c r="U777" s="67" t="str">
        <f t="shared" si="76"/>
        <v/>
      </c>
      <c r="V777" s="67" t="str">
        <f t="shared" si="77"/>
        <v/>
      </c>
    </row>
    <row r="778" spans="1:22" ht="16.2" thickBot="1">
      <c r="A778" s="78"/>
      <c r="B778" s="114"/>
      <c r="C778" s="122"/>
      <c r="D778" s="114"/>
      <c r="E778" s="114"/>
      <c r="F778" s="115"/>
      <c r="G778" s="116"/>
      <c r="H778" s="117"/>
      <c r="I778" s="62" t="str">
        <f t="shared" si="72"/>
        <v/>
      </c>
      <c r="R778" t="str">
        <f t="shared" si="73"/>
        <v/>
      </c>
      <c r="S778" s="76" t="str">
        <f t="shared" si="74"/>
        <v/>
      </c>
      <c r="T778" s="77" t="str">
        <f t="shared" si="75"/>
        <v/>
      </c>
      <c r="U778" s="67" t="str">
        <f t="shared" si="76"/>
        <v/>
      </c>
      <c r="V778" s="67" t="str">
        <f t="shared" si="77"/>
        <v/>
      </c>
    </row>
    <row r="779" spans="1:22" ht="16.2" thickBot="1">
      <c r="A779" s="78"/>
      <c r="B779" s="114"/>
      <c r="C779" s="122"/>
      <c r="D779" s="114"/>
      <c r="E779" s="114"/>
      <c r="F779" s="115"/>
      <c r="G779" s="116"/>
      <c r="H779" s="117"/>
      <c r="I779" s="62" t="str">
        <f t="shared" si="72"/>
        <v/>
      </c>
      <c r="R779" t="str">
        <f t="shared" si="73"/>
        <v/>
      </c>
      <c r="S779" s="76" t="str">
        <f t="shared" si="74"/>
        <v/>
      </c>
      <c r="T779" s="77" t="str">
        <f t="shared" si="75"/>
        <v/>
      </c>
      <c r="U779" s="67" t="str">
        <f t="shared" si="76"/>
        <v/>
      </c>
      <c r="V779" s="67" t="str">
        <f t="shared" si="77"/>
        <v/>
      </c>
    </row>
    <row r="780" spans="1:22" ht="16.2" thickBot="1">
      <c r="A780" s="78"/>
      <c r="B780" s="114"/>
      <c r="C780" s="122"/>
      <c r="D780" s="114"/>
      <c r="E780" s="114"/>
      <c r="F780" s="115"/>
      <c r="G780" s="116"/>
      <c r="H780" s="117"/>
      <c r="I780" s="62" t="str">
        <f t="shared" si="72"/>
        <v/>
      </c>
      <c r="R780" t="str">
        <f t="shared" si="73"/>
        <v/>
      </c>
      <c r="S780" s="76" t="str">
        <f t="shared" si="74"/>
        <v/>
      </c>
      <c r="T780" s="77" t="str">
        <f t="shared" si="75"/>
        <v/>
      </c>
      <c r="U780" s="67" t="str">
        <f t="shared" si="76"/>
        <v/>
      </c>
      <c r="V780" s="67" t="str">
        <f t="shared" si="77"/>
        <v/>
      </c>
    </row>
    <row r="781" spans="1:22" ht="16.2" thickBot="1">
      <c r="A781" s="78"/>
      <c r="B781" s="114"/>
      <c r="C781" s="122"/>
      <c r="D781" s="114"/>
      <c r="E781" s="114"/>
      <c r="F781" s="115"/>
      <c r="G781" s="116"/>
      <c r="H781" s="117"/>
      <c r="I781" s="62" t="str">
        <f t="shared" si="72"/>
        <v/>
      </c>
      <c r="R781" t="str">
        <f t="shared" si="73"/>
        <v/>
      </c>
      <c r="S781" s="76" t="str">
        <f t="shared" si="74"/>
        <v/>
      </c>
      <c r="T781" s="77" t="str">
        <f t="shared" si="75"/>
        <v/>
      </c>
      <c r="U781" s="67" t="str">
        <f t="shared" si="76"/>
        <v/>
      </c>
      <c r="V781" s="67" t="str">
        <f t="shared" si="77"/>
        <v/>
      </c>
    </row>
    <row r="782" spans="1:22" ht="16.2" thickBot="1">
      <c r="A782" s="78"/>
      <c r="B782" s="114"/>
      <c r="C782" s="122"/>
      <c r="D782" s="114"/>
      <c r="E782" s="114"/>
      <c r="F782" s="115"/>
      <c r="G782" s="116"/>
      <c r="H782" s="117"/>
      <c r="I782" s="62" t="str">
        <f t="shared" si="72"/>
        <v/>
      </c>
      <c r="R782" t="str">
        <f t="shared" si="73"/>
        <v/>
      </c>
      <c r="S782" s="76" t="str">
        <f t="shared" si="74"/>
        <v/>
      </c>
      <c r="T782" s="77" t="str">
        <f t="shared" si="75"/>
        <v/>
      </c>
      <c r="U782" s="67" t="str">
        <f t="shared" si="76"/>
        <v/>
      </c>
      <c r="V782" s="67" t="str">
        <f t="shared" si="77"/>
        <v/>
      </c>
    </row>
    <row r="783" spans="1:22" ht="16.2" thickBot="1">
      <c r="A783" s="78"/>
      <c r="B783" s="114"/>
      <c r="C783" s="122"/>
      <c r="D783" s="114"/>
      <c r="E783" s="114"/>
      <c r="F783" s="115"/>
      <c r="G783" s="116"/>
      <c r="H783" s="117"/>
      <c r="I783" s="62" t="str">
        <f t="shared" si="72"/>
        <v/>
      </c>
      <c r="R783" t="str">
        <f t="shared" si="73"/>
        <v/>
      </c>
      <c r="S783" s="76" t="str">
        <f t="shared" si="74"/>
        <v/>
      </c>
      <c r="T783" s="77" t="str">
        <f t="shared" si="75"/>
        <v/>
      </c>
      <c r="U783" s="67" t="str">
        <f t="shared" si="76"/>
        <v/>
      </c>
      <c r="V783" s="67" t="str">
        <f t="shared" si="77"/>
        <v/>
      </c>
    </row>
    <row r="784" spans="1:22" ht="16.2" thickBot="1">
      <c r="A784" s="78"/>
      <c r="B784" s="114"/>
      <c r="C784" s="122"/>
      <c r="D784" s="114"/>
      <c r="E784" s="114"/>
      <c r="F784" s="115"/>
      <c r="G784" s="116"/>
      <c r="H784" s="117"/>
      <c r="I784" s="62" t="str">
        <f t="shared" si="72"/>
        <v/>
      </c>
      <c r="R784" t="str">
        <f t="shared" si="73"/>
        <v/>
      </c>
      <c r="S784" s="76" t="str">
        <f t="shared" si="74"/>
        <v/>
      </c>
      <c r="T784" s="77" t="str">
        <f t="shared" si="75"/>
        <v/>
      </c>
      <c r="U784" s="67" t="str">
        <f t="shared" si="76"/>
        <v/>
      </c>
      <c r="V784" s="67" t="str">
        <f t="shared" si="77"/>
        <v/>
      </c>
    </row>
    <row r="785" spans="1:22" ht="16.2" thickBot="1">
      <c r="A785" s="78"/>
      <c r="B785" s="114"/>
      <c r="C785" s="122"/>
      <c r="D785" s="114"/>
      <c r="E785" s="114"/>
      <c r="F785" s="115"/>
      <c r="G785" s="116"/>
      <c r="H785" s="117"/>
      <c r="I785" s="62" t="str">
        <f t="shared" si="72"/>
        <v/>
      </c>
      <c r="R785" t="str">
        <f t="shared" si="73"/>
        <v/>
      </c>
      <c r="S785" s="76" t="str">
        <f t="shared" si="74"/>
        <v/>
      </c>
      <c r="T785" s="77" t="str">
        <f t="shared" si="75"/>
        <v/>
      </c>
      <c r="U785" s="67" t="str">
        <f t="shared" si="76"/>
        <v/>
      </c>
      <c r="V785" s="67" t="str">
        <f t="shared" si="77"/>
        <v/>
      </c>
    </row>
    <row r="786" spans="1:22" ht="16.2" thickBot="1">
      <c r="A786" s="78"/>
      <c r="B786" s="114"/>
      <c r="C786" s="122"/>
      <c r="D786" s="114"/>
      <c r="E786" s="114"/>
      <c r="F786" s="115"/>
      <c r="G786" s="116"/>
      <c r="H786" s="117"/>
      <c r="I786" s="62" t="str">
        <f t="shared" si="72"/>
        <v/>
      </c>
      <c r="R786" t="str">
        <f t="shared" si="73"/>
        <v/>
      </c>
      <c r="S786" s="76" t="str">
        <f t="shared" si="74"/>
        <v/>
      </c>
      <c r="T786" s="77" t="str">
        <f t="shared" si="75"/>
        <v/>
      </c>
      <c r="U786" s="67" t="str">
        <f t="shared" si="76"/>
        <v/>
      </c>
      <c r="V786" s="67" t="str">
        <f t="shared" si="77"/>
        <v/>
      </c>
    </row>
    <row r="787" spans="1:22" ht="16.2" thickBot="1">
      <c r="A787" s="78"/>
      <c r="B787" s="114"/>
      <c r="C787" s="122"/>
      <c r="D787" s="114"/>
      <c r="E787" s="114"/>
      <c r="F787" s="115"/>
      <c r="G787" s="116"/>
      <c r="H787" s="117"/>
      <c r="I787" s="62" t="str">
        <f t="shared" si="72"/>
        <v/>
      </c>
      <c r="R787" t="str">
        <f t="shared" si="73"/>
        <v/>
      </c>
      <c r="S787" s="76" t="str">
        <f t="shared" si="74"/>
        <v/>
      </c>
      <c r="T787" s="77" t="str">
        <f t="shared" si="75"/>
        <v/>
      </c>
      <c r="U787" s="67" t="str">
        <f t="shared" si="76"/>
        <v/>
      </c>
      <c r="V787" s="67" t="str">
        <f t="shared" si="77"/>
        <v/>
      </c>
    </row>
    <row r="788" spans="1:22" ht="16.2" thickBot="1">
      <c r="A788" s="78"/>
      <c r="B788" s="114"/>
      <c r="C788" s="122"/>
      <c r="D788" s="114"/>
      <c r="E788" s="114"/>
      <c r="F788" s="115"/>
      <c r="G788" s="116"/>
      <c r="H788" s="117"/>
      <c r="I788" s="62" t="str">
        <f t="shared" si="72"/>
        <v/>
      </c>
      <c r="R788" t="str">
        <f t="shared" si="73"/>
        <v/>
      </c>
      <c r="S788" s="76" t="str">
        <f t="shared" si="74"/>
        <v/>
      </c>
      <c r="T788" s="77" t="str">
        <f t="shared" si="75"/>
        <v/>
      </c>
      <c r="U788" s="67" t="str">
        <f t="shared" si="76"/>
        <v/>
      </c>
      <c r="V788" s="67" t="str">
        <f t="shared" si="77"/>
        <v/>
      </c>
    </row>
    <row r="789" spans="1:22" ht="16.2" thickBot="1">
      <c r="A789" s="78"/>
      <c r="B789" s="114"/>
      <c r="C789" s="122"/>
      <c r="D789" s="114"/>
      <c r="E789" s="114"/>
      <c r="F789" s="115"/>
      <c r="G789" s="116"/>
      <c r="H789" s="117"/>
      <c r="I789" s="62" t="str">
        <f t="shared" si="72"/>
        <v/>
      </c>
      <c r="R789" t="str">
        <f t="shared" si="73"/>
        <v/>
      </c>
      <c r="S789" s="76" t="str">
        <f t="shared" si="74"/>
        <v/>
      </c>
      <c r="T789" s="77" t="str">
        <f t="shared" si="75"/>
        <v/>
      </c>
      <c r="U789" s="67" t="str">
        <f t="shared" si="76"/>
        <v/>
      </c>
      <c r="V789" s="67" t="str">
        <f t="shared" si="77"/>
        <v/>
      </c>
    </row>
    <row r="790" spans="1:22" ht="16.2" thickBot="1">
      <c r="A790" s="78"/>
      <c r="B790" s="114"/>
      <c r="C790" s="122"/>
      <c r="D790" s="114"/>
      <c r="E790" s="114"/>
      <c r="F790" s="115"/>
      <c r="G790" s="116"/>
      <c r="H790" s="117"/>
      <c r="I790" s="62" t="str">
        <f t="shared" si="72"/>
        <v/>
      </c>
      <c r="R790" t="str">
        <f t="shared" si="73"/>
        <v/>
      </c>
      <c r="S790" s="76" t="str">
        <f t="shared" si="74"/>
        <v/>
      </c>
      <c r="T790" s="77" t="str">
        <f t="shared" si="75"/>
        <v/>
      </c>
      <c r="U790" s="67" t="str">
        <f t="shared" si="76"/>
        <v/>
      </c>
      <c r="V790" s="67" t="str">
        <f t="shared" si="77"/>
        <v/>
      </c>
    </row>
    <row r="791" spans="1:22" ht="16.2" thickBot="1">
      <c r="A791" s="78"/>
      <c r="B791" s="114"/>
      <c r="C791" s="122"/>
      <c r="D791" s="114"/>
      <c r="E791" s="114"/>
      <c r="F791" s="115"/>
      <c r="G791" s="116"/>
      <c r="H791" s="117"/>
      <c r="I791" s="62" t="str">
        <f t="shared" si="72"/>
        <v/>
      </c>
      <c r="R791" t="str">
        <f t="shared" si="73"/>
        <v/>
      </c>
      <c r="S791" s="76" t="str">
        <f t="shared" si="74"/>
        <v/>
      </c>
      <c r="T791" s="77" t="str">
        <f t="shared" si="75"/>
        <v/>
      </c>
      <c r="U791" s="67" t="str">
        <f t="shared" si="76"/>
        <v/>
      </c>
      <c r="V791" s="67" t="str">
        <f t="shared" si="77"/>
        <v/>
      </c>
    </row>
    <row r="792" spans="1:22" ht="16.2" thickBot="1">
      <c r="A792" s="78"/>
      <c r="B792" s="114"/>
      <c r="C792" s="122"/>
      <c r="D792" s="114"/>
      <c r="E792" s="114"/>
      <c r="F792" s="115"/>
      <c r="G792" s="116"/>
      <c r="H792" s="117"/>
      <c r="I792" s="62" t="str">
        <f t="shared" si="72"/>
        <v/>
      </c>
      <c r="R792" t="str">
        <f t="shared" si="73"/>
        <v/>
      </c>
      <c r="S792" s="76" t="str">
        <f t="shared" si="74"/>
        <v/>
      </c>
      <c r="T792" s="77" t="str">
        <f t="shared" si="75"/>
        <v/>
      </c>
      <c r="U792" s="67" t="str">
        <f t="shared" si="76"/>
        <v/>
      </c>
      <c r="V792" s="67" t="str">
        <f t="shared" si="77"/>
        <v/>
      </c>
    </row>
    <row r="793" spans="1:22" ht="16.2" thickBot="1">
      <c r="A793" s="78"/>
      <c r="B793" s="114"/>
      <c r="C793" s="122"/>
      <c r="D793" s="114"/>
      <c r="E793" s="114"/>
      <c r="F793" s="115"/>
      <c r="G793" s="116"/>
      <c r="H793" s="117"/>
      <c r="I793" s="62" t="str">
        <f t="shared" si="72"/>
        <v/>
      </c>
      <c r="R793" t="str">
        <f t="shared" si="73"/>
        <v/>
      </c>
      <c r="S793" s="76" t="str">
        <f t="shared" si="74"/>
        <v/>
      </c>
      <c r="T793" s="77" t="str">
        <f t="shared" si="75"/>
        <v/>
      </c>
      <c r="U793" s="67" t="str">
        <f t="shared" si="76"/>
        <v/>
      </c>
      <c r="V793" s="67" t="str">
        <f t="shared" si="77"/>
        <v/>
      </c>
    </row>
    <row r="794" spans="1:22" ht="16.2" thickBot="1">
      <c r="A794" s="78"/>
      <c r="B794" s="114"/>
      <c r="C794" s="122"/>
      <c r="D794" s="114"/>
      <c r="E794" s="114"/>
      <c r="F794" s="115"/>
      <c r="G794" s="116"/>
      <c r="H794" s="117"/>
      <c r="I794" s="62" t="str">
        <f t="shared" si="72"/>
        <v/>
      </c>
      <c r="R794" t="str">
        <f t="shared" si="73"/>
        <v/>
      </c>
      <c r="S794" s="76" t="str">
        <f t="shared" si="74"/>
        <v/>
      </c>
      <c r="T794" s="77" t="str">
        <f t="shared" si="75"/>
        <v/>
      </c>
      <c r="U794" s="67" t="str">
        <f t="shared" si="76"/>
        <v/>
      </c>
      <c r="V794" s="67" t="str">
        <f t="shared" si="77"/>
        <v/>
      </c>
    </row>
    <row r="795" spans="1:22" ht="16.2" thickBot="1">
      <c r="A795" s="78"/>
      <c r="B795" s="114"/>
      <c r="C795" s="122"/>
      <c r="D795" s="114"/>
      <c r="E795" s="114"/>
      <c r="F795" s="115"/>
      <c r="G795" s="116"/>
      <c r="H795" s="117"/>
      <c r="I795" s="62" t="str">
        <f t="shared" si="72"/>
        <v/>
      </c>
      <c r="R795" t="str">
        <f t="shared" si="73"/>
        <v/>
      </c>
      <c r="S795" s="76" t="str">
        <f t="shared" si="74"/>
        <v/>
      </c>
      <c r="T795" s="77" t="str">
        <f t="shared" si="75"/>
        <v/>
      </c>
      <c r="U795" s="67" t="str">
        <f t="shared" si="76"/>
        <v/>
      </c>
      <c r="V795" s="67" t="str">
        <f t="shared" si="77"/>
        <v/>
      </c>
    </row>
    <row r="796" spans="1:22" ht="16.2" thickBot="1">
      <c r="A796" s="78"/>
      <c r="B796" s="114"/>
      <c r="C796" s="122"/>
      <c r="D796" s="114"/>
      <c r="E796" s="114"/>
      <c r="F796" s="115"/>
      <c r="G796" s="116"/>
      <c r="H796" s="117"/>
      <c r="I796" s="62" t="str">
        <f t="shared" si="72"/>
        <v/>
      </c>
      <c r="R796" t="str">
        <f t="shared" si="73"/>
        <v/>
      </c>
      <c r="S796" s="76" t="str">
        <f t="shared" si="74"/>
        <v/>
      </c>
      <c r="T796" s="77" t="str">
        <f t="shared" si="75"/>
        <v/>
      </c>
      <c r="U796" s="67" t="str">
        <f t="shared" si="76"/>
        <v/>
      </c>
      <c r="V796" s="67" t="str">
        <f t="shared" si="77"/>
        <v/>
      </c>
    </row>
    <row r="797" spans="1:22" ht="16.2" thickBot="1">
      <c r="A797" s="78"/>
      <c r="B797" s="114"/>
      <c r="C797" s="122"/>
      <c r="D797" s="114"/>
      <c r="E797" s="114"/>
      <c r="F797" s="115"/>
      <c r="G797" s="116"/>
      <c r="H797" s="117"/>
      <c r="I797" s="62" t="str">
        <f t="shared" si="72"/>
        <v/>
      </c>
      <c r="R797" t="str">
        <f t="shared" si="73"/>
        <v/>
      </c>
      <c r="S797" s="76" t="str">
        <f t="shared" si="74"/>
        <v/>
      </c>
      <c r="T797" s="77" t="str">
        <f t="shared" si="75"/>
        <v/>
      </c>
      <c r="U797" s="67" t="str">
        <f t="shared" si="76"/>
        <v/>
      </c>
      <c r="V797" s="67" t="str">
        <f t="shared" si="77"/>
        <v/>
      </c>
    </row>
    <row r="798" spans="1:22" ht="16.2" thickBot="1">
      <c r="A798" s="78"/>
      <c r="B798" s="114"/>
      <c r="C798" s="122"/>
      <c r="D798" s="114"/>
      <c r="E798" s="114"/>
      <c r="F798" s="115"/>
      <c r="G798" s="116"/>
      <c r="H798" s="117"/>
      <c r="I798" s="62" t="str">
        <f t="shared" si="72"/>
        <v/>
      </c>
      <c r="R798" t="str">
        <f t="shared" si="73"/>
        <v/>
      </c>
      <c r="S798" s="76" t="str">
        <f t="shared" si="74"/>
        <v/>
      </c>
      <c r="T798" s="77" t="str">
        <f t="shared" si="75"/>
        <v/>
      </c>
      <c r="U798" s="67" t="str">
        <f t="shared" si="76"/>
        <v/>
      </c>
      <c r="V798" s="67" t="str">
        <f t="shared" si="77"/>
        <v/>
      </c>
    </row>
    <row r="799" spans="1:22" ht="16.2" thickBot="1">
      <c r="A799" s="78"/>
      <c r="B799" s="114"/>
      <c r="C799" s="122"/>
      <c r="D799" s="114"/>
      <c r="E799" s="114"/>
      <c r="F799" s="115"/>
      <c r="G799" s="116"/>
      <c r="H799" s="117"/>
      <c r="I799" s="62" t="str">
        <f t="shared" si="72"/>
        <v/>
      </c>
      <c r="R799" t="str">
        <f t="shared" si="73"/>
        <v/>
      </c>
      <c r="S799" s="76" t="str">
        <f t="shared" si="74"/>
        <v/>
      </c>
      <c r="T799" s="77" t="str">
        <f t="shared" si="75"/>
        <v/>
      </c>
      <c r="U799" s="67" t="str">
        <f t="shared" si="76"/>
        <v/>
      </c>
      <c r="V799" s="67" t="str">
        <f t="shared" si="77"/>
        <v/>
      </c>
    </row>
    <row r="800" spans="1:22" ht="16.2" thickBot="1">
      <c r="A800" s="78"/>
      <c r="B800" s="114"/>
      <c r="C800" s="122"/>
      <c r="D800" s="114"/>
      <c r="E800" s="114"/>
      <c r="F800" s="115"/>
      <c r="G800" s="116"/>
      <c r="H800" s="117"/>
      <c r="I800" s="62" t="str">
        <f t="shared" si="72"/>
        <v/>
      </c>
      <c r="R800" t="str">
        <f t="shared" si="73"/>
        <v/>
      </c>
      <c r="S800" s="76" t="str">
        <f t="shared" si="74"/>
        <v/>
      </c>
      <c r="T800" s="77" t="str">
        <f t="shared" si="75"/>
        <v/>
      </c>
      <c r="U800" s="67" t="str">
        <f t="shared" si="76"/>
        <v/>
      </c>
      <c r="V800" s="67" t="str">
        <f t="shared" si="77"/>
        <v/>
      </c>
    </row>
    <row r="801" spans="1:22" ht="16.2" thickBot="1">
      <c r="A801" s="78"/>
      <c r="B801" s="114"/>
      <c r="C801" s="122"/>
      <c r="D801" s="114"/>
      <c r="E801" s="114"/>
      <c r="F801" s="115"/>
      <c r="G801" s="116"/>
      <c r="H801" s="117"/>
      <c r="I801" s="62" t="str">
        <f t="shared" si="72"/>
        <v/>
      </c>
      <c r="R801" t="str">
        <f t="shared" si="73"/>
        <v/>
      </c>
      <c r="S801" s="76" t="str">
        <f t="shared" si="74"/>
        <v/>
      </c>
      <c r="T801" s="77" t="str">
        <f t="shared" si="75"/>
        <v/>
      </c>
      <c r="U801" s="67" t="str">
        <f t="shared" si="76"/>
        <v/>
      </c>
      <c r="V801" s="67" t="str">
        <f t="shared" si="77"/>
        <v/>
      </c>
    </row>
    <row r="802" spans="1:22" ht="16.2" thickBot="1">
      <c r="A802" s="78"/>
      <c r="B802" s="114"/>
      <c r="C802" s="122"/>
      <c r="D802" s="114"/>
      <c r="E802" s="114"/>
      <c r="F802" s="115"/>
      <c r="G802" s="116"/>
      <c r="H802" s="117"/>
      <c r="I802" s="62" t="str">
        <f t="shared" si="72"/>
        <v/>
      </c>
      <c r="R802" t="str">
        <f t="shared" si="73"/>
        <v/>
      </c>
      <c r="S802" s="76" t="str">
        <f t="shared" si="74"/>
        <v/>
      </c>
      <c r="T802" s="77" t="str">
        <f t="shared" si="75"/>
        <v/>
      </c>
      <c r="U802" s="67" t="str">
        <f t="shared" si="76"/>
        <v/>
      </c>
      <c r="V802" s="67" t="str">
        <f t="shared" si="77"/>
        <v/>
      </c>
    </row>
    <row r="803" spans="1:22" ht="16.2" thickBot="1">
      <c r="A803" s="78"/>
      <c r="B803" s="114"/>
      <c r="C803" s="122"/>
      <c r="D803" s="114"/>
      <c r="E803" s="114"/>
      <c r="F803" s="115"/>
      <c r="G803" s="116"/>
      <c r="H803" s="117"/>
      <c r="I803" s="62" t="str">
        <f t="shared" si="72"/>
        <v/>
      </c>
      <c r="R803" t="str">
        <f t="shared" si="73"/>
        <v/>
      </c>
      <c r="S803" s="76" t="str">
        <f t="shared" si="74"/>
        <v/>
      </c>
      <c r="T803" s="77" t="str">
        <f t="shared" si="75"/>
        <v/>
      </c>
      <c r="U803" s="67" t="str">
        <f t="shared" si="76"/>
        <v/>
      </c>
      <c r="V803" s="67" t="str">
        <f t="shared" si="77"/>
        <v/>
      </c>
    </row>
    <row r="804" spans="1:22" ht="16.2" thickBot="1">
      <c r="A804" s="78"/>
      <c r="B804" s="114"/>
      <c r="C804" s="122"/>
      <c r="D804" s="114"/>
      <c r="E804" s="114"/>
      <c r="F804" s="115"/>
      <c r="G804" s="116"/>
      <c r="H804" s="117"/>
      <c r="I804" s="62" t="str">
        <f t="shared" si="72"/>
        <v/>
      </c>
      <c r="R804" t="str">
        <f t="shared" si="73"/>
        <v/>
      </c>
      <c r="S804" s="76" t="str">
        <f t="shared" si="74"/>
        <v/>
      </c>
      <c r="T804" s="77" t="str">
        <f t="shared" si="75"/>
        <v/>
      </c>
      <c r="U804" s="67" t="str">
        <f t="shared" si="76"/>
        <v/>
      </c>
      <c r="V804" s="67" t="str">
        <f t="shared" si="77"/>
        <v/>
      </c>
    </row>
    <row r="805" spans="1:22" ht="16.2" thickBot="1">
      <c r="A805" s="78"/>
      <c r="B805" s="114"/>
      <c r="C805" s="122"/>
      <c r="D805" s="114"/>
      <c r="E805" s="114"/>
      <c r="F805" s="115"/>
      <c r="G805" s="116"/>
      <c r="H805" s="117"/>
      <c r="I805" s="62" t="str">
        <f t="shared" si="72"/>
        <v/>
      </c>
      <c r="R805" t="str">
        <f t="shared" si="73"/>
        <v/>
      </c>
      <c r="S805" s="76" t="str">
        <f t="shared" si="74"/>
        <v/>
      </c>
      <c r="T805" s="77" t="str">
        <f t="shared" si="75"/>
        <v/>
      </c>
      <c r="U805" s="67" t="str">
        <f t="shared" si="76"/>
        <v/>
      </c>
      <c r="V805" s="67" t="str">
        <f t="shared" si="77"/>
        <v/>
      </c>
    </row>
    <row r="806" spans="1:22" ht="16.2" thickBot="1">
      <c r="A806" s="78"/>
      <c r="B806" s="114"/>
      <c r="C806" s="122"/>
      <c r="D806" s="114"/>
      <c r="E806" s="114"/>
      <c r="F806" s="115"/>
      <c r="G806" s="116"/>
      <c r="H806" s="117"/>
      <c r="I806" s="62" t="str">
        <f t="shared" si="72"/>
        <v/>
      </c>
      <c r="R806" t="str">
        <f t="shared" si="73"/>
        <v/>
      </c>
      <c r="S806" s="76" t="str">
        <f t="shared" si="74"/>
        <v/>
      </c>
      <c r="T806" s="77" t="str">
        <f t="shared" si="75"/>
        <v/>
      </c>
      <c r="U806" s="67" t="str">
        <f t="shared" si="76"/>
        <v/>
      </c>
      <c r="V806" s="67" t="str">
        <f t="shared" si="77"/>
        <v/>
      </c>
    </row>
    <row r="807" spans="1:22" ht="16.2" thickBot="1">
      <c r="A807" s="78"/>
      <c r="B807" s="114"/>
      <c r="C807" s="122"/>
      <c r="D807" s="114"/>
      <c r="E807" s="114"/>
      <c r="F807" s="115"/>
      <c r="G807" s="116"/>
      <c r="H807" s="117"/>
      <c r="I807" s="62" t="str">
        <f t="shared" si="72"/>
        <v/>
      </c>
      <c r="R807" t="str">
        <f t="shared" si="73"/>
        <v/>
      </c>
      <c r="S807" s="76" t="str">
        <f t="shared" si="74"/>
        <v/>
      </c>
      <c r="T807" s="77" t="str">
        <f t="shared" si="75"/>
        <v/>
      </c>
      <c r="U807" s="67" t="str">
        <f t="shared" si="76"/>
        <v/>
      </c>
      <c r="V807" s="67" t="str">
        <f t="shared" si="77"/>
        <v/>
      </c>
    </row>
    <row r="808" spans="1:22" ht="16.2" thickBot="1">
      <c r="A808" s="78"/>
      <c r="B808" s="114"/>
      <c r="C808" s="122"/>
      <c r="D808" s="114"/>
      <c r="E808" s="114"/>
      <c r="F808" s="115"/>
      <c r="G808" s="116"/>
      <c r="H808" s="117"/>
      <c r="I808" s="62" t="str">
        <f t="shared" si="72"/>
        <v/>
      </c>
      <c r="R808" t="str">
        <f t="shared" si="73"/>
        <v/>
      </c>
      <c r="S808" s="76" t="str">
        <f t="shared" si="74"/>
        <v/>
      </c>
      <c r="T808" s="77" t="str">
        <f t="shared" si="75"/>
        <v/>
      </c>
      <c r="U808" s="67" t="str">
        <f t="shared" si="76"/>
        <v/>
      </c>
      <c r="V808" s="67" t="str">
        <f t="shared" si="77"/>
        <v/>
      </c>
    </row>
    <row r="809" spans="1:22" ht="16.2" thickBot="1">
      <c r="A809" s="78"/>
      <c r="B809" s="114"/>
      <c r="C809" s="122"/>
      <c r="D809" s="114"/>
      <c r="E809" s="114"/>
      <c r="F809" s="115"/>
      <c r="G809" s="116"/>
      <c r="H809" s="117"/>
      <c r="I809" s="62" t="str">
        <f t="shared" si="72"/>
        <v/>
      </c>
      <c r="R809" t="str">
        <f t="shared" si="73"/>
        <v/>
      </c>
      <c r="S809" s="76" t="str">
        <f t="shared" si="74"/>
        <v/>
      </c>
      <c r="T809" s="77" t="str">
        <f t="shared" si="75"/>
        <v/>
      </c>
      <c r="U809" s="67" t="str">
        <f t="shared" si="76"/>
        <v/>
      </c>
      <c r="V809" s="67" t="str">
        <f t="shared" si="77"/>
        <v/>
      </c>
    </row>
    <row r="810" spans="1:22" ht="16.2" thickBot="1">
      <c r="A810" s="78"/>
      <c r="B810" s="114"/>
      <c r="C810" s="122"/>
      <c r="D810" s="114"/>
      <c r="E810" s="114"/>
      <c r="F810" s="115"/>
      <c r="G810" s="116"/>
      <c r="H810" s="117"/>
      <c r="I810" s="62" t="str">
        <f t="shared" si="72"/>
        <v/>
      </c>
      <c r="R810" t="str">
        <f t="shared" si="73"/>
        <v/>
      </c>
      <c r="S810" s="76" t="str">
        <f t="shared" si="74"/>
        <v/>
      </c>
      <c r="T810" s="77" t="str">
        <f t="shared" si="75"/>
        <v/>
      </c>
      <c r="U810" s="67" t="str">
        <f t="shared" si="76"/>
        <v/>
      </c>
      <c r="V810" s="67" t="str">
        <f t="shared" si="77"/>
        <v/>
      </c>
    </row>
    <row r="811" spans="1:22" ht="16.2" thickBot="1">
      <c r="A811" s="78"/>
      <c r="B811" s="114"/>
      <c r="C811" s="122"/>
      <c r="D811" s="114"/>
      <c r="E811" s="114"/>
      <c r="F811" s="115"/>
      <c r="G811" s="116"/>
      <c r="H811" s="117"/>
      <c r="I811" s="62" t="str">
        <f t="shared" si="72"/>
        <v/>
      </c>
      <c r="R811" t="str">
        <f t="shared" si="73"/>
        <v/>
      </c>
      <c r="S811" s="76" t="str">
        <f t="shared" si="74"/>
        <v/>
      </c>
      <c r="T811" s="77" t="str">
        <f t="shared" si="75"/>
        <v/>
      </c>
      <c r="U811" s="67" t="str">
        <f t="shared" si="76"/>
        <v/>
      </c>
      <c r="V811" s="67" t="str">
        <f t="shared" si="77"/>
        <v/>
      </c>
    </row>
    <row r="812" spans="1:22" ht="16.2" thickBot="1">
      <c r="A812" s="78"/>
      <c r="B812" s="114"/>
      <c r="C812" s="122"/>
      <c r="D812" s="114"/>
      <c r="E812" s="114"/>
      <c r="F812" s="115"/>
      <c r="G812" s="116"/>
      <c r="H812" s="117"/>
      <c r="I812" s="62" t="str">
        <f t="shared" si="72"/>
        <v/>
      </c>
      <c r="R812" t="str">
        <f t="shared" si="73"/>
        <v/>
      </c>
      <c r="S812" s="76" t="str">
        <f t="shared" si="74"/>
        <v/>
      </c>
      <c r="T812" s="77" t="str">
        <f t="shared" si="75"/>
        <v/>
      </c>
      <c r="U812" s="67" t="str">
        <f t="shared" si="76"/>
        <v/>
      </c>
      <c r="V812" s="67" t="str">
        <f t="shared" si="77"/>
        <v/>
      </c>
    </row>
    <row r="813" spans="1:22" ht="16.2" thickBot="1">
      <c r="A813" s="78"/>
      <c r="B813" s="114"/>
      <c r="C813" s="122"/>
      <c r="D813" s="114"/>
      <c r="E813" s="114"/>
      <c r="F813" s="115"/>
      <c r="G813" s="116"/>
      <c r="H813" s="117"/>
      <c r="I813" s="62" t="str">
        <f t="shared" si="72"/>
        <v/>
      </c>
      <c r="R813" t="str">
        <f t="shared" si="73"/>
        <v/>
      </c>
      <c r="S813" s="76" t="str">
        <f t="shared" si="74"/>
        <v/>
      </c>
      <c r="T813" s="77" t="str">
        <f t="shared" si="75"/>
        <v/>
      </c>
      <c r="U813" s="67" t="str">
        <f t="shared" si="76"/>
        <v/>
      </c>
      <c r="V813" s="67" t="str">
        <f t="shared" si="77"/>
        <v/>
      </c>
    </row>
    <row r="814" spans="1:22" ht="16.2" thickBot="1">
      <c r="A814" s="78"/>
      <c r="B814" s="114"/>
      <c r="C814" s="122"/>
      <c r="D814" s="114"/>
      <c r="E814" s="114"/>
      <c r="F814" s="115"/>
      <c r="G814" s="116"/>
      <c r="H814" s="117"/>
      <c r="I814" s="62" t="str">
        <f t="shared" si="72"/>
        <v/>
      </c>
      <c r="R814" t="str">
        <f t="shared" si="73"/>
        <v/>
      </c>
      <c r="S814" s="76" t="str">
        <f t="shared" si="74"/>
        <v/>
      </c>
      <c r="T814" s="77" t="str">
        <f t="shared" si="75"/>
        <v/>
      </c>
      <c r="U814" s="67" t="str">
        <f t="shared" si="76"/>
        <v/>
      </c>
      <c r="V814" s="67" t="str">
        <f t="shared" si="77"/>
        <v/>
      </c>
    </row>
    <row r="815" spans="1:22" ht="16.2" thickBot="1">
      <c r="A815" s="78"/>
      <c r="B815" s="114"/>
      <c r="C815" s="122"/>
      <c r="D815" s="114"/>
      <c r="E815" s="114"/>
      <c r="F815" s="115"/>
      <c r="G815" s="116"/>
      <c r="H815" s="117"/>
      <c r="I815" s="62" t="str">
        <f t="shared" si="72"/>
        <v/>
      </c>
      <c r="R815" t="str">
        <f t="shared" si="73"/>
        <v/>
      </c>
      <c r="S815" s="76" t="str">
        <f t="shared" si="74"/>
        <v/>
      </c>
      <c r="T815" s="77" t="str">
        <f t="shared" si="75"/>
        <v/>
      </c>
      <c r="U815" s="67" t="str">
        <f t="shared" si="76"/>
        <v/>
      </c>
      <c r="V815" s="67" t="str">
        <f t="shared" si="77"/>
        <v/>
      </c>
    </row>
    <row r="816" spans="1:22" ht="16.2" thickBot="1">
      <c r="A816" s="78"/>
      <c r="B816" s="114"/>
      <c r="C816" s="122"/>
      <c r="D816" s="114"/>
      <c r="E816" s="114"/>
      <c r="F816" s="115"/>
      <c r="G816" s="116"/>
      <c r="H816" s="117"/>
      <c r="I816" s="62" t="str">
        <f t="shared" si="72"/>
        <v/>
      </c>
      <c r="R816" t="str">
        <f t="shared" si="73"/>
        <v/>
      </c>
      <c r="S816" s="76" t="str">
        <f t="shared" si="74"/>
        <v/>
      </c>
      <c r="T816" s="77" t="str">
        <f t="shared" si="75"/>
        <v/>
      </c>
      <c r="U816" s="67" t="str">
        <f t="shared" si="76"/>
        <v/>
      </c>
      <c r="V816" s="67" t="str">
        <f t="shared" si="77"/>
        <v/>
      </c>
    </row>
    <row r="817" spans="1:22" ht="16.2" thickBot="1">
      <c r="A817" s="78"/>
      <c r="B817" s="114"/>
      <c r="C817" s="122"/>
      <c r="D817" s="114"/>
      <c r="E817" s="114"/>
      <c r="F817" s="115"/>
      <c r="G817" s="116"/>
      <c r="H817" s="117"/>
      <c r="I817" s="62" t="str">
        <f t="shared" si="72"/>
        <v/>
      </c>
      <c r="R817" t="str">
        <f t="shared" si="73"/>
        <v/>
      </c>
      <c r="S817" s="76" t="str">
        <f t="shared" si="74"/>
        <v/>
      </c>
      <c r="T817" s="77" t="str">
        <f t="shared" si="75"/>
        <v/>
      </c>
      <c r="U817" s="67" t="str">
        <f t="shared" si="76"/>
        <v/>
      </c>
      <c r="V817" s="67" t="str">
        <f t="shared" si="77"/>
        <v/>
      </c>
    </row>
    <row r="818" spans="1:22" ht="16.2" thickBot="1">
      <c r="A818" s="78"/>
      <c r="B818" s="114"/>
      <c r="C818" s="122"/>
      <c r="D818" s="114"/>
      <c r="E818" s="114"/>
      <c r="F818" s="115"/>
      <c r="G818" s="116"/>
      <c r="H818" s="117"/>
      <c r="I818" s="62" t="str">
        <f t="shared" si="72"/>
        <v/>
      </c>
      <c r="R818" t="str">
        <f t="shared" si="73"/>
        <v/>
      </c>
      <c r="S818" s="76" t="str">
        <f t="shared" si="74"/>
        <v/>
      </c>
      <c r="T818" s="77" t="str">
        <f t="shared" si="75"/>
        <v/>
      </c>
      <c r="U818" s="67" t="str">
        <f t="shared" si="76"/>
        <v/>
      </c>
      <c r="V818" s="67" t="str">
        <f t="shared" si="77"/>
        <v/>
      </c>
    </row>
    <row r="819" spans="1:22" ht="16.2" thickBot="1">
      <c r="A819" s="78"/>
      <c r="B819" s="114"/>
      <c r="C819" s="122"/>
      <c r="D819" s="114"/>
      <c r="E819" s="114"/>
      <c r="F819" s="115"/>
      <c r="G819" s="116"/>
      <c r="H819" s="117"/>
      <c r="I819" s="62" t="str">
        <f t="shared" si="72"/>
        <v/>
      </c>
      <c r="R819" t="str">
        <f t="shared" si="73"/>
        <v/>
      </c>
      <c r="S819" s="76" t="str">
        <f t="shared" si="74"/>
        <v/>
      </c>
      <c r="T819" s="77" t="str">
        <f t="shared" si="75"/>
        <v/>
      </c>
      <c r="U819" s="67" t="str">
        <f t="shared" si="76"/>
        <v/>
      </c>
      <c r="V819" s="67" t="str">
        <f t="shared" si="77"/>
        <v/>
      </c>
    </row>
    <row r="820" spans="1:22" ht="16.2" thickBot="1">
      <c r="A820" s="78"/>
      <c r="B820" s="114"/>
      <c r="C820" s="122"/>
      <c r="D820" s="114"/>
      <c r="E820" s="114"/>
      <c r="F820" s="115"/>
      <c r="G820" s="116"/>
      <c r="H820" s="117"/>
      <c r="I820" s="62" t="str">
        <f t="shared" si="72"/>
        <v/>
      </c>
      <c r="R820" t="str">
        <f t="shared" si="73"/>
        <v/>
      </c>
      <c r="S820" s="76" t="str">
        <f t="shared" si="74"/>
        <v/>
      </c>
      <c r="T820" s="77" t="str">
        <f t="shared" si="75"/>
        <v/>
      </c>
      <c r="U820" s="67" t="str">
        <f t="shared" si="76"/>
        <v/>
      </c>
      <c r="V820" s="67" t="str">
        <f t="shared" si="77"/>
        <v/>
      </c>
    </row>
    <row r="821" spans="1:22" ht="16.2" thickBot="1">
      <c r="A821" s="78"/>
      <c r="B821" s="114"/>
      <c r="C821" s="122"/>
      <c r="D821" s="114"/>
      <c r="E821" s="114"/>
      <c r="F821" s="115"/>
      <c r="G821" s="116"/>
      <c r="H821" s="117"/>
      <c r="I821" s="62" t="str">
        <f t="shared" si="72"/>
        <v/>
      </c>
      <c r="R821" t="str">
        <f t="shared" si="73"/>
        <v/>
      </c>
      <c r="S821" s="76" t="str">
        <f t="shared" si="74"/>
        <v/>
      </c>
      <c r="T821" s="77" t="str">
        <f t="shared" si="75"/>
        <v/>
      </c>
      <c r="U821" s="67" t="str">
        <f t="shared" si="76"/>
        <v/>
      </c>
      <c r="V821" s="67" t="str">
        <f t="shared" si="77"/>
        <v/>
      </c>
    </row>
    <row r="822" spans="1:22" ht="16.2" thickBot="1">
      <c r="A822" s="78"/>
      <c r="B822" s="114"/>
      <c r="C822" s="122"/>
      <c r="D822" s="114"/>
      <c r="E822" s="114"/>
      <c r="F822" s="115"/>
      <c r="G822" s="116"/>
      <c r="H822" s="117"/>
      <c r="I822" s="62" t="str">
        <f t="shared" si="72"/>
        <v/>
      </c>
      <c r="R822" t="str">
        <f t="shared" si="73"/>
        <v/>
      </c>
      <c r="S822" s="76" t="str">
        <f t="shared" si="74"/>
        <v/>
      </c>
      <c r="T822" s="77" t="str">
        <f t="shared" si="75"/>
        <v/>
      </c>
      <c r="U822" s="67" t="str">
        <f t="shared" si="76"/>
        <v/>
      </c>
      <c r="V822" s="67" t="str">
        <f t="shared" si="77"/>
        <v/>
      </c>
    </row>
    <row r="823" spans="1:22" ht="16.2" thickBot="1">
      <c r="A823" s="78"/>
      <c r="B823" s="114"/>
      <c r="C823" s="122"/>
      <c r="D823" s="114"/>
      <c r="E823" s="114"/>
      <c r="F823" s="115"/>
      <c r="G823" s="116"/>
      <c r="H823" s="117"/>
      <c r="I823" s="62" t="str">
        <f t="shared" si="72"/>
        <v/>
      </c>
      <c r="R823" t="str">
        <f t="shared" si="73"/>
        <v/>
      </c>
      <c r="S823" s="76" t="str">
        <f t="shared" si="74"/>
        <v/>
      </c>
      <c r="T823" s="77" t="str">
        <f t="shared" si="75"/>
        <v/>
      </c>
      <c r="U823" s="67" t="str">
        <f t="shared" si="76"/>
        <v/>
      </c>
      <c r="V823" s="67" t="str">
        <f t="shared" si="77"/>
        <v/>
      </c>
    </row>
    <row r="824" spans="1:22" ht="16.2" thickBot="1">
      <c r="A824" s="78"/>
      <c r="B824" s="114"/>
      <c r="C824" s="122"/>
      <c r="D824" s="114"/>
      <c r="E824" s="114"/>
      <c r="F824" s="115"/>
      <c r="G824" s="116"/>
      <c r="H824" s="117"/>
      <c r="I824" s="62" t="str">
        <f t="shared" si="72"/>
        <v/>
      </c>
      <c r="R824" t="str">
        <f t="shared" si="73"/>
        <v/>
      </c>
      <c r="S824" s="76" t="str">
        <f t="shared" si="74"/>
        <v/>
      </c>
      <c r="T824" s="77" t="str">
        <f t="shared" si="75"/>
        <v/>
      </c>
      <c r="U824" s="67" t="str">
        <f t="shared" si="76"/>
        <v/>
      </c>
      <c r="V824" s="67" t="str">
        <f t="shared" si="77"/>
        <v/>
      </c>
    </row>
    <row r="825" spans="1:22" ht="16.2" thickBot="1">
      <c r="A825" s="78"/>
      <c r="B825" s="114"/>
      <c r="C825" s="122"/>
      <c r="D825" s="114"/>
      <c r="E825" s="114"/>
      <c r="F825" s="115"/>
      <c r="G825" s="116"/>
      <c r="H825" s="117"/>
      <c r="I825" s="62" t="str">
        <f t="shared" si="72"/>
        <v/>
      </c>
      <c r="R825" t="str">
        <f t="shared" si="73"/>
        <v/>
      </c>
      <c r="S825" s="76" t="str">
        <f t="shared" si="74"/>
        <v/>
      </c>
      <c r="T825" s="77" t="str">
        <f t="shared" si="75"/>
        <v/>
      </c>
      <c r="U825" s="67" t="str">
        <f t="shared" si="76"/>
        <v/>
      </c>
      <c r="V825" s="67" t="str">
        <f t="shared" si="77"/>
        <v/>
      </c>
    </row>
    <row r="826" spans="1:22" ht="16.2" thickBot="1">
      <c r="A826" s="78"/>
      <c r="B826" s="114"/>
      <c r="C826" s="122"/>
      <c r="D826" s="114"/>
      <c r="E826" s="114"/>
      <c r="F826" s="115"/>
      <c r="G826" s="116"/>
      <c r="H826" s="117"/>
      <c r="I826" s="62" t="str">
        <f t="shared" si="72"/>
        <v/>
      </c>
      <c r="R826" t="str">
        <f t="shared" si="73"/>
        <v/>
      </c>
      <c r="S826" s="76" t="str">
        <f t="shared" si="74"/>
        <v/>
      </c>
      <c r="T826" s="77" t="str">
        <f t="shared" si="75"/>
        <v/>
      </c>
      <c r="U826" s="67" t="str">
        <f t="shared" si="76"/>
        <v/>
      </c>
      <c r="V826" s="67" t="str">
        <f t="shared" si="77"/>
        <v/>
      </c>
    </row>
    <row r="827" spans="1:22" ht="16.2" thickBot="1">
      <c r="A827" s="78"/>
      <c r="B827" s="114"/>
      <c r="C827" s="122"/>
      <c r="D827" s="114"/>
      <c r="E827" s="114"/>
      <c r="F827" s="115"/>
      <c r="G827" s="116"/>
      <c r="H827" s="117"/>
      <c r="I827" s="62" t="str">
        <f t="shared" si="72"/>
        <v/>
      </c>
      <c r="R827" t="str">
        <f t="shared" si="73"/>
        <v/>
      </c>
      <c r="S827" s="76" t="str">
        <f t="shared" si="74"/>
        <v/>
      </c>
      <c r="T827" s="77" t="str">
        <f t="shared" si="75"/>
        <v/>
      </c>
      <c r="U827" s="67" t="str">
        <f t="shared" si="76"/>
        <v/>
      </c>
      <c r="V827" s="67" t="str">
        <f t="shared" si="77"/>
        <v/>
      </c>
    </row>
    <row r="828" spans="1:22" ht="16.2" thickBot="1">
      <c r="A828" s="78"/>
      <c r="B828" s="114"/>
      <c r="C828" s="122"/>
      <c r="D828" s="114"/>
      <c r="E828" s="114"/>
      <c r="F828" s="115"/>
      <c r="G828" s="116"/>
      <c r="H828" s="117"/>
      <c r="I828" s="62" t="str">
        <f t="shared" si="72"/>
        <v/>
      </c>
      <c r="R828" t="str">
        <f t="shared" si="73"/>
        <v/>
      </c>
      <c r="S828" s="76" t="str">
        <f t="shared" si="74"/>
        <v/>
      </c>
      <c r="T828" s="77" t="str">
        <f t="shared" si="75"/>
        <v/>
      </c>
      <c r="U828" s="67" t="str">
        <f t="shared" si="76"/>
        <v/>
      </c>
      <c r="V828" s="67" t="str">
        <f t="shared" si="77"/>
        <v/>
      </c>
    </row>
    <row r="829" spans="1:22" ht="16.2" thickBot="1">
      <c r="A829" s="78"/>
      <c r="B829" s="114"/>
      <c r="C829" s="122"/>
      <c r="D829" s="114"/>
      <c r="E829" s="114"/>
      <c r="F829" s="115"/>
      <c r="G829" s="116"/>
      <c r="H829" s="117"/>
      <c r="I829" s="62" t="str">
        <f t="shared" si="72"/>
        <v/>
      </c>
      <c r="R829" t="str">
        <f t="shared" si="73"/>
        <v/>
      </c>
      <c r="S829" s="76" t="str">
        <f t="shared" si="74"/>
        <v/>
      </c>
      <c r="T829" s="77" t="str">
        <f t="shared" si="75"/>
        <v/>
      </c>
      <c r="U829" s="67" t="str">
        <f t="shared" si="76"/>
        <v/>
      </c>
      <c r="V829" s="67" t="str">
        <f t="shared" si="77"/>
        <v/>
      </c>
    </row>
    <row r="830" spans="1:22" ht="16.2" thickBot="1">
      <c r="A830" s="78"/>
      <c r="B830" s="114"/>
      <c r="C830" s="122"/>
      <c r="D830" s="114"/>
      <c r="E830" s="114"/>
      <c r="F830" s="115"/>
      <c r="G830" s="116"/>
      <c r="H830" s="117"/>
      <c r="I830" s="62" t="str">
        <f t="shared" si="72"/>
        <v/>
      </c>
      <c r="R830" t="str">
        <f t="shared" si="73"/>
        <v/>
      </c>
      <c r="S830" s="76" t="str">
        <f t="shared" si="74"/>
        <v/>
      </c>
      <c r="T830" s="77" t="str">
        <f t="shared" si="75"/>
        <v/>
      </c>
      <c r="U830" s="67" t="str">
        <f t="shared" si="76"/>
        <v/>
      </c>
      <c r="V830" s="67" t="str">
        <f t="shared" si="77"/>
        <v/>
      </c>
    </row>
    <row r="831" spans="1:22" ht="16.2" thickBot="1">
      <c r="A831" s="78"/>
      <c r="B831" s="114"/>
      <c r="C831" s="122"/>
      <c r="D831" s="114"/>
      <c r="E831" s="114"/>
      <c r="F831" s="115"/>
      <c r="G831" s="116"/>
      <c r="H831" s="117"/>
      <c r="I831" s="62" t="str">
        <f t="shared" si="72"/>
        <v/>
      </c>
      <c r="R831" t="str">
        <f t="shared" si="73"/>
        <v/>
      </c>
      <c r="S831" s="76" t="str">
        <f t="shared" si="74"/>
        <v/>
      </c>
      <c r="T831" s="77" t="str">
        <f t="shared" si="75"/>
        <v/>
      </c>
      <c r="U831" s="67" t="str">
        <f t="shared" si="76"/>
        <v/>
      </c>
      <c r="V831" s="67" t="str">
        <f t="shared" si="77"/>
        <v/>
      </c>
    </row>
    <row r="832" spans="1:22" ht="16.2" thickBot="1">
      <c r="A832" s="78"/>
      <c r="B832" s="114"/>
      <c r="C832" s="122"/>
      <c r="D832" s="114"/>
      <c r="E832" s="114"/>
      <c r="F832" s="115"/>
      <c r="G832" s="116"/>
      <c r="H832" s="117"/>
      <c r="I832" s="62" t="str">
        <f t="shared" si="72"/>
        <v/>
      </c>
      <c r="R832" t="str">
        <f t="shared" si="73"/>
        <v/>
      </c>
      <c r="S832" s="76" t="str">
        <f t="shared" si="74"/>
        <v/>
      </c>
      <c r="T832" s="77" t="str">
        <f t="shared" si="75"/>
        <v/>
      </c>
      <c r="U832" s="67" t="str">
        <f t="shared" si="76"/>
        <v/>
      </c>
      <c r="V832" s="67" t="str">
        <f t="shared" si="77"/>
        <v/>
      </c>
    </row>
    <row r="833" spans="1:22" ht="16.2" thickBot="1">
      <c r="A833" s="78"/>
      <c r="B833" s="114"/>
      <c r="C833" s="122"/>
      <c r="D833" s="114"/>
      <c r="E833" s="114"/>
      <c r="F833" s="115"/>
      <c r="G833" s="116"/>
      <c r="H833" s="117"/>
      <c r="I833" s="62" t="str">
        <f t="shared" si="72"/>
        <v/>
      </c>
      <c r="R833" t="str">
        <f t="shared" si="73"/>
        <v/>
      </c>
      <c r="S833" s="76" t="str">
        <f t="shared" si="74"/>
        <v/>
      </c>
      <c r="T833" s="77" t="str">
        <f t="shared" si="75"/>
        <v/>
      </c>
      <c r="U833" s="67" t="str">
        <f t="shared" si="76"/>
        <v/>
      </c>
      <c r="V833" s="67" t="str">
        <f t="shared" si="77"/>
        <v/>
      </c>
    </row>
    <row r="834" spans="1:22" ht="16.2" thickBot="1">
      <c r="A834" s="78"/>
      <c r="B834" s="114"/>
      <c r="C834" s="122"/>
      <c r="D834" s="114"/>
      <c r="E834" s="114"/>
      <c r="F834" s="115"/>
      <c r="G834" s="116"/>
      <c r="H834" s="117"/>
      <c r="I834" s="62" t="str">
        <f t="shared" si="72"/>
        <v/>
      </c>
      <c r="R834" t="str">
        <f t="shared" si="73"/>
        <v/>
      </c>
      <c r="S834" s="76" t="str">
        <f t="shared" si="74"/>
        <v/>
      </c>
      <c r="T834" s="77" t="str">
        <f t="shared" si="75"/>
        <v/>
      </c>
      <c r="U834" s="67" t="str">
        <f t="shared" si="76"/>
        <v/>
      </c>
      <c r="V834" s="67" t="str">
        <f t="shared" si="77"/>
        <v/>
      </c>
    </row>
    <row r="835" spans="1:22" ht="16.2" thickBot="1">
      <c r="A835" s="78"/>
      <c r="B835" s="114"/>
      <c r="C835" s="122"/>
      <c r="D835" s="114"/>
      <c r="E835" s="114"/>
      <c r="F835" s="115"/>
      <c r="G835" s="116"/>
      <c r="H835" s="117"/>
      <c r="I835" s="62" t="str">
        <f t="shared" ref="I835:I898" si="78">IF(C835="","",EXP(C835))</f>
        <v/>
      </c>
      <c r="R835" t="str">
        <f t="shared" ref="R835:R898" si="79">IF(C835="","",EXP(-POWER((1-K$23*(I835-K$17)/K$16), 1/K$23)))</f>
        <v/>
      </c>
      <c r="S835" s="76" t="str">
        <f t="shared" ref="S835:S898" si="80">IF(C835="","", -LN(1- K$23 *(I835-K$17)/K$16) / K$23)</f>
        <v/>
      </c>
      <c r="T835" s="77" t="str">
        <f t="shared" ref="T835:T898" si="81">IF(C835="","",(1/K$16)  *  EXP(-(1-K$23)*S835 - EXP(-S835)))</f>
        <v/>
      </c>
      <c r="U835" s="67" t="str">
        <f t="shared" ref="U835:U898" si="82">IF(C835="","",(A835-1)*I835/(K$14-1))</f>
        <v/>
      </c>
      <c r="V835" s="67" t="str">
        <f t="shared" ref="V835:V898" si="83">IF(C835="","",(A835-1)*(A835-2)*I835/((K$14-1)*(K$14-2)))</f>
        <v/>
      </c>
    </row>
    <row r="836" spans="1:22" ht="16.2" thickBot="1">
      <c r="A836" s="78"/>
      <c r="B836" s="114"/>
      <c r="C836" s="122"/>
      <c r="D836" s="114"/>
      <c r="E836" s="114"/>
      <c r="F836" s="115"/>
      <c r="G836" s="116"/>
      <c r="H836" s="117"/>
      <c r="I836" s="62" t="str">
        <f t="shared" si="78"/>
        <v/>
      </c>
      <c r="R836" t="str">
        <f t="shared" si="79"/>
        <v/>
      </c>
      <c r="S836" s="76" t="str">
        <f t="shared" si="80"/>
        <v/>
      </c>
      <c r="T836" s="77" t="str">
        <f t="shared" si="81"/>
        <v/>
      </c>
      <c r="U836" s="67" t="str">
        <f t="shared" si="82"/>
        <v/>
      </c>
      <c r="V836" s="67" t="str">
        <f t="shared" si="83"/>
        <v/>
      </c>
    </row>
    <row r="837" spans="1:22" ht="16.2" thickBot="1">
      <c r="A837" s="78"/>
      <c r="B837" s="114"/>
      <c r="C837" s="122"/>
      <c r="D837" s="114"/>
      <c r="E837" s="114"/>
      <c r="F837" s="115"/>
      <c r="G837" s="116"/>
      <c r="H837" s="117"/>
      <c r="I837" s="62" t="str">
        <f t="shared" si="78"/>
        <v/>
      </c>
      <c r="R837" t="str">
        <f t="shared" si="79"/>
        <v/>
      </c>
      <c r="S837" s="76" t="str">
        <f t="shared" si="80"/>
        <v/>
      </c>
      <c r="T837" s="77" t="str">
        <f t="shared" si="81"/>
        <v/>
      </c>
      <c r="U837" s="67" t="str">
        <f t="shared" si="82"/>
        <v/>
      </c>
      <c r="V837" s="67" t="str">
        <f t="shared" si="83"/>
        <v/>
      </c>
    </row>
    <row r="838" spans="1:22" ht="16.2" thickBot="1">
      <c r="A838" s="78"/>
      <c r="B838" s="114"/>
      <c r="C838" s="122"/>
      <c r="D838" s="114"/>
      <c r="E838" s="114"/>
      <c r="F838" s="115"/>
      <c r="G838" s="116"/>
      <c r="H838" s="117"/>
      <c r="I838" s="62" t="str">
        <f t="shared" si="78"/>
        <v/>
      </c>
      <c r="R838" t="str">
        <f t="shared" si="79"/>
        <v/>
      </c>
      <c r="S838" s="76" t="str">
        <f t="shared" si="80"/>
        <v/>
      </c>
      <c r="T838" s="77" t="str">
        <f t="shared" si="81"/>
        <v/>
      </c>
      <c r="U838" s="67" t="str">
        <f t="shared" si="82"/>
        <v/>
      </c>
      <c r="V838" s="67" t="str">
        <f t="shared" si="83"/>
        <v/>
      </c>
    </row>
    <row r="839" spans="1:22" ht="16.2" thickBot="1">
      <c r="A839" s="78"/>
      <c r="B839" s="114"/>
      <c r="C839" s="122"/>
      <c r="D839" s="114"/>
      <c r="E839" s="114"/>
      <c r="F839" s="115"/>
      <c r="G839" s="116"/>
      <c r="H839" s="117"/>
      <c r="I839" s="62" t="str">
        <f t="shared" si="78"/>
        <v/>
      </c>
      <c r="R839" t="str">
        <f t="shared" si="79"/>
        <v/>
      </c>
      <c r="S839" s="76" t="str">
        <f t="shared" si="80"/>
        <v/>
      </c>
      <c r="T839" s="77" t="str">
        <f t="shared" si="81"/>
        <v/>
      </c>
      <c r="U839" s="67" t="str">
        <f t="shared" si="82"/>
        <v/>
      </c>
      <c r="V839" s="67" t="str">
        <f t="shared" si="83"/>
        <v/>
      </c>
    </row>
    <row r="840" spans="1:22" ht="16.2" thickBot="1">
      <c r="A840" s="78"/>
      <c r="B840" s="114"/>
      <c r="C840" s="122"/>
      <c r="D840" s="114"/>
      <c r="E840" s="114"/>
      <c r="F840" s="115"/>
      <c r="G840" s="116"/>
      <c r="H840" s="117"/>
      <c r="I840" s="62" t="str">
        <f t="shared" si="78"/>
        <v/>
      </c>
      <c r="R840" t="str">
        <f t="shared" si="79"/>
        <v/>
      </c>
      <c r="S840" s="76" t="str">
        <f t="shared" si="80"/>
        <v/>
      </c>
      <c r="T840" s="77" t="str">
        <f t="shared" si="81"/>
        <v/>
      </c>
      <c r="U840" s="67" t="str">
        <f t="shared" si="82"/>
        <v/>
      </c>
      <c r="V840" s="67" t="str">
        <f t="shared" si="83"/>
        <v/>
      </c>
    </row>
    <row r="841" spans="1:22" ht="16.2" thickBot="1">
      <c r="A841" s="78"/>
      <c r="B841" s="114"/>
      <c r="C841" s="122"/>
      <c r="D841" s="114"/>
      <c r="E841" s="114"/>
      <c r="F841" s="115"/>
      <c r="G841" s="116"/>
      <c r="H841" s="117"/>
      <c r="I841" s="62" t="str">
        <f t="shared" si="78"/>
        <v/>
      </c>
      <c r="R841" t="str">
        <f t="shared" si="79"/>
        <v/>
      </c>
      <c r="S841" s="76" t="str">
        <f t="shared" si="80"/>
        <v/>
      </c>
      <c r="T841" s="77" t="str">
        <f t="shared" si="81"/>
        <v/>
      </c>
      <c r="U841" s="67" t="str">
        <f t="shared" si="82"/>
        <v/>
      </c>
      <c r="V841" s="67" t="str">
        <f t="shared" si="83"/>
        <v/>
      </c>
    </row>
    <row r="842" spans="1:22" ht="16.2" thickBot="1">
      <c r="A842" s="78"/>
      <c r="B842" s="114"/>
      <c r="C842" s="122"/>
      <c r="D842" s="114"/>
      <c r="E842" s="114"/>
      <c r="F842" s="115"/>
      <c r="G842" s="116"/>
      <c r="H842" s="117"/>
      <c r="I842" s="62" t="str">
        <f t="shared" si="78"/>
        <v/>
      </c>
      <c r="R842" t="str">
        <f t="shared" si="79"/>
        <v/>
      </c>
      <c r="S842" s="76" t="str">
        <f t="shared" si="80"/>
        <v/>
      </c>
      <c r="T842" s="77" t="str">
        <f t="shared" si="81"/>
        <v/>
      </c>
      <c r="U842" s="67" t="str">
        <f t="shared" si="82"/>
        <v/>
      </c>
      <c r="V842" s="67" t="str">
        <f t="shared" si="83"/>
        <v/>
      </c>
    </row>
    <row r="843" spans="1:22" ht="16.2" thickBot="1">
      <c r="A843" s="78"/>
      <c r="B843" s="114"/>
      <c r="C843" s="122"/>
      <c r="D843" s="114"/>
      <c r="E843" s="114"/>
      <c r="F843" s="115"/>
      <c r="G843" s="116"/>
      <c r="H843" s="117"/>
      <c r="I843" s="62" t="str">
        <f t="shared" si="78"/>
        <v/>
      </c>
      <c r="R843" t="str">
        <f t="shared" si="79"/>
        <v/>
      </c>
      <c r="S843" s="76" t="str">
        <f t="shared" si="80"/>
        <v/>
      </c>
      <c r="T843" s="77" t="str">
        <f t="shared" si="81"/>
        <v/>
      </c>
      <c r="U843" s="67" t="str">
        <f t="shared" si="82"/>
        <v/>
      </c>
      <c r="V843" s="67" t="str">
        <f t="shared" si="83"/>
        <v/>
      </c>
    </row>
    <row r="844" spans="1:22" ht="16.2" thickBot="1">
      <c r="A844" s="78"/>
      <c r="B844" s="114"/>
      <c r="C844" s="122"/>
      <c r="D844" s="114"/>
      <c r="E844" s="114"/>
      <c r="F844" s="115"/>
      <c r="G844" s="116"/>
      <c r="H844" s="117"/>
      <c r="I844" s="62" t="str">
        <f t="shared" si="78"/>
        <v/>
      </c>
      <c r="R844" t="str">
        <f t="shared" si="79"/>
        <v/>
      </c>
      <c r="S844" s="76" t="str">
        <f t="shared" si="80"/>
        <v/>
      </c>
      <c r="T844" s="77" t="str">
        <f t="shared" si="81"/>
        <v/>
      </c>
      <c r="U844" s="67" t="str">
        <f t="shared" si="82"/>
        <v/>
      </c>
      <c r="V844" s="67" t="str">
        <f t="shared" si="83"/>
        <v/>
      </c>
    </row>
    <row r="845" spans="1:22" ht="16.2" thickBot="1">
      <c r="A845" s="78"/>
      <c r="B845" s="114"/>
      <c r="C845" s="122"/>
      <c r="D845" s="114"/>
      <c r="E845" s="114"/>
      <c r="F845" s="115"/>
      <c r="G845" s="116"/>
      <c r="H845" s="117"/>
      <c r="I845" s="62" t="str">
        <f t="shared" si="78"/>
        <v/>
      </c>
      <c r="R845" t="str">
        <f t="shared" si="79"/>
        <v/>
      </c>
      <c r="S845" s="76" t="str">
        <f t="shared" si="80"/>
        <v/>
      </c>
      <c r="T845" s="77" t="str">
        <f t="shared" si="81"/>
        <v/>
      </c>
      <c r="U845" s="67" t="str">
        <f t="shared" si="82"/>
        <v/>
      </c>
      <c r="V845" s="67" t="str">
        <f t="shared" si="83"/>
        <v/>
      </c>
    </row>
    <row r="846" spans="1:22" ht="16.2" thickBot="1">
      <c r="A846" s="78"/>
      <c r="B846" s="114"/>
      <c r="C846" s="122"/>
      <c r="D846" s="114"/>
      <c r="E846" s="114"/>
      <c r="F846" s="115"/>
      <c r="G846" s="116"/>
      <c r="H846" s="117"/>
      <c r="I846" s="62" t="str">
        <f t="shared" si="78"/>
        <v/>
      </c>
      <c r="R846" t="str">
        <f t="shared" si="79"/>
        <v/>
      </c>
      <c r="S846" s="76" t="str">
        <f t="shared" si="80"/>
        <v/>
      </c>
      <c r="T846" s="77" t="str">
        <f t="shared" si="81"/>
        <v/>
      </c>
      <c r="U846" s="67" t="str">
        <f t="shared" si="82"/>
        <v/>
      </c>
      <c r="V846" s="67" t="str">
        <f t="shared" si="83"/>
        <v/>
      </c>
    </row>
    <row r="847" spans="1:22" ht="16.2" thickBot="1">
      <c r="A847" s="78"/>
      <c r="B847" s="114"/>
      <c r="C847" s="122"/>
      <c r="D847" s="114"/>
      <c r="E847" s="114"/>
      <c r="F847" s="115"/>
      <c r="G847" s="116"/>
      <c r="H847" s="117"/>
      <c r="I847" s="62" t="str">
        <f t="shared" si="78"/>
        <v/>
      </c>
      <c r="R847" t="str">
        <f t="shared" si="79"/>
        <v/>
      </c>
      <c r="S847" s="76" t="str">
        <f t="shared" si="80"/>
        <v/>
      </c>
      <c r="T847" s="77" t="str">
        <f t="shared" si="81"/>
        <v/>
      </c>
      <c r="U847" s="67" t="str">
        <f t="shared" si="82"/>
        <v/>
      </c>
      <c r="V847" s="67" t="str">
        <f t="shared" si="83"/>
        <v/>
      </c>
    </row>
    <row r="848" spans="1:22" ht="16.2" thickBot="1">
      <c r="A848" s="78"/>
      <c r="B848" s="114"/>
      <c r="C848" s="122"/>
      <c r="D848" s="114"/>
      <c r="E848" s="114"/>
      <c r="F848" s="115"/>
      <c r="G848" s="116"/>
      <c r="H848" s="117"/>
      <c r="I848" s="62" t="str">
        <f t="shared" si="78"/>
        <v/>
      </c>
      <c r="R848" t="str">
        <f t="shared" si="79"/>
        <v/>
      </c>
      <c r="S848" s="76" t="str">
        <f t="shared" si="80"/>
        <v/>
      </c>
      <c r="T848" s="77" t="str">
        <f t="shared" si="81"/>
        <v/>
      </c>
      <c r="U848" s="67" t="str">
        <f t="shared" si="82"/>
        <v/>
      </c>
      <c r="V848" s="67" t="str">
        <f t="shared" si="83"/>
        <v/>
      </c>
    </row>
    <row r="849" spans="1:22" ht="16.2" thickBot="1">
      <c r="A849" s="78"/>
      <c r="B849" s="114"/>
      <c r="C849" s="122"/>
      <c r="D849" s="114"/>
      <c r="E849" s="114"/>
      <c r="F849" s="115"/>
      <c r="G849" s="116"/>
      <c r="H849" s="117"/>
      <c r="I849" s="62" t="str">
        <f t="shared" si="78"/>
        <v/>
      </c>
      <c r="R849" t="str">
        <f t="shared" si="79"/>
        <v/>
      </c>
      <c r="S849" s="76" t="str">
        <f t="shared" si="80"/>
        <v/>
      </c>
      <c r="T849" s="77" t="str">
        <f t="shared" si="81"/>
        <v/>
      </c>
      <c r="U849" s="67" t="str">
        <f t="shared" si="82"/>
        <v/>
      </c>
      <c r="V849" s="67" t="str">
        <f t="shared" si="83"/>
        <v/>
      </c>
    </row>
    <row r="850" spans="1:22" ht="16.2" thickBot="1">
      <c r="A850" s="78"/>
      <c r="B850" s="114"/>
      <c r="C850" s="122"/>
      <c r="D850" s="114"/>
      <c r="E850" s="114"/>
      <c r="F850" s="115"/>
      <c r="G850" s="116"/>
      <c r="H850" s="117"/>
      <c r="I850" s="62" t="str">
        <f t="shared" si="78"/>
        <v/>
      </c>
      <c r="R850" t="str">
        <f t="shared" si="79"/>
        <v/>
      </c>
      <c r="S850" s="76" t="str">
        <f t="shared" si="80"/>
        <v/>
      </c>
      <c r="T850" s="77" t="str">
        <f t="shared" si="81"/>
        <v/>
      </c>
      <c r="U850" s="67" t="str">
        <f t="shared" si="82"/>
        <v/>
      </c>
      <c r="V850" s="67" t="str">
        <f t="shared" si="83"/>
        <v/>
      </c>
    </row>
    <row r="851" spans="1:22" ht="16.2" thickBot="1">
      <c r="A851" s="78"/>
      <c r="B851" s="114"/>
      <c r="C851" s="122"/>
      <c r="D851" s="114"/>
      <c r="E851" s="114"/>
      <c r="F851" s="115"/>
      <c r="G851" s="116"/>
      <c r="H851" s="117"/>
      <c r="I851" s="62" t="str">
        <f t="shared" si="78"/>
        <v/>
      </c>
      <c r="R851" t="str">
        <f t="shared" si="79"/>
        <v/>
      </c>
      <c r="S851" s="76" t="str">
        <f t="shared" si="80"/>
        <v/>
      </c>
      <c r="T851" s="77" t="str">
        <f t="shared" si="81"/>
        <v/>
      </c>
      <c r="U851" s="67" t="str">
        <f t="shared" si="82"/>
        <v/>
      </c>
      <c r="V851" s="67" t="str">
        <f t="shared" si="83"/>
        <v/>
      </c>
    </row>
    <row r="852" spans="1:22" ht="16.2" thickBot="1">
      <c r="A852" s="78"/>
      <c r="B852" s="114"/>
      <c r="C852" s="122"/>
      <c r="D852" s="114"/>
      <c r="E852" s="114"/>
      <c r="F852" s="115"/>
      <c r="G852" s="116"/>
      <c r="H852" s="117"/>
      <c r="I852" s="62" t="str">
        <f t="shared" si="78"/>
        <v/>
      </c>
      <c r="R852" t="str">
        <f t="shared" si="79"/>
        <v/>
      </c>
      <c r="S852" s="76" t="str">
        <f t="shared" si="80"/>
        <v/>
      </c>
      <c r="T852" s="77" t="str">
        <f t="shared" si="81"/>
        <v/>
      </c>
      <c r="U852" s="67" t="str">
        <f t="shared" si="82"/>
        <v/>
      </c>
      <c r="V852" s="67" t="str">
        <f t="shared" si="83"/>
        <v/>
      </c>
    </row>
    <row r="853" spans="1:22" ht="16.2" thickBot="1">
      <c r="A853" s="78"/>
      <c r="B853" s="114"/>
      <c r="C853" s="122"/>
      <c r="D853" s="114"/>
      <c r="E853" s="114"/>
      <c r="F853" s="115"/>
      <c r="G853" s="116"/>
      <c r="H853" s="117"/>
      <c r="I853" s="62" t="str">
        <f t="shared" si="78"/>
        <v/>
      </c>
      <c r="R853" t="str">
        <f t="shared" si="79"/>
        <v/>
      </c>
      <c r="S853" s="76" t="str">
        <f t="shared" si="80"/>
        <v/>
      </c>
      <c r="T853" s="77" t="str">
        <f t="shared" si="81"/>
        <v/>
      </c>
      <c r="U853" s="67" t="str">
        <f t="shared" si="82"/>
        <v/>
      </c>
      <c r="V853" s="67" t="str">
        <f t="shared" si="83"/>
        <v/>
      </c>
    </row>
    <row r="854" spans="1:22" ht="16.2" thickBot="1">
      <c r="A854" s="78"/>
      <c r="B854" s="114"/>
      <c r="C854" s="122"/>
      <c r="D854" s="114"/>
      <c r="E854" s="114"/>
      <c r="F854" s="115"/>
      <c r="G854" s="116"/>
      <c r="H854" s="117"/>
      <c r="I854" s="62" t="str">
        <f t="shared" si="78"/>
        <v/>
      </c>
      <c r="R854" t="str">
        <f t="shared" si="79"/>
        <v/>
      </c>
      <c r="S854" s="76" t="str">
        <f t="shared" si="80"/>
        <v/>
      </c>
      <c r="T854" s="77" t="str">
        <f t="shared" si="81"/>
        <v/>
      </c>
      <c r="U854" s="67" t="str">
        <f t="shared" si="82"/>
        <v/>
      </c>
      <c r="V854" s="67" t="str">
        <f t="shared" si="83"/>
        <v/>
      </c>
    </row>
    <row r="855" spans="1:22" ht="16.2" thickBot="1">
      <c r="A855" s="78"/>
      <c r="B855" s="114"/>
      <c r="C855" s="122"/>
      <c r="D855" s="114"/>
      <c r="E855" s="114"/>
      <c r="F855" s="115"/>
      <c r="G855" s="116"/>
      <c r="H855" s="117"/>
      <c r="I855" s="62" t="str">
        <f t="shared" si="78"/>
        <v/>
      </c>
      <c r="R855" t="str">
        <f t="shared" si="79"/>
        <v/>
      </c>
      <c r="S855" s="76" t="str">
        <f t="shared" si="80"/>
        <v/>
      </c>
      <c r="T855" s="77" t="str">
        <f t="shared" si="81"/>
        <v/>
      </c>
      <c r="U855" s="67" t="str">
        <f t="shared" si="82"/>
        <v/>
      </c>
      <c r="V855" s="67" t="str">
        <f t="shared" si="83"/>
        <v/>
      </c>
    </row>
    <row r="856" spans="1:22" ht="16.2" thickBot="1">
      <c r="A856" s="78"/>
      <c r="B856" s="114"/>
      <c r="C856" s="122"/>
      <c r="D856" s="114"/>
      <c r="E856" s="114"/>
      <c r="F856" s="115"/>
      <c r="G856" s="116"/>
      <c r="H856" s="117"/>
      <c r="I856" s="62" t="str">
        <f t="shared" si="78"/>
        <v/>
      </c>
      <c r="R856" t="str">
        <f t="shared" si="79"/>
        <v/>
      </c>
      <c r="S856" s="76" t="str">
        <f t="shared" si="80"/>
        <v/>
      </c>
      <c r="T856" s="77" t="str">
        <f t="shared" si="81"/>
        <v/>
      </c>
      <c r="U856" s="67" t="str">
        <f t="shared" si="82"/>
        <v/>
      </c>
      <c r="V856" s="67" t="str">
        <f t="shared" si="83"/>
        <v/>
      </c>
    </row>
    <row r="857" spans="1:22" ht="16.2" thickBot="1">
      <c r="A857" s="78"/>
      <c r="B857" s="114"/>
      <c r="C857" s="122"/>
      <c r="D857" s="114"/>
      <c r="E857" s="114"/>
      <c r="F857" s="115"/>
      <c r="G857" s="116"/>
      <c r="H857" s="117"/>
      <c r="I857" s="62" t="str">
        <f t="shared" si="78"/>
        <v/>
      </c>
      <c r="R857" t="str">
        <f t="shared" si="79"/>
        <v/>
      </c>
      <c r="S857" s="76" t="str">
        <f t="shared" si="80"/>
        <v/>
      </c>
      <c r="T857" s="77" t="str">
        <f t="shared" si="81"/>
        <v/>
      </c>
      <c r="U857" s="67" t="str">
        <f t="shared" si="82"/>
        <v/>
      </c>
      <c r="V857" s="67" t="str">
        <f t="shared" si="83"/>
        <v/>
      </c>
    </row>
    <row r="858" spans="1:22" ht="16.2" thickBot="1">
      <c r="A858" s="78"/>
      <c r="B858" s="114"/>
      <c r="C858" s="122"/>
      <c r="D858" s="114"/>
      <c r="E858" s="114"/>
      <c r="F858" s="115"/>
      <c r="G858" s="116"/>
      <c r="H858" s="117"/>
      <c r="I858" s="62" t="str">
        <f t="shared" si="78"/>
        <v/>
      </c>
      <c r="R858" t="str">
        <f t="shared" si="79"/>
        <v/>
      </c>
      <c r="S858" s="76" t="str">
        <f t="shared" si="80"/>
        <v/>
      </c>
      <c r="T858" s="77" t="str">
        <f t="shared" si="81"/>
        <v/>
      </c>
      <c r="U858" s="67" t="str">
        <f t="shared" si="82"/>
        <v/>
      </c>
      <c r="V858" s="67" t="str">
        <f t="shared" si="83"/>
        <v/>
      </c>
    </row>
    <row r="859" spans="1:22" ht="16.2" thickBot="1">
      <c r="A859" s="78"/>
      <c r="B859" s="114"/>
      <c r="C859" s="122"/>
      <c r="D859" s="114"/>
      <c r="E859" s="114"/>
      <c r="F859" s="115"/>
      <c r="G859" s="116"/>
      <c r="H859" s="117"/>
      <c r="I859" s="62" t="str">
        <f t="shared" si="78"/>
        <v/>
      </c>
      <c r="R859" t="str">
        <f t="shared" si="79"/>
        <v/>
      </c>
      <c r="S859" s="76" t="str">
        <f t="shared" si="80"/>
        <v/>
      </c>
      <c r="T859" s="77" t="str">
        <f t="shared" si="81"/>
        <v/>
      </c>
      <c r="U859" s="67" t="str">
        <f t="shared" si="82"/>
        <v/>
      </c>
      <c r="V859" s="67" t="str">
        <f t="shared" si="83"/>
        <v/>
      </c>
    </row>
    <row r="860" spans="1:22" ht="16.2" thickBot="1">
      <c r="A860" s="78"/>
      <c r="B860" s="114"/>
      <c r="C860" s="122"/>
      <c r="D860" s="114"/>
      <c r="E860" s="114"/>
      <c r="F860" s="115"/>
      <c r="G860" s="116"/>
      <c r="H860" s="117"/>
      <c r="I860" s="62" t="str">
        <f t="shared" si="78"/>
        <v/>
      </c>
      <c r="R860" t="str">
        <f t="shared" si="79"/>
        <v/>
      </c>
      <c r="S860" s="76" t="str">
        <f t="shared" si="80"/>
        <v/>
      </c>
      <c r="T860" s="77" t="str">
        <f t="shared" si="81"/>
        <v/>
      </c>
      <c r="U860" s="67" t="str">
        <f t="shared" si="82"/>
        <v/>
      </c>
      <c r="V860" s="67" t="str">
        <f t="shared" si="83"/>
        <v/>
      </c>
    </row>
    <row r="861" spans="1:22" ht="16.2" thickBot="1">
      <c r="A861" s="78"/>
      <c r="B861" s="114"/>
      <c r="C861" s="122"/>
      <c r="D861" s="114"/>
      <c r="E861" s="114"/>
      <c r="F861" s="115"/>
      <c r="G861" s="116"/>
      <c r="H861" s="117"/>
      <c r="I861" s="62" t="str">
        <f t="shared" si="78"/>
        <v/>
      </c>
      <c r="R861" t="str">
        <f t="shared" si="79"/>
        <v/>
      </c>
      <c r="S861" s="76" t="str">
        <f t="shared" si="80"/>
        <v/>
      </c>
      <c r="T861" s="77" t="str">
        <f t="shared" si="81"/>
        <v/>
      </c>
      <c r="U861" s="67" t="str">
        <f t="shared" si="82"/>
        <v/>
      </c>
      <c r="V861" s="67" t="str">
        <f t="shared" si="83"/>
        <v/>
      </c>
    </row>
    <row r="862" spans="1:22" ht="16.2" thickBot="1">
      <c r="A862" s="78"/>
      <c r="B862" s="114"/>
      <c r="C862" s="122"/>
      <c r="D862" s="114"/>
      <c r="E862" s="114"/>
      <c r="F862" s="115"/>
      <c r="G862" s="116"/>
      <c r="H862" s="117"/>
      <c r="I862" s="62" t="str">
        <f t="shared" si="78"/>
        <v/>
      </c>
      <c r="R862" t="str">
        <f t="shared" si="79"/>
        <v/>
      </c>
      <c r="S862" s="76" t="str">
        <f t="shared" si="80"/>
        <v/>
      </c>
      <c r="T862" s="77" t="str">
        <f t="shared" si="81"/>
        <v/>
      </c>
      <c r="U862" s="67" t="str">
        <f t="shared" si="82"/>
        <v/>
      </c>
      <c r="V862" s="67" t="str">
        <f t="shared" si="83"/>
        <v/>
      </c>
    </row>
    <row r="863" spans="1:22" ht="16.2" thickBot="1">
      <c r="A863" s="78"/>
      <c r="B863" s="114"/>
      <c r="C863" s="122"/>
      <c r="D863" s="114"/>
      <c r="E863" s="114"/>
      <c r="F863" s="115"/>
      <c r="G863" s="116"/>
      <c r="H863" s="117"/>
      <c r="I863" s="62" t="str">
        <f t="shared" si="78"/>
        <v/>
      </c>
      <c r="R863" t="str">
        <f t="shared" si="79"/>
        <v/>
      </c>
      <c r="S863" s="76" t="str">
        <f t="shared" si="80"/>
        <v/>
      </c>
      <c r="T863" s="77" t="str">
        <f t="shared" si="81"/>
        <v/>
      </c>
      <c r="U863" s="67" t="str">
        <f t="shared" si="82"/>
        <v/>
      </c>
      <c r="V863" s="67" t="str">
        <f t="shared" si="83"/>
        <v/>
      </c>
    </row>
    <row r="864" spans="1:22" ht="16.2" thickBot="1">
      <c r="A864" s="78"/>
      <c r="B864" s="114"/>
      <c r="C864" s="122"/>
      <c r="D864" s="114"/>
      <c r="E864" s="114"/>
      <c r="F864" s="115"/>
      <c r="G864" s="116"/>
      <c r="H864" s="117"/>
      <c r="I864" s="62" t="str">
        <f t="shared" si="78"/>
        <v/>
      </c>
      <c r="R864" t="str">
        <f t="shared" si="79"/>
        <v/>
      </c>
      <c r="S864" s="76" t="str">
        <f t="shared" si="80"/>
        <v/>
      </c>
      <c r="T864" s="77" t="str">
        <f t="shared" si="81"/>
        <v/>
      </c>
      <c r="U864" s="67" t="str">
        <f t="shared" si="82"/>
        <v/>
      </c>
      <c r="V864" s="67" t="str">
        <f t="shared" si="83"/>
        <v/>
      </c>
    </row>
    <row r="865" spans="1:22" ht="16.2" thickBot="1">
      <c r="A865" s="78"/>
      <c r="B865" s="114"/>
      <c r="C865" s="122"/>
      <c r="D865" s="114"/>
      <c r="E865" s="114"/>
      <c r="F865" s="115"/>
      <c r="G865" s="116"/>
      <c r="H865" s="117"/>
      <c r="I865" s="62" t="str">
        <f t="shared" si="78"/>
        <v/>
      </c>
      <c r="R865" t="str">
        <f t="shared" si="79"/>
        <v/>
      </c>
      <c r="S865" s="76" t="str">
        <f t="shared" si="80"/>
        <v/>
      </c>
      <c r="T865" s="77" t="str">
        <f t="shared" si="81"/>
        <v/>
      </c>
      <c r="U865" s="67" t="str">
        <f t="shared" si="82"/>
        <v/>
      </c>
      <c r="V865" s="67" t="str">
        <f t="shared" si="83"/>
        <v/>
      </c>
    </row>
    <row r="866" spans="1:22" ht="16.2" thickBot="1">
      <c r="A866" s="78"/>
      <c r="B866" s="114"/>
      <c r="C866" s="122"/>
      <c r="D866" s="114"/>
      <c r="E866" s="114"/>
      <c r="F866" s="115"/>
      <c r="G866" s="116"/>
      <c r="H866" s="117"/>
      <c r="I866" s="62" t="str">
        <f t="shared" si="78"/>
        <v/>
      </c>
      <c r="R866" t="str">
        <f t="shared" si="79"/>
        <v/>
      </c>
      <c r="S866" s="76" t="str">
        <f t="shared" si="80"/>
        <v/>
      </c>
      <c r="T866" s="77" t="str">
        <f t="shared" si="81"/>
        <v/>
      </c>
      <c r="U866" s="67" t="str">
        <f t="shared" si="82"/>
        <v/>
      </c>
      <c r="V866" s="67" t="str">
        <f t="shared" si="83"/>
        <v/>
      </c>
    </row>
    <row r="867" spans="1:22" ht="16.2" thickBot="1">
      <c r="A867" s="78"/>
      <c r="B867" s="114"/>
      <c r="C867" s="122"/>
      <c r="D867" s="114"/>
      <c r="E867" s="114"/>
      <c r="F867" s="115"/>
      <c r="G867" s="116"/>
      <c r="H867" s="117"/>
      <c r="I867" s="62" t="str">
        <f t="shared" si="78"/>
        <v/>
      </c>
      <c r="R867" t="str">
        <f t="shared" si="79"/>
        <v/>
      </c>
      <c r="S867" s="76" t="str">
        <f t="shared" si="80"/>
        <v/>
      </c>
      <c r="T867" s="77" t="str">
        <f t="shared" si="81"/>
        <v/>
      </c>
      <c r="U867" s="67" t="str">
        <f t="shared" si="82"/>
        <v/>
      </c>
      <c r="V867" s="67" t="str">
        <f t="shared" si="83"/>
        <v/>
      </c>
    </row>
    <row r="868" spans="1:22" ht="16.2" thickBot="1">
      <c r="A868" s="78"/>
      <c r="B868" s="114"/>
      <c r="C868" s="122"/>
      <c r="D868" s="114"/>
      <c r="E868" s="114"/>
      <c r="F868" s="115"/>
      <c r="G868" s="116"/>
      <c r="H868" s="117"/>
      <c r="I868" s="62" t="str">
        <f t="shared" si="78"/>
        <v/>
      </c>
      <c r="R868" t="str">
        <f t="shared" si="79"/>
        <v/>
      </c>
      <c r="S868" s="76" t="str">
        <f t="shared" si="80"/>
        <v/>
      </c>
      <c r="T868" s="77" t="str">
        <f t="shared" si="81"/>
        <v/>
      </c>
      <c r="U868" s="67" t="str">
        <f t="shared" si="82"/>
        <v/>
      </c>
      <c r="V868" s="67" t="str">
        <f t="shared" si="83"/>
        <v/>
      </c>
    </row>
    <row r="869" spans="1:22" ht="16.2" thickBot="1">
      <c r="A869" s="78"/>
      <c r="B869" s="114"/>
      <c r="C869" s="122"/>
      <c r="D869" s="114"/>
      <c r="E869" s="114"/>
      <c r="F869" s="115"/>
      <c r="G869" s="116"/>
      <c r="H869" s="117"/>
      <c r="I869" s="62" t="str">
        <f t="shared" si="78"/>
        <v/>
      </c>
      <c r="R869" t="str">
        <f t="shared" si="79"/>
        <v/>
      </c>
      <c r="S869" s="76" t="str">
        <f t="shared" si="80"/>
        <v/>
      </c>
      <c r="T869" s="77" t="str">
        <f t="shared" si="81"/>
        <v/>
      </c>
      <c r="U869" s="67" t="str">
        <f t="shared" si="82"/>
        <v/>
      </c>
      <c r="V869" s="67" t="str">
        <f t="shared" si="83"/>
        <v/>
      </c>
    </row>
    <row r="870" spans="1:22" ht="16.2" thickBot="1">
      <c r="A870" s="78"/>
      <c r="B870" s="114"/>
      <c r="C870" s="122"/>
      <c r="D870" s="114"/>
      <c r="E870" s="114"/>
      <c r="F870" s="115"/>
      <c r="G870" s="116"/>
      <c r="H870" s="117"/>
      <c r="I870" s="62" t="str">
        <f t="shared" si="78"/>
        <v/>
      </c>
      <c r="R870" t="str">
        <f t="shared" si="79"/>
        <v/>
      </c>
      <c r="S870" s="76" t="str">
        <f t="shared" si="80"/>
        <v/>
      </c>
      <c r="T870" s="77" t="str">
        <f t="shared" si="81"/>
        <v/>
      </c>
      <c r="U870" s="67" t="str">
        <f t="shared" si="82"/>
        <v/>
      </c>
      <c r="V870" s="67" t="str">
        <f t="shared" si="83"/>
        <v/>
      </c>
    </row>
    <row r="871" spans="1:22" ht="16.2" thickBot="1">
      <c r="A871" s="78"/>
      <c r="B871" s="114"/>
      <c r="C871" s="122"/>
      <c r="D871" s="114"/>
      <c r="E871" s="114"/>
      <c r="F871" s="115"/>
      <c r="G871" s="116"/>
      <c r="H871" s="117"/>
      <c r="I871" s="62" t="str">
        <f t="shared" si="78"/>
        <v/>
      </c>
      <c r="R871" t="str">
        <f t="shared" si="79"/>
        <v/>
      </c>
      <c r="S871" s="76" t="str">
        <f t="shared" si="80"/>
        <v/>
      </c>
      <c r="T871" s="77" t="str">
        <f t="shared" si="81"/>
        <v/>
      </c>
      <c r="U871" s="67" t="str">
        <f t="shared" si="82"/>
        <v/>
      </c>
      <c r="V871" s="67" t="str">
        <f t="shared" si="83"/>
        <v/>
      </c>
    </row>
    <row r="872" spans="1:22" ht="16.2" thickBot="1">
      <c r="A872" s="78"/>
      <c r="B872" s="114"/>
      <c r="C872" s="122"/>
      <c r="D872" s="114"/>
      <c r="E872" s="114"/>
      <c r="F872" s="115"/>
      <c r="G872" s="116"/>
      <c r="H872" s="117"/>
      <c r="I872" s="62" t="str">
        <f t="shared" si="78"/>
        <v/>
      </c>
      <c r="R872" t="str">
        <f t="shared" si="79"/>
        <v/>
      </c>
      <c r="S872" s="76" t="str">
        <f t="shared" si="80"/>
        <v/>
      </c>
      <c r="T872" s="77" t="str">
        <f t="shared" si="81"/>
        <v/>
      </c>
      <c r="U872" s="67" t="str">
        <f t="shared" si="82"/>
        <v/>
      </c>
      <c r="V872" s="67" t="str">
        <f t="shared" si="83"/>
        <v/>
      </c>
    </row>
    <row r="873" spans="1:22" ht="16.2" thickBot="1">
      <c r="A873" s="78"/>
      <c r="B873" s="114"/>
      <c r="C873" s="122"/>
      <c r="D873" s="114"/>
      <c r="E873" s="114"/>
      <c r="F873" s="115"/>
      <c r="G873" s="116"/>
      <c r="H873" s="117"/>
      <c r="I873" s="62" t="str">
        <f t="shared" si="78"/>
        <v/>
      </c>
      <c r="R873" t="str">
        <f t="shared" si="79"/>
        <v/>
      </c>
      <c r="S873" s="76" t="str">
        <f t="shared" si="80"/>
        <v/>
      </c>
      <c r="T873" s="77" t="str">
        <f t="shared" si="81"/>
        <v/>
      </c>
      <c r="U873" s="67" t="str">
        <f t="shared" si="82"/>
        <v/>
      </c>
      <c r="V873" s="67" t="str">
        <f t="shared" si="83"/>
        <v/>
      </c>
    </row>
    <row r="874" spans="1:22" ht="16.2" thickBot="1">
      <c r="A874" s="78"/>
      <c r="B874" s="114"/>
      <c r="C874" s="122"/>
      <c r="D874" s="114"/>
      <c r="E874" s="114"/>
      <c r="F874" s="115"/>
      <c r="G874" s="116"/>
      <c r="H874" s="117"/>
      <c r="I874" s="62" t="str">
        <f t="shared" si="78"/>
        <v/>
      </c>
      <c r="R874" t="str">
        <f t="shared" si="79"/>
        <v/>
      </c>
      <c r="S874" s="76" t="str">
        <f t="shared" si="80"/>
        <v/>
      </c>
      <c r="T874" s="77" t="str">
        <f t="shared" si="81"/>
        <v/>
      </c>
      <c r="U874" s="67" t="str">
        <f t="shared" si="82"/>
        <v/>
      </c>
      <c r="V874" s="67" t="str">
        <f t="shared" si="83"/>
        <v/>
      </c>
    </row>
    <row r="875" spans="1:22" ht="16.2" thickBot="1">
      <c r="A875" s="78"/>
      <c r="B875" s="114"/>
      <c r="C875" s="122"/>
      <c r="D875" s="114"/>
      <c r="E875" s="114"/>
      <c r="F875" s="115"/>
      <c r="G875" s="116"/>
      <c r="H875" s="117"/>
      <c r="I875" s="62" t="str">
        <f t="shared" si="78"/>
        <v/>
      </c>
      <c r="R875" t="str">
        <f t="shared" si="79"/>
        <v/>
      </c>
      <c r="S875" s="76" t="str">
        <f t="shared" si="80"/>
        <v/>
      </c>
      <c r="T875" s="77" t="str">
        <f t="shared" si="81"/>
        <v/>
      </c>
      <c r="U875" s="67" t="str">
        <f t="shared" si="82"/>
        <v/>
      </c>
      <c r="V875" s="67" t="str">
        <f t="shared" si="83"/>
        <v/>
      </c>
    </row>
    <row r="876" spans="1:22" ht="16.2" thickBot="1">
      <c r="A876" s="78"/>
      <c r="B876" s="114"/>
      <c r="C876" s="122"/>
      <c r="D876" s="114"/>
      <c r="E876" s="114"/>
      <c r="F876" s="115"/>
      <c r="G876" s="116"/>
      <c r="H876" s="117"/>
      <c r="I876" s="62" t="str">
        <f t="shared" si="78"/>
        <v/>
      </c>
      <c r="R876" t="str">
        <f t="shared" si="79"/>
        <v/>
      </c>
      <c r="S876" s="76" t="str">
        <f t="shared" si="80"/>
        <v/>
      </c>
      <c r="T876" s="77" t="str">
        <f t="shared" si="81"/>
        <v/>
      </c>
      <c r="U876" s="67" t="str">
        <f t="shared" si="82"/>
        <v/>
      </c>
      <c r="V876" s="67" t="str">
        <f t="shared" si="83"/>
        <v/>
      </c>
    </row>
    <row r="877" spans="1:22" ht="16.2" thickBot="1">
      <c r="A877" s="78"/>
      <c r="B877" s="114"/>
      <c r="C877" s="122"/>
      <c r="D877" s="114"/>
      <c r="E877" s="114"/>
      <c r="F877" s="115"/>
      <c r="G877" s="116"/>
      <c r="H877" s="117"/>
      <c r="I877" s="62" t="str">
        <f t="shared" si="78"/>
        <v/>
      </c>
      <c r="R877" t="str">
        <f t="shared" si="79"/>
        <v/>
      </c>
      <c r="S877" s="76" t="str">
        <f t="shared" si="80"/>
        <v/>
      </c>
      <c r="T877" s="77" t="str">
        <f t="shared" si="81"/>
        <v/>
      </c>
      <c r="U877" s="67" t="str">
        <f t="shared" si="82"/>
        <v/>
      </c>
      <c r="V877" s="67" t="str">
        <f t="shared" si="83"/>
        <v/>
      </c>
    </row>
    <row r="878" spans="1:22" ht="16.2" thickBot="1">
      <c r="A878" s="78"/>
      <c r="B878" s="114"/>
      <c r="C878" s="122"/>
      <c r="D878" s="114"/>
      <c r="E878" s="114"/>
      <c r="F878" s="115"/>
      <c r="G878" s="116"/>
      <c r="H878" s="117"/>
      <c r="I878" s="62" t="str">
        <f t="shared" si="78"/>
        <v/>
      </c>
      <c r="R878" t="str">
        <f t="shared" si="79"/>
        <v/>
      </c>
      <c r="S878" s="76" t="str">
        <f t="shared" si="80"/>
        <v/>
      </c>
      <c r="T878" s="77" t="str">
        <f t="shared" si="81"/>
        <v/>
      </c>
      <c r="U878" s="67" t="str">
        <f t="shared" si="82"/>
        <v/>
      </c>
      <c r="V878" s="67" t="str">
        <f t="shared" si="83"/>
        <v/>
      </c>
    </row>
    <row r="879" spans="1:22" ht="16.2" thickBot="1">
      <c r="A879" s="78"/>
      <c r="B879" s="114"/>
      <c r="C879" s="122"/>
      <c r="D879" s="114"/>
      <c r="E879" s="114"/>
      <c r="F879" s="115"/>
      <c r="G879" s="116"/>
      <c r="H879" s="117"/>
      <c r="I879" s="62" t="str">
        <f t="shared" si="78"/>
        <v/>
      </c>
      <c r="R879" t="str">
        <f t="shared" si="79"/>
        <v/>
      </c>
      <c r="S879" s="76" t="str">
        <f t="shared" si="80"/>
        <v/>
      </c>
      <c r="T879" s="77" t="str">
        <f t="shared" si="81"/>
        <v/>
      </c>
      <c r="U879" s="67" t="str">
        <f t="shared" si="82"/>
        <v/>
      </c>
      <c r="V879" s="67" t="str">
        <f t="shared" si="83"/>
        <v/>
      </c>
    </row>
    <row r="880" spans="1:22" ht="16.2" thickBot="1">
      <c r="A880" s="78"/>
      <c r="B880" s="114"/>
      <c r="C880" s="122"/>
      <c r="D880" s="114"/>
      <c r="E880" s="114"/>
      <c r="F880" s="115"/>
      <c r="G880" s="116"/>
      <c r="H880" s="117"/>
      <c r="I880" s="62" t="str">
        <f t="shared" si="78"/>
        <v/>
      </c>
      <c r="R880" t="str">
        <f t="shared" si="79"/>
        <v/>
      </c>
      <c r="S880" s="76" t="str">
        <f t="shared" si="80"/>
        <v/>
      </c>
      <c r="T880" s="77" t="str">
        <f t="shared" si="81"/>
        <v/>
      </c>
      <c r="U880" s="67" t="str">
        <f t="shared" si="82"/>
        <v/>
      </c>
      <c r="V880" s="67" t="str">
        <f t="shared" si="83"/>
        <v/>
      </c>
    </row>
    <row r="881" spans="1:22" ht="16.2" thickBot="1">
      <c r="A881" s="78"/>
      <c r="B881" s="114"/>
      <c r="C881" s="122"/>
      <c r="D881" s="114"/>
      <c r="E881" s="114"/>
      <c r="F881" s="115"/>
      <c r="G881" s="116"/>
      <c r="H881" s="117"/>
      <c r="I881" s="62" t="str">
        <f t="shared" si="78"/>
        <v/>
      </c>
      <c r="R881" t="str">
        <f t="shared" si="79"/>
        <v/>
      </c>
      <c r="S881" s="76" t="str">
        <f t="shared" si="80"/>
        <v/>
      </c>
      <c r="T881" s="77" t="str">
        <f t="shared" si="81"/>
        <v/>
      </c>
      <c r="U881" s="67" t="str">
        <f t="shared" si="82"/>
        <v/>
      </c>
      <c r="V881" s="67" t="str">
        <f t="shared" si="83"/>
        <v/>
      </c>
    </row>
    <row r="882" spans="1:22" ht="16.2" thickBot="1">
      <c r="A882" s="78"/>
      <c r="B882" s="114"/>
      <c r="C882" s="122"/>
      <c r="D882" s="114"/>
      <c r="E882" s="114"/>
      <c r="F882" s="115"/>
      <c r="G882" s="116"/>
      <c r="H882" s="117"/>
      <c r="I882" s="62" t="str">
        <f t="shared" si="78"/>
        <v/>
      </c>
      <c r="R882" t="str">
        <f t="shared" si="79"/>
        <v/>
      </c>
      <c r="S882" s="76" t="str">
        <f t="shared" si="80"/>
        <v/>
      </c>
      <c r="T882" s="77" t="str">
        <f t="shared" si="81"/>
        <v/>
      </c>
      <c r="U882" s="67" t="str">
        <f t="shared" si="82"/>
        <v/>
      </c>
      <c r="V882" s="67" t="str">
        <f t="shared" si="83"/>
        <v/>
      </c>
    </row>
    <row r="883" spans="1:22" ht="16.2" thickBot="1">
      <c r="A883" s="78"/>
      <c r="B883" s="114"/>
      <c r="C883" s="122"/>
      <c r="D883" s="114"/>
      <c r="E883" s="114"/>
      <c r="F883" s="115"/>
      <c r="G883" s="116"/>
      <c r="H883" s="117"/>
      <c r="I883" s="62" t="str">
        <f t="shared" si="78"/>
        <v/>
      </c>
      <c r="R883" t="str">
        <f t="shared" si="79"/>
        <v/>
      </c>
      <c r="S883" s="76" t="str">
        <f t="shared" si="80"/>
        <v/>
      </c>
      <c r="T883" s="77" t="str">
        <f t="shared" si="81"/>
        <v/>
      </c>
      <c r="U883" s="67" t="str">
        <f t="shared" si="82"/>
        <v/>
      </c>
      <c r="V883" s="67" t="str">
        <f t="shared" si="83"/>
        <v/>
      </c>
    </row>
    <row r="884" spans="1:22" ht="16.2" thickBot="1">
      <c r="A884" s="78"/>
      <c r="B884" s="114"/>
      <c r="C884" s="122"/>
      <c r="D884" s="114"/>
      <c r="E884" s="114"/>
      <c r="F884" s="115"/>
      <c r="G884" s="116"/>
      <c r="H884" s="117"/>
      <c r="I884" s="62" t="str">
        <f t="shared" si="78"/>
        <v/>
      </c>
      <c r="R884" t="str">
        <f t="shared" si="79"/>
        <v/>
      </c>
      <c r="S884" s="76" t="str">
        <f t="shared" si="80"/>
        <v/>
      </c>
      <c r="T884" s="77" t="str">
        <f t="shared" si="81"/>
        <v/>
      </c>
      <c r="U884" s="67" t="str">
        <f t="shared" si="82"/>
        <v/>
      </c>
      <c r="V884" s="67" t="str">
        <f t="shared" si="83"/>
        <v/>
      </c>
    </row>
    <row r="885" spans="1:22" ht="16.2" thickBot="1">
      <c r="A885" s="78"/>
      <c r="B885" s="114"/>
      <c r="C885" s="122"/>
      <c r="D885" s="114"/>
      <c r="E885" s="114"/>
      <c r="F885" s="115"/>
      <c r="G885" s="116"/>
      <c r="H885" s="117"/>
      <c r="I885" s="62" t="str">
        <f t="shared" si="78"/>
        <v/>
      </c>
      <c r="R885" t="str">
        <f t="shared" si="79"/>
        <v/>
      </c>
      <c r="S885" s="76" t="str">
        <f t="shared" si="80"/>
        <v/>
      </c>
      <c r="T885" s="77" t="str">
        <f t="shared" si="81"/>
        <v/>
      </c>
      <c r="U885" s="67" t="str">
        <f t="shared" si="82"/>
        <v/>
      </c>
      <c r="V885" s="67" t="str">
        <f t="shared" si="83"/>
        <v/>
      </c>
    </row>
    <row r="886" spans="1:22" ht="16.2" thickBot="1">
      <c r="A886" s="78"/>
      <c r="B886" s="114"/>
      <c r="C886" s="122"/>
      <c r="D886" s="114"/>
      <c r="E886" s="114"/>
      <c r="F886" s="115"/>
      <c r="G886" s="116"/>
      <c r="H886" s="117"/>
      <c r="I886" s="62" t="str">
        <f t="shared" si="78"/>
        <v/>
      </c>
      <c r="R886" t="str">
        <f t="shared" si="79"/>
        <v/>
      </c>
      <c r="S886" s="76" t="str">
        <f t="shared" si="80"/>
        <v/>
      </c>
      <c r="T886" s="77" t="str">
        <f t="shared" si="81"/>
        <v/>
      </c>
      <c r="U886" s="67" t="str">
        <f t="shared" si="82"/>
        <v/>
      </c>
      <c r="V886" s="67" t="str">
        <f t="shared" si="83"/>
        <v/>
      </c>
    </row>
    <row r="887" spans="1:22" ht="16.2" thickBot="1">
      <c r="A887" s="78"/>
      <c r="B887" s="114"/>
      <c r="C887" s="122"/>
      <c r="D887" s="114"/>
      <c r="E887" s="114"/>
      <c r="F887" s="115"/>
      <c r="G887" s="116"/>
      <c r="H887" s="117"/>
      <c r="I887" s="62" t="str">
        <f t="shared" si="78"/>
        <v/>
      </c>
      <c r="R887" t="str">
        <f t="shared" si="79"/>
        <v/>
      </c>
      <c r="S887" s="76" t="str">
        <f t="shared" si="80"/>
        <v/>
      </c>
      <c r="T887" s="77" t="str">
        <f t="shared" si="81"/>
        <v/>
      </c>
      <c r="U887" s="67" t="str">
        <f t="shared" si="82"/>
        <v/>
      </c>
      <c r="V887" s="67" t="str">
        <f t="shared" si="83"/>
        <v/>
      </c>
    </row>
    <row r="888" spans="1:22" ht="16.2" thickBot="1">
      <c r="A888" s="78"/>
      <c r="B888" s="114"/>
      <c r="C888" s="122"/>
      <c r="D888" s="114"/>
      <c r="E888" s="114"/>
      <c r="F888" s="115"/>
      <c r="G888" s="116"/>
      <c r="H888" s="117"/>
      <c r="I888" s="62" t="str">
        <f t="shared" si="78"/>
        <v/>
      </c>
      <c r="R888" t="str">
        <f t="shared" si="79"/>
        <v/>
      </c>
      <c r="S888" s="76" t="str">
        <f t="shared" si="80"/>
        <v/>
      </c>
      <c r="T888" s="77" t="str">
        <f t="shared" si="81"/>
        <v/>
      </c>
      <c r="U888" s="67" t="str">
        <f t="shared" si="82"/>
        <v/>
      </c>
      <c r="V888" s="67" t="str">
        <f t="shared" si="83"/>
        <v/>
      </c>
    </row>
    <row r="889" spans="1:22" ht="16.2" thickBot="1">
      <c r="A889" s="78"/>
      <c r="B889" s="114"/>
      <c r="C889" s="122"/>
      <c r="D889" s="114"/>
      <c r="E889" s="114"/>
      <c r="F889" s="115"/>
      <c r="G889" s="116"/>
      <c r="H889" s="117"/>
      <c r="I889" s="62" t="str">
        <f t="shared" si="78"/>
        <v/>
      </c>
      <c r="R889" t="str">
        <f t="shared" si="79"/>
        <v/>
      </c>
      <c r="S889" s="76" t="str">
        <f t="shared" si="80"/>
        <v/>
      </c>
      <c r="T889" s="77" t="str">
        <f t="shared" si="81"/>
        <v/>
      </c>
      <c r="U889" s="67" t="str">
        <f t="shared" si="82"/>
        <v/>
      </c>
      <c r="V889" s="67" t="str">
        <f t="shared" si="83"/>
        <v/>
      </c>
    </row>
    <row r="890" spans="1:22" ht="16.2" thickBot="1">
      <c r="A890" s="78"/>
      <c r="B890" s="114"/>
      <c r="C890" s="122"/>
      <c r="D890" s="114"/>
      <c r="E890" s="114"/>
      <c r="F890" s="115"/>
      <c r="G890" s="116"/>
      <c r="H890" s="117"/>
      <c r="I890" s="62" t="str">
        <f t="shared" si="78"/>
        <v/>
      </c>
      <c r="R890" t="str">
        <f t="shared" si="79"/>
        <v/>
      </c>
      <c r="S890" s="76" t="str">
        <f t="shared" si="80"/>
        <v/>
      </c>
      <c r="T890" s="77" t="str">
        <f t="shared" si="81"/>
        <v/>
      </c>
      <c r="U890" s="67" t="str">
        <f t="shared" si="82"/>
        <v/>
      </c>
      <c r="V890" s="67" t="str">
        <f t="shared" si="83"/>
        <v/>
      </c>
    </row>
    <row r="891" spans="1:22" ht="16.2" thickBot="1">
      <c r="A891" s="78"/>
      <c r="B891" s="114"/>
      <c r="C891" s="122"/>
      <c r="D891" s="114"/>
      <c r="E891" s="114"/>
      <c r="F891" s="115"/>
      <c r="G891" s="116"/>
      <c r="H891" s="117"/>
      <c r="I891" s="62" t="str">
        <f t="shared" si="78"/>
        <v/>
      </c>
      <c r="R891" t="str">
        <f t="shared" si="79"/>
        <v/>
      </c>
      <c r="S891" s="76" t="str">
        <f t="shared" si="80"/>
        <v/>
      </c>
      <c r="T891" s="77" t="str">
        <f t="shared" si="81"/>
        <v/>
      </c>
      <c r="U891" s="67" t="str">
        <f t="shared" si="82"/>
        <v/>
      </c>
      <c r="V891" s="67" t="str">
        <f t="shared" si="83"/>
        <v/>
      </c>
    </row>
    <row r="892" spans="1:22" ht="16.2" thickBot="1">
      <c r="A892" s="78"/>
      <c r="B892" s="114"/>
      <c r="C892" s="122"/>
      <c r="D892" s="114"/>
      <c r="E892" s="114"/>
      <c r="F892" s="115"/>
      <c r="G892" s="116"/>
      <c r="H892" s="117"/>
      <c r="I892" s="62" t="str">
        <f t="shared" si="78"/>
        <v/>
      </c>
      <c r="R892" t="str">
        <f t="shared" si="79"/>
        <v/>
      </c>
      <c r="S892" s="76" t="str">
        <f t="shared" si="80"/>
        <v/>
      </c>
      <c r="T892" s="77" t="str">
        <f t="shared" si="81"/>
        <v/>
      </c>
      <c r="U892" s="67" t="str">
        <f t="shared" si="82"/>
        <v/>
      </c>
      <c r="V892" s="67" t="str">
        <f t="shared" si="83"/>
        <v/>
      </c>
    </row>
    <row r="893" spans="1:22" ht="16.2" thickBot="1">
      <c r="A893" s="78"/>
      <c r="B893" s="114"/>
      <c r="C893" s="122"/>
      <c r="D893" s="114"/>
      <c r="E893" s="114"/>
      <c r="F893" s="115"/>
      <c r="G893" s="116"/>
      <c r="H893" s="117"/>
      <c r="I893" s="62" t="str">
        <f t="shared" si="78"/>
        <v/>
      </c>
      <c r="R893" t="str">
        <f t="shared" si="79"/>
        <v/>
      </c>
      <c r="S893" s="76" t="str">
        <f t="shared" si="80"/>
        <v/>
      </c>
      <c r="T893" s="77" t="str">
        <f t="shared" si="81"/>
        <v/>
      </c>
      <c r="U893" s="67" t="str">
        <f t="shared" si="82"/>
        <v/>
      </c>
      <c r="V893" s="67" t="str">
        <f t="shared" si="83"/>
        <v/>
      </c>
    </row>
    <row r="894" spans="1:22" ht="16.2" thickBot="1">
      <c r="A894" s="78"/>
      <c r="B894" s="114"/>
      <c r="C894" s="122"/>
      <c r="D894" s="114"/>
      <c r="E894" s="114"/>
      <c r="F894" s="115"/>
      <c r="G894" s="116"/>
      <c r="H894" s="117"/>
      <c r="I894" s="62" t="str">
        <f t="shared" si="78"/>
        <v/>
      </c>
      <c r="R894" t="str">
        <f t="shared" si="79"/>
        <v/>
      </c>
      <c r="S894" s="76" t="str">
        <f t="shared" si="80"/>
        <v/>
      </c>
      <c r="T894" s="77" t="str">
        <f t="shared" si="81"/>
        <v/>
      </c>
      <c r="U894" s="67" t="str">
        <f t="shared" si="82"/>
        <v/>
      </c>
      <c r="V894" s="67" t="str">
        <f t="shared" si="83"/>
        <v/>
      </c>
    </row>
    <row r="895" spans="1:22" ht="16.2" thickBot="1">
      <c r="A895" s="78"/>
      <c r="B895" s="114"/>
      <c r="C895" s="122"/>
      <c r="D895" s="114"/>
      <c r="E895" s="114"/>
      <c r="F895" s="115"/>
      <c r="G895" s="116"/>
      <c r="H895" s="117"/>
      <c r="I895" s="62" t="str">
        <f t="shared" si="78"/>
        <v/>
      </c>
      <c r="R895" t="str">
        <f t="shared" si="79"/>
        <v/>
      </c>
      <c r="S895" s="76" t="str">
        <f t="shared" si="80"/>
        <v/>
      </c>
      <c r="T895" s="77" t="str">
        <f t="shared" si="81"/>
        <v/>
      </c>
      <c r="U895" s="67" t="str">
        <f t="shared" si="82"/>
        <v/>
      </c>
      <c r="V895" s="67" t="str">
        <f t="shared" si="83"/>
        <v/>
      </c>
    </row>
    <row r="896" spans="1:22" ht="16.2" thickBot="1">
      <c r="A896" s="78"/>
      <c r="B896" s="114"/>
      <c r="C896" s="122"/>
      <c r="D896" s="114"/>
      <c r="E896" s="114"/>
      <c r="F896" s="115"/>
      <c r="G896" s="116"/>
      <c r="H896" s="117"/>
      <c r="I896" s="62" t="str">
        <f t="shared" si="78"/>
        <v/>
      </c>
      <c r="R896" t="str">
        <f t="shared" si="79"/>
        <v/>
      </c>
      <c r="S896" s="76" t="str">
        <f t="shared" si="80"/>
        <v/>
      </c>
      <c r="T896" s="77" t="str">
        <f t="shared" si="81"/>
        <v/>
      </c>
      <c r="U896" s="67" t="str">
        <f t="shared" si="82"/>
        <v/>
      </c>
      <c r="V896" s="67" t="str">
        <f t="shared" si="83"/>
        <v/>
      </c>
    </row>
    <row r="897" spans="1:22" ht="16.2" thickBot="1">
      <c r="A897" s="78"/>
      <c r="B897" s="114"/>
      <c r="C897" s="122"/>
      <c r="D897" s="114"/>
      <c r="E897" s="114"/>
      <c r="F897" s="115"/>
      <c r="G897" s="116"/>
      <c r="H897" s="117"/>
      <c r="I897" s="62" t="str">
        <f t="shared" si="78"/>
        <v/>
      </c>
      <c r="R897" t="str">
        <f t="shared" si="79"/>
        <v/>
      </c>
      <c r="S897" s="76" t="str">
        <f t="shared" si="80"/>
        <v/>
      </c>
      <c r="T897" s="77" t="str">
        <f t="shared" si="81"/>
        <v/>
      </c>
      <c r="U897" s="67" t="str">
        <f t="shared" si="82"/>
        <v/>
      </c>
      <c r="V897" s="67" t="str">
        <f t="shared" si="83"/>
        <v/>
      </c>
    </row>
    <row r="898" spans="1:22" ht="16.2" thickBot="1">
      <c r="A898" s="78"/>
      <c r="B898" s="114"/>
      <c r="C898" s="122"/>
      <c r="D898" s="114"/>
      <c r="E898" s="114"/>
      <c r="F898" s="115"/>
      <c r="G898" s="116"/>
      <c r="H898" s="117"/>
      <c r="I898" s="62" t="str">
        <f t="shared" si="78"/>
        <v/>
      </c>
      <c r="R898" t="str">
        <f t="shared" si="79"/>
        <v/>
      </c>
      <c r="S898" s="76" t="str">
        <f t="shared" si="80"/>
        <v/>
      </c>
      <c r="T898" s="77" t="str">
        <f t="shared" si="81"/>
        <v/>
      </c>
      <c r="U898" s="67" t="str">
        <f t="shared" si="82"/>
        <v/>
      </c>
      <c r="V898" s="67" t="str">
        <f t="shared" si="83"/>
        <v/>
      </c>
    </row>
    <row r="899" spans="1:22" ht="16.2" thickBot="1">
      <c r="A899" s="78"/>
      <c r="B899" s="114"/>
      <c r="C899" s="122"/>
      <c r="D899" s="114"/>
      <c r="E899" s="114"/>
      <c r="F899" s="115"/>
      <c r="G899" s="116"/>
      <c r="H899" s="117"/>
      <c r="I899" s="62" t="str">
        <f t="shared" ref="I899:I962" si="84">IF(C899="","",EXP(C899))</f>
        <v/>
      </c>
      <c r="R899" t="str">
        <f t="shared" ref="R899:R962" si="85">IF(C899="","",EXP(-POWER((1-K$23*(I899-K$17)/K$16), 1/K$23)))</f>
        <v/>
      </c>
      <c r="S899" s="76" t="str">
        <f t="shared" ref="S899:S962" si="86">IF(C899="","", -LN(1- K$23 *(I899-K$17)/K$16) / K$23)</f>
        <v/>
      </c>
      <c r="T899" s="77" t="str">
        <f t="shared" ref="T899:T962" si="87">IF(C899="","",(1/K$16)  *  EXP(-(1-K$23)*S899 - EXP(-S899)))</f>
        <v/>
      </c>
      <c r="U899" s="67" t="str">
        <f t="shared" ref="U899:U962" si="88">IF(C899="","",(A899-1)*I899/(K$14-1))</f>
        <v/>
      </c>
      <c r="V899" s="67" t="str">
        <f t="shared" ref="V899:V962" si="89">IF(C899="","",(A899-1)*(A899-2)*I899/((K$14-1)*(K$14-2)))</f>
        <v/>
      </c>
    </row>
    <row r="900" spans="1:22" ht="16.2" thickBot="1">
      <c r="A900" s="78"/>
      <c r="B900" s="114"/>
      <c r="C900" s="122"/>
      <c r="D900" s="114"/>
      <c r="E900" s="114"/>
      <c r="F900" s="115"/>
      <c r="G900" s="116"/>
      <c r="H900" s="117"/>
      <c r="I900" s="62" t="str">
        <f t="shared" si="84"/>
        <v/>
      </c>
      <c r="R900" t="str">
        <f t="shared" si="85"/>
        <v/>
      </c>
      <c r="S900" s="76" t="str">
        <f t="shared" si="86"/>
        <v/>
      </c>
      <c r="T900" s="77" t="str">
        <f t="shared" si="87"/>
        <v/>
      </c>
      <c r="U900" s="67" t="str">
        <f t="shared" si="88"/>
        <v/>
      </c>
      <c r="V900" s="67" t="str">
        <f t="shared" si="89"/>
        <v/>
      </c>
    </row>
    <row r="901" spans="1:22" ht="16.2" thickBot="1">
      <c r="A901" s="78"/>
      <c r="B901" s="114"/>
      <c r="C901" s="122"/>
      <c r="D901" s="114"/>
      <c r="E901" s="114"/>
      <c r="F901" s="115"/>
      <c r="G901" s="116"/>
      <c r="H901" s="117"/>
      <c r="I901" s="62" t="str">
        <f t="shared" si="84"/>
        <v/>
      </c>
      <c r="R901" t="str">
        <f t="shared" si="85"/>
        <v/>
      </c>
      <c r="S901" s="76" t="str">
        <f t="shared" si="86"/>
        <v/>
      </c>
      <c r="T901" s="77" t="str">
        <f t="shared" si="87"/>
        <v/>
      </c>
      <c r="U901" s="67" t="str">
        <f t="shared" si="88"/>
        <v/>
      </c>
      <c r="V901" s="67" t="str">
        <f t="shared" si="89"/>
        <v/>
      </c>
    </row>
    <row r="902" spans="1:22" ht="16.2" thickBot="1">
      <c r="A902" s="78"/>
      <c r="B902" s="114"/>
      <c r="C902" s="122"/>
      <c r="D902" s="114"/>
      <c r="E902" s="114"/>
      <c r="F902" s="115"/>
      <c r="G902" s="116"/>
      <c r="H902" s="117"/>
      <c r="I902" s="62" t="str">
        <f t="shared" si="84"/>
        <v/>
      </c>
      <c r="R902" t="str">
        <f t="shared" si="85"/>
        <v/>
      </c>
      <c r="S902" s="76" t="str">
        <f t="shared" si="86"/>
        <v/>
      </c>
      <c r="T902" s="77" t="str">
        <f t="shared" si="87"/>
        <v/>
      </c>
      <c r="U902" s="67" t="str">
        <f t="shared" si="88"/>
        <v/>
      </c>
      <c r="V902" s="67" t="str">
        <f t="shared" si="89"/>
        <v/>
      </c>
    </row>
    <row r="903" spans="1:22" ht="16.2" thickBot="1">
      <c r="A903" s="78"/>
      <c r="B903" s="114"/>
      <c r="C903" s="122"/>
      <c r="D903" s="114"/>
      <c r="E903" s="114"/>
      <c r="F903" s="115"/>
      <c r="G903" s="116"/>
      <c r="H903" s="117"/>
      <c r="I903" s="62" t="str">
        <f t="shared" si="84"/>
        <v/>
      </c>
      <c r="R903" t="str">
        <f t="shared" si="85"/>
        <v/>
      </c>
      <c r="S903" s="76" t="str">
        <f t="shared" si="86"/>
        <v/>
      </c>
      <c r="T903" s="77" t="str">
        <f t="shared" si="87"/>
        <v/>
      </c>
      <c r="U903" s="67" t="str">
        <f t="shared" si="88"/>
        <v/>
      </c>
      <c r="V903" s="67" t="str">
        <f t="shared" si="89"/>
        <v/>
      </c>
    </row>
    <row r="904" spans="1:22" ht="16.2" thickBot="1">
      <c r="A904" s="78"/>
      <c r="B904" s="114"/>
      <c r="C904" s="122"/>
      <c r="D904" s="114"/>
      <c r="E904" s="114"/>
      <c r="F904" s="115"/>
      <c r="G904" s="116"/>
      <c r="H904" s="117"/>
      <c r="I904" s="62" t="str">
        <f t="shared" si="84"/>
        <v/>
      </c>
      <c r="R904" t="str">
        <f t="shared" si="85"/>
        <v/>
      </c>
      <c r="S904" s="76" t="str">
        <f t="shared" si="86"/>
        <v/>
      </c>
      <c r="T904" s="77" t="str">
        <f t="shared" si="87"/>
        <v/>
      </c>
      <c r="U904" s="67" t="str">
        <f t="shared" si="88"/>
        <v/>
      </c>
      <c r="V904" s="67" t="str">
        <f t="shared" si="89"/>
        <v/>
      </c>
    </row>
    <row r="905" spans="1:22" ht="16.2" thickBot="1">
      <c r="A905" s="78"/>
      <c r="B905" s="114"/>
      <c r="C905" s="122"/>
      <c r="D905" s="114"/>
      <c r="E905" s="114"/>
      <c r="F905" s="115"/>
      <c r="G905" s="116"/>
      <c r="H905" s="117"/>
      <c r="I905" s="62" t="str">
        <f t="shared" si="84"/>
        <v/>
      </c>
      <c r="R905" t="str">
        <f t="shared" si="85"/>
        <v/>
      </c>
      <c r="S905" s="76" t="str">
        <f t="shared" si="86"/>
        <v/>
      </c>
      <c r="T905" s="77" t="str">
        <f t="shared" si="87"/>
        <v/>
      </c>
      <c r="U905" s="67" t="str">
        <f t="shared" si="88"/>
        <v/>
      </c>
      <c r="V905" s="67" t="str">
        <f t="shared" si="89"/>
        <v/>
      </c>
    </row>
    <row r="906" spans="1:22" ht="16.2" thickBot="1">
      <c r="A906" s="78"/>
      <c r="B906" s="114"/>
      <c r="C906" s="122"/>
      <c r="D906" s="114"/>
      <c r="E906" s="114"/>
      <c r="F906" s="115"/>
      <c r="G906" s="116"/>
      <c r="H906" s="117"/>
      <c r="I906" s="62" t="str">
        <f t="shared" si="84"/>
        <v/>
      </c>
      <c r="R906" t="str">
        <f t="shared" si="85"/>
        <v/>
      </c>
      <c r="S906" s="76" t="str">
        <f t="shared" si="86"/>
        <v/>
      </c>
      <c r="T906" s="77" t="str">
        <f t="shared" si="87"/>
        <v/>
      </c>
      <c r="U906" s="67" t="str">
        <f t="shared" si="88"/>
        <v/>
      </c>
      <c r="V906" s="67" t="str">
        <f t="shared" si="89"/>
        <v/>
      </c>
    </row>
    <row r="907" spans="1:22" ht="16.2" thickBot="1">
      <c r="A907" s="78"/>
      <c r="B907" s="114"/>
      <c r="C907" s="122"/>
      <c r="D907" s="114"/>
      <c r="E907" s="114"/>
      <c r="F907" s="115"/>
      <c r="G907" s="116"/>
      <c r="H907" s="117"/>
      <c r="I907" s="62" t="str">
        <f t="shared" si="84"/>
        <v/>
      </c>
      <c r="R907" t="str">
        <f t="shared" si="85"/>
        <v/>
      </c>
      <c r="S907" s="76" t="str">
        <f t="shared" si="86"/>
        <v/>
      </c>
      <c r="T907" s="77" t="str">
        <f t="shared" si="87"/>
        <v/>
      </c>
      <c r="U907" s="67" t="str">
        <f t="shared" si="88"/>
        <v/>
      </c>
      <c r="V907" s="67" t="str">
        <f t="shared" si="89"/>
        <v/>
      </c>
    </row>
    <row r="908" spans="1:22" ht="16.2" thickBot="1">
      <c r="A908" s="78"/>
      <c r="B908" s="114"/>
      <c r="C908" s="122"/>
      <c r="D908" s="114"/>
      <c r="E908" s="114"/>
      <c r="F908" s="115"/>
      <c r="G908" s="116"/>
      <c r="H908" s="117"/>
      <c r="I908" s="62" t="str">
        <f t="shared" si="84"/>
        <v/>
      </c>
      <c r="R908" t="str">
        <f t="shared" si="85"/>
        <v/>
      </c>
      <c r="S908" s="76" t="str">
        <f t="shared" si="86"/>
        <v/>
      </c>
      <c r="T908" s="77" t="str">
        <f t="shared" si="87"/>
        <v/>
      </c>
      <c r="U908" s="67" t="str">
        <f t="shared" si="88"/>
        <v/>
      </c>
      <c r="V908" s="67" t="str">
        <f t="shared" si="89"/>
        <v/>
      </c>
    </row>
    <row r="909" spans="1:22" ht="16.2" thickBot="1">
      <c r="A909" s="78"/>
      <c r="B909" s="114"/>
      <c r="C909" s="122"/>
      <c r="D909" s="114"/>
      <c r="E909" s="114"/>
      <c r="F909" s="115"/>
      <c r="G909" s="116"/>
      <c r="H909" s="117"/>
      <c r="I909" s="62" t="str">
        <f t="shared" si="84"/>
        <v/>
      </c>
      <c r="R909" t="str">
        <f t="shared" si="85"/>
        <v/>
      </c>
      <c r="S909" s="76" t="str">
        <f t="shared" si="86"/>
        <v/>
      </c>
      <c r="T909" s="77" t="str">
        <f t="shared" si="87"/>
        <v/>
      </c>
      <c r="U909" s="67" t="str">
        <f t="shared" si="88"/>
        <v/>
      </c>
      <c r="V909" s="67" t="str">
        <f t="shared" si="89"/>
        <v/>
      </c>
    </row>
    <row r="910" spans="1:22" ht="16.2" thickBot="1">
      <c r="A910" s="78"/>
      <c r="B910" s="114"/>
      <c r="C910" s="122"/>
      <c r="D910" s="114"/>
      <c r="E910" s="114"/>
      <c r="F910" s="115"/>
      <c r="G910" s="116"/>
      <c r="H910" s="117"/>
      <c r="I910" s="62" t="str">
        <f t="shared" si="84"/>
        <v/>
      </c>
      <c r="R910" t="str">
        <f t="shared" si="85"/>
        <v/>
      </c>
      <c r="S910" s="76" t="str">
        <f t="shared" si="86"/>
        <v/>
      </c>
      <c r="T910" s="77" t="str">
        <f t="shared" si="87"/>
        <v/>
      </c>
      <c r="U910" s="67" t="str">
        <f t="shared" si="88"/>
        <v/>
      </c>
      <c r="V910" s="67" t="str">
        <f t="shared" si="89"/>
        <v/>
      </c>
    </row>
    <row r="911" spans="1:22" ht="16.2" thickBot="1">
      <c r="A911" s="78"/>
      <c r="B911" s="114"/>
      <c r="C911" s="122"/>
      <c r="D911" s="114"/>
      <c r="E911" s="114"/>
      <c r="F911" s="115"/>
      <c r="G911" s="116"/>
      <c r="H911" s="117"/>
      <c r="I911" s="62" t="str">
        <f t="shared" si="84"/>
        <v/>
      </c>
      <c r="R911" t="str">
        <f t="shared" si="85"/>
        <v/>
      </c>
      <c r="S911" s="76" t="str">
        <f t="shared" si="86"/>
        <v/>
      </c>
      <c r="T911" s="77" t="str">
        <f t="shared" si="87"/>
        <v/>
      </c>
      <c r="U911" s="67" t="str">
        <f t="shared" si="88"/>
        <v/>
      </c>
      <c r="V911" s="67" t="str">
        <f t="shared" si="89"/>
        <v/>
      </c>
    </row>
    <row r="912" spans="1:22" ht="16.2" thickBot="1">
      <c r="A912" s="78"/>
      <c r="B912" s="114"/>
      <c r="C912" s="122"/>
      <c r="D912" s="114"/>
      <c r="E912" s="114"/>
      <c r="F912" s="115"/>
      <c r="G912" s="116"/>
      <c r="H912" s="117"/>
      <c r="I912" s="62" t="str">
        <f t="shared" si="84"/>
        <v/>
      </c>
      <c r="R912" t="str">
        <f t="shared" si="85"/>
        <v/>
      </c>
      <c r="S912" s="76" t="str">
        <f t="shared" si="86"/>
        <v/>
      </c>
      <c r="T912" s="77" t="str">
        <f t="shared" si="87"/>
        <v/>
      </c>
      <c r="U912" s="67" t="str">
        <f t="shared" si="88"/>
        <v/>
      </c>
      <c r="V912" s="67" t="str">
        <f t="shared" si="89"/>
        <v/>
      </c>
    </row>
    <row r="913" spans="1:22" ht="16.2" thickBot="1">
      <c r="A913" s="78"/>
      <c r="B913" s="114"/>
      <c r="C913" s="122"/>
      <c r="D913" s="114"/>
      <c r="E913" s="114"/>
      <c r="F913" s="115"/>
      <c r="G913" s="116"/>
      <c r="H913" s="117"/>
      <c r="I913" s="62" t="str">
        <f t="shared" si="84"/>
        <v/>
      </c>
      <c r="R913" t="str">
        <f t="shared" si="85"/>
        <v/>
      </c>
      <c r="S913" s="76" t="str">
        <f t="shared" si="86"/>
        <v/>
      </c>
      <c r="T913" s="77" t="str">
        <f t="shared" si="87"/>
        <v/>
      </c>
      <c r="U913" s="67" t="str">
        <f t="shared" si="88"/>
        <v/>
      </c>
      <c r="V913" s="67" t="str">
        <f t="shared" si="89"/>
        <v/>
      </c>
    </row>
    <row r="914" spans="1:22" ht="16.2" thickBot="1">
      <c r="A914" s="78"/>
      <c r="B914" s="114"/>
      <c r="C914" s="122"/>
      <c r="D914" s="114"/>
      <c r="E914" s="114"/>
      <c r="F914" s="115"/>
      <c r="G914" s="116"/>
      <c r="H914" s="117"/>
      <c r="I914" s="62" t="str">
        <f t="shared" si="84"/>
        <v/>
      </c>
      <c r="R914" t="str">
        <f t="shared" si="85"/>
        <v/>
      </c>
      <c r="S914" s="76" t="str">
        <f t="shared" si="86"/>
        <v/>
      </c>
      <c r="T914" s="77" t="str">
        <f t="shared" si="87"/>
        <v/>
      </c>
      <c r="U914" s="67" t="str">
        <f t="shared" si="88"/>
        <v/>
      </c>
      <c r="V914" s="67" t="str">
        <f t="shared" si="89"/>
        <v/>
      </c>
    </row>
    <row r="915" spans="1:22" ht="16.2" thickBot="1">
      <c r="A915" s="78"/>
      <c r="B915" s="114"/>
      <c r="C915" s="122"/>
      <c r="D915" s="114"/>
      <c r="E915" s="114"/>
      <c r="F915" s="115"/>
      <c r="G915" s="116"/>
      <c r="H915" s="117"/>
      <c r="I915" s="62" t="str">
        <f t="shared" si="84"/>
        <v/>
      </c>
      <c r="R915" t="str">
        <f t="shared" si="85"/>
        <v/>
      </c>
      <c r="S915" s="76" t="str">
        <f t="shared" si="86"/>
        <v/>
      </c>
      <c r="T915" s="77" t="str">
        <f t="shared" si="87"/>
        <v/>
      </c>
      <c r="U915" s="67" t="str">
        <f t="shared" si="88"/>
        <v/>
      </c>
      <c r="V915" s="67" t="str">
        <f t="shared" si="89"/>
        <v/>
      </c>
    </row>
    <row r="916" spans="1:22" ht="16.2" thickBot="1">
      <c r="A916" s="78"/>
      <c r="B916" s="114"/>
      <c r="C916" s="122"/>
      <c r="D916" s="114"/>
      <c r="E916" s="114"/>
      <c r="F916" s="115"/>
      <c r="G916" s="116"/>
      <c r="H916" s="117"/>
      <c r="I916" s="62" t="str">
        <f t="shared" si="84"/>
        <v/>
      </c>
      <c r="R916" t="str">
        <f t="shared" si="85"/>
        <v/>
      </c>
      <c r="S916" s="76" t="str">
        <f t="shared" si="86"/>
        <v/>
      </c>
      <c r="T916" s="77" t="str">
        <f t="shared" si="87"/>
        <v/>
      </c>
      <c r="U916" s="67" t="str">
        <f t="shared" si="88"/>
        <v/>
      </c>
      <c r="V916" s="67" t="str">
        <f t="shared" si="89"/>
        <v/>
      </c>
    </row>
    <row r="917" spans="1:22" ht="16.2" thickBot="1">
      <c r="A917" s="78"/>
      <c r="B917" s="114"/>
      <c r="C917" s="122"/>
      <c r="D917" s="114"/>
      <c r="E917" s="114"/>
      <c r="F917" s="115"/>
      <c r="G917" s="116"/>
      <c r="H917" s="117"/>
      <c r="I917" s="62" t="str">
        <f t="shared" si="84"/>
        <v/>
      </c>
      <c r="R917" t="str">
        <f t="shared" si="85"/>
        <v/>
      </c>
      <c r="S917" s="76" t="str">
        <f t="shared" si="86"/>
        <v/>
      </c>
      <c r="T917" s="77" t="str">
        <f t="shared" si="87"/>
        <v/>
      </c>
      <c r="U917" s="67" t="str">
        <f t="shared" si="88"/>
        <v/>
      </c>
      <c r="V917" s="67" t="str">
        <f t="shared" si="89"/>
        <v/>
      </c>
    </row>
    <row r="918" spans="1:22" ht="16.2" thickBot="1">
      <c r="A918" s="78"/>
      <c r="B918" s="114"/>
      <c r="C918" s="122"/>
      <c r="D918" s="114"/>
      <c r="E918" s="114"/>
      <c r="F918" s="115"/>
      <c r="G918" s="116"/>
      <c r="H918" s="117"/>
      <c r="I918" s="62" t="str">
        <f t="shared" si="84"/>
        <v/>
      </c>
      <c r="R918" t="str">
        <f t="shared" si="85"/>
        <v/>
      </c>
      <c r="S918" s="76" t="str">
        <f t="shared" si="86"/>
        <v/>
      </c>
      <c r="T918" s="77" t="str">
        <f t="shared" si="87"/>
        <v/>
      </c>
      <c r="U918" s="67" t="str">
        <f t="shared" si="88"/>
        <v/>
      </c>
      <c r="V918" s="67" t="str">
        <f t="shared" si="89"/>
        <v/>
      </c>
    </row>
    <row r="919" spans="1:22" ht="16.2" thickBot="1">
      <c r="A919" s="78"/>
      <c r="B919" s="114"/>
      <c r="C919" s="122"/>
      <c r="D919" s="114"/>
      <c r="E919" s="114"/>
      <c r="F919" s="115"/>
      <c r="G919" s="116"/>
      <c r="H919" s="117"/>
      <c r="I919" s="62" t="str">
        <f t="shared" si="84"/>
        <v/>
      </c>
      <c r="R919" t="str">
        <f t="shared" si="85"/>
        <v/>
      </c>
      <c r="S919" s="76" t="str">
        <f t="shared" si="86"/>
        <v/>
      </c>
      <c r="T919" s="77" t="str">
        <f t="shared" si="87"/>
        <v/>
      </c>
      <c r="U919" s="67" t="str">
        <f t="shared" si="88"/>
        <v/>
      </c>
      <c r="V919" s="67" t="str">
        <f t="shared" si="89"/>
        <v/>
      </c>
    </row>
    <row r="920" spans="1:22" ht="16.2" thickBot="1">
      <c r="A920" s="78"/>
      <c r="B920" s="114"/>
      <c r="C920" s="122"/>
      <c r="D920" s="114"/>
      <c r="E920" s="114"/>
      <c r="F920" s="115"/>
      <c r="G920" s="116"/>
      <c r="H920" s="117"/>
      <c r="I920" s="62" t="str">
        <f t="shared" si="84"/>
        <v/>
      </c>
      <c r="R920" t="str">
        <f t="shared" si="85"/>
        <v/>
      </c>
      <c r="S920" s="76" t="str">
        <f t="shared" si="86"/>
        <v/>
      </c>
      <c r="T920" s="77" t="str">
        <f t="shared" si="87"/>
        <v/>
      </c>
      <c r="U920" s="67" t="str">
        <f t="shared" si="88"/>
        <v/>
      </c>
      <c r="V920" s="67" t="str">
        <f t="shared" si="89"/>
        <v/>
      </c>
    </row>
    <row r="921" spans="1:22" ht="16.2" thickBot="1">
      <c r="A921" s="78"/>
      <c r="B921" s="114"/>
      <c r="C921" s="122"/>
      <c r="D921" s="114"/>
      <c r="E921" s="114"/>
      <c r="F921" s="115"/>
      <c r="G921" s="116"/>
      <c r="H921" s="117"/>
      <c r="I921" s="62" t="str">
        <f t="shared" si="84"/>
        <v/>
      </c>
      <c r="R921" t="str">
        <f t="shared" si="85"/>
        <v/>
      </c>
      <c r="S921" s="76" t="str">
        <f t="shared" si="86"/>
        <v/>
      </c>
      <c r="T921" s="77" t="str">
        <f t="shared" si="87"/>
        <v/>
      </c>
      <c r="U921" s="67" t="str">
        <f t="shared" si="88"/>
        <v/>
      </c>
      <c r="V921" s="67" t="str">
        <f t="shared" si="89"/>
        <v/>
      </c>
    </row>
    <row r="922" spans="1:22" ht="16.2" thickBot="1">
      <c r="A922" s="78"/>
      <c r="B922" s="114"/>
      <c r="C922" s="122"/>
      <c r="D922" s="114"/>
      <c r="E922" s="114"/>
      <c r="F922" s="115"/>
      <c r="G922" s="116"/>
      <c r="H922" s="117"/>
      <c r="I922" s="62" t="str">
        <f t="shared" si="84"/>
        <v/>
      </c>
      <c r="R922" t="str">
        <f t="shared" si="85"/>
        <v/>
      </c>
      <c r="S922" s="76" t="str">
        <f t="shared" si="86"/>
        <v/>
      </c>
      <c r="T922" s="77" t="str">
        <f t="shared" si="87"/>
        <v/>
      </c>
      <c r="U922" s="67" t="str">
        <f t="shared" si="88"/>
        <v/>
      </c>
      <c r="V922" s="67" t="str">
        <f t="shared" si="89"/>
        <v/>
      </c>
    </row>
    <row r="923" spans="1:22" ht="16.2" thickBot="1">
      <c r="A923" s="78"/>
      <c r="B923" s="114"/>
      <c r="C923" s="122"/>
      <c r="D923" s="114"/>
      <c r="E923" s="114"/>
      <c r="F923" s="115"/>
      <c r="G923" s="116"/>
      <c r="H923" s="117"/>
      <c r="I923" s="62" t="str">
        <f t="shared" si="84"/>
        <v/>
      </c>
      <c r="R923" t="str">
        <f t="shared" si="85"/>
        <v/>
      </c>
      <c r="S923" s="76" t="str">
        <f t="shared" si="86"/>
        <v/>
      </c>
      <c r="T923" s="77" t="str">
        <f t="shared" si="87"/>
        <v/>
      </c>
      <c r="U923" s="67" t="str">
        <f t="shared" si="88"/>
        <v/>
      </c>
      <c r="V923" s="67" t="str">
        <f t="shared" si="89"/>
        <v/>
      </c>
    </row>
    <row r="924" spans="1:22" ht="16.2" thickBot="1">
      <c r="A924" s="78"/>
      <c r="B924" s="114"/>
      <c r="C924" s="122"/>
      <c r="D924" s="114"/>
      <c r="E924" s="114"/>
      <c r="F924" s="115"/>
      <c r="G924" s="116"/>
      <c r="H924" s="117"/>
      <c r="I924" s="62" t="str">
        <f t="shared" si="84"/>
        <v/>
      </c>
      <c r="R924" t="str">
        <f t="shared" si="85"/>
        <v/>
      </c>
      <c r="S924" s="76" t="str">
        <f t="shared" si="86"/>
        <v/>
      </c>
      <c r="T924" s="77" t="str">
        <f t="shared" si="87"/>
        <v/>
      </c>
      <c r="U924" s="67" t="str">
        <f t="shared" si="88"/>
        <v/>
      </c>
      <c r="V924" s="67" t="str">
        <f t="shared" si="89"/>
        <v/>
      </c>
    </row>
    <row r="925" spans="1:22" ht="16.2" thickBot="1">
      <c r="A925" s="78"/>
      <c r="B925" s="114"/>
      <c r="C925" s="122"/>
      <c r="D925" s="114"/>
      <c r="E925" s="114"/>
      <c r="F925" s="115"/>
      <c r="G925" s="116"/>
      <c r="H925" s="117"/>
      <c r="I925" s="62" t="str">
        <f t="shared" si="84"/>
        <v/>
      </c>
      <c r="R925" t="str">
        <f t="shared" si="85"/>
        <v/>
      </c>
      <c r="S925" s="76" t="str">
        <f t="shared" si="86"/>
        <v/>
      </c>
      <c r="T925" s="77" t="str">
        <f t="shared" si="87"/>
        <v/>
      </c>
      <c r="U925" s="67" t="str">
        <f t="shared" si="88"/>
        <v/>
      </c>
      <c r="V925" s="67" t="str">
        <f t="shared" si="89"/>
        <v/>
      </c>
    </row>
    <row r="926" spans="1:22" ht="16.2" thickBot="1">
      <c r="A926" s="78"/>
      <c r="B926" s="114"/>
      <c r="C926" s="122"/>
      <c r="D926" s="114"/>
      <c r="E926" s="114"/>
      <c r="F926" s="115"/>
      <c r="G926" s="116"/>
      <c r="H926" s="117"/>
      <c r="I926" s="62" t="str">
        <f t="shared" si="84"/>
        <v/>
      </c>
      <c r="R926" t="str">
        <f t="shared" si="85"/>
        <v/>
      </c>
      <c r="S926" s="76" t="str">
        <f t="shared" si="86"/>
        <v/>
      </c>
      <c r="T926" s="77" t="str">
        <f t="shared" si="87"/>
        <v/>
      </c>
      <c r="U926" s="67" t="str">
        <f t="shared" si="88"/>
        <v/>
      </c>
      <c r="V926" s="67" t="str">
        <f t="shared" si="89"/>
        <v/>
      </c>
    </row>
    <row r="927" spans="1:22" ht="16.2" thickBot="1">
      <c r="A927" s="78"/>
      <c r="B927" s="114"/>
      <c r="C927" s="122"/>
      <c r="D927" s="114"/>
      <c r="E927" s="114"/>
      <c r="F927" s="115"/>
      <c r="G927" s="116"/>
      <c r="H927" s="117"/>
      <c r="I927" s="62" t="str">
        <f t="shared" si="84"/>
        <v/>
      </c>
      <c r="R927" t="str">
        <f t="shared" si="85"/>
        <v/>
      </c>
      <c r="S927" s="76" t="str">
        <f t="shared" si="86"/>
        <v/>
      </c>
      <c r="T927" s="77" t="str">
        <f t="shared" si="87"/>
        <v/>
      </c>
      <c r="U927" s="67" t="str">
        <f t="shared" si="88"/>
        <v/>
      </c>
      <c r="V927" s="67" t="str">
        <f t="shared" si="89"/>
        <v/>
      </c>
    </row>
    <row r="928" spans="1:22" ht="16.2" thickBot="1">
      <c r="A928" s="78"/>
      <c r="B928" s="114"/>
      <c r="C928" s="122"/>
      <c r="D928" s="114"/>
      <c r="E928" s="114"/>
      <c r="F928" s="115"/>
      <c r="G928" s="116"/>
      <c r="H928" s="117"/>
      <c r="I928" s="62" t="str">
        <f t="shared" si="84"/>
        <v/>
      </c>
      <c r="R928" t="str">
        <f t="shared" si="85"/>
        <v/>
      </c>
      <c r="S928" s="76" t="str">
        <f t="shared" si="86"/>
        <v/>
      </c>
      <c r="T928" s="77" t="str">
        <f t="shared" si="87"/>
        <v/>
      </c>
      <c r="U928" s="67" t="str">
        <f t="shared" si="88"/>
        <v/>
      </c>
      <c r="V928" s="67" t="str">
        <f t="shared" si="89"/>
        <v/>
      </c>
    </row>
    <row r="929" spans="1:22" ht="16.2" thickBot="1">
      <c r="A929" s="78"/>
      <c r="B929" s="114"/>
      <c r="C929" s="122"/>
      <c r="D929" s="114"/>
      <c r="E929" s="114"/>
      <c r="F929" s="115"/>
      <c r="G929" s="116"/>
      <c r="H929" s="117"/>
      <c r="I929" s="62" t="str">
        <f t="shared" si="84"/>
        <v/>
      </c>
      <c r="R929" t="str">
        <f t="shared" si="85"/>
        <v/>
      </c>
      <c r="S929" s="76" t="str">
        <f t="shared" si="86"/>
        <v/>
      </c>
      <c r="T929" s="77" t="str">
        <f t="shared" si="87"/>
        <v/>
      </c>
      <c r="U929" s="67" t="str">
        <f t="shared" si="88"/>
        <v/>
      </c>
      <c r="V929" s="67" t="str">
        <f t="shared" si="89"/>
        <v/>
      </c>
    </row>
    <row r="930" spans="1:22" ht="16.2" thickBot="1">
      <c r="A930" s="78"/>
      <c r="B930" s="114"/>
      <c r="C930" s="122"/>
      <c r="D930" s="114"/>
      <c r="E930" s="114"/>
      <c r="F930" s="115"/>
      <c r="G930" s="116"/>
      <c r="H930" s="117"/>
      <c r="I930" s="62" t="str">
        <f t="shared" si="84"/>
        <v/>
      </c>
      <c r="R930" t="str">
        <f t="shared" si="85"/>
        <v/>
      </c>
      <c r="S930" s="76" t="str">
        <f t="shared" si="86"/>
        <v/>
      </c>
      <c r="T930" s="77" t="str">
        <f t="shared" si="87"/>
        <v/>
      </c>
      <c r="U930" s="67" t="str">
        <f t="shared" si="88"/>
        <v/>
      </c>
      <c r="V930" s="67" t="str">
        <f t="shared" si="89"/>
        <v/>
      </c>
    </row>
    <row r="931" spans="1:22" ht="16.2" thickBot="1">
      <c r="A931" s="78"/>
      <c r="B931" s="114"/>
      <c r="C931" s="122"/>
      <c r="D931" s="114"/>
      <c r="E931" s="114"/>
      <c r="F931" s="115"/>
      <c r="G931" s="116"/>
      <c r="H931" s="117"/>
      <c r="I931" s="62" t="str">
        <f t="shared" si="84"/>
        <v/>
      </c>
      <c r="R931" t="str">
        <f t="shared" si="85"/>
        <v/>
      </c>
      <c r="S931" s="76" t="str">
        <f t="shared" si="86"/>
        <v/>
      </c>
      <c r="T931" s="77" t="str">
        <f t="shared" si="87"/>
        <v/>
      </c>
      <c r="U931" s="67" t="str">
        <f t="shared" si="88"/>
        <v/>
      </c>
      <c r="V931" s="67" t="str">
        <f t="shared" si="89"/>
        <v/>
      </c>
    </row>
    <row r="932" spans="1:22" ht="16.2" thickBot="1">
      <c r="A932" s="78"/>
      <c r="B932" s="114"/>
      <c r="C932" s="122"/>
      <c r="D932" s="114"/>
      <c r="E932" s="114"/>
      <c r="F932" s="115"/>
      <c r="G932" s="116"/>
      <c r="H932" s="117"/>
      <c r="I932" s="62" t="str">
        <f t="shared" si="84"/>
        <v/>
      </c>
      <c r="R932" t="str">
        <f t="shared" si="85"/>
        <v/>
      </c>
      <c r="S932" s="76" t="str">
        <f t="shared" si="86"/>
        <v/>
      </c>
      <c r="T932" s="77" t="str">
        <f t="shared" si="87"/>
        <v/>
      </c>
      <c r="U932" s="67" t="str">
        <f t="shared" si="88"/>
        <v/>
      </c>
      <c r="V932" s="67" t="str">
        <f t="shared" si="89"/>
        <v/>
      </c>
    </row>
    <row r="933" spans="1:22" ht="16.2" thickBot="1">
      <c r="A933" s="78"/>
      <c r="B933" s="114"/>
      <c r="C933" s="122"/>
      <c r="D933" s="114"/>
      <c r="E933" s="114"/>
      <c r="F933" s="115"/>
      <c r="G933" s="116"/>
      <c r="H933" s="117"/>
      <c r="I933" s="62" t="str">
        <f t="shared" si="84"/>
        <v/>
      </c>
      <c r="R933" t="str">
        <f t="shared" si="85"/>
        <v/>
      </c>
      <c r="S933" s="76" t="str">
        <f t="shared" si="86"/>
        <v/>
      </c>
      <c r="T933" s="77" t="str">
        <f t="shared" si="87"/>
        <v/>
      </c>
      <c r="U933" s="67" t="str">
        <f t="shared" si="88"/>
        <v/>
      </c>
      <c r="V933" s="67" t="str">
        <f t="shared" si="89"/>
        <v/>
      </c>
    </row>
    <row r="934" spans="1:22" ht="16.2" thickBot="1">
      <c r="A934" s="78"/>
      <c r="B934" s="114"/>
      <c r="C934" s="122"/>
      <c r="D934" s="114"/>
      <c r="E934" s="114"/>
      <c r="F934" s="115"/>
      <c r="G934" s="116"/>
      <c r="H934" s="117"/>
      <c r="I934" s="62" t="str">
        <f t="shared" si="84"/>
        <v/>
      </c>
      <c r="R934" t="str">
        <f t="shared" si="85"/>
        <v/>
      </c>
      <c r="S934" s="76" t="str">
        <f t="shared" si="86"/>
        <v/>
      </c>
      <c r="T934" s="77" t="str">
        <f t="shared" si="87"/>
        <v/>
      </c>
      <c r="U934" s="67" t="str">
        <f t="shared" si="88"/>
        <v/>
      </c>
      <c r="V934" s="67" t="str">
        <f t="shared" si="89"/>
        <v/>
      </c>
    </row>
    <row r="935" spans="1:22" ht="16.2" thickBot="1">
      <c r="A935" s="78"/>
      <c r="B935" s="114"/>
      <c r="C935" s="122"/>
      <c r="D935" s="114"/>
      <c r="E935" s="114"/>
      <c r="F935" s="115"/>
      <c r="G935" s="116"/>
      <c r="H935" s="117"/>
      <c r="I935" s="62" t="str">
        <f t="shared" si="84"/>
        <v/>
      </c>
      <c r="R935" t="str">
        <f t="shared" si="85"/>
        <v/>
      </c>
      <c r="S935" s="76" t="str">
        <f t="shared" si="86"/>
        <v/>
      </c>
      <c r="T935" s="77" t="str">
        <f t="shared" si="87"/>
        <v/>
      </c>
      <c r="U935" s="67" t="str">
        <f t="shared" si="88"/>
        <v/>
      </c>
      <c r="V935" s="67" t="str">
        <f t="shared" si="89"/>
        <v/>
      </c>
    </row>
    <row r="936" spans="1:22" ht="16.2" thickBot="1">
      <c r="A936" s="78"/>
      <c r="B936" s="114"/>
      <c r="C936" s="122"/>
      <c r="D936" s="114"/>
      <c r="E936" s="114"/>
      <c r="F936" s="115"/>
      <c r="G936" s="116"/>
      <c r="H936" s="117"/>
      <c r="I936" s="62" t="str">
        <f t="shared" si="84"/>
        <v/>
      </c>
      <c r="R936" t="str">
        <f t="shared" si="85"/>
        <v/>
      </c>
      <c r="S936" s="76" t="str">
        <f t="shared" si="86"/>
        <v/>
      </c>
      <c r="T936" s="77" t="str">
        <f t="shared" si="87"/>
        <v/>
      </c>
      <c r="U936" s="67" t="str">
        <f t="shared" si="88"/>
        <v/>
      </c>
      <c r="V936" s="67" t="str">
        <f t="shared" si="89"/>
        <v/>
      </c>
    </row>
    <row r="937" spans="1:22" ht="16.2" thickBot="1">
      <c r="A937" s="78"/>
      <c r="B937" s="114"/>
      <c r="C937" s="122"/>
      <c r="D937" s="114"/>
      <c r="E937" s="114"/>
      <c r="F937" s="115"/>
      <c r="G937" s="116"/>
      <c r="H937" s="117"/>
      <c r="I937" s="62" t="str">
        <f t="shared" si="84"/>
        <v/>
      </c>
      <c r="R937" t="str">
        <f t="shared" si="85"/>
        <v/>
      </c>
      <c r="S937" s="76" t="str">
        <f t="shared" si="86"/>
        <v/>
      </c>
      <c r="T937" s="77" t="str">
        <f t="shared" si="87"/>
        <v/>
      </c>
      <c r="U937" s="67" t="str">
        <f t="shared" si="88"/>
        <v/>
      </c>
      <c r="V937" s="67" t="str">
        <f t="shared" si="89"/>
        <v/>
      </c>
    </row>
    <row r="938" spans="1:22" ht="16.2" thickBot="1">
      <c r="A938" s="78"/>
      <c r="B938" s="114"/>
      <c r="C938" s="122"/>
      <c r="D938" s="114"/>
      <c r="E938" s="114"/>
      <c r="F938" s="115"/>
      <c r="G938" s="116"/>
      <c r="H938" s="117"/>
      <c r="I938" s="62" t="str">
        <f t="shared" si="84"/>
        <v/>
      </c>
      <c r="R938" t="str">
        <f t="shared" si="85"/>
        <v/>
      </c>
      <c r="S938" s="76" t="str">
        <f t="shared" si="86"/>
        <v/>
      </c>
      <c r="T938" s="77" t="str">
        <f t="shared" si="87"/>
        <v/>
      </c>
      <c r="U938" s="67" t="str">
        <f t="shared" si="88"/>
        <v/>
      </c>
      <c r="V938" s="67" t="str">
        <f t="shared" si="89"/>
        <v/>
      </c>
    </row>
    <row r="939" spans="1:22" ht="16.2" thickBot="1">
      <c r="A939" s="78"/>
      <c r="B939" s="114"/>
      <c r="C939" s="122"/>
      <c r="D939" s="114"/>
      <c r="E939" s="114"/>
      <c r="F939" s="115"/>
      <c r="G939" s="116"/>
      <c r="H939" s="117"/>
      <c r="I939" s="62" t="str">
        <f t="shared" si="84"/>
        <v/>
      </c>
      <c r="R939" t="str">
        <f t="shared" si="85"/>
        <v/>
      </c>
      <c r="S939" s="76" t="str">
        <f t="shared" si="86"/>
        <v/>
      </c>
      <c r="T939" s="77" t="str">
        <f t="shared" si="87"/>
        <v/>
      </c>
      <c r="U939" s="67" t="str">
        <f t="shared" si="88"/>
        <v/>
      </c>
      <c r="V939" s="67" t="str">
        <f t="shared" si="89"/>
        <v/>
      </c>
    </row>
    <row r="940" spans="1:22" ht="16.2" thickBot="1">
      <c r="A940" s="78"/>
      <c r="B940" s="114"/>
      <c r="C940" s="122"/>
      <c r="D940" s="114"/>
      <c r="E940" s="114"/>
      <c r="F940" s="115"/>
      <c r="G940" s="116"/>
      <c r="H940" s="117"/>
      <c r="I940" s="62" t="str">
        <f t="shared" si="84"/>
        <v/>
      </c>
      <c r="R940" t="str">
        <f t="shared" si="85"/>
        <v/>
      </c>
      <c r="S940" s="76" t="str">
        <f t="shared" si="86"/>
        <v/>
      </c>
      <c r="T940" s="77" t="str">
        <f t="shared" si="87"/>
        <v/>
      </c>
      <c r="U940" s="67" t="str">
        <f t="shared" si="88"/>
        <v/>
      </c>
      <c r="V940" s="67" t="str">
        <f t="shared" si="89"/>
        <v/>
      </c>
    </row>
    <row r="941" spans="1:22" ht="16.2" thickBot="1">
      <c r="A941" s="78"/>
      <c r="B941" s="114"/>
      <c r="C941" s="122"/>
      <c r="D941" s="114"/>
      <c r="E941" s="114"/>
      <c r="F941" s="115"/>
      <c r="G941" s="116"/>
      <c r="H941" s="117"/>
      <c r="I941" s="62" t="str">
        <f t="shared" si="84"/>
        <v/>
      </c>
      <c r="R941" t="str">
        <f t="shared" si="85"/>
        <v/>
      </c>
      <c r="S941" s="76" t="str">
        <f t="shared" si="86"/>
        <v/>
      </c>
      <c r="T941" s="77" t="str">
        <f t="shared" si="87"/>
        <v/>
      </c>
      <c r="U941" s="67" t="str">
        <f t="shared" si="88"/>
        <v/>
      </c>
      <c r="V941" s="67" t="str">
        <f t="shared" si="89"/>
        <v/>
      </c>
    </row>
    <row r="942" spans="1:22" ht="16.2" thickBot="1">
      <c r="A942" s="78"/>
      <c r="B942" s="114"/>
      <c r="C942" s="122"/>
      <c r="D942" s="114"/>
      <c r="E942" s="114"/>
      <c r="F942" s="115"/>
      <c r="G942" s="116"/>
      <c r="H942" s="117"/>
      <c r="I942" s="62" t="str">
        <f t="shared" si="84"/>
        <v/>
      </c>
      <c r="R942" t="str">
        <f t="shared" si="85"/>
        <v/>
      </c>
      <c r="S942" s="76" t="str">
        <f t="shared" si="86"/>
        <v/>
      </c>
      <c r="T942" s="77" t="str">
        <f t="shared" si="87"/>
        <v/>
      </c>
      <c r="U942" s="67" t="str">
        <f t="shared" si="88"/>
        <v/>
      </c>
      <c r="V942" s="67" t="str">
        <f t="shared" si="89"/>
        <v/>
      </c>
    </row>
    <row r="943" spans="1:22" ht="16.2" thickBot="1">
      <c r="A943" s="78"/>
      <c r="B943" s="114"/>
      <c r="C943" s="122"/>
      <c r="D943" s="114"/>
      <c r="E943" s="114"/>
      <c r="F943" s="115"/>
      <c r="G943" s="116"/>
      <c r="H943" s="117"/>
      <c r="I943" s="62" t="str">
        <f t="shared" si="84"/>
        <v/>
      </c>
      <c r="R943" t="str">
        <f t="shared" si="85"/>
        <v/>
      </c>
      <c r="S943" s="76" t="str">
        <f t="shared" si="86"/>
        <v/>
      </c>
      <c r="T943" s="77" t="str">
        <f t="shared" si="87"/>
        <v/>
      </c>
      <c r="U943" s="67" t="str">
        <f t="shared" si="88"/>
        <v/>
      </c>
      <c r="V943" s="67" t="str">
        <f t="shared" si="89"/>
        <v/>
      </c>
    </row>
    <row r="944" spans="1:22" ht="16.2" thickBot="1">
      <c r="A944" s="78"/>
      <c r="B944" s="114"/>
      <c r="C944" s="122"/>
      <c r="D944" s="114"/>
      <c r="E944" s="114"/>
      <c r="F944" s="115"/>
      <c r="G944" s="116"/>
      <c r="H944" s="117"/>
      <c r="I944" s="62" t="str">
        <f t="shared" si="84"/>
        <v/>
      </c>
      <c r="R944" t="str">
        <f t="shared" si="85"/>
        <v/>
      </c>
      <c r="S944" s="76" t="str">
        <f t="shared" si="86"/>
        <v/>
      </c>
      <c r="T944" s="77" t="str">
        <f t="shared" si="87"/>
        <v/>
      </c>
      <c r="U944" s="67" t="str">
        <f t="shared" si="88"/>
        <v/>
      </c>
      <c r="V944" s="67" t="str">
        <f t="shared" si="89"/>
        <v/>
      </c>
    </row>
    <row r="945" spans="1:22" ht="16.2" thickBot="1">
      <c r="A945" s="78"/>
      <c r="B945" s="114"/>
      <c r="C945" s="122"/>
      <c r="D945" s="114"/>
      <c r="E945" s="114"/>
      <c r="F945" s="115"/>
      <c r="G945" s="116"/>
      <c r="H945" s="117"/>
      <c r="I945" s="62" t="str">
        <f t="shared" si="84"/>
        <v/>
      </c>
      <c r="R945" t="str">
        <f t="shared" si="85"/>
        <v/>
      </c>
      <c r="S945" s="76" t="str">
        <f t="shared" si="86"/>
        <v/>
      </c>
      <c r="T945" s="77" t="str">
        <f t="shared" si="87"/>
        <v/>
      </c>
      <c r="U945" s="67" t="str">
        <f t="shared" si="88"/>
        <v/>
      </c>
      <c r="V945" s="67" t="str">
        <f t="shared" si="89"/>
        <v/>
      </c>
    </row>
    <row r="946" spans="1:22" ht="16.2" thickBot="1">
      <c r="A946" s="78"/>
      <c r="B946" s="114"/>
      <c r="C946" s="122"/>
      <c r="D946" s="114"/>
      <c r="E946" s="114"/>
      <c r="F946" s="115"/>
      <c r="G946" s="116"/>
      <c r="H946" s="117"/>
      <c r="I946" s="62" t="str">
        <f t="shared" si="84"/>
        <v/>
      </c>
      <c r="R946" t="str">
        <f t="shared" si="85"/>
        <v/>
      </c>
      <c r="S946" s="76" t="str">
        <f t="shared" si="86"/>
        <v/>
      </c>
      <c r="T946" s="77" t="str">
        <f t="shared" si="87"/>
        <v/>
      </c>
      <c r="U946" s="67" t="str">
        <f t="shared" si="88"/>
        <v/>
      </c>
      <c r="V946" s="67" t="str">
        <f t="shared" si="89"/>
        <v/>
      </c>
    </row>
    <row r="947" spans="1:22" ht="16.2" thickBot="1">
      <c r="A947" s="78"/>
      <c r="B947" s="114"/>
      <c r="C947" s="122"/>
      <c r="D947" s="114"/>
      <c r="E947" s="114"/>
      <c r="F947" s="115"/>
      <c r="G947" s="116"/>
      <c r="H947" s="117"/>
      <c r="I947" s="62" t="str">
        <f t="shared" si="84"/>
        <v/>
      </c>
      <c r="R947" t="str">
        <f t="shared" si="85"/>
        <v/>
      </c>
      <c r="S947" s="76" t="str">
        <f t="shared" si="86"/>
        <v/>
      </c>
      <c r="T947" s="77" t="str">
        <f t="shared" si="87"/>
        <v/>
      </c>
      <c r="U947" s="67" t="str">
        <f t="shared" si="88"/>
        <v/>
      </c>
      <c r="V947" s="67" t="str">
        <f t="shared" si="89"/>
        <v/>
      </c>
    </row>
    <row r="948" spans="1:22" ht="16.2" thickBot="1">
      <c r="A948" s="78"/>
      <c r="B948" s="114"/>
      <c r="C948" s="122"/>
      <c r="D948" s="114"/>
      <c r="E948" s="114"/>
      <c r="F948" s="115"/>
      <c r="G948" s="116"/>
      <c r="H948" s="117"/>
      <c r="I948" s="62" t="str">
        <f t="shared" si="84"/>
        <v/>
      </c>
      <c r="R948" t="str">
        <f t="shared" si="85"/>
        <v/>
      </c>
      <c r="S948" s="76" t="str">
        <f t="shared" si="86"/>
        <v/>
      </c>
      <c r="T948" s="77" t="str">
        <f t="shared" si="87"/>
        <v/>
      </c>
      <c r="U948" s="67" t="str">
        <f t="shared" si="88"/>
        <v/>
      </c>
      <c r="V948" s="67" t="str">
        <f t="shared" si="89"/>
        <v/>
      </c>
    </row>
    <row r="949" spans="1:22" ht="16.2" thickBot="1">
      <c r="A949" s="78"/>
      <c r="B949" s="114"/>
      <c r="C949" s="122"/>
      <c r="D949" s="114"/>
      <c r="E949" s="114"/>
      <c r="F949" s="115"/>
      <c r="G949" s="116"/>
      <c r="H949" s="117"/>
      <c r="I949" s="62" t="str">
        <f t="shared" si="84"/>
        <v/>
      </c>
      <c r="R949" t="str">
        <f t="shared" si="85"/>
        <v/>
      </c>
      <c r="S949" s="76" t="str">
        <f t="shared" si="86"/>
        <v/>
      </c>
      <c r="T949" s="77" t="str">
        <f t="shared" si="87"/>
        <v/>
      </c>
      <c r="U949" s="67" t="str">
        <f t="shared" si="88"/>
        <v/>
      </c>
      <c r="V949" s="67" t="str">
        <f t="shared" si="89"/>
        <v/>
      </c>
    </row>
    <row r="950" spans="1:22" ht="16.2" thickBot="1">
      <c r="A950" s="78"/>
      <c r="B950" s="114"/>
      <c r="C950" s="122"/>
      <c r="D950" s="114"/>
      <c r="E950" s="114"/>
      <c r="F950" s="115"/>
      <c r="G950" s="116"/>
      <c r="H950" s="117"/>
      <c r="I950" s="62" t="str">
        <f t="shared" si="84"/>
        <v/>
      </c>
      <c r="R950" t="str">
        <f t="shared" si="85"/>
        <v/>
      </c>
      <c r="S950" s="76" t="str">
        <f t="shared" si="86"/>
        <v/>
      </c>
      <c r="T950" s="77" t="str">
        <f t="shared" si="87"/>
        <v/>
      </c>
      <c r="U950" s="67" t="str">
        <f t="shared" si="88"/>
        <v/>
      </c>
      <c r="V950" s="67" t="str">
        <f t="shared" si="89"/>
        <v/>
      </c>
    </row>
    <row r="951" spans="1:22" ht="16.2" thickBot="1">
      <c r="A951" s="78"/>
      <c r="B951" s="114"/>
      <c r="C951" s="122"/>
      <c r="D951" s="114"/>
      <c r="E951" s="114"/>
      <c r="F951" s="115"/>
      <c r="G951" s="116"/>
      <c r="H951" s="117"/>
      <c r="I951" s="62" t="str">
        <f t="shared" si="84"/>
        <v/>
      </c>
      <c r="R951" t="str">
        <f t="shared" si="85"/>
        <v/>
      </c>
      <c r="S951" s="76" t="str">
        <f t="shared" si="86"/>
        <v/>
      </c>
      <c r="T951" s="77" t="str">
        <f t="shared" si="87"/>
        <v/>
      </c>
      <c r="U951" s="67" t="str">
        <f t="shared" si="88"/>
        <v/>
      </c>
      <c r="V951" s="67" t="str">
        <f t="shared" si="89"/>
        <v/>
      </c>
    </row>
    <row r="952" spans="1:22" ht="16.2" thickBot="1">
      <c r="A952" s="78"/>
      <c r="B952" s="114"/>
      <c r="C952" s="122"/>
      <c r="D952" s="114"/>
      <c r="E952" s="114"/>
      <c r="F952" s="115"/>
      <c r="G952" s="116"/>
      <c r="H952" s="117"/>
      <c r="I952" s="62" t="str">
        <f t="shared" si="84"/>
        <v/>
      </c>
      <c r="R952" t="str">
        <f t="shared" si="85"/>
        <v/>
      </c>
      <c r="S952" s="76" t="str">
        <f t="shared" si="86"/>
        <v/>
      </c>
      <c r="T952" s="77" t="str">
        <f t="shared" si="87"/>
        <v/>
      </c>
      <c r="U952" s="67" t="str">
        <f t="shared" si="88"/>
        <v/>
      </c>
      <c r="V952" s="67" t="str">
        <f t="shared" si="89"/>
        <v/>
      </c>
    </row>
    <row r="953" spans="1:22" ht="16.2" thickBot="1">
      <c r="A953" s="78"/>
      <c r="B953" s="114"/>
      <c r="C953" s="122"/>
      <c r="D953" s="114"/>
      <c r="E953" s="114"/>
      <c r="F953" s="115"/>
      <c r="G953" s="116"/>
      <c r="H953" s="117"/>
      <c r="I953" s="62" t="str">
        <f t="shared" si="84"/>
        <v/>
      </c>
      <c r="R953" t="str">
        <f t="shared" si="85"/>
        <v/>
      </c>
      <c r="S953" s="76" t="str">
        <f t="shared" si="86"/>
        <v/>
      </c>
      <c r="T953" s="77" t="str">
        <f t="shared" si="87"/>
        <v/>
      </c>
      <c r="U953" s="67" t="str">
        <f t="shared" si="88"/>
        <v/>
      </c>
      <c r="V953" s="67" t="str">
        <f t="shared" si="89"/>
        <v/>
      </c>
    </row>
    <row r="954" spans="1:22" ht="16.2" thickBot="1">
      <c r="A954" s="78"/>
      <c r="B954" s="114"/>
      <c r="C954" s="122"/>
      <c r="D954" s="114"/>
      <c r="E954" s="114"/>
      <c r="F954" s="115"/>
      <c r="G954" s="116"/>
      <c r="H954" s="117"/>
      <c r="I954" s="62" t="str">
        <f t="shared" si="84"/>
        <v/>
      </c>
      <c r="R954" t="str">
        <f t="shared" si="85"/>
        <v/>
      </c>
      <c r="S954" s="76" t="str">
        <f t="shared" si="86"/>
        <v/>
      </c>
      <c r="T954" s="77" t="str">
        <f t="shared" si="87"/>
        <v/>
      </c>
      <c r="U954" s="67" t="str">
        <f t="shared" si="88"/>
        <v/>
      </c>
      <c r="V954" s="67" t="str">
        <f t="shared" si="89"/>
        <v/>
      </c>
    </row>
    <row r="955" spans="1:22" ht="16.2" thickBot="1">
      <c r="A955" s="78"/>
      <c r="B955" s="114"/>
      <c r="C955" s="122"/>
      <c r="D955" s="114"/>
      <c r="E955" s="114"/>
      <c r="F955" s="115"/>
      <c r="G955" s="116"/>
      <c r="H955" s="117"/>
      <c r="I955" s="62" t="str">
        <f t="shared" si="84"/>
        <v/>
      </c>
      <c r="R955" t="str">
        <f t="shared" si="85"/>
        <v/>
      </c>
      <c r="S955" s="76" t="str">
        <f t="shared" si="86"/>
        <v/>
      </c>
      <c r="T955" s="77" t="str">
        <f t="shared" si="87"/>
        <v/>
      </c>
      <c r="U955" s="67" t="str">
        <f t="shared" si="88"/>
        <v/>
      </c>
      <c r="V955" s="67" t="str">
        <f t="shared" si="89"/>
        <v/>
      </c>
    </row>
    <row r="956" spans="1:22" ht="16.2" thickBot="1">
      <c r="A956" s="78"/>
      <c r="B956" s="114"/>
      <c r="C956" s="122"/>
      <c r="D956" s="114"/>
      <c r="E956" s="114"/>
      <c r="F956" s="115"/>
      <c r="G956" s="116"/>
      <c r="H956" s="117"/>
      <c r="I956" s="62" t="str">
        <f t="shared" si="84"/>
        <v/>
      </c>
      <c r="R956" t="str">
        <f t="shared" si="85"/>
        <v/>
      </c>
      <c r="S956" s="76" t="str">
        <f t="shared" si="86"/>
        <v/>
      </c>
      <c r="T956" s="77" t="str">
        <f t="shared" si="87"/>
        <v/>
      </c>
      <c r="U956" s="67" t="str">
        <f t="shared" si="88"/>
        <v/>
      </c>
      <c r="V956" s="67" t="str">
        <f t="shared" si="89"/>
        <v/>
      </c>
    </row>
    <row r="957" spans="1:22" ht="16.2" thickBot="1">
      <c r="A957" s="78"/>
      <c r="B957" s="114"/>
      <c r="C957" s="122"/>
      <c r="D957" s="114"/>
      <c r="E957" s="114"/>
      <c r="F957" s="115"/>
      <c r="G957" s="116"/>
      <c r="H957" s="117"/>
      <c r="I957" s="62" t="str">
        <f t="shared" si="84"/>
        <v/>
      </c>
      <c r="R957" t="str">
        <f t="shared" si="85"/>
        <v/>
      </c>
      <c r="S957" s="76" t="str">
        <f t="shared" si="86"/>
        <v/>
      </c>
      <c r="T957" s="77" t="str">
        <f t="shared" si="87"/>
        <v/>
      </c>
      <c r="U957" s="67" t="str">
        <f t="shared" si="88"/>
        <v/>
      </c>
      <c r="V957" s="67" t="str">
        <f t="shared" si="89"/>
        <v/>
      </c>
    </row>
    <row r="958" spans="1:22" ht="16.2" thickBot="1">
      <c r="A958" s="78"/>
      <c r="B958" s="114"/>
      <c r="C958" s="122"/>
      <c r="D958" s="114"/>
      <c r="E958" s="114"/>
      <c r="F958" s="115"/>
      <c r="G958" s="116"/>
      <c r="H958" s="117"/>
      <c r="I958" s="62" t="str">
        <f t="shared" si="84"/>
        <v/>
      </c>
      <c r="R958" t="str">
        <f t="shared" si="85"/>
        <v/>
      </c>
      <c r="S958" s="76" t="str">
        <f t="shared" si="86"/>
        <v/>
      </c>
      <c r="T958" s="77" t="str">
        <f t="shared" si="87"/>
        <v/>
      </c>
      <c r="U958" s="67" t="str">
        <f t="shared" si="88"/>
        <v/>
      </c>
      <c r="V958" s="67" t="str">
        <f t="shared" si="89"/>
        <v/>
      </c>
    </row>
    <row r="959" spans="1:22" ht="16.2" thickBot="1">
      <c r="A959" s="78"/>
      <c r="B959" s="114"/>
      <c r="C959" s="122"/>
      <c r="D959" s="114"/>
      <c r="E959" s="114"/>
      <c r="F959" s="115"/>
      <c r="G959" s="116"/>
      <c r="H959" s="117"/>
      <c r="I959" s="62" t="str">
        <f t="shared" si="84"/>
        <v/>
      </c>
      <c r="R959" t="str">
        <f t="shared" si="85"/>
        <v/>
      </c>
      <c r="S959" s="76" t="str">
        <f t="shared" si="86"/>
        <v/>
      </c>
      <c r="T959" s="77" t="str">
        <f t="shared" si="87"/>
        <v/>
      </c>
      <c r="U959" s="67" t="str">
        <f t="shared" si="88"/>
        <v/>
      </c>
      <c r="V959" s="67" t="str">
        <f t="shared" si="89"/>
        <v/>
      </c>
    </row>
    <row r="960" spans="1:22" ht="16.2" thickBot="1">
      <c r="A960" s="78"/>
      <c r="B960" s="114"/>
      <c r="C960" s="122"/>
      <c r="D960" s="114"/>
      <c r="E960" s="114"/>
      <c r="F960" s="115"/>
      <c r="G960" s="116"/>
      <c r="H960" s="117"/>
      <c r="I960" s="62" t="str">
        <f t="shared" si="84"/>
        <v/>
      </c>
      <c r="R960" t="str">
        <f t="shared" si="85"/>
        <v/>
      </c>
      <c r="S960" s="76" t="str">
        <f t="shared" si="86"/>
        <v/>
      </c>
      <c r="T960" s="77" t="str">
        <f t="shared" si="87"/>
        <v/>
      </c>
      <c r="U960" s="67" t="str">
        <f t="shared" si="88"/>
        <v/>
      </c>
      <c r="V960" s="67" t="str">
        <f t="shared" si="89"/>
        <v/>
      </c>
    </row>
    <row r="961" spans="1:22" ht="16.2" thickBot="1">
      <c r="A961" s="78"/>
      <c r="B961" s="114"/>
      <c r="C961" s="122"/>
      <c r="D961" s="114"/>
      <c r="E961" s="114"/>
      <c r="F961" s="115"/>
      <c r="G961" s="116"/>
      <c r="H961" s="117"/>
      <c r="I961" s="62" t="str">
        <f t="shared" si="84"/>
        <v/>
      </c>
      <c r="R961" t="str">
        <f t="shared" si="85"/>
        <v/>
      </c>
      <c r="S961" s="76" t="str">
        <f t="shared" si="86"/>
        <v/>
      </c>
      <c r="T961" s="77" t="str">
        <f t="shared" si="87"/>
        <v/>
      </c>
      <c r="U961" s="67" t="str">
        <f t="shared" si="88"/>
        <v/>
      </c>
      <c r="V961" s="67" t="str">
        <f t="shared" si="89"/>
        <v/>
      </c>
    </row>
    <row r="962" spans="1:22" ht="16.2" thickBot="1">
      <c r="A962" s="78"/>
      <c r="B962" s="114"/>
      <c r="C962" s="122"/>
      <c r="D962" s="114"/>
      <c r="E962" s="114"/>
      <c r="F962" s="115"/>
      <c r="G962" s="116"/>
      <c r="H962" s="117"/>
      <c r="I962" s="62" t="str">
        <f t="shared" si="84"/>
        <v/>
      </c>
      <c r="R962" t="str">
        <f t="shared" si="85"/>
        <v/>
      </c>
      <c r="S962" s="76" t="str">
        <f t="shared" si="86"/>
        <v/>
      </c>
      <c r="T962" s="77" t="str">
        <f t="shared" si="87"/>
        <v/>
      </c>
      <c r="U962" s="67" t="str">
        <f t="shared" si="88"/>
        <v/>
      </c>
      <c r="V962" s="67" t="str">
        <f t="shared" si="89"/>
        <v/>
      </c>
    </row>
    <row r="963" spans="1:22" ht="16.2" thickBot="1">
      <c r="A963" s="78"/>
      <c r="B963" s="114"/>
      <c r="C963" s="122"/>
      <c r="D963" s="114"/>
      <c r="E963" s="114"/>
      <c r="F963" s="115"/>
      <c r="G963" s="116"/>
      <c r="H963" s="117"/>
      <c r="I963" s="62" t="str">
        <f t="shared" ref="I963:I1026" si="90">IF(C963="","",EXP(C963))</f>
        <v/>
      </c>
      <c r="R963" t="str">
        <f t="shared" ref="R963:R1026" si="91">IF(C963="","",EXP(-POWER((1-K$23*(I963-K$17)/K$16), 1/K$23)))</f>
        <v/>
      </c>
      <c r="S963" s="76" t="str">
        <f t="shared" ref="S963:S1026" si="92">IF(C963="","", -LN(1- K$23 *(I963-K$17)/K$16) / K$23)</f>
        <v/>
      </c>
      <c r="T963" s="77" t="str">
        <f t="shared" ref="T963:T1026" si="93">IF(C963="","",(1/K$16)  *  EXP(-(1-K$23)*S963 - EXP(-S963)))</f>
        <v/>
      </c>
      <c r="U963" s="67" t="str">
        <f t="shared" ref="U963:U1026" si="94">IF(C963="","",(A963-1)*I963/(K$14-1))</f>
        <v/>
      </c>
      <c r="V963" s="67" t="str">
        <f t="shared" ref="V963:V1026" si="95">IF(C963="","",(A963-1)*(A963-2)*I963/((K$14-1)*(K$14-2)))</f>
        <v/>
      </c>
    </row>
    <row r="964" spans="1:22" ht="16.2" thickBot="1">
      <c r="A964" s="78"/>
      <c r="B964" s="114"/>
      <c r="C964" s="122"/>
      <c r="D964" s="114"/>
      <c r="E964" s="114"/>
      <c r="F964" s="115"/>
      <c r="G964" s="116"/>
      <c r="H964" s="117"/>
      <c r="I964" s="62" t="str">
        <f t="shared" si="90"/>
        <v/>
      </c>
      <c r="R964" t="str">
        <f t="shared" si="91"/>
        <v/>
      </c>
      <c r="S964" s="76" t="str">
        <f t="shared" si="92"/>
        <v/>
      </c>
      <c r="T964" s="77" t="str">
        <f t="shared" si="93"/>
        <v/>
      </c>
      <c r="U964" s="67" t="str">
        <f t="shared" si="94"/>
        <v/>
      </c>
      <c r="V964" s="67" t="str">
        <f t="shared" si="95"/>
        <v/>
      </c>
    </row>
    <row r="965" spans="1:22" ht="16.2" thickBot="1">
      <c r="A965" s="78"/>
      <c r="B965" s="114"/>
      <c r="C965" s="122"/>
      <c r="D965" s="114"/>
      <c r="E965" s="114"/>
      <c r="F965" s="115"/>
      <c r="G965" s="116"/>
      <c r="H965" s="117"/>
      <c r="I965" s="62" t="str">
        <f t="shared" si="90"/>
        <v/>
      </c>
      <c r="R965" t="str">
        <f t="shared" si="91"/>
        <v/>
      </c>
      <c r="S965" s="76" t="str">
        <f t="shared" si="92"/>
        <v/>
      </c>
      <c r="T965" s="77" t="str">
        <f t="shared" si="93"/>
        <v/>
      </c>
      <c r="U965" s="67" t="str">
        <f t="shared" si="94"/>
        <v/>
      </c>
      <c r="V965" s="67" t="str">
        <f t="shared" si="95"/>
        <v/>
      </c>
    </row>
    <row r="966" spans="1:22" ht="16.2" thickBot="1">
      <c r="A966" s="78"/>
      <c r="B966" s="114"/>
      <c r="C966" s="122"/>
      <c r="D966" s="114"/>
      <c r="E966" s="114"/>
      <c r="F966" s="115"/>
      <c r="G966" s="116"/>
      <c r="H966" s="117"/>
      <c r="I966" s="62" t="str">
        <f t="shared" si="90"/>
        <v/>
      </c>
      <c r="R966" t="str">
        <f t="shared" si="91"/>
        <v/>
      </c>
      <c r="S966" s="76" t="str">
        <f t="shared" si="92"/>
        <v/>
      </c>
      <c r="T966" s="77" t="str">
        <f t="shared" si="93"/>
        <v/>
      </c>
      <c r="U966" s="67" t="str">
        <f t="shared" si="94"/>
        <v/>
      </c>
      <c r="V966" s="67" t="str">
        <f t="shared" si="95"/>
        <v/>
      </c>
    </row>
    <row r="967" spans="1:22" ht="16.2" thickBot="1">
      <c r="A967" s="78"/>
      <c r="B967" s="114"/>
      <c r="C967" s="122"/>
      <c r="D967" s="114"/>
      <c r="E967" s="114"/>
      <c r="F967" s="115"/>
      <c r="G967" s="116"/>
      <c r="H967" s="117"/>
      <c r="I967" s="62" t="str">
        <f t="shared" si="90"/>
        <v/>
      </c>
      <c r="R967" t="str">
        <f t="shared" si="91"/>
        <v/>
      </c>
      <c r="S967" s="76" t="str">
        <f t="shared" si="92"/>
        <v/>
      </c>
      <c r="T967" s="77" t="str">
        <f t="shared" si="93"/>
        <v/>
      </c>
      <c r="U967" s="67" t="str">
        <f t="shared" si="94"/>
        <v/>
      </c>
      <c r="V967" s="67" t="str">
        <f t="shared" si="95"/>
        <v/>
      </c>
    </row>
    <row r="968" spans="1:22" ht="16.2" thickBot="1">
      <c r="A968" s="78"/>
      <c r="B968" s="114"/>
      <c r="C968" s="122"/>
      <c r="D968" s="114"/>
      <c r="E968" s="114"/>
      <c r="F968" s="115"/>
      <c r="G968" s="116"/>
      <c r="H968" s="117"/>
      <c r="I968" s="62" t="str">
        <f t="shared" si="90"/>
        <v/>
      </c>
      <c r="R968" t="str">
        <f t="shared" si="91"/>
        <v/>
      </c>
      <c r="S968" s="76" t="str">
        <f t="shared" si="92"/>
        <v/>
      </c>
      <c r="T968" s="77" t="str">
        <f t="shared" si="93"/>
        <v/>
      </c>
      <c r="U968" s="67" t="str">
        <f t="shared" si="94"/>
        <v/>
      </c>
      <c r="V968" s="67" t="str">
        <f t="shared" si="95"/>
        <v/>
      </c>
    </row>
    <row r="969" spans="1:22" ht="16.2" thickBot="1">
      <c r="A969" s="78"/>
      <c r="B969" s="114"/>
      <c r="C969" s="122"/>
      <c r="D969" s="114"/>
      <c r="E969" s="114"/>
      <c r="F969" s="115"/>
      <c r="G969" s="116"/>
      <c r="H969" s="117"/>
      <c r="I969" s="62" t="str">
        <f t="shared" si="90"/>
        <v/>
      </c>
      <c r="R969" t="str">
        <f t="shared" si="91"/>
        <v/>
      </c>
      <c r="S969" s="76" t="str">
        <f t="shared" si="92"/>
        <v/>
      </c>
      <c r="T969" s="77" t="str">
        <f t="shared" si="93"/>
        <v/>
      </c>
      <c r="U969" s="67" t="str">
        <f t="shared" si="94"/>
        <v/>
      </c>
      <c r="V969" s="67" t="str">
        <f t="shared" si="95"/>
        <v/>
      </c>
    </row>
    <row r="970" spans="1:22" ht="16.2" thickBot="1">
      <c r="A970" s="78"/>
      <c r="B970" s="114"/>
      <c r="C970" s="122"/>
      <c r="D970" s="114"/>
      <c r="E970" s="114"/>
      <c r="F970" s="115"/>
      <c r="G970" s="116"/>
      <c r="H970" s="117"/>
      <c r="I970" s="62" t="str">
        <f t="shared" si="90"/>
        <v/>
      </c>
      <c r="R970" t="str">
        <f t="shared" si="91"/>
        <v/>
      </c>
      <c r="S970" s="76" t="str">
        <f t="shared" si="92"/>
        <v/>
      </c>
      <c r="T970" s="77" t="str">
        <f t="shared" si="93"/>
        <v/>
      </c>
      <c r="U970" s="67" t="str">
        <f t="shared" si="94"/>
        <v/>
      </c>
      <c r="V970" s="67" t="str">
        <f t="shared" si="95"/>
        <v/>
      </c>
    </row>
    <row r="971" spans="1:22" ht="16.2" thickBot="1">
      <c r="A971" s="78"/>
      <c r="B971" s="114"/>
      <c r="C971" s="122"/>
      <c r="D971" s="114"/>
      <c r="E971" s="114"/>
      <c r="F971" s="115"/>
      <c r="G971" s="116"/>
      <c r="H971" s="117"/>
      <c r="I971" s="62" t="str">
        <f t="shared" si="90"/>
        <v/>
      </c>
      <c r="R971" t="str">
        <f t="shared" si="91"/>
        <v/>
      </c>
      <c r="S971" s="76" t="str">
        <f t="shared" si="92"/>
        <v/>
      </c>
      <c r="T971" s="77" t="str">
        <f t="shared" si="93"/>
        <v/>
      </c>
      <c r="U971" s="67" t="str">
        <f t="shared" si="94"/>
        <v/>
      </c>
      <c r="V971" s="67" t="str">
        <f t="shared" si="95"/>
        <v/>
      </c>
    </row>
    <row r="972" spans="1:22" ht="16.2" thickBot="1">
      <c r="A972" s="78"/>
      <c r="B972" s="114"/>
      <c r="C972" s="122"/>
      <c r="D972" s="114"/>
      <c r="E972" s="114"/>
      <c r="F972" s="115"/>
      <c r="G972" s="116"/>
      <c r="H972" s="117"/>
      <c r="I972" s="62" t="str">
        <f t="shared" si="90"/>
        <v/>
      </c>
      <c r="R972" t="str">
        <f t="shared" si="91"/>
        <v/>
      </c>
      <c r="S972" s="76" t="str">
        <f t="shared" si="92"/>
        <v/>
      </c>
      <c r="T972" s="77" t="str">
        <f t="shared" si="93"/>
        <v/>
      </c>
      <c r="U972" s="67" t="str">
        <f t="shared" si="94"/>
        <v/>
      </c>
      <c r="V972" s="67" t="str">
        <f t="shared" si="95"/>
        <v/>
      </c>
    </row>
    <row r="973" spans="1:22" ht="16.2" thickBot="1">
      <c r="A973" s="78"/>
      <c r="B973" s="114"/>
      <c r="C973" s="122"/>
      <c r="D973" s="114"/>
      <c r="E973" s="114"/>
      <c r="F973" s="115"/>
      <c r="G973" s="116"/>
      <c r="H973" s="117"/>
      <c r="I973" s="62" t="str">
        <f t="shared" si="90"/>
        <v/>
      </c>
      <c r="R973" t="str">
        <f t="shared" si="91"/>
        <v/>
      </c>
      <c r="S973" s="76" t="str">
        <f t="shared" si="92"/>
        <v/>
      </c>
      <c r="T973" s="77" t="str">
        <f t="shared" si="93"/>
        <v/>
      </c>
      <c r="U973" s="67" t="str">
        <f t="shared" si="94"/>
        <v/>
      </c>
      <c r="V973" s="67" t="str">
        <f t="shared" si="95"/>
        <v/>
      </c>
    </row>
    <row r="974" spans="1:22" ht="16.2" thickBot="1">
      <c r="A974" s="78"/>
      <c r="B974" s="114"/>
      <c r="C974" s="122"/>
      <c r="D974" s="114"/>
      <c r="E974" s="114"/>
      <c r="F974" s="115"/>
      <c r="G974" s="116"/>
      <c r="H974" s="117"/>
      <c r="I974" s="62" t="str">
        <f t="shared" si="90"/>
        <v/>
      </c>
      <c r="R974" t="str">
        <f t="shared" si="91"/>
        <v/>
      </c>
      <c r="S974" s="76" t="str">
        <f t="shared" si="92"/>
        <v/>
      </c>
      <c r="T974" s="77" t="str">
        <f t="shared" si="93"/>
        <v/>
      </c>
      <c r="U974" s="67" t="str">
        <f t="shared" si="94"/>
        <v/>
      </c>
      <c r="V974" s="67" t="str">
        <f t="shared" si="95"/>
        <v/>
      </c>
    </row>
    <row r="975" spans="1:22" ht="16.2" thickBot="1">
      <c r="A975" s="78"/>
      <c r="B975" s="114"/>
      <c r="C975" s="122"/>
      <c r="D975" s="114"/>
      <c r="E975" s="114"/>
      <c r="F975" s="115"/>
      <c r="G975" s="116"/>
      <c r="H975" s="117"/>
      <c r="I975" s="62" t="str">
        <f t="shared" si="90"/>
        <v/>
      </c>
      <c r="R975" t="str">
        <f t="shared" si="91"/>
        <v/>
      </c>
      <c r="S975" s="76" t="str">
        <f t="shared" si="92"/>
        <v/>
      </c>
      <c r="T975" s="77" t="str">
        <f t="shared" si="93"/>
        <v/>
      </c>
      <c r="U975" s="67" t="str">
        <f t="shared" si="94"/>
        <v/>
      </c>
      <c r="V975" s="67" t="str">
        <f t="shared" si="95"/>
        <v/>
      </c>
    </row>
    <row r="976" spans="1:22" ht="16.2" thickBot="1">
      <c r="A976" s="78"/>
      <c r="B976" s="114"/>
      <c r="C976" s="122"/>
      <c r="D976" s="114"/>
      <c r="E976" s="114"/>
      <c r="F976" s="115"/>
      <c r="G976" s="116"/>
      <c r="H976" s="117"/>
      <c r="I976" s="62" t="str">
        <f t="shared" si="90"/>
        <v/>
      </c>
      <c r="R976" t="str">
        <f t="shared" si="91"/>
        <v/>
      </c>
      <c r="S976" s="76" t="str">
        <f t="shared" si="92"/>
        <v/>
      </c>
      <c r="T976" s="77" t="str">
        <f t="shared" si="93"/>
        <v/>
      </c>
      <c r="U976" s="67" t="str">
        <f t="shared" si="94"/>
        <v/>
      </c>
      <c r="V976" s="67" t="str">
        <f t="shared" si="95"/>
        <v/>
      </c>
    </row>
    <row r="977" spans="1:22" ht="16.2" thickBot="1">
      <c r="A977" s="78"/>
      <c r="B977" s="114"/>
      <c r="C977" s="122"/>
      <c r="D977" s="114"/>
      <c r="E977" s="114"/>
      <c r="F977" s="115"/>
      <c r="G977" s="116"/>
      <c r="H977" s="117"/>
      <c r="I977" s="62" t="str">
        <f t="shared" si="90"/>
        <v/>
      </c>
      <c r="R977" t="str">
        <f t="shared" si="91"/>
        <v/>
      </c>
      <c r="S977" s="76" t="str">
        <f t="shared" si="92"/>
        <v/>
      </c>
      <c r="T977" s="77" t="str">
        <f t="shared" si="93"/>
        <v/>
      </c>
      <c r="U977" s="67" t="str">
        <f t="shared" si="94"/>
        <v/>
      </c>
      <c r="V977" s="67" t="str">
        <f t="shared" si="95"/>
        <v/>
      </c>
    </row>
    <row r="978" spans="1:22" ht="16.2" thickBot="1">
      <c r="A978" s="78"/>
      <c r="B978" s="114"/>
      <c r="C978" s="122"/>
      <c r="D978" s="114"/>
      <c r="E978" s="114"/>
      <c r="F978" s="115"/>
      <c r="G978" s="116"/>
      <c r="H978" s="117"/>
      <c r="I978" s="62" t="str">
        <f t="shared" si="90"/>
        <v/>
      </c>
      <c r="R978" t="str">
        <f t="shared" si="91"/>
        <v/>
      </c>
      <c r="S978" s="76" t="str">
        <f t="shared" si="92"/>
        <v/>
      </c>
      <c r="T978" s="77" t="str">
        <f t="shared" si="93"/>
        <v/>
      </c>
      <c r="U978" s="67" t="str">
        <f t="shared" si="94"/>
        <v/>
      </c>
      <c r="V978" s="67" t="str">
        <f t="shared" si="95"/>
        <v/>
      </c>
    </row>
    <row r="979" spans="1:22" ht="16.2" thickBot="1">
      <c r="A979" s="78"/>
      <c r="B979" s="114"/>
      <c r="C979" s="122"/>
      <c r="D979" s="114"/>
      <c r="E979" s="114"/>
      <c r="F979" s="115"/>
      <c r="G979" s="116"/>
      <c r="H979" s="117"/>
      <c r="I979" s="62" t="str">
        <f t="shared" si="90"/>
        <v/>
      </c>
      <c r="R979" t="str">
        <f t="shared" si="91"/>
        <v/>
      </c>
      <c r="S979" s="76" t="str">
        <f t="shared" si="92"/>
        <v/>
      </c>
      <c r="T979" s="77" t="str">
        <f t="shared" si="93"/>
        <v/>
      </c>
      <c r="U979" s="67" t="str">
        <f t="shared" si="94"/>
        <v/>
      </c>
      <c r="V979" s="67" t="str">
        <f t="shared" si="95"/>
        <v/>
      </c>
    </row>
    <row r="980" spans="1:22" ht="16.2" thickBot="1">
      <c r="A980" s="78"/>
      <c r="B980" s="114"/>
      <c r="C980" s="122"/>
      <c r="D980" s="114"/>
      <c r="E980" s="114"/>
      <c r="F980" s="115"/>
      <c r="G980" s="116"/>
      <c r="H980" s="117"/>
      <c r="I980" s="62" t="str">
        <f t="shared" si="90"/>
        <v/>
      </c>
      <c r="R980" t="str">
        <f t="shared" si="91"/>
        <v/>
      </c>
      <c r="S980" s="76" t="str">
        <f t="shared" si="92"/>
        <v/>
      </c>
      <c r="T980" s="77" t="str">
        <f t="shared" si="93"/>
        <v/>
      </c>
      <c r="U980" s="67" t="str">
        <f t="shared" si="94"/>
        <v/>
      </c>
      <c r="V980" s="67" t="str">
        <f t="shared" si="95"/>
        <v/>
      </c>
    </row>
    <row r="981" spans="1:22" ht="16.2" thickBot="1">
      <c r="A981" s="78"/>
      <c r="B981" s="114"/>
      <c r="C981" s="122"/>
      <c r="D981" s="114"/>
      <c r="E981" s="114"/>
      <c r="F981" s="115"/>
      <c r="G981" s="116"/>
      <c r="H981" s="117"/>
      <c r="I981" s="62" t="str">
        <f t="shared" si="90"/>
        <v/>
      </c>
      <c r="R981" t="str">
        <f t="shared" si="91"/>
        <v/>
      </c>
      <c r="S981" s="76" t="str">
        <f t="shared" si="92"/>
        <v/>
      </c>
      <c r="T981" s="77" t="str">
        <f t="shared" si="93"/>
        <v/>
      </c>
      <c r="U981" s="67" t="str">
        <f t="shared" si="94"/>
        <v/>
      </c>
      <c r="V981" s="67" t="str">
        <f t="shared" si="95"/>
        <v/>
      </c>
    </row>
    <row r="982" spans="1:22" ht="16.2" thickBot="1">
      <c r="A982" s="78"/>
      <c r="B982" s="114"/>
      <c r="C982" s="122"/>
      <c r="D982" s="114"/>
      <c r="E982" s="114"/>
      <c r="F982" s="115"/>
      <c r="G982" s="116"/>
      <c r="H982" s="117"/>
      <c r="I982" s="62" t="str">
        <f t="shared" si="90"/>
        <v/>
      </c>
      <c r="R982" t="str">
        <f t="shared" si="91"/>
        <v/>
      </c>
      <c r="S982" s="76" t="str">
        <f t="shared" si="92"/>
        <v/>
      </c>
      <c r="T982" s="77" t="str">
        <f t="shared" si="93"/>
        <v/>
      </c>
      <c r="U982" s="67" t="str">
        <f t="shared" si="94"/>
        <v/>
      </c>
      <c r="V982" s="67" t="str">
        <f t="shared" si="95"/>
        <v/>
      </c>
    </row>
    <row r="983" spans="1:22" ht="16.2" thickBot="1">
      <c r="A983" s="78"/>
      <c r="B983" s="114"/>
      <c r="C983" s="122"/>
      <c r="D983" s="114"/>
      <c r="E983" s="114"/>
      <c r="F983" s="115"/>
      <c r="G983" s="116"/>
      <c r="H983" s="117"/>
      <c r="I983" s="62" t="str">
        <f t="shared" si="90"/>
        <v/>
      </c>
      <c r="R983" t="str">
        <f t="shared" si="91"/>
        <v/>
      </c>
      <c r="S983" s="76" t="str">
        <f t="shared" si="92"/>
        <v/>
      </c>
      <c r="T983" s="77" t="str">
        <f t="shared" si="93"/>
        <v/>
      </c>
      <c r="U983" s="67" t="str">
        <f t="shared" si="94"/>
        <v/>
      </c>
      <c r="V983" s="67" t="str">
        <f t="shared" si="95"/>
        <v/>
      </c>
    </row>
    <row r="984" spans="1:22" ht="16.2" thickBot="1">
      <c r="A984" s="78"/>
      <c r="B984" s="114"/>
      <c r="C984" s="122"/>
      <c r="D984" s="114"/>
      <c r="E984" s="114"/>
      <c r="F984" s="115"/>
      <c r="G984" s="116"/>
      <c r="H984" s="117"/>
      <c r="I984" s="62" t="str">
        <f t="shared" si="90"/>
        <v/>
      </c>
      <c r="R984" t="str">
        <f t="shared" si="91"/>
        <v/>
      </c>
      <c r="S984" s="76" t="str">
        <f t="shared" si="92"/>
        <v/>
      </c>
      <c r="T984" s="77" t="str">
        <f t="shared" si="93"/>
        <v/>
      </c>
      <c r="U984" s="67" t="str">
        <f t="shared" si="94"/>
        <v/>
      </c>
      <c r="V984" s="67" t="str">
        <f t="shared" si="95"/>
        <v/>
      </c>
    </row>
    <row r="985" spans="1:22" ht="16.2" thickBot="1">
      <c r="A985" s="78"/>
      <c r="B985" s="114"/>
      <c r="C985" s="122"/>
      <c r="D985" s="114"/>
      <c r="E985" s="114"/>
      <c r="F985" s="115"/>
      <c r="G985" s="116"/>
      <c r="H985" s="117"/>
      <c r="I985" s="62" t="str">
        <f t="shared" si="90"/>
        <v/>
      </c>
      <c r="R985" t="str">
        <f t="shared" si="91"/>
        <v/>
      </c>
      <c r="S985" s="76" t="str">
        <f t="shared" si="92"/>
        <v/>
      </c>
      <c r="T985" s="77" t="str">
        <f t="shared" si="93"/>
        <v/>
      </c>
      <c r="U985" s="67" t="str">
        <f t="shared" si="94"/>
        <v/>
      </c>
      <c r="V985" s="67" t="str">
        <f t="shared" si="95"/>
        <v/>
      </c>
    </row>
    <row r="986" spans="1:22" ht="16.2" thickBot="1">
      <c r="A986" s="78"/>
      <c r="B986" s="114"/>
      <c r="C986" s="122"/>
      <c r="D986" s="114"/>
      <c r="E986" s="114"/>
      <c r="F986" s="115"/>
      <c r="G986" s="116"/>
      <c r="H986" s="117"/>
      <c r="I986" s="62" t="str">
        <f t="shared" si="90"/>
        <v/>
      </c>
      <c r="R986" t="str">
        <f t="shared" si="91"/>
        <v/>
      </c>
      <c r="S986" s="76" t="str">
        <f t="shared" si="92"/>
        <v/>
      </c>
      <c r="T986" s="77" t="str">
        <f t="shared" si="93"/>
        <v/>
      </c>
      <c r="U986" s="67" t="str">
        <f t="shared" si="94"/>
        <v/>
      </c>
      <c r="V986" s="67" t="str">
        <f t="shared" si="95"/>
        <v/>
      </c>
    </row>
    <row r="987" spans="1:22" ht="16.2" thickBot="1">
      <c r="A987" s="78"/>
      <c r="B987" s="114"/>
      <c r="C987" s="122"/>
      <c r="D987" s="114"/>
      <c r="E987" s="114"/>
      <c r="F987" s="115"/>
      <c r="G987" s="116"/>
      <c r="H987" s="117"/>
      <c r="I987" s="62" t="str">
        <f t="shared" si="90"/>
        <v/>
      </c>
      <c r="R987" t="str">
        <f t="shared" si="91"/>
        <v/>
      </c>
      <c r="S987" s="76" t="str">
        <f t="shared" si="92"/>
        <v/>
      </c>
      <c r="T987" s="77" t="str">
        <f t="shared" si="93"/>
        <v/>
      </c>
      <c r="U987" s="67" t="str">
        <f t="shared" si="94"/>
        <v/>
      </c>
      <c r="V987" s="67" t="str">
        <f t="shared" si="95"/>
        <v/>
      </c>
    </row>
    <row r="988" spans="1:22" ht="16.2" thickBot="1">
      <c r="A988" s="78"/>
      <c r="B988" s="114"/>
      <c r="C988" s="122"/>
      <c r="D988" s="114"/>
      <c r="E988" s="114"/>
      <c r="F988" s="115"/>
      <c r="G988" s="116"/>
      <c r="H988" s="117"/>
      <c r="I988" s="62" t="str">
        <f t="shared" si="90"/>
        <v/>
      </c>
      <c r="R988" t="str">
        <f t="shared" si="91"/>
        <v/>
      </c>
      <c r="S988" s="76" t="str">
        <f t="shared" si="92"/>
        <v/>
      </c>
      <c r="T988" s="77" t="str">
        <f t="shared" si="93"/>
        <v/>
      </c>
      <c r="U988" s="67" t="str">
        <f t="shared" si="94"/>
        <v/>
      </c>
      <c r="V988" s="67" t="str">
        <f t="shared" si="95"/>
        <v/>
      </c>
    </row>
    <row r="989" spans="1:22" ht="16.2" thickBot="1">
      <c r="A989" s="78"/>
      <c r="B989" s="114"/>
      <c r="C989" s="122"/>
      <c r="D989" s="114"/>
      <c r="E989" s="114"/>
      <c r="F989" s="115"/>
      <c r="G989" s="116"/>
      <c r="H989" s="117"/>
      <c r="I989" s="62" t="str">
        <f t="shared" si="90"/>
        <v/>
      </c>
      <c r="R989" t="str">
        <f t="shared" si="91"/>
        <v/>
      </c>
      <c r="S989" s="76" t="str">
        <f t="shared" si="92"/>
        <v/>
      </c>
      <c r="T989" s="77" t="str">
        <f t="shared" si="93"/>
        <v/>
      </c>
      <c r="U989" s="67" t="str">
        <f t="shared" si="94"/>
        <v/>
      </c>
      <c r="V989" s="67" t="str">
        <f t="shared" si="95"/>
        <v/>
      </c>
    </row>
    <row r="990" spans="1:22" ht="16.2" thickBot="1">
      <c r="A990" s="78"/>
      <c r="B990" s="114"/>
      <c r="C990" s="122"/>
      <c r="D990" s="114"/>
      <c r="E990" s="114"/>
      <c r="F990" s="115"/>
      <c r="G990" s="116"/>
      <c r="H990" s="117"/>
      <c r="I990" s="62" t="str">
        <f t="shared" si="90"/>
        <v/>
      </c>
      <c r="R990" t="str">
        <f t="shared" si="91"/>
        <v/>
      </c>
      <c r="S990" s="76" t="str">
        <f t="shared" si="92"/>
        <v/>
      </c>
      <c r="T990" s="77" t="str">
        <f t="shared" si="93"/>
        <v/>
      </c>
      <c r="U990" s="67" t="str">
        <f t="shared" si="94"/>
        <v/>
      </c>
      <c r="V990" s="67" t="str">
        <f t="shared" si="95"/>
        <v/>
      </c>
    </row>
    <row r="991" spans="1:22" ht="16.2" thickBot="1">
      <c r="A991" s="78"/>
      <c r="B991" s="114"/>
      <c r="C991" s="122"/>
      <c r="D991" s="114"/>
      <c r="E991" s="114"/>
      <c r="F991" s="115"/>
      <c r="G991" s="116"/>
      <c r="H991" s="117"/>
      <c r="I991" s="62" t="str">
        <f t="shared" si="90"/>
        <v/>
      </c>
      <c r="R991" t="str">
        <f t="shared" si="91"/>
        <v/>
      </c>
      <c r="S991" s="76" t="str">
        <f t="shared" si="92"/>
        <v/>
      </c>
      <c r="T991" s="77" t="str">
        <f t="shared" si="93"/>
        <v/>
      </c>
      <c r="U991" s="67" t="str">
        <f t="shared" si="94"/>
        <v/>
      </c>
      <c r="V991" s="67" t="str">
        <f t="shared" si="95"/>
        <v/>
      </c>
    </row>
    <row r="992" spans="1:22" ht="16.2" thickBot="1">
      <c r="A992" s="78"/>
      <c r="B992" s="114"/>
      <c r="C992" s="122"/>
      <c r="D992" s="114"/>
      <c r="E992" s="114"/>
      <c r="F992" s="115"/>
      <c r="G992" s="116"/>
      <c r="H992" s="117"/>
      <c r="I992" s="62" t="str">
        <f t="shared" si="90"/>
        <v/>
      </c>
      <c r="R992" t="str">
        <f t="shared" si="91"/>
        <v/>
      </c>
      <c r="S992" s="76" t="str">
        <f t="shared" si="92"/>
        <v/>
      </c>
      <c r="T992" s="77" t="str">
        <f t="shared" si="93"/>
        <v/>
      </c>
      <c r="U992" s="67" t="str">
        <f t="shared" si="94"/>
        <v/>
      </c>
      <c r="V992" s="67" t="str">
        <f t="shared" si="95"/>
        <v/>
      </c>
    </row>
    <row r="993" spans="1:22" ht="16.2" thickBot="1">
      <c r="A993" s="78"/>
      <c r="B993" s="114"/>
      <c r="C993" s="122"/>
      <c r="D993" s="114"/>
      <c r="E993" s="114"/>
      <c r="F993" s="115"/>
      <c r="G993" s="116"/>
      <c r="H993" s="117"/>
      <c r="I993" s="62" t="str">
        <f t="shared" si="90"/>
        <v/>
      </c>
      <c r="R993" t="str">
        <f t="shared" si="91"/>
        <v/>
      </c>
      <c r="S993" s="76" t="str">
        <f t="shared" si="92"/>
        <v/>
      </c>
      <c r="T993" s="77" t="str">
        <f t="shared" si="93"/>
        <v/>
      </c>
      <c r="U993" s="67" t="str">
        <f t="shared" si="94"/>
        <v/>
      </c>
      <c r="V993" s="67" t="str">
        <f t="shared" si="95"/>
        <v/>
      </c>
    </row>
    <row r="994" spans="1:22" ht="16.2" thickBot="1">
      <c r="A994" s="78"/>
      <c r="B994" s="114"/>
      <c r="C994" s="122"/>
      <c r="D994" s="114"/>
      <c r="E994" s="114"/>
      <c r="F994" s="115"/>
      <c r="G994" s="116"/>
      <c r="H994" s="117"/>
      <c r="I994" s="62" t="str">
        <f t="shared" si="90"/>
        <v/>
      </c>
      <c r="R994" t="str">
        <f t="shared" si="91"/>
        <v/>
      </c>
      <c r="S994" s="76" t="str">
        <f t="shared" si="92"/>
        <v/>
      </c>
      <c r="T994" s="77" t="str">
        <f t="shared" si="93"/>
        <v/>
      </c>
      <c r="U994" s="67" t="str">
        <f t="shared" si="94"/>
        <v/>
      </c>
      <c r="V994" s="67" t="str">
        <f t="shared" si="95"/>
        <v/>
      </c>
    </row>
    <row r="995" spans="1:22" ht="16.2" thickBot="1">
      <c r="A995" s="78"/>
      <c r="B995" s="114"/>
      <c r="C995" s="122"/>
      <c r="D995" s="114"/>
      <c r="E995" s="114"/>
      <c r="F995" s="115"/>
      <c r="G995" s="116"/>
      <c r="H995" s="117"/>
      <c r="I995" s="62" t="str">
        <f t="shared" si="90"/>
        <v/>
      </c>
      <c r="R995" t="str">
        <f t="shared" si="91"/>
        <v/>
      </c>
      <c r="S995" s="76" t="str">
        <f t="shared" si="92"/>
        <v/>
      </c>
      <c r="T995" s="77" t="str">
        <f t="shared" si="93"/>
        <v/>
      </c>
      <c r="U995" s="67" t="str">
        <f t="shared" si="94"/>
        <v/>
      </c>
      <c r="V995" s="67" t="str">
        <f t="shared" si="95"/>
        <v/>
      </c>
    </row>
    <row r="996" spans="1:22" ht="16.2" thickBot="1">
      <c r="A996" s="78"/>
      <c r="B996" s="114"/>
      <c r="C996" s="122"/>
      <c r="D996" s="114"/>
      <c r="E996" s="114"/>
      <c r="F996" s="115"/>
      <c r="G996" s="116"/>
      <c r="H996" s="117"/>
      <c r="I996" s="62" t="str">
        <f t="shared" si="90"/>
        <v/>
      </c>
      <c r="R996" t="str">
        <f t="shared" si="91"/>
        <v/>
      </c>
      <c r="S996" s="76" t="str">
        <f t="shared" si="92"/>
        <v/>
      </c>
      <c r="T996" s="77" t="str">
        <f t="shared" si="93"/>
        <v/>
      </c>
      <c r="U996" s="67" t="str">
        <f t="shared" si="94"/>
        <v/>
      </c>
      <c r="V996" s="67" t="str">
        <f t="shared" si="95"/>
        <v/>
      </c>
    </row>
    <row r="997" spans="1:22" ht="16.2" thickBot="1">
      <c r="A997" s="78"/>
      <c r="B997" s="114"/>
      <c r="C997" s="122"/>
      <c r="D997" s="114"/>
      <c r="E997" s="114"/>
      <c r="F997" s="115"/>
      <c r="G997" s="116"/>
      <c r="H997" s="117"/>
      <c r="I997" s="62" t="str">
        <f t="shared" si="90"/>
        <v/>
      </c>
      <c r="R997" t="str">
        <f t="shared" si="91"/>
        <v/>
      </c>
      <c r="S997" s="76" t="str">
        <f t="shared" si="92"/>
        <v/>
      </c>
      <c r="T997" s="77" t="str">
        <f t="shared" si="93"/>
        <v/>
      </c>
      <c r="U997" s="67" t="str">
        <f t="shared" si="94"/>
        <v/>
      </c>
      <c r="V997" s="67" t="str">
        <f t="shared" si="95"/>
        <v/>
      </c>
    </row>
    <row r="998" spans="1:22" ht="16.2" thickBot="1">
      <c r="A998" s="78"/>
      <c r="B998" s="114"/>
      <c r="C998" s="122"/>
      <c r="D998" s="114"/>
      <c r="E998" s="114"/>
      <c r="F998" s="115"/>
      <c r="G998" s="116"/>
      <c r="H998" s="117"/>
      <c r="I998" s="62" t="str">
        <f t="shared" si="90"/>
        <v/>
      </c>
      <c r="R998" t="str">
        <f t="shared" si="91"/>
        <v/>
      </c>
      <c r="S998" s="76" t="str">
        <f t="shared" si="92"/>
        <v/>
      </c>
      <c r="T998" s="77" t="str">
        <f t="shared" si="93"/>
        <v/>
      </c>
      <c r="U998" s="67" t="str">
        <f t="shared" si="94"/>
        <v/>
      </c>
      <c r="V998" s="67" t="str">
        <f t="shared" si="95"/>
        <v/>
      </c>
    </row>
    <row r="999" spans="1:22" ht="16.2" thickBot="1">
      <c r="A999" s="78"/>
      <c r="B999" s="114"/>
      <c r="C999" s="122"/>
      <c r="D999" s="114"/>
      <c r="E999" s="114"/>
      <c r="F999" s="115"/>
      <c r="G999" s="116"/>
      <c r="H999" s="117"/>
      <c r="I999" s="62" t="str">
        <f t="shared" si="90"/>
        <v/>
      </c>
      <c r="R999" t="str">
        <f t="shared" si="91"/>
        <v/>
      </c>
      <c r="S999" s="76" t="str">
        <f t="shared" si="92"/>
        <v/>
      </c>
      <c r="T999" s="77" t="str">
        <f t="shared" si="93"/>
        <v/>
      </c>
      <c r="U999" s="67" t="str">
        <f t="shared" si="94"/>
        <v/>
      </c>
      <c r="V999" s="67" t="str">
        <f t="shared" si="95"/>
        <v/>
      </c>
    </row>
    <row r="1000" spans="1:22" ht="16.2" thickBot="1">
      <c r="A1000" s="78"/>
      <c r="B1000" s="114"/>
      <c r="C1000" s="122"/>
      <c r="D1000" s="114"/>
      <c r="E1000" s="114"/>
      <c r="F1000" s="115"/>
      <c r="G1000" s="116"/>
      <c r="H1000" s="117"/>
      <c r="I1000" s="62" t="str">
        <f t="shared" si="90"/>
        <v/>
      </c>
      <c r="R1000" t="str">
        <f t="shared" si="91"/>
        <v/>
      </c>
      <c r="S1000" s="76" t="str">
        <f t="shared" si="92"/>
        <v/>
      </c>
      <c r="T1000" s="77" t="str">
        <f t="shared" si="93"/>
        <v/>
      </c>
      <c r="U1000" s="67" t="str">
        <f t="shared" si="94"/>
        <v/>
      </c>
      <c r="V1000" s="67" t="str">
        <f t="shared" si="95"/>
        <v/>
      </c>
    </row>
    <row r="1001" spans="1:22" ht="16.2" thickBot="1">
      <c r="A1001" s="78"/>
      <c r="B1001" s="114"/>
      <c r="C1001" s="122"/>
      <c r="D1001" s="114"/>
      <c r="E1001" s="114"/>
      <c r="F1001" s="115"/>
      <c r="G1001" s="116"/>
      <c r="H1001" s="117"/>
      <c r="I1001" s="62" t="str">
        <f t="shared" si="90"/>
        <v/>
      </c>
      <c r="R1001" t="str">
        <f t="shared" si="91"/>
        <v/>
      </c>
      <c r="S1001" s="76" t="str">
        <f t="shared" si="92"/>
        <v/>
      </c>
      <c r="T1001" s="77" t="str">
        <f t="shared" si="93"/>
        <v/>
      </c>
      <c r="U1001" s="67" t="str">
        <f t="shared" si="94"/>
        <v/>
      </c>
      <c r="V1001" s="67" t="str">
        <f t="shared" si="95"/>
        <v/>
      </c>
    </row>
    <row r="1002" spans="1:22" ht="16.2" thickBot="1">
      <c r="A1002" s="78"/>
      <c r="B1002" s="114"/>
      <c r="C1002" s="122"/>
      <c r="D1002" s="114"/>
      <c r="E1002" s="114"/>
      <c r="F1002" s="115"/>
      <c r="G1002" s="116"/>
      <c r="H1002" s="117"/>
      <c r="I1002" s="62" t="str">
        <f t="shared" si="90"/>
        <v/>
      </c>
      <c r="R1002" t="str">
        <f t="shared" si="91"/>
        <v/>
      </c>
      <c r="S1002" s="76" t="str">
        <f t="shared" si="92"/>
        <v/>
      </c>
      <c r="T1002" s="77" t="str">
        <f t="shared" si="93"/>
        <v/>
      </c>
      <c r="U1002" s="67" t="str">
        <f t="shared" si="94"/>
        <v/>
      </c>
      <c r="V1002" s="67" t="str">
        <f t="shared" si="95"/>
        <v/>
      </c>
    </row>
    <row r="1003" spans="1:22" ht="16.2" thickBot="1">
      <c r="A1003" s="78"/>
      <c r="B1003" s="114"/>
      <c r="C1003" s="122"/>
      <c r="D1003" s="114"/>
      <c r="E1003" s="114"/>
      <c r="F1003" s="115"/>
      <c r="G1003" s="116"/>
      <c r="H1003" s="117"/>
      <c r="I1003" s="62" t="str">
        <f t="shared" si="90"/>
        <v/>
      </c>
      <c r="R1003" t="str">
        <f t="shared" si="91"/>
        <v/>
      </c>
      <c r="S1003" s="76" t="str">
        <f t="shared" si="92"/>
        <v/>
      </c>
      <c r="T1003" s="77" t="str">
        <f t="shared" si="93"/>
        <v/>
      </c>
      <c r="U1003" s="67" t="str">
        <f t="shared" si="94"/>
        <v/>
      </c>
      <c r="V1003" s="67" t="str">
        <f t="shared" si="95"/>
        <v/>
      </c>
    </row>
    <row r="1004" spans="1:22" ht="16.2" thickBot="1">
      <c r="A1004" s="78"/>
      <c r="B1004" s="114"/>
      <c r="C1004" s="122"/>
      <c r="D1004" s="114"/>
      <c r="E1004" s="114"/>
      <c r="F1004" s="115"/>
      <c r="G1004" s="116"/>
      <c r="H1004" s="117"/>
      <c r="I1004" s="62" t="str">
        <f t="shared" si="90"/>
        <v/>
      </c>
      <c r="R1004" t="str">
        <f t="shared" si="91"/>
        <v/>
      </c>
      <c r="S1004" s="76" t="str">
        <f t="shared" si="92"/>
        <v/>
      </c>
      <c r="T1004" s="77" t="str">
        <f t="shared" si="93"/>
        <v/>
      </c>
      <c r="U1004" s="67" t="str">
        <f t="shared" si="94"/>
        <v/>
      </c>
      <c r="V1004" s="67" t="str">
        <f t="shared" si="95"/>
        <v/>
      </c>
    </row>
    <row r="1005" spans="1:22" ht="16.2" thickBot="1">
      <c r="A1005" s="78"/>
      <c r="B1005" s="114"/>
      <c r="C1005" s="122"/>
      <c r="D1005" s="114"/>
      <c r="E1005" s="114"/>
      <c r="F1005" s="115"/>
      <c r="G1005" s="116"/>
      <c r="H1005" s="117"/>
      <c r="I1005" s="62" t="str">
        <f t="shared" si="90"/>
        <v/>
      </c>
      <c r="R1005" t="str">
        <f t="shared" si="91"/>
        <v/>
      </c>
      <c r="S1005" s="76" t="str">
        <f t="shared" si="92"/>
        <v/>
      </c>
      <c r="T1005" s="77" t="str">
        <f t="shared" si="93"/>
        <v/>
      </c>
      <c r="U1005" s="67" t="str">
        <f t="shared" si="94"/>
        <v/>
      </c>
      <c r="V1005" s="67" t="str">
        <f t="shared" si="95"/>
        <v/>
      </c>
    </row>
    <row r="1006" spans="1:22" ht="16.2" thickBot="1">
      <c r="A1006" s="78"/>
      <c r="B1006" s="114"/>
      <c r="C1006" s="122"/>
      <c r="D1006" s="114"/>
      <c r="E1006" s="114"/>
      <c r="F1006" s="115"/>
      <c r="G1006" s="116"/>
      <c r="H1006" s="117"/>
      <c r="I1006" s="62" t="str">
        <f t="shared" si="90"/>
        <v/>
      </c>
      <c r="R1006" t="str">
        <f t="shared" si="91"/>
        <v/>
      </c>
      <c r="S1006" s="76" t="str">
        <f t="shared" si="92"/>
        <v/>
      </c>
      <c r="T1006" s="77" t="str">
        <f t="shared" si="93"/>
        <v/>
      </c>
      <c r="U1006" s="67" t="str">
        <f t="shared" si="94"/>
        <v/>
      </c>
      <c r="V1006" s="67" t="str">
        <f t="shared" si="95"/>
        <v/>
      </c>
    </row>
    <row r="1007" spans="1:22" ht="16.2" thickBot="1">
      <c r="A1007" s="78"/>
      <c r="B1007" s="114"/>
      <c r="C1007" s="122"/>
      <c r="D1007" s="114"/>
      <c r="E1007" s="114"/>
      <c r="F1007" s="115"/>
      <c r="G1007" s="116"/>
      <c r="H1007" s="117"/>
      <c r="I1007" s="62" t="str">
        <f t="shared" si="90"/>
        <v/>
      </c>
      <c r="R1007" t="str">
        <f t="shared" si="91"/>
        <v/>
      </c>
      <c r="S1007" s="76" t="str">
        <f t="shared" si="92"/>
        <v/>
      </c>
      <c r="T1007" s="77" t="str">
        <f t="shared" si="93"/>
        <v/>
      </c>
      <c r="U1007" s="67" t="str">
        <f t="shared" si="94"/>
        <v/>
      </c>
      <c r="V1007" s="67" t="str">
        <f t="shared" si="95"/>
        <v/>
      </c>
    </row>
    <row r="1008" spans="1:22" ht="16.2" thickBot="1">
      <c r="A1008" s="78"/>
      <c r="B1008" s="114"/>
      <c r="C1008" s="122"/>
      <c r="D1008" s="114"/>
      <c r="E1008" s="114"/>
      <c r="F1008" s="115"/>
      <c r="G1008" s="116"/>
      <c r="H1008" s="117"/>
      <c r="I1008" s="62" t="str">
        <f t="shared" si="90"/>
        <v/>
      </c>
      <c r="R1008" t="str">
        <f t="shared" si="91"/>
        <v/>
      </c>
      <c r="S1008" s="76" t="str">
        <f t="shared" si="92"/>
        <v/>
      </c>
      <c r="T1008" s="77" t="str">
        <f t="shared" si="93"/>
        <v/>
      </c>
      <c r="U1008" s="67" t="str">
        <f t="shared" si="94"/>
        <v/>
      </c>
      <c r="V1008" s="67" t="str">
        <f t="shared" si="95"/>
        <v/>
      </c>
    </row>
    <row r="1009" spans="1:22" ht="16.2" thickBot="1">
      <c r="A1009" s="78"/>
      <c r="B1009" s="114"/>
      <c r="C1009" s="122"/>
      <c r="D1009" s="114"/>
      <c r="E1009" s="114"/>
      <c r="F1009" s="115"/>
      <c r="G1009" s="116"/>
      <c r="H1009" s="117"/>
      <c r="I1009" s="62" t="str">
        <f t="shared" si="90"/>
        <v/>
      </c>
      <c r="R1009" t="str">
        <f t="shared" si="91"/>
        <v/>
      </c>
      <c r="S1009" s="76" t="str">
        <f t="shared" si="92"/>
        <v/>
      </c>
      <c r="T1009" s="77" t="str">
        <f t="shared" si="93"/>
        <v/>
      </c>
      <c r="U1009" s="67" t="str">
        <f t="shared" si="94"/>
        <v/>
      </c>
      <c r="V1009" s="67" t="str">
        <f t="shared" si="95"/>
        <v/>
      </c>
    </row>
    <row r="1010" spans="1:22" ht="16.2" thickBot="1">
      <c r="A1010" s="78"/>
      <c r="B1010" s="114"/>
      <c r="C1010" s="122"/>
      <c r="D1010" s="114"/>
      <c r="E1010" s="114"/>
      <c r="F1010" s="115"/>
      <c r="G1010" s="116"/>
      <c r="H1010" s="117"/>
      <c r="I1010" s="62" t="str">
        <f t="shared" si="90"/>
        <v/>
      </c>
      <c r="R1010" t="str">
        <f t="shared" si="91"/>
        <v/>
      </c>
      <c r="S1010" s="76" t="str">
        <f t="shared" si="92"/>
        <v/>
      </c>
      <c r="T1010" s="77" t="str">
        <f t="shared" si="93"/>
        <v/>
      </c>
      <c r="U1010" s="67" t="str">
        <f t="shared" si="94"/>
        <v/>
      </c>
      <c r="V1010" s="67" t="str">
        <f t="shared" si="95"/>
        <v/>
      </c>
    </row>
    <row r="1011" spans="1:22" ht="16.2" thickBot="1">
      <c r="A1011" s="78"/>
      <c r="B1011" s="114"/>
      <c r="C1011" s="122"/>
      <c r="D1011" s="114"/>
      <c r="E1011" s="114"/>
      <c r="F1011" s="115"/>
      <c r="G1011" s="116"/>
      <c r="H1011" s="117"/>
      <c r="I1011" s="62" t="str">
        <f t="shared" si="90"/>
        <v/>
      </c>
      <c r="R1011" t="str">
        <f t="shared" si="91"/>
        <v/>
      </c>
      <c r="S1011" s="76" t="str">
        <f t="shared" si="92"/>
        <v/>
      </c>
      <c r="T1011" s="77" t="str">
        <f t="shared" si="93"/>
        <v/>
      </c>
      <c r="U1011" s="67" t="str">
        <f t="shared" si="94"/>
        <v/>
      </c>
      <c r="V1011" s="67" t="str">
        <f t="shared" si="95"/>
        <v/>
      </c>
    </row>
    <row r="1012" spans="1:22" ht="16.2" thickBot="1">
      <c r="A1012" s="78"/>
      <c r="B1012" s="114"/>
      <c r="C1012" s="122"/>
      <c r="D1012" s="114"/>
      <c r="E1012" s="114"/>
      <c r="F1012" s="115"/>
      <c r="G1012" s="116"/>
      <c r="H1012" s="117"/>
      <c r="I1012" s="62" t="str">
        <f t="shared" si="90"/>
        <v/>
      </c>
      <c r="R1012" t="str">
        <f t="shared" si="91"/>
        <v/>
      </c>
      <c r="S1012" s="76" t="str">
        <f t="shared" si="92"/>
        <v/>
      </c>
      <c r="T1012" s="77" t="str">
        <f t="shared" si="93"/>
        <v/>
      </c>
      <c r="U1012" s="67" t="str">
        <f t="shared" si="94"/>
        <v/>
      </c>
      <c r="V1012" s="67" t="str">
        <f t="shared" si="95"/>
        <v/>
      </c>
    </row>
    <row r="1013" spans="1:22" ht="16.2" thickBot="1">
      <c r="A1013" s="78"/>
      <c r="B1013" s="114"/>
      <c r="C1013" s="122"/>
      <c r="D1013" s="114"/>
      <c r="E1013" s="114"/>
      <c r="F1013" s="115"/>
      <c r="G1013" s="116"/>
      <c r="H1013" s="117"/>
      <c r="I1013" s="62" t="str">
        <f t="shared" si="90"/>
        <v/>
      </c>
      <c r="R1013" t="str">
        <f t="shared" si="91"/>
        <v/>
      </c>
      <c r="S1013" s="76" t="str">
        <f t="shared" si="92"/>
        <v/>
      </c>
      <c r="T1013" s="77" t="str">
        <f t="shared" si="93"/>
        <v/>
      </c>
      <c r="U1013" s="67" t="str">
        <f t="shared" si="94"/>
        <v/>
      </c>
      <c r="V1013" s="67" t="str">
        <f t="shared" si="95"/>
        <v/>
      </c>
    </row>
    <row r="1014" spans="1:22" ht="16.2" thickBot="1">
      <c r="A1014" s="78"/>
      <c r="B1014" s="114"/>
      <c r="C1014" s="122"/>
      <c r="D1014" s="114"/>
      <c r="E1014" s="114"/>
      <c r="F1014" s="115"/>
      <c r="G1014" s="116"/>
      <c r="H1014" s="117"/>
      <c r="I1014" s="62" t="str">
        <f t="shared" si="90"/>
        <v/>
      </c>
      <c r="R1014" t="str">
        <f t="shared" si="91"/>
        <v/>
      </c>
      <c r="S1014" s="76" t="str">
        <f t="shared" si="92"/>
        <v/>
      </c>
      <c r="T1014" s="77" t="str">
        <f t="shared" si="93"/>
        <v/>
      </c>
      <c r="U1014" s="67" t="str">
        <f t="shared" si="94"/>
        <v/>
      </c>
      <c r="V1014" s="67" t="str">
        <f t="shared" si="95"/>
        <v/>
      </c>
    </row>
    <row r="1015" spans="1:22" ht="16.2" thickBot="1">
      <c r="A1015" s="78"/>
      <c r="B1015" s="114"/>
      <c r="C1015" s="122"/>
      <c r="D1015" s="114"/>
      <c r="E1015" s="114"/>
      <c r="F1015" s="115"/>
      <c r="G1015" s="116"/>
      <c r="H1015" s="117"/>
      <c r="I1015" s="62" t="str">
        <f t="shared" si="90"/>
        <v/>
      </c>
      <c r="R1015" t="str">
        <f t="shared" si="91"/>
        <v/>
      </c>
      <c r="S1015" s="76" t="str">
        <f t="shared" si="92"/>
        <v/>
      </c>
      <c r="T1015" s="77" t="str">
        <f t="shared" si="93"/>
        <v/>
      </c>
      <c r="U1015" s="67" t="str">
        <f t="shared" si="94"/>
        <v/>
      </c>
      <c r="V1015" s="67" t="str">
        <f t="shared" si="95"/>
        <v/>
      </c>
    </row>
    <row r="1016" spans="1:22" ht="16.2" thickBot="1">
      <c r="A1016" s="78"/>
      <c r="B1016" s="114"/>
      <c r="C1016" s="122"/>
      <c r="D1016" s="114"/>
      <c r="E1016" s="114"/>
      <c r="F1016" s="115"/>
      <c r="G1016" s="116"/>
      <c r="H1016" s="117"/>
      <c r="I1016" s="62" t="str">
        <f t="shared" si="90"/>
        <v/>
      </c>
      <c r="R1016" t="str">
        <f t="shared" si="91"/>
        <v/>
      </c>
      <c r="S1016" s="76" t="str">
        <f t="shared" si="92"/>
        <v/>
      </c>
      <c r="T1016" s="77" t="str">
        <f t="shared" si="93"/>
        <v/>
      </c>
      <c r="U1016" s="67" t="str">
        <f t="shared" si="94"/>
        <v/>
      </c>
      <c r="V1016" s="67" t="str">
        <f t="shared" si="95"/>
        <v/>
      </c>
    </row>
    <row r="1017" spans="1:22" ht="16.2" thickBot="1">
      <c r="A1017" s="78"/>
      <c r="B1017" s="114"/>
      <c r="C1017" s="122"/>
      <c r="D1017" s="114"/>
      <c r="E1017" s="114"/>
      <c r="F1017" s="115"/>
      <c r="G1017" s="116"/>
      <c r="H1017" s="117"/>
      <c r="I1017" s="62" t="str">
        <f t="shared" si="90"/>
        <v/>
      </c>
      <c r="R1017" t="str">
        <f t="shared" si="91"/>
        <v/>
      </c>
      <c r="S1017" s="76" t="str">
        <f t="shared" si="92"/>
        <v/>
      </c>
      <c r="T1017" s="77" t="str">
        <f t="shared" si="93"/>
        <v/>
      </c>
      <c r="U1017" s="67" t="str">
        <f t="shared" si="94"/>
        <v/>
      </c>
      <c r="V1017" s="67" t="str">
        <f t="shared" si="95"/>
        <v/>
      </c>
    </row>
    <row r="1018" spans="1:22" ht="16.2" thickBot="1">
      <c r="A1018" s="78"/>
      <c r="B1018" s="114"/>
      <c r="C1018" s="122"/>
      <c r="D1018" s="114"/>
      <c r="E1018" s="114"/>
      <c r="F1018" s="115"/>
      <c r="G1018" s="116"/>
      <c r="H1018" s="117"/>
      <c r="I1018" s="62" t="str">
        <f t="shared" si="90"/>
        <v/>
      </c>
      <c r="R1018" t="str">
        <f t="shared" si="91"/>
        <v/>
      </c>
      <c r="S1018" s="76" t="str">
        <f t="shared" si="92"/>
        <v/>
      </c>
      <c r="T1018" s="77" t="str">
        <f t="shared" si="93"/>
        <v/>
      </c>
      <c r="U1018" s="67" t="str">
        <f t="shared" si="94"/>
        <v/>
      </c>
      <c r="V1018" s="67" t="str">
        <f t="shared" si="95"/>
        <v/>
      </c>
    </row>
    <row r="1019" spans="1:22" ht="16.2" thickBot="1">
      <c r="A1019" s="78"/>
      <c r="B1019" s="114"/>
      <c r="C1019" s="122"/>
      <c r="D1019" s="114"/>
      <c r="E1019" s="114"/>
      <c r="F1019" s="115"/>
      <c r="G1019" s="116"/>
      <c r="H1019" s="117"/>
      <c r="I1019" s="62" t="str">
        <f t="shared" si="90"/>
        <v/>
      </c>
      <c r="R1019" t="str">
        <f t="shared" si="91"/>
        <v/>
      </c>
      <c r="S1019" s="76" t="str">
        <f t="shared" si="92"/>
        <v/>
      </c>
      <c r="T1019" s="77" t="str">
        <f t="shared" si="93"/>
        <v/>
      </c>
      <c r="U1019" s="67" t="str">
        <f t="shared" si="94"/>
        <v/>
      </c>
      <c r="V1019" s="67" t="str">
        <f t="shared" si="95"/>
        <v/>
      </c>
    </row>
    <row r="1020" spans="1:22" ht="16.2" thickBot="1">
      <c r="A1020" s="78"/>
      <c r="B1020" s="114"/>
      <c r="C1020" s="122"/>
      <c r="D1020" s="114"/>
      <c r="E1020" s="114"/>
      <c r="F1020" s="115"/>
      <c r="G1020" s="116"/>
      <c r="H1020" s="117"/>
      <c r="I1020" s="62" t="str">
        <f t="shared" si="90"/>
        <v/>
      </c>
      <c r="R1020" t="str">
        <f t="shared" si="91"/>
        <v/>
      </c>
      <c r="S1020" s="76" t="str">
        <f t="shared" si="92"/>
        <v/>
      </c>
      <c r="T1020" s="77" t="str">
        <f t="shared" si="93"/>
        <v/>
      </c>
      <c r="U1020" s="67" t="str">
        <f t="shared" si="94"/>
        <v/>
      </c>
      <c r="V1020" s="67" t="str">
        <f t="shared" si="95"/>
        <v/>
      </c>
    </row>
    <row r="1021" spans="1:22" ht="16.2" thickBot="1">
      <c r="A1021" s="78"/>
      <c r="B1021" s="114"/>
      <c r="C1021" s="122"/>
      <c r="D1021" s="114"/>
      <c r="E1021" s="114"/>
      <c r="F1021" s="115"/>
      <c r="G1021" s="116"/>
      <c r="H1021" s="117"/>
      <c r="I1021" s="62" t="str">
        <f t="shared" si="90"/>
        <v/>
      </c>
      <c r="R1021" t="str">
        <f t="shared" si="91"/>
        <v/>
      </c>
      <c r="S1021" s="76" t="str">
        <f t="shared" si="92"/>
        <v/>
      </c>
      <c r="T1021" s="77" t="str">
        <f t="shared" si="93"/>
        <v/>
      </c>
      <c r="U1021" s="67" t="str">
        <f t="shared" si="94"/>
        <v/>
      </c>
      <c r="V1021" s="67" t="str">
        <f t="shared" si="95"/>
        <v/>
      </c>
    </row>
    <row r="1022" spans="1:22" ht="16.2" thickBot="1">
      <c r="A1022" s="78"/>
      <c r="B1022" s="114"/>
      <c r="C1022" s="122"/>
      <c r="D1022" s="114"/>
      <c r="E1022" s="114"/>
      <c r="F1022" s="115"/>
      <c r="G1022" s="116"/>
      <c r="H1022" s="117"/>
      <c r="I1022" s="62" t="str">
        <f t="shared" si="90"/>
        <v/>
      </c>
      <c r="R1022" t="str">
        <f t="shared" si="91"/>
        <v/>
      </c>
      <c r="S1022" s="76" t="str">
        <f t="shared" si="92"/>
        <v/>
      </c>
      <c r="T1022" s="77" t="str">
        <f t="shared" si="93"/>
        <v/>
      </c>
      <c r="U1022" s="67" t="str">
        <f t="shared" si="94"/>
        <v/>
      </c>
      <c r="V1022" s="67" t="str">
        <f t="shared" si="95"/>
        <v/>
      </c>
    </row>
    <row r="1023" spans="1:22" ht="16.2" thickBot="1">
      <c r="A1023" s="78"/>
      <c r="B1023" s="114"/>
      <c r="C1023" s="122"/>
      <c r="D1023" s="114"/>
      <c r="E1023" s="114"/>
      <c r="F1023" s="115"/>
      <c r="G1023" s="116"/>
      <c r="H1023" s="117"/>
      <c r="I1023" s="62" t="str">
        <f t="shared" si="90"/>
        <v/>
      </c>
      <c r="R1023" t="str">
        <f t="shared" si="91"/>
        <v/>
      </c>
      <c r="S1023" s="76" t="str">
        <f t="shared" si="92"/>
        <v/>
      </c>
      <c r="T1023" s="77" t="str">
        <f t="shared" si="93"/>
        <v/>
      </c>
      <c r="U1023" s="67" t="str">
        <f t="shared" si="94"/>
        <v/>
      </c>
      <c r="V1023" s="67" t="str">
        <f t="shared" si="95"/>
        <v/>
      </c>
    </row>
    <row r="1024" spans="1:22" ht="16.2" thickBot="1">
      <c r="A1024" s="78"/>
      <c r="B1024" s="114"/>
      <c r="C1024" s="122"/>
      <c r="D1024" s="114"/>
      <c r="E1024" s="114"/>
      <c r="F1024" s="115"/>
      <c r="G1024" s="116"/>
      <c r="H1024" s="117"/>
      <c r="I1024" s="62" t="str">
        <f t="shared" si="90"/>
        <v/>
      </c>
      <c r="R1024" t="str">
        <f t="shared" si="91"/>
        <v/>
      </c>
      <c r="S1024" s="76" t="str">
        <f t="shared" si="92"/>
        <v/>
      </c>
      <c r="T1024" s="77" t="str">
        <f t="shared" si="93"/>
        <v/>
      </c>
      <c r="U1024" s="67" t="str">
        <f t="shared" si="94"/>
        <v/>
      </c>
      <c r="V1024" s="67" t="str">
        <f t="shared" si="95"/>
        <v/>
      </c>
    </row>
    <row r="1025" spans="1:22" ht="16.2" thickBot="1">
      <c r="A1025" s="78"/>
      <c r="B1025" s="114"/>
      <c r="C1025" s="122"/>
      <c r="D1025" s="114"/>
      <c r="E1025" s="114"/>
      <c r="F1025" s="115"/>
      <c r="G1025" s="116"/>
      <c r="H1025" s="117"/>
      <c r="I1025" s="62" t="str">
        <f t="shared" si="90"/>
        <v/>
      </c>
      <c r="R1025" t="str">
        <f t="shared" si="91"/>
        <v/>
      </c>
      <c r="S1025" s="76" t="str">
        <f t="shared" si="92"/>
        <v/>
      </c>
      <c r="T1025" s="77" t="str">
        <f t="shared" si="93"/>
        <v/>
      </c>
      <c r="U1025" s="67" t="str">
        <f t="shared" si="94"/>
        <v/>
      </c>
      <c r="V1025" s="67" t="str">
        <f t="shared" si="95"/>
        <v/>
      </c>
    </row>
    <row r="1026" spans="1:22" ht="16.2" thickBot="1">
      <c r="A1026" s="78"/>
      <c r="B1026" s="114"/>
      <c r="C1026" s="122"/>
      <c r="D1026" s="114"/>
      <c r="E1026" s="114"/>
      <c r="F1026" s="115"/>
      <c r="G1026" s="116"/>
      <c r="H1026" s="117"/>
      <c r="I1026" s="62" t="str">
        <f t="shared" si="90"/>
        <v/>
      </c>
      <c r="R1026" t="str">
        <f t="shared" si="91"/>
        <v/>
      </c>
      <c r="S1026" s="76" t="str">
        <f t="shared" si="92"/>
        <v/>
      </c>
      <c r="T1026" s="77" t="str">
        <f t="shared" si="93"/>
        <v/>
      </c>
      <c r="U1026" s="67" t="str">
        <f t="shared" si="94"/>
        <v/>
      </c>
      <c r="V1026" s="67" t="str">
        <f t="shared" si="95"/>
        <v/>
      </c>
    </row>
    <row r="1027" spans="1:22" ht="16.2" thickBot="1">
      <c r="A1027" s="78"/>
      <c r="B1027" s="114"/>
      <c r="C1027" s="122"/>
      <c r="D1027" s="114"/>
      <c r="E1027" s="114"/>
      <c r="F1027" s="115"/>
      <c r="G1027" s="116"/>
      <c r="H1027" s="117"/>
      <c r="I1027" s="62" t="str">
        <f t="shared" ref="I1027:I1066" si="96">IF(C1027="","",EXP(C1027))</f>
        <v/>
      </c>
      <c r="R1027" t="str">
        <f t="shared" ref="R1027:R1034" si="97">IF(C1027="","",EXP(-POWER((1-K$23*(I1027-K$17)/K$16), 1/K$23)))</f>
        <v/>
      </c>
      <c r="S1027" s="76" t="str">
        <f t="shared" ref="S1027:S1033" si="98">IF(C1027="","", -LN(1- K$23 *(I1027-K$17)/K$16) / K$23)</f>
        <v/>
      </c>
      <c r="T1027" s="77" t="str">
        <f t="shared" ref="T1027:T1034" si="99">IF(C1027="","",(1/K$16)  *  EXP(-(1-K$23)*S1027 - EXP(-S1027)))</f>
        <v/>
      </c>
      <c r="U1027" s="67" t="str">
        <f t="shared" ref="U1027:U1034" si="100">IF(C1027="","",(A1027-1)*I1027/(K$14-1))</f>
        <v/>
      </c>
      <c r="V1027" s="67" t="str">
        <f t="shared" ref="V1027:V1030" si="101">IF(C1027="","",(A1027-1)*(A1027-2)*I1027/((K$14-1)*(K$14-2)))</f>
        <v/>
      </c>
    </row>
    <row r="1028" spans="1:22" ht="16.2" thickBot="1">
      <c r="A1028" s="78"/>
      <c r="B1028" s="114"/>
      <c r="C1028" s="122"/>
      <c r="D1028" s="114"/>
      <c r="E1028" s="114"/>
      <c r="F1028" s="115"/>
      <c r="G1028" s="116"/>
      <c r="H1028" s="117"/>
      <c r="I1028" s="62" t="str">
        <f t="shared" si="96"/>
        <v/>
      </c>
      <c r="R1028" t="str">
        <f t="shared" si="97"/>
        <v/>
      </c>
      <c r="S1028" s="76" t="str">
        <f t="shared" si="98"/>
        <v/>
      </c>
      <c r="T1028" s="77" t="str">
        <f t="shared" si="99"/>
        <v/>
      </c>
      <c r="U1028" s="67" t="str">
        <f t="shared" si="100"/>
        <v/>
      </c>
      <c r="V1028" s="67" t="str">
        <f t="shared" si="101"/>
        <v/>
      </c>
    </row>
    <row r="1029" spans="1:22" ht="16.2" thickBot="1">
      <c r="A1029" s="78"/>
      <c r="B1029" s="114"/>
      <c r="C1029" s="122"/>
      <c r="D1029" s="114"/>
      <c r="E1029" s="114"/>
      <c r="F1029" s="115"/>
      <c r="G1029" s="116"/>
      <c r="H1029" s="117"/>
      <c r="I1029" s="62" t="str">
        <f t="shared" si="96"/>
        <v/>
      </c>
      <c r="R1029" t="str">
        <f t="shared" si="97"/>
        <v/>
      </c>
      <c r="S1029" s="76" t="str">
        <f t="shared" si="98"/>
        <v/>
      </c>
      <c r="T1029" s="77" t="str">
        <f t="shared" si="99"/>
        <v/>
      </c>
      <c r="U1029" s="67" t="str">
        <f t="shared" si="100"/>
        <v/>
      </c>
      <c r="V1029" s="67" t="str">
        <f t="shared" si="101"/>
        <v/>
      </c>
    </row>
    <row r="1030" spans="1:22" ht="16.2" thickBot="1">
      <c r="A1030" s="78"/>
      <c r="B1030" s="114"/>
      <c r="C1030" s="122"/>
      <c r="D1030" s="114"/>
      <c r="E1030" s="114"/>
      <c r="F1030" s="115"/>
      <c r="G1030" s="116"/>
      <c r="H1030" s="117"/>
      <c r="I1030" s="62" t="str">
        <f t="shared" si="96"/>
        <v/>
      </c>
      <c r="R1030" t="str">
        <f t="shared" si="97"/>
        <v/>
      </c>
      <c r="S1030" s="76" t="str">
        <f t="shared" si="98"/>
        <v/>
      </c>
      <c r="T1030" s="77" t="str">
        <f t="shared" si="99"/>
        <v/>
      </c>
      <c r="U1030" s="67" t="str">
        <f t="shared" si="100"/>
        <v/>
      </c>
      <c r="V1030" s="67" t="str">
        <f t="shared" si="101"/>
        <v/>
      </c>
    </row>
    <row r="1031" spans="1:22" ht="16.2" thickBot="1">
      <c r="A1031" s="78"/>
      <c r="B1031" s="114"/>
      <c r="C1031" s="122"/>
      <c r="D1031" s="114"/>
      <c r="E1031" s="114"/>
      <c r="F1031" s="115"/>
      <c r="G1031" s="116"/>
      <c r="H1031" s="117"/>
      <c r="I1031" s="62" t="str">
        <f t="shared" si="96"/>
        <v/>
      </c>
      <c r="R1031" t="str">
        <f t="shared" si="97"/>
        <v/>
      </c>
      <c r="S1031" s="76" t="str">
        <f t="shared" si="98"/>
        <v/>
      </c>
      <c r="T1031" s="77" t="str">
        <f t="shared" si="99"/>
        <v/>
      </c>
      <c r="U1031" s="67" t="str">
        <f t="shared" si="100"/>
        <v/>
      </c>
    </row>
    <row r="1032" spans="1:22" ht="16.2" thickBot="1">
      <c r="A1032" s="78"/>
      <c r="B1032" s="114"/>
      <c r="C1032" s="122"/>
      <c r="D1032" s="114"/>
      <c r="E1032" s="114"/>
      <c r="F1032" s="115"/>
      <c r="G1032" s="116"/>
      <c r="H1032" s="117"/>
      <c r="I1032" s="62" t="str">
        <f t="shared" si="96"/>
        <v/>
      </c>
      <c r="R1032" t="str">
        <f t="shared" si="97"/>
        <v/>
      </c>
      <c r="S1032" s="76" t="str">
        <f t="shared" si="98"/>
        <v/>
      </c>
      <c r="T1032" s="77" t="str">
        <f t="shared" si="99"/>
        <v/>
      </c>
      <c r="U1032" s="67" t="str">
        <f t="shared" si="100"/>
        <v/>
      </c>
    </row>
    <row r="1033" spans="1:22" ht="16.2" thickBot="1">
      <c r="A1033" s="78"/>
      <c r="B1033" s="114"/>
      <c r="C1033" s="122"/>
      <c r="D1033" s="114"/>
      <c r="E1033" s="114"/>
      <c r="F1033" s="115"/>
      <c r="G1033" s="116"/>
      <c r="H1033" s="117"/>
      <c r="I1033" s="62" t="str">
        <f t="shared" si="96"/>
        <v/>
      </c>
      <c r="R1033" t="str">
        <f t="shared" si="97"/>
        <v/>
      </c>
      <c r="S1033" s="76" t="str">
        <f t="shared" si="98"/>
        <v/>
      </c>
      <c r="T1033" s="77" t="str">
        <f t="shared" si="99"/>
        <v/>
      </c>
      <c r="U1033" s="67" t="str">
        <f t="shared" si="100"/>
        <v/>
      </c>
    </row>
    <row r="1034" spans="1:22" ht="16.2" thickBot="1">
      <c r="A1034" s="78"/>
      <c r="B1034" s="114"/>
      <c r="C1034" s="122"/>
      <c r="D1034" s="114"/>
      <c r="E1034" s="114"/>
      <c r="F1034" s="115"/>
      <c r="G1034" s="116"/>
      <c r="H1034" s="117"/>
      <c r="I1034" s="62" t="str">
        <f t="shared" si="96"/>
        <v/>
      </c>
      <c r="R1034" t="str">
        <f t="shared" si="97"/>
        <v/>
      </c>
      <c r="T1034" s="77" t="str">
        <f t="shared" si="99"/>
        <v/>
      </c>
      <c r="U1034" s="67" t="str">
        <f t="shared" si="100"/>
        <v/>
      </c>
    </row>
    <row r="1035" spans="1:22" ht="16.2" thickBot="1">
      <c r="A1035" s="78"/>
      <c r="B1035" s="114"/>
      <c r="C1035" s="122"/>
      <c r="D1035" s="114"/>
      <c r="E1035" s="114"/>
      <c r="F1035" s="115"/>
      <c r="G1035" s="116"/>
      <c r="H1035" s="117"/>
      <c r="I1035" s="62" t="str">
        <f t="shared" si="96"/>
        <v/>
      </c>
    </row>
    <row r="1036" spans="1:22" ht="16.2" thickBot="1">
      <c r="A1036" s="78"/>
      <c r="B1036" s="114"/>
      <c r="C1036" s="122"/>
      <c r="D1036" s="114"/>
      <c r="E1036" s="114"/>
      <c r="F1036" s="115"/>
      <c r="G1036" s="116"/>
      <c r="H1036" s="117"/>
      <c r="I1036" s="62" t="str">
        <f t="shared" si="96"/>
        <v/>
      </c>
    </row>
    <row r="1037" spans="1:22" ht="16.2" thickBot="1">
      <c r="A1037" s="78"/>
      <c r="B1037" s="114"/>
      <c r="C1037" s="122"/>
      <c r="D1037" s="114"/>
      <c r="E1037" s="114"/>
      <c r="F1037" s="115"/>
      <c r="G1037" s="116"/>
      <c r="H1037" s="117"/>
      <c r="I1037" s="62" t="str">
        <f t="shared" si="96"/>
        <v/>
      </c>
    </row>
    <row r="1038" spans="1:22" ht="16.2" thickBot="1">
      <c r="A1038" s="78"/>
      <c r="B1038" s="114"/>
      <c r="C1038" s="122"/>
      <c r="D1038" s="114"/>
      <c r="E1038" s="114"/>
      <c r="F1038" s="115"/>
      <c r="G1038" s="116"/>
      <c r="H1038" s="117"/>
      <c r="I1038" s="62" t="str">
        <f t="shared" si="96"/>
        <v/>
      </c>
    </row>
    <row r="1039" spans="1:22" ht="16.2" thickBot="1">
      <c r="A1039" s="78"/>
      <c r="B1039" s="114"/>
      <c r="C1039" s="122"/>
      <c r="D1039" s="114"/>
      <c r="E1039" s="114"/>
      <c r="F1039" s="115"/>
      <c r="G1039" s="116"/>
      <c r="H1039" s="117"/>
      <c r="I1039" s="62" t="str">
        <f t="shared" si="96"/>
        <v/>
      </c>
    </row>
    <row r="1040" spans="1:22" ht="16.2" thickBot="1">
      <c r="A1040" s="78"/>
      <c r="B1040" s="114"/>
      <c r="C1040" s="122"/>
      <c r="D1040" s="114"/>
      <c r="E1040" s="114"/>
      <c r="F1040" s="115"/>
      <c r="G1040" s="116"/>
      <c r="H1040" s="117"/>
      <c r="I1040" s="62" t="str">
        <f t="shared" si="96"/>
        <v/>
      </c>
    </row>
    <row r="1041" spans="1:9" ht="16.2" thickBot="1">
      <c r="A1041" s="78"/>
      <c r="B1041" s="114"/>
      <c r="C1041" s="122"/>
      <c r="D1041" s="114"/>
      <c r="E1041" s="114"/>
      <c r="F1041" s="115"/>
      <c r="G1041" s="116"/>
      <c r="H1041" s="117"/>
      <c r="I1041" s="62" t="str">
        <f t="shared" si="96"/>
        <v/>
      </c>
    </row>
    <row r="1042" spans="1:9" ht="16.2" thickBot="1">
      <c r="A1042" s="78"/>
      <c r="B1042" s="114"/>
      <c r="C1042" s="122"/>
      <c r="D1042" s="114"/>
      <c r="E1042" s="114"/>
      <c r="F1042" s="115"/>
      <c r="G1042" s="116"/>
      <c r="H1042" s="117"/>
      <c r="I1042" s="62" t="str">
        <f t="shared" si="96"/>
        <v/>
      </c>
    </row>
    <row r="1043" spans="1:9" ht="16.2" thickBot="1">
      <c r="A1043" s="78"/>
      <c r="B1043" s="114"/>
      <c r="C1043" s="122"/>
      <c r="D1043" s="114"/>
      <c r="E1043" s="114"/>
      <c r="F1043" s="115"/>
      <c r="G1043" s="116"/>
      <c r="H1043" s="117"/>
      <c r="I1043" s="62" t="str">
        <f t="shared" si="96"/>
        <v/>
      </c>
    </row>
    <row r="1044" spans="1:9" ht="16.2" thickBot="1">
      <c r="A1044" s="78"/>
      <c r="B1044" s="114"/>
      <c r="C1044" s="122"/>
      <c r="D1044" s="114"/>
      <c r="E1044" s="114"/>
      <c r="F1044" s="115"/>
      <c r="G1044" s="116"/>
      <c r="H1044" s="117"/>
      <c r="I1044" s="62" t="str">
        <f t="shared" si="96"/>
        <v/>
      </c>
    </row>
    <row r="1045" spans="1:9" ht="16.2" thickBot="1">
      <c r="A1045" s="78"/>
      <c r="B1045" s="114"/>
      <c r="C1045" s="122"/>
      <c r="D1045" s="114"/>
      <c r="E1045" s="114"/>
      <c r="F1045" s="115"/>
      <c r="G1045" s="116"/>
      <c r="H1045" s="117"/>
      <c r="I1045" s="62" t="str">
        <f t="shared" si="96"/>
        <v/>
      </c>
    </row>
    <row r="1046" spans="1:9" ht="16.2" thickBot="1">
      <c r="A1046" s="78"/>
      <c r="B1046" s="114"/>
      <c r="C1046" s="122"/>
      <c r="D1046" s="114"/>
      <c r="E1046" s="114"/>
      <c r="F1046" s="115"/>
      <c r="G1046" s="116"/>
      <c r="H1046" s="117"/>
      <c r="I1046" s="62" t="str">
        <f t="shared" si="96"/>
        <v/>
      </c>
    </row>
    <row r="1047" spans="1:9" ht="16.2" thickBot="1">
      <c r="A1047" s="78"/>
      <c r="B1047" s="114"/>
      <c r="C1047" s="122"/>
      <c r="D1047" s="114"/>
      <c r="E1047" s="114"/>
      <c r="F1047" s="115"/>
      <c r="G1047" s="116"/>
      <c r="H1047" s="117"/>
      <c r="I1047" s="62" t="str">
        <f t="shared" si="96"/>
        <v/>
      </c>
    </row>
    <row r="1048" spans="1:9" ht="16.2" thickBot="1">
      <c r="A1048" s="78"/>
      <c r="B1048" s="114"/>
      <c r="C1048" s="122"/>
      <c r="D1048" s="114"/>
      <c r="E1048" s="114"/>
      <c r="F1048" s="115"/>
      <c r="G1048" s="116"/>
      <c r="H1048" s="117"/>
      <c r="I1048" s="62" t="str">
        <f t="shared" si="96"/>
        <v/>
      </c>
    </row>
    <row r="1049" spans="1:9" ht="16.2" thickBot="1">
      <c r="A1049" s="78"/>
      <c r="B1049" s="114"/>
      <c r="C1049" s="122"/>
      <c r="D1049" s="114"/>
      <c r="E1049" s="114"/>
      <c r="F1049" s="115"/>
      <c r="G1049" s="116"/>
      <c r="H1049" s="117"/>
      <c r="I1049" s="62" t="str">
        <f t="shared" si="96"/>
        <v/>
      </c>
    </row>
    <row r="1050" spans="1:9" ht="16.2" thickBot="1">
      <c r="A1050" s="78"/>
      <c r="B1050" s="114"/>
      <c r="C1050" s="122"/>
      <c r="D1050" s="114"/>
      <c r="E1050" s="114"/>
      <c r="F1050" s="115"/>
      <c r="G1050" s="116"/>
      <c r="H1050" s="117"/>
      <c r="I1050" s="62" t="str">
        <f t="shared" si="96"/>
        <v/>
      </c>
    </row>
    <row r="1051" spans="1:9" ht="16.2" thickBot="1">
      <c r="A1051" s="78"/>
      <c r="B1051" s="114"/>
      <c r="C1051" s="122"/>
      <c r="D1051" s="114"/>
      <c r="E1051" s="114"/>
      <c r="F1051" s="115"/>
      <c r="G1051" s="116"/>
      <c r="H1051" s="117"/>
      <c r="I1051" s="62" t="str">
        <f t="shared" si="96"/>
        <v/>
      </c>
    </row>
    <row r="1052" spans="1:9" ht="16.2" thickBot="1">
      <c r="A1052" s="78"/>
      <c r="B1052" s="114"/>
      <c r="C1052" s="122"/>
      <c r="D1052" s="114"/>
      <c r="E1052" s="114"/>
      <c r="F1052" s="115"/>
      <c r="G1052" s="116"/>
      <c r="H1052" s="117"/>
      <c r="I1052" s="62" t="str">
        <f t="shared" si="96"/>
        <v/>
      </c>
    </row>
    <row r="1053" spans="1:9" ht="16.2" thickBot="1">
      <c r="A1053" s="78"/>
      <c r="B1053" s="114"/>
      <c r="C1053" s="122"/>
      <c r="D1053" s="114"/>
      <c r="E1053" s="114"/>
      <c r="F1053" s="115"/>
      <c r="G1053" s="116"/>
      <c r="H1053" s="117"/>
      <c r="I1053" s="62" t="str">
        <f t="shared" si="96"/>
        <v/>
      </c>
    </row>
    <row r="1054" spans="1:9" ht="16.2" thickBot="1">
      <c r="A1054" s="78"/>
      <c r="B1054" s="114"/>
      <c r="C1054" s="122"/>
      <c r="D1054" s="114"/>
      <c r="E1054" s="114"/>
      <c r="F1054" s="115"/>
      <c r="G1054" s="116"/>
      <c r="H1054" s="117"/>
      <c r="I1054" s="62" t="str">
        <f t="shared" si="96"/>
        <v/>
      </c>
    </row>
    <row r="1055" spans="1:9" ht="16.2" thickBot="1">
      <c r="A1055" s="78"/>
      <c r="B1055" s="114"/>
      <c r="C1055" s="122"/>
      <c r="D1055" s="114"/>
      <c r="E1055" s="114"/>
      <c r="F1055" s="115"/>
      <c r="G1055" s="116"/>
      <c r="H1055" s="117"/>
      <c r="I1055" s="62" t="str">
        <f t="shared" si="96"/>
        <v/>
      </c>
    </row>
    <row r="1056" spans="1:9" ht="16.2" thickBot="1">
      <c r="A1056" s="78"/>
      <c r="B1056" s="114"/>
      <c r="C1056" s="122"/>
      <c r="D1056" s="114"/>
      <c r="E1056" s="114"/>
      <c r="F1056" s="115"/>
      <c r="G1056" s="116"/>
      <c r="H1056" s="117"/>
      <c r="I1056" s="62" t="str">
        <f t="shared" si="96"/>
        <v/>
      </c>
    </row>
    <row r="1057" spans="1:9">
      <c r="A1057" s="78"/>
      <c r="B1057" s="114"/>
      <c r="C1057" s="122"/>
      <c r="D1057" s="114"/>
      <c r="E1057" s="114"/>
      <c r="F1057" s="115"/>
      <c r="G1057" s="116"/>
      <c r="H1057" s="117"/>
      <c r="I1057" s="123" t="str">
        <f t="shared" si="96"/>
        <v/>
      </c>
    </row>
    <row r="1058" spans="1:9">
      <c r="A1058" s="78"/>
      <c r="B1058" s="114"/>
      <c r="C1058" s="122"/>
      <c r="D1058" s="114"/>
      <c r="E1058" s="114"/>
      <c r="F1058" s="115"/>
      <c r="G1058" s="116"/>
      <c r="H1058" s="117"/>
      <c r="I1058" s="123" t="str">
        <f t="shared" si="96"/>
        <v/>
      </c>
    </row>
    <row r="1059" spans="1:9">
      <c r="A1059" s="78"/>
      <c r="B1059" s="114"/>
      <c r="C1059" s="122"/>
      <c r="D1059" s="114"/>
      <c r="E1059" s="114"/>
      <c r="F1059" s="115"/>
      <c r="G1059" s="116"/>
      <c r="H1059" s="117"/>
      <c r="I1059" s="123" t="str">
        <f t="shared" si="96"/>
        <v/>
      </c>
    </row>
    <row r="1060" spans="1:9">
      <c r="A1060" s="78"/>
      <c r="B1060" s="114"/>
      <c r="C1060" s="122"/>
      <c r="D1060" s="114"/>
      <c r="E1060" s="114"/>
      <c r="F1060" s="115"/>
      <c r="G1060" s="116"/>
      <c r="H1060" s="117"/>
      <c r="I1060" s="123" t="str">
        <f t="shared" si="96"/>
        <v/>
      </c>
    </row>
    <row r="1061" spans="1:9">
      <c r="A1061" s="78"/>
      <c r="B1061" s="114"/>
      <c r="C1061" s="122"/>
      <c r="D1061" s="114"/>
      <c r="E1061" s="114"/>
      <c r="F1061" s="115"/>
      <c r="G1061" s="116"/>
      <c r="H1061" s="117"/>
      <c r="I1061" s="123" t="str">
        <f t="shared" si="96"/>
        <v/>
      </c>
    </row>
    <row r="1062" spans="1:9">
      <c r="A1062" s="78"/>
      <c r="B1062" s="114"/>
      <c r="C1062" s="122"/>
      <c r="D1062" s="114"/>
      <c r="E1062" s="114"/>
      <c r="F1062" s="115"/>
      <c r="G1062" s="116"/>
      <c r="H1062" s="117"/>
      <c r="I1062" s="123" t="str">
        <f t="shared" si="96"/>
        <v/>
      </c>
    </row>
    <row r="1063" spans="1:9">
      <c r="A1063" s="78"/>
      <c r="B1063" s="114"/>
      <c r="C1063" s="122"/>
      <c r="D1063" s="114"/>
      <c r="E1063" s="114"/>
      <c r="F1063" s="115"/>
      <c r="G1063" s="116"/>
      <c r="H1063" s="117"/>
      <c r="I1063" s="123" t="str">
        <f t="shared" si="96"/>
        <v/>
      </c>
    </row>
    <row r="1064" spans="1:9">
      <c r="A1064" s="78"/>
      <c r="B1064" s="114"/>
      <c r="C1064" s="122"/>
      <c r="D1064" s="114"/>
      <c r="E1064" s="114"/>
      <c r="F1064" s="115"/>
      <c r="G1064" s="116"/>
      <c r="H1064" s="117"/>
      <c r="I1064" s="123" t="str">
        <f t="shared" si="96"/>
        <v/>
      </c>
    </row>
    <row r="1065" spans="1:9">
      <c r="A1065" s="78"/>
      <c r="B1065" s="114"/>
      <c r="C1065" s="122"/>
      <c r="D1065" s="114"/>
      <c r="E1065" s="114"/>
      <c r="F1065" s="115"/>
      <c r="G1065" s="116"/>
      <c r="H1065" s="117"/>
      <c r="I1065" s="123" t="str">
        <f t="shared" si="96"/>
        <v/>
      </c>
    </row>
    <row r="1066" spans="1:9">
      <c r="A1066" s="78"/>
      <c r="B1066" s="114"/>
      <c r="C1066" s="122"/>
      <c r="D1066" s="114"/>
      <c r="E1066" s="114"/>
      <c r="F1066" s="115"/>
      <c r="G1066" s="116"/>
      <c r="H1066" s="117"/>
      <c r="I1066" s="123" t="str">
        <f t="shared" si="96"/>
        <v/>
      </c>
    </row>
    <row r="1067" spans="1:9">
      <c r="A1067" s="78"/>
      <c r="B1067" s="114"/>
      <c r="C1067" s="122"/>
      <c r="D1067" s="114"/>
      <c r="E1067" s="114"/>
      <c r="F1067" s="115"/>
      <c r="G1067" s="116"/>
      <c r="H1067" s="117"/>
    </row>
    <row r="1068" spans="1:9">
      <c r="A1068" s="78"/>
      <c r="B1068" s="114"/>
      <c r="C1068" s="122"/>
      <c r="D1068" s="114"/>
      <c r="E1068" s="114"/>
      <c r="F1068" s="115"/>
      <c r="G1068" s="116"/>
      <c r="H1068" s="117"/>
    </row>
    <row r="1069" spans="1:9">
      <c r="A1069" s="78"/>
      <c r="B1069" s="114"/>
      <c r="C1069" s="122"/>
      <c r="D1069" s="114"/>
      <c r="E1069" s="114"/>
      <c r="F1069" s="115"/>
      <c r="G1069" s="116"/>
      <c r="H1069" s="117"/>
    </row>
    <row r="1070" spans="1:9">
      <c r="A1070" s="78"/>
      <c r="B1070" s="114"/>
      <c r="C1070" s="122"/>
      <c r="D1070" s="114"/>
      <c r="E1070" s="114"/>
      <c r="F1070" s="115"/>
      <c r="G1070" s="116"/>
      <c r="H1070" s="117"/>
    </row>
    <row r="1071" spans="1:9">
      <c r="A1071" s="78"/>
      <c r="B1071" s="114"/>
      <c r="C1071" s="122"/>
      <c r="D1071" s="114"/>
      <c r="E1071" s="114"/>
      <c r="F1071" s="115"/>
      <c r="G1071" s="116"/>
      <c r="H1071" s="117"/>
    </row>
    <row r="1072" spans="1:9">
      <c r="A1072" s="78"/>
      <c r="B1072" s="114"/>
      <c r="C1072" s="122"/>
      <c r="D1072" s="114"/>
      <c r="E1072" s="114"/>
      <c r="F1072" s="115"/>
      <c r="G1072" s="116"/>
      <c r="H1072" s="117"/>
    </row>
    <row r="1073" spans="1:8">
      <c r="A1073" s="78"/>
      <c r="B1073" s="114"/>
      <c r="C1073" s="122"/>
      <c r="D1073" s="114"/>
      <c r="E1073" s="114"/>
      <c r="F1073" s="115"/>
      <c r="G1073" s="116"/>
      <c r="H1073" s="117"/>
    </row>
    <row r="1074" spans="1:8">
      <c r="A1074" s="78"/>
      <c r="B1074" s="114"/>
      <c r="C1074" s="122"/>
      <c r="D1074" s="114"/>
      <c r="E1074" s="114"/>
      <c r="F1074" s="115"/>
      <c r="G1074" s="116"/>
      <c r="H1074" s="117"/>
    </row>
  </sheetData>
  <mergeCells count="7">
    <mergeCell ref="J25:K25"/>
    <mergeCell ref="G1:H1"/>
    <mergeCell ref="J2:K2"/>
    <mergeCell ref="M2:N2"/>
    <mergeCell ref="J6:K6"/>
    <mergeCell ref="M8:N8"/>
    <mergeCell ref="J10:K10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I8"/>
  <sheetViews>
    <sheetView workbookViewId="0">
      <selection activeCell="B7" sqref="B7"/>
    </sheetView>
  </sheetViews>
  <sheetFormatPr defaultColWidth="11.5546875" defaultRowHeight="14.4"/>
  <cols>
    <col min="1" max="1" width="20.5546875" customWidth="1"/>
    <col min="2" max="2" width="16.77734375" customWidth="1"/>
    <col min="3" max="3" width="16" customWidth="1"/>
    <col min="4" max="4" width="16.5546875" customWidth="1"/>
  </cols>
  <sheetData>
    <row r="1" spans="1:9" ht="23.4" customHeight="1" thickBot="1">
      <c r="A1" s="48" t="s">
        <v>9</v>
      </c>
      <c r="B1" s="48" t="s">
        <v>10</v>
      </c>
      <c r="C1" s="414" t="s">
        <v>11</v>
      </c>
      <c r="D1" s="415"/>
      <c r="F1" s="49" t="s">
        <v>12</v>
      </c>
      <c r="G1" s="49" t="s">
        <v>13</v>
      </c>
      <c r="H1" s="50" t="s">
        <v>14</v>
      </c>
      <c r="I1" s="50" t="s">
        <v>15</v>
      </c>
    </row>
    <row r="2" spans="1:9" ht="16.2" thickBot="1">
      <c r="A2" s="51">
        <v>5</v>
      </c>
      <c r="B2" s="52">
        <v>46.532402053722166</v>
      </c>
      <c r="C2" s="52">
        <v>34.575621117192071</v>
      </c>
      <c r="D2" s="53">
        <v>62.624021519388123</v>
      </c>
      <c r="F2" s="49">
        <v>0.8</v>
      </c>
      <c r="G2" s="49">
        <f>-LN(-LN(F2))</f>
        <v>1.4999399867595158</v>
      </c>
      <c r="H2" s="50">
        <v>2.7819561366530472</v>
      </c>
      <c r="I2" s="50">
        <f>+SQRT(1+1.13*H2+1.1*POWER(H2,2))</f>
        <v>3.5576422494828859</v>
      </c>
    </row>
    <row r="3" spans="1:9" ht="16.2" thickBot="1">
      <c r="A3" s="51">
        <v>10</v>
      </c>
      <c r="B3" s="52">
        <v>55.363311614728758</v>
      </c>
      <c r="C3" s="52">
        <v>41.137375284729806</v>
      </c>
      <c r="D3" s="53">
        <v>74.508795267920817</v>
      </c>
      <c r="F3" s="49">
        <v>0.9</v>
      </c>
      <c r="G3" s="49">
        <f t="shared" ref="G3:G7" si="0">-LN(-LN(F3))</f>
        <v>2.2503673273124454</v>
      </c>
      <c r="H3" s="50">
        <v>2.7819561366530472</v>
      </c>
      <c r="I3" s="50">
        <f>+SQRT(1+1.13*H3+1.1*POWER(H3,2))</f>
        <v>3.5576422494828859</v>
      </c>
    </row>
    <row r="4" spans="1:9" ht="16.2" thickBot="1">
      <c r="A4" s="51">
        <v>20</v>
      </c>
      <c r="B4" s="52">
        <v>65.405071263309708</v>
      </c>
      <c r="C4" s="52">
        <v>48.598844317821985</v>
      </c>
      <c r="D4" s="53">
        <v>88.023149665513202</v>
      </c>
      <c r="F4" s="49">
        <v>0.95</v>
      </c>
      <c r="G4" s="49">
        <f t="shared" si="0"/>
        <v>2.9701952490421637</v>
      </c>
      <c r="H4" s="50">
        <v>2.7819561366530472</v>
      </c>
      <c r="I4" s="50">
        <f>+SQRT(1+1.13*H4+1.1*POWER(H4,2))</f>
        <v>3.5576422494828859</v>
      </c>
    </row>
    <row r="5" spans="1:9" ht="16.2" thickBot="1">
      <c r="A5" s="51">
        <v>50</v>
      </c>
      <c r="B5" s="52">
        <v>81.154392026147576</v>
      </c>
      <c r="C5" s="52">
        <v>60.3012822646172</v>
      </c>
      <c r="D5" s="53">
        <v>109.21882749080635</v>
      </c>
      <c r="F5" s="49">
        <v>0.98</v>
      </c>
      <c r="G5" s="49">
        <f t="shared" si="0"/>
        <v>3.9019386579358333</v>
      </c>
      <c r="H5" s="50">
        <v>2.7819561366530472</v>
      </c>
      <c r="I5" s="50">
        <f>+SQRT(1+1.13*H5+1.1*POWER(H5,2))</f>
        <v>3.5576422494828859</v>
      </c>
    </row>
    <row r="6" spans="1:9" ht="16.2" thickBot="1">
      <c r="A6" s="51">
        <v>100</v>
      </c>
      <c r="B6" s="52">
        <v>95.395402904541641</v>
      </c>
      <c r="C6" s="52">
        <v>70.882979635165398</v>
      </c>
      <c r="D6" s="53">
        <v>128.38459870280531</v>
      </c>
      <c r="F6" s="49">
        <v>0.99</v>
      </c>
      <c r="G6" s="49">
        <f t="shared" si="0"/>
        <v>4.6001492267765789</v>
      </c>
      <c r="H6" s="50">
        <v>2.7819561366530472</v>
      </c>
      <c r="I6" s="50">
        <f>+SQRT(1+1.13*H6+1.1*POWER(H6,2))</f>
        <v>3.5576422494828859</v>
      </c>
    </row>
    <row r="7" spans="1:9" ht="16.2" thickBot="1">
      <c r="A7" s="51">
        <v>1000</v>
      </c>
      <c r="B7" s="52">
        <v>162.75754238889959</v>
      </c>
      <c r="C7" s="52">
        <v>120.93601170872242</v>
      </c>
      <c r="D7" s="53">
        <v>219.04160084488609</v>
      </c>
      <c r="F7" s="49">
        <v>0.999</v>
      </c>
      <c r="G7" s="50">
        <f t="shared" si="0"/>
        <v>6.9072550705237159</v>
      </c>
      <c r="H7" s="50">
        <v>2.7819561366530472</v>
      </c>
      <c r="I7" s="50">
        <f>+SQRT(1+1.13*H7+1.1*POWER(H7,2))</f>
        <v>3.5576422494828859</v>
      </c>
    </row>
    <row r="8" spans="1:9" ht="16.2" thickBot="1">
      <c r="A8" s="54">
        <v>10000</v>
      </c>
      <c r="B8" s="55">
        <v>13774.145605066318</v>
      </c>
      <c r="C8" s="55">
        <v>6294.0721439249874</v>
      </c>
      <c r="D8" s="56">
        <v>30143.773825772172</v>
      </c>
      <c r="F8" s="49">
        <v>0.99990000000000001</v>
      </c>
      <c r="G8" s="50">
        <f>-LN(-LN(F8))</f>
        <v>9.2102903698928351</v>
      </c>
      <c r="H8" s="50">
        <v>2.7184775281342732</v>
      </c>
      <c r="I8" s="50">
        <f t="shared" ref="I8" si="1">+SQRT(1+1.13*H8+1.1*POWER(H8,2))</f>
        <v>3.4929946585787759</v>
      </c>
    </row>
  </sheetData>
  <mergeCells count="1">
    <mergeCell ref="C1:D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45"/>
  <sheetViews>
    <sheetView workbookViewId="0">
      <selection activeCell="L29" sqref="L29"/>
    </sheetView>
  </sheetViews>
  <sheetFormatPr defaultColWidth="11.5546875" defaultRowHeight="14.4"/>
  <sheetData>
    <row r="1" spans="1:11" ht="15" thickBot="1"/>
    <row r="2" spans="1:11" ht="15" thickBot="1">
      <c r="A2" s="145" t="s">
        <v>68</v>
      </c>
      <c r="B2" s="146">
        <v>0</v>
      </c>
      <c r="C2" s="146">
        <v>0.01</v>
      </c>
      <c r="D2" s="146">
        <v>0.02</v>
      </c>
      <c r="E2" s="146">
        <v>0.03</v>
      </c>
      <c r="F2" s="146">
        <v>0.04</v>
      </c>
      <c r="G2" s="147">
        <v>0.05</v>
      </c>
      <c r="H2" s="146">
        <v>0.06</v>
      </c>
      <c r="I2" s="146">
        <v>7.0000000000000007E-2</v>
      </c>
      <c r="J2" s="147">
        <v>0.08</v>
      </c>
      <c r="K2" s="146">
        <v>0.09</v>
      </c>
    </row>
    <row r="3" spans="1:11" ht="15" thickBot="1">
      <c r="A3" s="145">
        <v>0</v>
      </c>
      <c r="B3" s="148">
        <v>0.5</v>
      </c>
      <c r="C3" s="148">
        <v>0.50399000000000005</v>
      </c>
      <c r="D3" s="148">
        <v>0.50797999999999999</v>
      </c>
      <c r="E3" s="148">
        <v>0.51197000000000004</v>
      </c>
      <c r="F3" s="148">
        <v>0.51595000000000002</v>
      </c>
      <c r="G3" s="149">
        <v>0.51993999999999996</v>
      </c>
      <c r="H3" s="148">
        <v>0.52392000000000005</v>
      </c>
      <c r="I3" s="148">
        <v>0.52790000000000004</v>
      </c>
      <c r="J3" s="149">
        <v>0.53188000000000002</v>
      </c>
      <c r="K3" s="148">
        <v>0.53586</v>
      </c>
    </row>
    <row r="4" spans="1:11" ht="15" thickBot="1">
      <c r="A4" s="145">
        <v>0.1</v>
      </c>
      <c r="B4" s="148">
        <v>0.53983000000000003</v>
      </c>
      <c r="C4" s="148">
        <v>0.54379999999999995</v>
      </c>
      <c r="D4" s="148">
        <v>0.54776000000000002</v>
      </c>
      <c r="E4" s="148">
        <v>0.55171999999999999</v>
      </c>
      <c r="F4" s="148">
        <v>0.55567</v>
      </c>
      <c r="G4" s="149">
        <v>0.55962000000000001</v>
      </c>
      <c r="H4" s="148">
        <v>0.56355999999999995</v>
      </c>
      <c r="I4" s="148">
        <v>0.56749000000000005</v>
      </c>
      <c r="J4" s="149">
        <v>0.57142000000000004</v>
      </c>
      <c r="K4" s="148">
        <v>0.57535000000000003</v>
      </c>
    </row>
    <row r="5" spans="1:11" ht="15" thickBot="1">
      <c r="A5" s="145">
        <v>0.2</v>
      </c>
      <c r="B5" s="148">
        <v>0.57926</v>
      </c>
      <c r="C5" s="148">
        <v>0.58316999999999997</v>
      </c>
      <c r="D5" s="148">
        <v>0.58706000000000003</v>
      </c>
      <c r="E5" s="148">
        <v>0.59094999999999998</v>
      </c>
      <c r="F5" s="148">
        <v>0.59482999999999997</v>
      </c>
      <c r="G5" s="149">
        <v>0.59870999999999996</v>
      </c>
      <c r="H5" s="148">
        <v>0.60257000000000005</v>
      </c>
      <c r="I5" s="148">
        <v>0.60641999999999996</v>
      </c>
      <c r="J5" s="149">
        <v>0.61026000000000002</v>
      </c>
      <c r="K5" s="148">
        <v>0.61409000000000002</v>
      </c>
    </row>
    <row r="6" spans="1:11" ht="15" thickBot="1">
      <c r="A6" s="145">
        <v>0.3</v>
      </c>
      <c r="B6" s="148">
        <v>0.61790999999999996</v>
      </c>
      <c r="C6" s="148">
        <v>0.62172000000000005</v>
      </c>
      <c r="D6" s="148">
        <v>0.62551999999999996</v>
      </c>
      <c r="E6" s="148">
        <v>0.62929999999999997</v>
      </c>
      <c r="F6" s="148">
        <v>0.63307000000000002</v>
      </c>
      <c r="G6" s="149">
        <v>0.63683000000000001</v>
      </c>
      <c r="H6" s="148">
        <v>0.64058000000000004</v>
      </c>
      <c r="I6" s="148">
        <v>0.64431000000000005</v>
      </c>
      <c r="J6" s="149">
        <v>0.64802999999999999</v>
      </c>
      <c r="K6" s="148">
        <v>0.65173000000000003</v>
      </c>
    </row>
    <row r="7" spans="1:11" ht="15" thickBot="1">
      <c r="A7" s="145">
        <v>0.4</v>
      </c>
      <c r="B7" s="148">
        <v>0.65542</v>
      </c>
      <c r="C7" s="148">
        <v>0.65910000000000002</v>
      </c>
      <c r="D7" s="148">
        <v>0.66276000000000002</v>
      </c>
      <c r="E7" s="148">
        <v>0.66639999999999999</v>
      </c>
      <c r="F7" s="148">
        <v>0.67003000000000001</v>
      </c>
      <c r="G7" s="149">
        <v>0.67364000000000002</v>
      </c>
      <c r="H7" s="148">
        <v>0.67723999999999995</v>
      </c>
      <c r="I7" s="148">
        <v>0.68081999999999998</v>
      </c>
      <c r="J7" s="149">
        <v>0.68439000000000005</v>
      </c>
      <c r="K7" s="148">
        <v>0.68793000000000004</v>
      </c>
    </row>
    <row r="8" spans="1:11" ht="15" thickBot="1">
      <c r="A8" s="145">
        <v>0.5</v>
      </c>
      <c r="B8" s="148">
        <v>0.69145999999999996</v>
      </c>
      <c r="C8" s="148">
        <v>0.69496999999999998</v>
      </c>
      <c r="D8" s="148">
        <v>0.69847000000000004</v>
      </c>
      <c r="E8" s="148">
        <v>0.70194000000000001</v>
      </c>
      <c r="F8" s="148">
        <v>0.70540000000000003</v>
      </c>
      <c r="G8" s="149">
        <v>0.70884000000000003</v>
      </c>
      <c r="H8" s="148">
        <v>0.71226</v>
      </c>
      <c r="I8" s="148">
        <v>0.71565999999999996</v>
      </c>
      <c r="J8" s="149">
        <v>0.71904000000000001</v>
      </c>
      <c r="K8" s="148">
        <v>0.72240000000000004</v>
      </c>
    </row>
    <row r="9" spans="1:11" ht="15" thickBot="1">
      <c r="A9" s="145">
        <v>0.6</v>
      </c>
      <c r="B9" s="148">
        <v>0.72575000000000001</v>
      </c>
      <c r="C9" s="148">
        <v>0.72907</v>
      </c>
      <c r="D9" s="148">
        <v>0.73236999999999997</v>
      </c>
      <c r="E9" s="148">
        <v>0.73565000000000003</v>
      </c>
      <c r="F9" s="148">
        <v>0.73890999999999996</v>
      </c>
      <c r="G9" s="149">
        <v>0.74214999999999998</v>
      </c>
      <c r="H9" s="148">
        <v>0.74536999999999998</v>
      </c>
      <c r="I9" s="148">
        <v>0.74856999999999996</v>
      </c>
      <c r="J9" s="149">
        <v>0.75175000000000003</v>
      </c>
      <c r="K9" s="148">
        <v>0.75490000000000002</v>
      </c>
    </row>
    <row r="10" spans="1:11" ht="15" thickBot="1">
      <c r="A10" s="145">
        <v>0.7</v>
      </c>
      <c r="B10" s="148">
        <v>0.75804000000000005</v>
      </c>
      <c r="C10" s="148">
        <v>0.76114999999999999</v>
      </c>
      <c r="D10" s="148">
        <v>0.76424000000000003</v>
      </c>
      <c r="E10" s="148">
        <v>0.76729999999999998</v>
      </c>
      <c r="F10" s="148">
        <v>0.77034999999999998</v>
      </c>
      <c r="G10" s="149">
        <v>0.77337</v>
      </c>
      <c r="H10" s="148">
        <v>0.77637</v>
      </c>
      <c r="I10" s="148">
        <v>0.77934999999999999</v>
      </c>
      <c r="J10" s="149">
        <v>0.7823</v>
      </c>
      <c r="K10" s="148">
        <v>0.78524000000000005</v>
      </c>
    </row>
    <row r="11" spans="1:11" ht="15" thickBot="1">
      <c r="A11" s="145">
        <v>0.8</v>
      </c>
      <c r="B11" s="148">
        <v>0.78813999999999995</v>
      </c>
      <c r="C11" s="148">
        <v>0.79103000000000001</v>
      </c>
      <c r="D11" s="148">
        <v>0.79388999999999998</v>
      </c>
      <c r="E11" s="148">
        <v>0.79673000000000005</v>
      </c>
      <c r="F11" s="148">
        <v>0.79954999999999998</v>
      </c>
      <c r="G11" s="149">
        <v>0.80234000000000005</v>
      </c>
      <c r="H11" s="148">
        <v>0.80510999999999999</v>
      </c>
      <c r="I11" s="148">
        <v>0.80784999999999996</v>
      </c>
      <c r="J11" s="149">
        <v>0.81057000000000001</v>
      </c>
      <c r="K11" s="148">
        <v>0.81327000000000005</v>
      </c>
    </row>
    <row r="12" spans="1:11" ht="15" thickBot="1">
      <c r="A12" s="145">
        <v>0.9</v>
      </c>
      <c r="B12" s="148">
        <v>0.81594</v>
      </c>
      <c r="C12" s="148">
        <v>0.81859000000000004</v>
      </c>
      <c r="D12" s="148">
        <v>0.82121</v>
      </c>
      <c r="E12" s="148">
        <v>0.82381000000000004</v>
      </c>
      <c r="F12" s="148">
        <v>0.82638999999999996</v>
      </c>
      <c r="G12" s="149">
        <v>0.82894000000000001</v>
      </c>
      <c r="H12" s="148">
        <v>0.83147000000000004</v>
      </c>
      <c r="I12" s="148">
        <v>0.83398000000000005</v>
      </c>
      <c r="J12" s="149">
        <v>0.83645999999999998</v>
      </c>
      <c r="K12" s="148">
        <v>0.83891000000000004</v>
      </c>
    </row>
    <row r="13" spans="1:11" ht="15" thickBot="1">
      <c r="A13" s="145">
        <v>1</v>
      </c>
      <c r="B13" s="148">
        <v>0.84133999999999998</v>
      </c>
      <c r="C13" s="148">
        <v>0.84375</v>
      </c>
      <c r="D13" s="148">
        <v>0.84614</v>
      </c>
      <c r="E13" s="148">
        <v>0.84848999999999997</v>
      </c>
      <c r="F13" s="148">
        <v>0.85082999999999998</v>
      </c>
      <c r="G13" s="149">
        <v>0.85314000000000001</v>
      </c>
      <c r="H13" s="148">
        <v>0.85543000000000002</v>
      </c>
      <c r="I13" s="148">
        <v>0.85768999999999995</v>
      </c>
      <c r="J13" s="149">
        <v>0.85992999999999997</v>
      </c>
      <c r="K13" s="148">
        <v>0.86214000000000002</v>
      </c>
    </row>
    <row r="14" spans="1:11" ht="15" thickBot="1">
      <c r="A14" s="145">
        <v>1.1000000000000001</v>
      </c>
      <c r="B14" s="148">
        <v>0.86433000000000004</v>
      </c>
      <c r="C14" s="148">
        <v>0.86650000000000005</v>
      </c>
      <c r="D14" s="148">
        <v>0.86863999999999997</v>
      </c>
      <c r="E14" s="148">
        <v>0.87075999999999998</v>
      </c>
      <c r="F14" s="148">
        <v>0.87285999999999997</v>
      </c>
      <c r="G14" s="149">
        <v>0.87492999999999999</v>
      </c>
      <c r="H14" s="148">
        <v>0.87697999999999998</v>
      </c>
      <c r="I14" s="148">
        <v>0.879</v>
      </c>
      <c r="J14" s="149">
        <v>0.88100000000000001</v>
      </c>
      <c r="K14" s="148">
        <v>0.88297999999999999</v>
      </c>
    </row>
    <row r="15" spans="1:11" ht="15" thickBot="1">
      <c r="A15" s="145">
        <v>1.2</v>
      </c>
      <c r="B15" s="148">
        <v>0.88492999999999999</v>
      </c>
      <c r="C15" s="148">
        <v>0.88685999999999998</v>
      </c>
      <c r="D15" s="148">
        <v>0.88876999999999995</v>
      </c>
      <c r="E15" s="148">
        <v>0.89065000000000005</v>
      </c>
      <c r="F15" s="148">
        <v>0.89251000000000003</v>
      </c>
      <c r="G15" s="149">
        <v>0.89434999999999998</v>
      </c>
      <c r="H15" s="148">
        <v>0.89617000000000002</v>
      </c>
      <c r="I15" s="148">
        <v>0.89795999999999998</v>
      </c>
      <c r="J15" s="149">
        <v>0.89973000000000003</v>
      </c>
      <c r="K15" s="148">
        <v>0.90146999999999999</v>
      </c>
    </row>
    <row r="16" spans="1:11" ht="15" thickBot="1">
      <c r="A16" s="145">
        <v>1.3</v>
      </c>
      <c r="B16" s="148">
        <v>0.9032</v>
      </c>
      <c r="C16" s="148">
        <v>0.90490000000000004</v>
      </c>
      <c r="D16" s="148">
        <v>0.90658000000000005</v>
      </c>
      <c r="E16" s="148">
        <v>0.90824000000000005</v>
      </c>
      <c r="F16" s="148">
        <v>0.90988000000000002</v>
      </c>
      <c r="G16" s="149">
        <v>0.91149000000000002</v>
      </c>
      <c r="H16" s="148">
        <v>0.91308999999999996</v>
      </c>
      <c r="I16" s="148">
        <v>0.91466000000000003</v>
      </c>
      <c r="J16" s="149">
        <v>0.91620999999999997</v>
      </c>
      <c r="K16" s="148">
        <v>0.91774</v>
      </c>
    </row>
    <row r="17" spans="1:11" ht="15" thickBot="1">
      <c r="A17" s="145">
        <v>1.4</v>
      </c>
      <c r="B17" s="148">
        <v>0.91923999999999995</v>
      </c>
      <c r="C17" s="148">
        <v>0.92073000000000005</v>
      </c>
      <c r="D17" s="148">
        <v>0.92220000000000002</v>
      </c>
      <c r="E17" s="148">
        <v>0.92364000000000002</v>
      </c>
      <c r="F17" s="148">
        <v>0.92506999999999995</v>
      </c>
      <c r="G17" s="149">
        <v>0.92647000000000002</v>
      </c>
      <c r="H17" s="148">
        <v>0.92784999999999995</v>
      </c>
      <c r="I17" s="148">
        <v>0.92922000000000005</v>
      </c>
      <c r="J17" s="149">
        <v>0.93056000000000005</v>
      </c>
      <c r="K17" s="148">
        <v>0.93189</v>
      </c>
    </row>
    <row r="18" spans="1:11" ht="15" thickBot="1">
      <c r="A18" s="145">
        <v>1.5</v>
      </c>
      <c r="B18" s="148">
        <v>0.93318999999999996</v>
      </c>
      <c r="C18" s="148">
        <v>0.93447999999999998</v>
      </c>
      <c r="D18" s="148">
        <v>0.93574000000000002</v>
      </c>
      <c r="E18" s="148">
        <v>0.93698999999999999</v>
      </c>
      <c r="F18" s="148">
        <v>0.93822000000000005</v>
      </c>
      <c r="G18" s="149">
        <v>0.93942999999999999</v>
      </c>
      <c r="H18" s="148">
        <v>0.94062000000000001</v>
      </c>
      <c r="I18" s="148">
        <v>0.94179000000000002</v>
      </c>
      <c r="J18" s="149">
        <v>0.94294999999999995</v>
      </c>
      <c r="K18" s="148">
        <v>0.94408000000000003</v>
      </c>
    </row>
    <row r="19" spans="1:11" ht="15" thickBot="1">
      <c r="A19" s="145">
        <v>1.6</v>
      </c>
      <c r="B19" s="148">
        <v>0.94520000000000004</v>
      </c>
      <c r="C19" s="148">
        <v>0.94630000000000003</v>
      </c>
      <c r="D19" s="148">
        <v>0.94738</v>
      </c>
      <c r="E19" s="148">
        <v>0.94845000000000002</v>
      </c>
      <c r="F19" s="148">
        <v>0.94950000000000001</v>
      </c>
      <c r="G19" s="149">
        <v>0.95052999999999999</v>
      </c>
      <c r="H19" s="148">
        <v>0.95154000000000005</v>
      </c>
      <c r="I19" s="148">
        <v>0.95254000000000005</v>
      </c>
      <c r="J19" s="149">
        <v>0.95352000000000003</v>
      </c>
      <c r="K19" s="148">
        <v>0.95448999999999995</v>
      </c>
    </row>
    <row r="20" spans="1:11" ht="15" thickBot="1">
      <c r="A20" s="145">
        <v>1.7</v>
      </c>
      <c r="B20" s="148">
        <v>0.95543</v>
      </c>
      <c r="C20" s="148">
        <v>0.95637000000000005</v>
      </c>
      <c r="D20" s="148">
        <v>0.95728000000000002</v>
      </c>
      <c r="E20" s="148">
        <v>0.95818000000000003</v>
      </c>
      <c r="F20" s="148">
        <v>0.95906999999999998</v>
      </c>
      <c r="G20" s="149">
        <v>0.95994000000000002</v>
      </c>
      <c r="H20" s="148">
        <v>0.96079999999999999</v>
      </c>
      <c r="I20" s="148">
        <v>0.96164000000000005</v>
      </c>
      <c r="J20" s="149">
        <v>0.96245999999999998</v>
      </c>
      <c r="K20" s="148">
        <v>0.96326999999999996</v>
      </c>
    </row>
    <row r="21" spans="1:11" ht="15" thickBot="1">
      <c r="A21" s="145">
        <v>1.8</v>
      </c>
      <c r="B21" s="148">
        <v>0.96406999999999998</v>
      </c>
      <c r="C21" s="148">
        <v>0.96484999999999999</v>
      </c>
      <c r="D21" s="148">
        <v>0.96562000000000003</v>
      </c>
      <c r="E21" s="148">
        <v>0.96638000000000002</v>
      </c>
      <c r="F21" s="148">
        <v>0.96711999999999998</v>
      </c>
      <c r="G21" s="149">
        <v>0.96784000000000003</v>
      </c>
      <c r="H21" s="148">
        <v>0.96855999999999998</v>
      </c>
      <c r="I21" s="148">
        <v>0.96926000000000001</v>
      </c>
      <c r="J21" s="149">
        <v>0.96994999999999998</v>
      </c>
      <c r="K21" s="148">
        <v>0.97062000000000004</v>
      </c>
    </row>
    <row r="22" spans="1:11" ht="15" thickBot="1">
      <c r="A22" s="145">
        <v>1.9</v>
      </c>
      <c r="B22" s="148">
        <v>0.97128000000000003</v>
      </c>
      <c r="C22" s="148">
        <v>0.97192999999999996</v>
      </c>
      <c r="D22" s="148">
        <v>0.97257000000000005</v>
      </c>
      <c r="E22" s="148">
        <v>0.97319999999999995</v>
      </c>
      <c r="F22" s="148">
        <v>0.97380999999999995</v>
      </c>
      <c r="G22" s="149">
        <v>0.97441</v>
      </c>
      <c r="H22" s="148">
        <v>0.97499999999999998</v>
      </c>
      <c r="I22" s="148">
        <v>0.97558</v>
      </c>
      <c r="J22" s="149">
        <v>0.97614999999999996</v>
      </c>
      <c r="K22" s="148">
        <v>0.97670000000000001</v>
      </c>
    </row>
    <row r="23" spans="1:11" ht="15" thickBot="1">
      <c r="A23" s="145">
        <v>2</v>
      </c>
      <c r="B23" s="148">
        <v>0.97724999999999995</v>
      </c>
      <c r="C23" s="148">
        <v>0.97777999999999998</v>
      </c>
      <c r="D23" s="148">
        <v>0.97831000000000001</v>
      </c>
      <c r="E23" s="148">
        <v>0.97882000000000002</v>
      </c>
      <c r="F23" s="148">
        <v>0.97931999999999997</v>
      </c>
      <c r="G23" s="149">
        <v>0.97982000000000002</v>
      </c>
      <c r="H23" s="148">
        <v>0.98029999999999995</v>
      </c>
      <c r="I23" s="148">
        <v>0.98077000000000003</v>
      </c>
      <c r="J23" s="149">
        <v>0.98124</v>
      </c>
      <c r="K23" s="148">
        <v>0.98168999999999995</v>
      </c>
    </row>
    <row r="24" spans="1:11" ht="15" thickBot="1">
      <c r="A24" s="145">
        <v>2.1</v>
      </c>
      <c r="B24" s="148">
        <v>0.98214000000000001</v>
      </c>
      <c r="C24" s="148">
        <v>0.98257000000000005</v>
      </c>
      <c r="D24" s="148">
        <v>0.98299999999999998</v>
      </c>
      <c r="E24" s="148">
        <v>0.98341000000000001</v>
      </c>
      <c r="F24" s="148">
        <v>0.98382000000000003</v>
      </c>
      <c r="G24" s="149">
        <v>0.98421999999999998</v>
      </c>
      <c r="H24" s="148">
        <v>0.98460999999999999</v>
      </c>
      <c r="I24" s="148">
        <v>0.98499999999999999</v>
      </c>
      <c r="J24" s="149">
        <v>0.98536999999999997</v>
      </c>
      <c r="K24" s="148">
        <v>0.98573999999999995</v>
      </c>
    </row>
    <row r="25" spans="1:11" ht="15" thickBot="1">
      <c r="A25" s="145">
        <v>2.2000000000000002</v>
      </c>
      <c r="B25" s="148">
        <v>0.98609999999999998</v>
      </c>
      <c r="C25" s="148">
        <v>0.98645000000000005</v>
      </c>
      <c r="D25" s="148">
        <v>0.98678999999999994</v>
      </c>
      <c r="E25" s="148">
        <v>0.98712999999999995</v>
      </c>
      <c r="F25" s="148">
        <v>0.98745000000000005</v>
      </c>
      <c r="G25" s="149">
        <v>0.98777999999999999</v>
      </c>
      <c r="H25" s="148">
        <v>0.98809000000000002</v>
      </c>
      <c r="I25" s="148">
        <v>0.98839999999999995</v>
      </c>
      <c r="J25" s="149">
        <v>0.98870000000000002</v>
      </c>
      <c r="K25" s="148">
        <v>0.98899000000000004</v>
      </c>
    </row>
    <row r="26" spans="1:11" ht="15" thickBot="1">
      <c r="A26" s="145">
        <v>2.2999999999999998</v>
      </c>
      <c r="B26" s="148">
        <v>0.98928000000000005</v>
      </c>
      <c r="C26" s="148">
        <v>0.98956</v>
      </c>
      <c r="D26" s="148">
        <v>0.98982999999999999</v>
      </c>
      <c r="E26" s="148">
        <v>0.99009999999999998</v>
      </c>
      <c r="F26" s="148">
        <v>0.99036000000000002</v>
      </c>
      <c r="G26" s="149">
        <v>0.99060999999999999</v>
      </c>
      <c r="H26" s="148">
        <v>0.99085999999999996</v>
      </c>
      <c r="I26" s="148">
        <v>0.99111000000000005</v>
      </c>
      <c r="J26" s="149">
        <v>0.99134</v>
      </c>
      <c r="K26" s="148">
        <v>0.99158000000000002</v>
      </c>
    </row>
    <row r="27" spans="1:11" ht="15" thickBot="1">
      <c r="A27" s="145">
        <v>2.4</v>
      </c>
      <c r="B27" s="148">
        <v>0.99180000000000001</v>
      </c>
      <c r="C27" s="148">
        <v>0.99202000000000001</v>
      </c>
      <c r="D27" s="148">
        <v>0.99224000000000001</v>
      </c>
      <c r="E27" s="148">
        <v>0.99245000000000005</v>
      </c>
      <c r="F27" s="148">
        <v>0.99265999999999999</v>
      </c>
      <c r="G27" s="149">
        <v>0.99285999999999996</v>
      </c>
      <c r="H27" s="148">
        <v>0.99304999999999999</v>
      </c>
      <c r="I27" s="148">
        <v>0.99324000000000001</v>
      </c>
      <c r="J27" s="149">
        <v>0.99343000000000004</v>
      </c>
      <c r="K27" s="148">
        <v>0.99360999999999999</v>
      </c>
    </row>
    <row r="28" spans="1:11" ht="15" thickBot="1">
      <c r="A28" s="145">
        <v>2.5</v>
      </c>
      <c r="B28" s="148">
        <v>0.99378999999999995</v>
      </c>
      <c r="C28" s="148">
        <v>0.99395999999999995</v>
      </c>
      <c r="D28" s="148">
        <v>0.99412999999999996</v>
      </c>
      <c r="E28" s="148">
        <v>0.99429999999999996</v>
      </c>
      <c r="F28" s="148">
        <v>0.99446000000000001</v>
      </c>
      <c r="G28" s="149">
        <v>0.99460999999999999</v>
      </c>
      <c r="H28" s="148">
        <v>0.99477000000000004</v>
      </c>
      <c r="I28" s="148">
        <v>0.99492000000000003</v>
      </c>
      <c r="J28" s="149">
        <v>0.99505999999999994</v>
      </c>
      <c r="K28" s="148">
        <v>0.99519999999999997</v>
      </c>
    </row>
    <row r="29" spans="1:11" ht="15" thickBot="1">
      <c r="A29" s="145">
        <v>2.6</v>
      </c>
      <c r="B29" s="148">
        <v>0.99534</v>
      </c>
      <c r="C29" s="148">
        <v>0.99546999999999997</v>
      </c>
      <c r="D29" s="148">
        <v>0.99560000000000004</v>
      </c>
      <c r="E29" s="148">
        <v>0.99573</v>
      </c>
      <c r="F29" s="148">
        <v>0.99585000000000001</v>
      </c>
      <c r="G29" s="149">
        <v>0.99597999999999998</v>
      </c>
      <c r="H29" s="148">
        <v>0.99609000000000003</v>
      </c>
      <c r="I29" s="148">
        <v>0.99621000000000004</v>
      </c>
      <c r="J29" s="149">
        <v>0.99631999999999998</v>
      </c>
      <c r="K29" s="148">
        <v>0.99643000000000004</v>
      </c>
    </row>
    <row r="30" spans="1:11" ht="15" thickBot="1">
      <c r="A30" s="145">
        <v>2.7</v>
      </c>
      <c r="B30" s="148">
        <v>0.99653000000000003</v>
      </c>
      <c r="C30" s="148">
        <v>0.99663999999999997</v>
      </c>
      <c r="D30" s="148">
        <v>0.99673999999999996</v>
      </c>
      <c r="E30" s="148">
        <v>0.99682999999999999</v>
      </c>
      <c r="F30" s="148">
        <v>0.99692999999999998</v>
      </c>
      <c r="G30" s="149">
        <v>0.99702000000000002</v>
      </c>
      <c r="H30" s="148">
        <v>0.99711000000000005</v>
      </c>
      <c r="I30" s="148">
        <v>0.99719999999999998</v>
      </c>
      <c r="J30" s="149">
        <v>0.99728000000000006</v>
      </c>
      <c r="K30" s="148">
        <v>0.99736000000000002</v>
      </c>
    </row>
    <row r="31" spans="1:11" ht="15" thickBot="1">
      <c r="A31" s="145">
        <v>2.8</v>
      </c>
      <c r="B31" s="148">
        <v>0.99743999999999999</v>
      </c>
      <c r="C31" s="148">
        <v>0.99751999999999996</v>
      </c>
      <c r="D31" s="148">
        <v>0.99760000000000004</v>
      </c>
      <c r="E31" s="148">
        <v>0.99766999999999995</v>
      </c>
      <c r="F31" s="148">
        <v>0.99773999999999996</v>
      </c>
      <c r="G31" s="149">
        <v>0.99780999999999997</v>
      </c>
      <c r="H31" s="148">
        <v>0.99787999999999999</v>
      </c>
      <c r="I31" s="148">
        <v>0.99795</v>
      </c>
      <c r="J31" s="149">
        <v>0.99800999999999995</v>
      </c>
      <c r="K31" s="148">
        <v>0.99807000000000001</v>
      </c>
    </row>
    <row r="32" spans="1:11" ht="15" thickBot="1">
      <c r="A32" s="145">
        <v>2.9</v>
      </c>
      <c r="B32" s="148">
        <v>0.99812999999999996</v>
      </c>
      <c r="C32" s="148">
        <v>0.99819000000000002</v>
      </c>
      <c r="D32" s="148">
        <v>0.99824999999999997</v>
      </c>
      <c r="E32" s="148">
        <v>0.99831000000000003</v>
      </c>
      <c r="F32" s="148">
        <v>0.99836000000000003</v>
      </c>
      <c r="G32" s="149">
        <v>0.99841000000000002</v>
      </c>
      <c r="H32" s="148">
        <v>0.99846000000000001</v>
      </c>
      <c r="I32" s="148">
        <v>0.99851000000000001</v>
      </c>
      <c r="J32" s="149">
        <v>0.99856</v>
      </c>
      <c r="K32" s="148">
        <v>0.99861</v>
      </c>
    </row>
    <row r="33" spans="1:11" ht="15" thickBot="1">
      <c r="A33" s="145">
        <v>3</v>
      </c>
      <c r="B33" s="148">
        <v>0.99865000000000004</v>
      </c>
      <c r="C33" s="148">
        <v>0.99868999999999997</v>
      </c>
      <c r="D33" s="148">
        <v>0.99873999999999996</v>
      </c>
      <c r="E33" s="148">
        <v>0.99878</v>
      </c>
      <c r="F33" s="148">
        <v>0.99882000000000004</v>
      </c>
      <c r="G33" s="149">
        <v>0.99885999999999997</v>
      </c>
      <c r="H33" s="148">
        <v>0.99888999999999994</v>
      </c>
      <c r="I33" s="148">
        <v>0.99892999999999998</v>
      </c>
      <c r="J33" s="149">
        <v>0.99895999999999996</v>
      </c>
      <c r="K33" s="148">
        <v>0.999</v>
      </c>
    </row>
    <row r="34" spans="1:11" ht="15" thickBot="1">
      <c r="A34" s="145">
        <v>3.1</v>
      </c>
      <c r="B34" s="148">
        <v>0.99902999999999997</v>
      </c>
      <c r="C34" s="148">
        <v>0.99905999999999995</v>
      </c>
      <c r="D34" s="148">
        <v>0.99909999999999999</v>
      </c>
      <c r="E34" s="148">
        <v>0.99912999999999996</v>
      </c>
      <c r="F34" s="148">
        <v>0.99916000000000005</v>
      </c>
      <c r="G34" s="149">
        <v>0.99917999999999996</v>
      </c>
      <c r="H34" s="148">
        <v>0.99921000000000004</v>
      </c>
      <c r="I34" s="148">
        <v>0.99924000000000002</v>
      </c>
      <c r="J34" s="149">
        <v>0.99926000000000004</v>
      </c>
      <c r="K34" s="148">
        <v>0.99929000000000001</v>
      </c>
    </row>
    <row r="35" spans="1:11" ht="15" thickBot="1">
      <c r="A35" s="145">
        <v>3.2</v>
      </c>
      <c r="B35" s="148">
        <v>0.99931000000000003</v>
      </c>
      <c r="C35" s="148">
        <v>0.99934000000000001</v>
      </c>
      <c r="D35" s="148">
        <v>0.99936000000000003</v>
      </c>
      <c r="E35" s="148">
        <v>0.99938000000000005</v>
      </c>
      <c r="F35" s="148">
        <v>0.99939999999999996</v>
      </c>
      <c r="G35" s="149">
        <v>0.99941999999999998</v>
      </c>
      <c r="H35" s="148">
        <v>0.99944</v>
      </c>
      <c r="I35" s="148">
        <v>0.99946000000000002</v>
      </c>
      <c r="J35" s="149">
        <v>0.99948000000000004</v>
      </c>
      <c r="K35" s="148">
        <v>0.99950000000000006</v>
      </c>
    </row>
    <row r="36" spans="1:11" ht="15" thickBot="1">
      <c r="A36" s="145">
        <v>3.3</v>
      </c>
      <c r="B36" s="148">
        <v>0.99951999999999996</v>
      </c>
      <c r="C36" s="148">
        <v>0.99953000000000003</v>
      </c>
      <c r="D36" s="148">
        <v>0.99955000000000005</v>
      </c>
      <c r="E36" s="148">
        <v>0.99956999999999996</v>
      </c>
      <c r="F36" s="148">
        <v>0.99958000000000002</v>
      </c>
      <c r="G36" s="149">
        <v>0.99960000000000004</v>
      </c>
      <c r="H36" s="148">
        <v>0.99961</v>
      </c>
      <c r="I36" s="148">
        <v>0.99961999999999995</v>
      </c>
      <c r="J36" s="149">
        <v>0.99963999999999997</v>
      </c>
      <c r="K36" s="148">
        <v>0.99965000000000004</v>
      </c>
    </row>
    <row r="37" spans="1:11" ht="15" thickBot="1">
      <c r="A37" s="145">
        <v>3.4</v>
      </c>
      <c r="B37" s="148">
        <v>0.99965999999999999</v>
      </c>
      <c r="C37" s="148">
        <v>0.99968000000000001</v>
      </c>
      <c r="D37" s="148">
        <v>0.99968999999999997</v>
      </c>
      <c r="E37" s="148">
        <v>0.99970000000000003</v>
      </c>
      <c r="F37" s="148">
        <v>0.99970999999999999</v>
      </c>
      <c r="G37" s="149">
        <v>0.99972000000000005</v>
      </c>
      <c r="H37" s="148">
        <v>0.99973000000000001</v>
      </c>
      <c r="I37" s="148">
        <v>0.99973999999999996</v>
      </c>
      <c r="J37" s="149">
        <v>0.99975000000000003</v>
      </c>
      <c r="K37" s="148">
        <v>0.99975999999999998</v>
      </c>
    </row>
    <row r="38" spans="1:11" ht="15" thickBot="1">
      <c r="A38" s="145">
        <v>3.5</v>
      </c>
      <c r="B38" s="148">
        <v>0.99977000000000005</v>
      </c>
      <c r="C38" s="148">
        <v>0.99978</v>
      </c>
      <c r="D38" s="148">
        <v>0.99978</v>
      </c>
      <c r="E38" s="148">
        <v>0.99978999999999996</v>
      </c>
      <c r="F38" s="148">
        <v>0.99980000000000002</v>
      </c>
      <c r="G38" s="149">
        <v>0.99980999999999998</v>
      </c>
      <c r="H38" s="148">
        <v>0.99980999999999998</v>
      </c>
      <c r="I38" s="148">
        <v>0.99982000000000004</v>
      </c>
      <c r="J38" s="149">
        <v>0.99983</v>
      </c>
      <c r="K38" s="148">
        <v>0.99983</v>
      </c>
    </row>
    <row r="39" spans="1:11" ht="15" thickBot="1">
      <c r="A39" s="145">
        <v>3.6</v>
      </c>
      <c r="B39" s="148">
        <v>0.99983999999999995</v>
      </c>
      <c r="C39" s="148">
        <v>0.99985000000000002</v>
      </c>
      <c r="D39" s="148">
        <v>0.99985000000000002</v>
      </c>
      <c r="E39" s="148">
        <v>0.99985999999999997</v>
      </c>
      <c r="F39" s="148">
        <v>0.99985999999999997</v>
      </c>
      <c r="G39" s="149">
        <v>0.99987000000000004</v>
      </c>
      <c r="H39" s="148">
        <v>0.99987000000000004</v>
      </c>
      <c r="I39" s="148">
        <v>0.99987999999999999</v>
      </c>
      <c r="J39" s="149">
        <v>0.99987999999999999</v>
      </c>
      <c r="K39" s="148">
        <v>0.99988999999999995</v>
      </c>
    </row>
    <row r="40" spans="1:11" ht="15" thickBot="1">
      <c r="A40" s="145">
        <v>3.7</v>
      </c>
      <c r="B40" s="148">
        <v>0.99988999999999995</v>
      </c>
      <c r="C40" s="148">
        <v>0.99990000000000001</v>
      </c>
      <c r="D40" s="148">
        <v>0.99990000000000001</v>
      </c>
      <c r="E40" s="148">
        <v>0.99990000000000001</v>
      </c>
      <c r="F40" s="148">
        <v>0.99990999999999997</v>
      </c>
      <c r="G40" s="149">
        <v>0.99990999999999997</v>
      </c>
      <c r="H40" s="148">
        <v>0.99992000000000003</v>
      </c>
      <c r="I40" s="148">
        <v>0.99992000000000003</v>
      </c>
      <c r="J40" s="149">
        <v>0.99992000000000003</v>
      </c>
      <c r="K40" s="148">
        <v>0.99992000000000003</v>
      </c>
    </row>
    <row r="41" spans="1:11" ht="15" thickBot="1">
      <c r="A41" s="150">
        <v>3.8</v>
      </c>
      <c r="B41" s="148">
        <v>0.99992999999999999</v>
      </c>
      <c r="C41" s="148">
        <v>0.99992999999999999</v>
      </c>
      <c r="D41" s="148">
        <v>0.99992999999999999</v>
      </c>
      <c r="E41" s="148">
        <v>0.99994000000000005</v>
      </c>
      <c r="F41" s="148">
        <v>0.99994000000000005</v>
      </c>
      <c r="G41" s="151">
        <v>0.99994000000000005</v>
      </c>
      <c r="H41" s="148">
        <v>0.99994000000000005</v>
      </c>
      <c r="I41" s="148">
        <v>0.99995000000000001</v>
      </c>
      <c r="J41" s="151">
        <v>0.99995000000000001</v>
      </c>
      <c r="K41" s="148">
        <v>0.99995000000000001</v>
      </c>
    </row>
    <row r="42" spans="1:11" ht="15" thickBot="1">
      <c r="A42" s="150">
        <v>3.9</v>
      </c>
      <c r="B42" s="148">
        <v>0.99995000000000001</v>
      </c>
      <c r="C42" s="148">
        <v>0.99995000000000001</v>
      </c>
      <c r="D42" s="148">
        <v>0.99995999999999996</v>
      </c>
      <c r="E42" s="148">
        <v>0.99995999999999996</v>
      </c>
      <c r="F42" s="148">
        <v>0.99995999999999996</v>
      </c>
      <c r="G42" s="151">
        <v>0.99995999999999996</v>
      </c>
      <c r="H42" s="148">
        <v>0.99995999999999996</v>
      </c>
      <c r="I42" s="148">
        <v>0.99995999999999996</v>
      </c>
      <c r="J42" s="151">
        <v>0.99997000000000003</v>
      </c>
      <c r="K42" s="148">
        <v>0.99997000000000003</v>
      </c>
    </row>
    <row r="43" spans="1:11" ht="15" thickBot="1"/>
    <row r="44" spans="1:11" ht="15" thickBot="1">
      <c r="A44" s="404" t="s">
        <v>5</v>
      </c>
      <c r="B44" s="405"/>
      <c r="C44" s="405"/>
      <c r="D44" s="405"/>
      <c r="E44" s="405"/>
      <c r="F44" s="405"/>
      <c r="G44" s="406"/>
    </row>
    <row r="45" spans="1:11">
      <c r="A45" s="24" t="s">
        <v>2</v>
      </c>
      <c r="B45" s="25">
        <v>0.9</v>
      </c>
      <c r="C45" s="25">
        <v>0.95</v>
      </c>
      <c r="D45" s="25">
        <v>0.97499999999999998</v>
      </c>
      <c r="E45" s="25">
        <v>0.99</v>
      </c>
      <c r="F45" s="25">
        <v>0.995</v>
      </c>
      <c r="G45" s="26">
        <v>0.99950000000000006</v>
      </c>
    </row>
    <row r="46" spans="1:11">
      <c r="A46" s="41">
        <v>1</v>
      </c>
      <c r="B46" s="42">
        <v>3.0779999999999998</v>
      </c>
      <c r="C46" s="42">
        <v>6.3140000000000001</v>
      </c>
      <c r="D46" s="42">
        <v>12.706</v>
      </c>
      <c r="E46" s="42">
        <v>31.821000000000002</v>
      </c>
      <c r="F46" s="42">
        <v>63.656999999999996</v>
      </c>
      <c r="G46" s="152">
        <v>636.61900000000003</v>
      </c>
    </row>
    <row r="47" spans="1:11">
      <c r="A47" s="41">
        <v>2</v>
      </c>
      <c r="B47" s="42">
        <v>1.8859999999999999</v>
      </c>
      <c r="C47" s="42">
        <v>2.92</v>
      </c>
      <c r="D47" s="42">
        <v>4.3029999999999999</v>
      </c>
      <c r="E47" s="42">
        <v>6.9649999999999999</v>
      </c>
      <c r="F47" s="42">
        <v>9.9649999999999999</v>
      </c>
      <c r="G47" s="152">
        <v>31.597999999999999</v>
      </c>
    </row>
    <row r="48" spans="1:11">
      <c r="A48" s="41">
        <v>3</v>
      </c>
      <c r="B48" s="42">
        <v>1.6379999999999999</v>
      </c>
      <c r="C48" s="42">
        <v>2.3530000000000002</v>
      </c>
      <c r="D48" s="42">
        <v>3.1819999999999999</v>
      </c>
      <c r="E48" s="42">
        <v>4.5410000000000004</v>
      </c>
      <c r="F48" s="42">
        <v>5.8410000000000002</v>
      </c>
      <c r="G48" s="152">
        <v>12.941000000000001</v>
      </c>
    </row>
    <row r="49" spans="1:7">
      <c r="A49" s="41">
        <v>4</v>
      </c>
      <c r="B49" s="42">
        <v>1.5329999999999999</v>
      </c>
      <c r="C49" s="42">
        <v>2.1320000000000001</v>
      </c>
      <c r="D49" s="42">
        <v>2.7759999999999998</v>
      </c>
      <c r="E49" s="42">
        <v>3.7469999999999999</v>
      </c>
      <c r="F49" s="42">
        <v>4.6040000000000001</v>
      </c>
      <c r="G49" s="152">
        <v>8.61</v>
      </c>
    </row>
    <row r="50" spans="1:7">
      <c r="A50" s="41">
        <v>5</v>
      </c>
      <c r="B50" s="42">
        <v>1.476</v>
      </c>
      <c r="C50" s="42">
        <v>2.0150000000000001</v>
      </c>
      <c r="D50" s="42">
        <v>2.5710000000000002</v>
      </c>
      <c r="E50" s="42">
        <v>3.3650000000000002</v>
      </c>
      <c r="F50" s="42">
        <v>4.032</v>
      </c>
      <c r="G50" s="152">
        <v>6.859</v>
      </c>
    </row>
    <row r="51" spans="1:7">
      <c r="A51" s="41">
        <v>6</v>
      </c>
      <c r="B51" s="42">
        <v>1.44</v>
      </c>
      <c r="C51" s="42">
        <v>1.9430000000000001</v>
      </c>
      <c r="D51" s="42">
        <v>2.4470000000000001</v>
      </c>
      <c r="E51" s="42">
        <v>3.1429999999999998</v>
      </c>
      <c r="F51" s="42">
        <v>3.7069999999999999</v>
      </c>
      <c r="G51" s="152">
        <v>5.9589999999999996</v>
      </c>
    </row>
    <row r="52" spans="1:7">
      <c r="A52" s="41">
        <v>7</v>
      </c>
      <c r="B52" s="42">
        <v>1.415</v>
      </c>
      <c r="C52" s="42">
        <v>1.895</v>
      </c>
      <c r="D52" s="42">
        <v>2.3650000000000002</v>
      </c>
      <c r="E52" s="42">
        <v>2.9980000000000002</v>
      </c>
      <c r="F52" s="42">
        <v>3.4990000000000001</v>
      </c>
      <c r="G52" s="152">
        <v>5.4050000000000002</v>
      </c>
    </row>
    <row r="53" spans="1:7">
      <c r="A53" s="41">
        <v>8</v>
      </c>
      <c r="B53" s="42">
        <v>1.397</v>
      </c>
      <c r="C53" s="42">
        <v>1.86</v>
      </c>
      <c r="D53" s="42">
        <v>2.306</v>
      </c>
      <c r="E53" s="42">
        <v>2.8959999999999999</v>
      </c>
      <c r="F53" s="42">
        <v>3.355</v>
      </c>
      <c r="G53" s="152">
        <v>5.0410000000000004</v>
      </c>
    </row>
    <row r="54" spans="1:7">
      <c r="A54" s="41">
        <v>9</v>
      </c>
      <c r="B54" s="42">
        <v>1.383</v>
      </c>
      <c r="C54" s="42">
        <v>1.833</v>
      </c>
      <c r="D54" s="42">
        <v>2.262</v>
      </c>
      <c r="E54" s="42">
        <v>2.8210000000000002</v>
      </c>
      <c r="F54" s="42">
        <v>3.25</v>
      </c>
      <c r="G54" s="152">
        <v>4.7809999999999997</v>
      </c>
    </row>
    <row r="55" spans="1:7">
      <c r="A55" s="8">
        <v>10</v>
      </c>
      <c r="B55" s="29">
        <v>1.3720000000000001</v>
      </c>
      <c r="C55" s="29">
        <v>1.8120000000000001</v>
      </c>
      <c r="D55" s="29">
        <v>2.2280000000000002</v>
      </c>
      <c r="E55" s="29">
        <v>2.7639999999999998</v>
      </c>
      <c r="F55" s="29">
        <v>3.16</v>
      </c>
      <c r="G55" s="30">
        <v>4.5869999999999997</v>
      </c>
    </row>
    <row r="56" spans="1:7">
      <c r="A56" s="41">
        <v>11</v>
      </c>
      <c r="B56" s="42">
        <v>1.363</v>
      </c>
      <c r="C56" s="42">
        <v>1.796</v>
      </c>
      <c r="D56" s="42">
        <v>2.2010000000000001</v>
      </c>
      <c r="E56" s="42">
        <v>2.718</v>
      </c>
      <c r="F56" s="42">
        <v>3.1059999999999999</v>
      </c>
      <c r="G56" s="152">
        <v>4.4370000000000003</v>
      </c>
    </row>
    <row r="57" spans="1:7">
      <c r="A57" s="41">
        <v>12</v>
      </c>
      <c r="B57" s="42">
        <v>1.3560000000000001</v>
      </c>
      <c r="C57" s="42">
        <v>1.782</v>
      </c>
      <c r="D57" s="42">
        <v>2.1789999999999998</v>
      </c>
      <c r="E57" s="42">
        <v>2.681</v>
      </c>
      <c r="F57" s="42">
        <v>3.0550000000000002</v>
      </c>
      <c r="G57" s="152">
        <v>4.3179999999999996</v>
      </c>
    </row>
    <row r="58" spans="1:7">
      <c r="A58" s="41">
        <v>13</v>
      </c>
      <c r="B58" s="42">
        <v>1.35</v>
      </c>
      <c r="C58" s="42">
        <v>1.7709999999999999</v>
      </c>
      <c r="D58" s="42">
        <v>2.16</v>
      </c>
      <c r="E58" s="42">
        <v>2.65</v>
      </c>
      <c r="F58" s="42">
        <v>3.012</v>
      </c>
      <c r="G58" s="152">
        <v>4.2210000000000001</v>
      </c>
    </row>
    <row r="59" spans="1:7">
      <c r="A59" s="41">
        <v>14</v>
      </c>
      <c r="B59" s="42">
        <v>1.345</v>
      </c>
      <c r="C59" s="42">
        <v>1.7609999999999999</v>
      </c>
      <c r="D59" s="42">
        <v>2.145</v>
      </c>
      <c r="E59" s="42">
        <v>2.6240000000000001</v>
      </c>
      <c r="F59" s="42">
        <v>2.9769999999999999</v>
      </c>
      <c r="G59" s="152">
        <v>4.1399999999999997</v>
      </c>
    </row>
    <row r="60" spans="1:7">
      <c r="A60" s="41">
        <v>15</v>
      </c>
      <c r="B60" s="42">
        <v>1.341</v>
      </c>
      <c r="C60" s="42">
        <v>1.7529999999999999</v>
      </c>
      <c r="D60" s="42">
        <v>2.1309999999999998</v>
      </c>
      <c r="E60" s="42">
        <v>2.6019999999999999</v>
      </c>
      <c r="F60" s="42">
        <v>2.9470000000000001</v>
      </c>
      <c r="G60" s="152">
        <v>4.0730000000000004</v>
      </c>
    </row>
    <row r="61" spans="1:7">
      <c r="A61" s="41">
        <v>16</v>
      </c>
      <c r="B61" s="42">
        <v>1.337</v>
      </c>
      <c r="C61" s="42">
        <v>1.746</v>
      </c>
      <c r="D61" s="42">
        <v>2.12</v>
      </c>
      <c r="E61" s="42">
        <v>2.5830000000000002</v>
      </c>
      <c r="F61" s="42">
        <v>2.9209999999999998</v>
      </c>
      <c r="G61" s="152">
        <v>4.0149999999999997</v>
      </c>
    </row>
    <row r="62" spans="1:7">
      <c r="A62" s="41">
        <v>17</v>
      </c>
      <c r="B62" s="42">
        <v>1.333</v>
      </c>
      <c r="C62" s="42">
        <v>1.74</v>
      </c>
      <c r="D62" s="42">
        <v>2.11</v>
      </c>
      <c r="E62" s="42">
        <v>2.5670000000000002</v>
      </c>
      <c r="F62" s="42">
        <v>2.8079999999999998</v>
      </c>
      <c r="G62" s="152">
        <v>3.9649999999999999</v>
      </c>
    </row>
    <row r="63" spans="1:7">
      <c r="A63" s="41">
        <v>18</v>
      </c>
      <c r="B63" s="42">
        <v>1.33</v>
      </c>
      <c r="C63" s="42">
        <v>1.734</v>
      </c>
      <c r="D63" s="42">
        <v>2.101</v>
      </c>
      <c r="E63" s="42">
        <v>2.552</v>
      </c>
      <c r="F63" s="42">
        <v>2.8780000000000001</v>
      </c>
      <c r="G63" s="152">
        <v>3.9220000000000002</v>
      </c>
    </row>
    <row r="64" spans="1:7">
      <c r="A64" s="41">
        <v>19</v>
      </c>
      <c r="B64" s="42">
        <v>1.3280000000000001</v>
      </c>
      <c r="C64" s="42">
        <v>1.7290000000000001</v>
      </c>
      <c r="D64" s="42">
        <v>2.093</v>
      </c>
      <c r="E64" s="42">
        <v>2.5390000000000001</v>
      </c>
      <c r="F64" s="42">
        <v>2.8610000000000002</v>
      </c>
      <c r="G64" s="152">
        <v>3.883</v>
      </c>
    </row>
    <row r="65" spans="1:7">
      <c r="A65" s="8">
        <v>20</v>
      </c>
      <c r="B65" s="29">
        <v>1.325</v>
      </c>
      <c r="C65" s="29">
        <v>1.7250000000000001</v>
      </c>
      <c r="D65" s="29">
        <v>2.0859999999999999</v>
      </c>
      <c r="E65" s="29">
        <v>2.528</v>
      </c>
      <c r="F65" s="29">
        <v>2.8450000000000002</v>
      </c>
      <c r="G65" s="30">
        <v>3.85</v>
      </c>
    </row>
    <row r="66" spans="1:7">
      <c r="A66" s="41">
        <v>21</v>
      </c>
      <c r="B66" s="42">
        <v>1.323</v>
      </c>
      <c r="C66" s="42">
        <v>1.7210000000000001</v>
      </c>
      <c r="D66" s="42">
        <v>2.08</v>
      </c>
      <c r="E66" s="42">
        <v>2.5179999999999998</v>
      </c>
      <c r="F66" s="42">
        <v>2.831</v>
      </c>
      <c r="G66" s="152">
        <v>3.819</v>
      </c>
    </row>
    <row r="67" spans="1:7">
      <c r="A67" s="41">
        <v>22</v>
      </c>
      <c r="B67" s="42">
        <v>1.321</v>
      </c>
      <c r="C67" s="42">
        <v>1.7170000000000001</v>
      </c>
      <c r="D67" s="42">
        <v>2.0739999999999998</v>
      </c>
      <c r="E67" s="42">
        <v>2.508</v>
      </c>
      <c r="F67" s="42">
        <v>2.819</v>
      </c>
      <c r="G67" s="152">
        <v>3.7919999999999998</v>
      </c>
    </row>
    <row r="68" spans="1:7">
      <c r="A68" s="41">
        <v>23</v>
      </c>
      <c r="B68" s="42">
        <v>1.319</v>
      </c>
      <c r="C68" s="42">
        <v>1.714</v>
      </c>
      <c r="D68" s="42">
        <v>2.069</v>
      </c>
      <c r="E68" s="42">
        <v>2.5</v>
      </c>
      <c r="F68" s="42">
        <v>2.8069999999999999</v>
      </c>
      <c r="G68" s="152">
        <v>3.7669999999999999</v>
      </c>
    </row>
    <row r="69" spans="1:7">
      <c r="A69" s="41">
        <v>24</v>
      </c>
      <c r="B69" s="42">
        <v>1.3180000000000001</v>
      </c>
      <c r="C69" s="42">
        <v>1.7110000000000001</v>
      </c>
      <c r="D69" s="42">
        <v>2.0640000000000001</v>
      </c>
      <c r="E69" s="42">
        <v>2.492</v>
      </c>
      <c r="F69" s="42">
        <v>2.7970000000000002</v>
      </c>
      <c r="G69" s="152">
        <v>3.7450000000000001</v>
      </c>
    </row>
    <row r="70" spans="1:7">
      <c r="A70" s="41">
        <v>25</v>
      </c>
      <c r="B70" s="42">
        <v>1.3160000000000001</v>
      </c>
      <c r="C70" s="42">
        <v>1.708</v>
      </c>
      <c r="D70" s="42">
        <v>2.06</v>
      </c>
      <c r="E70" s="42">
        <v>2.4849999999999999</v>
      </c>
      <c r="F70" s="42">
        <v>2.7869999999999999</v>
      </c>
      <c r="G70" s="152">
        <v>3.7250000000000001</v>
      </c>
    </row>
    <row r="71" spans="1:7">
      <c r="A71" s="41">
        <v>26</v>
      </c>
      <c r="B71" s="42">
        <v>1.3149999999999999</v>
      </c>
      <c r="C71" s="42">
        <v>1.706</v>
      </c>
      <c r="D71" s="42">
        <v>2.056</v>
      </c>
      <c r="E71" s="42">
        <v>2.4790000000000001</v>
      </c>
      <c r="F71" s="42">
        <v>2.7789999999999999</v>
      </c>
      <c r="G71" s="152">
        <v>3.7069999999999999</v>
      </c>
    </row>
    <row r="72" spans="1:7">
      <c r="A72" s="41">
        <v>27</v>
      </c>
      <c r="B72" s="42">
        <v>1.3140000000000001</v>
      </c>
      <c r="C72" s="42">
        <v>1.7030000000000001</v>
      </c>
      <c r="D72" s="42">
        <v>2.052</v>
      </c>
      <c r="E72" s="42">
        <v>2.4729999999999999</v>
      </c>
      <c r="F72" s="42">
        <v>2.7709999999999999</v>
      </c>
      <c r="G72" s="152">
        <v>3.69</v>
      </c>
    </row>
    <row r="73" spans="1:7">
      <c r="A73" s="41">
        <v>28</v>
      </c>
      <c r="B73" s="42">
        <v>1.3129999999999999</v>
      </c>
      <c r="C73" s="42">
        <v>1.7010000000000001</v>
      </c>
      <c r="D73" s="42">
        <v>2.048</v>
      </c>
      <c r="E73" s="42">
        <v>2.4670000000000001</v>
      </c>
      <c r="F73" s="42">
        <v>2.7629999999999999</v>
      </c>
      <c r="G73" s="152">
        <v>3.6739999999999999</v>
      </c>
    </row>
    <row r="74" spans="1:7">
      <c r="A74" s="41">
        <v>29</v>
      </c>
      <c r="B74" s="42">
        <v>1.3109999999999999</v>
      </c>
      <c r="C74" s="42">
        <v>1.6990000000000001</v>
      </c>
      <c r="D74" s="42">
        <v>2.0449999999999999</v>
      </c>
      <c r="E74" s="42">
        <v>2.4620000000000002</v>
      </c>
      <c r="F74" s="42">
        <v>2.7559999999999998</v>
      </c>
      <c r="G74" s="152">
        <v>3.6589999999999998</v>
      </c>
    </row>
    <row r="75" spans="1:7">
      <c r="A75" s="8">
        <v>30</v>
      </c>
      <c r="B75" s="29">
        <v>1.31</v>
      </c>
      <c r="C75" s="153">
        <v>1.6970000000000001</v>
      </c>
      <c r="D75" s="29">
        <v>2.0419999999999998</v>
      </c>
      <c r="E75" s="29">
        <v>2.4569999999999999</v>
      </c>
      <c r="F75" s="29">
        <v>2.75</v>
      </c>
      <c r="G75" s="30">
        <v>3.6459999999999999</v>
      </c>
    </row>
    <row r="76" spans="1:7">
      <c r="A76" s="41">
        <v>31</v>
      </c>
      <c r="B76" s="42">
        <f>+(B75-B85)*(A75-A76)/(A85-A75)+B75</f>
        <v>1.3093000000000001</v>
      </c>
      <c r="C76" s="42">
        <f t="shared" ref="C76:C84" si="0">+($C$58-$C$68)*($A$58-$A76)/($A$68-$A$58)+$C$58</f>
        <v>1.6684000000000001</v>
      </c>
      <c r="D76" s="42">
        <f t="shared" ref="D76:D84" si="1">+($D$58-$D$68)*($A$58-$A76)/($A$68-$A$58)+$D$58</f>
        <v>1.9961999999999998</v>
      </c>
      <c r="E76" s="42">
        <f t="shared" ref="E76:E84" si="2">+($E$58-$E$68)*($A$58-$A76)/($A$68-$A$58)+$E$58</f>
        <v>2.38</v>
      </c>
      <c r="F76" s="42">
        <f t="shared" ref="F76:F84" si="3">+($F$58-$F$68)*($A$58-$A76)/($A$68-$A$58)+$F$58</f>
        <v>2.6429999999999998</v>
      </c>
      <c r="G76" s="152">
        <f t="shared" ref="G76:G84" si="4">+($G$58-$G$68)*($A$58-$A76)/($A$68-$A$58)+$G$58</f>
        <v>3.4037999999999995</v>
      </c>
    </row>
    <row r="77" spans="1:7">
      <c r="A77" s="41">
        <v>32</v>
      </c>
      <c r="B77" s="42">
        <f t="shared" ref="B77:B84" si="5">+($B$58-$B$68)*($A$58-$A77)/($A$68-$A$58)+$B$58</f>
        <v>1.2910999999999999</v>
      </c>
      <c r="C77" s="42">
        <f t="shared" si="0"/>
        <v>1.6627000000000001</v>
      </c>
      <c r="D77" s="42">
        <f t="shared" si="1"/>
        <v>1.9870999999999999</v>
      </c>
      <c r="E77" s="42">
        <f t="shared" si="2"/>
        <v>2.3650000000000002</v>
      </c>
      <c r="F77" s="42">
        <f t="shared" si="3"/>
        <v>2.6225000000000001</v>
      </c>
      <c r="G77" s="152">
        <f t="shared" si="4"/>
        <v>3.3583999999999996</v>
      </c>
    </row>
    <row r="78" spans="1:7">
      <c r="A78" s="41">
        <v>33</v>
      </c>
      <c r="B78" s="42">
        <f t="shared" si="5"/>
        <v>1.2879999999999998</v>
      </c>
      <c r="C78" s="42">
        <f t="shared" si="0"/>
        <v>1.657</v>
      </c>
      <c r="D78" s="42">
        <f t="shared" si="1"/>
        <v>1.9779999999999998</v>
      </c>
      <c r="E78" s="42">
        <f t="shared" si="2"/>
        <v>2.35</v>
      </c>
      <c r="F78" s="42">
        <f t="shared" si="3"/>
        <v>2.6019999999999999</v>
      </c>
      <c r="G78" s="152">
        <f t="shared" si="4"/>
        <v>3.3129999999999997</v>
      </c>
    </row>
    <row r="79" spans="1:7">
      <c r="A79" s="41">
        <v>34</v>
      </c>
      <c r="B79" s="42">
        <f t="shared" si="5"/>
        <v>1.2848999999999997</v>
      </c>
      <c r="C79" s="42">
        <f t="shared" si="0"/>
        <v>1.6513</v>
      </c>
      <c r="D79" s="42">
        <f t="shared" si="1"/>
        <v>1.9688999999999997</v>
      </c>
      <c r="E79" s="42">
        <f t="shared" si="2"/>
        <v>2.335</v>
      </c>
      <c r="F79" s="42">
        <f t="shared" si="3"/>
        <v>2.5814999999999997</v>
      </c>
      <c r="G79" s="152">
        <f t="shared" si="4"/>
        <v>3.2675999999999998</v>
      </c>
    </row>
    <row r="80" spans="1:7">
      <c r="A80" s="41">
        <v>35</v>
      </c>
      <c r="B80" s="42">
        <f t="shared" si="5"/>
        <v>1.2817999999999998</v>
      </c>
      <c r="C80" s="42">
        <f t="shared" si="0"/>
        <v>1.6456</v>
      </c>
      <c r="D80" s="42">
        <f t="shared" si="1"/>
        <v>1.9597999999999998</v>
      </c>
      <c r="E80" s="42">
        <f t="shared" si="2"/>
        <v>2.3200000000000003</v>
      </c>
      <c r="F80" s="42">
        <f t="shared" si="3"/>
        <v>2.5609999999999999</v>
      </c>
      <c r="G80" s="152">
        <f t="shared" si="4"/>
        <v>3.2222</v>
      </c>
    </row>
    <row r="81" spans="1:7">
      <c r="A81" s="41">
        <v>36</v>
      </c>
      <c r="B81" s="42">
        <f t="shared" si="5"/>
        <v>1.2786999999999997</v>
      </c>
      <c r="C81" s="42">
        <f t="shared" si="0"/>
        <v>1.6399000000000001</v>
      </c>
      <c r="D81" s="42">
        <f t="shared" si="1"/>
        <v>1.9506999999999997</v>
      </c>
      <c r="E81" s="42">
        <f t="shared" si="2"/>
        <v>2.3050000000000002</v>
      </c>
      <c r="F81" s="42">
        <f t="shared" si="3"/>
        <v>2.5404999999999998</v>
      </c>
      <c r="G81" s="152">
        <f t="shared" si="4"/>
        <v>3.1767999999999996</v>
      </c>
    </row>
    <row r="82" spans="1:7">
      <c r="A82" s="41">
        <v>37</v>
      </c>
      <c r="B82" s="42">
        <f t="shared" si="5"/>
        <v>1.2755999999999998</v>
      </c>
      <c r="C82" s="42">
        <f t="shared" si="0"/>
        <v>1.6342000000000001</v>
      </c>
      <c r="D82" s="42">
        <f t="shared" si="1"/>
        <v>1.9415999999999998</v>
      </c>
      <c r="E82" s="42">
        <f t="shared" si="2"/>
        <v>2.29</v>
      </c>
      <c r="F82" s="42">
        <f t="shared" si="3"/>
        <v>2.52</v>
      </c>
      <c r="G82" s="152">
        <f t="shared" si="4"/>
        <v>3.1313999999999997</v>
      </c>
    </row>
    <row r="83" spans="1:7">
      <c r="A83" s="41">
        <v>38</v>
      </c>
      <c r="B83" s="42">
        <f t="shared" si="5"/>
        <v>1.2724999999999997</v>
      </c>
      <c r="C83" s="42">
        <f t="shared" si="0"/>
        <v>1.6285000000000001</v>
      </c>
      <c r="D83" s="42">
        <f t="shared" si="1"/>
        <v>1.9324999999999997</v>
      </c>
      <c r="E83" s="42">
        <f t="shared" si="2"/>
        <v>2.2750000000000004</v>
      </c>
      <c r="F83" s="42">
        <f t="shared" si="3"/>
        <v>2.4994999999999998</v>
      </c>
      <c r="G83" s="152">
        <f t="shared" si="4"/>
        <v>3.0859999999999994</v>
      </c>
    </row>
    <row r="84" spans="1:7">
      <c r="A84" s="41">
        <v>39</v>
      </c>
      <c r="B84" s="42">
        <f t="shared" si="5"/>
        <v>1.2693999999999996</v>
      </c>
      <c r="C84" s="42">
        <f t="shared" si="0"/>
        <v>1.6228</v>
      </c>
      <c r="D84" s="42">
        <f t="shared" si="1"/>
        <v>1.9233999999999996</v>
      </c>
      <c r="E84" s="42">
        <f t="shared" si="2"/>
        <v>2.2600000000000002</v>
      </c>
      <c r="F84" s="42">
        <f t="shared" si="3"/>
        <v>2.4790000000000001</v>
      </c>
      <c r="G84" s="152">
        <f t="shared" si="4"/>
        <v>3.0405999999999995</v>
      </c>
    </row>
    <row r="85" spans="1:7">
      <c r="A85" s="8">
        <v>40</v>
      </c>
      <c r="B85" s="29">
        <v>1.3029999999999999</v>
      </c>
      <c r="C85" s="29">
        <v>1.6839999999999999</v>
      </c>
      <c r="D85" s="29">
        <v>2.0209999999999999</v>
      </c>
      <c r="E85" s="29">
        <v>2.423</v>
      </c>
      <c r="F85" s="29">
        <v>2.7040000000000002</v>
      </c>
      <c r="G85" s="30">
        <v>3.5510000000000002</v>
      </c>
    </row>
    <row r="86" spans="1:7">
      <c r="A86" s="41">
        <v>41</v>
      </c>
      <c r="B86" s="42">
        <f t="shared" ref="B86:B94" si="6">+($B$68-$B$78)*($A$68-$A86)/($A$78-$A$68)+$B$68</f>
        <v>1.2631999999999997</v>
      </c>
      <c r="C86" s="42">
        <f t="shared" ref="C86:C94" si="7">+($C$68-$C$78)*($A$68-$A86)/($A$78-$A$68)+$C$68</f>
        <v>1.6114000000000002</v>
      </c>
      <c r="D86" s="42">
        <f t="shared" ref="D86:D94" si="8">+($D$68-$D$78)*($A$68-$A86)/($A$78-$A$68)+$D$68</f>
        <v>1.9051999999999996</v>
      </c>
      <c r="E86" s="42">
        <f t="shared" ref="E86:E94" si="9">+($E$68-$E$78)*($A$68-$A86)/($A$78-$A$68)+$E$68</f>
        <v>2.23</v>
      </c>
      <c r="F86" s="42">
        <f t="shared" ref="F86:F94" si="10">+($F$68-$F$78)*($A$68-$A86)/($A$78-$A$68)+$F$68</f>
        <v>2.4379999999999997</v>
      </c>
      <c r="G86" s="152">
        <f t="shared" ref="G86:G94" si="11">+($G$68-$G$78)*($A$68-$A86)/($A$78-$A$68)+$G$68</f>
        <v>2.9497999999999998</v>
      </c>
    </row>
    <row r="87" spans="1:7">
      <c r="A87" s="41">
        <v>42</v>
      </c>
      <c r="B87" s="42">
        <f t="shared" si="6"/>
        <v>1.2600999999999998</v>
      </c>
      <c r="C87" s="42">
        <f t="shared" si="7"/>
        <v>1.6057000000000001</v>
      </c>
      <c r="D87" s="42">
        <f t="shared" si="8"/>
        <v>1.8960999999999997</v>
      </c>
      <c r="E87" s="42">
        <f t="shared" si="9"/>
        <v>2.2150000000000003</v>
      </c>
      <c r="F87" s="42">
        <f t="shared" si="10"/>
        <v>2.4175</v>
      </c>
      <c r="G87" s="152">
        <f t="shared" si="11"/>
        <v>2.9043999999999999</v>
      </c>
    </row>
    <row r="88" spans="1:7">
      <c r="A88" s="41">
        <v>43</v>
      </c>
      <c r="B88" s="42">
        <f t="shared" si="6"/>
        <v>1.2569999999999997</v>
      </c>
      <c r="C88" s="42">
        <f t="shared" si="7"/>
        <v>1.6</v>
      </c>
      <c r="D88" s="42">
        <f t="shared" si="8"/>
        <v>1.8869999999999996</v>
      </c>
      <c r="E88" s="42">
        <f t="shared" si="9"/>
        <v>2.2000000000000002</v>
      </c>
      <c r="F88" s="42">
        <f t="shared" si="10"/>
        <v>2.3969999999999998</v>
      </c>
      <c r="G88" s="152">
        <f t="shared" si="11"/>
        <v>2.8589999999999995</v>
      </c>
    </row>
    <row r="89" spans="1:7">
      <c r="A89" s="41">
        <v>44</v>
      </c>
      <c r="B89" s="42">
        <f t="shared" si="6"/>
        <v>1.2538999999999996</v>
      </c>
      <c r="C89" s="42">
        <f t="shared" si="7"/>
        <v>1.5943000000000001</v>
      </c>
      <c r="D89" s="42">
        <f t="shared" si="8"/>
        <v>1.8778999999999995</v>
      </c>
      <c r="E89" s="42">
        <f t="shared" si="9"/>
        <v>2.1850000000000001</v>
      </c>
      <c r="F89" s="42">
        <f t="shared" si="10"/>
        <v>2.3764999999999996</v>
      </c>
      <c r="G89" s="152">
        <f t="shared" si="11"/>
        <v>2.8135999999999992</v>
      </c>
    </row>
    <row r="90" spans="1:7">
      <c r="A90" s="41">
        <v>45</v>
      </c>
      <c r="B90" s="42">
        <f t="shared" si="6"/>
        <v>1.2507999999999997</v>
      </c>
      <c r="C90" s="42">
        <f t="shared" si="7"/>
        <v>1.5886</v>
      </c>
      <c r="D90" s="42">
        <f t="shared" si="8"/>
        <v>1.8687999999999996</v>
      </c>
      <c r="E90" s="42">
        <f t="shared" si="9"/>
        <v>2.1700000000000004</v>
      </c>
      <c r="F90" s="42">
        <f t="shared" si="10"/>
        <v>2.3559999999999999</v>
      </c>
      <c r="G90" s="152">
        <f t="shared" si="11"/>
        <v>2.7681999999999993</v>
      </c>
    </row>
    <row r="91" spans="1:7">
      <c r="A91" s="41">
        <v>46</v>
      </c>
      <c r="B91" s="42">
        <f t="shared" si="6"/>
        <v>1.2476999999999996</v>
      </c>
      <c r="C91" s="42">
        <f t="shared" si="7"/>
        <v>1.5829000000000002</v>
      </c>
      <c r="D91" s="42">
        <f t="shared" si="8"/>
        <v>1.8596999999999995</v>
      </c>
      <c r="E91" s="42">
        <f t="shared" si="9"/>
        <v>2.1550000000000002</v>
      </c>
      <c r="F91" s="42">
        <f t="shared" si="10"/>
        <v>2.3354999999999997</v>
      </c>
      <c r="G91" s="152">
        <f t="shared" si="11"/>
        <v>2.7227999999999994</v>
      </c>
    </row>
    <row r="92" spans="1:7">
      <c r="A92" s="41">
        <v>47</v>
      </c>
      <c r="B92" s="42">
        <f t="shared" si="6"/>
        <v>1.2445999999999997</v>
      </c>
      <c r="C92" s="42">
        <f t="shared" si="7"/>
        <v>1.5772000000000002</v>
      </c>
      <c r="D92" s="42">
        <f t="shared" si="8"/>
        <v>1.8505999999999996</v>
      </c>
      <c r="E92" s="42">
        <f t="shared" si="9"/>
        <v>2.14</v>
      </c>
      <c r="F92" s="42">
        <f t="shared" si="10"/>
        <v>2.3149999999999999</v>
      </c>
      <c r="G92" s="152">
        <f t="shared" si="11"/>
        <v>2.6773999999999996</v>
      </c>
    </row>
    <row r="93" spans="1:7">
      <c r="A93" s="41">
        <v>48</v>
      </c>
      <c r="B93" s="42">
        <f t="shared" si="6"/>
        <v>1.2414999999999996</v>
      </c>
      <c r="C93" s="42">
        <f t="shared" si="7"/>
        <v>1.5715000000000001</v>
      </c>
      <c r="D93" s="42">
        <f t="shared" si="8"/>
        <v>1.8414999999999995</v>
      </c>
      <c r="E93" s="42">
        <f t="shared" si="9"/>
        <v>2.125</v>
      </c>
      <c r="F93" s="42">
        <f t="shared" si="10"/>
        <v>2.2944999999999998</v>
      </c>
      <c r="G93" s="152">
        <f t="shared" si="11"/>
        <v>2.6319999999999997</v>
      </c>
    </row>
    <row r="94" spans="1:7">
      <c r="A94" s="41">
        <v>49</v>
      </c>
      <c r="B94" s="42">
        <f t="shared" si="6"/>
        <v>1.2383999999999995</v>
      </c>
      <c r="C94" s="42">
        <f t="shared" si="7"/>
        <v>1.5658000000000001</v>
      </c>
      <c r="D94" s="42">
        <f t="shared" si="8"/>
        <v>1.8323999999999994</v>
      </c>
      <c r="E94" s="42">
        <f t="shared" si="9"/>
        <v>2.1100000000000003</v>
      </c>
      <c r="F94" s="42">
        <f t="shared" si="10"/>
        <v>2.274</v>
      </c>
      <c r="G94" s="152">
        <f t="shared" si="11"/>
        <v>2.5865999999999993</v>
      </c>
    </row>
    <row r="95" spans="1:7">
      <c r="A95" s="8">
        <v>50</v>
      </c>
      <c r="B95" s="29">
        <v>1.2989999999999999</v>
      </c>
      <c r="C95" s="29">
        <v>1.6759999999999999</v>
      </c>
      <c r="D95" s="29">
        <v>2.0089999999999999</v>
      </c>
      <c r="E95" s="29">
        <v>2.403</v>
      </c>
      <c r="F95" s="29">
        <v>2.6779999999999999</v>
      </c>
      <c r="G95" s="30">
        <v>3.496</v>
      </c>
    </row>
    <row r="96" spans="1:7">
      <c r="A96" s="41">
        <v>51</v>
      </c>
      <c r="B96" s="42">
        <f t="shared" ref="B96:B104" si="12">+($B$78-$B$88)*($A$78-$A96)/($A$88-$A$78)+$B$78</f>
        <v>1.2321999999999995</v>
      </c>
      <c r="C96" s="42">
        <f t="shared" ref="C96:C104" si="13">+($C$78-$C$88)*($A$78-$A96)/($A$88-$A$78)+$C$78</f>
        <v>1.5544000000000002</v>
      </c>
      <c r="D96" s="42">
        <f t="shared" ref="D96:D104" si="14">+($D$78-$D$88)*($A$78-$A96)/($A$88-$A$78)+$D$78</f>
        <v>1.8141999999999994</v>
      </c>
      <c r="E96" s="42">
        <f t="shared" ref="E96:E104" si="15">+($E$78-$E$88)*($A$78-$A96)/($A$88-$A$78)+$E$78</f>
        <v>2.08</v>
      </c>
      <c r="F96" s="42">
        <f t="shared" ref="F96:F104" si="16">+($F$78-$F$88)*($A$78-$A96)/($A$88-$A$78)+$F$78</f>
        <v>2.2329999999999997</v>
      </c>
      <c r="G96" s="152">
        <f t="shared" ref="G96:G104" si="17">+($G$78-$G$88)*($A$78-$A96)/($A$88-$A$78)+$G$78</f>
        <v>2.4957999999999991</v>
      </c>
    </row>
    <row r="97" spans="1:7">
      <c r="A97" s="41">
        <v>52</v>
      </c>
      <c r="B97" s="42">
        <f t="shared" si="12"/>
        <v>1.2290999999999996</v>
      </c>
      <c r="C97" s="42">
        <f t="shared" si="13"/>
        <v>1.5487000000000002</v>
      </c>
      <c r="D97" s="42">
        <f t="shared" si="14"/>
        <v>1.8050999999999995</v>
      </c>
      <c r="E97" s="42">
        <f t="shared" si="15"/>
        <v>2.0650000000000004</v>
      </c>
      <c r="F97" s="42">
        <f t="shared" si="16"/>
        <v>2.2124999999999999</v>
      </c>
      <c r="G97" s="152">
        <f t="shared" si="17"/>
        <v>2.4503999999999992</v>
      </c>
    </row>
    <row r="98" spans="1:7">
      <c r="A98" s="41">
        <v>53</v>
      </c>
      <c r="B98" s="42">
        <f t="shared" si="12"/>
        <v>1.2259999999999995</v>
      </c>
      <c r="C98" s="42">
        <f t="shared" si="13"/>
        <v>1.5430000000000001</v>
      </c>
      <c r="D98" s="42">
        <f t="shared" si="14"/>
        <v>1.7959999999999994</v>
      </c>
      <c r="E98" s="42">
        <f t="shared" si="15"/>
        <v>2.0500000000000003</v>
      </c>
      <c r="F98" s="42">
        <f t="shared" si="16"/>
        <v>2.1919999999999997</v>
      </c>
      <c r="G98" s="152">
        <f t="shared" si="17"/>
        <v>2.4049999999999994</v>
      </c>
    </row>
    <row r="99" spans="1:7">
      <c r="A99" s="41">
        <v>54</v>
      </c>
      <c r="B99" s="42">
        <f t="shared" si="12"/>
        <v>1.2228999999999994</v>
      </c>
      <c r="C99" s="42">
        <f t="shared" si="13"/>
        <v>1.5373000000000001</v>
      </c>
      <c r="D99" s="42">
        <f t="shared" si="14"/>
        <v>1.7868999999999993</v>
      </c>
      <c r="E99" s="42">
        <f t="shared" si="15"/>
        <v>2.0350000000000001</v>
      </c>
      <c r="F99" s="42">
        <f t="shared" si="16"/>
        <v>2.1714999999999995</v>
      </c>
      <c r="G99" s="152">
        <f t="shared" si="17"/>
        <v>2.3595999999999995</v>
      </c>
    </row>
    <row r="100" spans="1:7">
      <c r="A100" s="41">
        <v>55</v>
      </c>
      <c r="B100" s="42">
        <f t="shared" si="12"/>
        <v>1.2197999999999996</v>
      </c>
      <c r="C100" s="42">
        <f t="shared" si="13"/>
        <v>1.5316000000000001</v>
      </c>
      <c r="D100" s="42">
        <f t="shared" si="14"/>
        <v>1.7777999999999994</v>
      </c>
      <c r="E100" s="42">
        <f t="shared" si="15"/>
        <v>2.0200000000000005</v>
      </c>
      <c r="F100" s="42">
        <f t="shared" si="16"/>
        <v>2.1509999999999998</v>
      </c>
      <c r="G100" s="152">
        <f t="shared" si="17"/>
        <v>2.3141999999999996</v>
      </c>
    </row>
    <row r="101" spans="1:7">
      <c r="A101" s="41">
        <v>56</v>
      </c>
      <c r="B101" s="42">
        <f t="shared" si="12"/>
        <v>1.2166999999999994</v>
      </c>
      <c r="C101" s="42">
        <f t="shared" si="13"/>
        <v>1.5259000000000003</v>
      </c>
      <c r="D101" s="42">
        <f t="shared" si="14"/>
        <v>1.7686999999999993</v>
      </c>
      <c r="E101" s="42">
        <f t="shared" si="15"/>
        <v>2.0050000000000003</v>
      </c>
      <c r="F101" s="42">
        <f t="shared" si="16"/>
        <v>2.1304999999999996</v>
      </c>
      <c r="G101" s="152">
        <f t="shared" si="17"/>
        <v>2.2687999999999993</v>
      </c>
    </row>
    <row r="102" spans="1:7">
      <c r="A102" s="41">
        <v>57</v>
      </c>
      <c r="B102" s="42">
        <f t="shared" si="12"/>
        <v>1.2135999999999996</v>
      </c>
      <c r="C102" s="42">
        <f t="shared" si="13"/>
        <v>1.5202000000000002</v>
      </c>
      <c r="D102" s="42">
        <f t="shared" si="14"/>
        <v>1.7595999999999994</v>
      </c>
      <c r="E102" s="42">
        <f t="shared" si="15"/>
        <v>1.9900000000000002</v>
      </c>
      <c r="F102" s="42">
        <f t="shared" si="16"/>
        <v>2.11</v>
      </c>
      <c r="G102" s="152">
        <f t="shared" si="17"/>
        <v>2.2233999999999994</v>
      </c>
    </row>
    <row r="103" spans="1:7">
      <c r="A103" s="41">
        <v>58</v>
      </c>
      <c r="B103" s="42">
        <f t="shared" si="12"/>
        <v>1.2104999999999995</v>
      </c>
      <c r="C103" s="42">
        <f t="shared" si="13"/>
        <v>1.5145000000000002</v>
      </c>
      <c r="D103" s="42">
        <f t="shared" si="14"/>
        <v>1.7504999999999993</v>
      </c>
      <c r="E103" s="42">
        <f t="shared" si="15"/>
        <v>1.9750000000000003</v>
      </c>
      <c r="F103" s="42">
        <f t="shared" si="16"/>
        <v>2.0894999999999997</v>
      </c>
      <c r="G103" s="152">
        <f t="shared" si="17"/>
        <v>2.177999999999999</v>
      </c>
    </row>
    <row r="104" spans="1:7">
      <c r="A104" s="41">
        <v>59</v>
      </c>
      <c r="B104" s="42">
        <f t="shared" si="12"/>
        <v>1.2073999999999994</v>
      </c>
      <c r="C104" s="42">
        <f t="shared" si="13"/>
        <v>1.5088000000000001</v>
      </c>
      <c r="D104" s="42">
        <f t="shared" si="14"/>
        <v>1.7413999999999992</v>
      </c>
      <c r="E104" s="42">
        <f t="shared" si="15"/>
        <v>1.9600000000000004</v>
      </c>
      <c r="F104" s="42">
        <f t="shared" si="16"/>
        <v>2.069</v>
      </c>
      <c r="G104" s="152">
        <f t="shared" si="17"/>
        <v>2.1325999999999992</v>
      </c>
    </row>
    <row r="105" spans="1:7">
      <c r="A105" s="8">
        <v>60</v>
      </c>
      <c r="B105" s="29">
        <v>1.296</v>
      </c>
      <c r="C105" s="29">
        <v>1.671</v>
      </c>
      <c r="D105" s="29">
        <v>2</v>
      </c>
      <c r="E105" s="29">
        <v>2.39</v>
      </c>
      <c r="F105" s="29">
        <v>2.66</v>
      </c>
      <c r="G105" s="30">
        <v>3.46</v>
      </c>
    </row>
    <row r="106" spans="1:7">
      <c r="A106" s="41">
        <v>61</v>
      </c>
      <c r="B106" s="42">
        <f t="shared" ref="B106:B114" si="18">+($B$88-$B$98)*($A$88-$A106)/($A$98-$A$88)+$B$88</f>
        <v>1.2011999999999994</v>
      </c>
      <c r="C106" s="42">
        <f t="shared" ref="C106:C114" si="19">+($C$88-$C$98)*($A$88-$A106)/($A$98-$A$88)+$C$88</f>
        <v>1.4974000000000003</v>
      </c>
      <c r="D106" s="42">
        <f t="shared" ref="D106:D114" si="20">+($D$88-$D$98)*($A$88-$A106)/($A$98-$A$88)+$D$88</f>
        <v>1.7231999999999992</v>
      </c>
      <c r="E106" s="42">
        <f t="shared" ref="E106:E114" si="21">+($E$88-$E$98)*($A$88-$A106)/($A$98-$A$88)+$E$88</f>
        <v>1.9300000000000004</v>
      </c>
      <c r="F106" s="42">
        <f t="shared" ref="F106:F114" si="22">+($F$88-$F$98)*($A$88-$A106)/($A$98-$A$88)+$F$88</f>
        <v>2.0279999999999996</v>
      </c>
      <c r="G106" s="152">
        <f t="shared" ref="G106:G114" si="23">+($G$88-$G$98)*($A$88-$A106)/($A$98-$A$88)+$G$88</f>
        <v>2.0417999999999994</v>
      </c>
    </row>
    <row r="107" spans="1:7">
      <c r="A107" s="41">
        <v>62</v>
      </c>
      <c r="B107" s="42">
        <f t="shared" si="18"/>
        <v>1.1980999999999995</v>
      </c>
      <c r="C107" s="42">
        <f t="shared" si="19"/>
        <v>1.4917000000000002</v>
      </c>
      <c r="D107" s="42">
        <f t="shared" si="20"/>
        <v>1.7140999999999993</v>
      </c>
      <c r="E107" s="42">
        <f t="shared" si="21"/>
        <v>1.9150000000000005</v>
      </c>
      <c r="F107" s="42">
        <f t="shared" si="22"/>
        <v>2.0074999999999998</v>
      </c>
      <c r="G107" s="152">
        <f t="shared" si="23"/>
        <v>1.9963999999999993</v>
      </c>
    </row>
    <row r="108" spans="1:7">
      <c r="A108" s="41">
        <v>63</v>
      </c>
      <c r="B108" s="42">
        <f t="shared" si="18"/>
        <v>1.1949999999999994</v>
      </c>
      <c r="C108" s="42">
        <f t="shared" si="19"/>
        <v>1.4860000000000002</v>
      </c>
      <c r="D108" s="42">
        <f t="shared" si="20"/>
        <v>1.7049999999999992</v>
      </c>
      <c r="E108" s="42">
        <f t="shared" si="21"/>
        <v>1.9000000000000004</v>
      </c>
      <c r="F108" s="42">
        <f t="shared" si="22"/>
        <v>1.9869999999999997</v>
      </c>
      <c r="G108" s="152">
        <f t="shared" si="23"/>
        <v>1.9509999999999992</v>
      </c>
    </row>
    <row r="109" spans="1:7">
      <c r="A109" s="41">
        <v>64</v>
      </c>
      <c r="B109" s="42">
        <f t="shared" si="18"/>
        <v>1.1918999999999993</v>
      </c>
      <c r="C109" s="42">
        <f t="shared" si="19"/>
        <v>1.4803000000000002</v>
      </c>
      <c r="D109" s="42">
        <f t="shared" si="20"/>
        <v>1.6958999999999991</v>
      </c>
      <c r="E109" s="42">
        <f t="shared" si="21"/>
        <v>1.8850000000000002</v>
      </c>
      <c r="F109" s="42">
        <f t="shared" si="22"/>
        <v>1.9664999999999997</v>
      </c>
      <c r="G109" s="152">
        <f t="shared" si="23"/>
        <v>1.9055999999999991</v>
      </c>
    </row>
    <row r="110" spans="1:7">
      <c r="A110" s="41">
        <v>65</v>
      </c>
      <c r="B110" s="42">
        <f t="shared" si="18"/>
        <v>1.1887999999999994</v>
      </c>
      <c r="C110" s="42">
        <f t="shared" si="19"/>
        <v>1.4746000000000001</v>
      </c>
      <c r="D110" s="42">
        <f t="shared" si="20"/>
        <v>1.6867999999999992</v>
      </c>
      <c r="E110" s="42">
        <f t="shared" si="21"/>
        <v>1.8700000000000003</v>
      </c>
      <c r="F110" s="42">
        <f t="shared" si="22"/>
        <v>1.9459999999999997</v>
      </c>
      <c r="G110" s="152">
        <f t="shared" si="23"/>
        <v>1.8601999999999992</v>
      </c>
    </row>
    <row r="111" spans="1:7">
      <c r="A111" s="41">
        <v>66</v>
      </c>
      <c r="B111" s="42">
        <f t="shared" si="18"/>
        <v>1.1856999999999993</v>
      </c>
      <c r="C111" s="42">
        <f t="shared" si="19"/>
        <v>1.4689000000000003</v>
      </c>
      <c r="D111" s="42">
        <f t="shared" si="20"/>
        <v>1.6776999999999991</v>
      </c>
      <c r="E111" s="42">
        <f t="shared" si="21"/>
        <v>1.8550000000000004</v>
      </c>
      <c r="F111" s="42">
        <f t="shared" si="22"/>
        <v>1.9254999999999995</v>
      </c>
      <c r="G111" s="152">
        <f t="shared" si="23"/>
        <v>1.8147999999999991</v>
      </c>
    </row>
    <row r="112" spans="1:7">
      <c r="A112" s="41">
        <v>67</v>
      </c>
      <c r="B112" s="42">
        <f t="shared" si="18"/>
        <v>1.1825999999999994</v>
      </c>
      <c r="C112" s="42">
        <f t="shared" si="19"/>
        <v>1.4632000000000003</v>
      </c>
      <c r="D112" s="42">
        <f t="shared" si="20"/>
        <v>1.6685999999999992</v>
      </c>
      <c r="E112" s="42">
        <f t="shared" si="21"/>
        <v>1.8400000000000003</v>
      </c>
      <c r="F112" s="42">
        <f t="shared" si="22"/>
        <v>1.9049999999999996</v>
      </c>
      <c r="G112" s="152">
        <f t="shared" si="23"/>
        <v>1.7693999999999992</v>
      </c>
    </row>
    <row r="113" spans="1:7">
      <c r="A113" s="41">
        <v>68</v>
      </c>
      <c r="B113" s="42">
        <f t="shared" si="18"/>
        <v>1.1794999999999993</v>
      </c>
      <c r="C113" s="42">
        <f t="shared" si="19"/>
        <v>1.4575000000000002</v>
      </c>
      <c r="D113" s="42">
        <f t="shared" si="20"/>
        <v>1.6594999999999991</v>
      </c>
      <c r="E113" s="42">
        <f t="shared" si="21"/>
        <v>1.8250000000000004</v>
      </c>
      <c r="F113" s="42">
        <f t="shared" si="22"/>
        <v>1.8844999999999996</v>
      </c>
      <c r="G113" s="152">
        <f t="shared" si="23"/>
        <v>1.7239999999999991</v>
      </c>
    </row>
    <row r="114" spans="1:7">
      <c r="A114" s="41">
        <v>69</v>
      </c>
      <c r="B114" s="42">
        <f t="shared" si="18"/>
        <v>1.1763999999999992</v>
      </c>
      <c r="C114" s="42">
        <f t="shared" si="19"/>
        <v>1.4518000000000002</v>
      </c>
      <c r="D114" s="42">
        <f t="shared" si="20"/>
        <v>1.650399999999999</v>
      </c>
      <c r="E114" s="42">
        <f t="shared" si="21"/>
        <v>1.8100000000000005</v>
      </c>
      <c r="F114" s="42">
        <f t="shared" si="22"/>
        <v>1.8639999999999997</v>
      </c>
      <c r="G114" s="152">
        <f t="shared" si="23"/>
        <v>1.678599999999999</v>
      </c>
    </row>
    <row r="115" spans="1:7">
      <c r="A115" s="44">
        <v>70</v>
      </c>
      <c r="B115" s="45">
        <v>1.294</v>
      </c>
      <c r="C115" s="45">
        <v>1.667</v>
      </c>
      <c r="D115" s="45">
        <v>1.994</v>
      </c>
      <c r="E115" s="45">
        <v>2.3809999999999998</v>
      </c>
      <c r="F115" s="45">
        <v>2.6480000000000001</v>
      </c>
      <c r="G115" s="46">
        <v>3.4350000000000001</v>
      </c>
    </row>
    <row r="116" spans="1:7">
      <c r="A116" s="41">
        <v>71</v>
      </c>
      <c r="B116" s="42">
        <f t="shared" ref="B116:B124" si="24">+($B$98-$B$108)*($A$98-$A116)/($A$108-$A$98)+$B$98</f>
        <v>1.1701999999999992</v>
      </c>
      <c r="C116" s="42">
        <f t="shared" ref="C116:C124" si="25">+($C$98-$C$108)*($A$98-$A116)/($A$108-$A$98)+$C$98</f>
        <v>1.4404000000000003</v>
      </c>
      <c r="D116" s="42">
        <f t="shared" ref="D116:D124" si="26">+($D$98-$D$108)*($A$98-$A116)/($A$108-$A$98)+$D$98</f>
        <v>1.632199999999999</v>
      </c>
      <c r="E116" s="42">
        <f t="shared" ref="E116:E124" si="27">+($E$98-$E$108)*($A$98-$A116)/($A$108-$A$98)+$E$98</f>
        <v>1.7800000000000005</v>
      </c>
      <c r="F116" s="42">
        <f t="shared" ref="F116:F124" si="28">+($F$98-$F$108)*($A$98-$A116)/($A$108-$A$98)+$F$98</f>
        <v>1.8229999999999995</v>
      </c>
      <c r="G116" s="152">
        <f t="shared" ref="G116:G124" si="29">+($G$98-$G$108)*($A$98-$A116)/($A$108-$A$98)+$G$98</f>
        <v>1.587799999999999</v>
      </c>
    </row>
    <row r="117" spans="1:7">
      <c r="A117" s="41">
        <v>72</v>
      </c>
      <c r="B117" s="42">
        <f t="shared" si="24"/>
        <v>1.1670999999999994</v>
      </c>
      <c r="C117" s="42">
        <f t="shared" si="25"/>
        <v>1.4347000000000003</v>
      </c>
      <c r="D117" s="42">
        <f t="shared" si="26"/>
        <v>1.6230999999999991</v>
      </c>
      <c r="E117" s="42">
        <f t="shared" si="27"/>
        <v>1.7650000000000006</v>
      </c>
      <c r="F117" s="42">
        <f t="shared" si="28"/>
        <v>1.8024999999999995</v>
      </c>
      <c r="G117" s="152">
        <f t="shared" si="29"/>
        <v>1.5423999999999991</v>
      </c>
    </row>
    <row r="118" spans="1:7">
      <c r="A118" s="41">
        <v>73</v>
      </c>
      <c r="B118" s="42">
        <f t="shared" si="24"/>
        <v>1.1639999999999993</v>
      </c>
      <c r="C118" s="42">
        <f t="shared" si="25"/>
        <v>1.4290000000000003</v>
      </c>
      <c r="D118" s="42">
        <f t="shared" si="26"/>
        <v>1.613999999999999</v>
      </c>
      <c r="E118" s="42">
        <f t="shared" si="27"/>
        <v>1.7500000000000004</v>
      </c>
      <c r="F118" s="42">
        <f t="shared" si="28"/>
        <v>1.7819999999999996</v>
      </c>
      <c r="G118" s="152">
        <f t="shared" si="29"/>
        <v>1.496999999999999</v>
      </c>
    </row>
    <row r="119" spans="1:7">
      <c r="A119" s="41">
        <v>74</v>
      </c>
      <c r="B119" s="42">
        <f t="shared" si="24"/>
        <v>1.1608999999999992</v>
      </c>
      <c r="C119" s="42">
        <f t="shared" si="25"/>
        <v>1.4233000000000002</v>
      </c>
      <c r="D119" s="42">
        <f t="shared" si="26"/>
        <v>1.6048999999999989</v>
      </c>
      <c r="E119" s="42">
        <f t="shared" si="27"/>
        <v>1.7350000000000003</v>
      </c>
      <c r="F119" s="42">
        <f t="shared" si="28"/>
        <v>1.7614999999999996</v>
      </c>
      <c r="G119" s="152">
        <f t="shared" si="29"/>
        <v>1.4515999999999989</v>
      </c>
    </row>
    <row r="120" spans="1:7">
      <c r="A120" s="41">
        <v>75</v>
      </c>
      <c r="B120" s="42">
        <f t="shared" si="24"/>
        <v>1.1577999999999993</v>
      </c>
      <c r="C120" s="42">
        <f t="shared" si="25"/>
        <v>1.4176000000000002</v>
      </c>
      <c r="D120" s="42">
        <f t="shared" si="26"/>
        <v>1.595799999999999</v>
      </c>
      <c r="E120" s="42">
        <f t="shared" si="27"/>
        <v>1.7200000000000004</v>
      </c>
      <c r="F120" s="42">
        <f t="shared" si="28"/>
        <v>1.7409999999999997</v>
      </c>
      <c r="G120" s="152">
        <f t="shared" si="29"/>
        <v>1.406199999999999</v>
      </c>
    </row>
    <row r="121" spans="1:7">
      <c r="A121" s="41">
        <v>76</v>
      </c>
      <c r="B121" s="42">
        <f t="shared" si="24"/>
        <v>1.1546999999999992</v>
      </c>
      <c r="C121" s="42">
        <f t="shared" si="25"/>
        <v>1.4119000000000004</v>
      </c>
      <c r="D121" s="42">
        <f t="shared" si="26"/>
        <v>1.5866999999999989</v>
      </c>
      <c r="E121" s="42">
        <f t="shared" si="27"/>
        <v>1.7050000000000005</v>
      </c>
      <c r="F121" s="42">
        <f t="shared" si="28"/>
        <v>1.7204999999999995</v>
      </c>
      <c r="G121" s="152">
        <f t="shared" si="29"/>
        <v>1.3607999999999989</v>
      </c>
    </row>
    <row r="122" spans="1:7">
      <c r="A122" s="41">
        <v>77</v>
      </c>
      <c r="B122" s="42">
        <f t="shared" si="24"/>
        <v>1.1515999999999993</v>
      </c>
      <c r="C122" s="42">
        <f t="shared" si="25"/>
        <v>1.4062000000000003</v>
      </c>
      <c r="D122" s="42">
        <f t="shared" si="26"/>
        <v>1.577599999999999</v>
      </c>
      <c r="E122" s="42">
        <f t="shared" si="27"/>
        <v>1.6900000000000004</v>
      </c>
      <c r="F122" s="42">
        <f t="shared" si="28"/>
        <v>1.6999999999999995</v>
      </c>
      <c r="G122" s="152">
        <f t="shared" si="29"/>
        <v>1.315399999999999</v>
      </c>
    </row>
    <row r="123" spans="1:7">
      <c r="A123" s="41">
        <v>78</v>
      </c>
      <c r="B123" s="42">
        <f t="shared" si="24"/>
        <v>1.1484999999999992</v>
      </c>
      <c r="C123" s="42">
        <f t="shared" si="25"/>
        <v>1.4005000000000003</v>
      </c>
      <c r="D123" s="42">
        <f t="shared" si="26"/>
        <v>1.5684999999999989</v>
      </c>
      <c r="E123" s="42">
        <f t="shared" si="27"/>
        <v>1.6750000000000005</v>
      </c>
      <c r="F123" s="42">
        <f t="shared" si="28"/>
        <v>1.6794999999999995</v>
      </c>
      <c r="G123" s="152">
        <f t="shared" si="29"/>
        <v>1.2699999999999989</v>
      </c>
    </row>
    <row r="124" spans="1:7">
      <c r="A124" s="41">
        <v>79</v>
      </c>
      <c r="B124" s="42">
        <f t="shared" si="24"/>
        <v>1.1453999999999991</v>
      </c>
      <c r="C124" s="42">
        <f t="shared" si="25"/>
        <v>1.3948000000000003</v>
      </c>
      <c r="D124" s="42">
        <f t="shared" si="26"/>
        <v>1.5593999999999988</v>
      </c>
      <c r="E124" s="42">
        <f t="shared" si="27"/>
        <v>1.6600000000000006</v>
      </c>
      <c r="F124" s="42">
        <f t="shared" si="28"/>
        <v>1.6589999999999996</v>
      </c>
      <c r="G124" s="152">
        <f t="shared" si="29"/>
        <v>1.2245999999999988</v>
      </c>
    </row>
    <row r="125" spans="1:7">
      <c r="A125" s="44">
        <v>80</v>
      </c>
      <c r="B125" s="45">
        <v>1.292</v>
      </c>
      <c r="C125" s="45">
        <v>1.6639999999999999</v>
      </c>
      <c r="D125" s="45">
        <v>1.99</v>
      </c>
      <c r="E125" s="45">
        <v>2.3740000000000001</v>
      </c>
      <c r="F125" s="45">
        <v>2.6389999999999998</v>
      </c>
      <c r="G125" s="46">
        <v>3.4159999999999999</v>
      </c>
    </row>
    <row r="126" spans="1:7">
      <c r="A126" s="41">
        <v>81</v>
      </c>
      <c r="B126" s="42">
        <f t="shared" ref="B126:B134" si="30">+($B$108-$B$118)*($A$108-$A126)/($A$118-$A$108)+$B$108</f>
        <v>1.1391999999999991</v>
      </c>
      <c r="C126" s="42">
        <f t="shared" ref="C126:C134" si="31">+($C$108-$C$118)*($A$108-$A126)/($A$118-$A$108)+$C$108</f>
        <v>1.3834000000000004</v>
      </c>
      <c r="D126" s="42">
        <f t="shared" ref="D126:D134" si="32">+($D$108-$D$118)*($A$108-$A126)/($A$118-$A$108)+$D$108</f>
        <v>1.5411999999999988</v>
      </c>
      <c r="E126" s="42">
        <f t="shared" ref="E126:E134" si="33">+($E$108-$E$118)*($A$108-$A126)/($A$118-$A$108)+$E$108</f>
        <v>1.6300000000000006</v>
      </c>
      <c r="F126" s="42">
        <f t="shared" ref="F126:F134" si="34">+($F$108-$F$118)*($A$108-$A126)/($A$118-$A$108)+$F$108</f>
        <v>1.6179999999999994</v>
      </c>
      <c r="G126" s="152">
        <f t="shared" ref="G126:G134" si="35">+($G$108-$G$118)*($A$108-$A126)/($A$118-$A$108)+$G$108</f>
        <v>1.1337999999999988</v>
      </c>
    </row>
    <row r="127" spans="1:7">
      <c r="A127" s="41">
        <v>82</v>
      </c>
      <c r="B127" s="42">
        <f t="shared" si="30"/>
        <v>1.1360999999999992</v>
      </c>
      <c r="C127" s="42">
        <f t="shared" si="31"/>
        <v>1.3777000000000004</v>
      </c>
      <c r="D127" s="42">
        <f t="shared" si="32"/>
        <v>1.5320999999999989</v>
      </c>
      <c r="E127" s="42">
        <f t="shared" si="33"/>
        <v>1.6150000000000007</v>
      </c>
      <c r="F127" s="42">
        <f t="shared" si="34"/>
        <v>1.5974999999999995</v>
      </c>
      <c r="G127" s="152">
        <f t="shared" si="35"/>
        <v>1.0883999999999989</v>
      </c>
    </row>
    <row r="128" spans="1:7">
      <c r="A128" s="41">
        <v>83</v>
      </c>
      <c r="B128" s="42">
        <f t="shared" si="30"/>
        <v>1.1329999999999991</v>
      </c>
      <c r="C128" s="42">
        <f t="shared" si="31"/>
        <v>1.3720000000000003</v>
      </c>
      <c r="D128" s="42">
        <f t="shared" si="32"/>
        <v>1.5229999999999988</v>
      </c>
      <c r="E128" s="42">
        <f t="shared" si="33"/>
        <v>1.6000000000000005</v>
      </c>
      <c r="F128" s="42">
        <f t="shared" si="34"/>
        <v>1.5769999999999995</v>
      </c>
      <c r="G128" s="152">
        <f t="shared" si="35"/>
        <v>1.0429999999999988</v>
      </c>
    </row>
    <row r="129" spans="1:7">
      <c r="A129" s="41">
        <v>84</v>
      </c>
      <c r="B129" s="42">
        <f t="shared" si="30"/>
        <v>1.129899999999999</v>
      </c>
      <c r="C129" s="42">
        <f t="shared" si="31"/>
        <v>1.3663000000000003</v>
      </c>
      <c r="D129" s="42">
        <f t="shared" si="32"/>
        <v>1.5138999999999987</v>
      </c>
      <c r="E129" s="42">
        <f t="shared" si="33"/>
        <v>1.5850000000000004</v>
      </c>
      <c r="F129" s="42">
        <f t="shared" si="34"/>
        <v>1.5564999999999996</v>
      </c>
      <c r="G129" s="152">
        <f t="shared" si="35"/>
        <v>0.99759999999999871</v>
      </c>
    </row>
    <row r="130" spans="1:7">
      <c r="A130" s="41">
        <v>85</v>
      </c>
      <c r="B130" s="42">
        <f t="shared" si="30"/>
        <v>1.1267999999999991</v>
      </c>
      <c r="C130" s="42">
        <f t="shared" si="31"/>
        <v>1.3606000000000003</v>
      </c>
      <c r="D130" s="42">
        <f t="shared" si="32"/>
        <v>1.5047999999999988</v>
      </c>
      <c r="E130" s="42">
        <f t="shared" si="33"/>
        <v>1.5700000000000005</v>
      </c>
      <c r="F130" s="42">
        <f t="shared" si="34"/>
        <v>1.5359999999999996</v>
      </c>
      <c r="G130" s="152">
        <f t="shared" si="35"/>
        <v>0.95219999999999883</v>
      </c>
    </row>
    <row r="131" spans="1:7">
      <c r="A131" s="41">
        <v>86</v>
      </c>
      <c r="B131" s="42">
        <f t="shared" si="30"/>
        <v>1.123699999999999</v>
      </c>
      <c r="C131" s="42">
        <f t="shared" si="31"/>
        <v>1.3549000000000004</v>
      </c>
      <c r="D131" s="42">
        <f t="shared" si="32"/>
        <v>1.4956999999999987</v>
      </c>
      <c r="E131" s="42">
        <f t="shared" si="33"/>
        <v>1.5550000000000006</v>
      </c>
      <c r="F131" s="42">
        <f t="shared" si="34"/>
        <v>1.5154999999999994</v>
      </c>
      <c r="G131" s="152">
        <f t="shared" si="35"/>
        <v>0.90679999999999872</v>
      </c>
    </row>
    <row r="132" spans="1:7">
      <c r="A132" s="41">
        <v>87</v>
      </c>
      <c r="B132" s="42">
        <f t="shared" si="30"/>
        <v>1.1205999999999992</v>
      </c>
      <c r="C132" s="42">
        <f t="shared" si="31"/>
        <v>1.3492000000000004</v>
      </c>
      <c r="D132" s="42">
        <f t="shared" si="32"/>
        <v>1.4865999999999988</v>
      </c>
      <c r="E132" s="42">
        <f t="shared" si="33"/>
        <v>1.5400000000000005</v>
      </c>
      <c r="F132" s="42">
        <f t="shared" si="34"/>
        <v>1.4949999999999994</v>
      </c>
      <c r="G132" s="152">
        <f t="shared" si="35"/>
        <v>0.86139999999999883</v>
      </c>
    </row>
    <row r="133" spans="1:7">
      <c r="A133" s="41">
        <v>88</v>
      </c>
      <c r="B133" s="42">
        <f t="shared" si="30"/>
        <v>1.117499999999999</v>
      </c>
      <c r="C133" s="42">
        <f t="shared" si="31"/>
        <v>1.3435000000000004</v>
      </c>
      <c r="D133" s="42">
        <f t="shared" si="32"/>
        <v>1.4774999999999987</v>
      </c>
      <c r="E133" s="42">
        <f t="shared" si="33"/>
        <v>1.5250000000000006</v>
      </c>
      <c r="F133" s="42">
        <f t="shared" si="34"/>
        <v>1.4744999999999995</v>
      </c>
      <c r="G133" s="152">
        <f t="shared" si="35"/>
        <v>0.81599999999999873</v>
      </c>
    </row>
    <row r="134" spans="1:7">
      <c r="A134" s="41">
        <v>89</v>
      </c>
      <c r="B134" s="42">
        <f t="shared" si="30"/>
        <v>1.1143999999999989</v>
      </c>
      <c r="C134" s="42">
        <f t="shared" si="31"/>
        <v>1.3378000000000003</v>
      </c>
      <c r="D134" s="42">
        <f t="shared" si="32"/>
        <v>1.4683999999999986</v>
      </c>
      <c r="E134" s="42">
        <f t="shared" si="33"/>
        <v>1.5100000000000007</v>
      </c>
      <c r="F134" s="42">
        <f t="shared" si="34"/>
        <v>1.4539999999999995</v>
      </c>
      <c r="G134" s="152">
        <f t="shared" si="35"/>
        <v>0.77059999999999862</v>
      </c>
    </row>
    <row r="135" spans="1:7">
      <c r="A135" s="44">
        <v>90</v>
      </c>
      <c r="B135" s="45">
        <v>1.2909999999999999</v>
      </c>
      <c r="C135" s="45">
        <v>1.6619999999999999</v>
      </c>
      <c r="D135" s="45">
        <v>1.9870000000000001</v>
      </c>
      <c r="E135" s="45">
        <v>2.3679999999999999</v>
      </c>
      <c r="F135" s="45">
        <v>2.6320000000000001</v>
      </c>
      <c r="G135" s="46">
        <v>3.4020000000000001</v>
      </c>
    </row>
    <row r="136" spans="1:7">
      <c r="A136" s="41">
        <v>91</v>
      </c>
      <c r="B136" s="42">
        <f t="shared" ref="B136:B144" si="36">+($B$118-$B$128)*($A$118-$A136)/($A$128-$A$118)+$B$118</f>
        <v>1.108199999999999</v>
      </c>
      <c r="C136" s="42">
        <f t="shared" ref="C136:C144" si="37">+($C$118-$C$128)*($A$118-$A136)/($A$128-$A$118)+$C$118</f>
        <v>1.3264000000000005</v>
      </c>
      <c r="D136" s="42">
        <f t="shared" ref="D136:D144" si="38">+($D$118-$D$128)*($A$118-$A136)/($A$128-$A$118)+$D$118</f>
        <v>1.4501999999999986</v>
      </c>
      <c r="E136" s="42">
        <f t="shared" ref="E136:E144" si="39">+($E$118-$E$128)*($A$118-$A136)/($A$128-$A$118)+$E$118</f>
        <v>1.4800000000000006</v>
      </c>
      <c r="F136" s="42">
        <f t="shared" ref="F136:F144" si="40">+($F$118-$F$128)*($A$118-$A136)/($A$128-$A$118)+$F$118</f>
        <v>1.4129999999999994</v>
      </c>
      <c r="G136" s="152">
        <f t="shared" ref="G136:G144" si="41">+($G$118-$G$128)*($A$118-$A136)/($A$128-$A$118)+$G$118</f>
        <v>0.67979999999999863</v>
      </c>
    </row>
    <row r="137" spans="1:7">
      <c r="A137" s="41">
        <v>92</v>
      </c>
      <c r="B137" s="42">
        <f t="shared" si="36"/>
        <v>1.1050999999999991</v>
      </c>
      <c r="C137" s="42">
        <f t="shared" si="37"/>
        <v>1.3207000000000004</v>
      </c>
      <c r="D137" s="42">
        <f t="shared" si="38"/>
        <v>1.4410999999999987</v>
      </c>
      <c r="E137" s="42">
        <f t="shared" si="39"/>
        <v>1.4650000000000007</v>
      </c>
      <c r="F137" s="42">
        <f t="shared" si="40"/>
        <v>1.3924999999999994</v>
      </c>
      <c r="G137" s="152">
        <f t="shared" si="41"/>
        <v>0.63439999999999874</v>
      </c>
    </row>
    <row r="138" spans="1:7">
      <c r="A138" s="41">
        <v>93</v>
      </c>
      <c r="B138" s="42">
        <f t="shared" si="36"/>
        <v>1.101999999999999</v>
      </c>
      <c r="C138" s="42">
        <f t="shared" si="37"/>
        <v>1.3150000000000004</v>
      </c>
      <c r="D138" s="42">
        <f t="shared" si="38"/>
        <v>1.4319999999999986</v>
      </c>
      <c r="E138" s="42">
        <f t="shared" si="39"/>
        <v>1.4500000000000006</v>
      </c>
      <c r="F138" s="42">
        <f t="shared" si="40"/>
        <v>1.3719999999999994</v>
      </c>
      <c r="G138" s="152">
        <f t="shared" si="41"/>
        <v>0.58899999999999864</v>
      </c>
    </row>
    <row r="139" spans="1:7">
      <c r="A139" s="41">
        <v>94</v>
      </c>
      <c r="B139" s="42">
        <f t="shared" si="36"/>
        <v>1.0988999999999989</v>
      </c>
      <c r="C139" s="42">
        <f t="shared" si="37"/>
        <v>1.3093000000000004</v>
      </c>
      <c r="D139" s="42">
        <f t="shared" si="38"/>
        <v>1.4228999999999985</v>
      </c>
      <c r="E139" s="42">
        <f t="shared" si="39"/>
        <v>1.4350000000000005</v>
      </c>
      <c r="F139" s="42">
        <f t="shared" si="40"/>
        <v>1.3514999999999995</v>
      </c>
      <c r="G139" s="152">
        <f t="shared" si="41"/>
        <v>0.54359999999999853</v>
      </c>
    </row>
    <row r="140" spans="1:7">
      <c r="A140" s="41">
        <v>95</v>
      </c>
      <c r="B140" s="42">
        <f t="shared" si="36"/>
        <v>1.095799999999999</v>
      </c>
      <c r="C140" s="42">
        <f t="shared" si="37"/>
        <v>1.3036000000000003</v>
      </c>
      <c r="D140" s="42">
        <f t="shared" si="38"/>
        <v>1.4137999999999986</v>
      </c>
      <c r="E140" s="42">
        <f t="shared" si="39"/>
        <v>1.4200000000000006</v>
      </c>
      <c r="F140" s="42">
        <f t="shared" si="40"/>
        <v>1.3309999999999995</v>
      </c>
      <c r="G140" s="152">
        <f t="shared" si="41"/>
        <v>0.49819999999999864</v>
      </c>
    </row>
    <row r="141" spans="1:7">
      <c r="A141" s="41">
        <v>96</v>
      </c>
      <c r="B141" s="42">
        <f t="shared" si="36"/>
        <v>1.0926999999999989</v>
      </c>
      <c r="C141" s="42">
        <f t="shared" si="37"/>
        <v>1.2979000000000005</v>
      </c>
      <c r="D141" s="42">
        <f t="shared" si="38"/>
        <v>1.4046999999999985</v>
      </c>
      <c r="E141" s="42">
        <f t="shared" si="39"/>
        <v>1.4050000000000007</v>
      </c>
      <c r="F141" s="42">
        <f t="shared" si="40"/>
        <v>1.3104999999999993</v>
      </c>
      <c r="G141" s="152">
        <f t="shared" si="41"/>
        <v>0.45279999999999854</v>
      </c>
    </row>
    <row r="142" spans="1:7">
      <c r="A142" s="41">
        <v>97</v>
      </c>
      <c r="B142" s="42">
        <f t="shared" si="36"/>
        <v>1.089599999999999</v>
      </c>
      <c r="C142" s="42">
        <f t="shared" si="37"/>
        <v>1.2922000000000005</v>
      </c>
      <c r="D142" s="42">
        <f t="shared" si="38"/>
        <v>1.3955999999999986</v>
      </c>
      <c r="E142" s="42">
        <f t="shared" si="39"/>
        <v>1.3900000000000006</v>
      </c>
      <c r="F142" s="42">
        <f t="shared" si="40"/>
        <v>1.2899999999999994</v>
      </c>
      <c r="G142" s="152">
        <f t="shared" si="41"/>
        <v>0.40739999999999865</v>
      </c>
    </row>
    <row r="143" spans="1:7">
      <c r="A143" s="41">
        <v>98</v>
      </c>
      <c r="B143" s="42">
        <f t="shared" si="36"/>
        <v>1.0864999999999989</v>
      </c>
      <c r="C143" s="42">
        <f t="shared" si="37"/>
        <v>1.2865000000000004</v>
      </c>
      <c r="D143" s="42">
        <f t="shared" si="38"/>
        <v>1.3864999999999985</v>
      </c>
      <c r="E143" s="42">
        <f t="shared" si="39"/>
        <v>1.3750000000000007</v>
      </c>
      <c r="F143" s="42">
        <f t="shared" si="40"/>
        <v>1.2694999999999994</v>
      </c>
      <c r="G143" s="152">
        <f t="shared" si="41"/>
        <v>0.36199999999999855</v>
      </c>
    </row>
    <row r="144" spans="1:7">
      <c r="A144" s="41">
        <v>99</v>
      </c>
      <c r="B144" s="42">
        <f t="shared" si="36"/>
        <v>1.0833999999999988</v>
      </c>
      <c r="C144" s="42">
        <f t="shared" si="37"/>
        <v>1.2808000000000004</v>
      </c>
      <c r="D144" s="42">
        <f t="shared" si="38"/>
        <v>1.3773999999999984</v>
      </c>
      <c r="E144" s="42">
        <f t="shared" si="39"/>
        <v>1.3600000000000008</v>
      </c>
      <c r="F144" s="42">
        <f t="shared" si="40"/>
        <v>1.2489999999999994</v>
      </c>
      <c r="G144" s="152">
        <f t="shared" si="41"/>
        <v>0.31659999999999844</v>
      </c>
    </row>
    <row r="145" spans="1:7" ht="15" thickBot="1">
      <c r="A145" s="19">
        <v>100</v>
      </c>
      <c r="B145" s="38">
        <v>1.29</v>
      </c>
      <c r="C145" s="38">
        <v>1.66</v>
      </c>
      <c r="D145" s="38">
        <v>1.984</v>
      </c>
      <c r="E145" s="38">
        <v>2.3639999999999999</v>
      </c>
      <c r="F145" s="38">
        <v>2.6259999999999999</v>
      </c>
      <c r="G145" s="47">
        <v>3.39</v>
      </c>
    </row>
  </sheetData>
  <mergeCells count="1">
    <mergeCell ref="A44:G44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65536"/>
  <sheetViews>
    <sheetView workbookViewId="0">
      <selection activeCell="L29" sqref="L29"/>
    </sheetView>
  </sheetViews>
  <sheetFormatPr defaultColWidth="11.44140625" defaultRowHeight="14.4"/>
  <cols>
    <col min="1" max="1" width="11.44140625" style="142"/>
    <col min="2" max="5" width="11.44140625" style="144"/>
    <col min="6" max="6" width="11.44140625" style="9"/>
    <col min="7" max="7" width="11.44140625" style="32"/>
    <col min="12" max="13" width="11.44140625" style="67"/>
    <col min="14" max="14" width="15.88671875" style="67" customWidth="1"/>
    <col min="15" max="16" width="11.44140625" style="67"/>
  </cols>
  <sheetData>
    <row r="1" spans="1:16" s="131" customFormat="1" ht="15" thickBot="1">
      <c r="A1" s="128" t="s">
        <v>52</v>
      </c>
      <c r="B1" s="129" t="s">
        <v>53</v>
      </c>
      <c r="C1" s="129" t="s">
        <v>54</v>
      </c>
      <c r="D1" s="129" t="s">
        <v>55</v>
      </c>
      <c r="E1" s="129" t="s">
        <v>56</v>
      </c>
      <c r="F1" s="129" t="s">
        <v>57</v>
      </c>
      <c r="G1" s="130" t="s">
        <v>58</v>
      </c>
      <c r="L1" s="132" t="s">
        <v>59</v>
      </c>
      <c r="M1" s="132" t="s">
        <v>60</v>
      </c>
      <c r="N1" s="132" t="s">
        <v>61</v>
      </c>
      <c r="O1" s="132"/>
      <c r="P1" s="132"/>
    </row>
    <row r="2" spans="1:16" ht="15" thickBot="1">
      <c r="A2" s="133">
        <v>1</v>
      </c>
      <c r="B2" s="134">
        <v>8.1999999999999993</v>
      </c>
      <c r="C2" s="134">
        <v>0.19999999999999998</v>
      </c>
      <c r="D2" s="134">
        <v>-0.84000000000000008</v>
      </c>
      <c r="E2" s="134">
        <v>29.777362226634118</v>
      </c>
      <c r="F2" s="135">
        <v>9</v>
      </c>
      <c r="G2" s="136">
        <v>7.8048780487805017E-2</v>
      </c>
      <c r="I2" s="400" t="s">
        <v>62</v>
      </c>
      <c r="J2" s="401"/>
      <c r="L2" s="67">
        <f>IF(E2="","",NORMDIST(E2,J$10,J$11,TRUE))</f>
        <v>0.20045419326044972</v>
      </c>
      <c r="M2" s="67">
        <f>IF(L2="","",L2*J$3)</f>
        <v>8.2186219236784392</v>
      </c>
      <c r="N2" s="67">
        <f>IF(L2="","",POWER(F2-M2,2) / M2)</f>
        <v>7.4288816765854582E-2</v>
      </c>
    </row>
    <row r="3" spans="1:16">
      <c r="A3" s="133">
        <v>2</v>
      </c>
      <c r="B3" s="134">
        <v>8.1999999999999993</v>
      </c>
      <c r="C3" s="134">
        <v>0.39999999999999997</v>
      </c>
      <c r="D3" s="134">
        <v>-0.25</v>
      </c>
      <c r="E3" s="134">
        <v>35.977641196951204</v>
      </c>
      <c r="F3" s="135">
        <v>6</v>
      </c>
      <c r="G3" s="136">
        <v>0.59024390243902414</v>
      </c>
      <c r="I3" s="24" t="s">
        <v>2</v>
      </c>
      <c r="J3" s="86">
        <v>41</v>
      </c>
      <c r="L3" s="67">
        <f t="shared" ref="L3:L66" si="0">IF(E3="","",NORMDIST(E3,J$10,J$11,TRUE))</f>
        <v>0.4012936743170763</v>
      </c>
      <c r="M3" s="67">
        <f>IF(L3="","",(L3-L2)*J$3)</f>
        <v>8.2344187233216903</v>
      </c>
      <c r="N3" s="67">
        <f t="shared" ref="N3:N66" si="1">IF(L3="","",POWER(F3-M3,2) / M3)</f>
        <v>0.60631201774939025</v>
      </c>
    </row>
    <row r="4" spans="1:16">
      <c r="A4" s="133">
        <v>3</v>
      </c>
      <c r="B4" s="134">
        <v>8.1999999999999993</v>
      </c>
      <c r="C4" s="134">
        <v>0.6</v>
      </c>
      <c r="D4" s="134">
        <v>0.25</v>
      </c>
      <c r="E4" s="134">
        <v>41.232114900609751</v>
      </c>
      <c r="F4" s="135">
        <v>14</v>
      </c>
      <c r="G4" s="136">
        <v>4.1024390243902449</v>
      </c>
      <c r="I4" s="8" t="s">
        <v>63</v>
      </c>
      <c r="J4" s="10">
        <f>+INT(J3/10) + 1</f>
        <v>5</v>
      </c>
      <c r="L4" s="67">
        <f t="shared" si="0"/>
        <v>0.5987063256829237</v>
      </c>
      <c r="M4" s="67">
        <f t="shared" ref="M4:M67" si="2">IF(L4="","",(L4-L3)*J$3)</f>
        <v>8.0939187059997444</v>
      </c>
      <c r="N4" s="67">
        <f t="shared" si="1"/>
        <v>4.3096301703009514</v>
      </c>
    </row>
    <row r="5" spans="1:16" ht="15" thickBot="1">
      <c r="A5" s="133">
        <v>4</v>
      </c>
      <c r="B5" s="134">
        <v>8.1999999999999993</v>
      </c>
      <c r="C5" s="134">
        <v>0.79999999999999993</v>
      </c>
      <c r="D5" s="134">
        <v>0.84000000000000008</v>
      </c>
      <c r="E5" s="134">
        <v>47.432393870926838</v>
      </c>
      <c r="F5" s="135">
        <v>5</v>
      </c>
      <c r="G5" s="136">
        <v>1.2487804878048776</v>
      </c>
      <c r="I5" s="19" t="s">
        <v>53</v>
      </c>
      <c r="J5" s="137">
        <f>+IF(J3="","",IF(J4="","",J3/J4))</f>
        <v>8.1999999999999993</v>
      </c>
      <c r="L5" s="67">
        <f t="shared" si="0"/>
        <v>0.79954580673955022</v>
      </c>
      <c r="M5" s="67">
        <f t="shared" si="2"/>
        <v>8.2344187233216868</v>
      </c>
      <c r="N5" s="67">
        <f t="shared" si="1"/>
        <v>1.2704557333409243</v>
      </c>
    </row>
    <row r="6" spans="1:16" ht="15" thickBot="1">
      <c r="A6" s="133">
        <v>5</v>
      </c>
      <c r="B6" s="134">
        <v>8.1999999999999993</v>
      </c>
      <c r="C6" s="134">
        <v>1</v>
      </c>
      <c r="D6" s="134"/>
      <c r="E6" s="134"/>
      <c r="F6" s="135">
        <v>7</v>
      </c>
      <c r="G6" s="136">
        <v>0.1756097560975608</v>
      </c>
      <c r="L6" s="67" t="str">
        <f t="shared" si="0"/>
        <v/>
      </c>
      <c r="M6" s="67" t="str">
        <f t="shared" si="2"/>
        <v/>
      </c>
      <c r="N6" s="67" t="str">
        <f t="shared" si="1"/>
        <v/>
      </c>
    </row>
    <row r="7" spans="1:16" ht="15" customHeight="1">
      <c r="A7" s="133"/>
      <c r="B7" s="134"/>
      <c r="C7" s="134"/>
      <c r="D7" s="134"/>
      <c r="E7" s="134"/>
      <c r="F7" s="135"/>
      <c r="G7" s="136"/>
      <c r="I7" s="138" t="s">
        <v>64</v>
      </c>
      <c r="J7" s="139">
        <v>6.1951219512195124</v>
      </c>
      <c r="L7" s="67" t="str">
        <f t="shared" si="0"/>
        <v/>
      </c>
      <c r="M7" s="67" t="str">
        <f t="shared" si="2"/>
        <v/>
      </c>
      <c r="N7" s="67" t="str">
        <f t="shared" si="1"/>
        <v/>
      </c>
    </row>
    <row r="8" spans="1:16" ht="15.75" customHeight="1" thickBot="1">
      <c r="A8" s="133"/>
      <c r="B8" s="134"/>
      <c r="C8" s="134"/>
      <c r="D8" s="134"/>
      <c r="E8" s="134"/>
      <c r="F8" s="135"/>
      <c r="G8" s="136"/>
      <c r="H8" s="140"/>
      <c r="I8" s="141" t="s">
        <v>65</v>
      </c>
      <c r="J8" s="137">
        <v>9.4877300000000009</v>
      </c>
      <c r="L8" s="67" t="str">
        <f t="shared" si="0"/>
        <v/>
      </c>
      <c r="M8" s="67" t="str">
        <f t="shared" si="2"/>
        <v/>
      </c>
      <c r="N8" s="67" t="str">
        <f t="shared" si="1"/>
        <v/>
      </c>
    </row>
    <row r="9" spans="1:16">
      <c r="A9" s="133"/>
      <c r="B9" s="134"/>
      <c r="C9" s="134"/>
      <c r="D9" s="134"/>
      <c r="E9" s="134"/>
      <c r="F9" s="135"/>
      <c r="G9" s="136"/>
      <c r="H9" s="140"/>
      <c r="L9" s="67" t="str">
        <f t="shared" si="0"/>
        <v/>
      </c>
      <c r="M9" s="67" t="str">
        <f t="shared" si="2"/>
        <v/>
      </c>
      <c r="N9" s="67" t="str">
        <f t="shared" si="1"/>
        <v/>
      </c>
    </row>
    <row r="10" spans="1:16">
      <c r="A10" s="133"/>
      <c r="B10" s="134"/>
      <c r="C10" s="134"/>
      <c r="D10" s="134"/>
      <c r="E10" s="134"/>
      <c r="F10" s="135"/>
      <c r="G10" s="136"/>
      <c r="I10" t="s">
        <v>31</v>
      </c>
      <c r="J10">
        <v>38.604878048780478</v>
      </c>
      <c r="L10" s="67" t="str">
        <f t="shared" si="0"/>
        <v/>
      </c>
      <c r="M10" s="67" t="str">
        <f t="shared" si="2"/>
        <v/>
      </c>
      <c r="N10" s="67" t="str">
        <f t="shared" si="1"/>
        <v/>
      </c>
    </row>
    <row r="11" spans="1:16">
      <c r="A11" s="133"/>
      <c r="B11" s="134"/>
      <c r="C11" s="134"/>
      <c r="D11" s="134"/>
      <c r="E11" s="134"/>
      <c r="F11" s="135"/>
      <c r="G11" s="136"/>
      <c r="I11" t="s">
        <v>66</v>
      </c>
      <c r="J11">
        <v>10.508947407317097</v>
      </c>
      <c r="L11" s="67" t="str">
        <f t="shared" si="0"/>
        <v/>
      </c>
      <c r="M11" s="67" t="str">
        <f t="shared" si="2"/>
        <v/>
      </c>
      <c r="N11" s="67" t="str">
        <f t="shared" si="1"/>
        <v/>
      </c>
    </row>
    <row r="12" spans="1:16">
      <c r="A12" s="133"/>
      <c r="B12" s="134"/>
      <c r="C12" s="134"/>
      <c r="D12" s="134"/>
      <c r="E12" s="134"/>
      <c r="F12" s="135"/>
      <c r="G12" s="136"/>
      <c r="L12" s="67" t="str">
        <f t="shared" si="0"/>
        <v/>
      </c>
      <c r="M12" s="67" t="str">
        <f t="shared" si="2"/>
        <v/>
      </c>
      <c r="N12" s="67" t="str">
        <f t="shared" si="1"/>
        <v/>
      </c>
    </row>
    <row r="13" spans="1:16" ht="15" thickBot="1">
      <c r="A13" s="133"/>
      <c r="B13" s="134"/>
      <c r="C13" s="134"/>
      <c r="D13" s="134"/>
      <c r="E13" s="134"/>
      <c r="F13" s="135"/>
      <c r="G13" s="136"/>
      <c r="L13" s="67" t="str">
        <f t="shared" si="0"/>
        <v/>
      </c>
      <c r="M13" s="67" t="str">
        <f t="shared" si="2"/>
        <v/>
      </c>
      <c r="N13" s="67" t="str">
        <f t="shared" si="1"/>
        <v/>
      </c>
    </row>
    <row r="14" spans="1:16" ht="15" customHeight="1">
      <c r="A14" s="133"/>
      <c r="B14" s="134"/>
      <c r="C14" s="134"/>
      <c r="D14" s="134"/>
      <c r="E14" s="134"/>
      <c r="F14" s="135"/>
      <c r="G14" s="136"/>
      <c r="I14" s="138" t="s">
        <v>64</v>
      </c>
      <c r="J14" s="139">
        <f>SUM(N:N)</f>
        <v>6.2606867381571201</v>
      </c>
      <c r="L14" s="67" t="str">
        <f t="shared" si="0"/>
        <v/>
      </c>
      <c r="M14" s="67" t="str">
        <f t="shared" si="2"/>
        <v/>
      </c>
      <c r="N14" s="67" t="str">
        <f t="shared" si="1"/>
        <v/>
      </c>
    </row>
    <row r="15" spans="1:16">
      <c r="A15" s="133"/>
      <c r="B15" s="134"/>
      <c r="C15" s="134"/>
      <c r="D15" s="134"/>
      <c r="E15" s="134"/>
      <c r="F15" s="135"/>
      <c r="G15" s="136"/>
      <c r="L15" s="67" t="str">
        <f t="shared" si="0"/>
        <v/>
      </c>
      <c r="M15" s="67" t="str">
        <f t="shared" si="2"/>
        <v/>
      </c>
      <c r="N15" s="67" t="str">
        <f t="shared" si="1"/>
        <v/>
      </c>
    </row>
    <row r="16" spans="1:16">
      <c r="A16" s="133"/>
      <c r="B16" s="134"/>
      <c r="C16" s="134"/>
      <c r="D16" s="134"/>
      <c r="E16" s="134"/>
      <c r="F16" s="135"/>
      <c r="G16" s="136"/>
      <c r="L16" s="67" t="str">
        <f t="shared" si="0"/>
        <v/>
      </c>
      <c r="M16" s="67" t="str">
        <f t="shared" si="2"/>
        <v/>
      </c>
      <c r="N16" s="67" t="str">
        <f t="shared" si="1"/>
        <v/>
      </c>
    </row>
    <row r="17" spans="1:14">
      <c r="A17" s="133"/>
      <c r="B17" s="134"/>
      <c r="C17" s="134"/>
      <c r="D17" s="134"/>
      <c r="E17" s="134"/>
      <c r="F17" s="135"/>
      <c r="G17" s="136"/>
      <c r="L17" s="67" t="str">
        <f t="shared" si="0"/>
        <v/>
      </c>
      <c r="M17" s="67" t="str">
        <f t="shared" si="2"/>
        <v/>
      </c>
      <c r="N17" s="67" t="str">
        <f t="shared" si="1"/>
        <v/>
      </c>
    </row>
    <row r="18" spans="1:14">
      <c r="A18" s="133"/>
      <c r="B18" s="134"/>
      <c r="C18" s="134"/>
      <c r="D18" s="134"/>
      <c r="E18" s="134"/>
      <c r="F18" s="135"/>
      <c r="G18" s="136"/>
      <c r="L18" s="67" t="str">
        <f t="shared" si="0"/>
        <v/>
      </c>
      <c r="M18" s="67" t="str">
        <f t="shared" si="2"/>
        <v/>
      </c>
      <c r="N18" s="67" t="str">
        <f t="shared" si="1"/>
        <v/>
      </c>
    </row>
    <row r="19" spans="1:14">
      <c r="A19" s="133"/>
      <c r="B19" s="134"/>
      <c r="C19" s="134"/>
      <c r="D19" s="134"/>
      <c r="E19" s="134"/>
      <c r="F19" s="135"/>
      <c r="G19" s="136"/>
      <c r="L19" s="67" t="str">
        <f t="shared" si="0"/>
        <v/>
      </c>
      <c r="M19" s="67" t="str">
        <f t="shared" si="2"/>
        <v/>
      </c>
      <c r="N19" s="67" t="str">
        <f t="shared" si="1"/>
        <v/>
      </c>
    </row>
    <row r="20" spans="1:14">
      <c r="A20" s="133"/>
      <c r="B20" s="134"/>
      <c r="C20" s="134"/>
      <c r="D20" s="134"/>
      <c r="E20" s="134"/>
      <c r="F20" s="135"/>
      <c r="G20" s="136"/>
      <c r="L20" s="67" t="str">
        <f t="shared" si="0"/>
        <v/>
      </c>
      <c r="M20" s="67" t="str">
        <f t="shared" si="2"/>
        <v/>
      </c>
      <c r="N20" s="67" t="str">
        <f t="shared" si="1"/>
        <v/>
      </c>
    </row>
    <row r="21" spans="1:14">
      <c r="A21" s="133"/>
      <c r="B21" s="134"/>
      <c r="C21" s="134"/>
      <c r="D21" s="134"/>
      <c r="E21" s="134"/>
      <c r="F21" s="135"/>
      <c r="G21" s="136"/>
      <c r="L21" s="67" t="str">
        <f t="shared" si="0"/>
        <v/>
      </c>
      <c r="M21" s="67" t="str">
        <f t="shared" si="2"/>
        <v/>
      </c>
      <c r="N21" s="67" t="str">
        <f t="shared" si="1"/>
        <v/>
      </c>
    </row>
    <row r="22" spans="1:14">
      <c r="A22" s="133"/>
      <c r="B22" s="134"/>
      <c r="C22" s="134"/>
      <c r="D22" s="134"/>
      <c r="E22" s="134"/>
      <c r="F22" s="135"/>
      <c r="G22" s="136"/>
      <c r="L22" s="67" t="str">
        <f t="shared" si="0"/>
        <v/>
      </c>
      <c r="M22" s="67" t="str">
        <f t="shared" si="2"/>
        <v/>
      </c>
      <c r="N22" s="67" t="str">
        <f t="shared" si="1"/>
        <v/>
      </c>
    </row>
    <row r="23" spans="1:14">
      <c r="A23" s="133"/>
      <c r="B23" s="134"/>
      <c r="C23" s="134"/>
      <c r="D23" s="134"/>
      <c r="E23" s="134"/>
      <c r="F23" s="135"/>
      <c r="G23" s="136"/>
      <c r="L23" s="67" t="str">
        <f t="shared" si="0"/>
        <v/>
      </c>
      <c r="M23" s="67" t="str">
        <f t="shared" si="2"/>
        <v/>
      </c>
      <c r="N23" s="67" t="str">
        <f t="shared" si="1"/>
        <v/>
      </c>
    </row>
    <row r="24" spans="1:14">
      <c r="A24" s="133"/>
      <c r="B24" s="134"/>
      <c r="C24" s="134"/>
      <c r="D24" s="134"/>
      <c r="E24" s="134"/>
      <c r="F24" s="135"/>
      <c r="G24" s="136"/>
      <c r="L24" s="67" t="str">
        <f t="shared" si="0"/>
        <v/>
      </c>
      <c r="M24" s="67" t="str">
        <f t="shared" si="2"/>
        <v/>
      </c>
      <c r="N24" s="67" t="str">
        <f t="shared" si="1"/>
        <v/>
      </c>
    </row>
    <row r="25" spans="1:14">
      <c r="A25" s="133"/>
      <c r="B25" s="134"/>
      <c r="C25" s="134"/>
      <c r="D25" s="134"/>
      <c r="E25" s="134"/>
      <c r="F25" s="135"/>
      <c r="G25" s="136"/>
      <c r="K25" t="s">
        <v>67</v>
      </c>
      <c r="L25" s="67" t="str">
        <f t="shared" si="0"/>
        <v/>
      </c>
      <c r="M25" s="67" t="str">
        <f t="shared" si="2"/>
        <v/>
      </c>
      <c r="N25" s="67" t="str">
        <f t="shared" si="1"/>
        <v/>
      </c>
    </row>
    <row r="26" spans="1:14">
      <c r="A26" s="133"/>
      <c r="B26" s="134"/>
      <c r="C26" s="134"/>
      <c r="D26" s="134"/>
      <c r="E26" s="134"/>
      <c r="F26" s="135"/>
      <c r="G26" s="136"/>
      <c r="L26" s="67" t="str">
        <f t="shared" si="0"/>
        <v/>
      </c>
      <c r="M26" s="67" t="str">
        <f t="shared" si="2"/>
        <v/>
      </c>
      <c r="N26" s="67" t="str">
        <f t="shared" si="1"/>
        <v/>
      </c>
    </row>
    <row r="27" spans="1:14">
      <c r="A27" s="133"/>
      <c r="B27" s="134"/>
      <c r="C27" s="134"/>
      <c r="D27" s="134"/>
      <c r="E27" s="134"/>
      <c r="F27" s="135"/>
      <c r="G27" s="136"/>
      <c r="L27" s="67" t="str">
        <f t="shared" si="0"/>
        <v/>
      </c>
      <c r="M27" s="67" t="str">
        <f t="shared" si="2"/>
        <v/>
      </c>
      <c r="N27" s="67" t="str">
        <f t="shared" si="1"/>
        <v/>
      </c>
    </row>
    <row r="28" spans="1:14">
      <c r="A28" s="133"/>
      <c r="B28" s="134"/>
      <c r="C28" s="134"/>
      <c r="D28" s="134"/>
      <c r="E28" s="134"/>
      <c r="F28" s="135"/>
      <c r="G28" s="136"/>
      <c r="L28" s="67" t="str">
        <f t="shared" si="0"/>
        <v/>
      </c>
      <c r="M28" s="67" t="str">
        <f t="shared" si="2"/>
        <v/>
      </c>
      <c r="N28" s="67" t="str">
        <f t="shared" si="1"/>
        <v/>
      </c>
    </row>
    <row r="29" spans="1:14">
      <c r="A29" s="133"/>
      <c r="B29" s="134"/>
      <c r="C29" s="134"/>
      <c r="D29" s="134"/>
      <c r="E29" s="134"/>
      <c r="F29" s="135"/>
      <c r="G29" s="136"/>
      <c r="L29" s="67" t="str">
        <f t="shared" si="0"/>
        <v/>
      </c>
      <c r="M29" s="67" t="str">
        <f t="shared" si="2"/>
        <v/>
      </c>
      <c r="N29" s="67" t="str">
        <f t="shared" si="1"/>
        <v/>
      </c>
    </row>
    <row r="30" spans="1:14">
      <c r="A30" s="133"/>
      <c r="B30" s="134"/>
      <c r="C30" s="134"/>
      <c r="D30" s="134"/>
      <c r="E30" s="134"/>
      <c r="F30" s="135"/>
      <c r="G30" s="136"/>
      <c r="L30" s="67" t="str">
        <f t="shared" si="0"/>
        <v/>
      </c>
      <c r="M30" s="67" t="str">
        <f t="shared" si="2"/>
        <v/>
      </c>
      <c r="N30" s="67" t="str">
        <f t="shared" si="1"/>
        <v/>
      </c>
    </row>
    <row r="31" spans="1:14">
      <c r="A31" s="133"/>
      <c r="B31" s="134"/>
      <c r="C31" s="134"/>
      <c r="D31" s="134"/>
      <c r="E31" s="134"/>
      <c r="F31" s="135"/>
      <c r="G31" s="136"/>
      <c r="L31" s="67" t="str">
        <f t="shared" si="0"/>
        <v/>
      </c>
      <c r="M31" s="67" t="str">
        <f t="shared" si="2"/>
        <v/>
      </c>
      <c r="N31" s="67" t="str">
        <f t="shared" si="1"/>
        <v/>
      </c>
    </row>
    <row r="32" spans="1:14">
      <c r="A32" s="133"/>
      <c r="B32" s="134"/>
      <c r="C32" s="134"/>
      <c r="D32" s="134"/>
      <c r="E32" s="134"/>
      <c r="F32" s="135"/>
      <c r="G32" s="136"/>
      <c r="L32" s="67" t="str">
        <f t="shared" si="0"/>
        <v/>
      </c>
      <c r="M32" s="67" t="str">
        <f t="shared" si="2"/>
        <v/>
      </c>
      <c r="N32" s="67" t="str">
        <f t="shared" si="1"/>
        <v/>
      </c>
    </row>
    <row r="33" spans="1:14">
      <c r="A33" s="133"/>
      <c r="B33" s="134"/>
      <c r="C33" s="134"/>
      <c r="D33" s="134"/>
      <c r="E33" s="134"/>
      <c r="F33" s="135"/>
      <c r="G33" s="136"/>
      <c r="L33" s="67" t="str">
        <f t="shared" si="0"/>
        <v/>
      </c>
      <c r="M33" s="67" t="str">
        <f t="shared" si="2"/>
        <v/>
      </c>
      <c r="N33" s="67" t="str">
        <f t="shared" si="1"/>
        <v/>
      </c>
    </row>
    <row r="34" spans="1:14">
      <c r="A34" s="133"/>
      <c r="B34" s="134"/>
      <c r="C34" s="134"/>
      <c r="D34" s="134"/>
      <c r="E34" s="134"/>
      <c r="F34" s="135"/>
      <c r="G34" s="136"/>
      <c r="L34" s="67" t="str">
        <f t="shared" si="0"/>
        <v/>
      </c>
      <c r="M34" s="67" t="str">
        <f t="shared" si="2"/>
        <v/>
      </c>
      <c r="N34" s="67" t="str">
        <f t="shared" si="1"/>
        <v/>
      </c>
    </row>
    <row r="35" spans="1:14">
      <c r="A35" s="133"/>
      <c r="B35" s="134"/>
      <c r="C35" s="134"/>
      <c r="D35" s="134"/>
      <c r="E35" s="134"/>
      <c r="F35" s="135"/>
      <c r="G35" s="136"/>
      <c r="L35" s="67" t="str">
        <f t="shared" si="0"/>
        <v/>
      </c>
      <c r="M35" s="67" t="str">
        <f t="shared" si="2"/>
        <v/>
      </c>
      <c r="N35" s="67" t="str">
        <f t="shared" si="1"/>
        <v/>
      </c>
    </row>
    <row r="36" spans="1:14">
      <c r="A36" s="133"/>
      <c r="B36" s="134"/>
      <c r="C36" s="134"/>
      <c r="D36" s="134"/>
      <c r="E36" s="134"/>
      <c r="F36" s="135"/>
      <c r="G36" s="136"/>
      <c r="L36" s="67" t="str">
        <f t="shared" si="0"/>
        <v/>
      </c>
      <c r="M36" s="67" t="str">
        <f t="shared" si="2"/>
        <v/>
      </c>
      <c r="N36" s="67" t="str">
        <f t="shared" si="1"/>
        <v/>
      </c>
    </row>
    <row r="37" spans="1:14">
      <c r="A37" s="133"/>
      <c r="B37" s="134"/>
      <c r="C37" s="134"/>
      <c r="D37" s="134"/>
      <c r="E37" s="134"/>
      <c r="F37" s="135"/>
      <c r="G37" s="136"/>
      <c r="L37" s="67" t="str">
        <f t="shared" si="0"/>
        <v/>
      </c>
      <c r="M37" s="67" t="str">
        <f t="shared" si="2"/>
        <v/>
      </c>
      <c r="N37" s="67" t="str">
        <f t="shared" si="1"/>
        <v/>
      </c>
    </row>
    <row r="38" spans="1:14">
      <c r="A38" s="133"/>
      <c r="B38" s="134"/>
      <c r="C38" s="134"/>
      <c r="D38" s="134"/>
      <c r="E38" s="134"/>
      <c r="F38" s="135"/>
      <c r="G38" s="136"/>
      <c r="L38" s="67" t="str">
        <f t="shared" si="0"/>
        <v/>
      </c>
      <c r="M38" s="67" t="str">
        <f t="shared" si="2"/>
        <v/>
      </c>
      <c r="N38" s="67" t="str">
        <f t="shared" si="1"/>
        <v/>
      </c>
    </row>
    <row r="39" spans="1:14">
      <c r="A39" s="133"/>
      <c r="B39" s="134"/>
      <c r="C39" s="134"/>
      <c r="D39" s="134"/>
      <c r="E39" s="134"/>
      <c r="F39" s="135"/>
      <c r="G39" s="136"/>
      <c r="L39" s="67" t="str">
        <f t="shared" si="0"/>
        <v/>
      </c>
      <c r="M39" s="67" t="str">
        <f t="shared" si="2"/>
        <v/>
      </c>
      <c r="N39" s="67" t="str">
        <f t="shared" si="1"/>
        <v/>
      </c>
    </row>
    <row r="40" spans="1:14">
      <c r="A40" s="133"/>
      <c r="B40" s="134"/>
      <c r="C40" s="134"/>
      <c r="D40" s="134"/>
      <c r="E40" s="134"/>
      <c r="F40" s="135"/>
      <c r="G40" s="136"/>
      <c r="L40" s="67" t="str">
        <f t="shared" si="0"/>
        <v/>
      </c>
      <c r="M40" s="67" t="str">
        <f t="shared" si="2"/>
        <v/>
      </c>
      <c r="N40" s="67" t="str">
        <f t="shared" si="1"/>
        <v/>
      </c>
    </row>
    <row r="41" spans="1:14">
      <c r="A41" s="133"/>
      <c r="B41" s="134"/>
      <c r="C41" s="134"/>
      <c r="D41" s="134"/>
      <c r="E41" s="134"/>
      <c r="F41" s="135"/>
      <c r="G41" s="136"/>
      <c r="L41" s="67" t="str">
        <f t="shared" si="0"/>
        <v/>
      </c>
      <c r="M41" s="67" t="str">
        <f t="shared" si="2"/>
        <v/>
      </c>
      <c r="N41" s="67" t="str">
        <f t="shared" si="1"/>
        <v/>
      </c>
    </row>
    <row r="42" spans="1:14">
      <c r="A42" s="133"/>
      <c r="B42" s="134"/>
      <c r="C42" s="134"/>
      <c r="D42" s="134"/>
      <c r="E42" s="134"/>
      <c r="F42" s="135"/>
      <c r="G42" s="136"/>
      <c r="L42" s="67" t="str">
        <f t="shared" si="0"/>
        <v/>
      </c>
      <c r="M42" s="67" t="str">
        <f t="shared" si="2"/>
        <v/>
      </c>
      <c r="N42" s="67" t="str">
        <f t="shared" si="1"/>
        <v/>
      </c>
    </row>
    <row r="43" spans="1:14">
      <c r="A43" s="133"/>
      <c r="B43" s="134"/>
      <c r="C43" s="134"/>
      <c r="D43" s="134"/>
      <c r="E43" s="134"/>
      <c r="F43" s="135"/>
      <c r="G43" s="136"/>
      <c r="L43" s="67" t="str">
        <f t="shared" si="0"/>
        <v/>
      </c>
      <c r="M43" s="67" t="str">
        <f t="shared" si="2"/>
        <v/>
      </c>
      <c r="N43" s="67" t="str">
        <f t="shared" si="1"/>
        <v/>
      </c>
    </row>
    <row r="44" spans="1:14">
      <c r="A44" s="133"/>
      <c r="B44" s="134"/>
      <c r="C44" s="134"/>
      <c r="D44" s="134"/>
      <c r="E44" s="134"/>
      <c r="F44" s="135"/>
      <c r="G44" s="136"/>
      <c r="L44" s="67" t="str">
        <f t="shared" si="0"/>
        <v/>
      </c>
      <c r="M44" s="67" t="str">
        <f t="shared" si="2"/>
        <v/>
      </c>
      <c r="N44" s="67" t="str">
        <f t="shared" si="1"/>
        <v/>
      </c>
    </row>
    <row r="45" spans="1:14">
      <c r="A45" s="133"/>
      <c r="B45" s="134"/>
      <c r="C45" s="134"/>
      <c r="D45" s="134"/>
      <c r="E45" s="134"/>
      <c r="F45" s="135"/>
      <c r="G45" s="136"/>
      <c r="L45" s="67" t="str">
        <f t="shared" si="0"/>
        <v/>
      </c>
      <c r="M45" s="67" t="str">
        <f t="shared" si="2"/>
        <v/>
      </c>
      <c r="N45" s="67" t="str">
        <f t="shared" si="1"/>
        <v/>
      </c>
    </row>
    <row r="46" spans="1:14">
      <c r="A46" s="133"/>
      <c r="B46" s="134"/>
      <c r="C46" s="134"/>
      <c r="D46" s="134"/>
      <c r="E46" s="134"/>
      <c r="F46" s="135"/>
      <c r="G46" s="136"/>
      <c r="L46" s="67" t="str">
        <f t="shared" si="0"/>
        <v/>
      </c>
      <c r="M46" s="67" t="str">
        <f t="shared" si="2"/>
        <v/>
      </c>
      <c r="N46" s="67" t="str">
        <f t="shared" si="1"/>
        <v/>
      </c>
    </row>
    <row r="47" spans="1:14">
      <c r="A47" s="133"/>
      <c r="B47" s="134"/>
      <c r="C47" s="134"/>
      <c r="D47" s="134"/>
      <c r="E47" s="134"/>
      <c r="F47" s="135"/>
      <c r="G47" s="136"/>
      <c r="L47" s="67" t="str">
        <f t="shared" si="0"/>
        <v/>
      </c>
      <c r="M47" s="67" t="str">
        <f t="shared" si="2"/>
        <v/>
      </c>
      <c r="N47" s="67" t="str">
        <f t="shared" si="1"/>
        <v/>
      </c>
    </row>
    <row r="48" spans="1:14">
      <c r="A48" s="133"/>
      <c r="B48" s="134"/>
      <c r="C48" s="134"/>
      <c r="D48" s="134"/>
      <c r="E48" s="134"/>
      <c r="F48" s="135"/>
      <c r="G48" s="136"/>
      <c r="L48" s="67" t="str">
        <f t="shared" si="0"/>
        <v/>
      </c>
      <c r="M48" s="67" t="str">
        <f t="shared" si="2"/>
        <v/>
      </c>
      <c r="N48" s="67" t="str">
        <f t="shared" si="1"/>
        <v/>
      </c>
    </row>
    <row r="49" spans="1:14">
      <c r="A49" s="133"/>
      <c r="B49" s="134"/>
      <c r="C49" s="134"/>
      <c r="D49" s="134"/>
      <c r="E49" s="134"/>
      <c r="F49" s="135"/>
      <c r="G49" s="136"/>
      <c r="L49" s="67" t="str">
        <f t="shared" si="0"/>
        <v/>
      </c>
      <c r="M49" s="67" t="str">
        <f t="shared" si="2"/>
        <v/>
      </c>
      <c r="N49" s="67" t="str">
        <f t="shared" si="1"/>
        <v/>
      </c>
    </row>
    <row r="50" spans="1:14">
      <c r="A50" s="133"/>
      <c r="B50" s="134"/>
      <c r="C50" s="134"/>
      <c r="D50" s="134"/>
      <c r="E50" s="134"/>
      <c r="F50" s="135"/>
      <c r="G50" s="136"/>
      <c r="L50" s="67" t="str">
        <f t="shared" si="0"/>
        <v/>
      </c>
      <c r="M50" s="67" t="str">
        <f t="shared" si="2"/>
        <v/>
      </c>
      <c r="N50" s="67" t="str">
        <f t="shared" si="1"/>
        <v/>
      </c>
    </row>
    <row r="51" spans="1:14">
      <c r="A51" s="133"/>
      <c r="B51" s="134"/>
      <c r="C51" s="134"/>
      <c r="D51" s="134"/>
      <c r="E51" s="134"/>
      <c r="F51" s="135"/>
      <c r="G51" s="136"/>
      <c r="L51" s="67" t="str">
        <f t="shared" si="0"/>
        <v/>
      </c>
      <c r="M51" s="67" t="str">
        <f t="shared" si="2"/>
        <v/>
      </c>
      <c r="N51" s="67" t="str">
        <f t="shared" si="1"/>
        <v/>
      </c>
    </row>
    <row r="52" spans="1:14">
      <c r="A52" s="133"/>
      <c r="B52" s="134"/>
      <c r="C52" s="134"/>
      <c r="D52" s="134"/>
      <c r="E52" s="134"/>
      <c r="F52" s="135"/>
      <c r="G52" s="136"/>
      <c r="L52" s="67" t="str">
        <f t="shared" si="0"/>
        <v/>
      </c>
      <c r="M52" s="67" t="str">
        <f t="shared" si="2"/>
        <v/>
      </c>
      <c r="N52" s="67" t="str">
        <f t="shared" si="1"/>
        <v/>
      </c>
    </row>
    <row r="53" spans="1:14">
      <c r="A53" s="133"/>
      <c r="B53" s="134"/>
      <c r="C53" s="134"/>
      <c r="D53" s="134"/>
      <c r="E53" s="134"/>
      <c r="F53" s="135"/>
      <c r="G53" s="136"/>
      <c r="L53" s="67" t="str">
        <f t="shared" si="0"/>
        <v/>
      </c>
      <c r="M53" s="67" t="str">
        <f t="shared" si="2"/>
        <v/>
      </c>
      <c r="N53" s="67" t="str">
        <f t="shared" si="1"/>
        <v/>
      </c>
    </row>
    <row r="54" spans="1:14">
      <c r="A54" s="133"/>
      <c r="B54" s="134"/>
      <c r="C54" s="134"/>
      <c r="D54" s="134"/>
      <c r="E54" s="134"/>
      <c r="F54" s="135"/>
      <c r="G54" s="136"/>
      <c r="L54" s="67" t="str">
        <f t="shared" si="0"/>
        <v/>
      </c>
      <c r="M54" s="67" t="str">
        <f t="shared" si="2"/>
        <v/>
      </c>
      <c r="N54" s="67" t="str">
        <f t="shared" si="1"/>
        <v/>
      </c>
    </row>
    <row r="55" spans="1:14">
      <c r="A55" s="133"/>
      <c r="B55" s="134"/>
      <c r="C55" s="134"/>
      <c r="D55" s="134"/>
      <c r="E55" s="134"/>
      <c r="F55" s="135"/>
      <c r="G55" s="136"/>
      <c r="L55" s="67" t="str">
        <f t="shared" si="0"/>
        <v/>
      </c>
      <c r="M55" s="67" t="str">
        <f t="shared" si="2"/>
        <v/>
      </c>
      <c r="N55" s="67" t="str">
        <f t="shared" si="1"/>
        <v/>
      </c>
    </row>
    <row r="56" spans="1:14">
      <c r="A56" s="133"/>
      <c r="B56" s="134"/>
      <c r="C56" s="134"/>
      <c r="D56" s="134"/>
      <c r="E56" s="134"/>
      <c r="F56" s="135"/>
      <c r="G56" s="136"/>
      <c r="L56" s="67" t="str">
        <f t="shared" si="0"/>
        <v/>
      </c>
      <c r="M56" s="67" t="str">
        <f t="shared" si="2"/>
        <v/>
      </c>
      <c r="N56" s="67" t="str">
        <f t="shared" si="1"/>
        <v/>
      </c>
    </row>
    <row r="57" spans="1:14">
      <c r="A57" s="133"/>
      <c r="B57" s="134"/>
      <c r="C57" s="134"/>
      <c r="D57" s="134"/>
      <c r="E57" s="134"/>
      <c r="F57" s="135"/>
      <c r="G57" s="136"/>
      <c r="L57" s="67" t="str">
        <f t="shared" si="0"/>
        <v/>
      </c>
      <c r="M57" s="67" t="str">
        <f t="shared" si="2"/>
        <v/>
      </c>
      <c r="N57" s="67" t="str">
        <f t="shared" si="1"/>
        <v/>
      </c>
    </row>
    <row r="58" spans="1:14">
      <c r="A58" s="133"/>
      <c r="B58" s="134"/>
      <c r="C58" s="134"/>
      <c r="D58" s="134"/>
      <c r="E58" s="134"/>
      <c r="F58" s="135"/>
      <c r="G58" s="136"/>
      <c r="L58" s="67" t="str">
        <f t="shared" si="0"/>
        <v/>
      </c>
      <c r="M58" s="67" t="str">
        <f t="shared" si="2"/>
        <v/>
      </c>
      <c r="N58" s="67" t="str">
        <f t="shared" si="1"/>
        <v/>
      </c>
    </row>
    <row r="59" spans="1:14">
      <c r="A59" s="133"/>
      <c r="B59" s="134"/>
      <c r="C59" s="134"/>
      <c r="D59" s="134"/>
      <c r="E59" s="134"/>
      <c r="F59" s="135"/>
      <c r="G59" s="136"/>
      <c r="L59" s="67" t="str">
        <f t="shared" si="0"/>
        <v/>
      </c>
      <c r="M59" s="67" t="str">
        <f t="shared" si="2"/>
        <v/>
      </c>
      <c r="N59" s="67" t="str">
        <f t="shared" si="1"/>
        <v/>
      </c>
    </row>
    <row r="60" spans="1:14">
      <c r="A60" s="133"/>
      <c r="B60" s="134"/>
      <c r="C60" s="134"/>
      <c r="D60" s="134"/>
      <c r="E60" s="134"/>
      <c r="F60" s="135"/>
      <c r="G60" s="136"/>
      <c r="L60" s="67" t="str">
        <f t="shared" si="0"/>
        <v/>
      </c>
      <c r="M60" s="67" t="str">
        <f t="shared" si="2"/>
        <v/>
      </c>
      <c r="N60" s="67" t="str">
        <f t="shared" si="1"/>
        <v/>
      </c>
    </row>
    <row r="61" spans="1:14">
      <c r="A61" s="133"/>
      <c r="B61" s="134"/>
      <c r="C61" s="134"/>
      <c r="D61" s="134"/>
      <c r="E61" s="134"/>
      <c r="F61" s="135"/>
      <c r="G61" s="136"/>
      <c r="L61" s="67" t="str">
        <f t="shared" si="0"/>
        <v/>
      </c>
      <c r="M61" s="67" t="str">
        <f t="shared" si="2"/>
        <v/>
      </c>
      <c r="N61" s="67" t="str">
        <f t="shared" si="1"/>
        <v/>
      </c>
    </row>
    <row r="62" spans="1:14">
      <c r="A62" s="133"/>
      <c r="B62" s="134"/>
      <c r="C62" s="134"/>
      <c r="D62" s="134"/>
      <c r="E62" s="134"/>
      <c r="F62" s="135"/>
      <c r="G62" s="136"/>
      <c r="L62" s="67" t="str">
        <f t="shared" si="0"/>
        <v/>
      </c>
      <c r="M62" s="67" t="str">
        <f t="shared" si="2"/>
        <v/>
      </c>
      <c r="N62" s="67" t="str">
        <f t="shared" si="1"/>
        <v/>
      </c>
    </row>
    <row r="63" spans="1:14">
      <c r="A63" s="133"/>
      <c r="B63" s="134"/>
      <c r="C63" s="134"/>
      <c r="D63" s="134"/>
      <c r="E63" s="134"/>
      <c r="F63" s="135"/>
      <c r="G63" s="136"/>
      <c r="L63" s="67" t="str">
        <f t="shared" si="0"/>
        <v/>
      </c>
      <c r="M63" s="67" t="str">
        <f t="shared" si="2"/>
        <v/>
      </c>
      <c r="N63" s="67" t="str">
        <f t="shared" si="1"/>
        <v/>
      </c>
    </row>
    <row r="64" spans="1:14">
      <c r="A64" s="133"/>
      <c r="B64" s="134"/>
      <c r="C64" s="134"/>
      <c r="D64" s="134"/>
      <c r="E64" s="134"/>
      <c r="F64" s="135"/>
      <c r="G64" s="136"/>
      <c r="L64" s="67" t="str">
        <f t="shared" si="0"/>
        <v/>
      </c>
      <c r="M64" s="67" t="str">
        <f t="shared" si="2"/>
        <v/>
      </c>
      <c r="N64" s="67" t="str">
        <f t="shared" si="1"/>
        <v/>
      </c>
    </row>
    <row r="65" spans="1:14">
      <c r="A65" s="133"/>
      <c r="B65" s="134"/>
      <c r="C65" s="134"/>
      <c r="D65" s="134"/>
      <c r="E65" s="134"/>
      <c r="F65" s="135"/>
      <c r="G65" s="136"/>
      <c r="L65" s="67" t="str">
        <f t="shared" si="0"/>
        <v/>
      </c>
      <c r="M65" s="67" t="str">
        <f t="shared" si="2"/>
        <v/>
      </c>
      <c r="N65" s="67" t="str">
        <f t="shared" si="1"/>
        <v/>
      </c>
    </row>
    <row r="66" spans="1:14">
      <c r="A66" s="133"/>
      <c r="B66" s="134"/>
      <c r="C66" s="134"/>
      <c r="D66" s="134"/>
      <c r="E66" s="134"/>
      <c r="F66" s="135"/>
      <c r="G66" s="136"/>
      <c r="L66" s="67" t="str">
        <f t="shared" si="0"/>
        <v/>
      </c>
      <c r="M66" s="67" t="str">
        <f t="shared" si="2"/>
        <v/>
      </c>
      <c r="N66" s="67" t="str">
        <f t="shared" si="1"/>
        <v/>
      </c>
    </row>
    <row r="67" spans="1:14">
      <c r="A67" s="133"/>
      <c r="B67" s="134"/>
      <c r="C67" s="134"/>
      <c r="D67" s="134"/>
      <c r="E67" s="134"/>
      <c r="F67" s="135"/>
      <c r="G67" s="136"/>
      <c r="L67" s="67" t="str">
        <f t="shared" ref="L67:L130" si="3">IF(E67="","",NORMDIST(E67,J$10,J$11,TRUE))</f>
        <v/>
      </c>
      <c r="M67" s="67" t="str">
        <f t="shared" si="2"/>
        <v/>
      </c>
      <c r="N67" s="67" t="str">
        <f t="shared" ref="N67:N130" si="4">IF(L67="","",POWER(F67-M67,2) / M67)</f>
        <v/>
      </c>
    </row>
    <row r="68" spans="1:14">
      <c r="A68" s="133"/>
      <c r="B68" s="134"/>
      <c r="C68" s="134"/>
      <c r="D68" s="134"/>
      <c r="E68" s="134"/>
      <c r="F68" s="135"/>
      <c r="G68" s="136"/>
      <c r="L68" s="67" t="str">
        <f t="shared" si="3"/>
        <v/>
      </c>
      <c r="M68" s="67" t="str">
        <f t="shared" ref="M68:M131" si="5">IF(L68="","",(L68-L67)*J$3)</f>
        <v/>
      </c>
      <c r="N68" s="67" t="str">
        <f t="shared" si="4"/>
        <v/>
      </c>
    </row>
    <row r="69" spans="1:14">
      <c r="A69" s="133"/>
      <c r="B69" s="134"/>
      <c r="C69" s="134"/>
      <c r="D69" s="134"/>
      <c r="E69" s="134"/>
      <c r="F69" s="135"/>
      <c r="G69" s="136"/>
      <c r="L69" s="67" t="str">
        <f t="shared" si="3"/>
        <v/>
      </c>
      <c r="M69" s="67" t="str">
        <f t="shared" si="5"/>
        <v/>
      </c>
      <c r="N69" s="67" t="str">
        <f t="shared" si="4"/>
        <v/>
      </c>
    </row>
    <row r="70" spans="1:14">
      <c r="A70" s="133"/>
      <c r="B70" s="134"/>
      <c r="C70" s="134"/>
      <c r="D70" s="134"/>
      <c r="E70" s="134"/>
      <c r="F70" s="135"/>
      <c r="G70" s="136"/>
      <c r="L70" s="67" t="str">
        <f t="shared" si="3"/>
        <v/>
      </c>
      <c r="M70" s="67" t="str">
        <f t="shared" si="5"/>
        <v/>
      </c>
      <c r="N70" s="67" t="str">
        <f t="shared" si="4"/>
        <v/>
      </c>
    </row>
    <row r="71" spans="1:14">
      <c r="A71" s="133"/>
      <c r="B71" s="134"/>
      <c r="C71" s="134"/>
      <c r="D71" s="134"/>
      <c r="E71" s="134"/>
      <c r="F71" s="135"/>
      <c r="G71" s="136"/>
      <c r="L71" s="67" t="str">
        <f t="shared" si="3"/>
        <v/>
      </c>
      <c r="M71" s="67" t="str">
        <f t="shared" si="5"/>
        <v/>
      </c>
      <c r="N71" s="67" t="str">
        <f t="shared" si="4"/>
        <v/>
      </c>
    </row>
    <row r="72" spans="1:14">
      <c r="A72" s="133"/>
      <c r="B72" s="134"/>
      <c r="C72" s="134"/>
      <c r="D72" s="134"/>
      <c r="E72" s="134"/>
      <c r="F72" s="135"/>
      <c r="G72" s="136"/>
      <c r="L72" s="67" t="str">
        <f t="shared" si="3"/>
        <v/>
      </c>
      <c r="M72" s="67" t="str">
        <f t="shared" si="5"/>
        <v/>
      </c>
      <c r="N72" s="67" t="str">
        <f t="shared" si="4"/>
        <v/>
      </c>
    </row>
    <row r="73" spans="1:14">
      <c r="A73" s="133"/>
      <c r="B73" s="134"/>
      <c r="C73" s="134"/>
      <c r="D73" s="134"/>
      <c r="E73" s="134"/>
      <c r="F73" s="135"/>
      <c r="G73" s="136"/>
      <c r="L73" s="67" t="str">
        <f t="shared" si="3"/>
        <v/>
      </c>
      <c r="M73" s="67" t="str">
        <f t="shared" si="5"/>
        <v/>
      </c>
      <c r="N73" s="67" t="str">
        <f t="shared" si="4"/>
        <v/>
      </c>
    </row>
    <row r="74" spans="1:14">
      <c r="A74" s="133"/>
      <c r="B74" s="134"/>
      <c r="C74" s="134"/>
      <c r="D74" s="134"/>
      <c r="E74" s="134"/>
      <c r="F74" s="135"/>
      <c r="G74" s="136"/>
      <c r="L74" s="67" t="str">
        <f t="shared" si="3"/>
        <v/>
      </c>
      <c r="M74" s="67" t="str">
        <f t="shared" si="5"/>
        <v/>
      </c>
      <c r="N74" s="67" t="str">
        <f t="shared" si="4"/>
        <v/>
      </c>
    </row>
    <row r="75" spans="1:14">
      <c r="A75" s="133"/>
      <c r="B75" s="134"/>
      <c r="C75" s="134"/>
      <c r="D75" s="134"/>
      <c r="E75" s="134"/>
      <c r="F75" s="135"/>
      <c r="G75" s="136"/>
      <c r="L75" s="67" t="str">
        <f t="shared" si="3"/>
        <v/>
      </c>
      <c r="M75" s="67" t="str">
        <f t="shared" si="5"/>
        <v/>
      </c>
      <c r="N75" s="67" t="str">
        <f t="shared" si="4"/>
        <v/>
      </c>
    </row>
    <row r="76" spans="1:14">
      <c r="A76" s="133"/>
      <c r="B76" s="134"/>
      <c r="C76" s="134"/>
      <c r="D76" s="134"/>
      <c r="E76" s="134"/>
      <c r="F76" s="135"/>
      <c r="G76" s="136"/>
      <c r="L76" s="67" t="str">
        <f t="shared" si="3"/>
        <v/>
      </c>
      <c r="M76" s="67" t="str">
        <f t="shared" si="5"/>
        <v/>
      </c>
      <c r="N76" s="67" t="str">
        <f t="shared" si="4"/>
        <v/>
      </c>
    </row>
    <row r="77" spans="1:14">
      <c r="A77" s="133"/>
      <c r="B77" s="134"/>
      <c r="C77" s="134"/>
      <c r="D77" s="134"/>
      <c r="E77" s="134"/>
      <c r="F77" s="135"/>
      <c r="G77" s="136"/>
      <c r="L77" s="67" t="str">
        <f t="shared" si="3"/>
        <v/>
      </c>
      <c r="M77" s="67" t="str">
        <f t="shared" si="5"/>
        <v/>
      </c>
      <c r="N77" s="67" t="str">
        <f t="shared" si="4"/>
        <v/>
      </c>
    </row>
    <row r="78" spans="1:14">
      <c r="A78" s="133"/>
      <c r="B78" s="134"/>
      <c r="C78" s="134"/>
      <c r="D78" s="134"/>
      <c r="E78" s="134"/>
      <c r="F78" s="135"/>
      <c r="G78" s="136"/>
      <c r="L78" s="67" t="str">
        <f t="shared" si="3"/>
        <v/>
      </c>
      <c r="M78" s="67" t="str">
        <f t="shared" si="5"/>
        <v/>
      </c>
      <c r="N78" s="67" t="str">
        <f t="shared" si="4"/>
        <v/>
      </c>
    </row>
    <row r="79" spans="1:14">
      <c r="A79" s="133"/>
      <c r="B79" s="134"/>
      <c r="C79" s="134"/>
      <c r="D79" s="134"/>
      <c r="E79" s="134"/>
      <c r="F79" s="135"/>
      <c r="G79" s="136"/>
      <c r="L79" s="67" t="str">
        <f t="shared" si="3"/>
        <v/>
      </c>
      <c r="M79" s="67" t="str">
        <f t="shared" si="5"/>
        <v/>
      </c>
      <c r="N79" s="67" t="str">
        <f t="shared" si="4"/>
        <v/>
      </c>
    </row>
    <row r="80" spans="1:14">
      <c r="A80" s="133"/>
      <c r="B80" s="134"/>
      <c r="C80" s="134"/>
      <c r="D80" s="134"/>
      <c r="E80" s="134"/>
      <c r="F80" s="135"/>
      <c r="G80" s="136"/>
      <c r="L80" s="67" t="str">
        <f t="shared" si="3"/>
        <v/>
      </c>
      <c r="M80" s="67" t="str">
        <f t="shared" si="5"/>
        <v/>
      </c>
      <c r="N80" s="67" t="str">
        <f t="shared" si="4"/>
        <v/>
      </c>
    </row>
    <row r="81" spans="1:14">
      <c r="A81" s="133"/>
      <c r="B81" s="134"/>
      <c r="C81" s="134"/>
      <c r="D81" s="134"/>
      <c r="E81" s="134"/>
      <c r="F81" s="135"/>
      <c r="G81" s="136"/>
      <c r="L81" s="67" t="str">
        <f t="shared" si="3"/>
        <v/>
      </c>
      <c r="M81" s="67" t="str">
        <f t="shared" si="5"/>
        <v/>
      </c>
      <c r="N81" s="67" t="str">
        <f t="shared" si="4"/>
        <v/>
      </c>
    </row>
    <row r="82" spans="1:14">
      <c r="A82" s="133"/>
      <c r="B82" s="134"/>
      <c r="C82" s="134"/>
      <c r="D82" s="134"/>
      <c r="E82" s="134"/>
      <c r="F82" s="135"/>
      <c r="G82" s="136"/>
      <c r="L82" s="67" t="str">
        <f t="shared" si="3"/>
        <v/>
      </c>
      <c r="M82" s="67" t="str">
        <f t="shared" si="5"/>
        <v/>
      </c>
      <c r="N82" s="67" t="str">
        <f t="shared" si="4"/>
        <v/>
      </c>
    </row>
    <row r="83" spans="1:14">
      <c r="A83" s="133"/>
      <c r="B83" s="134"/>
      <c r="C83" s="134"/>
      <c r="D83" s="134"/>
      <c r="E83" s="134"/>
      <c r="F83" s="135"/>
      <c r="G83" s="136"/>
      <c r="L83" s="67" t="str">
        <f t="shared" si="3"/>
        <v/>
      </c>
      <c r="M83" s="67" t="str">
        <f t="shared" si="5"/>
        <v/>
      </c>
      <c r="N83" s="67" t="str">
        <f t="shared" si="4"/>
        <v/>
      </c>
    </row>
    <row r="84" spans="1:14">
      <c r="A84" s="133"/>
      <c r="B84" s="134"/>
      <c r="C84" s="134"/>
      <c r="D84" s="134"/>
      <c r="E84" s="134"/>
      <c r="F84" s="135"/>
      <c r="G84" s="136"/>
      <c r="L84" s="67" t="str">
        <f t="shared" si="3"/>
        <v/>
      </c>
      <c r="M84" s="67" t="str">
        <f t="shared" si="5"/>
        <v/>
      </c>
      <c r="N84" s="67" t="str">
        <f t="shared" si="4"/>
        <v/>
      </c>
    </row>
    <row r="85" spans="1:14">
      <c r="A85" s="133"/>
      <c r="B85" s="134"/>
      <c r="C85" s="134"/>
      <c r="D85" s="134"/>
      <c r="E85" s="134"/>
      <c r="F85" s="135"/>
      <c r="G85" s="136"/>
      <c r="L85" s="67" t="str">
        <f t="shared" si="3"/>
        <v/>
      </c>
      <c r="M85" s="67" t="str">
        <f t="shared" si="5"/>
        <v/>
      </c>
      <c r="N85" s="67" t="str">
        <f t="shared" si="4"/>
        <v/>
      </c>
    </row>
    <row r="86" spans="1:14">
      <c r="A86" s="133"/>
      <c r="B86" s="134"/>
      <c r="C86" s="134"/>
      <c r="D86" s="134"/>
      <c r="E86" s="134"/>
      <c r="F86" s="135"/>
      <c r="G86" s="136"/>
      <c r="L86" s="67" t="str">
        <f t="shared" si="3"/>
        <v/>
      </c>
      <c r="M86" s="67" t="str">
        <f t="shared" si="5"/>
        <v/>
      </c>
      <c r="N86" s="67" t="str">
        <f t="shared" si="4"/>
        <v/>
      </c>
    </row>
    <row r="87" spans="1:14">
      <c r="A87" s="133"/>
      <c r="B87" s="134"/>
      <c r="C87" s="134"/>
      <c r="D87" s="134"/>
      <c r="E87" s="134"/>
      <c r="F87" s="135"/>
      <c r="G87" s="136"/>
      <c r="L87" s="67" t="str">
        <f t="shared" si="3"/>
        <v/>
      </c>
      <c r="M87" s="67" t="str">
        <f t="shared" si="5"/>
        <v/>
      </c>
      <c r="N87" s="67" t="str">
        <f t="shared" si="4"/>
        <v/>
      </c>
    </row>
    <row r="88" spans="1:14">
      <c r="A88" s="133"/>
      <c r="B88" s="134"/>
      <c r="C88" s="134"/>
      <c r="D88" s="134"/>
      <c r="E88" s="134"/>
      <c r="F88" s="135"/>
      <c r="G88" s="136"/>
      <c r="L88" s="67" t="str">
        <f t="shared" si="3"/>
        <v/>
      </c>
      <c r="M88" s="67" t="str">
        <f t="shared" si="5"/>
        <v/>
      </c>
      <c r="N88" s="67" t="str">
        <f t="shared" si="4"/>
        <v/>
      </c>
    </row>
    <row r="89" spans="1:14">
      <c r="A89" s="133"/>
      <c r="B89" s="134"/>
      <c r="C89" s="134"/>
      <c r="D89" s="134"/>
      <c r="E89" s="134"/>
      <c r="F89" s="135"/>
      <c r="G89" s="136"/>
      <c r="L89" s="67" t="str">
        <f t="shared" si="3"/>
        <v/>
      </c>
      <c r="M89" s="67" t="str">
        <f t="shared" si="5"/>
        <v/>
      </c>
      <c r="N89" s="67" t="str">
        <f t="shared" si="4"/>
        <v/>
      </c>
    </row>
    <row r="90" spans="1:14">
      <c r="A90" s="133"/>
      <c r="B90" s="134"/>
      <c r="C90" s="134"/>
      <c r="D90" s="134"/>
      <c r="E90" s="134"/>
      <c r="F90" s="135"/>
      <c r="G90" s="136"/>
      <c r="L90" s="67" t="str">
        <f t="shared" si="3"/>
        <v/>
      </c>
      <c r="M90" s="67" t="str">
        <f t="shared" si="5"/>
        <v/>
      </c>
      <c r="N90" s="67" t="str">
        <f t="shared" si="4"/>
        <v/>
      </c>
    </row>
    <row r="91" spans="1:14">
      <c r="A91" s="133"/>
      <c r="B91" s="134"/>
      <c r="C91" s="134"/>
      <c r="D91" s="134"/>
      <c r="E91" s="134"/>
      <c r="F91" s="135"/>
      <c r="G91" s="136"/>
      <c r="L91" s="67" t="str">
        <f t="shared" si="3"/>
        <v/>
      </c>
      <c r="M91" s="67" t="str">
        <f t="shared" si="5"/>
        <v/>
      </c>
      <c r="N91" s="67" t="str">
        <f t="shared" si="4"/>
        <v/>
      </c>
    </row>
    <row r="92" spans="1:14">
      <c r="A92" s="133"/>
      <c r="B92" s="134"/>
      <c r="C92" s="134"/>
      <c r="D92" s="134"/>
      <c r="E92" s="134"/>
      <c r="F92" s="135"/>
      <c r="G92" s="136"/>
      <c r="L92" s="67" t="str">
        <f t="shared" si="3"/>
        <v/>
      </c>
      <c r="M92" s="67" t="str">
        <f t="shared" si="5"/>
        <v/>
      </c>
      <c r="N92" s="67" t="str">
        <f t="shared" si="4"/>
        <v/>
      </c>
    </row>
    <row r="93" spans="1:14">
      <c r="A93" s="133"/>
      <c r="B93" s="134"/>
      <c r="C93" s="134"/>
      <c r="D93" s="134"/>
      <c r="E93" s="134"/>
      <c r="F93" s="135"/>
      <c r="G93" s="136"/>
      <c r="L93" s="67" t="str">
        <f t="shared" si="3"/>
        <v/>
      </c>
      <c r="M93" s="67" t="str">
        <f t="shared" si="5"/>
        <v/>
      </c>
      <c r="N93" s="67" t="str">
        <f t="shared" si="4"/>
        <v/>
      </c>
    </row>
    <row r="94" spans="1:14">
      <c r="A94" s="133"/>
      <c r="B94" s="134"/>
      <c r="C94" s="134"/>
      <c r="D94" s="134"/>
      <c r="E94" s="134"/>
      <c r="F94" s="135"/>
      <c r="G94" s="136"/>
      <c r="L94" s="67" t="str">
        <f t="shared" si="3"/>
        <v/>
      </c>
      <c r="M94" s="67" t="str">
        <f t="shared" si="5"/>
        <v/>
      </c>
      <c r="N94" s="67" t="str">
        <f t="shared" si="4"/>
        <v/>
      </c>
    </row>
    <row r="95" spans="1:14">
      <c r="A95" s="133"/>
      <c r="B95" s="134"/>
      <c r="C95" s="134"/>
      <c r="D95" s="134"/>
      <c r="E95" s="134"/>
      <c r="F95" s="135"/>
      <c r="G95" s="136"/>
      <c r="L95" s="67" t="str">
        <f t="shared" si="3"/>
        <v/>
      </c>
      <c r="M95" s="67" t="str">
        <f t="shared" si="5"/>
        <v/>
      </c>
      <c r="N95" s="67" t="str">
        <f t="shared" si="4"/>
        <v/>
      </c>
    </row>
    <row r="96" spans="1:14">
      <c r="A96" s="133"/>
      <c r="B96" s="134"/>
      <c r="C96" s="134"/>
      <c r="D96" s="134"/>
      <c r="E96" s="134"/>
      <c r="F96" s="135"/>
      <c r="G96" s="136"/>
      <c r="L96" s="67" t="str">
        <f t="shared" si="3"/>
        <v/>
      </c>
      <c r="M96" s="67" t="str">
        <f t="shared" si="5"/>
        <v/>
      </c>
      <c r="N96" s="67" t="str">
        <f t="shared" si="4"/>
        <v/>
      </c>
    </row>
    <row r="97" spans="1:14">
      <c r="A97" s="133"/>
      <c r="B97" s="134"/>
      <c r="C97" s="134"/>
      <c r="D97" s="134"/>
      <c r="E97" s="134"/>
      <c r="F97" s="135"/>
      <c r="G97" s="136"/>
      <c r="L97" s="67" t="str">
        <f t="shared" si="3"/>
        <v/>
      </c>
      <c r="M97" s="67" t="str">
        <f t="shared" si="5"/>
        <v/>
      </c>
      <c r="N97" s="67" t="str">
        <f t="shared" si="4"/>
        <v/>
      </c>
    </row>
    <row r="98" spans="1:14">
      <c r="A98" s="133"/>
      <c r="B98" s="134"/>
      <c r="C98" s="134"/>
      <c r="D98" s="134"/>
      <c r="E98" s="134"/>
      <c r="F98" s="135"/>
      <c r="G98" s="136"/>
      <c r="L98" s="67" t="str">
        <f t="shared" si="3"/>
        <v/>
      </c>
      <c r="M98" s="67" t="str">
        <f t="shared" si="5"/>
        <v/>
      </c>
      <c r="N98" s="67" t="str">
        <f t="shared" si="4"/>
        <v/>
      </c>
    </row>
    <row r="99" spans="1:14">
      <c r="A99" s="133"/>
      <c r="B99" s="134"/>
      <c r="C99" s="134"/>
      <c r="D99" s="134"/>
      <c r="E99" s="134"/>
      <c r="F99" s="135"/>
      <c r="G99" s="136"/>
      <c r="L99" s="67" t="str">
        <f t="shared" si="3"/>
        <v/>
      </c>
      <c r="M99" s="67" t="str">
        <f t="shared" si="5"/>
        <v/>
      </c>
      <c r="N99" s="67" t="str">
        <f t="shared" si="4"/>
        <v/>
      </c>
    </row>
    <row r="100" spans="1:14">
      <c r="A100" s="133"/>
      <c r="B100" s="134"/>
      <c r="C100" s="134"/>
      <c r="D100" s="134"/>
      <c r="E100" s="134"/>
      <c r="F100" s="135"/>
      <c r="G100" s="136"/>
      <c r="L100" s="67" t="str">
        <f t="shared" si="3"/>
        <v/>
      </c>
      <c r="M100" s="67" t="str">
        <f t="shared" si="5"/>
        <v/>
      </c>
      <c r="N100" s="67" t="str">
        <f t="shared" si="4"/>
        <v/>
      </c>
    </row>
    <row r="101" spans="1:14">
      <c r="A101" s="133"/>
      <c r="B101" s="134"/>
      <c r="C101" s="134"/>
      <c r="D101" s="134"/>
      <c r="E101" s="134"/>
      <c r="F101" s="135"/>
      <c r="G101" s="136"/>
      <c r="L101" s="67" t="str">
        <f t="shared" si="3"/>
        <v/>
      </c>
      <c r="M101" s="67" t="str">
        <f t="shared" si="5"/>
        <v/>
      </c>
      <c r="N101" s="67" t="str">
        <f t="shared" si="4"/>
        <v/>
      </c>
    </row>
    <row r="102" spans="1:14">
      <c r="A102" s="133"/>
      <c r="B102" s="134"/>
      <c r="C102" s="134"/>
      <c r="D102" s="134"/>
      <c r="E102" s="134"/>
      <c r="F102" s="135"/>
      <c r="G102" s="136"/>
      <c r="L102" s="67" t="str">
        <f t="shared" si="3"/>
        <v/>
      </c>
      <c r="M102" s="67" t="str">
        <f t="shared" si="5"/>
        <v/>
      </c>
      <c r="N102" s="67" t="str">
        <f t="shared" si="4"/>
        <v/>
      </c>
    </row>
    <row r="103" spans="1:14">
      <c r="A103" s="133"/>
      <c r="B103" s="134"/>
      <c r="C103" s="134"/>
      <c r="D103" s="134"/>
      <c r="E103" s="134"/>
      <c r="F103" s="135"/>
      <c r="G103" s="136"/>
      <c r="L103" s="67" t="str">
        <f t="shared" si="3"/>
        <v/>
      </c>
      <c r="M103" s="67" t="str">
        <f t="shared" si="5"/>
        <v/>
      </c>
      <c r="N103" s="67" t="str">
        <f t="shared" si="4"/>
        <v/>
      </c>
    </row>
    <row r="104" spans="1:14">
      <c r="A104" s="133"/>
      <c r="B104" s="134"/>
      <c r="C104" s="134"/>
      <c r="D104" s="134"/>
      <c r="E104" s="134"/>
      <c r="F104" s="135"/>
      <c r="G104" s="136"/>
      <c r="L104" s="67" t="str">
        <f t="shared" si="3"/>
        <v/>
      </c>
      <c r="M104" s="67" t="str">
        <f t="shared" si="5"/>
        <v/>
      </c>
      <c r="N104" s="67" t="str">
        <f t="shared" si="4"/>
        <v/>
      </c>
    </row>
    <row r="105" spans="1:14">
      <c r="A105" s="133"/>
      <c r="B105" s="134"/>
      <c r="C105" s="134"/>
      <c r="D105" s="134"/>
      <c r="E105" s="134"/>
      <c r="F105" s="135"/>
      <c r="G105" s="136"/>
      <c r="L105" s="67" t="str">
        <f t="shared" si="3"/>
        <v/>
      </c>
      <c r="M105" s="67" t="str">
        <f t="shared" si="5"/>
        <v/>
      </c>
      <c r="N105" s="67" t="str">
        <f t="shared" si="4"/>
        <v/>
      </c>
    </row>
    <row r="106" spans="1:14">
      <c r="A106" s="133"/>
      <c r="B106" s="134"/>
      <c r="C106" s="134"/>
      <c r="D106" s="134"/>
      <c r="E106" s="134"/>
      <c r="F106" s="135"/>
      <c r="G106" s="136"/>
      <c r="L106" s="67" t="str">
        <f t="shared" si="3"/>
        <v/>
      </c>
      <c r="M106" s="67" t="str">
        <f t="shared" si="5"/>
        <v/>
      </c>
      <c r="N106" s="67" t="str">
        <f t="shared" si="4"/>
        <v/>
      </c>
    </row>
    <row r="107" spans="1:14">
      <c r="A107" s="133"/>
      <c r="B107" s="134"/>
      <c r="C107" s="134"/>
      <c r="D107" s="134"/>
      <c r="E107" s="134"/>
      <c r="F107" s="135"/>
      <c r="G107" s="136"/>
      <c r="L107" s="67" t="str">
        <f t="shared" si="3"/>
        <v/>
      </c>
      <c r="M107" s="67" t="str">
        <f t="shared" si="5"/>
        <v/>
      </c>
      <c r="N107" s="67" t="str">
        <f t="shared" si="4"/>
        <v/>
      </c>
    </row>
    <row r="108" spans="1:14">
      <c r="A108" s="133"/>
      <c r="B108" s="134"/>
      <c r="C108" s="134"/>
      <c r="D108" s="134"/>
      <c r="E108" s="134"/>
      <c r="F108" s="135"/>
      <c r="G108" s="136"/>
      <c r="L108" s="67" t="str">
        <f t="shared" si="3"/>
        <v/>
      </c>
      <c r="M108" s="67" t="str">
        <f t="shared" si="5"/>
        <v/>
      </c>
      <c r="N108" s="67" t="str">
        <f t="shared" si="4"/>
        <v/>
      </c>
    </row>
    <row r="109" spans="1:14">
      <c r="A109" s="133"/>
      <c r="B109" s="134"/>
      <c r="C109" s="134"/>
      <c r="D109" s="134"/>
      <c r="E109" s="134"/>
      <c r="F109" s="135"/>
      <c r="G109" s="136"/>
      <c r="L109" s="67" t="str">
        <f t="shared" si="3"/>
        <v/>
      </c>
      <c r="M109" s="67" t="str">
        <f t="shared" si="5"/>
        <v/>
      </c>
      <c r="N109" s="67" t="str">
        <f t="shared" si="4"/>
        <v/>
      </c>
    </row>
    <row r="110" spans="1:14">
      <c r="A110" s="133"/>
      <c r="B110" s="134"/>
      <c r="C110" s="134"/>
      <c r="D110" s="134"/>
      <c r="E110" s="134"/>
      <c r="F110" s="135"/>
      <c r="G110" s="136"/>
      <c r="L110" s="67" t="str">
        <f t="shared" si="3"/>
        <v/>
      </c>
      <c r="M110" s="67" t="str">
        <f t="shared" si="5"/>
        <v/>
      </c>
      <c r="N110" s="67" t="str">
        <f t="shared" si="4"/>
        <v/>
      </c>
    </row>
    <row r="111" spans="1:14">
      <c r="A111" s="133"/>
      <c r="B111" s="134"/>
      <c r="C111" s="134"/>
      <c r="D111" s="134"/>
      <c r="E111" s="134"/>
      <c r="F111" s="135"/>
      <c r="G111" s="136"/>
      <c r="L111" s="67" t="str">
        <f t="shared" si="3"/>
        <v/>
      </c>
      <c r="M111" s="67" t="str">
        <f t="shared" si="5"/>
        <v/>
      </c>
      <c r="N111" s="67" t="str">
        <f t="shared" si="4"/>
        <v/>
      </c>
    </row>
    <row r="112" spans="1:14">
      <c r="A112" s="133"/>
      <c r="B112" s="134"/>
      <c r="C112" s="134"/>
      <c r="D112" s="134"/>
      <c r="E112" s="134"/>
      <c r="F112" s="135"/>
      <c r="G112" s="136"/>
      <c r="L112" s="67" t="str">
        <f t="shared" si="3"/>
        <v/>
      </c>
      <c r="M112" s="67" t="str">
        <f t="shared" si="5"/>
        <v/>
      </c>
      <c r="N112" s="67" t="str">
        <f t="shared" si="4"/>
        <v/>
      </c>
    </row>
    <row r="113" spans="1:14">
      <c r="A113" s="133"/>
      <c r="B113" s="134"/>
      <c r="C113" s="134"/>
      <c r="D113" s="134"/>
      <c r="E113" s="134"/>
      <c r="F113" s="135"/>
      <c r="G113" s="136"/>
      <c r="L113" s="67" t="str">
        <f t="shared" si="3"/>
        <v/>
      </c>
      <c r="M113" s="67" t="str">
        <f t="shared" si="5"/>
        <v/>
      </c>
      <c r="N113" s="67" t="str">
        <f t="shared" si="4"/>
        <v/>
      </c>
    </row>
    <row r="114" spans="1:14">
      <c r="A114" s="133"/>
      <c r="B114" s="134"/>
      <c r="C114" s="134"/>
      <c r="D114" s="134"/>
      <c r="E114" s="134"/>
      <c r="F114" s="135"/>
      <c r="G114" s="136"/>
      <c r="L114" s="67" t="str">
        <f t="shared" si="3"/>
        <v/>
      </c>
      <c r="M114" s="67" t="str">
        <f t="shared" si="5"/>
        <v/>
      </c>
      <c r="N114" s="67" t="str">
        <f t="shared" si="4"/>
        <v/>
      </c>
    </row>
    <row r="115" spans="1:14">
      <c r="A115" s="133"/>
      <c r="B115" s="134"/>
      <c r="C115" s="134"/>
      <c r="D115" s="134"/>
      <c r="E115" s="134"/>
      <c r="F115" s="135"/>
      <c r="G115" s="136"/>
      <c r="L115" s="67" t="str">
        <f t="shared" si="3"/>
        <v/>
      </c>
      <c r="M115" s="67" t="str">
        <f t="shared" si="5"/>
        <v/>
      </c>
      <c r="N115" s="67" t="str">
        <f t="shared" si="4"/>
        <v/>
      </c>
    </row>
    <row r="116" spans="1:14">
      <c r="A116" s="133"/>
      <c r="B116" s="134"/>
      <c r="C116" s="134"/>
      <c r="D116" s="134"/>
      <c r="E116" s="134"/>
      <c r="F116" s="135"/>
      <c r="G116" s="136"/>
      <c r="L116" s="67" t="str">
        <f t="shared" si="3"/>
        <v/>
      </c>
      <c r="M116" s="67" t="str">
        <f t="shared" si="5"/>
        <v/>
      </c>
      <c r="N116" s="67" t="str">
        <f t="shared" si="4"/>
        <v/>
      </c>
    </row>
    <row r="117" spans="1:14">
      <c r="A117" s="133"/>
      <c r="B117" s="134"/>
      <c r="C117" s="134"/>
      <c r="D117" s="134"/>
      <c r="E117" s="134"/>
      <c r="F117" s="135"/>
      <c r="G117" s="136"/>
      <c r="L117" s="67" t="str">
        <f t="shared" si="3"/>
        <v/>
      </c>
      <c r="M117" s="67" t="str">
        <f t="shared" si="5"/>
        <v/>
      </c>
      <c r="N117" s="67" t="str">
        <f t="shared" si="4"/>
        <v/>
      </c>
    </row>
    <row r="118" spans="1:14">
      <c r="A118" s="133"/>
      <c r="B118" s="134"/>
      <c r="C118" s="134"/>
      <c r="D118" s="134"/>
      <c r="E118" s="134"/>
      <c r="F118" s="135"/>
      <c r="G118" s="136"/>
      <c r="L118" s="67" t="str">
        <f t="shared" si="3"/>
        <v/>
      </c>
      <c r="M118" s="67" t="str">
        <f t="shared" si="5"/>
        <v/>
      </c>
      <c r="N118" s="67" t="str">
        <f t="shared" si="4"/>
        <v/>
      </c>
    </row>
    <row r="119" spans="1:14">
      <c r="A119" s="133"/>
      <c r="B119" s="134"/>
      <c r="C119" s="134"/>
      <c r="D119" s="134"/>
      <c r="E119" s="134"/>
      <c r="F119" s="135"/>
      <c r="G119" s="136"/>
      <c r="L119" s="67" t="str">
        <f t="shared" si="3"/>
        <v/>
      </c>
      <c r="M119" s="67" t="str">
        <f t="shared" si="5"/>
        <v/>
      </c>
      <c r="N119" s="67" t="str">
        <f t="shared" si="4"/>
        <v/>
      </c>
    </row>
    <row r="120" spans="1:14">
      <c r="A120" s="133"/>
      <c r="B120" s="134"/>
      <c r="C120" s="134"/>
      <c r="D120" s="134"/>
      <c r="E120" s="134"/>
      <c r="F120" s="135"/>
      <c r="G120" s="136"/>
      <c r="L120" s="67" t="str">
        <f t="shared" si="3"/>
        <v/>
      </c>
      <c r="M120" s="67" t="str">
        <f t="shared" si="5"/>
        <v/>
      </c>
      <c r="N120" s="67" t="str">
        <f t="shared" si="4"/>
        <v/>
      </c>
    </row>
    <row r="121" spans="1:14">
      <c r="A121" s="133"/>
      <c r="B121" s="134"/>
      <c r="C121" s="134"/>
      <c r="D121" s="134"/>
      <c r="E121" s="134"/>
      <c r="F121" s="135"/>
      <c r="G121" s="136"/>
      <c r="L121" s="67" t="str">
        <f t="shared" si="3"/>
        <v/>
      </c>
      <c r="M121" s="67" t="str">
        <f t="shared" si="5"/>
        <v/>
      </c>
      <c r="N121" s="67" t="str">
        <f t="shared" si="4"/>
        <v/>
      </c>
    </row>
    <row r="122" spans="1:14">
      <c r="A122" s="133"/>
      <c r="B122" s="134"/>
      <c r="C122" s="134"/>
      <c r="D122" s="134"/>
      <c r="E122" s="134"/>
      <c r="F122" s="135"/>
      <c r="G122" s="136"/>
      <c r="L122" s="67" t="str">
        <f t="shared" si="3"/>
        <v/>
      </c>
      <c r="M122" s="67" t="str">
        <f t="shared" si="5"/>
        <v/>
      </c>
      <c r="N122" s="67" t="str">
        <f t="shared" si="4"/>
        <v/>
      </c>
    </row>
    <row r="123" spans="1:14">
      <c r="A123" s="133"/>
      <c r="B123" s="134"/>
      <c r="C123" s="134"/>
      <c r="D123" s="134"/>
      <c r="E123" s="134"/>
      <c r="F123" s="135"/>
      <c r="G123" s="136"/>
      <c r="L123" s="67" t="str">
        <f t="shared" si="3"/>
        <v/>
      </c>
      <c r="M123" s="67" t="str">
        <f t="shared" si="5"/>
        <v/>
      </c>
      <c r="N123" s="67" t="str">
        <f t="shared" si="4"/>
        <v/>
      </c>
    </row>
    <row r="124" spans="1:14">
      <c r="A124" s="133"/>
      <c r="B124" s="134"/>
      <c r="C124" s="134"/>
      <c r="D124" s="134"/>
      <c r="E124" s="134"/>
      <c r="F124" s="135"/>
      <c r="G124" s="136"/>
      <c r="L124" s="67" t="str">
        <f t="shared" si="3"/>
        <v/>
      </c>
      <c r="M124" s="67" t="str">
        <f t="shared" si="5"/>
        <v/>
      </c>
      <c r="N124" s="67" t="str">
        <f t="shared" si="4"/>
        <v/>
      </c>
    </row>
    <row r="125" spans="1:14">
      <c r="A125" s="133"/>
      <c r="B125" s="134"/>
      <c r="C125" s="134"/>
      <c r="D125" s="134"/>
      <c r="E125" s="134"/>
      <c r="F125" s="135"/>
      <c r="G125" s="136"/>
      <c r="L125" s="67" t="str">
        <f t="shared" si="3"/>
        <v/>
      </c>
      <c r="M125" s="67" t="str">
        <f t="shared" si="5"/>
        <v/>
      </c>
      <c r="N125" s="67" t="str">
        <f t="shared" si="4"/>
        <v/>
      </c>
    </row>
    <row r="126" spans="1:14">
      <c r="A126" s="133"/>
      <c r="B126" s="134"/>
      <c r="C126" s="134"/>
      <c r="D126" s="134"/>
      <c r="E126" s="134"/>
      <c r="F126" s="135"/>
      <c r="G126" s="136"/>
      <c r="L126" s="67" t="str">
        <f t="shared" si="3"/>
        <v/>
      </c>
      <c r="M126" s="67" t="str">
        <f t="shared" si="5"/>
        <v/>
      </c>
      <c r="N126" s="67" t="str">
        <f t="shared" si="4"/>
        <v/>
      </c>
    </row>
    <row r="127" spans="1:14">
      <c r="A127" s="133"/>
      <c r="B127" s="134"/>
      <c r="C127" s="134"/>
      <c r="D127" s="134"/>
      <c r="E127" s="134"/>
      <c r="F127" s="135"/>
      <c r="G127" s="136"/>
      <c r="L127" s="67" t="str">
        <f t="shared" si="3"/>
        <v/>
      </c>
      <c r="M127" s="67" t="str">
        <f t="shared" si="5"/>
        <v/>
      </c>
      <c r="N127" s="67" t="str">
        <f t="shared" si="4"/>
        <v/>
      </c>
    </row>
    <row r="128" spans="1:14">
      <c r="A128" s="133"/>
      <c r="B128" s="134"/>
      <c r="C128" s="134"/>
      <c r="D128" s="134"/>
      <c r="E128" s="134"/>
      <c r="F128" s="135"/>
      <c r="G128" s="136"/>
      <c r="L128" s="67" t="str">
        <f t="shared" si="3"/>
        <v/>
      </c>
      <c r="M128" s="67" t="str">
        <f t="shared" si="5"/>
        <v/>
      </c>
      <c r="N128" s="67" t="str">
        <f t="shared" si="4"/>
        <v/>
      </c>
    </row>
    <row r="129" spans="1:14">
      <c r="A129" s="133"/>
      <c r="B129" s="134"/>
      <c r="C129" s="134"/>
      <c r="D129" s="134"/>
      <c r="E129" s="134"/>
      <c r="F129" s="135"/>
      <c r="G129" s="136"/>
      <c r="L129" s="67" t="str">
        <f t="shared" si="3"/>
        <v/>
      </c>
      <c r="M129" s="67" t="str">
        <f t="shared" si="5"/>
        <v/>
      </c>
      <c r="N129" s="67" t="str">
        <f t="shared" si="4"/>
        <v/>
      </c>
    </row>
    <row r="130" spans="1:14">
      <c r="A130" s="133"/>
      <c r="B130" s="134"/>
      <c r="C130" s="134"/>
      <c r="D130" s="134"/>
      <c r="E130" s="134"/>
      <c r="F130" s="135"/>
      <c r="G130" s="136"/>
      <c r="L130" s="67" t="str">
        <f t="shared" si="3"/>
        <v/>
      </c>
      <c r="M130" s="67" t="str">
        <f t="shared" si="5"/>
        <v/>
      </c>
      <c r="N130" s="67" t="str">
        <f t="shared" si="4"/>
        <v/>
      </c>
    </row>
    <row r="131" spans="1:14">
      <c r="A131" s="133"/>
      <c r="B131" s="134"/>
      <c r="C131" s="134"/>
      <c r="D131" s="134"/>
      <c r="E131" s="134"/>
      <c r="F131" s="135"/>
      <c r="G131" s="136"/>
      <c r="L131" s="67" t="str">
        <f t="shared" ref="L131:L194" si="6">IF(E131="","",NORMDIST(E131,J$10,J$11,TRUE))</f>
        <v/>
      </c>
      <c r="M131" s="67" t="str">
        <f t="shared" si="5"/>
        <v/>
      </c>
      <c r="N131" s="67" t="str">
        <f t="shared" ref="N131:N194" si="7">IF(L131="","",POWER(F131-M131,2) / M131)</f>
        <v/>
      </c>
    </row>
    <row r="132" spans="1:14">
      <c r="A132" s="133"/>
      <c r="B132" s="134"/>
      <c r="C132" s="134"/>
      <c r="D132" s="134"/>
      <c r="E132" s="134"/>
      <c r="F132" s="135"/>
      <c r="G132" s="136"/>
      <c r="L132" s="67" t="str">
        <f t="shared" si="6"/>
        <v/>
      </c>
      <c r="M132" s="67" t="str">
        <f t="shared" ref="M132:M195" si="8">IF(L132="","",(L132-L131)*J$3)</f>
        <v/>
      </c>
      <c r="N132" s="67" t="str">
        <f t="shared" si="7"/>
        <v/>
      </c>
    </row>
    <row r="133" spans="1:14">
      <c r="A133" s="133"/>
      <c r="B133" s="134"/>
      <c r="C133" s="134"/>
      <c r="D133" s="134"/>
      <c r="E133" s="134"/>
      <c r="F133" s="135"/>
      <c r="G133" s="136"/>
      <c r="L133" s="67" t="str">
        <f t="shared" si="6"/>
        <v/>
      </c>
      <c r="M133" s="67" t="str">
        <f t="shared" si="8"/>
        <v/>
      </c>
      <c r="N133" s="67" t="str">
        <f t="shared" si="7"/>
        <v/>
      </c>
    </row>
    <row r="134" spans="1:14">
      <c r="A134" s="133"/>
      <c r="B134" s="134"/>
      <c r="C134" s="134"/>
      <c r="D134" s="134"/>
      <c r="E134" s="134"/>
      <c r="F134" s="135"/>
      <c r="G134" s="136"/>
      <c r="L134" s="67" t="str">
        <f t="shared" si="6"/>
        <v/>
      </c>
      <c r="M134" s="67" t="str">
        <f t="shared" si="8"/>
        <v/>
      </c>
      <c r="N134" s="67" t="str">
        <f t="shared" si="7"/>
        <v/>
      </c>
    </row>
    <row r="135" spans="1:14">
      <c r="A135" s="133"/>
      <c r="B135" s="134"/>
      <c r="C135" s="134"/>
      <c r="D135" s="134"/>
      <c r="E135" s="134"/>
      <c r="F135" s="135"/>
      <c r="G135" s="136"/>
      <c r="L135" s="67" t="str">
        <f t="shared" si="6"/>
        <v/>
      </c>
      <c r="M135" s="67" t="str">
        <f t="shared" si="8"/>
        <v/>
      </c>
      <c r="N135" s="67" t="str">
        <f t="shared" si="7"/>
        <v/>
      </c>
    </row>
    <row r="136" spans="1:14">
      <c r="A136" s="133"/>
      <c r="B136" s="134"/>
      <c r="C136" s="134"/>
      <c r="D136" s="134"/>
      <c r="E136" s="134"/>
      <c r="F136" s="135"/>
      <c r="G136" s="136"/>
      <c r="L136" s="67" t="str">
        <f t="shared" si="6"/>
        <v/>
      </c>
      <c r="M136" s="67" t="str">
        <f t="shared" si="8"/>
        <v/>
      </c>
      <c r="N136" s="67" t="str">
        <f t="shared" si="7"/>
        <v/>
      </c>
    </row>
    <row r="137" spans="1:14">
      <c r="A137" s="133"/>
      <c r="B137" s="134"/>
      <c r="C137" s="134"/>
      <c r="D137" s="134"/>
      <c r="E137" s="134"/>
      <c r="F137" s="135"/>
      <c r="G137" s="136"/>
      <c r="L137" s="67" t="str">
        <f t="shared" si="6"/>
        <v/>
      </c>
      <c r="M137" s="67" t="str">
        <f t="shared" si="8"/>
        <v/>
      </c>
      <c r="N137" s="67" t="str">
        <f t="shared" si="7"/>
        <v/>
      </c>
    </row>
    <row r="138" spans="1:14">
      <c r="A138" s="133"/>
      <c r="B138" s="134"/>
      <c r="C138" s="134"/>
      <c r="D138" s="134"/>
      <c r="E138" s="134"/>
      <c r="F138" s="135"/>
      <c r="G138" s="136"/>
      <c r="L138" s="67" t="str">
        <f t="shared" si="6"/>
        <v/>
      </c>
      <c r="M138" s="67" t="str">
        <f t="shared" si="8"/>
        <v/>
      </c>
      <c r="N138" s="67" t="str">
        <f t="shared" si="7"/>
        <v/>
      </c>
    </row>
    <row r="139" spans="1:14">
      <c r="A139" s="133"/>
      <c r="B139" s="134"/>
      <c r="C139" s="134"/>
      <c r="D139" s="134"/>
      <c r="E139" s="134"/>
      <c r="F139" s="135"/>
      <c r="G139" s="136"/>
      <c r="L139" s="67" t="str">
        <f t="shared" si="6"/>
        <v/>
      </c>
      <c r="M139" s="67" t="str">
        <f t="shared" si="8"/>
        <v/>
      </c>
      <c r="N139" s="67" t="str">
        <f t="shared" si="7"/>
        <v/>
      </c>
    </row>
    <row r="140" spans="1:14">
      <c r="A140" s="133"/>
      <c r="B140" s="134"/>
      <c r="C140" s="134"/>
      <c r="D140" s="134"/>
      <c r="E140" s="134"/>
      <c r="F140" s="135"/>
      <c r="G140" s="136"/>
      <c r="L140" s="67" t="str">
        <f t="shared" si="6"/>
        <v/>
      </c>
      <c r="M140" s="67" t="str">
        <f t="shared" si="8"/>
        <v/>
      </c>
      <c r="N140" s="67" t="str">
        <f t="shared" si="7"/>
        <v/>
      </c>
    </row>
    <row r="141" spans="1:14">
      <c r="A141" s="133"/>
      <c r="B141" s="134"/>
      <c r="C141" s="134"/>
      <c r="D141" s="134"/>
      <c r="E141" s="134"/>
      <c r="F141" s="135"/>
      <c r="G141" s="136"/>
      <c r="L141" s="67" t="str">
        <f t="shared" si="6"/>
        <v/>
      </c>
      <c r="M141" s="67" t="str">
        <f t="shared" si="8"/>
        <v/>
      </c>
      <c r="N141" s="67" t="str">
        <f t="shared" si="7"/>
        <v/>
      </c>
    </row>
    <row r="142" spans="1:14">
      <c r="A142" s="133"/>
      <c r="B142" s="134"/>
      <c r="C142" s="134"/>
      <c r="D142" s="134"/>
      <c r="E142" s="134"/>
      <c r="F142" s="135"/>
      <c r="G142" s="136"/>
      <c r="L142" s="67" t="str">
        <f t="shared" si="6"/>
        <v/>
      </c>
      <c r="M142" s="67" t="str">
        <f t="shared" si="8"/>
        <v/>
      </c>
      <c r="N142" s="67" t="str">
        <f t="shared" si="7"/>
        <v/>
      </c>
    </row>
    <row r="143" spans="1:14">
      <c r="A143" s="133"/>
      <c r="B143" s="134"/>
      <c r="C143" s="134"/>
      <c r="D143" s="134"/>
      <c r="E143" s="134"/>
      <c r="F143" s="135"/>
      <c r="G143" s="136"/>
      <c r="L143" s="67" t="str">
        <f t="shared" si="6"/>
        <v/>
      </c>
      <c r="M143" s="67" t="str">
        <f t="shared" si="8"/>
        <v/>
      </c>
      <c r="N143" s="67" t="str">
        <f t="shared" si="7"/>
        <v/>
      </c>
    </row>
    <row r="144" spans="1:14">
      <c r="A144" s="133"/>
      <c r="B144" s="134"/>
      <c r="C144" s="134"/>
      <c r="D144" s="134"/>
      <c r="E144" s="134"/>
      <c r="F144" s="135"/>
      <c r="G144" s="136"/>
      <c r="L144" s="67" t="str">
        <f t="shared" si="6"/>
        <v/>
      </c>
      <c r="M144" s="67" t="str">
        <f t="shared" si="8"/>
        <v/>
      </c>
      <c r="N144" s="67" t="str">
        <f t="shared" si="7"/>
        <v/>
      </c>
    </row>
    <row r="145" spans="1:14">
      <c r="A145" s="133"/>
      <c r="B145" s="134"/>
      <c r="C145" s="134"/>
      <c r="D145" s="134"/>
      <c r="E145" s="134"/>
      <c r="F145" s="135"/>
      <c r="G145" s="136"/>
      <c r="L145" s="67" t="str">
        <f t="shared" si="6"/>
        <v/>
      </c>
      <c r="M145" s="67" t="str">
        <f t="shared" si="8"/>
        <v/>
      </c>
      <c r="N145" s="67" t="str">
        <f t="shared" si="7"/>
        <v/>
      </c>
    </row>
    <row r="146" spans="1:14">
      <c r="A146" s="133"/>
      <c r="B146" s="134"/>
      <c r="C146" s="134"/>
      <c r="D146" s="134"/>
      <c r="E146" s="134"/>
      <c r="F146" s="135"/>
      <c r="G146" s="136"/>
      <c r="L146" s="67" t="str">
        <f t="shared" si="6"/>
        <v/>
      </c>
      <c r="M146" s="67" t="str">
        <f t="shared" si="8"/>
        <v/>
      </c>
      <c r="N146" s="67" t="str">
        <f t="shared" si="7"/>
        <v/>
      </c>
    </row>
    <row r="147" spans="1:14">
      <c r="A147" s="133"/>
      <c r="B147" s="134"/>
      <c r="C147" s="134"/>
      <c r="D147" s="134"/>
      <c r="E147" s="134"/>
      <c r="F147" s="135"/>
      <c r="G147" s="136"/>
      <c r="L147" s="67" t="str">
        <f t="shared" si="6"/>
        <v/>
      </c>
      <c r="M147" s="67" t="str">
        <f t="shared" si="8"/>
        <v/>
      </c>
      <c r="N147" s="67" t="str">
        <f t="shared" si="7"/>
        <v/>
      </c>
    </row>
    <row r="148" spans="1:14">
      <c r="A148" s="133"/>
      <c r="B148" s="134"/>
      <c r="C148" s="134"/>
      <c r="D148" s="134"/>
      <c r="E148" s="134"/>
      <c r="F148" s="135"/>
      <c r="G148" s="136"/>
      <c r="L148" s="67" t="str">
        <f t="shared" si="6"/>
        <v/>
      </c>
      <c r="M148" s="67" t="str">
        <f t="shared" si="8"/>
        <v/>
      </c>
      <c r="N148" s="67" t="str">
        <f t="shared" si="7"/>
        <v/>
      </c>
    </row>
    <row r="149" spans="1:14">
      <c r="A149" s="133"/>
      <c r="B149" s="134"/>
      <c r="C149" s="134"/>
      <c r="D149" s="134"/>
      <c r="E149" s="134"/>
      <c r="F149" s="135"/>
      <c r="G149" s="136"/>
      <c r="L149" s="67" t="str">
        <f t="shared" si="6"/>
        <v/>
      </c>
      <c r="M149" s="67" t="str">
        <f t="shared" si="8"/>
        <v/>
      </c>
      <c r="N149" s="67" t="str">
        <f t="shared" si="7"/>
        <v/>
      </c>
    </row>
    <row r="150" spans="1:14">
      <c r="A150" s="133"/>
      <c r="B150" s="134"/>
      <c r="C150" s="134"/>
      <c r="D150" s="134"/>
      <c r="E150" s="134"/>
      <c r="F150" s="135"/>
      <c r="G150" s="136"/>
      <c r="L150" s="67" t="str">
        <f t="shared" si="6"/>
        <v/>
      </c>
      <c r="M150" s="67" t="str">
        <f t="shared" si="8"/>
        <v/>
      </c>
      <c r="N150" s="67" t="str">
        <f t="shared" si="7"/>
        <v/>
      </c>
    </row>
    <row r="151" spans="1:14">
      <c r="A151" s="133"/>
      <c r="B151" s="134"/>
      <c r="C151" s="134"/>
      <c r="D151" s="134"/>
      <c r="E151" s="134"/>
      <c r="F151" s="135"/>
      <c r="G151" s="136"/>
      <c r="L151" s="67" t="str">
        <f t="shared" si="6"/>
        <v/>
      </c>
      <c r="M151" s="67" t="str">
        <f t="shared" si="8"/>
        <v/>
      </c>
      <c r="N151" s="67" t="str">
        <f t="shared" si="7"/>
        <v/>
      </c>
    </row>
    <row r="152" spans="1:14">
      <c r="A152" s="133"/>
      <c r="B152" s="134"/>
      <c r="C152" s="134"/>
      <c r="D152" s="134"/>
      <c r="E152" s="134"/>
      <c r="F152" s="135"/>
      <c r="G152" s="136"/>
      <c r="L152" s="67" t="str">
        <f t="shared" si="6"/>
        <v/>
      </c>
      <c r="M152" s="67" t="str">
        <f t="shared" si="8"/>
        <v/>
      </c>
      <c r="N152" s="67" t="str">
        <f t="shared" si="7"/>
        <v/>
      </c>
    </row>
    <row r="153" spans="1:14">
      <c r="A153" s="133"/>
      <c r="B153" s="134"/>
      <c r="C153" s="134"/>
      <c r="D153" s="134"/>
      <c r="E153" s="134"/>
      <c r="F153" s="135"/>
      <c r="G153" s="136"/>
      <c r="L153" s="67" t="str">
        <f t="shared" si="6"/>
        <v/>
      </c>
      <c r="M153" s="67" t="str">
        <f t="shared" si="8"/>
        <v/>
      </c>
      <c r="N153" s="67" t="str">
        <f t="shared" si="7"/>
        <v/>
      </c>
    </row>
    <row r="154" spans="1:14">
      <c r="A154" s="133"/>
      <c r="B154" s="134"/>
      <c r="C154" s="134"/>
      <c r="D154" s="134"/>
      <c r="E154" s="134"/>
      <c r="F154" s="135"/>
      <c r="G154" s="136"/>
      <c r="L154" s="67" t="str">
        <f t="shared" si="6"/>
        <v/>
      </c>
      <c r="M154" s="67" t="str">
        <f t="shared" si="8"/>
        <v/>
      </c>
      <c r="N154" s="67" t="str">
        <f t="shared" si="7"/>
        <v/>
      </c>
    </row>
    <row r="155" spans="1:14">
      <c r="A155" s="133"/>
      <c r="B155" s="134"/>
      <c r="C155" s="134"/>
      <c r="D155" s="134"/>
      <c r="E155" s="134"/>
      <c r="F155" s="135"/>
      <c r="G155" s="136"/>
      <c r="L155" s="67" t="str">
        <f t="shared" si="6"/>
        <v/>
      </c>
      <c r="M155" s="67" t="str">
        <f t="shared" si="8"/>
        <v/>
      </c>
      <c r="N155" s="67" t="str">
        <f t="shared" si="7"/>
        <v/>
      </c>
    </row>
    <row r="156" spans="1:14">
      <c r="A156" s="133"/>
      <c r="B156" s="134"/>
      <c r="C156" s="134"/>
      <c r="D156" s="134"/>
      <c r="E156" s="134"/>
      <c r="F156" s="135"/>
      <c r="G156" s="136"/>
      <c r="L156" s="67" t="str">
        <f t="shared" si="6"/>
        <v/>
      </c>
      <c r="M156" s="67" t="str">
        <f t="shared" si="8"/>
        <v/>
      </c>
      <c r="N156" s="67" t="str">
        <f t="shared" si="7"/>
        <v/>
      </c>
    </row>
    <row r="157" spans="1:14">
      <c r="A157" s="133"/>
      <c r="B157" s="134"/>
      <c r="C157" s="134"/>
      <c r="D157" s="134"/>
      <c r="E157" s="134"/>
      <c r="F157" s="135"/>
      <c r="G157" s="136"/>
      <c r="L157" s="67" t="str">
        <f t="shared" si="6"/>
        <v/>
      </c>
      <c r="M157" s="67" t="str">
        <f t="shared" si="8"/>
        <v/>
      </c>
      <c r="N157" s="67" t="str">
        <f t="shared" si="7"/>
        <v/>
      </c>
    </row>
    <row r="158" spans="1:14">
      <c r="A158" s="133"/>
      <c r="B158" s="134"/>
      <c r="C158" s="134"/>
      <c r="D158" s="134"/>
      <c r="E158" s="134"/>
      <c r="F158" s="135"/>
      <c r="G158" s="136"/>
      <c r="L158" s="67" t="str">
        <f t="shared" si="6"/>
        <v/>
      </c>
      <c r="M158" s="67" t="str">
        <f t="shared" si="8"/>
        <v/>
      </c>
      <c r="N158" s="67" t="str">
        <f t="shared" si="7"/>
        <v/>
      </c>
    </row>
    <row r="159" spans="1:14">
      <c r="A159" s="133"/>
      <c r="B159" s="134"/>
      <c r="C159" s="134"/>
      <c r="D159" s="134"/>
      <c r="E159" s="134"/>
      <c r="F159" s="135"/>
      <c r="G159" s="136"/>
      <c r="L159" s="67" t="str">
        <f t="shared" si="6"/>
        <v/>
      </c>
      <c r="M159" s="67" t="str">
        <f t="shared" si="8"/>
        <v/>
      </c>
      <c r="N159" s="67" t="str">
        <f t="shared" si="7"/>
        <v/>
      </c>
    </row>
    <row r="160" spans="1:14">
      <c r="A160" s="133"/>
      <c r="B160" s="134"/>
      <c r="C160" s="134"/>
      <c r="D160" s="134"/>
      <c r="E160" s="134"/>
      <c r="F160" s="135"/>
      <c r="G160" s="136"/>
      <c r="L160" s="67" t="str">
        <f t="shared" si="6"/>
        <v/>
      </c>
      <c r="M160" s="67" t="str">
        <f t="shared" si="8"/>
        <v/>
      </c>
      <c r="N160" s="67" t="str">
        <f t="shared" si="7"/>
        <v/>
      </c>
    </row>
    <row r="161" spans="1:14">
      <c r="A161" s="133"/>
      <c r="B161" s="134"/>
      <c r="C161" s="134"/>
      <c r="D161" s="134"/>
      <c r="E161" s="134"/>
      <c r="F161" s="135"/>
      <c r="G161" s="136"/>
      <c r="L161" s="67" t="str">
        <f t="shared" si="6"/>
        <v/>
      </c>
      <c r="M161" s="67" t="str">
        <f t="shared" si="8"/>
        <v/>
      </c>
      <c r="N161" s="67" t="str">
        <f t="shared" si="7"/>
        <v/>
      </c>
    </row>
    <row r="162" spans="1:14">
      <c r="A162" s="133"/>
      <c r="B162" s="134"/>
      <c r="C162" s="134"/>
      <c r="D162" s="134"/>
      <c r="E162" s="134"/>
      <c r="F162" s="135"/>
      <c r="G162" s="136"/>
      <c r="L162" s="67" t="str">
        <f t="shared" si="6"/>
        <v/>
      </c>
      <c r="M162" s="67" t="str">
        <f t="shared" si="8"/>
        <v/>
      </c>
      <c r="N162" s="67" t="str">
        <f t="shared" si="7"/>
        <v/>
      </c>
    </row>
    <row r="163" spans="1:14">
      <c r="A163" s="133"/>
      <c r="B163" s="134"/>
      <c r="C163" s="134"/>
      <c r="D163" s="134"/>
      <c r="E163" s="134"/>
      <c r="F163" s="135"/>
      <c r="G163" s="136"/>
      <c r="L163" s="67" t="str">
        <f t="shared" si="6"/>
        <v/>
      </c>
      <c r="M163" s="67" t="str">
        <f t="shared" si="8"/>
        <v/>
      </c>
      <c r="N163" s="67" t="str">
        <f t="shared" si="7"/>
        <v/>
      </c>
    </row>
    <row r="164" spans="1:14">
      <c r="A164" s="133"/>
      <c r="B164" s="134"/>
      <c r="C164" s="134"/>
      <c r="D164" s="134"/>
      <c r="E164" s="134"/>
      <c r="F164" s="135"/>
      <c r="G164" s="136"/>
      <c r="L164" s="67" t="str">
        <f t="shared" si="6"/>
        <v/>
      </c>
      <c r="M164" s="67" t="str">
        <f t="shared" si="8"/>
        <v/>
      </c>
      <c r="N164" s="67" t="str">
        <f t="shared" si="7"/>
        <v/>
      </c>
    </row>
    <row r="165" spans="1:14">
      <c r="A165" s="133"/>
      <c r="B165" s="134"/>
      <c r="C165" s="134"/>
      <c r="D165" s="134"/>
      <c r="E165" s="134"/>
      <c r="F165" s="135"/>
      <c r="G165" s="136"/>
      <c r="L165" s="67" t="str">
        <f t="shared" si="6"/>
        <v/>
      </c>
      <c r="M165" s="67" t="str">
        <f t="shared" si="8"/>
        <v/>
      </c>
      <c r="N165" s="67" t="str">
        <f t="shared" si="7"/>
        <v/>
      </c>
    </row>
    <row r="166" spans="1:14">
      <c r="A166" s="133"/>
      <c r="B166" s="134"/>
      <c r="C166" s="134"/>
      <c r="D166" s="134"/>
      <c r="E166" s="134"/>
      <c r="F166" s="135"/>
      <c r="G166" s="136"/>
      <c r="L166" s="67" t="str">
        <f t="shared" si="6"/>
        <v/>
      </c>
      <c r="M166" s="67" t="str">
        <f t="shared" si="8"/>
        <v/>
      </c>
      <c r="N166" s="67" t="str">
        <f t="shared" si="7"/>
        <v/>
      </c>
    </row>
    <row r="167" spans="1:14">
      <c r="A167" s="133"/>
      <c r="B167" s="134"/>
      <c r="C167" s="134"/>
      <c r="D167" s="134"/>
      <c r="E167" s="134"/>
      <c r="F167" s="135"/>
      <c r="G167" s="136"/>
      <c r="L167" s="67" t="str">
        <f t="shared" si="6"/>
        <v/>
      </c>
      <c r="M167" s="67" t="str">
        <f t="shared" si="8"/>
        <v/>
      </c>
      <c r="N167" s="67" t="str">
        <f t="shared" si="7"/>
        <v/>
      </c>
    </row>
    <row r="168" spans="1:14">
      <c r="A168" s="133"/>
      <c r="B168" s="134"/>
      <c r="C168" s="134"/>
      <c r="D168" s="134"/>
      <c r="E168" s="134"/>
      <c r="F168" s="135"/>
      <c r="G168" s="136"/>
      <c r="L168" s="67" t="str">
        <f t="shared" si="6"/>
        <v/>
      </c>
      <c r="M168" s="67" t="str">
        <f t="shared" si="8"/>
        <v/>
      </c>
      <c r="N168" s="67" t="str">
        <f t="shared" si="7"/>
        <v/>
      </c>
    </row>
    <row r="169" spans="1:14">
      <c r="A169" s="133"/>
      <c r="B169" s="134"/>
      <c r="C169" s="134"/>
      <c r="D169" s="134"/>
      <c r="E169" s="134"/>
      <c r="F169" s="135"/>
      <c r="G169" s="136"/>
      <c r="L169" s="67" t="str">
        <f t="shared" si="6"/>
        <v/>
      </c>
      <c r="M169" s="67" t="str">
        <f t="shared" si="8"/>
        <v/>
      </c>
      <c r="N169" s="67" t="str">
        <f t="shared" si="7"/>
        <v/>
      </c>
    </row>
    <row r="170" spans="1:14">
      <c r="A170" s="133"/>
      <c r="B170" s="134"/>
      <c r="C170" s="134"/>
      <c r="D170" s="134"/>
      <c r="E170" s="134"/>
      <c r="F170" s="135"/>
      <c r="G170" s="136"/>
      <c r="L170" s="67" t="str">
        <f t="shared" si="6"/>
        <v/>
      </c>
      <c r="M170" s="67" t="str">
        <f t="shared" si="8"/>
        <v/>
      </c>
      <c r="N170" s="67" t="str">
        <f t="shared" si="7"/>
        <v/>
      </c>
    </row>
    <row r="171" spans="1:14">
      <c r="A171" s="133"/>
      <c r="B171" s="134"/>
      <c r="C171" s="134"/>
      <c r="D171" s="134"/>
      <c r="E171" s="134"/>
      <c r="F171" s="135"/>
      <c r="G171" s="136"/>
      <c r="L171" s="67" t="str">
        <f t="shared" si="6"/>
        <v/>
      </c>
      <c r="M171" s="67" t="str">
        <f t="shared" si="8"/>
        <v/>
      </c>
      <c r="N171" s="67" t="str">
        <f t="shared" si="7"/>
        <v/>
      </c>
    </row>
    <row r="172" spans="1:14">
      <c r="A172" s="133"/>
      <c r="B172" s="134"/>
      <c r="C172" s="134"/>
      <c r="D172" s="134"/>
      <c r="E172" s="134"/>
      <c r="F172" s="135"/>
      <c r="G172" s="136"/>
      <c r="L172" s="67" t="str">
        <f t="shared" si="6"/>
        <v/>
      </c>
      <c r="M172" s="67" t="str">
        <f t="shared" si="8"/>
        <v/>
      </c>
      <c r="N172" s="67" t="str">
        <f t="shared" si="7"/>
        <v/>
      </c>
    </row>
    <row r="173" spans="1:14">
      <c r="A173" s="133"/>
      <c r="B173" s="134"/>
      <c r="C173" s="134"/>
      <c r="D173" s="134"/>
      <c r="E173" s="134"/>
      <c r="F173" s="135"/>
      <c r="G173" s="136"/>
      <c r="L173" s="67" t="str">
        <f t="shared" si="6"/>
        <v/>
      </c>
      <c r="M173" s="67" t="str">
        <f t="shared" si="8"/>
        <v/>
      </c>
      <c r="N173" s="67" t="str">
        <f t="shared" si="7"/>
        <v/>
      </c>
    </row>
    <row r="174" spans="1:14">
      <c r="A174" s="133"/>
      <c r="B174" s="134"/>
      <c r="C174" s="134"/>
      <c r="D174" s="134"/>
      <c r="E174" s="134"/>
      <c r="F174" s="135"/>
      <c r="G174" s="136"/>
      <c r="L174" s="67" t="str">
        <f t="shared" si="6"/>
        <v/>
      </c>
      <c r="M174" s="67" t="str">
        <f t="shared" si="8"/>
        <v/>
      </c>
      <c r="N174" s="67" t="str">
        <f t="shared" si="7"/>
        <v/>
      </c>
    </row>
    <row r="175" spans="1:14">
      <c r="A175" s="133"/>
      <c r="B175" s="134"/>
      <c r="C175" s="134"/>
      <c r="D175" s="134"/>
      <c r="E175" s="134"/>
      <c r="F175" s="135"/>
      <c r="G175" s="136"/>
      <c r="L175" s="67" t="str">
        <f t="shared" si="6"/>
        <v/>
      </c>
      <c r="M175" s="67" t="str">
        <f t="shared" si="8"/>
        <v/>
      </c>
      <c r="N175" s="67" t="str">
        <f t="shared" si="7"/>
        <v/>
      </c>
    </row>
    <row r="176" spans="1:14">
      <c r="A176" s="133"/>
      <c r="B176" s="134"/>
      <c r="C176" s="134"/>
      <c r="D176" s="134"/>
      <c r="E176" s="134"/>
      <c r="F176" s="135"/>
      <c r="G176" s="136"/>
      <c r="L176" s="67" t="str">
        <f t="shared" si="6"/>
        <v/>
      </c>
      <c r="M176" s="67" t="str">
        <f t="shared" si="8"/>
        <v/>
      </c>
      <c r="N176" s="67" t="str">
        <f t="shared" si="7"/>
        <v/>
      </c>
    </row>
    <row r="177" spans="1:14">
      <c r="A177" s="133"/>
      <c r="B177" s="134"/>
      <c r="C177" s="134"/>
      <c r="D177" s="134"/>
      <c r="E177" s="134"/>
      <c r="F177" s="135"/>
      <c r="G177" s="136"/>
      <c r="L177" s="67" t="str">
        <f t="shared" si="6"/>
        <v/>
      </c>
      <c r="M177" s="67" t="str">
        <f t="shared" si="8"/>
        <v/>
      </c>
      <c r="N177" s="67" t="str">
        <f t="shared" si="7"/>
        <v/>
      </c>
    </row>
    <row r="178" spans="1:14">
      <c r="A178" s="133"/>
      <c r="B178" s="134"/>
      <c r="C178" s="134"/>
      <c r="D178" s="134"/>
      <c r="E178" s="134"/>
      <c r="F178" s="135"/>
      <c r="G178" s="136"/>
      <c r="L178" s="67" t="str">
        <f t="shared" si="6"/>
        <v/>
      </c>
      <c r="M178" s="67" t="str">
        <f t="shared" si="8"/>
        <v/>
      </c>
      <c r="N178" s="67" t="str">
        <f t="shared" si="7"/>
        <v/>
      </c>
    </row>
    <row r="179" spans="1:14">
      <c r="A179" s="133"/>
      <c r="B179" s="134"/>
      <c r="C179" s="134"/>
      <c r="D179" s="134"/>
      <c r="E179" s="134"/>
      <c r="F179" s="135"/>
      <c r="G179" s="136"/>
      <c r="L179" s="67" t="str">
        <f t="shared" si="6"/>
        <v/>
      </c>
      <c r="M179" s="67" t="str">
        <f t="shared" si="8"/>
        <v/>
      </c>
      <c r="N179" s="67" t="str">
        <f t="shared" si="7"/>
        <v/>
      </c>
    </row>
    <row r="180" spans="1:14">
      <c r="A180" s="133"/>
      <c r="B180" s="134"/>
      <c r="C180" s="134"/>
      <c r="D180" s="134"/>
      <c r="E180" s="134"/>
      <c r="F180" s="135"/>
      <c r="G180" s="136"/>
      <c r="L180" s="67" t="str">
        <f t="shared" si="6"/>
        <v/>
      </c>
      <c r="M180" s="67" t="str">
        <f t="shared" si="8"/>
        <v/>
      </c>
      <c r="N180" s="67" t="str">
        <f t="shared" si="7"/>
        <v/>
      </c>
    </row>
    <row r="181" spans="1:14">
      <c r="A181" s="133"/>
      <c r="B181" s="134"/>
      <c r="C181" s="134"/>
      <c r="D181" s="134"/>
      <c r="E181" s="134"/>
      <c r="F181" s="135"/>
      <c r="G181" s="136"/>
      <c r="L181" s="67" t="str">
        <f t="shared" si="6"/>
        <v/>
      </c>
      <c r="M181" s="67" t="str">
        <f t="shared" si="8"/>
        <v/>
      </c>
      <c r="N181" s="67" t="str">
        <f t="shared" si="7"/>
        <v/>
      </c>
    </row>
    <row r="182" spans="1:14">
      <c r="A182" s="133"/>
      <c r="B182" s="134"/>
      <c r="C182" s="134"/>
      <c r="D182" s="134"/>
      <c r="E182" s="134"/>
      <c r="F182" s="135"/>
      <c r="G182" s="136"/>
      <c r="L182" s="67" t="str">
        <f t="shared" si="6"/>
        <v/>
      </c>
      <c r="M182" s="67" t="str">
        <f t="shared" si="8"/>
        <v/>
      </c>
      <c r="N182" s="67" t="str">
        <f t="shared" si="7"/>
        <v/>
      </c>
    </row>
    <row r="183" spans="1:14">
      <c r="A183" s="133"/>
      <c r="B183" s="134"/>
      <c r="C183" s="134"/>
      <c r="D183" s="134"/>
      <c r="E183" s="134"/>
      <c r="F183" s="135"/>
      <c r="G183" s="136"/>
      <c r="L183" s="67" t="str">
        <f t="shared" si="6"/>
        <v/>
      </c>
      <c r="M183" s="67" t="str">
        <f t="shared" si="8"/>
        <v/>
      </c>
      <c r="N183" s="67" t="str">
        <f t="shared" si="7"/>
        <v/>
      </c>
    </row>
    <row r="184" spans="1:14">
      <c r="A184" s="133"/>
      <c r="B184" s="134"/>
      <c r="C184" s="134"/>
      <c r="D184" s="134"/>
      <c r="E184" s="134"/>
      <c r="F184" s="135"/>
      <c r="G184" s="136"/>
      <c r="L184" s="67" t="str">
        <f t="shared" si="6"/>
        <v/>
      </c>
      <c r="M184" s="67" t="str">
        <f t="shared" si="8"/>
        <v/>
      </c>
      <c r="N184" s="67" t="str">
        <f t="shared" si="7"/>
        <v/>
      </c>
    </row>
    <row r="185" spans="1:14">
      <c r="A185" s="133"/>
      <c r="B185" s="134"/>
      <c r="C185" s="134"/>
      <c r="D185" s="134"/>
      <c r="E185" s="134"/>
      <c r="F185" s="135"/>
      <c r="G185" s="136"/>
      <c r="L185" s="67" t="str">
        <f t="shared" si="6"/>
        <v/>
      </c>
      <c r="M185" s="67" t="str">
        <f t="shared" si="8"/>
        <v/>
      </c>
      <c r="N185" s="67" t="str">
        <f t="shared" si="7"/>
        <v/>
      </c>
    </row>
    <row r="186" spans="1:14">
      <c r="A186" s="133"/>
      <c r="B186" s="134"/>
      <c r="C186" s="134"/>
      <c r="D186" s="134"/>
      <c r="E186" s="134"/>
      <c r="F186" s="135"/>
      <c r="G186" s="136"/>
      <c r="L186" s="67" t="str">
        <f t="shared" si="6"/>
        <v/>
      </c>
      <c r="M186" s="67" t="str">
        <f t="shared" si="8"/>
        <v/>
      </c>
      <c r="N186" s="67" t="str">
        <f t="shared" si="7"/>
        <v/>
      </c>
    </row>
    <row r="187" spans="1:14">
      <c r="A187" s="133"/>
      <c r="B187" s="134"/>
      <c r="C187" s="134"/>
      <c r="D187" s="134"/>
      <c r="E187" s="134"/>
      <c r="F187" s="135"/>
      <c r="G187" s="136"/>
      <c r="L187" s="67" t="str">
        <f t="shared" si="6"/>
        <v/>
      </c>
      <c r="M187" s="67" t="str">
        <f t="shared" si="8"/>
        <v/>
      </c>
      <c r="N187" s="67" t="str">
        <f t="shared" si="7"/>
        <v/>
      </c>
    </row>
    <row r="188" spans="1:14">
      <c r="A188" s="133"/>
      <c r="B188" s="134"/>
      <c r="C188" s="134"/>
      <c r="D188" s="134"/>
      <c r="E188" s="134"/>
      <c r="F188" s="135"/>
      <c r="G188" s="136"/>
      <c r="L188" s="67" t="str">
        <f t="shared" si="6"/>
        <v/>
      </c>
      <c r="M188" s="67" t="str">
        <f t="shared" si="8"/>
        <v/>
      </c>
      <c r="N188" s="67" t="str">
        <f t="shared" si="7"/>
        <v/>
      </c>
    </row>
    <row r="189" spans="1:14">
      <c r="A189" s="133"/>
      <c r="B189" s="134"/>
      <c r="C189" s="134"/>
      <c r="D189" s="134"/>
      <c r="E189" s="134"/>
      <c r="F189" s="135"/>
      <c r="G189" s="136"/>
      <c r="L189" s="67" t="str">
        <f t="shared" si="6"/>
        <v/>
      </c>
      <c r="M189" s="67" t="str">
        <f t="shared" si="8"/>
        <v/>
      </c>
      <c r="N189" s="67" t="str">
        <f t="shared" si="7"/>
        <v/>
      </c>
    </row>
    <row r="190" spans="1:14">
      <c r="A190" s="133"/>
      <c r="B190" s="134"/>
      <c r="C190" s="134"/>
      <c r="D190" s="134"/>
      <c r="E190" s="134"/>
      <c r="F190" s="135"/>
      <c r="G190" s="136"/>
      <c r="L190" s="67" t="str">
        <f t="shared" si="6"/>
        <v/>
      </c>
      <c r="M190" s="67" t="str">
        <f t="shared" si="8"/>
        <v/>
      </c>
      <c r="N190" s="67" t="str">
        <f t="shared" si="7"/>
        <v/>
      </c>
    </row>
    <row r="191" spans="1:14">
      <c r="A191" s="133"/>
      <c r="B191" s="134"/>
      <c r="C191" s="134"/>
      <c r="D191" s="134"/>
      <c r="E191" s="134"/>
      <c r="F191" s="135"/>
      <c r="G191" s="136"/>
      <c r="L191" s="67" t="str">
        <f t="shared" si="6"/>
        <v/>
      </c>
      <c r="M191" s="67" t="str">
        <f t="shared" si="8"/>
        <v/>
      </c>
      <c r="N191" s="67" t="str">
        <f t="shared" si="7"/>
        <v/>
      </c>
    </row>
    <row r="192" spans="1:14">
      <c r="A192" s="133"/>
      <c r="B192" s="134"/>
      <c r="C192" s="134"/>
      <c r="D192" s="134"/>
      <c r="E192" s="134"/>
      <c r="F192" s="135"/>
      <c r="G192" s="136"/>
      <c r="L192" s="67" t="str">
        <f t="shared" si="6"/>
        <v/>
      </c>
      <c r="M192" s="67" t="str">
        <f t="shared" si="8"/>
        <v/>
      </c>
      <c r="N192" s="67" t="str">
        <f t="shared" si="7"/>
        <v/>
      </c>
    </row>
    <row r="193" spans="1:14">
      <c r="A193" s="133"/>
      <c r="B193" s="134"/>
      <c r="C193" s="134"/>
      <c r="D193" s="134"/>
      <c r="E193" s="134"/>
      <c r="F193" s="135"/>
      <c r="G193" s="136"/>
      <c r="L193" s="67" t="str">
        <f t="shared" si="6"/>
        <v/>
      </c>
      <c r="M193" s="67" t="str">
        <f t="shared" si="8"/>
        <v/>
      </c>
      <c r="N193" s="67" t="str">
        <f t="shared" si="7"/>
        <v/>
      </c>
    </row>
    <row r="194" spans="1:14">
      <c r="A194" s="133"/>
      <c r="B194" s="134"/>
      <c r="C194" s="134"/>
      <c r="D194" s="134"/>
      <c r="E194" s="134"/>
      <c r="F194" s="135"/>
      <c r="G194" s="136"/>
      <c r="L194" s="67" t="str">
        <f t="shared" si="6"/>
        <v/>
      </c>
      <c r="M194" s="67" t="str">
        <f t="shared" si="8"/>
        <v/>
      </c>
      <c r="N194" s="67" t="str">
        <f t="shared" si="7"/>
        <v/>
      </c>
    </row>
    <row r="195" spans="1:14">
      <c r="A195" s="133"/>
      <c r="B195" s="134"/>
      <c r="C195" s="134"/>
      <c r="D195" s="134"/>
      <c r="E195" s="134"/>
      <c r="F195" s="135"/>
      <c r="G195" s="136"/>
      <c r="L195" s="67" t="str">
        <f t="shared" ref="L195:L258" si="9">IF(E195="","",NORMDIST(E195,J$10,J$11,TRUE))</f>
        <v/>
      </c>
      <c r="M195" s="67" t="str">
        <f t="shared" si="8"/>
        <v/>
      </c>
      <c r="N195" s="67" t="str">
        <f t="shared" ref="N195:N258" si="10">IF(L195="","",POWER(F195-M195,2) / M195)</f>
        <v/>
      </c>
    </row>
    <row r="196" spans="1:14">
      <c r="A196" s="133"/>
      <c r="B196" s="134"/>
      <c r="C196" s="134"/>
      <c r="D196" s="134"/>
      <c r="E196" s="134"/>
      <c r="F196" s="135"/>
      <c r="G196" s="136"/>
      <c r="L196" s="67" t="str">
        <f t="shared" si="9"/>
        <v/>
      </c>
      <c r="M196" s="67" t="str">
        <f t="shared" ref="M196:M259" si="11">IF(L196="","",(L196-L195)*J$3)</f>
        <v/>
      </c>
      <c r="N196" s="67" t="str">
        <f t="shared" si="10"/>
        <v/>
      </c>
    </row>
    <row r="197" spans="1:14">
      <c r="A197" s="133"/>
      <c r="B197" s="134"/>
      <c r="C197" s="134"/>
      <c r="D197" s="134"/>
      <c r="E197" s="134"/>
      <c r="F197" s="135"/>
      <c r="G197" s="136"/>
      <c r="L197" s="67" t="str">
        <f t="shared" si="9"/>
        <v/>
      </c>
      <c r="M197" s="67" t="str">
        <f t="shared" si="11"/>
        <v/>
      </c>
      <c r="N197" s="67" t="str">
        <f t="shared" si="10"/>
        <v/>
      </c>
    </row>
    <row r="198" spans="1:14">
      <c r="A198" s="133"/>
      <c r="B198" s="134"/>
      <c r="C198" s="134"/>
      <c r="D198" s="134"/>
      <c r="E198" s="134"/>
      <c r="F198" s="135"/>
      <c r="G198" s="136"/>
      <c r="L198" s="67" t="str">
        <f t="shared" si="9"/>
        <v/>
      </c>
      <c r="M198" s="67" t="str">
        <f t="shared" si="11"/>
        <v/>
      </c>
      <c r="N198" s="67" t="str">
        <f t="shared" si="10"/>
        <v/>
      </c>
    </row>
    <row r="199" spans="1:14">
      <c r="A199" s="133"/>
      <c r="B199" s="134"/>
      <c r="C199" s="134"/>
      <c r="D199" s="134"/>
      <c r="E199" s="134"/>
      <c r="F199" s="135"/>
      <c r="G199" s="136"/>
      <c r="L199" s="67" t="str">
        <f t="shared" si="9"/>
        <v/>
      </c>
      <c r="M199" s="67" t="str">
        <f t="shared" si="11"/>
        <v/>
      </c>
      <c r="N199" s="67" t="str">
        <f t="shared" si="10"/>
        <v/>
      </c>
    </row>
    <row r="200" spans="1:14">
      <c r="A200" s="133"/>
      <c r="B200" s="134"/>
      <c r="C200" s="134"/>
      <c r="D200" s="134"/>
      <c r="E200" s="134"/>
      <c r="F200" s="135"/>
      <c r="G200" s="136"/>
      <c r="L200" s="67" t="str">
        <f t="shared" si="9"/>
        <v/>
      </c>
      <c r="M200" s="67" t="str">
        <f t="shared" si="11"/>
        <v/>
      </c>
      <c r="N200" s="67" t="str">
        <f t="shared" si="10"/>
        <v/>
      </c>
    </row>
    <row r="201" spans="1:14">
      <c r="A201" s="133"/>
      <c r="B201" s="134"/>
      <c r="C201" s="134"/>
      <c r="D201" s="134"/>
      <c r="E201" s="134"/>
      <c r="F201" s="135"/>
      <c r="G201" s="136"/>
      <c r="L201" s="67" t="str">
        <f t="shared" si="9"/>
        <v/>
      </c>
      <c r="M201" s="67" t="str">
        <f t="shared" si="11"/>
        <v/>
      </c>
      <c r="N201" s="67" t="str">
        <f t="shared" si="10"/>
        <v/>
      </c>
    </row>
    <row r="202" spans="1:14">
      <c r="A202" s="133"/>
      <c r="B202" s="134"/>
      <c r="C202" s="134"/>
      <c r="D202" s="134"/>
      <c r="E202" s="134"/>
      <c r="F202" s="135"/>
      <c r="G202" s="136"/>
      <c r="L202" s="67" t="str">
        <f t="shared" si="9"/>
        <v/>
      </c>
      <c r="M202" s="67" t="str">
        <f t="shared" si="11"/>
        <v/>
      </c>
      <c r="N202" s="67" t="str">
        <f t="shared" si="10"/>
        <v/>
      </c>
    </row>
    <row r="203" spans="1:14">
      <c r="A203" s="133"/>
      <c r="B203" s="134"/>
      <c r="C203" s="134"/>
      <c r="D203" s="134"/>
      <c r="E203" s="134"/>
      <c r="F203" s="135"/>
      <c r="G203" s="136"/>
      <c r="L203" s="67" t="str">
        <f t="shared" si="9"/>
        <v/>
      </c>
      <c r="M203" s="67" t="str">
        <f t="shared" si="11"/>
        <v/>
      </c>
      <c r="N203" s="67" t="str">
        <f t="shared" si="10"/>
        <v/>
      </c>
    </row>
    <row r="204" spans="1:14">
      <c r="A204" s="133"/>
      <c r="B204" s="134"/>
      <c r="C204" s="134"/>
      <c r="D204" s="134"/>
      <c r="E204" s="134"/>
      <c r="F204" s="135"/>
      <c r="G204" s="136"/>
      <c r="L204" s="67" t="str">
        <f t="shared" si="9"/>
        <v/>
      </c>
      <c r="M204" s="67" t="str">
        <f t="shared" si="11"/>
        <v/>
      </c>
      <c r="N204" s="67" t="str">
        <f t="shared" si="10"/>
        <v/>
      </c>
    </row>
    <row r="205" spans="1:14">
      <c r="A205" s="133"/>
      <c r="B205" s="134"/>
      <c r="C205" s="134"/>
      <c r="D205" s="134"/>
      <c r="E205" s="134"/>
      <c r="F205" s="135"/>
      <c r="G205" s="136"/>
      <c r="L205" s="67" t="str">
        <f t="shared" si="9"/>
        <v/>
      </c>
      <c r="M205" s="67" t="str">
        <f t="shared" si="11"/>
        <v/>
      </c>
      <c r="N205" s="67" t="str">
        <f t="shared" si="10"/>
        <v/>
      </c>
    </row>
    <row r="206" spans="1:14">
      <c r="A206" s="133"/>
      <c r="B206" s="134"/>
      <c r="C206" s="134"/>
      <c r="D206" s="134"/>
      <c r="E206" s="134"/>
      <c r="F206" s="135"/>
      <c r="G206" s="136"/>
      <c r="L206" s="67" t="str">
        <f t="shared" si="9"/>
        <v/>
      </c>
      <c r="M206" s="67" t="str">
        <f t="shared" si="11"/>
        <v/>
      </c>
      <c r="N206" s="67" t="str">
        <f t="shared" si="10"/>
        <v/>
      </c>
    </row>
    <row r="207" spans="1:14">
      <c r="A207" s="133"/>
      <c r="B207" s="134"/>
      <c r="C207" s="134"/>
      <c r="D207" s="134"/>
      <c r="E207" s="134"/>
      <c r="F207" s="135"/>
      <c r="G207" s="136"/>
      <c r="L207" s="67" t="str">
        <f t="shared" si="9"/>
        <v/>
      </c>
      <c r="M207" s="67" t="str">
        <f t="shared" si="11"/>
        <v/>
      </c>
      <c r="N207" s="67" t="str">
        <f t="shared" si="10"/>
        <v/>
      </c>
    </row>
    <row r="208" spans="1:14">
      <c r="A208" s="133"/>
      <c r="B208" s="134"/>
      <c r="C208" s="134"/>
      <c r="D208" s="134"/>
      <c r="E208" s="134"/>
      <c r="F208" s="135"/>
      <c r="G208" s="136"/>
      <c r="L208" s="67" t="str">
        <f t="shared" si="9"/>
        <v/>
      </c>
      <c r="M208" s="67" t="str">
        <f t="shared" si="11"/>
        <v/>
      </c>
      <c r="N208" s="67" t="str">
        <f t="shared" si="10"/>
        <v/>
      </c>
    </row>
    <row r="209" spans="1:14">
      <c r="A209" s="133"/>
      <c r="B209" s="134"/>
      <c r="C209" s="134"/>
      <c r="D209" s="134"/>
      <c r="E209" s="134"/>
      <c r="F209" s="135"/>
      <c r="G209" s="136"/>
      <c r="L209" s="67" t="str">
        <f t="shared" si="9"/>
        <v/>
      </c>
      <c r="M209" s="67" t="str">
        <f t="shared" si="11"/>
        <v/>
      </c>
      <c r="N209" s="67" t="str">
        <f t="shared" si="10"/>
        <v/>
      </c>
    </row>
    <row r="210" spans="1:14">
      <c r="A210" s="133"/>
      <c r="B210" s="134"/>
      <c r="C210" s="134"/>
      <c r="D210" s="134"/>
      <c r="E210" s="134"/>
      <c r="F210" s="135"/>
      <c r="G210" s="136"/>
      <c r="L210" s="67" t="str">
        <f t="shared" si="9"/>
        <v/>
      </c>
      <c r="M210" s="67" t="str">
        <f t="shared" si="11"/>
        <v/>
      </c>
      <c r="N210" s="67" t="str">
        <f t="shared" si="10"/>
        <v/>
      </c>
    </row>
    <row r="211" spans="1:14">
      <c r="A211" s="133"/>
      <c r="B211" s="134"/>
      <c r="C211" s="134"/>
      <c r="D211" s="134"/>
      <c r="E211" s="134"/>
      <c r="F211" s="135"/>
      <c r="G211" s="136"/>
      <c r="L211" s="67" t="str">
        <f t="shared" si="9"/>
        <v/>
      </c>
      <c r="M211" s="67" t="str">
        <f t="shared" si="11"/>
        <v/>
      </c>
      <c r="N211" s="67" t="str">
        <f t="shared" si="10"/>
        <v/>
      </c>
    </row>
    <row r="212" spans="1:14">
      <c r="A212" s="133"/>
      <c r="B212" s="134"/>
      <c r="C212" s="134"/>
      <c r="D212" s="134"/>
      <c r="E212" s="134"/>
      <c r="F212" s="135"/>
      <c r="G212" s="136"/>
      <c r="L212" s="67" t="str">
        <f t="shared" si="9"/>
        <v/>
      </c>
      <c r="M212" s="67" t="str">
        <f t="shared" si="11"/>
        <v/>
      </c>
      <c r="N212" s="67" t="str">
        <f t="shared" si="10"/>
        <v/>
      </c>
    </row>
    <row r="213" spans="1:14">
      <c r="A213" s="133"/>
      <c r="B213" s="134"/>
      <c r="C213" s="134"/>
      <c r="D213" s="134"/>
      <c r="E213" s="134"/>
      <c r="F213" s="135"/>
      <c r="G213" s="136"/>
      <c r="L213" s="67" t="str">
        <f t="shared" si="9"/>
        <v/>
      </c>
      <c r="M213" s="67" t="str">
        <f t="shared" si="11"/>
        <v/>
      </c>
      <c r="N213" s="67" t="str">
        <f t="shared" si="10"/>
        <v/>
      </c>
    </row>
    <row r="214" spans="1:14">
      <c r="A214" s="133"/>
      <c r="B214" s="134"/>
      <c r="C214" s="134"/>
      <c r="D214" s="134"/>
      <c r="E214" s="134"/>
      <c r="F214" s="135"/>
      <c r="G214" s="136"/>
      <c r="L214" s="67" t="str">
        <f t="shared" si="9"/>
        <v/>
      </c>
      <c r="M214" s="67" t="str">
        <f t="shared" si="11"/>
        <v/>
      </c>
      <c r="N214" s="67" t="str">
        <f t="shared" si="10"/>
        <v/>
      </c>
    </row>
    <row r="215" spans="1:14">
      <c r="A215" s="133"/>
      <c r="B215" s="134"/>
      <c r="C215" s="134"/>
      <c r="D215" s="134"/>
      <c r="E215" s="134"/>
      <c r="F215" s="135"/>
      <c r="G215" s="136"/>
      <c r="L215" s="67" t="str">
        <f t="shared" si="9"/>
        <v/>
      </c>
      <c r="M215" s="67" t="str">
        <f t="shared" si="11"/>
        <v/>
      </c>
      <c r="N215" s="67" t="str">
        <f t="shared" si="10"/>
        <v/>
      </c>
    </row>
    <row r="216" spans="1:14">
      <c r="A216" s="133"/>
      <c r="B216" s="134"/>
      <c r="C216" s="134"/>
      <c r="D216" s="134"/>
      <c r="E216" s="134"/>
      <c r="F216" s="135"/>
      <c r="G216" s="136"/>
      <c r="L216" s="67" t="str">
        <f t="shared" si="9"/>
        <v/>
      </c>
      <c r="M216" s="67" t="str">
        <f t="shared" si="11"/>
        <v/>
      </c>
      <c r="N216" s="67" t="str">
        <f t="shared" si="10"/>
        <v/>
      </c>
    </row>
    <row r="217" spans="1:14">
      <c r="A217" s="133"/>
      <c r="B217" s="134"/>
      <c r="C217" s="134"/>
      <c r="D217" s="134"/>
      <c r="E217" s="134"/>
      <c r="F217" s="135"/>
      <c r="G217" s="136"/>
      <c r="L217" s="67" t="str">
        <f t="shared" si="9"/>
        <v/>
      </c>
      <c r="M217" s="67" t="str">
        <f t="shared" si="11"/>
        <v/>
      </c>
      <c r="N217" s="67" t="str">
        <f t="shared" si="10"/>
        <v/>
      </c>
    </row>
    <row r="218" spans="1:14">
      <c r="A218" s="133"/>
      <c r="B218" s="134"/>
      <c r="C218" s="134"/>
      <c r="D218" s="134"/>
      <c r="E218" s="134"/>
      <c r="F218" s="135"/>
      <c r="G218" s="136"/>
      <c r="L218" s="67" t="str">
        <f t="shared" si="9"/>
        <v/>
      </c>
      <c r="M218" s="67" t="str">
        <f t="shared" si="11"/>
        <v/>
      </c>
      <c r="N218" s="67" t="str">
        <f t="shared" si="10"/>
        <v/>
      </c>
    </row>
    <row r="219" spans="1:14">
      <c r="A219" s="133"/>
      <c r="B219" s="134"/>
      <c r="C219" s="134"/>
      <c r="D219" s="134"/>
      <c r="E219" s="134"/>
      <c r="F219" s="135"/>
      <c r="G219" s="136"/>
      <c r="L219" s="67" t="str">
        <f t="shared" si="9"/>
        <v/>
      </c>
      <c r="M219" s="67" t="str">
        <f t="shared" si="11"/>
        <v/>
      </c>
      <c r="N219" s="67" t="str">
        <f t="shared" si="10"/>
        <v/>
      </c>
    </row>
    <row r="220" spans="1:14">
      <c r="A220" s="133"/>
      <c r="B220" s="134"/>
      <c r="C220" s="134"/>
      <c r="D220" s="134"/>
      <c r="E220" s="134"/>
      <c r="F220" s="135"/>
      <c r="G220" s="136"/>
      <c r="L220" s="67" t="str">
        <f t="shared" si="9"/>
        <v/>
      </c>
      <c r="M220" s="67" t="str">
        <f t="shared" si="11"/>
        <v/>
      </c>
      <c r="N220" s="67" t="str">
        <f t="shared" si="10"/>
        <v/>
      </c>
    </row>
    <row r="221" spans="1:14">
      <c r="A221" s="133"/>
      <c r="B221" s="134"/>
      <c r="C221" s="134"/>
      <c r="D221" s="134"/>
      <c r="E221" s="134"/>
      <c r="F221" s="135"/>
      <c r="G221" s="136"/>
      <c r="L221" s="67" t="str">
        <f t="shared" si="9"/>
        <v/>
      </c>
      <c r="M221" s="67" t="str">
        <f t="shared" si="11"/>
        <v/>
      </c>
      <c r="N221" s="67" t="str">
        <f t="shared" si="10"/>
        <v/>
      </c>
    </row>
    <row r="222" spans="1:14">
      <c r="A222" s="133"/>
      <c r="B222" s="134"/>
      <c r="C222" s="134"/>
      <c r="D222" s="134"/>
      <c r="E222" s="134"/>
      <c r="F222" s="135"/>
      <c r="G222" s="136"/>
      <c r="L222" s="67" t="str">
        <f t="shared" si="9"/>
        <v/>
      </c>
      <c r="M222" s="67" t="str">
        <f t="shared" si="11"/>
        <v/>
      </c>
      <c r="N222" s="67" t="str">
        <f t="shared" si="10"/>
        <v/>
      </c>
    </row>
    <row r="223" spans="1:14">
      <c r="A223" s="133"/>
      <c r="B223" s="134"/>
      <c r="C223" s="134"/>
      <c r="D223" s="134"/>
      <c r="E223" s="134"/>
      <c r="F223" s="135"/>
      <c r="G223" s="136"/>
      <c r="L223" s="67" t="str">
        <f t="shared" si="9"/>
        <v/>
      </c>
      <c r="M223" s="67" t="str">
        <f t="shared" si="11"/>
        <v/>
      </c>
      <c r="N223" s="67" t="str">
        <f t="shared" si="10"/>
        <v/>
      </c>
    </row>
    <row r="224" spans="1:14">
      <c r="A224" s="133"/>
      <c r="B224" s="134"/>
      <c r="C224" s="134"/>
      <c r="D224" s="134"/>
      <c r="E224" s="134"/>
      <c r="F224" s="135"/>
      <c r="G224" s="136"/>
      <c r="L224" s="67" t="str">
        <f t="shared" si="9"/>
        <v/>
      </c>
      <c r="M224" s="67" t="str">
        <f t="shared" si="11"/>
        <v/>
      </c>
      <c r="N224" s="67" t="str">
        <f t="shared" si="10"/>
        <v/>
      </c>
    </row>
    <row r="225" spans="1:14">
      <c r="A225" s="133"/>
      <c r="B225" s="134"/>
      <c r="C225" s="134"/>
      <c r="D225" s="134"/>
      <c r="E225" s="134"/>
      <c r="F225" s="135"/>
      <c r="G225" s="136"/>
      <c r="L225" s="67" t="str">
        <f t="shared" si="9"/>
        <v/>
      </c>
      <c r="M225" s="67" t="str">
        <f t="shared" si="11"/>
        <v/>
      </c>
      <c r="N225" s="67" t="str">
        <f t="shared" si="10"/>
        <v/>
      </c>
    </row>
    <row r="226" spans="1:14">
      <c r="A226" s="133"/>
      <c r="B226" s="134"/>
      <c r="C226" s="134"/>
      <c r="D226" s="134"/>
      <c r="E226" s="134"/>
      <c r="F226" s="135"/>
      <c r="G226" s="136"/>
      <c r="L226" s="67" t="str">
        <f t="shared" si="9"/>
        <v/>
      </c>
      <c r="M226" s="67" t="str">
        <f t="shared" si="11"/>
        <v/>
      </c>
      <c r="N226" s="67" t="str">
        <f t="shared" si="10"/>
        <v/>
      </c>
    </row>
    <row r="227" spans="1:14">
      <c r="A227" s="133"/>
      <c r="B227" s="134"/>
      <c r="C227" s="134"/>
      <c r="D227" s="134"/>
      <c r="E227" s="134"/>
      <c r="F227" s="135"/>
      <c r="G227" s="136"/>
      <c r="L227" s="67" t="str">
        <f t="shared" si="9"/>
        <v/>
      </c>
      <c r="M227" s="67" t="str">
        <f t="shared" si="11"/>
        <v/>
      </c>
      <c r="N227" s="67" t="str">
        <f t="shared" si="10"/>
        <v/>
      </c>
    </row>
    <row r="228" spans="1:14">
      <c r="A228" s="133"/>
      <c r="B228" s="134"/>
      <c r="C228" s="134"/>
      <c r="D228" s="134"/>
      <c r="E228" s="134"/>
      <c r="F228" s="135"/>
      <c r="G228" s="136"/>
      <c r="L228" s="67" t="str">
        <f t="shared" si="9"/>
        <v/>
      </c>
      <c r="M228" s="67" t="str">
        <f t="shared" si="11"/>
        <v/>
      </c>
      <c r="N228" s="67" t="str">
        <f t="shared" si="10"/>
        <v/>
      </c>
    </row>
    <row r="229" spans="1:14">
      <c r="A229" s="133"/>
      <c r="B229" s="134"/>
      <c r="C229" s="134"/>
      <c r="D229" s="134"/>
      <c r="E229" s="134"/>
      <c r="F229" s="135"/>
      <c r="G229" s="136"/>
      <c r="L229" s="67" t="str">
        <f t="shared" si="9"/>
        <v/>
      </c>
      <c r="M229" s="67" t="str">
        <f t="shared" si="11"/>
        <v/>
      </c>
      <c r="N229" s="67" t="str">
        <f t="shared" si="10"/>
        <v/>
      </c>
    </row>
    <row r="230" spans="1:14">
      <c r="A230" s="133"/>
      <c r="B230" s="134"/>
      <c r="C230" s="134"/>
      <c r="D230" s="134"/>
      <c r="E230" s="134"/>
      <c r="F230" s="135"/>
      <c r="G230" s="136"/>
      <c r="L230" s="67" t="str">
        <f t="shared" si="9"/>
        <v/>
      </c>
      <c r="M230" s="67" t="str">
        <f t="shared" si="11"/>
        <v/>
      </c>
      <c r="N230" s="67" t="str">
        <f t="shared" si="10"/>
        <v/>
      </c>
    </row>
    <row r="231" spans="1:14">
      <c r="A231" s="133"/>
      <c r="B231" s="134"/>
      <c r="C231" s="134"/>
      <c r="D231" s="134"/>
      <c r="E231" s="134"/>
      <c r="F231" s="135"/>
      <c r="G231" s="136"/>
      <c r="L231" s="67" t="str">
        <f t="shared" si="9"/>
        <v/>
      </c>
      <c r="M231" s="67" t="str">
        <f t="shared" si="11"/>
        <v/>
      </c>
      <c r="N231" s="67" t="str">
        <f t="shared" si="10"/>
        <v/>
      </c>
    </row>
    <row r="232" spans="1:14">
      <c r="A232" s="133"/>
      <c r="B232" s="134"/>
      <c r="C232" s="134"/>
      <c r="D232" s="134"/>
      <c r="E232" s="134"/>
      <c r="F232" s="135"/>
      <c r="G232" s="136"/>
      <c r="L232" s="67" t="str">
        <f t="shared" si="9"/>
        <v/>
      </c>
      <c r="M232" s="67" t="str">
        <f t="shared" si="11"/>
        <v/>
      </c>
      <c r="N232" s="67" t="str">
        <f t="shared" si="10"/>
        <v/>
      </c>
    </row>
    <row r="233" spans="1:14">
      <c r="A233" s="133"/>
      <c r="B233" s="134"/>
      <c r="C233" s="134"/>
      <c r="D233" s="134"/>
      <c r="E233" s="134"/>
      <c r="F233" s="135"/>
      <c r="G233" s="136"/>
      <c r="L233" s="67" t="str">
        <f t="shared" si="9"/>
        <v/>
      </c>
      <c r="M233" s="67" t="str">
        <f t="shared" si="11"/>
        <v/>
      </c>
      <c r="N233" s="67" t="str">
        <f t="shared" si="10"/>
        <v/>
      </c>
    </row>
    <row r="234" spans="1:14">
      <c r="A234" s="133"/>
      <c r="B234" s="134"/>
      <c r="C234" s="134"/>
      <c r="D234" s="134"/>
      <c r="E234" s="134"/>
      <c r="F234" s="135"/>
      <c r="G234" s="136"/>
      <c r="L234" s="67" t="str">
        <f t="shared" si="9"/>
        <v/>
      </c>
      <c r="M234" s="67" t="str">
        <f t="shared" si="11"/>
        <v/>
      </c>
      <c r="N234" s="67" t="str">
        <f t="shared" si="10"/>
        <v/>
      </c>
    </row>
    <row r="235" spans="1:14">
      <c r="A235" s="133"/>
      <c r="B235" s="134"/>
      <c r="C235" s="134"/>
      <c r="D235" s="134"/>
      <c r="E235" s="134"/>
      <c r="F235" s="135"/>
      <c r="G235" s="136"/>
      <c r="L235" s="67" t="str">
        <f t="shared" si="9"/>
        <v/>
      </c>
      <c r="M235" s="67" t="str">
        <f t="shared" si="11"/>
        <v/>
      </c>
      <c r="N235" s="67" t="str">
        <f t="shared" si="10"/>
        <v/>
      </c>
    </row>
    <row r="236" spans="1:14">
      <c r="A236" s="133"/>
      <c r="B236" s="134"/>
      <c r="C236" s="134"/>
      <c r="D236" s="134"/>
      <c r="E236" s="134"/>
      <c r="F236" s="135"/>
      <c r="G236" s="136"/>
      <c r="L236" s="67" t="str">
        <f t="shared" si="9"/>
        <v/>
      </c>
      <c r="M236" s="67" t="str">
        <f t="shared" si="11"/>
        <v/>
      </c>
      <c r="N236" s="67" t="str">
        <f t="shared" si="10"/>
        <v/>
      </c>
    </row>
    <row r="237" spans="1:14">
      <c r="A237" s="133"/>
      <c r="B237" s="134"/>
      <c r="C237" s="134"/>
      <c r="D237" s="134"/>
      <c r="E237" s="134"/>
      <c r="F237" s="135"/>
      <c r="G237" s="136"/>
      <c r="L237" s="67" t="str">
        <f t="shared" si="9"/>
        <v/>
      </c>
      <c r="M237" s="67" t="str">
        <f t="shared" si="11"/>
        <v/>
      </c>
      <c r="N237" s="67" t="str">
        <f t="shared" si="10"/>
        <v/>
      </c>
    </row>
    <row r="238" spans="1:14">
      <c r="A238" s="133"/>
      <c r="B238" s="134"/>
      <c r="C238" s="134"/>
      <c r="D238" s="134"/>
      <c r="E238" s="134"/>
      <c r="F238" s="135"/>
      <c r="G238" s="136"/>
      <c r="L238" s="67" t="str">
        <f t="shared" si="9"/>
        <v/>
      </c>
      <c r="M238" s="67" t="str">
        <f t="shared" si="11"/>
        <v/>
      </c>
      <c r="N238" s="67" t="str">
        <f t="shared" si="10"/>
        <v/>
      </c>
    </row>
    <row r="239" spans="1:14">
      <c r="A239" s="133"/>
      <c r="B239" s="134"/>
      <c r="C239" s="134"/>
      <c r="D239" s="134"/>
      <c r="E239" s="134"/>
      <c r="F239" s="135"/>
      <c r="G239" s="136"/>
      <c r="L239" s="67" t="str">
        <f t="shared" si="9"/>
        <v/>
      </c>
      <c r="M239" s="67" t="str">
        <f t="shared" si="11"/>
        <v/>
      </c>
      <c r="N239" s="67" t="str">
        <f t="shared" si="10"/>
        <v/>
      </c>
    </row>
    <row r="240" spans="1:14">
      <c r="A240" s="133"/>
      <c r="B240" s="134"/>
      <c r="C240" s="134"/>
      <c r="D240" s="134"/>
      <c r="E240" s="134"/>
      <c r="F240" s="135"/>
      <c r="G240" s="136"/>
      <c r="L240" s="67" t="str">
        <f t="shared" si="9"/>
        <v/>
      </c>
      <c r="M240" s="67" t="str">
        <f t="shared" si="11"/>
        <v/>
      </c>
      <c r="N240" s="67" t="str">
        <f t="shared" si="10"/>
        <v/>
      </c>
    </row>
    <row r="241" spans="1:14">
      <c r="A241" s="133"/>
      <c r="B241" s="134"/>
      <c r="C241" s="134"/>
      <c r="D241" s="134"/>
      <c r="E241" s="134"/>
      <c r="F241" s="135"/>
      <c r="G241" s="136"/>
      <c r="L241" s="67" t="str">
        <f t="shared" si="9"/>
        <v/>
      </c>
      <c r="M241" s="67" t="str">
        <f t="shared" si="11"/>
        <v/>
      </c>
      <c r="N241" s="67" t="str">
        <f t="shared" si="10"/>
        <v/>
      </c>
    </row>
    <row r="242" spans="1:14">
      <c r="A242" s="133"/>
      <c r="B242" s="134"/>
      <c r="C242" s="134"/>
      <c r="D242" s="134"/>
      <c r="E242" s="134"/>
      <c r="F242" s="135"/>
      <c r="G242" s="136"/>
      <c r="L242" s="67" t="str">
        <f t="shared" si="9"/>
        <v/>
      </c>
      <c r="M242" s="67" t="str">
        <f t="shared" si="11"/>
        <v/>
      </c>
      <c r="N242" s="67" t="str">
        <f t="shared" si="10"/>
        <v/>
      </c>
    </row>
    <row r="243" spans="1:14">
      <c r="A243" s="133"/>
      <c r="B243" s="134"/>
      <c r="C243" s="134"/>
      <c r="D243" s="134"/>
      <c r="E243" s="134"/>
      <c r="F243" s="135"/>
      <c r="G243" s="136"/>
      <c r="L243" s="67" t="str">
        <f t="shared" si="9"/>
        <v/>
      </c>
      <c r="M243" s="67" t="str">
        <f t="shared" si="11"/>
        <v/>
      </c>
      <c r="N243" s="67" t="str">
        <f t="shared" si="10"/>
        <v/>
      </c>
    </row>
    <row r="244" spans="1:14">
      <c r="A244" s="133"/>
      <c r="B244" s="134"/>
      <c r="C244" s="134"/>
      <c r="D244" s="134"/>
      <c r="E244" s="134"/>
      <c r="F244" s="135"/>
      <c r="G244" s="136"/>
      <c r="L244" s="67" t="str">
        <f t="shared" si="9"/>
        <v/>
      </c>
      <c r="M244" s="67" t="str">
        <f t="shared" si="11"/>
        <v/>
      </c>
      <c r="N244" s="67" t="str">
        <f t="shared" si="10"/>
        <v/>
      </c>
    </row>
    <row r="245" spans="1:14">
      <c r="A245" s="133"/>
      <c r="B245" s="134"/>
      <c r="C245" s="134"/>
      <c r="D245" s="134"/>
      <c r="E245" s="134"/>
      <c r="F245" s="135"/>
      <c r="G245" s="136"/>
      <c r="L245" s="67" t="str">
        <f t="shared" si="9"/>
        <v/>
      </c>
      <c r="M245" s="67" t="str">
        <f t="shared" si="11"/>
        <v/>
      </c>
      <c r="N245" s="67" t="str">
        <f t="shared" si="10"/>
        <v/>
      </c>
    </row>
    <row r="246" spans="1:14">
      <c r="A246" s="133"/>
      <c r="B246" s="134"/>
      <c r="C246" s="134"/>
      <c r="D246" s="134"/>
      <c r="E246" s="134"/>
      <c r="F246" s="135"/>
      <c r="G246" s="136"/>
      <c r="L246" s="67" t="str">
        <f t="shared" si="9"/>
        <v/>
      </c>
      <c r="M246" s="67" t="str">
        <f t="shared" si="11"/>
        <v/>
      </c>
      <c r="N246" s="67" t="str">
        <f t="shared" si="10"/>
        <v/>
      </c>
    </row>
    <row r="247" spans="1:14">
      <c r="A247" s="133"/>
      <c r="B247" s="134"/>
      <c r="C247" s="134"/>
      <c r="D247" s="134"/>
      <c r="E247" s="134"/>
      <c r="F247" s="135"/>
      <c r="G247" s="136"/>
      <c r="L247" s="67" t="str">
        <f t="shared" si="9"/>
        <v/>
      </c>
      <c r="M247" s="67" t="str">
        <f t="shared" si="11"/>
        <v/>
      </c>
      <c r="N247" s="67" t="str">
        <f t="shared" si="10"/>
        <v/>
      </c>
    </row>
    <row r="248" spans="1:14">
      <c r="A248" s="133"/>
      <c r="B248" s="134"/>
      <c r="C248" s="134"/>
      <c r="D248" s="134"/>
      <c r="E248" s="134"/>
      <c r="F248" s="135"/>
      <c r="G248" s="136"/>
      <c r="L248" s="67" t="str">
        <f t="shared" si="9"/>
        <v/>
      </c>
      <c r="M248" s="67" t="str">
        <f t="shared" si="11"/>
        <v/>
      </c>
      <c r="N248" s="67" t="str">
        <f t="shared" si="10"/>
        <v/>
      </c>
    </row>
    <row r="249" spans="1:14">
      <c r="A249" s="133"/>
      <c r="B249" s="134"/>
      <c r="C249" s="134"/>
      <c r="D249" s="134"/>
      <c r="E249" s="134"/>
      <c r="F249" s="135"/>
      <c r="G249" s="136"/>
      <c r="L249" s="67" t="str">
        <f t="shared" si="9"/>
        <v/>
      </c>
      <c r="M249" s="67" t="str">
        <f t="shared" si="11"/>
        <v/>
      </c>
      <c r="N249" s="67" t="str">
        <f t="shared" si="10"/>
        <v/>
      </c>
    </row>
    <row r="250" spans="1:14">
      <c r="A250" s="133"/>
      <c r="B250" s="134"/>
      <c r="C250" s="134"/>
      <c r="D250" s="134"/>
      <c r="E250" s="134"/>
      <c r="F250" s="135"/>
      <c r="G250" s="136"/>
      <c r="L250" s="67" t="str">
        <f t="shared" si="9"/>
        <v/>
      </c>
      <c r="M250" s="67" t="str">
        <f t="shared" si="11"/>
        <v/>
      </c>
      <c r="N250" s="67" t="str">
        <f t="shared" si="10"/>
        <v/>
      </c>
    </row>
    <row r="251" spans="1:14">
      <c r="A251" s="133"/>
      <c r="B251" s="134"/>
      <c r="C251" s="134"/>
      <c r="D251" s="134"/>
      <c r="E251" s="134"/>
      <c r="F251" s="135"/>
      <c r="G251" s="136"/>
      <c r="L251" s="67" t="str">
        <f t="shared" si="9"/>
        <v/>
      </c>
      <c r="M251" s="67" t="str">
        <f t="shared" si="11"/>
        <v/>
      </c>
      <c r="N251" s="67" t="str">
        <f t="shared" si="10"/>
        <v/>
      </c>
    </row>
    <row r="252" spans="1:14">
      <c r="A252" s="133"/>
      <c r="B252" s="134"/>
      <c r="C252" s="134"/>
      <c r="D252" s="134"/>
      <c r="E252" s="134"/>
      <c r="F252" s="135"/>
      <c r="G252" s="136"/>
      <c r="L252" s="67" t="str">
        <f t="shared" si="9"/>
        <v/>
      </c>
      <c r="M252" s="67" t="str">
        <f t="shared" si="11"/>
        <v/>
      </c>
      <c r="N252" s="67" t="str">
        <f t="shared" si="10"/>
        <v/>
      </c>
    </row>
    <row r="253" spans="1:14">
      <c r="A253" s="133"/>
      <c r="B253" s="134"/>
      <c r="C253" s="134"/>
      <c r="D253" s="134"/>
      <c r="E253" s="134"/>
      <c r="F253" s="135"/>
      <c r="G253" s="136"/>
      <c r="L253" s="67" t="str">
        <f t="shared" si="9"/>
        <v/>
      </c>
      <c r="M253" s="67" t="str">
        <f t="shared" si="11"/>
        <v/>
      </c>
      <c r="N253" s="67" t="str">
        <f t="shared" si="10"/>
        <v/>
      </c>
    </row>
    <row r="254" spans="1:14">
      <c r="A254" s="133"/>
      <c r="B254" s="134"/>
      <c r="C254" s="134"/>
      <c r="D254" s="134"/>
      <c r="E254" s="134"/>
      <c r="F254" s="135"/>
      <c r="G254" s="136"/>
      <c r="L254" s="67" t="str">
        <f t="shared" si="9"/>
        <v/>
      </c>
      <c r="M254" s="67" t="str">
        <f t="shared" si="11"/>
        <v/>
      </c>
      <c r="N254" s="67" t="str">
        <f t="shared" si="10"/>
        <v/>
      </c>
    </row>
    <row r="255" spans="1:14">
      <c r="A255" s="133"/>
      <c r="B255" s="134"/>
      <c r="C255" s="134"/>
      <c r="D255" s="134"/>
      <c r="E255" s="134"/>
      <c r="F255" s="135"/>
      <c r="G255" s="136"/>
      <c r="L255" s="67" t="str">
        <f t="shared" si="9"/>
        <v/>
      </c>
      <c r="M255" s="67" t="str">
        <f t="shared" si="11"/>
        <v/>
      </c>
      <c r="N255" s="67" t="str">
        <f t="shared" si="10"/>
        <v/>
      </c>
    </row>
    <row r="256" spans="1:14">
      <c r="A256" s="133"/>
      <c r="B256" s="134"/>
      <c r="C256" s="134"/>
      <c r="D256" s="134"/>
      <c r="E256" s="134"/>
      <c r="F256" s="135"/>
      <c r="G256" s="136"/>
      <c r="L256" s="67" t="str">
        <f t="shared" si="9"/>
        <v/>
      </c>
      <c r="M256" s="67" t="str">
        <f t="shared" si="11"/>
        <v/>
      </c>
      <c r="N256" s="67" t="str">
        <f t="shared" si="10"/>
        <v/>
      </c>
    </row>
    <row r="257" spans="1:14">
      <c r="A257" s="133"/>
      <c r="B257" s="134"/>
      <c r="C257" s="134"/>
      <c r="D257" s="134"/>
      <c r="E257" s="134"/>
      <c r="F257" s="135"/>
      <c r="G257" s="136"/>
      <c r="L257" s="67" t="str">
        <f t="shared" si="9"/>
        <v/>
      </c>
      <c r="M257" s="67" t="str">
        <f t="shared" si="11"/>
        <v/>
      </c>
      <c r="N257" s="67" t="str">
        <f t="shared" si="10"/>
        <v/>
      </c>
    </row>
    <row r="258" spans="1:14">
      <c r="A258" s="133"/>
      <c r="B258" s="134"/>
      <c r="C258" s="134"/>
      <c r="D258" s="134"/>
      <c r="E258" s="134"/>
      <c r="F258" s="135"/>
      <c r="G258" s="136"/>
      <c r="L258" s="67" t="str">
        <f t="shared" si="9"/>
        <v/>
      </c>
      <c r="M258" s="67" t="str">
        <f t="shared" si="11"/>
        <v/>
      </c>
      <c r="N258" s="67" t="str">
        <f t="shared" si="10"/>
        <v/>
      </c>
    </row>
    <row r="259" spans="1:14">
      <c r="A259" s="133"/>
      <c r="B259" s="134"/>
      <c r="C259" s="134"/>
      <c r="D259" s="134"/>
      <c r="E259" s="134"/>
      <c r="F259" s="135"/>
      <c r="G259" s="136"/>
      <c r="L259" s="67" t="str">
        <f t="shared" ref="L259:L322" si="12">IF(E259="","",NORMDIST(E259,J$10,J$11,TRUE))</f>
        <v/>
      </c>
      <c r="M259" s="67" t="str">
        <f t="shared" si="11"/>
        <v/>
      </c>
      <c r="N259" s="67" t="str">
        <f t="shared" ref="N259:N322" si="13">IF(L259="","",POWER(F259-M259,2) / M259)</f>
        <v/>
      </c>
    </row>
    <row r="260" spans="1:14">
      <c r="A260" s="133"/>
      <c r="B260" s="134"/>
      <c r="C260" s="134"/>
      <c r="D260" s="134"/>
      <c r="E260" s="134"/>
      <c r="F260" s="135"/>
      <c r="G260" s="136"/>
      <c r="L260" s="67" t="str">
        <f t="shared" si="12"/>
        <v/>
      </c>
      <c r="M260" s="67" t="str">
        <f t="shared" ref="M260:M323" si="14">IF(L260="","",(L260-L259)*J$3)</f>
        <v/>
      </c>
      <c r="N260" s="67" t="str">
        <f t="shared" si="13"/>
        <v/>
      </c>
    </row>
    <row r="261" spans="1:14">
      <c r="A261" s="133"/>
      <c r="B261" s="134"/>
      <c r="C261" s="134"/>
      <c r="D261" s="134"/>
      <c r="E261" s="134"/>
      <c r="F261" s="135"/>
      <c r="G261" s="136"/>
      <c r="L261" s="67" t="str">
        <f t="shared" si="12"/>
        <v/>
      </c>
      <c r="M261" s="67" t="str">
        <f t="shared" si="14"/>
        <v/>
      </c>
      <c r="N261" s="67" t="str">
        <f t="shared" si="13"/>
        <v/>
      </c>
    </row>
    <row r="262" spans="1:14">
      <c r="A262" s="133"/>
      <c r="B262" s="134"/>
      <c r="C262" s="134"/>
      <c r="D262" s="134"/>
      <c r="E262" s="134"/>
      <c r="F262" s="135"/>
      <c r="G262" s="136"/>
      <c r="L262" s="67" t="str">
        <f t="shared" si="12"/>
        <v/>
      </c>
      <c r="M262" s="67" t="str">
        <f t="shared" si="14"/>
        <v/>
      </c>
      <c r="N262" s="67" t="str">
        <f t="shared" si="13"/>
        <v/>
      </c>
    </row>
    <row r="263" spans="1:14">
      <c r="A263" s="133"/>
      <c r="B263" s="134"/>
      <c r="C263" s="134"/>
      <c r="D263" s="134"/>
      <c r="E263" s="134"/>
      <c r="F263" s="135"/>
      <c r="G263" s="136"/>
      <c r="L263" s="67" t="str">
        <f t="shared" si="12"/>
        <v/>
      </c>
      <c r="M263" s="67" t="str">
        <f t="shared" si="14"/>
        <v/>
      </c>
      <c r="N263" s="67" t="str">
        <f t="shared" si="13"/>
        <v/>
      </c>
    </row>
    <row r="264" spans="1:14">
      <c r="A264" s="133"/>
      <c r="B264" s="134"/>
      <c r="C264" s="134"/>
      <c r="D264" s="134"/>
      <c r="E264" s="134"/>
      <c r="F264" s="135"/>
      <c r="G264" s="136"/>
      <c r="L264" s="67" t="str">
        <f t="shared" si="12"/>
        <v/>
      </c>
      <c r="M264" s="67" t="str">
        <f t="shared" si="14"/>
        <v/>
      </c>
      <c r="N264" s="67" t="str">
        <f t="shared" si="13"/>
        <v/>
      </c>
    </row>
    <row r="265" spans="1:14">
      <c r="A265" s="133"/>
      <c r="B265" s="134"/>
      <c r="C265" s="134"/>
      <c r="D265" s="134"/>
      <c r="E265" s="134"/>
      <c r="F265" s="135"/>
      <c r="G265" s="136"/>
      <c r="L265" s="67" t="str">
        <f t="shared" si="12"/>
        <v/>
      </c>
      <c r="M265" s="67" t="str">
        <f t="shared" si="14"/>
        <v/>
      </c>
      <c r="N265" s="67" t="str">
        <f t="shared" si="13"/>
        <v/>
      </c>
    </row>
    <row r="266" spans="1:14">
      <c r="A266" s="133"/>
      <c r="B266" s="134"/>
      <c r="C266" s="134"/>
      <c r="D266" s="134"/>
      <c r="E266" s="134"/>
      <c r="F266" s="135"/>
      <c r="G266" s="136"/>
      <c r="L266" s="67" t="str">
        <f t="shared" si="12"/>
        <v/>
      </c>
      <c r="M266" s="67" t="str">
        <f t="shared" si="14"/>
        <v/>
      </c>
      <c r="N266" s="67" t="str">
        <f t="shared" si="13"/>
        <v/>
      </c>
    </row>
    <row r="267" spans="1:14">
      <c r="A267" s="133"/>
      <c r="B267" s="134"/>
      <c r="C267" s="134"/>
      <c r="D267" s="134"/>
      <c r="E267" s="134"/>
      <c r="F267" s="135"/>
      <c r="G267" s="136"/>
      <c r="L267" s="67" t="str">
        <f t="shared" si="12"/>
        <v/>
      </c>
      <c r="M267" s="67" t="str">
        <f t="shared" si="14"/>
        <v/>
      </c>
      <c r="N267" s="67" t="str">
        <f t="shared" si="13"/>
        <v/>
      </c>
    </row>
    <row r="268" spans="1:14">
      <c r="A268" s="133"/>
      <c r="B268" s="134"/>
      <c r="C268" s="134"/>
      <c r="D268" s="134"/>
      <c r="E268" s="134"/>
      <c r="F268" s="135"/>
      <c r="G268" s="136"/>
      <c r="L268" s="67" t="str">
        <f t="shared" si="12"/>
        <v/>
      </c>
      <c r="M268" s="67" t="str">
        <f t="shared" si="14"/>
        <v/>
      </c>
      <c r="N268" s="67" t="str">
        <f t="shared" si="13"/>
        <v/>
      </c>
    </row>
    <row r="269" spans="1:14">
      <c r="A269" s="133"/>
      <c r="B269" s="134"/>
      <c r="C269" s="134"/>
      <c r="D269" s="134"/>
      <c r="E269" s="134"/>
      <c r="F269" s="135"/>
      <c r="G269" s="136"/>
      <c r="L269" s="67" t="str">
        <f t="shared" si="12"/>
        <v/>
      </c>
      <c r="M269" s="67" t="str">
        <f t="shared" si="14"/>
        <v/>
      </c>
      <c r="N269" s="67" t="str">
        <f t="shared" si="13"/>
        <v/>
      </c>
    </row>
    <row r="270" spans="1:14">
      <c r="A270" s="133"/>
      <c r="B270" s="134"/>
      <c r="C270" s="134"/>
      <c r="D270" s="134"/>
      <c r="E270" s="134"/>
      <c r="F270" s="135"/>
      <c r="G270" s="136"/>
      <c r="L270" s="67" t="str">
        <f t="shared" si="12"/>
        <v/>
      </c>
      <c r="M270" s="67" t="str">
        <f t="shared" si="14"/>
        <v/>
      </c>
      <c r="N270" s="67" t="str">
        <f t="shared" si="13"/>
        <v/>
      </c>
    </row>
    <row r="271" spans="1:14">
      <c r="A271" s="133"/>
      <c r="B271" s="134"/>
      <c r="C271" s="134"/>
      <c r="D271" s="134"/>
      <c r="E271" s="134"/>
      <c r="F271" s="135"/>
      <c r="G271" s="136"/>
      <c r="L271" s="67" t="str">
        <f t="shared" si="12"/>
        <v/>
      </c>
      <c r="M271" s="67" t="str">
        <f t="shared" si="14"/>
        <v/>
      </c>
      <c r="N271" s="67" t="str">
        <f t="shared" si="13"/>
        <v/>
      </c>
    </row>
    <row r="272" spans="1:14">
      <c r="A272" s="133"/>
      <c r="B272" s="134"/>
      <c r="C272" s="134"/>
      <c r="D272" s="134"/>
      <c r="E272" s="134"/>
      <c r="F272" s="135"/>
      <c r="G272" s="136"/>
      <c r="L272" s="67" t="str">
        <f t="shared" si="12"/>
        <v/>
      </c>
      <c r="M272" s="67" t="str">
        <f t="shared" si="14"/>
        <v/>
      </c>
      <c r="N272" s="67" t="str">
        <f t="shared" si="13"/>
        <v/>
      </c>
    </row>
    <row r="273" spans="1:14">
      <c r="A273" s="133"/>
      <c r="B273" s="134"/>
      <c r="C273" s="134"/>
      <c r="D273" s="134"/>
      <c r="E273" s="134"/>
      <c r="F273" s="135"/>
      <c r="G273" s="136"/>
      <c r="L273" s="67" t="str">
        <f t="shared" si="12"/>
        <v/>
      </c>
      <c r="M273" s="67" t="str">
        <f t="shared" si="14"/>
        <v/>
      </c>
      <c r="N273" s="67" t="str">
        <f t="shared" si="13"/>
        <v/>
      </c>
    </row>
    <row r="274" spans="1:14">
      <c r="A274" s="133"/>
      <c r="B274" s="134"/>
      <c r="C274" s="134"/>
      <c r="D274" s="134"/>
      <c r="E274" s="134"/>
      <c r="F274" s="135"/>
      <c r="G274" s="136"/>
      <c r="L274" s="67" t="str">
        <f t="shared" si="12"/>
        <v/>
      </c>
      <c r="M274" s="67" t="str">
        <f t="shared" si="14"/>
        <v/>
      </c>
      <c r="N274" s="67" t="str">
        <f t="shared" si="13"/>
        <v/>
      </c>
    </row>
    <row r="275" spans="1:14">
      <c r="A275" s="133"/>
      <c r="B275" s="134"/>
      <c r="C275" s="134"/>
      <c r="D275" s="134"/>
      <c r="E275" s="134"/>
      <c r="F275" s="135"/>
      <c r="G275" s="136"/>
      <c r="L275" s="67" t="str">
        <f t="shared" si="12"/>
        <v/>
      </c>
      <c r="M275" s="67" t="str">
        <f t="shared" si="14"/>
        <v/>
      </c>
      <c r="N275" s="67" t="str">
        <f t="shared" si="13"/>
        <v/>
      </c>
    </row>
    <row r="276" spans="1:14">
      <c r="A276" s="133"/>
      <c r="B276" s="134"/>
      <c r="C276" s="134"/>
      <c r="D276" s="134"/>
      <c r="E276" s="134"/>
      <c r="F276" s="135"/>
      <c r="G276" s="136"/>
      <c r="L276" s="67" t="str">
        <f t="shared" si="12"/>
        <v/>
      </c>
      <c r="M276" s="67" t="str">
        <f t="shared" si="14"/>
        <v/>
      </c>
      <c r="N276" s="67" t="str">
        <f t="shared" si="13"/>
        <v/>
      </c>
    </row>
    <row r="277" spans="1:14">
      <c r="A277" s="133"/>
      <c r="B277" s="134"/>
      <c r="C277" s="134"/>
      <c r="D277" s="134"/>
      <c r="E277" s="134"/>
      <c r="F277" s="135"/>
      <c r="G277" s="136"/>
      <c r="L277" s="67" t="str">
        <f t="shared" si="12"/>
        <v/>
      </c>
      <c r="M277" s="67" t="str">
        <f t="shared" si="14"/>
        <v/>
      </c>
      <c r="N277" s="67" t="str">
        <f t="shared" si="13"/>
        <v/>
      </c>
    </row>
    <row r="278" spans="1:14">
      <c r="A278" s="133"/>
      <c r="B278" s="134"/>
      <c r="C278" s="134"/>
      <c r="D278" s="134"/>
      <c r="E278" s="134"/>
      <c r="F278" s="135"/>
      <c r="G278" s="136"/>
      <c r="L278" s="67" t="str">
        <f t="shared" si="12"/>
        <v/>
      </c>
      <c r="M278" s="67" t="str">
        <f t="shared" si="14"/>
        <v/>
      </c>
      <c r="N278" s="67" t="str">
        <f t="shared" si="13"/>
        <v/>
      </c>
    </row>
    <row r="279" spans="1:14">
      <c r="A279" s="133"/>
      <c r="B279" s="134"/>
      <c r="C279" s="134"/>
      <c r="D279" s="134"/>
      <c r="E279" s="134"/>
      <c r="F279" s="135"/>
      <c r="G279" s="136"/>
      <c r="L279" s="67" t="str">
        <f t="shared" si="12"/>
        <v/>
      </c>
      <c r="M279" s="67" t="str">
        <f t="shared" si="14"/>
        <v/>
      </c>
      <c r="N279" s="67" t="str">
        <f t="shared" si="13"/>
        <v/>
      </c>
    </row>
    <row r="280" spans="1:14">
      <c r="A280" s="133"/>
      <c r="B280" s="134"/>
      <c r="C280" s="134"/>
      <c r="D280" s="134"/>
      <c r="E280" s="134"/>
      <c r="F280" s="135"/>
      <c r="G280" s="136"/>
      <c r="L280" s="67" t="str">
        <f t="shared" si="12"/>
        <v/>
      </c>
      <c r="M280" s="67" t="str">
        <f t="shared" si="14"/>
        <v/>
      </c>
      <c r="N280" s="67" t="str">
        <f t="shared" si="13"/>
        <v/>
      </c>
    </row>
    <row r="281" spans="1:14">
      <c r="A281" s="133"/>
      <c r="B281" s="134"/>
      <c r="C281" s="134"/>
      <c r="D281" s="134"/>
      <c r="E281" s="134"/>
      <c r="F281" s="135"/>
      <c r="G281" s="136"/>
      <c r="L281" s="67" t="str">
        <f t="shared" si="12"/>
        <v/>
      </c>
      <c r="M281" s="67" t="str">
        <f t="shared" si="14"/>
        <v/>
      </c>
      <c r="N281" s="67" t="str">
        <f t="shared" si="13"/>
        <v/>
      </c>
    </row>
    <row r="282" spans="1:14">
      <c r="A282" s="133"/>
      <c r="B282" s="134"/>
      <c r="C282" s="134"/>
      <c r="D282" s="134"/>
      <c r="E282" s="134"/>
      <c r="F282" s="135"/>
      <c r="G282" s="136"/>
      <c r="L282" s="67" t="str">
        <f t="shared" si="12"/>
        <v/>
      </c>
      <c r="M282" s="67" t="str">
        <f t="shared" si="14"/>
        <v/>
      </c>
      <c r="N282" s="67" t="str">
        <f t="shared" si="13"/>
        <v/>
      </c>
    </row>
    <row r="283" spans="1:14">
      <c r="A283" s="133"/>
      <c r="B283" s="134"/>
      <c r="C283" s="134"/>
      <c r="D283" s="134"/>
      <c r="E283" s="134"/>
      <c r="F283" s="135"/>
      <c r="G283" s="136"/>
      <c r="L283" s="67" t="str">
        <f t="shared" si="12"/>
        <v/>
      </c>
      <c r="M283" s="67" t="str">
        <f t="shared" si="14"/>
        <v/>
      </c>
      <c r="N283" s="67" t="str">
        <f t="shared" si="13"/>
        <v/>
      </c>
    </row>
    <row r="284" spans="1:14">
      <c r="A284" s="133"/>
      <c r="B284" s="134"/>
      <c r="C284" s="134"/>
      <c r="D284" s="134"/>
      <c r="E284" s="134"/>
      <c r="F284" s="135"/>
      <c r="G284" s="136"/>
      <c r="L284" s="67" t="str">
        <f t="shared" si="12"/>
        <v/>
      </c>
      <c r="M284" s="67" t="str">
        <f t="shared" si="14"/>
        <v/>
      </c>
      <c r="N284" s="67" t="str">
        <f t="shared" si="13"/>
        <v/>
      </c>
    </row>
    <row r="285" spans="1:14">
      <c r="A285" s="133"/>
      <c r="B285" s="134"/>
      <c r="C285" s="134"/>
      <c r="D285" s="134"/>
      <c r="E285" s="134"/>
      <c r="F285" s="135"/>
      <c r="G285" s="136"/>
      <c r="L285" s="67" t="str">
        <f t="shared" si="12"/>
        <v/>
      </c>
      <c r="M285" s="67" t="str">
        <f t="shared" si="14"/>
        <v/>
      </c>
      <c r="N285" s="67" t="str">
        <f t="shared" si="13"/>
        <v/>
      </c>
    </row>
    <row r="286" spans="1:14">
      <c r="A286" s="133"/>
      <c r="B286" s="134"/>
      <c r="C286" s="134"/>
      <c r="D286" s="134"/>
      <c r="E286" s="134"/>
      <c r="F286" s="135"/>
      <c r="G286" s="136"/>
      <c r="L286" s="67" t="str">
        <f t="shared" si="12"/>
        <v/>
      </c>
      <c r="M286" s="67" t="str">
        <f t="shared" si="14"/>
        <v/>
      </c>
      <c r="N286" s="67" t="str">
        <f t="shared" si="13"/>
        <v/>
      </c>
    </row>
    <row r="287" spans="1:14">
      <c r="A287" s="133"/>
      <c r="B287" s="134"/>
      <c r="C287" s="134"/>
      <c r="D287" s="134"/>
      <c r="E287" s="134"/>
      <c r="F287" s="135"/>
      <c r="G287" s="136"/>
      <c r="L287" s="67" t="str">
        <f t="shared" si="12"/>
        <v/>
      </c>
      <c r="M287" s="67" t="str">
        <f t="shared" si="14"/>
        <v/>
      </c>
      <c r="N287" s="67" t="str">
        <f t="shared" si="13"/>
        <v/>
      </c>
    </row>
    <row r="288" spans="1:14">
      <c r="A288" s="133"/>
      <c r="B288" s="134"/>
      <c r="C288" s="134"/>
      <c r="D288" s="134"/>
      <c r="E288" s="134"/>
      <c r="F288" s="135"/>
      <c r="G288" s="136"/>
      <c r="L288" s="67" t="str">
        <f t="shared" si="12"/>
        <v/>
      </c>
      <c r="M288" s="67" t="str">
        <f t="shared" si="14"/>
        <v/>
      </c>
      <c r="N288" s="67" t="str">
        <f t="shared" si="13"/>
        <v/>
      </c>
    </row>
    <row r="289" spans="1:14">
      <c r="A289" s="133"/>
      <c r="B289" s="134"/>
      <c r="C289" s="134"/>
      <c r="D289" s="134"/>
      <c r="E289" s="134"/>
      <c r="F289" s="135"/>
      <c r="G289" s="136"/>
      <c r="L289" s="67" t="str">
        <f t="shared" si="12"/>
        <v/>
      </c>
      <c r="M289" s="67" t="str">
        <f t="shared" si="14"/>
        <v/>
      </c>
      <c r="N289" s="67" t="str">
        <f t="shared" si="13"/>
        <v/>
      </c>
    </row>
    <row r="290" spans="1:14">
      <c r="A290" s="133"/>
      <c r="B290" s="134"/>
      <c r="C290" s="134"/>
      <c r="D290" s="134"/>
      <c r="E290" s="134"/>
      <c r="F290" s="135"/>
      <c r="G290" s="136"/>
      <c r="L290" s="67" t="str">
        <f t="shared" si="12"/>
        <v/>
      </c>
      <c r="M290" s="67" t="str">
        <f t="shared" si="14"/>
        <v/>
      </c>
      <c r="N290" s="67" t="str">
        <f t="shared" si="13"/>
        <v/>
      </c>
    </row>
    <row r="291" spans="1:14">
      <c r="A291" s="133"/>
      <c r="B291" s="134"/>
      <c r="C291" s="134"/>
      <c r="D291" s="134"/>
      <c r="E291" s="134"/>
      <c r="F291" s="135"/>
      <c r="G291" s="136"/>
      <c r="L291" s="67" t="str">
        <f t="shared" si="12"/>
        <v/>
      </c>
      <c r="M291" s="67" t="str">
        <f t="shared" si="14"/>
        <v/>
      </c>
      <c r="N291" s="67" t="str">
        <f t="shared" si="13"/>
        <v/>
      </c>
    </row>
    <row r="292" spans="1:14">
      <c r="A292" s="133"/>
      <c r="B292" s="134"/>
      <c r="C292" s="134"/>
      <c r="D292" s="134"/>
      <c r="E292" s="134"/>
      <c r="F292" s="135"/>
      <c r="G292" s="136"/>
      <c r="L292" s="67" t="str">
        <f t="shared" si="12"/>
        <v/>
      </c>
      <c r="M292" s="67" t="str">
        <f t="shared" si="14"/>
        <v/>
      </c>
      <c r="N292" s="67" t="str">
        <f t="shared" si="13"/>
        <v/>
      </c>
    </row>
    <row r="293" spans="1:14">
      <c r="A293" s="133"/>
      <c r="B293" s="134"/>
      <c r="C293" s="134"/>
      <c r="D293" s="134"/>
      <c r="E293" s="134"/>
      <c r="F293" s="135"/>
      <c r="G293" s="136"/>
      <c r="L293" s="67" t="str">
        <f t="shared" si="12"/>
        <v/>
      </c>
      <c r="M293" s="67" t="str">
        <f t="shared" si="14"/>
        <v/>
      </c>
      <c r="N293" s="67" t="str">
        <f t="shared" si="13"/>
        <v/>
      </c>
    </row>
    <row r="294" spans="1:14">
      <c r="A294" s="133"/>
      <c r="B294" s="134"/>
      <c r="C294" s="134"/>
      <c r="D294" s="134"/>
      <c r="E294" s="134"/>
      <c r="F294" s="135"/>
      <c r="G294" s="136"/>
      <c r="L294" s="67" t="str">
        <f t="shared" si="12"/>
        <v/>
      </c>
      <c r="M294" s="67" t="str">
        <f t="shared" si="14"/>
        <v/>
      </c>
      <c r="N294" s="67" t="str">
        <f t="shared" si="13"/>
        <v/>
      </c>
    </row>
    <row r="295" spans="1:14">
      <c r="A295" s="133"/>
      <c r="B295" s="134"/>
      <c r="C295" s="134"/>
      <c r="D295" s="134"/>
      <c r="E295" s="134"/>
      <c r="F295" s="135"/>
      <c r="G295" s="136"/>
      <c r="L295" s="67" t="str">
        <f t="shared" si="12"/>
        <v/>
      </c>
      <c r="M295" s="67" t="str">
        <f t="shared" si="14"/>
        <v/>
      </c>
      <c r="N295" s="67" t="str">
        <f t="shared" si="13"/>
        <v/>
      </c>
    </row>
    <row r="296" spans="1:14">
      <c r="A296" s="133"/>
      <c r="B296" s="134"/>
      <c r="C296" s="134"/>
      <c r="D296" s="134"/>
      <c r="E296" s="134"/>
      <c r="F296" s="135"/>
      <c r="G296" s="136"/>
      <c r="L296" s="67" t="str">
        <f t="shared" si="12"/>
        <v/>
      </c>
      <c r="M296" s="67" t="str">
        <f t="shared" si="14"/>
        <v/>
      </c>
      <c r="N296" s="67" t="str">
        <f t="shared" si="13"/>
        <v/>
      </c>
    </row>
    <row r="297" spans="1:14">
      <c r="A297" s="133"/>
      <c r="B297" s="134"/>
      <c r="C297" s="134"/>
      <c r="D297" s="134"/>
      <c r="E297" s="134"/>
      <c r="F297" s="135"/>
      <c r="G297" s="136"/>
      <c r="L297" s="67" t="str">
        <f t="shared" si="12"/>
        <v/>
      </c>
      <c r="M297" s="67" t="str">
        <f t="shared" si="14"/>
        <v/>
      </c>
      <c r="N297" s="67" t="str">
        <f t="shared" si="13"/>
        <v/>
      </c>
    </row>
    <row r="298" spans="1:14">
      <c r="A298" s="133"/>
      <c r="B298" s="134"/>
      <c r="C298" s="134"/>
      <c r="D298" s="134"/>
      <c r="E298" s="134"/>
      <c r="F298" s="135"/>
      <c r="G298" s="136"/>
      <c r="L298" s="67" t="str">
        <f t="shared" si="12"/>
        <v/>
      </c>
      <c r="M298" s="67" t="str">
        <f t="shared" si="14"/>
        <v/>
      </c>
      <c r="N298" s="67" t="str">
        <f t="shared" si="13"/>
        <v/>
      </c>
    </row>
    <row r="299" spans="1:14">
      <c r="A299" s="133"/>
      <c r="B299" s="134"/>
      <c r="C299" s="134"/>
      <c r="D299" s="134"/>
      <c r="E299" s="134"/>
      <c r="F299" s="135"/>
      <c r="G299" s="136"/>
      <c r="L299" s="67" t="str">
        <f t="shared" si="12"/>
        <v/>
      </c>
      <c r="M299" s="67" t="str">
        <f t="shared" si="14"/>
        <v/>
      </c>
      <c r="N299" s="67" t="str">
        <f t="shared" si="13"/>
        <v/>
      </c>
    </row>
    <row r="300" spans="1:14">
      <c r="A300" s="133"/>
      <c r="B300" s="134"/>
      <c r="C300" s="134"/>
      <c r="D300" s="134"/>
      <c r="E300" s="134"/>
      <c r="F300" s="135"/>
      <c r="G300" s="136"/>
      <c r="L300" s="67" t="str">
        <f t="shared" si="12"/>
        <v/>
      </c>
      <c r="M300" s="67" t="str">
        <f t="shared" si="14"/>
        <v/>
      </c>
      <c r="N300" s="67" t="str">
        <f t="shared" si="13"/>
        <v/>
      </c>
    </row>
    <row r="301" spans="1:14">
      <c r="A301" s="133"/>
      <c r="B301" s="134"/>
      <c r="C301" s="134"/>
      <c r="D301" s="134"/>
      <c r="E301" s="134"/>
      <c r="F301" s="135"/>
      <c r="G301" s="136"/>
      <c r="L301" s="67" t="str">
        <f t="shared" si="12"/>
        <v/>
      </c>
      <c r="M301" s="67" t="str">
        <f t="shared" si="14"/>
        <v/>
      </c>
      <c r="N301" s="67" t="str">
        <f t="shared" si="13"/>
        <v/>
      </c>
    </row>
    <row r="302" spans="1:14">
      <c r="A302" s="133"/>
      <c r="B302" s="134"/>
      <c r="C302" s="134"/>
      <c r="D302" s="134"/>
      <c r="E302" s="134"/>
      <c r="F302" s="135"/>
      <c r="G302" s="136"/>
      <c r="L302" s="67" t="str">
        <f t="shared" si="12"/>
        <v/>
      </c>
      <c r="M302" s="67" t="str">
        <f t="shared" si="14"/>
        <v/>
      </c>
      <c r="N302" s="67" t="str">
        <f t="shared" si="13"/>
        <v/>
      </c>
    </row>
    <row r="303" spans="1:14">
      <c r="A303" s="133"/>
      <c r="B303" s="134"/>
      <c r="C303" s="134"/>
      <c r="D303" s="134"/>
      <c r="E303" s="134"/>
      <c r="F303" s="135"/>
      <c r="G303" s="136"/>
      <c r="L303" s="67" t="str">
        <f t="shared" si="12"/>
        <v/>
      </c>
      <c r="M303" s="67" t="str">
        <f t="shared" si="14"/>
        <v/>
      </c>
      <c r="N303" s="67" t="str">
        <f t="shared" si="13"/>
        <v/>
      </c>
    </row>
    <row r="304" spans="1:14">
      <c r="A304" s="133"/>
      <c r="B304" s="134"/>
      <c r="C304" s="134"/>
      <c r="D304" s="134"/>
      <c r="E304" s="134"/>
      <c r="F304" s="135"/>
      <c r="G304" s="136"/>
      <c r="L304" s="67" t="str">
        <f t="shared" si="12"/>
        <v/>
      </c>
      <c r="M304" s="67" t="str">
        <f t="shared" si="14"/>
        <v/>
      </c>
      <c r="N304" s="67" t="str">
        <f t="shared" si="13"/>
        <v/>
      </c>
    </row>
    <row r="305" spans="1:14">
      <c r="A305" s="133"/>
      <c r="B305" s="134"/>
      <c r="C305" s="134"/>
      <c r="D305" s="134"/>
      <c r="E305" s="134"/>
      <c r="F305" s="135"/>
      <c r="G305" s="136"/>
      <c r="L305" s="67" t="str">
        <f t="shared" si="12"/>
        <v/>
      </c>
      <c r="M305" s="67" t="str">
        <f t="shared" si="14"/>
        <v/>
      </c>
      <c r="N305" s="67" t="str">
        <f t="shared" si="13"/>
        <v/>
      </c>
    </row>
    <row r="306" spans="1:14">
      <c r="A306" s="133"/>
      <c r="B306" s="134"/>
      <c r="C306" s="134"/>
      <c r="D306" s="134"/>
      <c r="E306" s="134"/>
      <c r="F306" s="135"/>
      <c r="G306" s="136"/>
      <c r="L306" s="67" t="str">
        <f t="shared" si="12"/>
        <v/>
      </c>
      <c r="M306" s="67" t="str">
        <f t="shared" si="14"/>
        <v/>
      </c>
      <c r="N306" s="67" t="str">
        <f t="shared" si="13"/>
        <v/>
      </c>
    </row>
    <row r="307" spans="1:14">
      <c r="A307" s="133"/>
      <c r="B307" s="134"/>
      <c r="C307" s="134"/>
      <c r="D307" s="134"/>
      <c r="E307" s="134"/>
      <c r="F307" s="135"/>
      <c r="G307" s="136"/>
      <c r="L307" s="67" t="str">
        <f t="shared" si="12"/>
        <v/>
      </c>
      <c r="M307" s="67" t="str">
        <f t="shared" si="14"/>
        <v/>
      </c>
      <c r="N307" s="67" t="str">
        <f t="shared" si="13"/>
        <v/>
      </c>
    </row>
    <row r="308" spans="1:14">
      <c r="A308" s="133"/>
      <c r="B308" s="134"/>
      <c r="C308" s="134"/>
      <c r="D308" s="134"/>
      <c r="E308" s="134"/>
      <c r="F308" s="135"/>
      <c r="G308" s="136"/>
      <c r="L308" s="67" t="str">
        <f t="shared" si="12"/>
        <v/>
      </c>
      <c r="M308" s="67" t="str">
        <f t="shared" si="14"/>
        <v/>
      </c>
      <c r="N308" s="67" t="str">
        <f t="shared" si="13"/>
        <v/>
      </c>
    </row>
    <row r="309" spans="1:14">
      <c r="A309" s="133"/>
      <c r="B309" s="134"/>
      <c r="C309" s="134"/>
      <c r="D309" s="134"/>
      <c r="E309" s="134"/>
      <c r="F309" s="135"/>
      <c r="G309" s="136"/>
      <c r="L309" s="67" t="str">
        <f t="shared" si="12"/>
        <v/>
      </c>
      <c r="M309" s="67" t="str">
        <f t="shared" si="14"/>
        <v/>
      </c>
      <c r="N309" s="67" t="str">
        <f t="shared" si="13"/>
        <v/>
      </c>
    </row>
    <row r="310" spans="1:14">
      <c r="A310" s="133"/>
      <c r="B310" s="134"/>
      <c r="C310" s="134"/>
      <c r="D310" s="134"/>
      <c r="E310" s="134"/>
      <c r="F310" s="135"/>
      <c r="G310" s="136"/>
      <c r="L310" s="67" t="str">
        <f t="shared" si="12"/>
        <v/>
      </c>
      <c r="M310" s="67" t="str">
        <f t="shared" si="14"/>
        <v/>
      </c>
      <c r="N310" s="67" t="str">
        <f t="shared" si="13"/>
        <v/>
      </c>
    </row>
    <row r="311" spans="1:14">
      <c r="A311" s="133"/>
      <c r="B311" s="134"/>
      <c r="C311" s="134"/>
      <c r="D311" s="134"/>
      <c r="E311" s="134"/>
      <c r="F311" s="135"/>
      <c r="G311" s="136"/>
      <c r="L311" s="67" t="str">
        <f t="shared" si="12"/>
        <v/>
      </c>
      <c r="M311" s="67" t="str">
        <f t="shared" si="14"/>
        <v/>
      </c>
      <c r="N311" s="67" t="str">
        <f t="shared" si="13"/>
        <v/>
      </c>
    </row>
    <row r="312" spans="1:14">
      <c r="A312" s="133"/>
      <c r="B312" s="134"/>
      <c r="C312" s="134"/>
      <c r="D312" s="134"/>
      <c r="E312" s="134"/>
      <c r="F312" s="135"/>
      <c r="G312" s="136"/>
      <c r="L312" s="67" t="str">
        <f t="shared" si="12"/>
        <v/>
      </c>
      <c r="M312" s="67" t="str">
        <f t="shared" si="14"/>
        <v/>
      </c>
      <c r="N312" s="67" t="str">
        <f t="shared" si="13"/>
        <v/>
      </c>
    </row>
    <row r="313" spans="1:14">
      <c r="A313" s="133"/>
      <c r="B313" s="134"/>
      <c r="C313" s="134"/>
      <c r="D313" s="134"/>
      <c r="E313" s="134"/>
      <c r="F313" s="135"/>
      <c r="G313" s="136"/>
      <c r="L313" s="67" t="str">
        <f t="shared" si="12"/>
        <v/>
      </c>
      <c r="M313" s="67" t="str">
        <f t="shared" si="14"/>
        <v/>
      </c>
      <c r="N313" s="67" t="str">
        <f t="shared" si="13"/>
        <v/>
      </c>
    </row>
    <row r="314" spans="1:14">
      <c r="A314" s="133"/>
      <c r="B314" s="134"/>
      <c r="C314" s="134"/>
      <c r="D314" s="134"/>
      <c r="E314" s="134"/>
      <c r="F314" s="135"/>
      <c r="G314" s="136"/>
      <c r="L314" s="67" t="str">
        <f t="shared" si="12"/>
        <v/>
      </c>
      <c r="M314" s="67" t="str">
        <f t="shared" si="14"/>
        <v/>
      </c>
      <c r="N314" s="67" t="str">
        <f t="shared" si="13"/>
        <v/>
      </c>
    </row>
    <row r="315" spans="1:14">
      <c r="A315" s="133"/>
      <c r="B315" s="134"/>
      <c r="C315" s="134"/>
      <c r="D315" s="134"/>
      <c r="E315" s="134"/>
      <c r="F315" s="135"/>
      <c r="G315" s="136"/>
      <c r="L315" s="67" t="str">
        <f t="shared" si="12"/>
        <v/>
      </c>
      <c r="M315" s="67" t="str">
        <f t="shared" si="14"/>
        <v/>
      </c>
      <c r="N315" s="67" t="str">
        <f t="shared" si="13"/>
        <v/>
      </c>
    </row>
    <row r="316" spans="1:14">
      <c r="A316" s="133"/>
      <c r="B316" s="134"/>
      <c r="C316" s="134"/>
      <c r="D316" s="134"/>
      <c r="E316" s="134"/>
      <c r="F316" s="135"/>
      <c r="G316" s="136"/>
      <c r="L316" s="67" t="str">
        <f t="shared" si="12"/>
        <v/>
      </c>
      <c r="M316" s="67" t="str">
        <f t="shared" si="14"/>
        <v/>
      </c>
      <c r="N316" s="67" t="str">
        <f t="shared" si="13"/>
        <v/>
      </c>
    </row>
    <row r="317" spans="1:14">
      <c r="A317" s="133"/>
      <c r="B317" s="134"/>
      <c r="C317" s="134"/>
      <c r="D317" s="134"/>
      <c r="E317" s="134"/>
      <c r="F317" s="135"/>
      <c r="G317" s="136"/>
      <c r="L317" s="67" t="str">
        <f t="shared" si="12"/>
        <v/>
      </c>
      <c r="M317" s="67" t="str">
        <f t="shared" si="14"/>
        <v/>
      </c>
      <c r="N317" s="67" t="str">
        <f t="shared" si="13"/>
        <v/>
      </c>
    </row>
    <row r="318" spans="1:14">
      <c r="A318" s="133"/>
      <c r="B318" s="134"/>
      <c r="C318" s="134"/>
      <c r="D318" s="134"/>
      <c r="E318" s="134"/>
      <c r="F318" s="135"/>
      <c r="G318" s="136"/>
      <c r="L318" s="67" t="str">
        <f t="shared" si="12"/>
        <v/>
      </c>
      <c r="M318" s="67" t="str">
        <f t="shared" si="14"/>
        <v/>
      </c>
      <c r="N318" s="67" t="str">
        <f t="shared" si="13"/>
        <v/>
      </c>
    </row>
    <row r="319" spans="1:14">
      <c r="A319" s="133"/>
      <c r="B319" s="134"/>
      <c r="C319" s="134"/>
      <c r="D319" s="134"/>
      <c r="E319" s="134"/>
      <c r="F319" s="135"/>
      <c r="G319" s="136"/>
      <c r="L319" s="67" t="str">
        <f t="shared" si="12"/>
        <v/>
      </c>
      <c r="M319" s="67" t="str">
        <f t="shared" si="14"/>
        <v/>
      </c>
      <c r="N319" s="67" t="str">
        <f t="shared" si="13"/>
        <v/>
      </c>
    </row>
    <row r="320" spans="1:14">
      <c r="A320" s="133"/>
      <c r="B320" s="134"/>
      <c r="C320" s="134"/>
      <c r="D320" s="134"/>
      <c r="E320" s="134"/>
      <c r="F320" s="135"/>
      <c r="G320" s="136"/>
      <c r="L320" s="67" t="str">
        <f t="shared" si="12"/>
        <v/>
      </c>
      <c r="M320" s="67" t="str">
        <f t="shared" si="14"/>
        <v/>
      </c>
      <c r="N320" s="67" t="str">
        <f t="shared" si="13"/>
        <v/>
      </c>
    </row>
    <row r="321" spans="1:14">
      <c r="A321" s="133"/>
      <c r="B321" s="134"/>
      <c r="C321" s="134"/>
      <c r="D321" s="134"/>
      <c r="E321" s="134"/>
      <c r="F321" s="135"/>
      <c r="G321" s="136"/>
      <c r="L321" s="67" t="str">
        <f t="shared" si="12"/>
        <v/>
      </c>
      <c r="M321" s="67" t="str">
        <f t="shared" si="14"/>
        <v/>
      </c>
      <c r="N321" s="67" t="str">
        <f t="shared" si="13"/>
        <v/>
      </c>
    </row>
    <row r="322" spans="1:14">
      <c r="A322" s="133"/>
      <c r="B322" s="134"/>
      <c r="C322" s="134"/>
      <c r="D322" s="134"/>
      <c r="E322" s="134"/>
      <c r="F322" s="135"/>
      <c r="G322" s="136"/>
      <c r="L322" s="67" t="str">
        <f t="shared" si="12"/>
        <v/>
      </c>
      <c r="M322" s="67" t="str">
        <f t="shared" si="14"/>
        <v/>
      </c>
      <c r="N322" s="67" t="str">
        <f t="shared" si="13"/>
        <v/>
      </c>
    </row>
    <row r="323" spans="1:14">
      <c r="A323" s="133"/>
      <c r="B323" s="134"/>
      <c r="C323" s="134"/>
      <c r="D323" s="134"/>
      <c r="E323" s="134"/>
      <c r="F323" s="135"/>
      <c r="G323" s="136"/>
      <c r="L323" s="67" t="str">
        <f t="shared" ref="L323:L386" si="15">IF(E323="","",NORMDIST(E323,J$10,J$11,TRUE))</f>
        <v/>
      </c>
      <c r="M323" s="67" t="str">
        <f t="shared" si="14"/>
        <v/>
      </c>
      <c r="N323" s="67" t="str">
        <f t="shared" ref="N323:N386" si="16">IF(L323="","",POWER(F323-M323,2) / M323)</f>
        <v/>
      </c>
    </row>
    <row r="324" spans="1:14">
      <c r="A324" s="133"/>
      <c r="B324" s="134"/>
      <c r="C324" s="134"/>
      <c r="D324" s="134"/>
      <c r="E324" s="134"/>
      <c r="F324" s="135"/>
      <c r="G324" s="136"/>
      <c r="L324" s="67" t="str">
        <f t="shared" si="15"/>
        <v/>
      </c>
      <c r="M324" s="67" t="str">
        <f t="shared" ref="M324:M387" si="17">IF(L324="","",(L324-L323)*J$3)</f>
        <v/>
      </c>
      <c r="N324" s="67" t="str">
        <f t="shared" si="16"/>
        <v/>
      </c>
    </row>
    <row r="325" spans="1:14">
      <c r="A325" s="133"/>
      <c r="B325" s="134"/>
      <c r="C325" s="134"/>
      <c r="D325" s="134"/>
      <c r="E325" s="134"/>
      <c r="F325" s="135"/>
      <c r="G325" s="136"/>
      <c r="L325" s="67" t="str">
        <f t="shared" si="15"/>
        <v/>
      </c>
      <c r="M325" s="67" t="str">
        <f t="shared" si="17"/>
        <v/>
      </c>
      <c r="N325" s="67" t="str">
        <f t="shared" si="16"/>
        <v/>
      </c>
    </row>
    <row r="326" spans="1:14">
      <c r="A326" s="133"/>
      <c r="B326" s="134"/>
      <c r="C326" s="134"/>
      <c r="D326" s="134"/>
      <c r="E326" s="134"/>
      <c r="F326" s="135"/>
      <c r="G326" s="136"/>
      <c r="L326" s="67" t="str">
        <f t="shared" si="15"/>
        <v/>
      </c>
      <c r="M326" s="67" t="str">
        <f t="shared" si="17"/>
        <v/>
      </c>
      <c r="N326" s="67" t="str">
        <f t="shared" si="16"/>
        <v/>
      </c>
    </row>
    <row r="327" spans="1:14">
      <c r="A327" s="133"/>
      <c r="B327" s="134"/>
      <c r="C327" s="134"/>
      <c r="D327" s="134"/>
      <c r="E327" s="134"/>
      <c r="F327" s="135"/>
      <c r="G327" s="136"/>
      <c r="L327" s="67" t="str">
        <f t="shared" si="15"/>
        <v/>
      </c>
      <c r="M327" s="67" t="str">
        <f t="shared" si="17"/>
        <v/>
      </c>
      <c r="N327" s="67" t="str">
        <f t="shared" si="16"/>
        <v/>
      </c>
    </row>
    <row r="328" spans="1:14">
      <c r="A328" s="133"/>
      <c r="B328" s="134"/>
      <c r="C328" s="134"/>
      <c r="D328" s="134"/>
      <c r="E328" s="134"/>
      <c r="F328" s="135"/>
      <c r="G328" s="136"/>
      <c r="L328" s="67" t="str">
        <f t="shared" si="15"/>
        <v/>
      </c>
      <c r="M328" s="67" t="str">
        <f t="shared" si="17"/>
        <v/>
      </c>
      <c r="N328" s="67" t="str">
        <f t="shared" si="16"/>
        <v/>
      </c>
    </row>
    <row r="329" spans="1:14">
      <c r="A329" s="133"/>
      <c r="B329" s="134"/>
      <c r="C329" s="134"/>
      <c r="D329" s="134"/>
      <c r="E329" s="134"/>
      <c r="F329" s="135"/>
      <c r="G329" s="136"/>
      <c r="L329" s="67" t="str">
        <f t="shared" si="15"/>
        <v/>
      </c>
      <c r="M329" s="67" t="str">
        <f t="shared" si="17"/>
        <v/>
      </c>
      <c r="N329" s="67" t="str">
        <f t="shared" si="16"/>
        <v/>
      </c>
    </row>
    <row r="330" spans="1:14">
      <c r="A330" s="133"/>
      <c r="B330" s="134"/>
      <c r="C330" s="134"/>
      <c r="D330" s="134"/>
      <c r="E330" s="134"/>
      <c r="F330" s="135"/>
      <c r="G330" s="136"/>
      <c r="L330" s="67" t="str">
        <f t="shared" si="15"/>
        <v/>
      </c>
      <c r="M330" s="67" t="str">
        <f t="shared" si="17"/>
        <v/>
      </c>
      <c r="N330" s="67" t="str">
        <f t="shared" si="16"/>
        <v/>
      </c>
    </row>
    <row r="331" spans="1:14">
      <c r="A331" s="133"/>
      <c r="B331" s="134"/>
      <c r="C331" s="134"/>
      <c r="D331" s="134"/>
      <c r="E331" s="134"/>
      <c r="F331" s="135"/>
      <c r="G331" s="136"/>
      <c r="L331" s="67" t="str">
        <f t="shared" si="15"/>
        <v/>
      </c>
      <c r="M331" s="67" t="str">
        <f t="shared" si="17"/>
        <v/>
      </c>
      <c r="N331" s="67" t="str">
        <f t="shared" si="16"/>
        <v/>
      </c>
    </row>
    <row r="332" spans="1:14">
      <c r="A332" s="133"/>
      <c r="B332" s="134"/>
      <c r="C332" s="134"/>
      <c r="D332" s="134"/>
      <c r="E332" s="134"/>
      <c r="F332" s="135"/>
      <c r="G332" s="136"/>
      <c r="L332" s="67" t="str">
        <f t="shared" si="15"/>
        <v/>
      </c>
      <c r="M332" s="67" t="str">
        <f t="shared" si="17"/>
        <v/>
      </c>
      <c r="N332" s="67" t="str">
        <f t="shared" si="16"/>
        <v/>
      </c>
    </row>
    <row r="333" spans="1:14">
      <c r="A333" s="133"/>
      <c r="B333" s="134"/>
      <c r="C333" s="134"/>
      <c r="D333" s="134"/>
      <c r="E333" s="134"/>
      <c r="F333" s="135"/>
      <c r="G333" s="136"/>
      <c r="L333" s="67" t="str">
        <f t="shared" si="15"/>
        <v/>
      </c>
      <c r="M333" s="67" t="str">
        <f t="shared" si="17"/>
        <v/>
      </c>
      <c r="N333" s="67" t="str">
        <f t="shared" si="16"/>
        <v/>
      </c>
    </row>
    <row r="334" spans="1:14">
      <c r="A334" s="133"/>
      <c r="B334" s="134"/>
      <c r="C334" s="134"/>
      <c r="D334" s="134"/>
      <c r="E334" s="134"/>
      <c r="F334" s="135"/>
      <c r="G334" s="136"/>
      <c r="L334" s="67" t="str">
        <f t="shared" si="15"/>
        <v/>
      </c>
      <c r="M334" s="67" t="str">
        <f t="shared" si="17"/>
        <v/>
      </c>
      <c r="N334" s="67" t="str">
        <f t="shared" si="16"/>
        <v/>
      </c>
    </row>
    <row r="335" spans="1:14">
      <c r="A335" s="133"/>
      <c r="B335" s="134"/>
      <c r="C335" s="134"/>
      <c r="D335" s="134"/>
      <c r="E335" s="134"/>
      <c r="F335" s="135"/>
      <c r="G335" s="136"/>
      <c r="L335" s="67" t="str">
        <f t="shared" si="15"/>
        <v/>
      </c>
      <c r="M335" s="67" t="str">
        <f t="shared" si="17"/>
        <v/>
      </c>
      <c r="N335" s="67" t="str">
        <f t="shared" si="16"/>
        <v/>
      </c>
    </row>
    <row r="336" spans="1:14">
      <c r="A336" s="133"/>
      <c r="B336" s="134"/>
      <c r="C336" s="134"/>
      <c r="D336" s="134"/>
      <c r="E336" s="134"/>
      <c r="F336" s="135"/>
      <c r="G336" s="136"/>
      <c r="L336" s="67" t="str">
        <f t="shared" si="15"/>
        <v/>
      </c>
      <c r="M336" s="67" t="str">
        <f t="shared" si="17"/>
        <v/>
      </c>
      <c r="N336" s="67" t="str">
        <f t="shared" si="16"/>
        <v/>
      </c>
    </row>
    <row r="337" spans="1:14">
      <c r="A337" s="133"/>
      <c r="B337" s="134"/>
      <c r="C337" s="134"/>
      <c r="D337" s="134"/>
      <c r="E337" s="134"/>
      <c r="F337" s="135"/>
      <c r="G337" s="136"/>
      <c r="L337" s="67" t="str">
        <f t="shared" si="15"/>
        <v/>
      </c>
      <c r="M337" s="67" t="str">
        <f t="shared" si="17"/>
        <v/>
      </c>
      <c r="N337" s="67" t="str">
        <f t="shared" si="16"/>
        <v/>
      </c>
    </row>
    <row r="338" spans="1:14">
      <c r="A338" s="133"/>
      <c r="B338" s="134"/>
      <c r="C338" s="134"/>
      <c r="D338" s="134"/>
      <c r="E338" s="134"/>
      <c r="F338" s="135"/>
      <c r="G338" s="136"/>
      <c r="L338" s="67" t="str">
        <f t="shared" si="15"/>
        <v/>
      </c>
      <c r="M338" s="67" t="str">
        <f t="shared" si="17"/>
        <v/>
      </c>
      <c r="N338" s="67" t="str">
        <f t="shared" si="16"/>
        <v/>
      </c>
    </row>
    <row r="339" spans="1:14">
      <c r="A339" s="133"/>
      <c r="B339" s="134"/>
      <c r="C339" s="134"/>
      <c r="D339" s="134"/>
      <c r="E339" s="134"/>
      <c r="F339" s="135"/>
      <c r="G339" s="136"/>
      <c r="L339" s="67" t="str">
        <f t="shared" si="15"/>
        <v/>
      </c>
      <c r="M339" s="67" t="str">
        <f t="shared" si="17"/>
        <v/>
      </c>
      <c r="N339" s="67" t="str">
        <f t="shared" si="16"/>
        <v/>
      </c>
    </row>
    <row r="340" spans="1:14">
      <c r="A340" s="133"/>
      <c r="B340" s="134"/>
      <c r="C340" s="134"/>
      <c r="D340" s="134"/>
      <c r="E340" s="134"/>
      <c r="F340" s="135"/>
      <c r="G340" s="136"/>
      <c r="L340" s="67" t="str">
        <f t="shared" si="15"/>
        <v/>
      </c>
      <c r="M340" s="67" t="str">
        <f t="shared" si="17"/>
        <v/>
      </c>
      <c r="N340" s="67" t="str">
        <f t="shared" si="16"/>
        <v/>
      </c>
    </row>
    <row r="341" spans="1:14">
      <c r="A341" s="133"/>
      <c r="B341" s="134"/>
      <c r="C341" s="134"/>
      <c r="D341" s="134"/>
      <c r="E341" s="134"/>
      <c r="F341" s="135"/>
      <c r="G341" s="136"/>
      <c r="L341" s="67" t="str">
        <f t="shared" si="15"/>
        <v/>
      </c>
      <c r="M341" s="67" t="str">
        <f t="shared" si="17"/>
        <v/>
      </c>
      <c r="N341" s="67" t="str">
        <f t="shared" si="16"/>
        <v/>
      </c>
    </row>
    <row r="342" spans="1:14">
      <c r="A342" s="133"/>
      <c r="B342" s="134"/>
      <c r="C342" s="134"/>
      <c r="D342" s="134"/>
      <c r="E342" s="134"/>
      <c r="F342" s="135"/>
      <c r="G342" s="136"/>
      <c r="L342" s="67" t="str">
        <f t="shared" si="15"/>
        <v/>
      </c>
      <c r="M342" s="67" t="str">
        <f t="shared" si="17"/>
        <v/>
      </c>
      <c r="N342" s="67" t="str">
        <f t="shared" si="16"/>
        <v/>
      </c>
    </row>
    <row r="343" spans="1:14">
      <c r="A343" s="133"/>
      <c r="B343" s="134"/>
      <c r="C343" s="134"/>
      <c r="D343" s="134"/>
      <c r="E343" s="134"/>
      <c r="F343" s="135"/>
      <c r="G343" s="136"/>
      <c r="L343" s="67" t="str">
        <f t="shared" si="15"/>
        <v/>
      </c>
      <c r="M343" s="67" t="str">
        <f t="shared" si="17"/>
        <v/>
      </c>
      <c r="N343" s="67" t="str">
        <f t="shared" si="16"/>
        <v/>
      </c>
    </row>
    <row r="344" spans="1:14">
      <c r="A344" s="133"/>
      <c r="B344" s="134"/>
      <c r="C344" s="134"/>
      <c r="D344" s="134"/>
      <c r="E344" s="134"/>
      <c r="F344" s="135"/>
      <c r="G344" s="136"/>
      <c r="L344" s="67" t="str">
        <f t="shared" si="15"/>
        <v/>
      </c>
      <c r="M344" s="67" t="str">
        <f t="shared" si="17"/>
        <v/>
      </c>
      <c r="N344" s="67" t="str">
        <f t="shared" si="16"/>
        <v/>
      </c>
    </row>
    <row r="345" spans="1:14">
      <c r="A345" s="133"/>
      <c r="B345" s="134"/>
      <c r="C345" s="134"/>
      <c r="D345" s="134"/>
      <c r="E345" s="134"/>
      <c r="F345" s="135"/>
      <c r="G345" s="136"/>
      <c r="L345" s="67" t="str">
        <f t="shared" si="15"/>
        <v/>
      </c>
      <c r="M345" s="67" t="str">
        <f t="shared" si="17"/>
        <v/>
      </c>
      <c r="N345" s="67" t="str">
        <f t="shared" si="16"/>
        <v/>
      </c>
    </row>
    <row r="346" spans="1:14">
      <c r="A346" s="133"/>
      <c r="B346" s="134"/>
      <c r="C346" s="134"/>
      <c r="D346" s="134"/>
      <c r="E346" s="134"/>
      <c r="F346" s="135"/>
      <c r="G346" s="136"/>
      <c r="L346" s="67" t="str">
        <f t="shared" si="15"/>
        <v/>
      </c>
      <c r="M346" s="67" t="str">
        <f t="shared" si="17"/>
        <v/>
      </c>
      <c r="N346" s="67" t="str">
        <f t="shared" si="16"/>
        <v/>
      </c>
    </row>
    <row r="347" spans="1:14">
      <c r="A347" s="133"/>
      <c r="B347" s="134"/>
      <c r="C347" s="134"/>
      <c r="D347" s="134"/>
      <c r="E347" s="134"/>
      <c r="F347" s="135"/>
      <c r="G347" s="136"/>
      <c r="L347" s="67" t="str">
        <f t="shared" si="15"/>
        <v/>
      </c>
      <c r="M347" s="67" t="str">
        <f t="shared" si="17"/>
        <v/>
      </c>
      <c r="N347" s="67" t="str">
        <f t="shared" si="16"/>
        <v/>
      </c>
    </row>
    <row r="348" spans="1:14">
      <c r="A348" s="133"/>
      <c r="B348" s="134"/>
      <c r="C348" s="134"/>
      <c r="D348" s="134"/>
      <c r="E348" s="134"/>
      <c r="F348" s="135"/>
      <c r="G348" s="136"/>
      <c r="L348" s="67" t="str">
        <f t="shared" si="15"/>
        <v/>
      </c>
      <c r="M348" s="67" t="str">
        <f t="shared" si="17"/>
        <v/>
      </c>
      <c r="N348" s="67" t="str">
        <f t="shared" si="16"/>
        <v/>
      </c>
    </row>
    <row r="349" spans="1:14">
      <c r="A349" s="133"/>
      <c r="B349" s="134"/>
      <c r="C349" s="134"/>
      <c r="D349" s="134"/>
      <c r="E349" s="134"/>
      <c r="F349" s="135"/>
      <c r="G349" s="136"/>
      <c r="L349" s="67" t="str">
        <f t="shared" si="15"/>
        <v/>
      </c>
      <c r="M349" s="67" t="str">
        <f t="shared" si="17"/>
        <v/>
      </c>
      <c r="N349" s="67" t="str">
        <f t="shared" si="16"/>
        <v/>
      </c>
    </row>
    <row r="350" spans="1:14">
      <c r="A350" s="133"/>
      <c r="B350" s="134"/>
      <c r="C350" s="134"/>
      <c r="D350" s="134"/>
      <c r="E350" s="134"/>
      <c r="F350" s="135"/>
      <c r="G350" s="136"/>
      <c r="L350" s="67" t="str">
        <f t="shared" si="15"/>
        <v/>
      </c>
      <c r="M350" s="67" t="str">
        <f t="shared" si="17"/>
        <v/>
      </c>
      <c r="N350" s="67" t="str">
        <f t="shared" si="16"/>
        <v/>
      </c>
    </row>
    <row r="351" spans="1:14">
      <c r="A351" s="133"/>
      <c r="B351" s="134"/>
      <c r="C351" s="134"/>
      <c r="D351" s="134"/>
      <c r="E351" s="134"/>
      <c r="F351" s="135"/>
      <c r="G351" s="136"/>
      <c r="L351" s="67" t="str">
        <f t="shared" si="15"/>
        <v/>
      </c>
      <c r="M351" s="67" t="str">
        <f t="shared" si="17"/>
        <v/>
      </c>
      <c r="N351" s="67" t="str">
        <f t="shared" si="16"/>
        <v/>
      </c>
    </row>
    <row r="352" spans="1:14">
      <c r="A352" s="133"/>
      <c r="B352" s="134"/>
      <c r="C352" s="134"/>
      <c r="D352" s="134"/>
      <c r="E352" s="134"/>
      <c r="F352" s="135"/>
      <c r="G352" s="136"/>
      <c r="L352" s="67" t="str">
        <f t="shared" si="15"/>
        <v/>
      </c>
      <c r="M352" s="67" t="str">
        <f t="shared" si="17"/>
        <v/>
      </c>
      <c r="N352" s="67" t="str">
        <f t="shared" si="16"/>
        <v/>
      </c>
    </row>
    <row r="353" spans="1:14">
      <c r="A353" s="133"/>
      <c r="B353" s="134"/>
      <c r="C353" s="134"/>
      <c r="D353" s="134"/>
      <c r="E353" s="134"/>
      <c r="F353" s="135"/>
      <c r="G353" s="136"/>
      <c r="L353" s="67" t="str">
        <f t="shared" si="15"/>
        <v/>
      </c>
      <c r="M353" s="67" t="str">
        <f t="shared" si="17"/>
        <v/>
      </c>
      <c r="N353" s="67" t="str">
        <f t="shared" si="16"/>
        <v/>
      </c>
    </row>
    <row r="354" spans="1:14">
      <c r="A354" s="133"/>
      <c r="B354" s="134"/>
      <c r="C354" s="134"/>
      <c r="D354" s="134"/>
      <c r="E354" s="134"/>
      <c r="F354" s="135"/>
      <c r="G354" s="136"/>
      <c r="L354" s="67" t="str">
        <f t="shared" si="15"/>
        <v/>
      </c>
      <c r="M354" s="67" t="str">
        <f t="shared" si="17"/>
        <v/>
      </c>
      <c r="N354" s="67" t="str">
        <f t="shared" si="16"/>
        <v/>
      </c>
    </row>
    <row r="355" spans="1:14">
      <c r="A355" s="133"/>
      <c r="B355" s="134"/>
      <c r="C355" s="134"/>
      <c r="D355" s="134"/>
      <c r="E355" s="134"/>
      <c r="F355" s="135"/>
      <c r="G355" s="136"/>
      <c r="L355" s="67" t="str">
        <f t="shared" si="15"/>
        <v/>
      </c>
      <c r="M355" s="67" t="str">
        <f t="shared" si="17"/>
        <v/>
      </c>
      <c r="N355" s="67" t="str">
        <f t="shared" si="16"/>
        <v/>
      </c>
    </row>
    <row r="356" spans="1:14">
      <c r="A356" s="133"/>
      <c r="B356" s="134"/>
      <c r="C356" s="134"/>
      <c r="D356" s="134"/>
      <c r="E356" s="134"/>
      <c r="F356" s="135"/>
      <c r="G356" s="136"/>
      <c r="L356" s="67" t="str">
        <f t="shared" si="15"/>
        <v/>
      </c>
      <c r="M356" s="67" t="str">
        <f t="shared" si="17"/>
        <v/>
      </c>
      <c r="N356" s="67" t="str">
        <f t="shared" si="16"/>
        <v/>
      </c>
    </row>
    <row r="357" spans="1:14">
      <c r="A357" s="133"/>
      <c r="B357" s="134"/>
      <c r="C357" s="134"/>
      <c r="D357" s="134"/>
      <c r="E357" s="134"/>
      <c r="F357" s="135"/>
      <c r="G357" s="136"/>
      <c r="L357" s="67" t="str">
        <f t="shared" si="15"/>
        <v/>
      </c>
      <c r="M357" s="67" t="str">
        <f t="shared" si="17"/>
        <v/>
      </c>
      <c r="N357" s="67" t="str">
        <f t="shared" si="16"/>
        <v/>
      </c>
    </row>
    <row r="358" spans="1:14">
      <c r="A358" s="133"/>
      <c r="B358" s="134"/>
      <c r="C358" s="134"/>
      <c r="D358" s="134"/>
      <c r="E358" s="134"/>
      <c r="F358" s="135"/>
      <c r="G358" s="136"/>
      <c r="L358" s="67" t="str">
        <f t="shared" si="15"/>
        <v/>
      </c>
      <c r="M358" s="67" t="str">
        <f t="shared" si="17"/>
        <v/>
      </c>
      <c r="N358" s="67" t="str">
        <f t="shared" si="16"/>
        <v/>
      </c>
    </row>
    <row r="359" spans="1:14">
      <c r="A359" s="133"/>
      <c r="B359" s="134"/>
      <c r="C359" s="134"/>
      <c r="D359" s="134"/>
      <c r="E359" s="134"/>
      <c r="F359" s="135"/>
      <c r="G359" s="136"/>
      <c r="L359" s="67" t="str">
        <f t="shared" si="15"/>
        <v/>
      </c>
      <c r="M359" s="67" t="str">
        <f t="shared" si="17"/>
        <v/>
      </c>
      <c r="N359" s="67" t="str">
        <f t="shared" si="16"/>
        <v/>
      </c>
    </row>
    <row r="360" spans="1:14">
      <c r="A360" s="133"/>
      <c r="B360" s="134"/>
      <c r="C360" s="134"/>
      <c r="D360" s="134"/>
      <c r="E360" s="134"/>
      <c r="F360" s="135"/>
      <c r="G360" s="136"/>
      <c r="L360" s="67" t="str">
        <f t="shared" si="15"/>
        <v/>
      </c>
      <c r="M360" s="67" t="str">
        <f t="shared" si="17"/>
        <v/>
      </c>
      <c r="N360" s="67" t="str">
        <f t="shared" si="16"/>
        <v/>
      </c>
    </row>
    <row r="361" spans="1:14">
      <c r="A361" s="133"/>
      <c r="B361" s="134"/>
      <c r="C361" s="134"/>
      <c r="D361" s="134"/>
      <c r="E361" s="134"/>
      <c r="F361" s="135"/>
      <c r="G361" s="136"/>
      <c r="L361" s="67" t="str">
        <f t="shared" si="15"/>
        <v/>
      </c>
      <c r="M361" s="67" t="str">
        <f t="shared" si="17"/>
        <v/>
      </c>
      <c r="N361" s="67" t="str">
        <f t="shared" si="16"/>
        <v/>
      </c>
    </row>
    <row r="362" spans="1:14">
      <c r="A362" s="133"/>
      <c r="B362" s="134"/>
      <c r="C362" s="134"/>
      <c r="D362" s="134"/>
      <c r="E362" s="134"/>
      <c r="F362" s="135"/>
      <c r="G362" s="136"/>
      <c r="L362" s="67" t="str">
        <f t="shared" si="15"/>
        <v/>
      </c>
      <c r="M362" s="67" t="str">
        <f t="shared" si="17"/>
        <v/>
      </c>
      <c r="N362" s="67" t="str">
        <f t="shared" si="16"/>
        <v/>
      </c>
    </row>
    <row r="363" spans="1:14">
      <c r="A363" s="133"/>
      <c r="B363" s="134"/>
      <c r="C363" s="134"/>
      <c r="D363" s="134"/>
      <c r="E363" s="134"/>
      <c r="F363" s="135"/>
      <c r="G363" s="136"/>
      <c r="L363" s="67" t="str">
        <f t="shared" si="15"/>
        <v/>
      </c>
      <c r="M363" s="67" t="str">
        <f t="shared" si="17"/>
        <v/>
      </c>
      <c r="N363" s="67" t="str">
        <f t="shared" si="16"/>
        <v/>
      </c>
    </row>
    <row r="364" spans="1:14">
      <c r="A364" s="133"/>
      <c r="B364" s="134"/>
      <c r="C364" s="134"/>
      <c r="D364" s="134"/>
      <c r="E364" s="134"/>
      <c r="F364" s="135"/>
      <c r="G364" s="136"/>
      <c r="L364" s="67" t="str">
        <f t="shared" si="15"/>
        <v/>
      </c>
      <c r="M364" s="67" t="str">
        <f t="shared" si="17"/>
        <v/>
      </c>
      <c r="N364" s="67" t="str">
        <f t="shared" si="16"/>
        <v/>
      </c>
    </row>
    <row r="365" spans="1:14">
      <c r="A365" s="133"/>
      <c r="B365" s="134"/>
      <c r="C365" s="134"/>
      <c r="D365" s="134"/>
      <c r="E365" s="134"/>
      <c r="F365" s="135"/>
      <c r="G365" s="136"/>
      <c r="L365" s="67" t="str">
        <f t="shared" si="15"/>
        <v/>
      </c>
      <c r="M365" s="67" t="str">
        <f t="shared" si="17"/>
        <v/>
      </c>
      <c r="N365" s="67" t="str">
        <f t="shared" si="16"/>
        <v/>
      </c>
    </row>
    <row r="366" spans="1:14">
      <c r="A366" s="133"/>
      <c r="B366" s="134"/>
      <c r="C366" s="134"/>
      <c r="D366" s="134"/>
      <c r="E366" s="134"/>
      <c r="F366" s="135"/>
      <c r="G366" s="136"/>
      <c r="L366" s="67" t="str">
        <f t="shared" si="15"/>
        <v/>
      </c>
      <c r="M366" s="67" t="str">
        <f t="shared" si="17"/>
        <v/>
      </c>
      <c r="N366" s="67" t="str">
        <f t="shared" si="16"/>
        <v/>
      </c>
    </row>
    <row r="367" spans="1:14">
      <c r="A367" s="133"/>
      <c r="B367" s="134"/>
      <c r="C367" s="134"/>
      <c r="D367" s="134"/>
      <c r="E367" s="134"/>
      <c r="F367" s="135"/>
      <c r="G367" s="136"/>
      <c r="L367" s="67" t="str">
        <f t="shared" si="15"/>
        <v/>
      </c>
      <c r="M367" s="67" t="str">
        <f t="shared" si="17"/>
        <v/>
      </c>
      <c r="N367" s="67" t="str">
        <f t="shared" si="16"/>
        <v/>
      </c>
    </row>
    <row r="368" spans="1:14">
      <c r="A368" s="133"/>
      <c r="B368" s="134"/>
      <c r="C368" s="134"/>
      <c r="D368" s="134"/>
      <c r="E368" s="134"/>
      <c r="F368" s="135"/>
      <c r="G368" s="136"/>
      <c r="L368" s="67" t="str">
        <f t="shared" si="15"/>
        <v/>
      </c>
      <c r="M368" s="67" t="str">
        <f t="shared" si="17"/>
        <v/>
      </c>
      <c r="N368" s="67" t="str">
        <f t="shared" si="16"/>
        <v/>
      </c>
    </row>
    <row r="369" spans="1:14">
      <c r="A369" s="133"/>
      <c r="B369" s="134"/>
      <c r="C369" s="134"/>
      <c r="D369" s="134"/>
      <c r="E369" s="134"/>
      <c r="F369" s="135"/>
      <c r="G369" s="136"/>
      <c r="L369" s="67" t="str">
        <f t="shared" si="15"/>
        <v/>
      </c>
      <c r="M369" s="67" t="str">
        <f t="shared" si="17"/>
        <v/>
      </c>
      <c r="N369" s="67" t="str">
        <f t="shared" si="16"/>
        <v/>
      </c>
    </row>
    <row r="370" spans="1:14">
      <c r="A370" s="133"/>
      <c r="B370" s="134"/>
      <c r="C370" s="134"/>
      <c r="D370" s="134"/>
      <c r="E370" s="134"/>
      <c r="F370" s="135"/>
      <c r="G370" s="136"/>
      <c r="L370" s="67" t="str">
        <f t="shared" si="15"/>
        <v/>
      </c>
      <c r="M370" s="67" t="str">
        <f t="shared" si="17"/>
        <v/>
      </c>
      <c r="N370" s="67" t="str">
        <f t="shared" si="16"/>
        <v/>
      </c>
    </row>
    <row r="371" spans="1:14">
      <c r="A371" s="133"/>
      <c r="B371" s="134"/>
      <c r="C371" s="134"/>
      <c r="D371" s="134"/>
      <c r="E371" s="134"/>
      <c r="F371" s="135"/>
      <c r="G371" s="136"/>
      <c r="L371" s="67" t="str">
        <f t="shared" si="15"/>
        <v/>
      </c>
      <c r="M371" s="67" t="str">
        <f t="shared" si="17"/>
        <v/>
      </c>
      <c r="N371" s="67" t="str">
        <f t="shared" si="16"/>
        <v/>
      </c>
    </row>
    <row r="372" spans="1:14">
      <c r="A372" s="133"/>
      <c r="B372" s="134"/>
      <c r="C372" s="134"/>
      <c r="D372" s="134"/>
      <c r="E372" s="134"/>
      <c r="F372" s="135"/>
      <c r="G372" s="136"/>
      <c r="L372" s="67" t="str">
        <f t="shared" si="15"/>
        <v/>
      </c>
      <c r="M372" s="67" t="str">
        <f t="shared" si="17"/>
        <v/>
      </c>
      <c r="N372" s="67" t="str">
        <f t="shared" si="16"/>
        <v/>
      </c>
    </row>
    <row r="373" spans="1:14">
      <c r="A373" s="133"/>
      <c r="B373" s="134"/>
      <c r="C373" s="134"/>
      <c r="D373" s="134"/>
      <c r="E373" s="134"/>
      <c r="F373" s="135"/>
      <c r="G373" s="136"/>
      <c r="L373" s="67" t="str">
        <f t="shared" si="15"/>
        <v/>
      </c>
      <c r="M373" s="67" t="str">
        <f t="shared" si="17"/>
        <v/>
      </c>
      <c r="N373" s="67" t="str">
        <f t="shared" si="16"/>
        <v/>
      </c>
    </row>
    <row r="374" spans="1:14">
      <c r="A374" s="133"/>
      <c r="B374" s="134"/>
      <c r="C374" s="134"/>
      <c r="D374" s="134"/>
      <c r="E374" s="134"/>
      <c r="F374" s="135"/>
      <c r="G374" s="136"/>
      <c r="L374" s="67" t="str">
        <f t="shared" si="15"/>
        <v/>
      </c>
      <c r="M374" s="67" t="str">
        <f t="shared" si="17"/>
        <v/>
      </c>
      <c r="N374" s="67" t="str">
        <f t="shared" si="16"/>
        <v/>
      </c>
    </row>
    <row r="375" spans="1:14">
      <c r="A375" s="133"/>
      <c r="B375" s="134"/>
      <c r="C375" s="134"/>
      <c r="D375" s="134"/>
      <c r="E375" s="134"/>
      <c r="F375" s="135"/>
      <c r="G375" s="136"/>
      <c r="L375" s="67" t="str">
        <f t="shared" si="15"/>
        <v/>
      </c>
      <c r="M375" s="67" t="str">
        <f t="shared" si="17"/>
        <v/>
      </c>
      <c r="N375" s="67" t="str">
        <f t="shared" si="16"/>
        <v/>
      </c>
    </row>
    <row r="376" spans="1:14">
      <c r="A376" s="133"/>
      <c r="B376" s="134"/>
      <c r="C376" s="134"/>
      <c r="D376" s="134"/>
      <c r="E376" s="134"/>
      <c r="F376" s="135"/>
      <c r="G376" s="136"/>
      <c r="L376" s="67" t="str">
        <f t="shared" si="15"/>
        <v/>
      </c>
      <c r="M376" s="67" t="str">
        <f t="shared" si="17"/>
        <v/>
      </c>
      <c r="N376" s="67" t="str">
        <f t="shared" si="16"/>
        <v/>
      </c>
    </row>
    <row r="377" spans="1:14">
      <c r="A377" s="133"/>
      <c r="B377" s="134"/>
      <c r="C377" s="134"/>
      <c r="D377" s="134"/>
      <c r="E377" s="134"/>
      <c r="F377" s="135"/>
      <c r="G377" s="136"/>
      <c r="L377" s="67" t="str">
        <f t="shared" si="15"/>
        <v/>
      </c>
      <c r="M377" s="67" t="str">
        <f t="shared" si="17"/>
        <v/>
      </c>
      <c r="N377" s="67" t="str">
        <f t="shared" si="16"/>
        <v/>
      </c>
    </row>
    <row r="378" spans="1:14">
      <c r="A378" s="133"/>
      <c r="B378" s="134"/>
      <c r="C378" s="134"/>
      <c r="D378" s="134"/>
      <c r="E378" s="134"/>
      <c r="F378" s="135"/>
      <c r="G378" s="136"/>
      <c r="L378" s="67" t="str">
        <f t="shared" si="15"/>
        <v/>
      </c>
      <c r="M378" s="67" t="str">
        <f t="shared" si="17"/>
        <v/>
      </c>
      <c r="N378" s="67" t="str">
        <f t="shared" si="16"/>
        <v/>
      </c>
    </row>
    <row r="379" spans="1:14">
      <c r="A379" s="133"/>
      <c r="B379" s="134"/>
      <c r="C379" s="134"/>
      <c r="D379" s="134"/>
      <c r="E379" s="134"/>
      <c r="F379" s="135"/>
      <c r="G379" s="136"/>
      <c r="L379" s="67" t="str">
        <f t="shared" si="15"/>
        <v/>
      </c>
      <c r="M379" s="67" t="str">
        <f t="shared" si="17"/>
        <v/>
      </c>
      <c r="N379" s="67" t="str">
        <f t="shared" si="16"/>
        <v/>
      </c>
    </row>
    <row r="380" spans="1:14">
      <c r="A380" s="133"/>
      <c r="B380" s="134"/>
      <c r="C380" s="134"/>
      <c r="D380" s="134"/>
      <c r="E380" s="134"/>
      <c r="F380" s="135"/>
      <c r="G380" s="136"/>
      <c r="L380" s="67" t="str">
        <f t="shared" si="15"/>
        <v/>
      </c>
      <c r="M380" s="67" t="str">
        <f t="shared" si="17"/>
        <v/>
      </c>
      <c r="N380" s="67" t="str">
        <f t="shared" si="16"/>
        <v/>
      </c>
    </row>
    <row r="381" spans="1:14">
      <c r="A381" s="133"/>
      <c r="B381" s="134"/>
      <c r="C381" s="134"/>
      <c r="D381" s="134"/>
      <c r="E381" s="134"/>
      <c r="F381" s="135"/>
      <c r="G381" s="136"/>
      <c r="L381" s="67" t="str">
        <f t="shared" si="15"/>
        <v/>
      </c>
      <c r="M381" s="67" t="str">
        <f t="shared" si="17"/>
        <v/>
      </c>
      <c r="N381" s="67" t="str">
        <f t="shared" si="16"/>
        <v/>
      </c>
    </row>
    <row r="382" spans="1:14">
      <c r="A382" s="133"/>
      <c r="B382" s="134"/>
      <c r="C382" s="134"/>
      <c r="D382" s="134"/>
      <c r="E382" s="134"/>
      <c r="F382" s="135"/>
      <c r="G382" s="136"/>
      <c r="L382" s="67" t="str">
        <f t="shared" si="15"/>
        <v/>
      </c>
      <c r="M382" s="67" t="str">
        <f t="shared" si="17"/>
        <v/>
      </c>
      <c r="N382" s="67" t="str">
        <f t="shared" si="16"/>
        <v/>
      </c>
    </row>
    <row r="383" spans="1:14">
      <c r="A383" s="133"/>
      <c r="B383" s="134"/>
      <c r="C383" s="134"/>
      <c r="D383" s="134"/>
      <c r="E383" s="134"/>
      <c r="F383" s="135"/>
      <c r="G383" s="136"/>
      <c r="L383" s="67" t="str">
        <f t="shared" si="15"/>
        <v/>
      </c>
      <c r="M383" s="67" t="str">
        <f t="shared" si="17"/>
        <v/>
      </c>
      <c r="N383" s="67" t="str">
        <f t="shared" si="16"/>
        <v/>
      </c>
    </row>
    <row r="384" spans="1:14">
      <c r="A384" s="133"/>
      <c r="B384" s="134"/>
      <c r="C384" s="134"/>
      <c r="D384" s="134"/>
      <c r="E384" s="134"/>
      <c r="F384" s="135"/>
      <c r="G384" s="136"/>
      <c r="L384" s="67" t="str">
        <f t="shared" si="15"/>
        <v/>
      </c>
      <c r="M384" s="67" t="str">
        <f t="shared" si="17"/>
        <v/>
      </c>
      <c r="N384" s="67" t="str">
        <f t="shared" si="16"/>
        <v/>
      </c>
    </row>
    <row r="385" spans="1:14">
      <c r="A385" s="133"/>
      <c r="B385" s="134"/>
      <c r="C385" s="134"/>
      <c r="D385" s="134"/>
      <c r="E385" s="134"/>
      <c r="F385" s="135"/>
      <c r="G385" s="136"/>
      <c r="L385" s="67" t="str">
        <f t="shared" si="15"/>
        <v/>
      </c>
      <c r="M385" s="67" t="str">
        <f t="shared" si="17"/>
        <v/>
      </c>
      <c r="N385" s="67" t="str">
        <f t="shared" si="16"/>
        <v/>
      </c>
    </row>
    <row r="386" spans="1:14">
      <c r="A386" s="133"/>
      <c r="B386" s="134"/>
      <c r="C386" s="134"/>
      <c r="D386" s="134"/>
      <c r="E386" s="134"/>
      <c r="F386" s="135"/>
      <c r="G386" s="136"/>
      <c r="L386" s="67" t="str">
        <f t="shared" si="15"/>
        <v/>
      </c>
      <c r="M386" s="67" t="str">
        <f t="shared" si="17"/>
        <v/>
      </c>
      <c r="N386" s="67" t="str">
        <f t="shared" si="16"/>
        <v/>
      </c>
    </row>
    <row r="387" spans="1:14">
      <c r="A387" s="133"/>
      <c r="B387" s="134"/>
      <c r="C387" s="134"/>
      <c r="D387" s="134"/>
      <c r="E387" s="134"/>
      <c r="F387" s="135"/>
      <c r="G387" s="136"/>
      <c r="L387" s="67" t="str">
        <f t="shared" ref="L387:L450" si="18">IF(E387="","",NORMDIST(E387,J$10,J$11,TRUE))</f>
        <v/>
      </c>
      <c r="M387" s="67" t="str">
        <f t="shared" si="17"/>
        <v/>
      </c>
      <c r="N387" s="67" t="str">
        <f t="shared" ref="N387:N450" si="19">IF(L387="","",POWER(F387-M387,2) / M387)</f>
        <v/>
      </c>
    </row>
    <row r="388" spans="1:14">
      <c r="A388" s="133"/>
      <c r="B388" s="134"/>
      <c r="C388" s="134"/>
      <c r="D388" s="134"/>
      <c r="E388" s="134"/>
      <c r="F388" s="135"/>
      <c r="G388" s="136"/>
      <c r="L388" s="67" t="str">
        <f t="shared" si="18"/>
        <v/>
      </c>
      <c r="M388" s="67" t="str">
        <f t="shared" ref="M388:M451" si="20">IF(L388="","",(L388-L387)*J$3)</f>
        <v/>
      </c>
      <c r="N388" s="67" t="str">
        <f t="shared" si="19"/>
        <v/>
      </c>
    </row>
    <row r="389" spans="1:14">
      <c r="A389" s="133"/>
      <c r="B389" s="134"/>
      <c r="C389" s="134"/>
      <c r="D389" s="134"/>
      <c r="E389" s="134"/>
      <c r="F389" s="135"/>
      <c r="G389" s="136"/>
      <c r="L389" s="67" t="str">
        <f t="shared" si="18"/>
        <v/>
      </c>
      <c r="M389" s="67" t="str">
        <f t="shared" si="20"/>
        <v/>
      </c>
      <c r="N389" s="67" t="str">
        <f t="shared" si="19"/>
        <v/>
      </c>
    </row>
    <row r="390" spans="1:14">
      <c r="A390" s="133"/>
      <c r="B390" s="134"/>
      <c r="C390" s="134"/>
      <c r="D390" s="134"/>
      <c r="E390" s="134"/>
      <c r="F390" s="135"/>
      <c r="G390" s="136"/>
      <c r="L390" s="67" t="str">
        <f t="shared" si="18"/>
        <v/>
      </c>
      <c r="M390" s="67" t="str">
        <f t="shared" si="20"/>
        <v/>
      </c>
      <c r="N390" s="67" t="str">
        <f t="shared" si="19"/>
        <v/>
      </c>
    </row>
    <row r="391" spans="1:14">
      <c r="A391" s="133"/>
      <c r="B391" s="134"/>
      <c r="C391" s="134"/>
      <c r="D391" s="134"/>
      <c r="E391" s="134"/>
      <c r="F391" s="135"/>
      <c r="G391" s="136"/>
      <c r="L391" s="67" t="str">
        <f t="shared" si="18"/>
        <v/>
      </c>
      <c r="M391" s="67" t="str">
        <f t="shared" si="20"/>
        <v/>
      </c>
      <c r="N391" s="67" t="str">
        <f t="shared" si="19"/>
        <v/>
      </c>
    </row>
    <row r="392" spans="1:14">
      <c r="A392" s="133"/>
      <c r="B392" s="134"/>
      <c r="C392" s="134"/>
      <c r="D392" s="134"/>
      <c r="E392" s="134"/>
      <c r="F392" s="135"/>
      <c r="G392" s="136"/>
      <c r="L392" s="67" t="str">
        <f t="shared" si="18"/>
        <v/>
      </c>
      <c r="M392" s="67" t="str">
        <f t="shared" si="20"/>
        <v/>
      </c>
      <c r="N392" s="67" t="str">
        <f t="shared" si="19"/>
        <v/>
      </c>
    </row>
    <row r="393" spans="1:14">
      <c r="A393" s="133"/>
      <c r="B393" s="134"/>
      <c r="C393" s="134"/>
      <c r="D393" s="134"/>
      <c r="E393" s="134"/>
      <c r="F393" s="135"/>
      <c r="G393" s="136"/>
      <c r="L393" s="67" t="str">
        <f t="shared" si="18"/>
        <v/>
      </c>
      <c r="M393" s="67" t="str">
        <f t="shared" si="20"/>
        <v/>
      </c>
      <c r="N393" s="67" t="str">
        <f t="shared" si="19"/>
        <v/>
      </c>
    </row>
    <row r="394" spans="1:14">
      <c r="A394" s="133"/>
      <c r="B394" s="134"/>
      <c r="C394" s="134"/>
      <c r="D394" s="134"/>
      <c r="E394" s="134"/>
      <c r="F394" s="135"/>
      <c r="G394" s="136"/>
      <c r="L394" s="67" t="str">
        <f t="shared" si="18"/>
        <v/>
      </c>
      <c r="M394" s="67" t="str">
        <f t="shared" si="20"/>
        <v/>
      </c>
      <c r="N394" s="67" t="str">
        <f t="shared" si="19"/>
        <v/>
      </c>
    </row>
    <row r="395" spans="1:14">
      <c r="A395" s="133"/>
      <c r="B395" s="134"/>
      <c r="C395" s="134"/>
      <c r="D395" s="134"/>
      <c r="E395" s="134"/>
      <c r="F395" s="135"/>
      <c r="G395" s="136"/>
      <c r="L395" s="67" t="str">
        <f t="shared" si="18"/>
        <v/>
      </c>
      <c r="M395" s="67" t="str">
        <f t="shared" si="20"/>
        <v/>
      </c>
      <c r="N395" s="67" t="str">
        <f t="shared" si="19"/>
        <v/>
      </c>
    </row>
    <row r="396" spans="1:14">
      <c r="A396" s="133"/>
      <c r="B396" s="134"/>
      <c r="C396" s="134"/>
      <c r="D396" s="134"/>
      <c r="E396" s="134"/>
      <c r="F396" s="135"/>
      <c r="G396" s="136"/>
      <c r="L396" s="67" t="str">
        <f t="shared" si="18"/>
        <v/>
      </c>
      <c r="M396" s="67" t="str">
        <f t="shared" si="20"/>
        <v/>
      </c>
      <c r="N396" s="67" t="str">
        <f t="shared" si="19"/>
        <v/>
      </c>
    </row>
    <row r="397" spans="1:14">
      <c r="A397" s="133"/>
      <c r="B397" s="134"/>
      <c r="C397" s="134"/>
      <c r="D397" s="134"/>
      <c r="E397" s="134"/>
      <c r="F397" s="135"/>
      <c r="G397" s="136"/>
      <c r="L397" s="67" t="str">
        <f t="shared" si="18"/>
        <v/>
      </c>
      <c r="M397" s="67" t="str">
        <f t="shared" si="20"/>
        <v/>
      </c>
      <c r="N397" s="67" t="str">
        <f t="shared" si="19"/>
        <v/>
      </c>
    </row>
    <row r="398" spans="1:14">
      <c r="A398" s="133"/>
      <c r="B398" s="134"/>
      <c r="C398" s="134"/>
      <c r="D398" s="134"/>
      <c r="E398" s="134"/>
      <c r="F398" s="135"/>
      <c r="G398" s="136"/>
      <c r="L398" s="67" t="str">
        <f t="shared" si="18"/>
        <v/>
      </c>
      <c r="M398" s="67" t="str">
        <f t="shared" si="20"/>
        <v/>
      </c>
      <c r="N398" s="67" t="str">
        <f t="shared" si="19"/>
        <v/>
      </c>
    </row>
    <row r="399" spans="1:14">
      <c r="A399" s="133"/>
      <c r="B399" s="134"/>
      <c r="C399" s="134"/>
      <c r="D399" s="134"/>
      <c r="E399" s="134"/>
      <c r="F399" s="135"/>
      <c r="G399" s="136"/>
      <c r="L399" s="67" t="str">
        <f t="shared" si="18"/>
        <v/>
      </c>
      <c r="M399" s="67" t="str">
        <f t="shared" si="20"/>
        <v/>
      </c>
      <c r="N399" s="67" t="str">
        <f t="shared" si="19"/>
        <v/>
      </c>
    </row>
    <row r="400" spans="1:14">
      <c r="A400" s="133"/>
      <c r="B400" s="134"/>
      <c r="C400" s="134"/>
      <c r="D400" s="134"/>
      <c r="E400" s="134"/>
      <c r="F400" s="135"/>
      <c r="G400" s="136"/>
      <c r="L400" s="67" t="str">
        <f t="shared" si="18"/>
        <v/>
      </c>
      <c r="M400" s="67" t="str">
        <f t="shared" si="20"/>
        <v/>
      </c>
      <c r="N400" s="67" t="str">
        <f t="shared" si="19"/>
        <v/>
      </c>
    </row>
    <row r="401" spans="1:14">
      <c r="A401" s="133"/>
      <c r="B401" s="134"/>
      <c r="C401" s="134"/>
      <c r="D401" s="134"/>
      <c r="E401" s="134"/>
      <c r="F401" s="135"/>
      <c r="G401" s="136"/>
      <c r="L401" s="67" t="str">
        <f t="shared" si="18"/>
        <v/>
      </c>
      <c r="M401" s="67" t="str">
        <f t="shared" si="20"/>
        <v/>
      </c>
      <c r="N401" s="67" t="str">
        <f t="shared" si="19"/>
        <v/>
      </c>
    </row>
    <row r="402" spans="1:14">
      <c r="A402" s="133"/>
      <c r="B402" s="134"/>
      <c r="C402" s="134"/>
      <c r="D402" s="134"/>
      <c r="E402" s="134"/>
      <c r="F402" s="135"/>
      <c r="G402" s="136"/>
      <c r="L402" s="67" t="str">
        <f t="shared" si="18"/>
        <v/>
      </c>
      <c r="M402" s="67" t="str">
        <f t="shared" si="20"/>
        <v/>
      </c>
      <c r="N402" s="67" t="str">
        <f t="shared" si="19"/>
        <v/>
      </c>
    </row>
    <row r="403" spans="1:14">
      <c r="A403" s="133"/>
      <c r="B403" s="134"/>
      <c r="C403" s="134"/>
      <c r="D403" s="134"/>
      <c r="E403" s="134"/>
      <c r="F403" s="135"/>
      <c r="G403" s="136"/>
      <c r="L403" s="67" t="str">
        <f t="shared" si="18"/>
        <v/>
      </c>
      <c r="M403" s="67" t="str">
        <f t="shared" si="20"/>
        <v/>
      </c>
      <c r="N403" s="67" t="str">
        <f t="shared" si="19"/>
        <v/>
      </c>
    </row>
    <row r="404" spans="1:14">
      <c r="A404" s="133"/>
      <c r="B404" s="134"/>
      <c r="C404" s="134"/>
      <c r="D404" s="134"/>
      <c r="E404" s="134"/>
      <c r="F404" s="135"/>
      <c r="G404" s="136"/>
      <c r="L404" s="67" t="str">
        <f t="shared" si="18"/>
        <v/>
      </c>
      <c r="M404" s="67" t="str">
        <f t="shared" si="20"/>
        <v/>
      </c>
      <c r="N404" s="67" t="str">
        <f t="shared" si="19"/>
        <v/>
      </c>
    </row>
    <row r="405" spans="1:14">
      <c r="A405" s="133"/>
      <c r="B405" s="134"/>
      <c r="C405" s="134"/>
      <c r="D405" s="134"/>
      <c r="E405" s="134"/>
      <c r="F405" s="135"/>
      <c r="G405" s="136"/>
      <c r="L405" s="67" t="str">
        <f t="shared" si="18"/>
        <v/>
      </c>
      <c r="M405" s="67" t="str">
        <f t="shared" si="20"/>
        <v/>
      </c>
      <c r="N405" s="67" t="str">
        <f t="shared" si="19"/>
        <v/>
      </c>
    </row>
    <row r="406" spans="1:14">
      <c r="A406" s="133"/>
      <c r="B406" s="134"/>
      <c r="C406" s="134"/>
      <c r="D406" s="134"/>
      <c r="E406" s="134"/>
      <c r="F406" s="135"/>
      <c r="G406" s="136"/>
      <c r="L406" s="67" t="str">
        <f t="shared" si="18"/>
        <v/>
      </c>
      <c r="M406" s="67" t="str">
        <f t="shared" si="20"/>
        <v/>
      </c>
      <c r="N406" s="67" t="str">
        <f t="shared" si="19"/>
        <v/>
      </c>
    </row>
    <row r="407" spans="1:14">
      <c r="A407" s="133"/>
      <c r="B407" s="134"/>
      <c r="C407" s="134"/>
      <c r="D407" s="134"/>
      <c r="E407" s="134"/>
      <c r="F407" s="135"/>
      <c r="G407" s="136"/>
      <c r="L407" s="67" t="str">
        <f t="shared" si="18"/>
        <v/>
      </c>
      <c r="M407" s="67" t="str">
        <f t="shared" si="20"/>
        <v/>
      </c>
      <c r="N407" s="67" t="str">
        <f t="shared" si="19"/>
        <v/>
      </c>
    </row>
    <row r="408" spans="1:14">
      <c r="A408" s="133"/>
      <c r="B408" s="134"/>
      <c r="C408" s="134"/>
      <c r="D408" s="134"/>
      <c r="E408" s="134"/>
      <c r="F408" s="135"/>
      <c r="G408" s="136"/>
      <c r="L408" s="67" t="str">
        <f t="shared" si="18"/>
        <v/>
      </c>
      <c r="M408" s="67" t="str">
        <f t="shared" si="20"/>
        <v/>
      </c>
      <c r="N408" s="67" t="str">
        <f t="shared" si="19"/>
        <v/>
      </c>
    </row>
    <row r="409" spans="1:14">
      <c r="A409" s="133"/>
      <c r="B409" s="134"/>
      <c r="C409" s="134"/>
      <c r="D409" s="134"/>
      <c r="E409" s="134"/>
      <c r="F409" s="135"/>
      <c r="G409" s="136"/>
      <c r="L409" s="67" t="str">
        <f t="shared" si="18"/>
        <v/>
      </c>
      <c r="M409" s="67" t="str">
        <f t="shared" si="20"/>
        <v/>
      </c>
      <c r="N409" s="67" t="str">
        <f t="shared" si="19"/>
        <v/>
      </c>
    </row>
    <row r="410" spans="1:14">
      <c r="A410" s="133"/>
      <c r="B410" s="134"/>
      <c r="C410" s="134"/>
      <c r="D410" s="134"/>
      <c r="E410" s="134"/>
      <c r="F410" s="135"/>
      <c r="G410" s="136"/>
      <c r="L410" s="67" t="str">
        <f t="shared" si="18"/>
        <v/>
      </c>
      <c r="M410" s="67" t="str">
        <f t="shared" si="20"/>
        <v/>
      </c>
      <c r="N410" s="67" t="str">
        <f t="shared" si="19"/>
        <v/>
      </c>
    </row>
    <row r="411" spans="1:14">
      <c r="A411" s="133"/>
      <c r="B411" s="134"/>
      <c r="C411" s="134"/>
      <c r="D411" s="134"/>
      <c r="E411" s="134"/>
      <c r="F411" s="135"/>
      <c r="G411" s="136"/>
      <c r="L411" s="67" t="str">
        <f t="shared" si="18"/>
        <v/>
      </c>
      <c r="M411" s="67" t="str">
        <f t="shared" si="20"/>
        <v/>
      </c>
      <c r="N411" s="67" t="str">
        <f t="shared" si="19"/>
        <v/>
      </c>
    </row>
    <row r="412" spans="1:14">
      <c r="A412" s="133"/>
      <c r="B412" s="134"/>
      <c r="C412" s="134"/>
      <c r="D412" s="134"/>
      <c r="E412" s="134"/>
      <c r="F412" s="135"/>
      <c r="G412" s="136"/>
      <c r="L412" s="67" t="str">
        <f t="shared" si="18"/>
        <v/>
      </c>
      <c r="M412" s="67" t="str">
        <f t="shared" si="20"/>
        <v/>
      </c>
      <c r="N412" s="67" t="str">
        <f t="shared" si="19"/>
        <v/>
      </c>
    </row>
    <row r="413" spans="1:14">
      <c r="A413" s="133"/>
      <c r="B413" s="134"/>
      <c r="C413" s="134"/>
      <c r="D413" s="134"/>
      <c r="E413" s="134"/>
      <c r="F413" s="135"/>
      <c r="G413" s="136"/>
      <c r="L413" s="67" t="str">
        <f t="shared" si="18"/>
        <v/>
      </c>
      <c r="M413" s="67" t="str">
        <f t="shared" si="20"/>
        <v/>
      </c>
      <c r="N413" s="67" t="str">
        <f t="shared" si="19"/>
        <v/>
      </c>
    </row>
    <row r="414" spans="1:14">
      <c r="A414" s="133"/>
      <c r="B414" s="134"/>
      <c r="C414" s="134"/>
      <c r="D414" s="134"/>
      <c r="E414" s="134"/>
      <c r="F414" s="135"/>
      <c r="G414" s="136"/>
      <c r="L414" s="67" t="str">
        <f t="shared" si="18"/>
        <v/>
      </c>
      <c r="M414" s="67" t="str">
        <f t="shared" si="20"/>
        <v/>
      </c>
      <c r="N414" s="67" t="str">
        <f t="shared" si="19"/>
        <v/>
      </c>
    </row>
    <row r="415" spans="1:14">
      <c r="A415" s="133"/>
      <c r="B415" s="134"/>
      <c r="C415" s="134"/>
      <c r="D415" s="134"/>
      <c r="E415" s="134"/>
      <c r="F415" s="135"/>
      <c r="G415" s="136"/>
      <c r="L415" s="67" t="str">
        <f t="shared" si="18"/>
        <v/>
      </c>
      <c r="M415" s="67" t="str">
        <f t="shared" si="20"/>
        <v/>
      </c>
      <c r="N415" s="67" t="str">
        <f t="shared" si="19"/>
        <v/>
      </c>
    </row>
    <row r="416" spans="1:14">
      <c r="A416" s="133"/>
      <c r="B416" s="134"/>
      <c r="C416" s="134"/>
      <c r="D416" s="134"/>
      <c r="E416" s="134"/>
      <c r="F416" s="135"/>
      <c r="G416" s="136"/>
      <c r="L416" s="67" t="str">
        <f t="shared" si="18"/>
        <v/>
      </c>
      <c r="M416" s="67" t="str">
        <f t="shared" si="20"/>
        <v/>
      </c>
      <c r="N416" s="67" t="str">
        <f t="shared" si="19"/>
        <v/>
      </c>
    </row>
    <row r="417" spans="1:14">
      <c r="A417" s="133"/>
      <c r="B417" s="134"/>
      <c r="C417" s="134"/>
      <c r="D417" s="134"/>
      <c r="E417" s="134"/>
      <c r="F417" s="135"/>
      <c r="G417" s="136"/>
      <c r="L417" s="67" t="str">
        <f t="shared" si="18"/>
        <v/>
      </c>
      <c r="M417" s="67" t="str">
        <f t="shared" si="20"/>
        <v/>
      </c>
      <c r="N417" s="67" t="str">
        <f t="shared" si="19"/>
        <v/>
      </c>
    </row>
    <row r="418" spans="1:14">
      <c r="A418" s="133"/>
      <c r="B418" s="134"/>
      <c r="C418" s="134"/>
      <c r="D418" s="134"/>
      <c r="E418" s="134"/>
      <c r="F418" s="135"/>
      <c r="G418" s="136"/>
      <c r="L418" s="67" t="str">
        <f t="shared" si="18"/>
        <v/>
      </c>
      <c r="M418" s="67" t="str">
        <f t="shared" si="20"/>
        <v/>
      </c>
      <c r="N418" s="67" t="str">
        <f t="shared" si="19"/>
        <v/>
      </c>
    </row>
    <row r="419" spans="1:14">
      <c r="A419" s="133"/>
      <c r="B419" s="134"/>
      <c r="C419" s="134"/>
      <c r="D419" s="134"/>
      <c r="E419" s="134"/>
      <c r="F419" s="135"/>
      <c r="G419" s="136"/>
      <c r="L419" s="67" t="str">
        <f t="shared" si="18"/>
        <v/>
      </c>
      <c r="M419" s="67" t="str">
        <f t="shared" si="20"/>
        <v/>
      </c>
      <c r="N419" s="67" t="str">
        <f t="shared" si="19"/>
        <v/>
      </c>
    </row>
    <row r="420" spans="1:14">
      <c r="A420" s="133"/>
      <c r="B420" s="134"/>
      <c r="C420" s="134"/>
      <c r="D420" s="134"/>
      <c r="E420" s="134"/>
      <c r="F420" s="135"/>
      <c r="G420" s="136"/>
      <c r="L420" s="67" t="str">
        <f t="shared" si="18"/>
        <v/>
      </c>
      <c r="M420" s="67" t="str">
        <f t="shared" si="20"/>
        <v/>
      </c>
      <c r="N420" s="67" t="str">
        <f t="shared" si="19"/>
        <v/>
      </c>
    </row>
    <row r="421" spans="1:14">
      <c r="A421" s="133"/>
      <c r="B421" s="134"/>
      <c r="C421" s="134"/>
      <c r="D421" s="134"/>
      <c r="E421" s="134"/>
      <c r="F421" s="135"/>
      <c r="G421" s="136"/>
      <c r="L421" s="67" t="str">
        <f t="shared" si="18"/>
        <v/>
      </c>
      <c r="M421" s="67" t="str">
        <f t="shared" si="20"/>
        <v/>
      </c>
      <c r="N421" s="67" t="str">
        <f t="shared" si="19"/>
        <v/>
      </c>
    </row>
    <row r="422" spans="1:14">
      <c r="A422" s="133"/>
      <c r="B422" s="134"/>
      <c r="C422" s="134"/>
      <c r="D422" s="134"/>
      <c r="E422" s="134"/>
      <c r="F422" s="135"/>
      <c r="G422" s="136"/>
      <c r="L422" s="67" t="str">
        <f t="shared" si="18"/>
        <v/>
      </c>
      <c r="M422" s="67" t="str">
        <f t="shared" si="20"/>
        <v/>
      </c>
      <c r="N422" s="67" t="str">
        <f t="shared" si="19"/>
        <v/>
      </c>
    </row>
    <row r="423" spans="1:14">
      <c r="A423" s="133"/>
      <c r="B423" s="134"/>
      <c r="C423" s="134"/>
      <c r="D423" s="134"/>
      <c r="E423" s="134"/>
      <c r="F423" s="135"/>
      <c r="G423" s="136"/>
      <c r="L423" s="67" t="str">
        <f t="shared" si="18"/>
        <v/>
      </c>
      <c r="M423" s="67" t="str">
        <f t="shared" si="20"/>
        <v/>
      </c>
      <c r="N423" s="67" t="str">
        <f t="shared" si="19"/>
        <v/>
      </c>
    </row>
    <row r="424" spans="1:14">
      <c r="A424" s="133"/>
      <c r="B424" s="134"/>
      <c r="C424" s="134"/>
      <c r="D424" s="134"/>
      <c r="E424" s="134"/>
      <c r="F424" s="135"/>
      <c r="G424" s="136"/>
      <c r="L424" s="67" t="str">
        <f t="shared" si="18"/>
        <v/>
      </c>
      <c r="M424" s="67" t="str">
        <f t="shared" si="20"/>
        <v/>
      </c>
      <c r="N424" s="67" t="str">
        <f t="shared" si="19"/>
        <v/>
      </c>
    </row>
    <row r="425" spans="1:14">
      <c r="A425" s="133"/>
      <c r="B425" s="134"/>
      <c r="C425" s="134"/>
      <c r="D425" s="134"/>
      <c r="E425" s="134"/>
      <c r="F425" s="135"/>
      <c r="G425" s="136"/>
      <c r="L425" s="67" t="str">
        <f t="shared" si="18"/>
        <v/>
      </c>
      <c r="M425" s="67" t="str">
        <f t="shared" si="20"/>
        <v/>
      </c>
      <c r="N425" s="67" t="str">
        <f t="shared" si="19"/>
        <v/>
      </c>
    </row>
    <row r="426" spans="1:14">
      <c r="A426" s="133"/>
      <c r="B426" s="134"/>
      <c r="C426" s="134"/>
      <c r="D426" s="134"/>
      <c r="E426" s="134"/>
      <c r="F426" s="135"/>
      <c r="G426" s="136"/>
      <c r="L426" s="67" t="str">
        <f t="shared" si="18"/>
        <v/>
      </c>
      <c r="M426" s="67" t="str">
        <f t="shared" si="20"/>
        <v/>
      </c>
      <c r="N426" s="67" t="str">
        <f t="shared" si="19"/>
        <v/>
      </c>
    </row>
    <row r="427" spans="1:14">
      <c r="A427" s="133"/>
      <c r="B427" s="134"/>
      <c r="C427" s="134"/>
      <c r="D427" s="134"/>
      <c r="E427" s="134"/>
      <c r="F427" s="135"/>
      <c r="G427" s="136"/>
      <c r="L427" s="67" t="str">
        <f t="shared" si="18"/>
        <v/>
      </c>
      <c r="M427" s="67" t="str">
        <f t="shared" si="20"/>
        <v/>
      </c>
      <c r="N427" s="67" t="str">
        <f t="shared" si="19"/>
        <v/>
      </c>
    </row>
    <row r="428" spans="1:14">
      <c r="A428" s="133"/>
      <c r="B428" s="134"/>
      <c r="C428" s="134"/>
      <c r="D428" s="134"/>
      <c r="E428" s="134"/>
      <c r="F428" s="135"/>
      <c r="G428" s="136"/>
      <c r="L428" s="67" t="str">
        <f t="shared" si="18"/>
        <v/>
      </c>
      <c r="M428" s="67" t="str">
        <f t="shared" si="20"/>
        <v/>
      </c>
      <c r="N428" s="67" t="str">
        <f t="shared" si="19"/>
        <v/>
      </c>
    </row>
    <row r="429" spans="1:14">
      <c r="A429" s="133"/>
      <c r="B429" s="134"/>
      <c r="C429" s="134"/>
      <c r="D429" s="134"/>
      <c r="E429" s="134"/>
      <c r="F429" s="135"/>
      <c r="G429" s="136"/>
      <c r="L429" s="67" t="str">
        <f t="shared" si="18"/>
        <v/>
      </c>
      <c r="M429" s="67" t="str">
        <f t="shared" si="20"/>
        <v/>
      </c>
      <c r="N429" s="67" t="str">
        <f t="shared" si="19"/>
        <v/>
      </c>
    </row>
    <row r="430" spans="1:14">
      <c r="A430" s="133"/>
      <c r="B430" s="134"/>
      <c r="C430" s="134"/>
      <c r="D430" s="134"/>
      <c r="E430" s="134"/>
      <c r="F430" s="135"/>
      <c r="G430" s="136"/>
      <c r="L430" s="67" t="str">
        <f t="shared" si="18"/>
        <v/>
      </c>
      <c r="M430" s="67" t="str">
        <f t="shared" si="20"/>
        <v/>
      </c>
      <c r="N430" s="67" t="str">
        <f t="shared" si="19"/>
        <v/>
      </c>
    </row>
    <row r="431" spans="1:14">
      <c r="A431" s="133"/>
      <c r="B431" s="134"/>
      <c r="C431" s="134"/>
      <c r="D431" s="134"/>
      <c r="E431" s="134"/>
      <c r="F431" s="135"/>
      <c r="G431" s="136"/>
      <c r="L431" s="67" t="str">
        <f t="shared" si="18"/>
        <v/>
      </c>
      <c r="M431" s="67" t="str">
        <f t="shared" si="20"/>
        <v/>
      </c>
      <c r="N431" s="67" t="str">
        <f t="shared" si="19"/>
        <v/>
      </c>
    </row>
    <row r="432" spans="1:14">
      <c r="A432" s="133"/>
      <c r="B432" s="134"/>
      <c r="C432" s="134"/>
      <c r="D432" s="134"/>
      <c r="E432" s="134"/>
      <c r="F432" s="135"/>
      <c r="G432" s="136"/>
      <c r="L432" s="67" t="str">
        <f t="shared" si="18"/>
        <v/>
      </c>
      <c r="M432" s="67" t="str">
        <f t="shared" si="20"/>
        <v/>
      </c>
      <c r="N432" s="67" t="str">
        <f t="shared" si="19"/>
        <v/>
      </c>
    </row>
    <row r="433" spans="1:14">
      <c r="A433" s="133"/>
      <c r="B433" s="134"/>
      <c r="C433" s="134"/>
      <c r="D433" s="134"/>
      <c r="E433" s="134"/>
      <c r="F433" s="135"/>
      <c r="G433" s="136"/>
      <c r="L433" s="67" t="str">
        <f t="shared" si="18"/>
        <v/>
      </c>
      <c r="M433" s="67" t="str">
        <f t="shared" si="20"/>
        <v/>
      </c>
      <c r="N433" s="67" t="str">
        <f t="shared" si="19"/>
        <v/>
      </c>
    </row>
    <row r="434" spans="1:14">
      <c r="A434" s="133"/>
      <c r="B434" s="134"/>
      <c r="C434" s="134"/>
      <c r="D434" s="134"/>
      <c r="E434" s="134"/>
      <c r="F434" s="135"/>
      <c r="G434" s="136"/>
      <c r="L434" s="67" t="str">
        <f t="shared" si="18"/>
        <v/>
      </c>
      <c r="M434" s="67" t="str">
        <f t="shared" si="20"/>
        <v/>
      </c>
      <c r="N434" s="67" t="str">
        <f t="shared" si="19"/>
        <v/>
      </c>
    </row>
    <row r="435" spans="1:14">
      <c r="A435" s="133"/>
      <c r="B435" s="134"/>
      <c r="C435" s="134"/>
      <c r="D435" s="134"/>
      <c r="E435" s="134"/>
      <c r="F435" s="135"/>
      <c r="G435" s="136"/>
      <c r="L435" s="67" t="str">
        <f t="shared" si="18"/>
        <v/>
      </c>
      <c r="M435" s="67" t="str">
        <f t="shared" si="20"/>
        <v/>
      </c>
      <c r="N435" s="67" t="str">
        <f t="shared" si="19"/>
        <v/>
      </c>
    </row>
    <row r="436" spans="1:14">
      <c r="A436" s="133"/>
      <c r="B436" s="134"/>
      <c r="C436" s="134"/>
      <c r="D436" s="134"/>
      <c r="E436" s="134"/>
      <c r="F436" s="135"/>
      <c r="G436" s="136"/>
      <c r="L436" s="67" t="str">
        <f t="shared" si="18"/>
        <v/>
      </c>
      <c r="M436" s="67" t="str">
        <f t="shared" si="20"/>
        <v/>
      </c>
      <c r="N436" s="67" t="str">
        <f t="shared" si="19"/>
        <v/>
      </c>
    </row>
    <row r="437" spans="1:14">
      <c r="A437" s="133"/>
      <c r="B437" s="134"/>
      <c r="C437" s="134"/>
      <c r="D437" s="134"/>
      <c r="E437" s="134"/>
      <c r="F437" s="135"/>
      <c r="G437" s="136"/>
      <c r="L437" s="67" t="str">
        <f t="shared" si="18"/>
        <v/>
      </c>
      <c r="M437" s="67" t="str">
        <f t="shared" si="20"/>
        <v/>
      </c>
      <c r="N437" s="67" t="str">
        <f t="shared" si="19"/>
        <v/>
      </c>
    </row>
    <row r="438" spans="1:14">
      <c r="A438" s="133"/>
      <c r="B438" s="134"/>
      <c r="C438" s="134"/>
      <c r="D438" s="134"/>
      <c r="E438" s="134"/>
      <c r="F438" s="135"/>
      <c r="G438" s="136"/>
      <c r="L438" s="67" t="str">
        <f t="shared" si="18"/>
        <v/>
      </c>
      <c r="M438" s="67" t="str">
        <f t="shared" si="20"/>
        <v/>
      </c>
      <c r="N438" s="67" t="str">
        <f t="shared" si="19"/>
        <v/>
      </c>
    </row>
    <row r="439" spans="1:14">
      <c r="A439" s="133"/>
      <c r="B439" s="134"/>
      <c r="C439" s="134"/>
      <c r="D439" s="134"/>
      <c r="E439" s="134"/>
      <c r="F439" s="135"/>
      <c r="G439" s="136"/>
      <c r="L439" s="67" t="str">
        <f t="shared" si="18"/>
        <v/>
      </c>
      <c r="M439" s="67" t="str">
        <f t="shared" si="20"/>
        <v/>
      </c>
      <c r="N439" s="67" t="str">
        <f t="shared" si="19"/>
        <v/>
      </c>
    </row>
    <row r="440" spans="1:14">
      <c r="A440" s="133"/>
      <c r="B440" s="134"/>
      <c r="C440" s="134"/>
      <c r="D440" s="134"/>
      <c r="E440" s="134"/>
      <c r="F440" s="135"/>
      <c r="G440" s="136"/>
      <c r="L440" s="67" t="str">
        <f t="shared" si="18"/>
        <v/>
      </c>
      <c r="M440" s="67" t="str">
        <f t="shared" si="20"/>
        <v/>
      </c>
      <c r="N440" s="67" t="str">
        <f t="shared" si="19"/>
        <v/>
      </c>
    </row>
    <row r="441" spans="1:14">
      <c r="A441" s="133"/>
      <c r="B441" s="134"/>
      <c r="C441" s="134"/>
      <c r="D441" s="134"/>
      <c r="E441" s="134"/>
      <c r="F441" s="135"/>
      <c r="G441" s="136"/>
      <c r="L441" s="67" t="str">
        <f t="shared" si="18"/>
        <v/>
      </c>
      <c r="M441" s="67" t="str">
        <f t="shared" si="20"/>
        <v/>
      </c>
      <c r="N441" s="67" t="str">
        <f t="shared" si="19"/>
        <v/>
      </c>
    </row>
    <row r="442" spans="1:14">
      <c r="A442" s="133"/>
      <c r="B442" s="134"/>
      <c r="C442" s="134"/>
      <c r="D442" s="134"/>
      <c r="E442" s="134"/>
      <c r="F442" s="135"/>
      <c r="G442" s="136"/>
      <c r="L442" s="67" t="str">
        <f t="shared" si="18"/>
        <v/>
      </c>
      <c r="M442" s="67" t="str">
        <f t="shared" si="20"/>
        <v/>
      </c>
      <c r="N442" s="67" t="str">
        <f t="shared" si="19"/>
        <v/>
      </c>
    </row>
    <row r="443" spans="1:14">
      <c r="A443" s="133"/>
      <c r="B443" s="134"/>
      <c r="C443" s="134"/>
      <c r="D443" s="134"/>
      <c r="E443" s="134"/>
      <c r="F443" s="135"/>
      <c r="G443" s="136"/>
      <c r="L443" s="67" t="str">
        <f t="shared" si="18"/>
        <v/>
      </c>
      <c r="M443" s="67" t="str">
        <f t="shared" si="20"/>
        <v/>
      </c>
      <c r="N443" s="67" t="str">
        <f t="shared" si="19"/>
        <v/>
      </c>
    </row>
    <row r="444" spans="1:14">
      <c r="A444" s="133"/>
      <c r="B444" s="134"/>
      <c r="C444" s="134"/>
      <c r="D444" s="134"/>
      <c r="E444" s="134"/>
      <c r="F444" s="135"/>
      <c r="G444" s="136"/>
      <c r="L444" s="67" t="str">
        <f t="shared" si="18"/>
        <v/>
      </c>
      <c r="M444" s="67" t="str">
        <f t="shared" si="20"/>
        <v/>
      </c>
      <c r="N444" s="67" t="str">
        <f t="shared" si="19"/>
        <v/>
      </c>
    </row>
    <row r="445" spans="1:14">
      <c r="A445" s="133"/>
      <c r="B445" s="134"/>
      <c r="C445" s="134"/>
      <c r="D445" s="134"/>
      <c r="E445" s="134"/>
      <c r="F445" s="135"/>
      <c r="G445" s="136"/>
      <c r="L445" s="67" t="str">
        <f t="shared" si="18"/>
        <v/>
      </c>
      <c r="M445" s="67" t="str">
        <f t="shared" si="20"/>
        <v/>
      </c>
      <c r="N445" s="67" t="str">
        <f t="shared" si="19"/>
        <v/>
      </c>
    </row>
    <row r="446" spans="1:14">
      <c r="A446" s="133"/>
      <c r="B446" s="134"/>
      <c r="C446" s="134"/>
      <c r="D446" s="134"/>
      <c r="E446" s="134"/>
      <c r="F446" s="135"/>
      <c r="G446" s="136"/>
      <c r="L446" s="67" t="str">
        <f t="shared" si="18"/>
        <v/>
      </c>
      <c r="M446" s="67" t="str">
        <f t="shared" si="20"/>
        <v/>
      </c>
      <c r="N446" s="67" t="str">
        <f t="shared" si="19"/>
        <v/>
      </c>
    </row>
    <row r="447" spans="1:14">
      <c r="A447" s="133"/>
      <c r="B447" s="134"/>
      <c r="C447" s="134"/>
      <c r="D447" s="134"/>
      <c r="E447" s="134"/>
      <c r="F447" s="135"/>
      <c r="G447" s="136"/>
      <c r="L447" s="67" t="str">
        <f t="shared" si="18"/>
        <v/>
      </c>
      <c r="M447" s="67" t="str">
        <f t="shared" si="20"/>
        <v/>
      </c>
      <c r="N447" s="67" t="str">
        <f t="shared" si="19"/>
        <v/>
      </c>
    </row>
    <row r="448" spans="1:14">
      <c r="A448" s="133"/>
      <c r="B448" s="134"/>
      <c r="C448" s="134"/>
      <c r="D448" s="134"/>
      <c r="E448" s="134"/>
      <c r="F448" s="135"/>
      <c r="G448" s="136"/>
      <c r="L448" s="67" t="str">
        <f t="shared" si="18"/>
        <v/>
      </c>
      <c r="M448" s="67" t="str">
        <f t="shared" si="20"/>
        <v/>
      </c>
      <c r="N448" s="67" t="str">
        <f t="shared" si="19"/>
        <v/>
      </c>
    </row>
    <row r="449" spans="1:14">
      <c r="A449" s="133"/>
      <c r="B449" s="134"/>
      <c r="C449" s="134"/>
      <c r="D449" s="134"/>
      <c r="E449" s="134"/>
      <c r="F449" s="135"/>
      <c r="G449" s="136"/>
      <c r="L449" s="67" t="str">
        <f t="shared" si="18"/>
        <v/>
      </c>
      <c r="M449" s="67" t="str">
        <f t="shared" si="20"/>
        <v/>
      </c>
      <c r="N449" s="67" t="str">
        <f t="shared" si="19"/>
        <v/>
      </c>
    </row>
    <row r="450" spans="1:14">
      <c r="A450" s="133"/>
      <c r="B450" s="134"/>
      <c r="C450" s="134"/>
      <c r="D450" s="134"/>
      <c r="E450" s="134"/>
      <c r="F450" s="135"/>
      <c r="G450" s="136"/>
      <c r="L450" s="67" t="str">
        <f t="shared" si="18"/>
        <v/>
      </c>
      <c r="M450" s="67" t="str">
        <f t="shared" si="20"/>
        <v/>
      </c>
      <c r="N450" s="67" t="str">
        <f t="shared" si="19"/>
        <v/>
      </c>
    </row>
    <row r="451" spans="1:14">
      <c r="A451" s="133"/>
      <c r="B451" s="134"/>
      <c r="C451" s="134"/>
      <c r="D451" s="134"/>
      <c r="E451" s="134"/>
      <c r="F451" s="135"/>
      <c r="G451" s="136"/>
      <c r="L451" s="67" t="str">
        <f t="shared" ref="L451:L514" si="21">IF(E451="","",NORMDIST(E451,J$10,J$11,TRUE))</f>
        <v/>
      </c>
      <c r="M451" s="67" t="str">
        <f t="shared" si="20"/>
        <v/>
      </c>
      <c r="N451" s="67" t="str">
        <f t="shared" ref="N451:N514" si="22">IF(L451="","",POWER(F451-M451,2) / M451)</f>
        <v/>
      </c>
    </row>
    <row r="452" spans="1:14">
      <c r="A452" s="133"/>
      <c r="B452" s="134"/>
      <c r="C452" s="134"/>
      <c r="D452" s="134"/>
      <c r="E452" s="134"/>
      <c r="F452" s="135"/>
      <c r="G452" s="136"/>
      <c r="L452" s="67" t="str">
        <f t="shared" si="21"/>
        <v/>
      </c>
      <c r="M452" s="67" t="str">
        <f t="shared" ref="M452:M515" si="23">IF(L452="","",(L452-L451)*J$3)</f>
        <v/>
      </c>
      <c r="N452" s="67" t="str">
        <f t="shared" si="22"/>
        <v/>
      </c>
    </row>
    <row r="453" spans="1:14">
      <c r="A453" s="133"/>
      <c r="B453" s="134"/>
      <c r="C453" s="134"/>
      <c r="D453" s="134"/>
      <c r="E453" s="134"/>
      <c r="F453" s="135"/>
      <c r="G453" s="136"/>
      <c r="L453" s="67" t="str">
        <f t="shared" si="21"/>
        <v/>
      </c>
      <c r="M453" s="67" t="str">
        <f t="shared" si="23"/>
        <v/>
      </c>
      <c r="N453" s="67" t="str">
        <f t="shared" si="22"/>
        <v/>
      </c>
    </row>
    <row r="454" spans="1:14">
      <c r="A454" s="133"/>
      <c r="B454" s="134"/>
      <c r="C454" s="134"/>
      <c r="D454" s="134"/>
      <c r="E454" s="134"/>
      <c r="F454" s="135"/>
      <c r="G454" s="136"/>
      <c r="L454" s="67" t="str">
        <f t="shared" si="21"/>
        <v/>
      </c>
      <c r="M454" s="67" t="str">
        <f t="shared" si="23"/>
        <v/>
      </c>
      <c r="N454" s="67" t="str">
        <f t="shared" si="22"/>
        <v/>
      </c>
    </row>
    <row r="455" spans="1:14">
      <c r="A455" s="133"/>
      <c r="B455" s="134"/>
      <c r="C455" s="134"/>
      <c r="D455" s="134"/>
      <c r="E455" s="134"/>
      <c r="F455" s="135"/>
      <c r="G455" s="136"/>
      <c r="L455" s="67" t="str">
        <f t="shared" si="21"/>
        <v/>
      </c>
      <c r="M455" s="67" t="str">
        <f t="shared" si="23"/>
        <v/>
      </c>
      <c r="N455" s="67" t="str">
        <f t="shared" si="22"/>
        <v/>
      </c>
    </row>
    <row r="456" spans="1:14">
      <c r="A456" s="133"/>
      <c r="B456" s="134"/>
      <c r="C456" s="134"/>
      <c r="D456" s="134"/>
      <c r="E456" s="134"/>
      <c r="F456" s="135"/>
      <c r="G456" s="136"/>
      <c r="L456" s="67" t="str">
        <f t="shared" si="21"/>
        <v/>
      </c>
      <c r="M456" s="67" t="str">
        <f t="shared" si="23"/>
        <v/>
      </c>
      <c r="N456" s="67" t="str">
        <f t="shared" si="22"/>
        <v/>
      </c>
    </row>
    <row r="457" spans="1:14">
      <c r="A457" s="133"/>
      <c r="B457" s="134"/>
      <c r="C457" s="134"/>
      <c r="D457" s="134"/>
      <c r="E457" s="134"/>
      <c r="F457" s="135"/>
      <c r="G457" s="136"/>
      <c r="L457" s="67" t="str">
        <f t="shared" si="21"/>
        <v/>
      </c>
      <c r="M457" s="67" t="str">
        <f t="shared" si="23"/>
        <v/>
      </c>
      <c r="N457" s="67" t="str">
        <f t="shared" si="22"/>
        <v/>
      </c>
    </row>
    <row r="458" spans="1:14">
      <c r="A458" s="133"/>
      <c r="B458" s="134"/>
      <c r="C458" s="134"/>
      <c r="D458" s="134"/>
      <c r="E458" s="134"/>
      <c r="F458" s="135"/>
      <c r="G458" s="136"/>
      <c r="L458" s="67" t="str">
        <f t="shared" si="21"/>
        <v/>
      </c>
      <c r="M458" s="67" t="str">
        <f t="shared" si="23"/>
        <v/>
      </c>
      <c r="N458" s="67" t="str">
        <f t="shared" si="22"/>
        <v/>
      </c>
    </row>
    <row r="459" spans="1:14">
      <c r="A459" s="133"/>
      <c r="B459" s="134"/>
      <c r="C459" s="134"/>
      <c r="D459" s="134"/>
      <c r="E459" s="134"/>
      <c r="F459" s="135"/>
      <c r="G459" s="136"/>
      <c r="L459" s="67" t="str">
        <f t="shared" si="21"/>
        <v/>
      </c>
      <c r="M459" s="67" t="str">
        <f t="shared" si="23"/>
        <v/>
      </c>
      <c r="N459" s="67" t="str">
        <f t="shared" si="22"/>
        <v/>
      </c>
    </row>
    <row r="460" spans="1:14">
      <c r="A460" s="133"/>
      <c r="B460" s="134"/>
      <c r="C460" s="134"/>
      <c r="D460" s="134"/>
      <c r="E460" s="134"/>
      <c r="F460" s="135"/>
      <c r="G460" s="136"/>
      <c r="L460" s="67" t="str">
        <f t="shared" si="21"/>
        <v/>
      </c>
      <c r="M460" s="67" t="str">
        <f t="shared" si="23"/>
        <v/>
      </c>
      <c r="N460" s="67" t="str">
        <f t="shared" si="22"/>
        <v/>
      </c>
    </row>
    <row r="461" spans="1:14">
      <c r="A461" s="133"/>
      <c r="B461" s="134"/>
      <c r="C461" s="134"/>
      <c r="D461" s="134"/>
      <c r="E461" s="134"/>
      <c r="F461" s="135"/>
      <c r="G461" s="136"/>
      <c r="L461" s="67" t="str">
        <f t="shared" si="21"/>
        <v/>
      </c>
      <c r="M461" s="67" t="str">
        <f t="shared" si="23"/>
        <v/>
      </c>
      <c r="N461" s="67" t="str">
        <f t="shared" si="22"/>
        <v/>
      </c>
    </row>
    <row r="462" spans="1:14">
      <c r="A462" s="133"/>
      <c r="B462" s="134"/>
      <c r="C462" s="134"/>
      <c r="D462" s="134"/>
      <c r="E462" s="134"/>
      <c r="F462" s="135"/>
      <c r="G462" s="136"/>
      <c r="L462" s="67" t="str">
        <f t="shared" si="21"/>
        <v/>
      </c>
      <c r="M462" s="67" t="str">
        <f t="shared" si="23"/>
        <v/>
      </c>
      <c r="N462" s="67" t="str">
        <f t="shared" si="22"/>
        <v/>
      </c>
    </row>
    <row r="463" spans="1:14">
      <c r="A463" s="133"/>
      <c r="B463" s="134"/>
      <c r="C463" s="134"/>
      <c r="D463" s="134"/>
      <c r="E463" s="134"/>
      <c r="F463" s="135"/>
      <c r="G463" s="136"/>
      <c r="L463" s="67" t="str">
        <f t="shared" si="21"/>
        <v/>
      </c>
      <c r="M463" s="67" t="str">
        <f t="shared" si="23"/>
        <v/>
      </c>
      <c r="N463" s="67" t="str">
        <f t="shared" si="22"/>
        <v/>
      </c>
    </row>
    <row r="464" spans="1:14">
      <c r="A464" s="133"/>
      <c r="B464" s="134"/>
      <c r="C464" s="134"/>
      <c r="D464" s="134"/>
      <c r="E464" s="134"/>
      <c r="F464" s="135"/>
      <c r="G464" s="136"/>
      <c r="L464" s="67" t="str">
        <f t="shared" si="21"/>
        <v/>
      </c>
      <c r="M464" s="67" t="str">
        <f t="shared" si="23"/>
        <v/>
      </c>
      <c r="N464" s="67" t="str">
        <f t="shared" si="22"/>
        <v/>
      </c>
    </row>
    <row r="465" spans="1:14">
      <c r="A465" s="133"/>
      <c r="B465" s="134"/>
      <c r="C465" s="134"/>
      <c r="D465" s="134"/>
      <c r="E465" s="134"/>
      <c r="F465" s="135"/>
      <c r="G465" s="136"/>
      <c r="L465" s="67" t="str">
        <f t="shared" si="21"/>
        <v/>
      </c>
      <c r="M465" s="67" t="str">
        <f t="shared" si="23"/>
        <v/>
      </c>
      <c r="N465" s="67" t="str">
        <f t="shared" si="22"/>
        <v/>
      </c>
    </row>
    <row r="466" spans="1:14">
      <c r="A466" s="133"/>
      <c r="B466" s="134"/>
      <c r="C466" s="134"/>
      <c r="D466" s="134"/>
      <c r="E466" s="134"/>
      <c r="F466" s="135"/>
      <c r="G466" s="136"/>
      <c r="L466" s="67" t="str">
        <f t="shared" si="21"/>
        <v/>
      </c>
      <c r="M466" s="67" t="str">
        <f t="shared" si="23"/>
        <v/>
      </c>
      <c r="N466" s="67" t="str">
        <f t="shared" si="22"/>
        <v/>
      </c>
    </row>
    <row r="467" spans="1:14">
      <c r="A467" s="133"/>
      <c r="B467" s="134"/>
      <c r="C467" s="134"/>
      <c r="D467" s="134"/>
      <c r="E467" s="134"/>
      <c r="F467" s="135"/>
      <c r="G467" s="136"/>
      <c r="L467" s="67" t="str">
        <f t="shared" si="21"/>
        <v/>
      </c>
      <c r="M467" s="67" t="str">
        <f t="shared" si="23"/>
        <v/>
      </c>
      <c r="N467" s="67" t="str">
        <f t="shared" si="22"/>
        <v/>
      </c>
    </row>
    <row r="468" spans="1:14">
      <c r="A468" s="133"/>
      <c r="B468" s="134"/>
      <c r="C468" s="134"/>
      <c r="D468" s="134"/>
      <c r="E468" s="134"/>
      <c r="F468" s="135"/>
      <c r="G468" s="136"/>
      <c r="L468" s="67" t="str">
        <f t="shared" si="21"/>
        <v/>
      </c>
      <c r="M468" s="67" t="str">
        <f t="shared" si="23"/>
        <v/>
      </c>
      <c r="N468" s="67" t="str">
        <f t="shared" si="22"/>
        <v/>
      </c>
    </row>
    <row r="469" spans="1:14">
      <c r="A469" s="133"/>
      <c r="B469" s="134"/>
      <c r="C469" s="134"/>
      <c r="D469" s="134"/>
      <c r="E469" s="134"/>
      <c r="F469" s="135"/>
      <c r="G469" s="136"/>
      <c r="L469" s="67" t="str">
        <f t="shared" si="21"/>
        <v/>
      </c>
      <c r="M469" s="67" t="str">
        <f t="shared" si="23"/>
        <v/>
      </c>
      <c r="N469" s="67" t="str">
        <f t="shared" si="22"/>
        <v/>
      </c>
    </row>
    <row r="470" spans="1:14">
      <c r="A470" s="133"/>
      <c r="B470" s="134"/>
      <c r="C470" s="134"/>
      <c r="D470" s="134"/>
      <c r="E470" s="134"/>
      <c r="F470" s="135"/>
      <c r="G470" s="136"/>
      <c r="L470" s="67" t="str">
        <f t="shared" si="21"/>
        <v/>
      </c>
      <c r="M470" s="67" t="str">
        <f t="shared" si="23"/>
        <v/>
      </c>
      <c r="N470" s="67" t="str">
        <f t="shared" si="22"/>
        <v/>
      </c>
    </row>
    <row r="471" spans="1:14">
      <c r="A471" s="133"/>
      <c r="B471" s="134"/>
      <c r="C471" s="134"/>
      <c r="D471" s="134"/>
      <c r="E471" s="134"/>
      <c r="F471" s="135"/>
      <c r="G471" s="136"/>
      <c r="L471" s="67" t="str">
        <f t="shared" si="21"/>
        <v/>
      </c>
      <c r="M471" s="67" t="str">
        <f t="shared" si="23"/>
        <v/>
      </c>
      <c r="N471" s="67" t="str">
        <f t="shared" si="22"/>
        <v/>
      </c>
    </row>
    <row r="472" spans="1:14">
      <c r="A472" s="133"/>
      <c r="B472" s="134"/>
      <c r="C472" s="134"/>
      <c r="D472" s="134"/>
      <c r="E472" s="134"/>
      <c r="F472" s="135"/>
      <c r="G472" s="136"/>
      <c r="L472" s="67" t="str">
        <f t="shared" si="21"/>
        <v/>
      </c>
      <c r="M472" s="67" t="str">
        <f t="shared" si="23"/>
        <v/>
      </c>
      <c r="N472" s="67" t="str">
        <f t="shared" si="22"/>
        <v/>
      </c>
    </row>
    <row r="473" spans="1:14">
      <c r="A473" s="133"/>
      <c r="B473" s="134"/>
      <c r="C473" s="134"/>
      <c r="D473" s="134"/>
      <c r="E473" s="134"/>
      <c r="F473" s="135"/>
      <c r="G473" s="136"/>
      <c r="L473" s="67" t="str">
        <f t="shared" si="21"/>
        <v/>
      </c>
      <c r="M473" s="67" t="str">
        <f t="shared" si="23"/>
        <v/>
      </c>
      <c r="N473" s="67" t="str">
        <f t="shared" si="22"/>
        <v/>
      </c>
    </row>
    <row r="474" spans="1:14">
      <c r="A474" s="133"/>
      <c r="B474" s="134"/>
      <c r="C474" s="134"/>
      <c r="D474" s="134"/>
      <c r="E474" s="134"/>
      <c r="F474" s="135"/>
      <c r="G474" s="136"/>
      <c r="L474" s="67" t="str">
        <f t="shared" si="21"/>
        <v/>
      </c>
      <c r="M474" s="67" t="str">
        <f t="shared" si="23"/>
        <v/>
      </c>
      <c r="N474" s="67" t="str">
        <f t="shared" si="22"/>
        <v/>
      </c>
    </row>
    <row r="475" spans="1:14">
      <c r="A475" s="133"/>
      <c r="B475" s="134"/>
      <c r="C475" s="134"/>
      <c r="D475" s="134"/>
      <c r="E475" s="134"/>
      <c r="F475" s="135"/>
      <c r="G475" s="136"/>
      <c r="L475" s="67" t="str">
        <f t="shared" si="21"/>
        <v/>
      </c>
      <c r="M475" s="67" t="str">
        <f t="shared" si="23"/>
        <v/>
      </c>
      <c r="N475" s="67" t="str">
        <f t="shared" si="22"/>
        <v/>
      </c>
    </row>
    <row r="476" spans="1:14">
      <c r="A476" s="133"/>
      <c r="B476" s="134"/>
      <c r="C476" s="134"/>
      <c r="D476" s="134"/>
      <c r="E476" s="134"/>
      <c r="F476" s="135"/>
      <c r="G476" s="136"/>
      <c r="L476" s="67" t="str">
        <f t="shared" si="21"/>
        <v/>
      </c>
      <c r="M476" s="67" t="str">
        <f t="shared" si="23"/>
        <v/>
      </c>
      <c r="N476" s="67" t="str">
        <f t="shared" si="22"/>
        <v/>
      </c>
    </row>
    <row r="477" spans="1:14">
      <c r="A477" s="133"/>
      <c r="B477" s="134"/>
      <c r="C477" s="134"/>
      <c r="D477" s="134"/>
      <c r="E477" s="134"/>
      <c r="F477" s="135"/>
      <c r="G477" s="136"/>
      <c r="L477" s="67" t="str">
        <f t="shared" si="21"/>
        <v/>
      </c>
      <c r="M477" s="67" t="str">
        <f t="shared" si="23"/>
        <v/>
      </c>
      <c r="N477" s="67" t="str">
        <f t="shared" si="22"/>
        <v/>
      </c>
    </row>
    <row r="478" spans="1:14">
      <c r="A478" s="133"/>
      <c r="B478" s="134"/>
      <c r="C478" s="134"/>
      <c r="D478" s="134"/>
      <c r="E478" s="134"/>
      <c r="F478" s="135"/>
      <c r="G478" s="136"/>
      <c r="L478" s="67" t="str">
        <f t="shared" si="21"/>
        <v/>
      </c>
      <c r="M478" s="67" t="str">
        <f t="shared" si="23"/>
        <v/>
      </c>
      <c r="N478" s="67" t="str">
        <f t="shared" si="22"/>
        <v/>
      </c>
    </row>
    <row r="479" spans="1:14">
      <c r="A479" s="133"/>
      <c r="B479" s="134"/>
      <c r="C479" s="134"/>
      <c r="D479" s="134"/>
      <c r="E479" s="134"/>
      <c r="F479" s="135"/>
      <c r="G479" s="136"/>
      <c r="L479" s="67" t="str">
        <f t="shared" si="21"/>
        <v/>
      </c>
      <c r="M479" s="67" t="str">
        <f t="shared" si="23"/>
        <v/>
      </c>
      <c r="N479" s="67" t="str">
        <f t="shared" si="22"/>
        <v/>
      </c>
    </row>
    <row r="480" spans="1:14">
      <c r="A480" s="133"/>
      <c r="B480" s="134"/>
      <c r="C480" s="134"/>
      <c r="D480" s="134"/>
      <c r="E480" s="134"/>
      <c r="F480" s="135"/>
      <c r="G480" s="136"/>
      <c r="L480" s="67" t="str">
        <f t="shared" si="21"/>
        <v/>
      </c>
      <c r="M480" s="67" t="str">
        <f t="shared" si="23"/>
        <v/>
      </c>
      <c r="N480" s="67" t="str">
        <f t="shared" si="22"/>
        <v/>
      </c>
    </row>
    <row r="481" spans="1:14">
      <c r="A481" s="133"/>
      <c r="B481" s="134"/>
      <c r="C481" s="134"/>
      <c r="D481" s="134"/>
      <c r="E481" s="134"/>
      <c r="F481" s="135"/>
      <c r="G481" s="136"/>
      <c r="L481" s="67" t="str">
        <f t="shared" si="21"/>
        <v/>
      </c>
      <c r="M481" s="67" t="str">
        <f t="shared" si="23"/>
        <v/>
      </c>
      <c r="N481" s="67" t="str">
        <f t="shared" si="22"/>
        <v/>
      </c>
    </row>
    <row r="482" spans="1:14">
      <c r="A482" s="133"/>
      <c r="B482" s="134"/>
      <c r="C482" s="134"/>
      <c r="D482" s="134"/>
      <c r="E482" s="134"/>
      <c r="F482" s="135"/>
      <c r="G482" s="136"/>
      <c r="L482" s="67" t="str">
        <f t="shared" si="21"/>
        <v/>
      </c>
      <c r="M482" s="67" t="str">
        <f t="shared" si="23"/>
        <v/>
      </c>
      <c r="N482" s="67" t="str">
        <f t="shared" si="22"/>
        <v/>
      </c>
    </row>
    <row r="483" spans="1:14">
      <c r="A483" s="133"/>
      <c r="B483" s="134"/>
      <c r="C483" s="134"/>
      <c r="D483" s="134"/>
      <c r="E483" s="134"/>
      <c r="F483" s="135"/>
      <c r="G483" s="136"/>
      <c r="L483" s="67" t="str">
        <f t="shared" si="21"/>
        <v/>
      </c>
      <c r="M483" s="67" t="str">
        <f t="shared" si="23"/>
        <v/>
      </c>
      <c r="N483" s="67" t="str">
        <f t="shared" si="22"/>
        <v/>
      </c>
    </row>
    <row r="484" spans="1:14">
      <c r="A484" s="133"/>
      <c r="B484" s="134"/>
      <c r="C484" s="134"/>
      <c r="D484" s="134"/>
      <c r="E484" s="134"/>
      <c r="F484" s="135"/>
      <c r="G484" s="136"/>
      <c r="L484" s="67" t="str">
        <f t="shared" si="21"/>
        <v/>
      </c>
      <c r="M484" s="67" t="str">
        <f t="shared" si="23"/>
        <v/>
      </c>
      <c r="N484" s="67" t="str">
        <f t="shared" si="22"/>
        <v/>
      </c>
    </row>
    <row r="485" spans="1:14">
      <c r="A485" s="133"/>
      <c r="B485" s="134"/>
      <c r="C485" s="134"/>
      <c r="D485" s="134"/>
      <c r="E485" s="134"/>
      <c r="F485" s="135"/>
      <c r="G485" s="136"/>
      <c r="L485" s="67" t="str">
        <f t="shared" si="21"/>
        <v/>
      </c>
      <c r="M485" s="67" t="str">
        <f t="shared" si="23"/>
        <v/>
      </c>
      <c r="N485" s="67" t="str">
        <f t="shared" si="22"/>
        <v/>
      </c>
    </row>
    <row r="486" spans="1:14">
      <c r="A486" s="133"/>
      <c r="B486" s="134"/>
      <c r="C486" s="134"/>
      <c r="D486" s="134"/>
      <c r="E486" s="134"/>
      <c r="F486" s="135"/>
      <c r="G486" s="136"/>
      <c r="L486" s="67" t="str">
        <f t="shared" si="21"/>
        <v/>
      </c>
      <c r="M486" s="67" t="str">
        <f t="shared" si="23"/>
        <v/>
      </c>
      <c r="N486" s="67" t="str">
        <f t="shared" si="22"/>
        <v/>
      </c>
    </row>
    <row r="487" spans="1:14">
      <c r="A487" s="133"/>
      <c r="B487" s="134"/>
      <c r="C487" s="134"/>
      <c r="D487" s="134"/>
      <c r="E487" s="134"/>
      <c r="F487" s="135"/>
      <c r="G487" s="136"/>
      <c r="L487" s="67" t="str">
        <f t="shared" si="21"/>
        <v/>
      </c>
      <c r="M487" s="67" t="str">
        <f t="shared" si="23"/>
        <v/>
      </c>
      <c r="N487" s="67" t="str">
        <f t="shared" si="22"/>
        <v/>
      </c>
    </row>
    <row r="488" spans="1:14">
      <c r="A488" s="133"/>
      <c r="B488" s="134"/>
      <c r="C488" s="134"/>
      <c r="D488" s="134"/>
      <c r="E488" s="134"/>
      <c r="F488" s="135"/>
      <c r="G488" s="136"/>
      <c r="L488" s="67" t="str">
        <f t="shared" si="21"/>
        <v/>
      </c>
      <c r="M488" s="67" t="str">
        <f t="shared" si="23"/>
        <v/>
      </c>
      <c r="N488" s="67" t="str">
        <f t="shared" si="22"/>
        <v/>
      </c>
    </row>
    <row r="489" spans="1:14">
      <c r="A489" s="133"/>
      <c r="B489" s="134"/>
      <c r="C489" s="134"/>
      <c r="D489" s="134"/>
      <c r="E489" s="134"/>
      <c r="F489" s="135"/>
      <c r="G489" s="136"/>
      <c r="L489" s="67" t="str">
        <f t="shared" si="21"/>
        <v/>
      </c>
      <c r="M489" s="67" t="str">
        <f t="shared" si="23"/>
        <v/>
      </c>
      <c r="N489" s="67" t="str">
        <f t="shared" si="22"/>
        <v/>
      </c>
    </row>
    <row r="490" spans="1:14">
      <c r="A490" s="133"/>
      <c r="B490" s="134"/>
      <c r="C490" s="134"/>
      <c r="D490" s="134"/>
      <c r="E490" s="134"/>
      <c r="F490" s="135"/>
      <c r="G490" s="136"/>
      <c r="L490" s="67" t="str">
        <f t="shared" si="21"/>
        <v/>
      </c>
      <c r="M490" s="67" t="str">
        <f t="shared" si="23"/>
        <v/>
      </c>
      <c r="N490" s="67" t="str">
        <f t="shared" si="22"/>
        <v/>
      </c>
    </row>
    <row r="491" spans="1:14">
      <c r="A491" s="133"/>
      <c r="B491" s="134"/>
      <c r="C491" s="134"/>
      <c r="D491" s="134"/>
      <c r="E491" s="134"/>
      <c r="F491" s="135"/>
      <c r="G491" s="136"/>
      <c r="L491" s="67" t="str">
        <f t="shared" si="21"/>
        <v/>
      </c>
      <c r="M491" s="67" t="str">
        <f t="shared" si="23"/>
        <v/>
      </c>
      <c r="N491" s="67" t="str">
        <f t="shared" si="22"/>
        <v/>
      </c>
    </row>
    <row r="492" spans="1:14">
      <c r="A492" s="133"/>
      <c r="B492" s="134"/>
      <c r="C492" s="134"/>
      <c r="D492" s="134"/>
      <c r="E492" s="134"/>
      <c r="F492" s="135"/>
      <c r="G492" s="136"/>
      <c r="L492" s="67" t="str">
        <f t="shared" si="21"/>
        <v/>
      </c>
      <c r="M492" s="67" t="str">
        <f t="shared" si="23"/>
        <v/>
      </c>
      <c r="N492" s="67" t="str">
        <f t="shared" si="22"/>
        <v/>
      </c>
    </row>
    <row r="493" spans="1:14">
      <c r="A493" s="133"/>
      <c r="B493" s="134"/>
      <c r="C493" s="134"/>
      <c r="D493" s="134"/>
      <c r="E493" s="134"/>
      <c r="F493" s="135"/>
      <c r="G493" s="136"/>
      <c r="L493" s="67" t="str">
        <f t="shared" si="21"/>
        <v/>
      </c>
      <c r="M493" s="67" t="str">
        <f t="shared" si="23"/>
        <v/>
      </c>
      <c r="N493" s="67" t="str">
        <f t="shared" si="22"/>
        <v/>
      </c>
    </row>
    <row r="494" spans="1:14">
      <c r="A494" s="133"/>
      <c r="B494" s="134"/>
      <c r="C494" s="134"/>
      <c r="D494" s="134"/>
      <c r="E494" s="134"/>
      <c r="F494" s="135"/>
      <c r="G494" s="136"/>
      <c r="L494" s="67" t="str">
        <f t="shared" si="21"/>
        <v/>
      </c>
      <c r="M494" s="67" t="str">
        <f t="shared" si="23"/>
        <v/>
      </c>
      <c r="N494" s="67" t="str">
        <f t="shared" si="22"/>
        <v/>
      </c>
    </row>
    <row r="495" spans="1:14">
      <c r="A495" s="133"/>
      <c r="B495" s="134"/>
      <c r="C495" s="134"/>
      <c r="D495" s="134"/>
      <c r="E495" s="134"/>
      <c r="F495" s="135"/>
      <c r="G495" s="136"/>
      <c r="L495" s="67" t="str">
        <f t="shared" si="21"/>
        <v/>
      </c>
      <c r="M495" s="67" t="str">
        <f t="shared" si="23"/>
        <v/>
      </c>
      <c r="N495" s="67" t="str">
        <f t="shared" si="22"/>
        <v/>
      </c>
    </row>
    <row r="496" spans="1:14">
      <c r="A496" s="133"/>
      <c r="B496" s="134"/>
      <c r="C496" s="134"/>
      <c r="D496" s="134"/>
      <c r="E496" s="134"/>
      <c r="F496" s="135"/>
      <c r="G496" s="136"/>
      <c r="L496" s="67" t="str">
        <f t="shared" si="21"/>
        <v/>
      </c>
      <c r="M496" s="67" t="str">
        <f t="shared" si="23"/>
        <v/>
      </c>
      <c r="N496" s="67" t="str">
        <f t="shared" si="22"/>
        <v/>
      </c>
    </row>
    <row r="497" spans="1:14">
      <c r="A497" s="133"/>
      <c r="B497" s="134"/>
      <c r="C497" s="134"/>
      <c r="D497" s="134"/>
      <c r="E497" s="134"/>
      <c r="F497" s="135"/>
      <c r="G497" s="136"/>
      <c r="L497" s="67" t="str">
        <f t="shared" si="21"/>
        <v/>
      </c>
      <c r="M497" s="67" t="str">
        <f t="shared" si="23"/>
        <v/>
      </c>
      <c r="N497" s="67" t="str">
        <f t="shared" si="22"/>
        <v/>
      </c>
    </row>
    <row r="498" spans="1:14">
      <c r="A498" s="133"/>
      <c r="B498" s="134"/>
      <c r="C498" s="134"/>
      <c r="D498" s="134"/>
      <c r="E498" s="134"/>
      <c r="F498" s="135"/>
      <c r="G498" s="136"/>
      <c r="L498" s="67" t="str">
        <f t="shared" si="21"/>
        <v/>
      </c>
      <c r="M498" s="67" t="str">
        <f t="shared" si="23"/>
        <v/>
      </c>
      <c r="N498" s="67" t="str">
        <f t="shared" si="22"/>
        <v/>
      </c>
    </row>
    <row r="499" spans="1:14">
      <c r="A499" s="133"/>
      <c r="B499" s="134"/>
      <c r="C499" s="134"/>
      <c r="D499" s="134"/>
      <c r="E499" s="134"/>
      <c r="F499" s="135"/>
      <c r="G499" s="136"/>
      <c r="L499" s="67" t="str">
        <f t="shared" si="21"/>
        <v/>
      </c>
      <c r="M499" s="67" t="str">
        <f t="shared" si="23"/>
        <v/>
      </c>
      <c r="N499" s="67" t="str">
        <f t="shared" si="22"/>
        <v/>
      </c>
    </row>
    <row r="500" spans="1:14">
      <c r="A500" s="133"/>
      <c r="B500" s="134"/>
      <c r="C500" s="134"/>
      <c r="D500" s="134"/>
      <c r="E500" s="134"/>
      <c r="F500" s="135"/>
      <c r="G500" s="136"/>
      <c r="L500" s="67" t="str">
        <f t="shared" si="21"/>
        <v/>
      </c>
      <c r="M500" s="67" t="str">
        <f t="shared" si="23"/>
        <v/>
      </c>
      <c r="N500" s="67" t="str">
        <f t="shared" si="22"/>
        <v/>
      </c>
    </row>
    <row r="501" spans="1:14">
      <c r="A501" s="133"/>
      <c r="B501" s="134"/>
      <c r="C501" s="134"/>
      <c r="D501" s="134"/>
      <c r="E501" s="134"/>
      <c r="F501" s="135"/>
      <c r="G501" s="136"/>
      <c r="L501" s="67" t="str">
        <f t="shared" si="21"/>
        <v/>
      </c>
      <c r="M501" s="67" t="str">
        <f t="shared" si="23"/>
        <v/>
      </c>
      <c r="N501" s="67" t="str">
        <f t="shared" si="22"/>
        <v/>
      </c>
    </row>
    <row r="502" spans="1:14">
      <c r="A502" s="133"/>
      <c r="B502" s="134"/>
      <c r="C502" s="134"/>
      <c r="D502" s="134"/>
      <c r="E502" s="134"/>
      <c r="F502" s="135"/>
      <c r="G502" s="136"/>
      <c r="L502" s="67" t="str">
        <f t="shared" si="21"/>
        <v/>
      </c>
      <c r="M502" s="67" t="str">
        <f t="shared" si="23"/>
        <v/>
      </c>
      <c r="N502" s="67" t="str">
        <f t="shared" si="22"/>
        <v/>
      </c>
    </row>
    <row r="503" spans="1:14">
      <c r="A503" s="133"/>
      <c r="B503" s="134"/>
      <c r="C503" s="134"/>
      <c r="D503" s="134"/>
      <c r="E503" s="134"/>
      <c r="F503" s="135"/>
      <c r="G503" s="136"/>
      <c r="L503" s="67" t="str">
        <f t="shared" si="21"/>
        <v/>
      </c>
      <c r="M503" s="67" t="str">
        <f t="shared" si="23"/>
        <v/>
      </c>
      <c r="N503" s="67" t="str">
        <f t="shared" si="22"/>
        <v/>
      </c>
    </row>
    <row r="504" spans="1:14">
      <c r="A504" s="133"/>
      <c r="B504" s="134"/>
      <c r="C504" s="134"/>
      <c r="D504" s="134"/>
      <c r="E504" s="134"/>
      <c r="F504" s="135"/>
      <c r="G504" s="136"/>
      <c r="L504" s="67" t="str">
        <f t="shared" si="21"/>
        <v/>
      </c>
      <c r="M504" s="67" t="str">
        <f t="shared" si="23"/>
        <v/>
      </c>
      <c r="N504" s="67" t="str">
        <f t="shared" si="22"/>
        <v/>
      </c>
    </row>
    <row r="505" spans="1:14">
      <c r="A505" s="133"/>
      <c r="B505" s="134"/>
      <c r="C505" s="134"/>
      <c r="D505" s="134"/>
      <c r="E505" s="134"/>
      <c r="F505" s="135"/>
      <c r="G505" s="136"/>
      <c r="L505" s="67" t="str">
        <f t="shared" si="21"/>
        <v/>
      </c>
      <c r="M505" s="67" t="str">
        <f t="shared" si="23"/>
        <v/>
      </c>
      <c r="N505" s="67" t="str">
        <f t="shared" si="22"/>
        <v/>
      </c>
    </row>
    <row r="506" spans="1:14">
      <c r="A506" s="133"/>
      <c r="B506" s="134"/>
      <c r="C506" s="134"/>
      <c r="D506" s="134"/>
      <c r="E506" s="134"/>
      <c r="F506" s="135"/>
      <c r="G506" s="136"/>
      <c r="L506" s="67" t="str">
        <f t="shared" si="21"/>
        <v/>
      </c>
      <c r="M506" s="67" t="str">
        <f t="shared" si="23"/>
        <v/>
      </c>
      <c r="N506" s="67" t="str">
        <f t="shared" si="22"/>
        <v/>
      </c>
    </row>
    <row r="507" spans="1:14">
      <c r="A507" s="133"/>
      <c r="B507" s="134"/>
      <c r="C507" s="134"/>
      <c r="D507" s="134"/>
      <c r="E507" s="134"/>
      <c r="F507" s="135"/>
      <c r="G507" s="136"/>
      <c r="L507" s="67" t="str">
        <f t="shared" si="21"/>
        <v/>
      </c>
      <c r="M507" s="67" t="str">
        <f t="shared" si="23"/>
        <v/>
      </c>
      <c r="N507" s="67" t="str">
        <f t="shared" si="22"/>
        <v/>
      </c>
    </row>
    <row r="508" spans="1:14">
      <c r="A508" s="133"/>
      <c r="B508" s="134"/>
      <c r="C508" s="134"/>
      <c r="D508" s="134"/>
      <c r="E508" s="134"/>
      <c r="F508" s="135"/>
      <c r="G508" s="136"/>
      <c r="L508" s="67" t="str">
        <f t="shared" si="21"/>
        <v/>
      </c>
      <c r="M508" s="67" t="str">
        <f t="shared" si="23"/>
        <v/>
      </c>
      <c r="N508" s="67" t="str">
        <f t="shared" si="22"/>
        <v/>
      </c>
    </row>
    <row r="509" spans="1:14">
      <c r="A509" s="133"/>
      <c r="B509" s="134"/>
      <c r="C509" s="134"/>
      <c r="D509" s="134"/>
      <c r="E509" s="134"/>
      <c r="F509" s="135"/>
      <c r="G509" s="136"/>
      <c r="L509" s="67" t="str">
        <f t="shared" si="21"/>
        <v/>
      </c>
      <c r="M509" s="67" t="str">
        <f t="shared" si="23"/>
        <v/>
      </c>
      <c r="N509" s="67" t="str">
        <f t="shared" si="22"/>
        <v/>
      </c>
    </row>
    <row r="510" spans="1:14">
      <c r="A510" s="133"/>
      <c r="B510" s="134"/>
      <c r="C510" s="134"/>
      <c r="D510" s="134"/>
      <c r="E510" s="134"/>
      <c r="F510" s="135"/>
      <c r="G510" s="136"/>
      <c r="L510" s="67" t="str">
        <f t="shared" si="21"/>
        <v/>
      </c>
      <c r="M510" s="67" t="str">
        <f t="shared" si="23"/>
        <v/>
      </c>
      <c r="N510" s="67" t="str">
        <f t="shared" si="22"/>
        <v/>
      </c>
    </row>
    <row r="511" spans="1:14">
      <c r="A511" s="133"/>
      <c r="B511" s="134"/>
      <c r="C511" s="134"/>
      <c r="D511" s="134"/>
      <c r="E511" s="134"/>
      <c r="F511" s="135"/>
      <c r="G511" s="136"/>
      <c r="L511" s="67" t="str">
        <f t="shared" si="21"/>
        <v/>
      </c>
      <c r="M511" s="67" t="str">
        <f t="shared" si="23"/>
        <v/>
      </c>
      <c r="N511" s="67" t="str">
        <f t="shared" si="22"/>
        <v/>
      </c>
    </row>
    <row r="512" spans="1:14">
      <c r="A512" s="133"/>
      <c r="B512" s="134"/>
      <c r="C512" s="134"/>
      <c r="D512" s="134"/>
      <c r="E512" s="134"/>
      <c r="F512" s="135"/>
      <c r="G512" s="136"/>
      <c r="L512" s="67" t="str">
        <f t="shared" si="21"/>
        <v/>
      </c>
      <c r="M512" s="67" t="str">
        <f t="shared" si="23"/>
        <v/>
      </c>
      <c r="N512" s="67" t="str">
        <f t="shared" si="22"/>
        <v/>
      </c>
    </row>
    <row r="513" spans="1:14">
      <c r="A513" s="133"/>
      <c r="B513" s="134"/>
      <c r="C513" s="134"/>
      <c r="D513" s="134"/>
      <c r="E513" s="134"/>
      <c r="F513" s="135"/>
      <c r="G513" s="136"/>
      <c r="L513" s="67" t="str">
        <f t="shared" si="21"/>
        <v/>
      </c>
      <c r="M513" s="67" t="str">
        <f t="shared" si="23"/>
        <v/>
      </c>
      <c r="N513" s="67" t="str">
        <f t="shared" si="22"/>
        <v/>
      </c>
    </row>
    <row r="514" spans="1:14">
      <c r="A514" s="133"/>
      <c r="B514" s="134"/>
      <c r="C514" s="134"/>
      <c r="D514" s="134"/>
      <c r="E514" s="134"/>
      <c r="F514" s="135"/>
      <c r="G514" s="136"/>
      <c r="L514" s="67" t="str">
        <f t="shared" si="21"/>
        <v/>
      </c>
      <c r="M514" s="67" t="str">
        <f t="shared" si="23"/>
        <v/>
      </c>
      <c r="N514" s="67" t="str">
        <f t="shared" si="22"/>
        <v/>
      </c>
    </row>
    <row r="515" spans="1:14">
      <c r="A515" s="133"/>
      <c r="B515" s="134"/>
      <c r="C515" s="134"/>
      <c r="D515" s="134"/>
      <c r="E515" s="134"/>
      <c r="F515" s="135"/>
      <c r="G515" s="136"/>
      <c r="L515" s="67" t="str">
        <f t="shared" ref="L515:L578" si="24">IF(E515="","",NORMDIST(E515,J$10,J$11,TRUE))</f>
        <v/>
      </c>
      <c r="M515" s="67" t="str">
        <f t="shared" si="23"/>
        <v/>
      </c>
      <c r="N515" s="67" t="str">
        <f t="shared" ref="N515:N578" si="25">IF(L515="","",POWER(F515-M515,2) / M515)</f>
        <v/>
      </c>
    </row>
    <row r="516" spans="1:14">
      <c r="A516" s="133"/>
      <c r="B516" s="134"/>
      <c r="C516" s="134"/>
      <c r="D516" s="134"/>
      <c r="E516" s="134"/>
      <c r="F516" s="135"/>
      <c r="G516" s="136"/>
      <c r="L516" s="67" t="str">
        <f t="shared" si="24"/>
        <v/>
      </c>
      <c r="M516" s="67" t="str">
        <f t="shared" ref="M516:M579" si="26">IF(L516="","",(L516-L515)*J$3)</f>
        <v/>
      </c>
      <c r="N516" s="67" t="str">
        <f t="shared" si="25"/>
        <v/>
      </c>
    </row>
    <row r="517" spans="1:14">
      <c r="A517" s="133"/>
      <c r="B517" s="134"/>
      <c r="C517" s="134"/>
      <c r="D517" s="134"/>
      <c r="E517" s="134"/>
      <c r="F517" s="135"/>
      <c r="G517" s="136"/>
      <c r="L517" s="67" t="str">
        <f t="shared" si="24"/>
        <v/>
      </c>
      <c r="M517" s="67" t="str">
        <f t="shared" si="26"/>
        <v/>
      </c>
      <c r="N517" s="67" t="str">
        <f t="shared" si="25"/>
        <v/>
      </c>
    </row>
    <row r="518" spans="1:14">
      <c r="A518" s="133"/>
      <c r="B518" s="134"/>
      <c r="C518" s="134"/>
      <c r="D518" s="134"/>
      <c r="E518" s="134"/>
      <c r="F518" s="135"/>
      <c r="G518" s="136"/>
      <c r="L518" s="67" t="str">
        <f t="shared" si="24"/>
        <v/>
      </c>
      <c r="M518" s="67" t="str">
        <f t="shared" si="26"/>
        <v/>
      </c>
      <c r="N518" s="67" t="str">
        <f t="shared" si="25"/>
        <v/>
      </c>
    </row>
    <row r="519" spans="1:14">
      <c r="A519" s="133"/>
      <c r="B519" s="134"/>
      <c r="C519" s="134"/>
      <c r="D519" s="134"/>
      <c r="E519" s="134"/>
      <c r="F519" s="135"/>
      <c r="G519" s="136"/>
      <c r="L519" s="67" t="str">
        <f t="shared" si="24"/>
        <v/>
      </c>
      <c r="M519" s="67" t="str">
        <f t="shared" si="26"/>
        <v/>
      </c>
      <c r="N519" s="67" t="str">
        <f t="shared" si="25"/>
        <v/>
      </c>
    </row>
    <row r="520" spans="1:14">
      <c r="A520" s="133"/>
      <c r="B520" s="134"/>
      <c r="C520" s="134"/>
      <c r="D520" s="134"/>
      <c r="E520" s="134"/>
      <c r="F520" s="135"/>
      <c r="G520" s="136"/>
      <c r="L520" s="67" t="str">
        <f t="shared" si="24"/>
        <v/>
      </c>
      <c r="M520" s="67" t="str">
        <f t="shared" si="26"/>
        <v/>
      </c>
      <c r="N520" s="67" t="str">
        <f t="shared" si="25"/>
        <v/>
      </c>
    </row>
    <row r="521" spans="1:14">
      <c r="A521" s="133"/>
      <c r="B521" s="134"/>
      <c r="C521" s="134"/>
      <c r="D521" s="134"/>
      <c r="E521" s="134"/>
      <c r="F521" s="135"/>
      <c r="G521" s="136"/>
      <c r="L521" s="67" t="str">
        <f t="shared" si="24"/>
        <v/>
      </c>
      <c r="M521" s="67" t="str">
        <f t="shared" si="26"/>
        <v/>
      </c>
      <c r="N521" s="67" t="str">
        <f t="shared" si="25"/>
        <v/>
      </c>
    </row>
    <row r="522" spans="1:14">
      <c r="A522" s="133"/>
      <c r="B522" s="134"/>
      <c r="C522" s="134"/>
      <c r="D522" s="134"/>
      <c r="E522" s="134"/>
      <c r="F522" s="135"/>
      <c r="G522" s="136"/>
      <c r="L522" s="67" t="str">
        <f t="shared" si="24"/>
        <v/>
      </c>
      <c r="M522" s="67" t="str">
        <f t="shared" si="26"/>
        <v/>
      </c>
      <c r="N522" s="67" t="str">
        <f t="shared" si="25"/>
        <v/>
      </c>
    </row>
    <row r="523" spans="1:14">
      <c r="A523" s="133"/>
      <c r="B523" s="134"/>
      <c r="C523" s="134"/>
      <c r="D523" s="134"/>
      <c r="E523" s="134"/>
      <c r="F523" s="135"/>
      <c r="G523" s="136"/>
      <c r="L523" s="67" t="str">
        <f t="shared" si="24"/>
        <v/>
      </c>
      <c r="M523" s="67" t="str">
        <f t="shared" si="26"/>
        <v/>
      </c>
      <c r="N523" s="67" t="str">
        <f t="shared" si="25"/>
        <v/>
      </c>
    </row>
    <row r="524" spans="1:14">
      <c r="A524" s="133"/>
      <c r="B524" s="134"/>
      <c r="C524" s="134"/>
      <c r="D524" s="134"/>
      <c r="E524" s="134"/>
      <c r="F524" s="135"/>
      <c r="G524" s="136"/>
      <c r="L524" s="67" t="str">
        <f t="shared" si="24"/>
        <v/>
      </c>
      <c r="M524" s="67" t="str">
        <f t="shared" si="26"/>
        <v/>
      </c>
      <c r="N524" s="67" t="str">
        <f t="shared" si="25"/>
        <v/>
      </c>
    </row>
    <row r="525" spans="1:14">
      <c r="A525" s="133"/>
      <c r="B525" s="134"/>
      <c r="C525" s="134"/>
      <c r="D525" s="134"/>
      <c r="E525" s="134"/>
      <c r="F525" s="135"/>
      <c r="G525" s="136"/>
      <c r="L525" s="67" t="str">
        <f t="shared" si="24"/>
        <v/>
      </c>
      <c r="M525" s="67" t="str">
        <f t="shared" si="26"/>
        <v/>
      </c>
      <c r="N525" s="67" t="str">
        <f t="shared" si="25"/>
        <v/>
      </c>
    </row>
    <row r="526" spans="1:14">
      <c r="A526" s="133"/>
      <c r="B526" s="134"/>
      <c r="C526" s="134"/>
      <c r="D526" s="134"/>
      <c r="E526" s="134"/>
      <c r="F526" s="135"/>
      <c r="G526" s="136"/>
      <c r="L526" s="67" t="str">
        <f t="shared" si="24"/>
        <v/>
      </c>
      <c r="M526" s="67" t="str">
        <f t="shared" si="26"/>
        <v/>
      </c>
      <c r="N526" s="67" t="str">
        <f t="shared" si="25"/>
        <v/>
      </c>
    </row>
    <row r="527" spans="1:14">
      <c r="A527" s="133"/>
      <c r="B527" s="134"/>
      <c r="C527" s="134"/>
      <c r="D527" s="134"/>
      <c r="E527" s="134"/>
      <c r="F527" s="135"/>
      <c r="G527" s="136"/>
      <c r="L527" s="67" t="str">
        <f t="shared" si="24"/>
        <v/>
      </c>
      <c r="M527" s="67" t="str">
        <f t="shared" si="26"/>
        <v/>
      </c>
      <c r="N527" s="67" t="str">
        <f t="shared" si="25"/>
        <v/>
      </c>
    </row>
    <row r="528" spans="1:14">
      <c r="A528" s="133"/>
      <c r="B528" s="134"/>
      <c r="C528" s="134"/>
      <c r="D528" s="134"/>
      <c r="E528" s="134"/>
      <c r="F528" s="135"/>
      <c r="G528" s="136"/>
      <c r="L528" s="67" t="str">
        <f t="shared" si="24"/>
        <v/>
      </c>
      <c r="M528" s="67" t="str">
        <f t="shared" si="26"/>
        <v/>
      </c>
      <c r="N528" s="67" t="str">
        <f t="shared" si="25"/>
        <v/>
      </c>
    </row>
    <row r="529" spans="1:14">
      <c r="A529" s="133"/>
      <c r="B529" s="134"/>
      <c r="C529" s="134"/>
      <c r="D529" s="134"/>
      <c r="E529" s="134"/>
      <c r="F529" s="135"/>
      <c r="G529" s="136"/>
      <c r="L529" s="67" t="str">
        <f t="shared" si="24"/>
        <v/>
      </c>
      <c r="M529" s="67" t="str">
        <f t="shared" si="26"/>
        <v/>
      </c>
      <c r="N529" s="67" t="str">
        <f t="shared" si="25"/>
        <v/>
      </c>
    </row>
    <row r="530" spans="1:14">
      <c r="A530" s="133"/>
      <c r="B530" s="134"/>
      <c r="C530" s="134"/>
      <c r="D530" s="134"/>
      <c r="E530" s="134"/>
      <c r="F530" s="135"/>
      <c r="G530" s="136"/>
      <c r="L530" s="67" t="str">
        <f t="shared" si="24"/>
        <v/>
      </c>
      <c r="M530" s="67" t="str">
        <f t="shared" si="26"/>
        <v/>
      </c>
      <c r="N530" s="67" t="str">
        <f t="shared" si="25"/>
        <v/>
      </c>
    </row>
    <row r="531" spans="1:14">
      <c r="A531" s="133"/>
      <c r="B531" s="134"/>
      <c r="C531" s="134"/>
      <c r="D531" s="134"/>
      <c r="E531" s="134"/>
      <c r="F531" s="135"/>
      <c r="G531" s="136"/>
      <c r="L531" s="67" t="str">
        <f t="shared" si="24"/>
        <v/>
      </c>
      <c r="M531" s="67" t="str">
        <f t="shared" si="26"/>
        <v/>
      </c>
      <c r="N531" s="67" t="str">
        <f t="shared" si="25"/>
        <v/>
      </c>
    </row>
    <row r="532" spans="1:14">
      <c r="A532" s="133"/>
      <c r="B532" s="134"/>
      <c r="C532" s="134"/>
      <c r="D532" s="134"/>
      <c r="E532" s="134"/>
      <c r="F532" s="135"/>
      <c r="G532" s="136"/>
      <c r="L532" s="67" t="str">
        <f t="shared" si="24"/>
        <v/>
      </c>
      <c r="M532" s="67" t="str">
        <f t="shared" si="26"/>
        <v/>
      </c>
      <c r="N532" s="67" t="str">
        <f t="shared" si="25"/>
        <v/>
      </c>
    </row>
    <row r="533" spans="1:14">
      <c r="A533" s="133"/>
      <c r="B533" s="134"/>
      <c r="C533" s="134"/>
      <c r="D533" s="134"/>
      <c r="E533" s="134"/>
      <c r="F533" s="135"/>
      <c r="G533" s="136"/>
      <c r="L533" s="67" t="str">
        <f t="shared" si="24"/>
        <v/>
      </c>
      <c r="M533" s="67" t="str">
        <f t="shared" si="26"/>
        <v/>
      </c>
      <c r="N533" s="67" t="str">
        <f t="shared" si="25"/>
        <v/>
      </c>
    </row>
    <row r="534" spans="1:14">
      <c r="A534" s="133"/>
      <c r="B534" s="134"/>
      <c r="C534" s="134"/>
      <c r="D534" s="134"/>
      <c r="E534" s="134"/>
      <c r="F534" s="135"/>
      <c r="G534" s="136"/>
      <c r="L534" s="67" t="str">
        <f t="shared" si="24"/>
        <v/>
      </c>
      <c r="M534" s="67" t="str">
        <f t="shared" si="26"/>
        <v/>
      </c>
      <c r="N534" s="67" t="str">
        <f t="shared" si="25"/>
        <v/>
      </c>
    </row>
    <row r="535" spans="1:14">
      <c r="A535" s="133"/>
      <c r="B535" s="134"/>
      <c r="C535" s="134"/>
      <c r="D535" s="134"/>
      <c r="E535" s="134"/>
      <c r="F535" s="135"/>
      <c r="G535" s="136"/>
      <c r="L535" s="67" t="str">
        <f t="shared" si="24"/>
        <v/>
      </c>
      <c r="M535" s="67" t="str">
        <f t="shared" si="26"/>
        <v/>
      </c>
      <c r="N535" s="67" t="str">
        <f t="shared" si="25"/>
        <v/>
      </c>
    </row>
    <row r="536" spans="1:14">
      <c r="A536" s="133"/>
      <c r="B536" s="134"/>
      <c r="C536" s="134"/>
      <c r="D536" s="134"/>
      <c r="E536" s="134"/>
      <c r="F536" s="135"/>
      <c r="G536" s="136"/>
      <c r="L536" s="67" t="str">
        <f t="shared" si="24"/>
        <v/>
      </c>
      <c r="M536" s="67" t="str">
        <f t="shared" si="26"/>
        <v/>
      </c>
      <c r="N536" s="67" t="str">
        <f t="shared" si="25"/>
        <v/>
      </c>
    </row>
    <row r="537" spans="1:14">
      <c r="A537" s="133"/>
      <c r="B537" s="134"/>
      <c r="C537" s="134"/>
      <c r="D537" s="134"/>
      <c r="E537" s="134"/>
      <c r="F537" s="135"/>
      <c r="G537" s="136"/>
      <c r="L537" s="67" t="str">
        <f t="shared" si="24"/>
        <v/>
      </c>
      <c r="M537" s="67" t="str">
        <f t="shared" si="26"/>
        <v/>
      </c>
      <c r="N537" s="67" t="str">
        <f t="shared" si="25"/>
        <v/>
      </c>
    </row>
    <row r="538" spans="1:14">
      <c r="A538" s="133"/>
      <c r="B538" s="134"/>
      <c r="C538" s="134"/>
      <c r="D538" s="134"/>
      <c r="E538" s="134"/>
      <c r="F538" s="135"/>
      <c r="G538" s="136"/>
      <c r="L538" s="67" t="str">
        <f t="shared" si="24"/>
        <v/>
      </c>
      <c r="M538" s="67" t="str">
        <f t="shared" si="26"/>
        <v/>
      </c>
      <c r="N538" s="67" t="str">
        <f t="shared" si="25"/>
        <v/>
      </c>
    </row>
    <row r="539" spans="1:14">
      <c r="A539" s="133"/>
      <c r="B539" s="134"/>
      <c r="C539" s="134"/>
      <c r="D539" s="134"/>
      <c r="E539" s="134"/>
      <c r="F539" s="135"/>
      <c r="G539" s="136"/>
      <c r="L539" s="67" t="str">
        <f t="shared" si="24"/>
        <v/>
      </c>
      <c r="M539" s="67" t="str">
        <f t="shared" si="26"/>
        <v/>
      </c>
      <c r="N539" s="67" t="str">
        <f t="shared" si="25"/>
        <v/>
      </c>
    </row>
    <row r="540" spans="1:14">
      <c r="A540" s="133"/>
      <c r="B540" s="134"/>
      <c r="C540" s="134"/>
      <c r="D540" s="134"/>
      <c r="E540" s="134"/>
      <c r="F540" s="135"/>
      <c r="G540" s="136"/>
      <c r="L540" s="67" t="str">
        <f t="shared" si="24"/>
        <v/>
      </c>
      <c r="M540" s="67" t="str">
        <f t="shared" si="26"/>
        <v/>
      </c>
      <c r="N540" s="67" t="str">
        <f t="shared" si="25"/>
        <v/>
      </c>
    </row>
    <row r="541" spans="1:14">
      <c r="A541" s="133"/>
      <c r="B541" s="134"/>
      <c r="C541" s="134"/>
      <c r="D541" s="134"/>
      <c r="E541" s="134"/>
      <c r="F541" s="135"/>
      <c r="G541" s="136"/>
      <c r="L541" s="67" t="str">
        <f t="shared" si="24"/>
        <v/>
      </c>
      <c r="M541" s="67" t="str">
        <f t="shared" si="26"/>
        <v/>
      </c>
      <c r="N541" s="67" t="str">
        <f t="shared" si="25"/>
        <v/>
      </c>
    </row>
    <row r="542" spans="1:14">
      <c r="A542" s="133"/>
      <c r="B542" s="134"/>
      <c r="C542" s="134"/>
      <c r="D542" s="134"/>
      <c r="E542" s="134"/>
      <c r="F542" s="135"/>
      <c r="G542" s="136"/>
      <c r="L542" s="67" t="str">
        <f t="shared" si="24"/>
        <v/>
      </c>
      <c r="M542" s="67" t="str">
        <f t="shared" si="26"/>
        <v/>
      </c>
      <c r="N542" s="67" t="str">
        <f t="shared" si="25"/>
        <v/>
      </c>
    </row>
    <row r="543" spans="1:14">
      <c r="A543" s="133"/>
      <c r="B543" s="134"/>
      <c r="C543" s="134"/>
      <c r="D543" s="134"/>
      <c r="E543" s="134"/>
      <c r="F543" s="135"/>
      <c r="G543" s="136"/>
      <c r="L543" s="67" t="str">
        <f t="shared" si="24"/>
        <v/>
      </c>
      <c r="M543" s="67" t="str">
        <f t="shared" si="26"/>
        <v/>
      </c>
      <c r="N543" s="67" t="str">
        <f t="shared" si="25"/>
        <v/>
      </c>
    </row>
    <row r="544" spans="1:14">
      <c r="A544" s="133"/>
      <c r="B544" s="134"/>
      <c r="C544" s="134"/>
      <c r="D544" s="134"/>
      <c r="E544" s="134"/>
      <c r="F544" s="135"/>
      <c r="G544" s="136"/>
      <c r="L544" s="67" t="str">
        <f t="shared" si="24"/>
        <v/>
      </c>
      <c r="M544" s="67" t="str">
        <f t="shared" si="26"/>
        <v/>
      </c>
      <c r="N544" s="67" t="str">
        <f t="shared" si="25"/>
        <v/>
      </c>
    </row>
    <row r="545" spans="1:14">
      <c r="A545" s="133"/>
      <c r="B545" s="134"/>
      <c r="C545" s="134"/>
      <c r="D545" s="134"/>
      <c r="E545" s="134"/>
      <c r="F545" s="135"/>
      <c r="G545" s="136"/>
      <c r="L545" s="67" t="str">
        <f t="shared" si="24"/>
        <v/>
      </c>
      <c r="M545" s="67" t="str">
        <f t="shared" si="26"/>
        <v/>
      </c>
      <c r="N545" s="67" t="str">
        <f t="shared" si="25"/>
        <v/>
      </c>
    </row>
    <row r="546" spans="1:14">
      <c r="A546" s="133"/>
      <c r="B546" s="134"/>
      <c r="C546" s="134"/>
      <c r="D546" s="134"/>
      <c r="E546" s="134"/>
      <c r="F546" s="135"/>
      <c r="G546" s="136"/>
      <c r="L546" s="67" t="str">
        <f t="shared" si="24"/>
        <v/>
      </c>
      <c r="M546" s="67" t="str">
        <f t="shared" si="26"/>
        <v/>
      </c>
      <c r="N546" s="67" t="str">
        <f t="shared" si="25"/>
        <v/>
      </c>
    </row>
    <row r="547" spans="1:14">
      <c r="A547" s="133"/>
      <c r="B547" s="134"/>
      <c r="C547" s="134"/>
      <c r="D547" s="134"/>
      <c r="E547" s="134"/>
      <c r="F547" s="135"/>
      <c r="G547" s="136"/>
      <c r="L547" s="67" t="str">
        <f t="shared" si="24"/>
        <v/>
      </c>
      <c r="M547" s="67" t="str">
        <f t="shared" si="26"/>
        <v/>
      </c>
      <c r="N547" s="67" t="str">
        <f t="shared" si="25"/>
        <v/>
      </c>
    </row>
    <row r="548" spans="1:14">
      <c r="A548" s="133"/>
      <c r="B548" s="134"/>
      <c r="C548" s="134"/>
      <c r="D548" s="134"/>
      <c r="E548" s="134"/>
      <c r="F548" s="135"/>
      <c r="G548" s="136"/>
      <c r="L548" s="67" t="str">
        <f t="shared" si="24"/>
        <v/>
      </c>
      <c r="M548" s="67" t="str">
        <f t="shared" si="26"/>
        <v/>
      </c>
      <c r="N548" s="67" t="str">
        <f t="shared" si="25"/>
        <v/>
      </c>
    </row>
    <row r="549" spans="1:14">
      <c r="A549" s="133"/>
      <c r="B549" s="134"/>
      <c r="C549" s="134"/>
      <c r="D549" s="134"/>
      <c r="E549" s="134"/>
      <c r="F549" s="135"/>
      <c r="G549" s="136"/>
      <c r="L549" s="67" t="str">
        <f t="shared" si="24"/>
        <v/>
      </c>
      <c r="M549" s="67" t="str">
        <f t="shared" si="26"/>
        <v/>
      </c>
      <c r="N549" s="67" t="str">
        <f t="shared" si="25"/>
        <v/>
      </c>
    </row>
    <row r="550" spans="1:14">
      <c r="A550" s="133"/>
      <c r="B550" s="134"/>
      <c r="C550" s="134"/>
      <c r="D550" s="134"/>
      <c r="E550" s="134"/>
      <c r="F550" s="135"/>
      <c r="G550" s="136"/>
      <c r="L550" s="67" t="str">
        <f t="shared" si="24"/>
        <v/>
      </c>
      <c r="M550" s="67" t="str">
        <f t="shared" si="26"/>
        <v/>
      </c>
      <c r="N550" s="67" t="str">
        <f t="shared" si="25"/>
        <v/>
      </c>
    </row>
    <row r="551" spans="1:14">
      <c r="A551" s="133"/>
      <c r="B551" s="134"/>
      <c r="C551" s="134"/>
      <c r="D551" s="134"/>
      <c r="E551" s="134"/>
      <c r="F551" s="135"/>
      <c r="G551" s="136"/>
      <c r="L551" s="67" t="str">
        <f t="shared" si="24"/>
        <v/>
      </c>
      <c r="M551" s="67" t="str">
        <f t="shared" si="26"/>
        <v/>
      </c>
      <c r="N551" s="67" t="str">
        <f t="shared" si="25"/>
        <v/>
      </c>
    </row>
    <row r="552" spans="1:14">
      <c r="A552" s="133"/>
      <c r="B552" s="134"/>
      <c r="C552" s="134"/>
      <c r="D552" s="134"/>
      <c r="E552" s="134"/>
      <c r="F552" s="135"/>
      <c r="G552" s="136"/>
      <c r="L552" s="67" t="str">
        <f t="shared" si="24"/>
        <v/>
      </c>
      <c r="M552" s="67" t="str">
        <f t="shared" si="26"/>
        <v/>
      </c>
      <c r="N552" s="67" t="str">
        <f t="shared" si="25"/>
        <v/>
      </c>
    </row>
    <row r="553" spans="1:14">
      <c r="A553" s="133"/>
      <c r="B553" s="134"/>
      <c r="C553" s="134"/>
      <c r="D553" s="134"/>
      <c r="E553" s="134"/>
      <c r="F553" s="135"/>
      <c r="G553" s="136"/>
      <c r="L553" s="67" t="str">
        <f t="shared" si="24"/>
        <v/>
      </c>
      <c r="M553" s="67" t="str">
        <f t="shared" si="26"/>
        <v/>
      </c>
      <c r="N553" s="67" t="str">
        <f t="shared" si="25"/>
        <v/>
      </c>
    </row>
    <row r="554" spans="1:14">
      <c r="A554" s="133"/>
      <c r="B554" s="134"/>
      <c r="C554" s="134"/>
      <c r="D554" s="134"/>
      <c r="E554" s="134"/>
      <c r="F554" s="135"/>
      <c r="G554" s="136"/>
      <c r="L554" s="67" t="str">
        <f t="shared" si="24"/>
        <v/>
      </c>
      <c r="M554" s="67" t="str">
        <f t="shared" si="26"/>
        <v/>
      </c>
      <c r="N554" s="67" t="str">
        <f t="shared" si="25"/>
        <v/>
      </c>
    </row>
    <row r="555" spans="1:14">
      <c r="A555" s="133"/>
      <c r="B555" s="134"/>
      <c r="C555" s="134"/>
      <c r="D555" s="134"/>
      <c r="E555" s="134"/>
      <c r="F555" s="135"/>
      <c r="G555" s="136"/>
      <c r="L555" s="67" t="str">
        <f t="shared" si="24"/>
        <v/>
      </c>
      <c r="M555" s="67" t="str">
        <f t="shared" si="26"/>
        <v/>
      </c>
      <c r="N555" s="67" t="str">
        <f t="shared" si="25"/>
        <v/>
      </c>
    </row>
    <row r="556" spans="1:14">
      <c r="A556" s="133"/>
      <c r="B556" s="134"/>
      <c r="C556" s="134"/>
      <c r="D556" s="134"/>
      <c r="E556" s="134"/>
      <c r="F556" s="135"/>
      <c r="G556" s="136"/>
      <c r="L556" s="67" t="str">
        <f t="shared" si="24"/>
        <v/>
      </c>
      <c r="M556" s="67" t="str">
        <f t="shared" si="26"/>
        <v/>
      </c>
      <c r="N556" s="67" t="str">
        <f t="shared" si="25"/>
        <v/>
      </c>
    </row>
    <row r="557" spans="1:14">
      <c r="A557" s="133"/>
      <c r="B557" s="134"/>
      <c r="C557" s="134"/>
      <c r="D557" s="134"/>
      <c r="E557" s="134"/>
      <c r="F557" s="135"/>
      <c r="G557" s="136"/>
      <c r="L557" s="67" t="str">
        <f t="shared" si="24"/>
        <v/>
      </c>
      <c r="M557" s="67" t="str">
        <f t="shared" si="26"/>
        <v/>
      </c>
      <c r="N557" s="67" t="str">
        <f t="shared" si="25"/>
        <v/>
      </c>
    </row>
    <row r="558" spans="1:14">
      <c r="A558" s="133"/>
      <c r="B558" s="134"/>
      <c r="C558" s="134"/>
      <c r="D558" s="134"/>
      <c r="E558" s="134"/>
      <c r="F558" s="135"/>
      <c r="G558" s="136"/>
      <c r="L558" s="67" t="str">
        <f t="shared" si="24"/>
        <v/>
      </c>
      <c r="M558" s="67" t="str">
        <f t="shared" si="26"/>
        <v/>
      </c>
      <c r="N558" s="67" t="str">
        <f t="shared" si="25"/>
        <v/>
      </c>
    </row>
    <row r="559" spans="1:14">
      <c r="A559" s="133"/>
      <c r="B559" s="134"/>
      <c r="C559" s="134"/>
      <c r="D559" s="134"/>
      <c r="E559" s="134"/>
      <c r="F559" s="135"/>
      <c r="G559" s="136"/>
      <c r="L559" s="67" t="str">
        <f t="shared" si="24"/>
        <v/>
      </c>
      <c r="M559" s="67" t="str">
        <f t="shared" si="26"/>
        <v/>
      </c>
      <c r="N559" s="67" t="str">
        <f t="shared" si="25"/>
        <v/>
      </c>
    </row>
    <row r="560" spans="1:14">
      <c r="A560" s="133"/>
      <c r="B560" s="134"/>
      <c r="C560" s="134"/>
      <c r="D560" s="134"/>
      <c r="E560" s="134"/>
      <c r="F560" s="135"/>
      <c r="G560" s="136"/>
      <c r="L560" s="67" t="str">
        <f t="shared" si="24"/>
        <v/>
      </c>
      <c r="M560" s="67" t="str">
        <f t="shared" si="26"/>
        <v/>
      </c>
      <c r="N560" s="67" t="str">
        <f t="shared" si="25"/>
        <v/>
      </c>
    </row>
    <row r="561" spans="1:14">
      <c r="A561" s="133"/>
      <c r="B561" s="134"/>
      <c r="C561" s="134"/>
      <c r="D561" s="134"/>
      <c r="E561" s="134"/>
      <c r="F561" s="135"/>
      <c r="G561" s="136"/>
      <c r="L561" s="67" t="str">
        <f t="shared" si="24"/>
        <v/>
      </c>
      <c r="M561" s="67" t="str">
        <f t="shared" si="26"/>
        <v/>
      </c>
      <c r="N561" s="67" t="str">
        <f t="shared" si="25"/>
        <v/>
      </c>
    </row>
    <row r="562" spans="1:14">
      <c r="A562" s="133"/>
      <c r="B562" s="134"/>
      <c r="C562" s="134"/>
      <c r="D562" s="134"/>
      <c r="E562" s="134"/>
      <c r="F562" s="135"/>
      <c r="G562" s="136"/>
      <c r="L562" s="67" t="str">
        <f t="shared" si="24"/>
        <v/>
      </c>
      <c r="M562" s="67" t="str">
        <f t="shared" si="26"/>
        <v/>
      </c>
      <c r="N562" s="67" t="str">
        <f t="shared" si="25"/>
        <v/>
      </c>
    </row>
    <row r="563" spans="1:14">
      <c r="A563" s="133"/>
      <c r="B563" s="134"/>
      <c r="C563" s="134"/>
      <c r="D563" s="134"/>
      <c r="E563" s="134"/>
      <c r="F563" s="135"/>
      <c r="G563" s="136"/>
      <c r="L563" s="67" t="str">
        <f t="shared" si="24"/>
        <v/>
      </c>
      <c r="M563" s="67" t="str">
        <f t="shared" si="26"/>
        <v/>
      </c>
      <c r="N563" s="67" t="str">
        <f t="shared" si="25"/>
        <v/>
      </c>
    </row>
    <row r="564" spans="1:14">
      <c r="A564" s="133"/>
      <c r="B564" s="134"/>
      <c r="C564" s="134"/>
      <c r="D564" s="134"/>
      <c r="E564" s="134"/>
      <c r="F564" s="135"/>
      <c r="G564" s="136"/>
      <c r="L564" s="67" t="str">
        <f t="shared" si="24"/>
        <v/>
      </c>
      <c r="M564" s="67" t="str">
        <f t="shared" si="26"/>
        <v/>
      </c>
      <c r="N564" s="67" t="str">
        <f t="shared" si="25"/>
        <v/>
      </c>
    </row>
    <row r="565" spans="1:14">
      <c r="A565" s="133"/>
      <c r="B565" s="134"/>
      <c r="C565" s="134"/>
      <c r="D565" s="134"/>
      <c r="E565" s="134"/>
      <c r="F565" s="135"/>
      <c r="G565" s="136"/>
      <c r="L565" s="67" t="str">
        <f t="shared" si="24"/>
        <v/>
      </c>
      <c r="M565" s="67" t="str">
        <f t="shared" si="26"/>
        <v/>
      </c>
      <c r="N565" s="67" t="str">
        <f t="shared" si="25"/>
        <v/>
      </c>
    </row>
    <row r="566" spans="1:14">
      <c r="A566" s="133"/>
      <c r="B566" s="134"/>
      <c r="C566" s="134"/>
      <c r="D566" s="134"/>
      <c r="E566" s="134"/>
      <c r="F566" s="135"/>
      <c r="G566" s="136"/>
      <c r="L566" s="67" t="str">
        <f t="shared" si="24"/>
        <v/>
      </c>
      <c r="M566" s="67" t="str">
        <f t="shared" si="26"/>
        <v/>
      </c>
      <c r="N566" s="67" t="str">
        <f t="shared" si="25"/>
        <v/>
      </c>
    </row>
    <row r="567" spans="1:14">
      <c r="A567" s="133"/>
      <c r="B567" s="134"/>
      <c r="C567" s="134"/>
      <c r="D567" s="134"/>
      <c r="E567" s="134"/>
      <c r="F567" s="135"/>
      <c r="G567" s="136"/>
      <c r="L567" s="67" t="str">
        <f t="shared" si="24"/>
        <v/>
      </c>
      <c r="M567" s="67" t="str">
        <f t="shared" si="26"/>
        <v/>
      </c>
      <c r="N567" s="67" t="str">
        <f t="shared" si="25"/>
        <v/>
      </c>
    </row>
    <row r="568" spans="1:14">
      <c r="A568" s="133"/>
      <c r="B568" s="134"/>
      <c r="C568" s="134"/>
      <c r="D568" s="134"/>
      <c r="E568" s="134"/>
      <c r="F568" s="135"/>
      <c r="G568" s="136"/>
      <c r="L568" s="67" t="str">
        <f t="shared" si="24"/>
        <v/>
      </c>
      <c r="M568" s="67" t="str">
        <f t="shared" si="26"/>
        <v/>
      </c>
      <c r="N568" s="67" t="str">
        <f t="shared" si="25"/>
        <v/>
      </c>
    </row>
    <row r="569" spans="1:14">
      <c r="A569" s="133"/>
      <c r="B569" s="134"/>
      <c r="C569" s="134"/>
      <c r="D569" s="134"/>
      <c r="E569" s="134"/>
      <c r="F569" s="135"/>
      <c r="G569" s="136"/>
      <c r="L569" s="67" t="str">
        <f t="shared" si="24"/>
        <v/>
      </c>
      <c r="M569" s="67" t="str">
        <f t="shared" si="26"/>
        <v/>
      </c>
      <c r="N569" s="67" t="str">
        <f t="shared" si="25"/>
        <v/>
      </c>
    </row>
    <row r="570" spans="1:14">
      <c r="A570" s="133"/>
      <c r="B570" s="134"/>
      <c r="C570" s="134"/>
      <c r="D570" s="134"/>
      <c r="E570" s="134"/>
      <c r="F570" s="135"/>
      <c r="G570" s="136"/>
      <c r="L570" s="67" t="str">
        <f t="shared" si="24"/>
        <v/>
      </c>
      <c r="M570" s="67" t="str">
        <f t="shared" si="26"/>
        <v/>
      </c>
      <c r="N570" s="67" t="str">
        <f t="shared" si="25"/>
        <v/>
      </c>
    </row>
    <row r="571" spans="1:14">
      <c r="A571" s="133"/>
      <c r="B571" s="134"/>
      <c r="C571" s="134"/>
      <c r="D571" s="134"/>
      <c r="E571" s="134"/>
      <c r="F571" s="135"/>
      <c r="G571" s="136"/>
      <c r="L571" s="67" t="str">
        <f t="shared" si="24"/>
        <v/>
      </c>
      <c r="M571" s="67" t="str">
        <f t="shared" si="26"/>
        <v/>
      </c>
      <c r="N571" s="67" t="str">
        <f t="shared" si="25"/>
        <v/>
      </c>
    </row>
    <row r="572" spans="1:14">
      <c r="A572" s="133"/>
      <c r="B572" s="134"/>
      <c r="C572" s="134"/>
      <c r="D572" s="134"/>
      <c r="E572" s="134"/>
      <c r="F572" s="135"/>
      <c r="G572" s="136"/>
      <c r="L572" s="67" t="str">
        <f t="shared" si="24"/>
        <v/>
      </c>
      <c r="M572" s="67" t="str">
        <f t="shared" si="26"/>
        <v/>
      </c>
      <c r="N572" s="67" t="str">
        <f t="shared" si="25"/>
        <v/>
      </c>
    </row>
    <row r="573" spans="1:14">
      <c r="A573" s="133"/>
      <c r="B573" s="134"/>
      <c r="C573" s="134"/>
      <c r="D573" s="134"/>
      <c r="E573" s="134"/>
      <c r="F573" s="135"/>
      <c r="G573" s="136"/>
      <c r="L573" s="67" t="str">
        <f t="shared" si="24"/>
        <v/>
      </c>
      <c r="M573" s="67" t="str">
        <f t="shared" si="26"/>
        <v/>
      </c>
      <c r="N573" s="67" t="str">
        <f t="shared" si="25"/>
        <v/>
      </c>
    </row>
    <row r="574" spans="1:14">
      <c r="A574" s="133"/>
      <c r="B574" s="134"/>
      <c r="C574" s="134"/>
      <c r="D574" s="134"/>
      <c r="E574" s="134"/>
      <c r="F574" s="135"/>
      <c r="G574" s="136"/>
      <c r="L574" s="67" t="str">
        <f t="shared" si="24"/>
        <v/>
      </c>
      <c r="M574" s="67" t="str">
        <f t="shared" si="26"/>
        <v/>
      </c>
      <c r="N574" s="67" t="str">
        <f t="shared" si="25"/>
        <v/>
      </c>
    </row>
    <row r="575" spans="1:14">
      <c r="A575" s="133"/>
      <c r="B575" s="134"/>
      <c r="C575" s="134"/>
      <c r="D575" s="134"/>
      <c r="E575" s="134"/>
      <c r="F575" s="135"/>
      <c r="G575" s="136"/>
      <c r="L575" s="67" t="str">
        <f t="shared" si="24"/>
        <v/>
      </c>
      <c r="M575" s="67" t="str">
        <f t="shared" si="26"/>
        <v/>
      </c>
      <c r="N575" s="67" t="str">
        <f t="shared" si="25"/>
        <v/>
      </c>
    </row>
    <row r="576" spans="1:14">
      <c r="A576" s="133"/>
      <c r="B576" s="134"/>
      <c r="C576" s="134"/>
      <c r="D576" s="134"/>
      <c r="E576" s="134"/>
      <c r="F576" s="135"/>
      <c r="G576" s="136"/>
      <c r="L576" s="67" t="str">
        <f t="shared" si="24"/>
        <v/>
      </c>
      <c r="M576" s="67" t="str">
        <f t="shared" si="26"/>
        <v/>
      </c>
      <c r="N576" s="67" t="str">
        <f t="shared" si="25"/>
        <v/>
      </c>
    </row>
    <row r="577" spans="1:14">
      <c r="A577" s="133"/>
      <c r="B577" s="134"/>
      <c r="C577" s="134"/>
      <c r="D577" s="134"/>
      <c r="E577" s="134"/>
      <c r="F577" s="135"/>
      <c r="G577" s="136"/>
      <c r="L577" s="67" t="str">
        <f t="shared" si="24"/>
        <v/>
      </c>
      <c r="M577" s="67" t="str">
        <f t="shared" si="26"/>
        <v/>
      </c>
      <c r="N577" s="67" t="str">
        <f t="shared" si="25"/>
        <v/>
      </c>
    </row>
    <row r="578" spans="1:14">
      <c r="A578" s="133"/>
      <c r="B578" s="134"/>
      <c r="C578" s="134"/>
      <c r="D578" s="134"/>
      <c r="E578" s="134"/>
      <c r="F578" s="135"/>
      <c r="G578" s="136"/>
      <c r="L578" s="67" t="str">
        <f t="shared" si="24"/>
        <v/>
      </c>
      <c r="M578" s="67" t="str">
        <f t="shared" si="26"/>
        <v/>
      </c>
      <c r="N578" s="67" t="str">
        <f t="shared" si="25"/>
        <v/>
      </c>
    </row>
    <row r="579" spans="1:14">
      <c r="A579" s="133"/>
      <c r="B579" s="134"/>
      <c r="C579" s="134"/>
      <c r="D579" s="134"/>
      <c r="E579" s="134"/>
      <c r="F579" s="135"/>
      <c r="G579" s="136"/>
      <c r="L579" s="67" t="str">
        <f t="shared" ref="L579:L642" si="27">IF(E579="","",NORMDIST(E579,J$10,J$11,TRUE))</f>
        <v/>
      </c>
      <c r="M579" s="67" t="str">
        <f t="shared" si="26"/>
        <v/>
      </c>
      <c r="N579" s="67" t="str">
        <f t="shared" ref="N579:N642" si="28">IF(L579="","",POWER(F579-M579,2) / M579)</f>
        <v/>
      </c>
    </row>
    <row r="580" spans="1:14">
      <c r="A580" s="133"/>
      <c r="B580" s="134"/>
      <c r="C580" s="134"/>
      <c r="D580" s="134"/>
      <c r="E580" s="134"/>
      <c r="F580" s="135"/>
      <c r="G580" s="136"/>
      <c r="L580" s="67" t="str">
        <f t="shared" si="27"/>
        <v/>
      </c>
      <c r="M580" s="67" t="str">
        <f t="shared" ref="M580:M643" si="29">IF(L580="","",(L580-L579)*J$3)</f>
        <v/>
      </c>
      <c r="N580" s="67" t="str">
        <f t="shared" si="28"/>
        <v/>
      </c>
    </row>
    <row r="581" spans="1:14">
      <c r="A581" s="133"/>
      <c r="B581" s="134"/>
      <c r="C581" s="134"/>
      <c r="D581" s="134"/>
      <c r="E581" s="134"/>
      <c r="F581" s="135"/>
      <c r="G581" s="136"/>
      <c r="L581" s="67" t="str">
        <f t="shared" si="27"/>
        <v/>
      </c>
      <c r="M581" s="67" t="str">
        <f t="shared" si="29"/>
        <v/>
      </c>
      <c r="N581" s="67" t="str">
        <f t="shared" si="28"/>
        <v/>
      </c>
    </row>
    <row r="582" spans="1:14">
      <c r="A582" s="133"/>
      <c r="B582" s="134"/>
      <c r="C582" s="134"/>
      <c r="D582" s="134"/>
      <c r="E582" s="134"/>
      <c r="F582" s="135"/>
      <c r="G582" s="136"/>
      <c r="L582" s="67" t="str">
        <f t="shared" si="27"/>
        <v/>
      </c>
      <c r="M582" s="67" t="str">
        <f t="shared" si="29"/>
        <v/>
      </c>
      <c r="N582" s="67" t="str">
        <f t="shared" si="28"/>
        <v/>
      </c>
    </row>
    <row r="583" spans="1:14">
      <c r="A583" s="133"/>
      <c r="B583" s="134"/>
      <c r="C583" s="134"/>
      <c r="D583" s="134"/>
      <c r="E583" s="134"/>
      <c r="F583" s="135"/>
      <c r="G583" s="136"/>
      <c r="L583" s="67" t="str">
        <f t="shared" si="27"/>
        <v/>
      </c>
      <c r="M583" s="67" t="str">
        <f t="shared" si="29"/>
        <v/>
      </c>
      <c r="N583" s="67" t="str">
        <f t="shared" si="28"/>
        <v/>
      </c>
    </row>
    <row r="584" spans="1:14">
      <c r="A584" s="133"/>
      <c r="B584" s="134"/>
      <c r="C584" s="134"/>
      <c r="D584" s="134"/>
      <c r="E584" s="134"/>
      <c r="F584" s="135"/>
      <c r="G584" s="136"/>
      <c r="L584" s="67" t="str">
        <f t="shared" si="27"/>
        <v/>
      </c>
      <c r="M584" s="67" t="str">
        <f t="shared" si="29"/>
        <v/>
      </c>
      <c r="N584" s="67" t="str">
        <f t="shared" si="28"/>
        <v/>
      </c>
    </row>
    <row r="585" spans="1:14">
      <c r="A585" s="133"/>
      <c r="B585" s="134"/>
      <c r="C585" s="134"/>
      <c r="D585" s="134"/>
      <c r="E585" s="134"/>
      <c r="F585" s="135"/>
      <c r="G585" s="136"/>
      <c r="L585" s="67" t="str">
        <f t="shared" si="27"/>
        <v/>
      </c>
      <c r="M585" s="67" t="str">
        <f t="shared" si="29"/>
        <v/>
      </c>
      <c r="N585" s="67" t="str">
        <f t="shared" si="28"/>
        <v/>
      </c>
    </row>
    <row r="586" spans="1:14">
      <c r="A586" s="133"/>
      <c r="B586" s="134"/>
      <c r="C586" s="134"/>
      <c r="D586" s="134"/>
      <c r="E586" s="134"/>
      <c r="F586" s="135"/>
      <c r="G586" s="136"/>
      <c r="L586" s="67" t="str">
        <f t="shared" si="27"/>
        <v/>
      </c>
      <c r="M586" s="67" t="str">
        <f t="shared" si="29"/>
        <v/>
      </c>
      <c r="N586" s="67" t="str">
        <f t="shared" si="28"/>
        <v/>
      </c>
    </row>
    <row r="587" spans="1:14">
      <c r="A587" s="133"/>
      <c r="B587" s="134"/>
      <c r="C587" s="134"/>
      <c r="D587" s="134"/>
      <c r="E587" s="134"/>
      <c r="F587" s="135"/>
      <c r="G587" s="136"/>
      <c r="L587" s="67" t="str">
        <f t="shared" si="27"/>
        <v/>
      </c>
      <c r="M587" s="67" t="str">
        <f t="shared" si="29"/>
        <v/>
      </c>
      <c r="N587" s="67" t="str">
        <f t="shared" si="28"/>
        <v/>
      </c>
    </row>
    <row r="588" spans="1:14">
      <c r="A588" s="133"/>
      <c r="B588" s="134"/>
      <c r="C588" s="134"/>
      <c r="D588" s="134"/>
      <c r="E588" s="134"/>
      <c r="F588" s="135"/>
      <c r="G588" s="136"/>
      <c r="L588" s="67" t="str">
        <f t="shared" si="27"/>
        <v/>
      </c>
      <c r="M588" s="67" t="str">
        <f t="shared" si="29"/>
        <v/>
      </c>
      <c r="N588" s="67" t="str">
        <f t="shared" si="28"/>
        <v/>
      </c>
    </row>
    <row r="589" spans="1:14">
      <c r="A589" s="133"/>
      <c r="B589" s="134"/>
      <c r="C589" s="134"/>
      <c r="D589" s="134"/>
      <c r="E589" s="134"/>
      <c r="F589" s="135"/>
      <c r="G589" s="136"/>
      <c r="L589" s="67" t="str">
        <f t="shared" si="27"/>
        <v/>
      </c>
      <c r="M589" s="67" t="str">
        <f t="shared" si="29"/>
        <v/>
      </c>
      <c r="N589" s="67" t="str">
        <f t="shared" si="28"/>
        <v/>
      </c>
    </row>
    <row r="590" spans="1:14">
      <c r="A590" s="133"/>
      <c r="B590" s="134"/>
      <c r="C590" s="134"/>
      <c r="D590" s="134"/>
      <c r="E590" s="134"/>
      <c r="F590" s="135"/>
      <c r="G590" s="136"/>
      <c r="L590" s="67" t="str">
        <f t="shared" si="27"/>
        <v/>
      </c>
      <c r="M590" s="67" t="str">
        <f t="shared" si="29"/>
        <v/>
      </c>
      <c r="N590" s="67" t="str">
        <f t="shared" si="28"/>
        <v/>
      </c>
    </row>
    <row r="591" spans="1:14">
      <c r="A591" s="133"/>
      <c r="B591" s="134"/>
      <c r="C591" s="134"/>
      <c r="D591" s="134"/>
      <c r="E591" s="134"/>
      <c r="F591" s="135"/>
      <c r="G591" s="136"/>
      <c r="L591" s="67" t="str">
        <f t="shared" si="27"/>
        <v/>
      </c>
      <c r="M591" s="67" t="str">
        <f t="shared" si="29"/>
        <v/>
      </c>
      <c r="N591" s="67" t="str">
        <f t="shared" si="28"/>
        <v/>
      </c>
    </row>
    <row r="592" spans="1:14">
      <c r="A592" s="133"/>
      <c r="B592" s="134"/>
      <c r="C592" s="134"/>
      <c r="D592" s="134"/>
      <c r="E592" s="134"/>
      <c r="F592" s="135"/>
      <c r="G592" s="136"/>
      <c r="L592" s="67" t="str">
        <f t="shared" si="27"/>
        <v/>
      </c>
      <c r="M592" s="67" t="str">
        <f t="shared" si="29"/>
        <v/>
      </c>
      <c r="N592" s="67" t="str">
        <f t="shared" si="28"/>
        <v/>
      </c>
    </row>
    <row r="593" spans="1:14">
      <c r="A593" s="133"/>
      <c r="B593" s="134"/>
      <c r="C593" s="134"/>
      <c r="D593" s="134"/>
      <c r="E593" s="134"/>
      <c r="F593" s="135"/>
      <c r="G593" s="136"/>
      <c r="L593" s="67" t="str">
        <f t="shared" si="27"/>
        <v/>
      </c>
      <c r="M593" s="67" t="str">
        <f t="shared" si="29"/>
        <v/>
      </c>
      <c r="N593" s="67" t="str">
        <f t="shared" si="28"/>
        <v/>
      </c>
    </row>
    <row r="594" spans="1:14">
      <c r="A594" s="133"/>
      <c r="B594" s="134"/>
      <c r="C594" s="134"/>
      <c r="D594" s="134"/>
      <c r="E594" s="134"/>
      <c r="F594" s="135"/>
      <c r="G594" s="136"/>
      <c r="L594" s="67" t="str">
        <f t="shared" si="27"/>
        <v/>
      </c>
      <c r="M594" s="67" t="str">
        <f t="shared" si="29"/>
        <v/>
      </c>
      <c r="N594" s="67" t="str">
        <f t="shared" si="28"/>
        <v/>
      </c>
    </row>
    <row r="595" spans="1:14">
      <c r="A595" s="133"/>
      <c r="B595" s="134"/>
      <c r="C595" s="134"/>
      <c r="D595" s="134"/>
      <c r="E595" s="134"/>
      <c r="F595" s="135"/>
      <c r="G595" s="136"/>
      <c r="L595" s="67" t="str">
        <f t="shared" si="27"/>
        <v/>
      </c>
      <c r="M595" s="67" t="str">
        <f t="shared" si="29"/>
        <v/>
      </c>
      <c r="N595" s="67" t="str">
        <f t="shared" si="28"/>
        <v/>
      </c>
    </row>
    <row r="596" spans="1:14">
      <c r="A596" s="133"/>
      <c r="B596" s="134"/>
      <c r="C596" s="134"/>
      <c r="D596" s="134"/>
      <c r="E596" s="134"/>
      <c r="F596" s="135"/>
      <c r="G596" s="136"/>
      <c r="L596" s="67" t="str">
        <f t="shared" si="27"/>
        <v/>
      </c>
      <c r="M596" s="67" t="str">
        <f t="shared" si="29"/>
        <v/>
      </c>
      <c r="N596" s="67" t="str">
        <f t="shared" si="28"/>
        <v/>
      </c>
    </row>
    <row r="597" spans="1:14">
      <c r="A597" s="133"/>
      <c r="B597" s="134"/>
      <c r="C597" s="134"/>
      <c r="D597" s="134"/>
      <c r="E597" s="134"/>
      <c r="F597" s="135"/>
      <c r="G597" s="136"/>
      <c r="L597" s="67" t="str">
        <f t="shared" si="27"/>
        <v/>
      </c>
      <c r="M597" s="67" t="str">
        <f t="shared" si="29"/>
        <v/>
      </c>
      <c r="N597" s="67" t="str">
        <f t="shared" si="28"/>
        <v/>
      </c>
    </row>
    <row r="598" spans="1:14">
      <c r="A598" s="133"/>
      <c r="B598" s="134"/>
      <c r="C598" s="134"/>
      <c r="D598" s="134"/>
      <c r="E598" s="134"/>
      <c r="F598" s="135"/>
      <c r="G598" s="136"/>
      <c r="L598" s="67" t="str">
        <f t="shared" si="27"/>
        <v/>
      </c>
      <c r="M598" s="67" t="str">
        <f t="shared" si="29"/>
        <v/>
      </c>
      <c r="N598" s="67" t="str">
        <f t="shared" si="28"/>
        <v/>
      </c>
    </row>
    <row r="599" spans="1:14">
      <c r="A599" s="133"/>
      <c r="B599" s="134"/>
      <c r="C599" s="134"/>
      <c r="D599" s="134"/>
      <c r="E599" s="134"/>
      <c r="F599" s="135"/>
      <c r="G599" s="136"/>
      <c r="L599" s="67" t="str">
        <f t="shared" si="27"/>
        <v/>
      </c>
      <c r="M599" s="67" t="str">
        <f t="shared" si="29"/>
        <v/>
      </c>
      <c r="N599" s="67" t="str">
        <f t="shared" si="28"/>
        <v/>
      </c>
    </row>
    <row r="600" spans="1:14">
      <c r="A600" s="133"/>
      <c r="B600" s="134"/>
      <c r="C600" s="134"/>
      <c r="D600" s="134"/>
      <c r="E600" s="134"/>
      <c r="F600" s="135"/>
      <c r="G600" s="136"/>
      <c r="L600" s="67" t="str">
        <f t="shared" si="27"/>
        <v/>
      </c>
      <c r="M600" s="67" t="str">
        <f t="shared" si="29"/>
        <v/>
      </c>
      <c r="N600" s="67" t="str">
        <f t="shared" si="28"/>
        <v/>
      </c>
    </row>
    <row r="601" spans="1:14">
      <c r="A601" s="133"/>
      <c r="B601" s="134"/>
      <c r="C601" s="134"/>
      <c r="D601" s="134"/>
      <c r="E601" s="134"/>
      <c r="F601" s="135"/>
      <c r="G601" s="136"/>
      <c r="L601" s="67" t="str">
        <f t="shared" si="27"/>
        <v/>
      </c>
      <c r="M601" s="67" t="str">
        <f t="shared" si="29"/>
        <v/>
      </c>
      <c r="N601" s="67" t="str">
        <f t="shared" si="28"/>
        <v/>
      </c>
    </row>
    <row r="602" spans="1:14">
      <c r="A602" s="133"/>
      <c r="B602" s="134"/>
      <c r="C602" s="134"/>
      <c r="D602" s="134"/>
      <c r="E602" s="134"/>
      <c r="F602" s="135"/>
      <c r="G602" s="136"/>
      <c r="L602" s="67" t="str">
        <f t="shared" si="27"/>
        <v/>
      </c>
      <c r="M602" s="67" t="str">
        <f t="shared" si="29"/>
        <v/>
      </c>
      <c r="N602" s="67" t="str">
        <f t="shared" si="28"/>
        <v/>
      </c>
    </row>
    <row r="603" spans="1:14">
      <c r="A603" s="133"/>
      <c r="B603" s="134"/>
      <c r="C603" s="134"/>
      <c r="D603" s="134"/>
      <c r="E603" s="134"/>
      <c r="F603" s="135"/>
      <c r="G603" s="136"/>
      <c r="L603" s="67" t="str">
        <f t="shared" si="27"/>
        <v/>
      </c>
      <c r="M603" s="67" t="str">
        <f t="shared" si="29"/>
        <v/>
      </c>
      <c r="N603" s="67" t="str">
        <f t="shared" si="28"/>
        <v/>
      </c>
    </row>
    <row r="604" spans="1:14">
      <c r="A604" s="133"/>
      <c r="B604" s="134"/>
      <c r="C604" s="134"/>
      <c r="D604" s="134"/>
      <c r="E604" s="134"/>
      <c r="F604" s="135"/>
      <c r="G604" s="136"/>
      <c r="L604" s="67" t="str">
        <f t="shared" si="27"/>
        <v/>
      </c>
      <c r="M604" s="67" t="str">
        <f t="shared" si="29"/>
        <v/>
      </c>
      <c r="N604" s="67" t="str">
        <f t="shared" si="28"/>
        <v/>
      </c>
    </row>
    <row r="605" spans="1:14">
      <c r="A605" s="133"/>
      <c r="B605" s="134"/>
      <c r="C605" s="134"/>
      <c r="D605" s="134"/>
      <c r="E605" s="134"/>
      <c r="F605" s="135"/>
      <c r="G605" s="136"/>
      <c r="L605" s="67" t="str">
        <f t="shared" si="27"/>
        <v/>
      </c>
      <c r="M605" s="67" t="str">
        <f t="shared" si="29"/>
        <v/>
      </c>
      <c r="N605" s="67" t="str">
        <f t="shared" si="28"/>
        <v/>
      </c>
    </row>
    <row r="606" spans="1:14">
      <c r="A606" s="133"/>
      <c r="B606" s="134"/>
      <c r="C606" s="134"/>
      <c r="D606" s="134"/>
      <c r="E606" s="134"/>
      <c r="F606" s="135"/>
      <c r="G606" s="136"/>
      <c r="L606" s="67" t="str">
        <f t="shared" si="27"/>
        <v/>
      </c>
      <c r="M606" s="67" t="str">
        <f t="shared" si="29"/>
        <v/>
      </c>
      <c r="N606" s="67" t="str">
        <f t="shared" si="28"/>
        <v/>
      </c>
    </row>
    <row r="607" spans="1:14">
      <c r="A607" s="133"/>
      <c r="B607" s="134"/>
      <c r="C607" s="134"/>
      <c r="D607" s="134"/>
      <c r="E607" s="134"/>
      <c r="F607" s="135"/>
      <c r="G607" s="136"/>
      <c r="L607" s="67" t="str">
        <f t="shared" si="27"/>
        <v/>
      </c>
      <c r="M607" s="67" t="str">
        <f t="shared" si="29"/>
        <v/>
      </c>
      <c r="N607" s="67" t="str">
        <f t="shared" si="28"/>
        <v/>
      </c>
    </row>
    <row r="608" spans="1:14">
      <c r="A608" s="133"/>
      <c r="B608" s="134"/>
      <c r="C608" s="134"/>
      <c r="D608" s="134"/>
      <c r="E608" s="134"/>
      <c r="F608" s="135"/>
      <c r="G608" s="136"/>
      <c r="L608" s="67" t="str">
        <f t="shared" si="27"/>
        <v/>
      </c>
      <c r="M608" s="67" t="str">
        <f t="shared" si="29"/>
        <v/>
      </c>
      <c r="N608" s="67" t="str">
        <f t="shared" si="28"/>
        <v/>
      </c>
    </row>
    <row r="609" spans="1:14">
      <c r="A609" s="133"/>
      <c r="B609" s="134"/>
      <c r="C609" s="134"/>
      <c r="D609" s="134"/>
      <c r="E609" s="134"/>
      <c r="F609" s="135"/>
      <c r="G609" s="136"/>
      <c r="L609" s="67" t="str">
        <f t="shared" si="27"/>
        <v/>
      </c>
      <c r="M609" s="67" t="str">
        <f t="shared" si="29"/>
        <v/>
      </c>
      <c r="N609" s="67" t="str">
        <f t="shared" si="28"/>
        <v/>
      </c>
    </row>
    <row r="610" spans="1:14">
      <c r="A610" s="133"/>
      <c r="B610" s="134"/>
      <c r="C610" s="134"/>
      <c r="D610" s="134"/>
      <c r="E610" s="134"/>
      <c r="F610" s="135"/>
      <c r="G610" s="136"/>
      <c r="L610" s="67" t="str">
        <f t="shared" si="27"/>
        <v/>
      </c>
      <c r="M610" s="67" t="str">
        <f t="shared" si="29"/>
        <v/>
      </c>
      <c r="N610" s="67" t="str">
        <f t="shared" si="28"/>
        <v/>
      </c>
    </row>
    <row r="611" spans="1:14">
      <c r="A611" s="133"/>
      <c r="B611" s="134"/>
      <c r="C611" s="134"/>
      <c r="D611" s="134"/>
      <c r="E611" s="134"/>
      <c r="F611" s="135"/>
      <c r="G611" s="136"/>
      <c r="L611" s="67" t="str">
        <f t="shared" si="27"/>
        <v/>
      </c>
      <c r="M611" s="67" t="str">
        <f t="shared" si="29"/>
        <v/>
      </c>
      <c r="N611" s="67" t="str">
        <f t="shared" si="28"/>
        <v/>
      </c>
    </row>
    <row r="612" spans="1:14">
      <c r="A612" s="133"/>
      <c r="B612" s="134"/>
      <c r="C612" s="134"/>
      <c r="D612" s="134"/>
      <c r="E612" s="134"/>
      <c r="F612" s="135"/>
      <c r="G612" s="136"/>
      <c r="L612" s="67" t="str">
        <f t="shared" si="27"/>
        <v/>
      </c>
      <c r="M612" s="67" t="str">
        <f t="shared" si="29"/>
        <v/>
      </c>
      <c r="N612" s="67" t="str">
        <f t="shared" si="28"/>
        <v/>
      </c>
    </row>
    <row r="613" spans="1:14">
      <c r="A613" s="133"/>
      <c r="B613" s="134"/>
      <c r="C613" s="134"/>
      <c r="D613" s="134"/>
      <c r="E613" s="134"/>
      <c r="F613" s="135"/>
      <c r="G613" s="136"/>
      <c r="L613" s="67" t="str">
        <f t="shared" si="27"/>
        <v/>
      </c>
      <c r="M613" s="67" t="str">
        <f t="shared" si="29"/>
        <v/>
      </c>
      <c r="N613" s="67" t="str">
        <f t="shared" si="28"/>
        <v/>
      </c>
    </row>
    <row r="614" spans="1:14">
      <c r="A614" s="133"/>
      <c r="B614" s="134"/>
      <c r="C614" s="134"/>
      <c r="D614" s="134"/>
      <c r="E614" s="134"/>
      <c r="F614" s="135"/>
      <c r="G614" s="136"/>
      <c r="L614" s="67" t="str">
        <f t="shared" si="27"/>
        <v/>
      </c>
      <c r="M614" s="67" t="str">
        <f t="shared" si="29"/>
        <v/>
      </c>
      <c r="N614" s="67" t="str">
        <f t="shared" si="28"/>
        <v/>
      </c>
    </row>
    <row r="615" spans="1:14">
      <c r="A615" s="133"/>
      <c r="B615" s="134"/>
      <c r="C615" s="134"/>
      <c r="D615" s="134"/>
      <c r="E615" s="134"/>
      <c r="F615" s="135"/>
      <c r="G615" s="136"/>
      <c r="L615" s="67" t="str">
        <f t="shared" si="27"/>
        <v/>
      </c>
      <c r="M615" s="67" t="str">
        <f t="shared" si="29"/>
        <v/>
      </c>
      <c r="N615" s="67" t="str">
        <f t="shared" si="28"/>
        <v/>
      </c>
    </row>
    <row r="616" spans="1:14">
      <c r="A616" s="133"/>
      <c r="B616" s="134"/>
      <c r="C616" s="134"/>
      <c r="D616" s="134"/>
      <c r="E616" s="134"/>
      <c r="F616" s="135"/>
      <c r="G616" s="136"/>
      <c r="L616" s="67" t="str">
        <f t="shared" si="27"/>
        <v/>
      </c>
      <c r="M616" s="67" t="str">
        <f t="shared" si="29"/>
        <v/>
      </c>
      <c r="N616" s="67" t="str">
        <f t="shared" si="28"/>
        <v/>
      </c>
    </row>
    <row r="617" spans="1:14">
      <c r="A617" s="133"/>
      <c r="B617" s="134"/>
      <c r="C617" s="134"/>
      <c r="D617" s="134"/>
      <c r="E617" s="134"/>
      <c r="F617" s="135"/>
      <c r="G617" s="136"/>
      <c r="L617" s="67" t="str">
        <f t="shared" si="27"/>
        <v/>
      </c>
      <c r="M617" s="67" t="str">
        <f t="shared" si="29"/>
        <v/>
      </c>
      <c r="N617" s="67" t="str">
        <f t="shared" si="28"/>
        <v/>
      </c>
    </row>
    <row r="618" spans="1:14">
      <c r="A618" s="133"/>
      <c r="B618" s="134"/>
      <c r="C618" s="134"/>
      <c r="D618" s="134"/>
      <c r="E618" s="134"/>
      <c r="F618" s="135"/>
      <c r="G618" s="136"/>
      <c r="L618" s="67" t="str">
        <f t="shared" si="27"/>
        <v/>
      </c>
      <c r="M618" s="67" t="str">
        <f t="shared" si="29"/>
        <v/>
      </c>
      <c r="N618" s="67" t="str">
        <f t="shared" si="28"/>
        <v/>
      </c>
    </row>
    <row r="619" spans="1:14">
      <c r="A619" s="133"/>
      <c r="B619" s="134"/>
      <c r="C619" s="134"/>
      <c r="D619" s="134"/>
      <c r="E619" s="134"/>
      <c r="F619" s="135"/>
      <c r="G619" s="136"/>
      <c r="L619" s="67" t="str">
        <f t="shared" si="27"/>
        <v/>
      </c>
      <c r="M619" s="67" t="str">
        <f t="shared" si="29"/>
        <v/>
      </c>
      <c r="N619" s="67" t="str">
        <f t="shared" si="28"/>
        <v/>
      </c>
    </row>
    <row r="620" spans="1:14">
      <c r="A620" s="133"/>
      <c r="B620" s="134"/>
      <c r="C620" s="134"/>
      <c r="D620" s="134"/>
      <c r="E620" s="134"/>
      <c r="F620" s="135"/>
      <c r="G620" s="136"/>
      <c r="L620" s="67" t="str">
        <f t="shared" si="27"/>
        <v/>
      </c>
      <c r="M620" s="67" t="str">
        <f t="shared" si="29"/>
        <v/>
      </c>
      <c r="N620" s="67" t="str">
        <f t="shared" si="28"/>
        <v/>
      </c>
    </row>
    <row r="621" spans="1:14">
      <c r="A621" s="133"/>
      <c r="B621" s="134"/>
      <c r="C621" s="134"/>
      <c r="D621" s="134"/>
      <c r="E621" s="134"/>
      <c r="F621" s="135"/>
      <c r="G621" s="136"/>
      <c r="L621" s="67" t="str">
        <f t="shared" si="27"/>
        <v/>
      </c>
      <c r="M621" s="67" t="str">
        <f t="shared" si="29"/>
        <v/>
      </c>
      <c r="N621" s="67" t="str">
        <f t="shared" si="28"/>
        <v/>
      </c>
    </row>
    <row r="622" spans="1:14">
      <c r="A622" s="133"/>
      <c r="B622" s="134"/>
      <c r="C622" s="134"/>
      <c r="D622" s="134"/>
      <c r="E622" s="134"/>
      <c r="F622" s="135"/>
      <c r="G622" s="136"/>
      <c r="L622" s="67" t="str">
        <f t="shared" si="27"/>
        <v/>
      </c>
      <c r="M622" s="67" t="str">
        <f t="shared" si="29"/>
        <v/>
      </c>
      <c r="N622" s="67" t="str">
        <f t="shared" si="28"/>
        <v/>
      </c>
    </row>
    <row r="623" spans="1:14">
      <c r="A623" s="133"/>
      <c r="B623" s="134"/>
      <c r="C623" s="134"/>
      <c r="D623" s="134"/>
      <c r="E623" s="134"/>
      <c r="F623" s="135"/>
      <c r="G623" s="136"/>
      <c r="L623" s="67" t="str">
        <f t="shared" si="27"/>
        <v/>
      </c>
      <c r="M623" s="67" t="str">
        <f t="shared" si="29"/>
        <v/>
      </c>
      <c r="N623" s="67" t="str">
        <f t="shared" si="28"/>
        <v/>
      </c>
    </row>
    <row r="624" spans="1:14">
      <c r="A624" s="133"/>
      <c r="B624" s="134"/>
      <c r="C624" s="134"/>
      <c r="D624" s="134"/>
      <c r="E624" s="134"/>
      <c r="F624" s="135"/>
      <c r="G624" s="136"/>
      <c r="L624" s="67" t="str">
        <f t="shared" si="27"/>
        <v/>
      </c>
      <c r="M624" s="67" t="str">
        <f t="shared" si="29"/>
        <v/>
      </c>
      <c r="N624" s="67" t="str">
        <f t="shared" si="28"/>
        <v/>
      </c>
    </row>
    <row r="625" spans="1:14">
      <c r="A625" s="133"/>
      <c r="B625" s="134"/>
      <c r="C625" s="134"/>
      <c r="D625" s="134"/>
      <c r="E625" s="134"/>
      <c r="F625" s="135"/>
      <c r="G625" s="136"/>
      <c r="L625" s="67" t="str">
        <f t="shared" si="27"/>
        <v/>
      </c>
      <c r="M625" s="67" t="str">
        <f t="shared" si="29"/>
        <v/>
      </c>
      <c r="N625" s="67" t="str">
        <f t="shared" si="28"/>
        <v/>
      </c>
    </row>
    <row r="626" spans="1:14">
      <c r="A626" s="133"/>
      <c r="B626" s="134"/>
      <c r="C626" s="134"/>
      <c r="D626" s="134"/>
      <c r="E626" s="134"/>
      <c r="F626" s="135"/>
      <c r="G626" s="136"/>
      <c r="L626" s="67" t="str">
        <f t="shared" si="27"/>
        <v/>
      </c>
      <c r="M626" s="67" t="str">
        <f t="shared" si="29"/>
        <v/>
      </c>
      <c r="N626" s="67" t="str">
        <f t="shared" si="28"/>
        <v/>
      </c>
    </row>
    <row r="627" spans="1:14">
      <c r="A627" s="133"/>
      <c r="B627" s="134"/>
      <c r="C627" s="134"/>
      <c r="D627" s="134"/>
      <c r="E627" s="134"/>
      <c r="F627" s="135"/>
      <c r="G627" s="136"/>
      <c r="L627" s="67" t="str">
        <f t="shared" si="27"/>
        <v/>
      </c>
      <c r="M627" s="67" t="str">
        <f t="shared" si="29"/>
        <v/>
      </c>
      <c r="N627" s="67" t="str">
        <f t="shared" si="28"/>
        <v/>
      </c>
    </row>
    <row r="628" spans="1:14">
      <c r="A628" s="133"/>
      <c r="B628" s="134"/>
      <c r="C628" s="134"/>
      <c r="D628" s="134"/>
      <c r="E628" s="134"/>
      <c r="F628" s="135"/>
      <c r="G628" s="136"/>
      <c r="L628" s="67" t="str">
        <f t="shared" si="27"/>
        <v/>
      </c>
      <c r="M628" s="67" t="str">
        <f t="shared" si="29"/>
        <v/>
      </c>
      <c r="N628" s="67" t="str">
        <f t="shared" si="28"/>
        <v/>
      </c>
    </row>
    <row r="629" spans="1:14">
      <c r="A629" s="133"/>
      <c r="B629" s="134"/>
      <c r="C629" s="134"/>
      <c r="D629" s="134"/>
      <c r="E629" s="134"/>
      <c r="F629" s="135"/>
      <c r="G629" s="136"/>
      <c r="L629" s="67" t="str">
        <f t="shared" si="27"/>
        <v/>
      </c>
      <c r="M629" s="67" t="str">
        <f t="shared" si="29"/>
        <v/>
      </c>
      <c r="N629" s="67" t="str">
        <f t="shared" si="28"/>
        <v/>
      </c>
    </row>
    <row r="630" spans="1:14">
      <c r="A630" s="133"/>
      <c r="B630" s="134"/>
      <c r="C630" s="134"/>
      <c r="D630" s="134"/>
      <c r="E630" s="134"/>
      <c r="F630" s="135"/>
      <c r="G630" s="136"/>
      <c r="L630" s="67" t="str">
        <f t="shared" si="27"/>
        <v/>
      </c>
      <c r="M630" s="67" t="str">
        <f t="shared" si="29"/>
        <v/>
      </c>
      <c r="N630" s="67" t="str">
        <f t="shared" si="28"/>
        <v/>
      </c>
    </row>
    <row r="631" spans="1:14">
      <c r="A631" s="133"/>
      <c r="B631" s="134"/>
      <c r="C631" s="134"/>
      <c r="D631" s="134"/>
      <c r="E631" s="134"/>
      <c r="F631" s="135"/>
      <c r="G631" s="136"/>
      <c r="L631" s="67" t="str">
        <f t="shared" si="27"/>
        <v/>
      </c>
      <c r="M631" s="67" t="str">
        <f t="shared" si="29"/>
        <v/>
      </c>
      <c r="N631" s="67" t="str">
        <f t="shared" si="28"/>
        <v/>
      </c>
    </row>
    <row r="632" spans="1:14">
      <c r="A632" s="133"/>
      <c r="B632" s="134"/>
      <c r="C632" s="134"/>
      <c r="D632" s="134"/>
      <c r="E632" s="134"/>
      <c r="F632" s="135"/>
      <c r="G632" s="136"/>
      <c r="L632" s="67" t="str">
        <f t="shared" si="27"/>
        <v/>
      </c>
      <c r="M632" s="67" t="str">
        <f t="shared" si="29"/>
        <v/>
      </c>
      <c r="N632" s="67" t="str">
        <f t="shared" si="28"/>
        <v/>
      </c>
    </row>
    <row r="633" spans="1:14">
      <c r="A633" s="133"/>
      <c r="B633" s="134"/>
      <c r="C633" s="134"/>
      <c r="D633" s="134"/>
      <c r="E633" s="134"/>
      <c r="F633" s="135"/>
      <c r="G633" s="136"/>
      <c r="L633" s="67" t="str">
        <f t="shared" si="27"/>
        <v/>
      </c>
      <c r="M633" s="67" t="str">
        <f t="shared" si="29"/>
        <v/>
      </c>
      <c r="N633" s="67" t="str">
        <f t="shared" si="28"/>
        <v/>
      </c>
    </row>
    <row r="634" spans="1:14">
      <c r="A634" s="133"/>
      <c r="B634" s="134"/>
      <c r="C634" s="134"/>
      <c r="D634" s="134"/>
      <c r="E634" s="134"/>
      <c r="F634" s="135"/>
      <c r="G634" s="136"/>
      <c r="L634" s="67" t="str">
        <f t="shared" si="27"/>
        <v/>
      </c>
      <c r="M634" s="67" t="str">
        <f t="shared" si="29"/>
        <v/>
      </c>
      <c r="N634" s="67" t="str">
        <f t="shared" si="28"/>
        <v/>
      </c>
    </row>
    <row r="635" spans="1:14">
      <c r="A635" s="133"/>
      <c r="B635" s="134"/>
      <c r="C635" s="134"/>
      <c r="D635" s="134"/>
      <c r="E635" s="134"/>
      <c r="F635" s="135"/>
      <c r="G635" s="136"/>
      <c r="L635" s="67" t="str">
        <f t="shared" si="27"/>
        <v/>
      </c>
      <c r="M635" s="67" t="str">
        <f t="shared" si="29"/>
        <v/>
      </c>
      <c r="N635" s="67" t="str">
        <f t="shared" si="28"/>
        <v/>
      </c>
    </row>
    <row r="636" spans="1:14">
      <c r="A636" s="133"/>
      <c r="B636" s="134"/>
      <c r="C636" s="134"/>
      <c r="D636" s="134"/>
      <c r="E636" s="134"/>
      <c r="F636" s="135"/>
      <c r="G636" s="136"/>
      <c r="L636" s="67" t="str">
        <f t="shared" si="27"/>
        <v/>
      </c>
      <c r="M636" s="67" t="str">
        <f t="shared" si="29"/>
        <v/>
      </c>
      <c r="N636" s="67" t="str">
        <f t="shared" si="28"/>
        <v/>
      </c>
    </row>
    <row r="637" spans="1:14">
      <c r="A637" s="133"/>
      <c r="B637" s="134"/>
      <c r="C637" s="134"/>
      <c r="D637" s="134"/>
      <c r="E637" s="134"/>
      <c r="F637" s="135"/>
      <c r="G637" s="136"/>
      <c r="L637" s="67" t="str">
        <f t="shared" si="27"/>
        <v/>
      </c>
      <c r="M637" s="67" t="str">
        <f t="shared" si="29"/>
        <v/>
      </c>
      <c r="N637" s="67" t="str">
        <f t="shared" si="28"/>
        <v/>
      </c>
    </row>
    <row r="638" spans="1:14">
      <c r="A638" s="133"/>
      <c r="B638" s="134"/>
      <c r="C638" s="134"/>
      <c r="D638" s="134"/>
      <c r="E638" s="134"/>
      <c r="F638" s="135"/>
      <c r="G638" s="136"/>
      <c r="L638" s="67" t="str">
        <f t="shared" si="27"/>
        <v/>
      </c>
      <c r="M638" s="67" t="str">
        <f t="shared" si="29"/>
        <v/>
      </c>
      <c r="N638" s="67" t="str">
        <f t="shared" si="28"/>
        <v/>
      </c>
    </row>
    <row r="639" spans="1:14">
      <c r="A639" s="133"/>
      <c r="B639" s="134"/>
      <c r="C639" s="134"/>
      <c r="D639" s="134"/>
      <c r="E639" s="134"/>
      <c r="F639" s="135"/>
      <c r="G639" s="136"/>
      <c r="L639" s="67" t="str">
        <f t="shared" si="27"/>
        <v/>
      </c>
      <c r="M639" s="67" t="str">
        <f t="shared" si="29"/>
        <v/>
      </c>
      <c r="N639" s="67" t="str">
        <f t="shared" si="28"/>
        <v/>
      </c>
    </row>
    <row r="640" spans="1:14">
      <c r="A640" s="133"/>
      <c r="B640" s="134"/>
      <c r="C640" s="134"/>
      <c r="D640" s="134"/>
      <c r="E640" s="134"/>
      <c r="F640" s="135"/>
      <c r="G640" s="136"/>
      <c r="L640" s="67" t="str">
        <f t="shared" si="27"/>
        <v/>
      </c>
      <c r="M640" s="67" t="str">
        <f t="shared" si="29"/>
        <v/>
      </c>
      <c r="N640" s="67" t="str">
        <f t="shared" si="28"/>
        <v/>
      </c>
    </row>
    <row r="641" spans="1:14">
      <c r="A641" s="133"/>
      <c r="B641" s="134"/>
      <c r="C641" s="134"/>
      <c r="D641" s="134"/>
      <c r="E641" s="134"/>
      <c r="F641" s="135"/>
      <c r="G641" s="136"/>
      <c r="L641" s="67" t="str">
        <f t="shared" si="27"/>
        <v/>
      </c>
      <c r="M641" s="67" t="str">
        <f t="shared" si="29"/>
        <v/>
      </c>
      <c r="N641" s="67" t="str">
        <f t="shared" si="28"/>
        <v/>
      </c>
    </row>
    <row r="642" spans="1:14">
      <c r="A642" s="133"/>
      <c r="B642" s="134"/>
      <c r="C642" s="134"/>
      <c r="D642" s="134"/>
      <c r="E642" s="134"/>
      <c r="F642" s="135"/>
      <c r="G642" s="136"/>
      <c r="L642" s="67" t="str">
        <f t="shared" si="27"/>
        <v/>
      </c>
      <c r="M642" s="67" t="str">
        <f t="shared" si="29"/>
        <v/>
      </c>
      <c r="N642" s="67" t="str">
        <f t="shared" si="28"/>
        <v/>
      </c>
    </row>
    <row r="643" spans="1:14">
      <c r="A643" s="133"/>
      <c r="B643" s="134"/>
      <c r="C643" s="134"/>
      <c r="D643" s="134"/>
      <c r="E643" s="134"/>
      <c r="F643" s="135"/>
      <c r="G643" s="136"/>
      <c r="L643" s="67" t="str">
        <f t="shared" ref="L643:L706" si="30">IF(E643="","",NORMDIST(E643,J$10,J$11,TRUE))</f>
        <v/>
      </c>
      <c r="M643" s="67" t="str">
        <f t="shared" si="29"/>
        <v/>
      </c>
      <c r="N643" s="67" t="str">
        <f t="shared" ref="N643:N658" si="31">IF(L643="","",POWER(F643-M643,2) / M643)</f>
        <v/>
      </c>
    </row>
    <row r="644" spans="1:14">
      <c r="A644" s="133"/>
      <c r="B644" s="134"/>
      <c r="C644" s="134"/>
      <c r="D644" s="134"/>
      <c r="E644" s="134"/>
      <c r="F644" s="135"/>
      <c r="G644" s="136"/>
      <c r="L644" s="67" t="str">
        <f t="shared" si="30"/>
        <v/>
      </c>
      <c r="M644" s="67" t="str">
        <f t="shared" ref="M644:M707" si="32">IF(L644="","",(L644-L643)*J$3)</f>
        <v/>
      </c>
      <c r="N644" s="67" t="str">
        <f t="shared" si="31"/>
        <v/>
      </c>
    </row>
    <row r="645" spans="1:14">
      <c r="A645" s="133"/>
      <c r="B645" s="134"/>
      <c r="C645" s="134"/>
      <c r="D645" s="134"/>
      <c r="E645" s="134"/>
      <c r="F645" s="135"/>
      <c r="G645" s="136"/>
      <c r="L645" s="67" t="str">
        <f t="shared" si="30"/>
        <v/>
      </c>
      <c r="M645" s="67" t="str">
        <f t="shared" si="32"/>
        <v/>
      </c>
      <c r="N645" s="67" t="str">
        <f t="shared" si="31"/>
        <v/>
      </c>
    </row>
    <row r="646" spans="1:14">
      <c r="A646" s="133"/>
      <c r="B646" s="134"/>
      <c r="C646" s="134"/>
      <c r="D646" s="134"/>
      <c r="E646" s="134"/>
      <c r="F646" s="135"/>
      <c r="G646" s="136"/>
      <c r="L646" s="67" t="str">
        <f t="shared" si="30"/>
        <v/>
      </c>
      <c r="M646" s="67" t="str">
        <f t="shared" si="32"/>
        <v/>
      </c>
      <c r="N646" s="67" t="str">
        <f t="shared" si="31"/>
        <v/>
      </c>
    </row>
    <row r="647" spans="1:14">
      <c r="A647" s="133"/>
      <c r="B647" s="134"/>
      <c r="C647" s="134"/>
      <c r="D647" s="134"/>
      <c r="E647" s="134"/>
      <c r="F647" s="135"/>
      <c r="G647" s="136"/>
      <c r="L647" s="67" t="str">
        <f t="shared" si="30"/>
        <v/>
      </c>
      <c r="M647" s="67" t="str">
        <f t="shared" si="32"/>
        <v/>
      </c>
      <c r="N647" s="67" t="str">
        <f t="shared" si="31"/>
        <v/>
      </c>
    </row>
    <row r="648" spans="1:14">
      <c r="A648" s="133"/>
      <c r="B648" s="134"/>
      <c r="C648" s="134"/>
      <c r="D648" s="134"/>
      <c r="E648" s="134"/>
      <c r="F648" s="135"/>
      <c r="G648" s="136"/>
      <c r="L648" s="67" t="str">
        <f t="shared" si="30"/>
        <v/>
      </c>
      <c r="M648" s="67" t="str">
        <f t="shared" si="32"/>
        <v/>
      </c>
      <c r="N648" s="67" t="str">
        <f t="shared" si="31"/>
        <v/>
      </c>
    </row>
    <row r="649" spans="1:14">
      <c r="A649" s="133"/>
      <c r="B649" s="134"/>
      <c r="C649" s="134"/>
      <c r="D649" s="134"/>
      <c r="E649" s="134"/>
      <c r="F649" s="135"/>
      <c r="G649" s="136"/>
      <c r="L649" s="67" t="str">
        <f t="shared" si="30"/>
        <v/>
      </c>
      <c r="M649" s="67" t="str">
        <f t="shared" si="32"/>
        <v/>
      </c>
      <c r="N649" s="67" t="str">
        <f t="shared" si="31"/>
        <v/>
      </c>
    </row>
    <row r="650" spans="1:14">
      <c r="A650" s="133"/>
      <c r="B650" s="134"/>
      <c r="C650" s="134"/>
      <c r="D650" s="134"/>
      <c r="E650" s="134"/>
      <c r="F650" s="135"/>
      <c r="G650" s="136"/>
      <c r="L650" s="67" t="str">
        <f t="shared" si="30"/>
        <v/>
      </c>
      <c r="M650" s="67" t="str">
        <f t="shared" si="32"/>
        <v/>
      </c>
      <c r="N650" s="67" t="str">
        <f t="shared" si="31"/>
        <v/>
      </c>
    </row>
    <row r="651" spans="1:14">
      <c r="A651" s="133"/>
      <c r="B651" s="134"/>
      <c r="C651" s="134"/>
      <c r="D651" s="134"/>
      <c r="E651" s="134"/>
      <c r="F651" s="135"/>
      <c r="G651" s="136"/>
      <c r="L651" s="67" t="str">
        <f t="shared" si="30"/>
        <v/>
      </c>
      <c r="M651" s="67" t="str">
        <f t="shared" si="32"/>
        <v/>
      </c>
      <c r="N651" s="67" t="str">
        <f t="shared" si="31"/>
        <v/>
      </c>
    </row>
    <row r="652" spans="1:14">
      <c r="A652" s="133"/>
      <c r="B652" s="134"/>
      <c r="C652" s="134"/>
      <c r="D652" s="134"/>
      <c r="E652" s="134"/>
      <c r="F652" s="135"/>
      <c r="G652" s="136"/>
      <c r="L652" s="67" t="str">
        <f t="shared" si="30"/>
        <v/>
      </c>
      <c r="M652" s="67" t="str">
        <f t="shared" si="32"/>
        <v/>
      </c>
      <c r="N652" s="67" t="str">
        <f t="shared" si="31"/>
        <v/>
      </c>
    </row>
    <row r="653" spans="1:14">
      <c r="A653" s="133"/>
      <c r="B653" s="134"/>
      <c r="C653" s="134"/>
      <c r="D653" s="134"/>
      <c r="E653" s="134"/>
      <c r="F653" s="135"/>
      <c r="G653" s="136"/>
      <c r="L653" s="67" t="str">
        <f t="shared" si="30"/>
        <v/>
      </c>
      <c r="M653" s="67" t="str">
        <f t="shared" si="32"/>
        <v/>
      </c>
      <c r="N653" s="67" t="str">
        <f t="shared" si="31"/>
        <v/>
      </c>
    </row>
    <row r="654" spans="1:14">
      <c r="A654" s="133"/>
      <c r="B654" s="134"/>
      <c r="C654" s="134"/>
      <c r="D654" s="134"/>
      <c r="E654" s="134"/>
      <c r="F654" s="135"/>
      <c r="G654" s="136"/>
      <c r="L654" s="67" t="str">
        <f t="shared" si="30"/>
        <v/>
      </c>
      <c r="M654" s="67" t="str">
        <f t="shared" si="32"/>
        <v/>
      </c>
      <c r="N654" s="67" t="str">
        <f t="shared" si="31"/>
        <v/>
      </c>
    </row>
    <row r="655" spans="1:14">
      <c r="A655" s="133"/>
      <c r="B655" s="134"/>
      <c r="C655" s="134"/>
      <c r="D655" s="134"/>
      <c r="E655" s="134"/>
      <c r="F655" s="135"/>
      <c r="G655" s="136"/>
      <c r="L655" s="67" t="str">
        <f t="shared" si="30"/>
        <v/>
      </c>
      <c r="M655" s="67" t="str">
        <f t="shared" si="32"/>
        <v/>
      </c>
      <c r="N655" s="67" t="str">
        <f t="shared" si="31"/>
        <v/>
      </c>
    </row>
    <row r="656" spans="1:14">
      <c r="A656" s="133"/>
      <c r="B656" s="134"/>
      <c r="C656" s="134"/>
      <c r="D656" s="134"/>
      <c r="E656" s="134"/>
      <c r="F656" s="135"/>
      <c r="G656" s="136"/>
      <c r="L656" s="67" t="str">
        <f t="shared" si="30"/>
        <v/>
      </c>
      <c r="M656" s="67" t="str">
        <f t="shared" si="32"/>
        <v/>
      </c>
      <c r="N656" s="67" t="str">
        <f t="shared" si="31"/>
        <v/>
      </c>
    </row>
    <row r="657" spans="1:14">
      <c r="A657" s="133"/>
      <c r="B657" s="134"/>
      <c r="C657" s="134"/>
      <c r="D657" s="134"/>
      <c r="E657" s="134"/>
      <c r="F657" s="135"/>
      <c r="G657" s="136"/>
      <c r="L657" s="67" t="str">
        <f t="shared" si="30"/>
        <v/>
      </c>
      <c r="M657" s="67" t="str">
        <f t="shared" si="32"/>
        <v/>
      </c>
      <c r="N657" s="67" t="str">
        <f t="shared" si="31"/>
        <v/>
      </c>
    </row>
    <row r="658" spans="1:14">
      <c r="A658" s="133"/>
      <c r="B658" s="134"/>
      <c r="C658" s="134"/>
      <c r="D658" s="134"/>
      <c r="E658" s="134"/>
      <c r="F658" s="135"/>
      <c r="G658" s="136"/>
      <c r="L658" s="67" t="str">
        <f t="shared" si="30"/>
        <v/>
      </c>
      <c r="M658" s="67" t="str">
        <f t="shared" si="32"/>
        <v/>
      </c>
      <c r="N658" s="67" t="str">
        <f t="shared" si="31"/>
        <v/>
      </c>
    </row>
    <row r="659" spans="1:14">
      <c r="A659" s="133"/>
      <c r="B659" s="134"/>
      <c r="C659" s="134"/>
      <c r="D659" s="134"/>
      <c r="E659" s="134"/>
      <c r="F659" s="135"/>
      <c r="G659" s="136"/>
      <c r="L659" s="67" t="str">
        <f t="shared" si="30"/>
        <v/>
      </c>
      <c r="M659" s="67" t="str">
        <f t="shared" si="32"/>
        <v/>
      </c>
    </row>
    <row r="660" spans="1:14">
      <c r="A660" s="133"/>
      <c r="B660" s="134"/>
      <c r="C660" s="134"/>
      <c r="D660" s="134"/>
      <c r="E660" s="134"/>
      <c r="F660" s="135"/>
      <c r="G660" s="136"/>
      <c r="L660" s="67" t="str">
        <f t="shared" si="30"/>
        <v/>
      </c>
      <c r="M660" s="67" t="str">
        <f t="shared" si="32"/>
        <v/>
      </c>
    </row>
    <row r="661" spans="1:14">
      <c r="A661" s="133"/>
      <c r="B661" s="134"/>
      <c r="C661" s="134"/>
      <c r="D661" s="134"/>
      <c r="E661" s="134"/>
      <c r="F661" s="135"/>
      <c r="G661" s="136"/>
      <c r="L661" s="67" t="str">
        <f t="shared" si="30"/>
        <v/>
      </c>
      <c r="M661" s="67" t="str">
        <f t="shared" si="32"/>
        <v/>
      </c>
    </row>
    <row r="662" spans="1:14">
      <c r="A662" s="133"/>
      <c r="B662" s="134"/>
      <c r="C662" s="134"/>
      <c r="D662" s="134"/>
      <c r="E662" s="134"/>
      <c r="F662" s="135"/>
      <c r="G662" s="136"/>
      <c r="L662" s="67" t="str">
        <f t="shared" si="30"/>
        <v/>
      </c>
      <c r="M662" s="67" t="str">
        <f t="shared" si="32"/>
        <v/>
      </c>
    </row>
    <row r="663" spans="1:14">
      <c r="A663" s="133"/>
      <c r="B663" s="134"/>
      <c r="C663" s="134"/>
      <c r="D663" s="134"/>
      <c r="E663" s="134"/>
      <c r="F663" s="135"/>
      <c r="G663" s="136"/>
      <c r="L663" s="67" t="str">
        <f t="shared" si="30"/>
        <v/>
      </c>
      <c r="M663" s="67" t="str">
        <f t="shared" si="32"/>
        <v/>
      </c>
    </row>
    <row r="664" spans="1:14">
      <c r="A664" s="133"/>
      <c r="B664" s="134"/>
      <c r="C664" s="134"/>
      <c r="D664" s="134"/>
      <c r="E664" s="134"/>
      <c r="F664" s="135"/>
      <c r="G664" s="136"/>
      <c r="L664" s="67" t="str">
        <f t="shared" si="30"/>
        <v/>
      </c>
      <c r="M664" s="67" t="str">
        <f t="shared" si="32"/>
        <v/>
      </c>
    </row>
    <row r="665" spans="1:14">
      <c r="A665" s="133"/>
      <c r="B665" s="134"/>
      <c r="C665" s="134"/>
      <c r="D665" s="134"/>
      <c r="E665" s="134"/>
      <c r="F665" s="135"/>
      <c r="G665" s="136"/>
      <c r="L665" s="67" t="str">
        <f t="shared" si="30"/>
        <v/>
      </c>
      <c r="M665" s="67" t="str">
        <f t="shared" si="32"/>
        <v/>
      </c>
    </row>
    <row r="666" spans="1:14">
      <c r="A666" s="133"/>
      <c r="B666" s="134"/>
      <c r="C666" s="134"/>
      <c r="D666" s="134"/>
      <c r="E666" s="134"/>
      <c r="F666" s="135"/>
      <c r="G666" s="136"/>
      <c r="L666" s="67" t="str">
        <f t="shared" si="30"/>
        <v/>
      </c>
      <c r="M666" s="67" t="str">
        <f t="shared" si="32"/>
        <v/>
      </c>
    </row>
    <row r="667" spans="1:14">
      <c r="A667" s="133"/>
      <c r="B667" s="134"/>
      <c r="C667" s="134"/>
      <c r="D667" s="134"/>
      <c r="E667" s="134"/>
      <c r="F667" s="135"/>
      <c r="G667" s="136"/>
      <c r="L667" s="67" t="str">
        <f t="shared" si="30"/>
        <v/>
      </c>
      <c r="M667" s="67" t="str">
        <f t="shared" si="32"/>
        <v/>
      </c>
    </row>
    <row r="668" spans="1:14">
      <c r="A668" s="133"/>
      <c r="B668" s="134"/>
      <c r="C668" s="134"/>
      <c r="D668" s="134"/>
      <c r="E668" s="134"/>
      <c r="F668" s="135"/>
      <c r="G668" s="136"/>
      <c r="L668" s="67" t="str">
        <f t="shared" si="30"/>
        <v/>
      </c>
      <c r="M668" s="67" t="str">
        <f t="shared" si="32"/>
        <v/>
      </c>
    </row>
    <row r="669" spans="1:14">
      <c r="A669" s="133"/>
      <c r="B669" s="134"/>
      <c r="C669" s="134"/>
      <c r="D669" s="134"/>
      <c r="E669" s="134"/>
      <c r="F669" s="135"/>
      <c r="G669" s="136"/>
      <c r="L669" s="67" t="str">
        <f t="shared" si="30"/>
        <v/>
      </c>
      <c r="M669" s="67" t="str">
        <f t="shared" si="32"/>
        <v/>
      </c>
    </row>
    <row r="670" spans="1:14">
      <c r="A670" s="133"/>
      <c r="B670" s="134"/>
      <c r="C670" s="134"/>
      <c r="D670" s="134"/>
      <c r="E670" s="134"/>
      <c r="F670" s="135"/>
      <c r="G670" s="136"/>
      <c r="L670" s="67" t="str">
        <f t="shared" si="30"/>
        <v/>
      </c>
      <c r="M670" s="67" t="str">
        <f t="shared" si="32"/>
        <v/>
      </c>
    </row>
    <row r="671" spans="1:14">
      <c r="A671" s="133"/>
      <c r="B671" s="134"/>
      <c r="C671" s="134"/>
      <c r="D671" s="134"/>
      <c r="E671" s="134"/>
      <c r="F671" s="135"/>
      <c r="G671" s="136"/>
      <c r="L671" s="67" t="str">
        <f t="shared" si="30"/>
        <v/>
      </c>
      <c r="M671" s="67" t="str">
        <f t="shared" si="32"/>
        <v/>
      </c>
    </row>
    <row r="672" spans="1:14">
      <c r="A672" s="133"/>
      <c r="B672" s="134"/>
      <c r="C672" s="134"/>
      <c r="D672" s="134"/>
      <c r="E672" s="134"/>
      <c r="F672" s="135"/>
      <c r="G672" s="136"/>
      <c r="L672" s="67" t="str">
        <f t="shared" si="30"/>
        <v/>
      </c>
      <c r="M672" s="67" t="str">
        <f t="shared" si="32"/>
        <v/>
      </c>
    </row>
    <row r="673" spans="1:13">
      <c r="A673" s="133"/>
      <c r="B673" s="134"/>
      <c r="C673" s="134"/>
      <c r="D673" s="134"/>
      <c r="E673" s="134"/>
      <c r="F673" s="135"/>
      <c r="G673" s="136"/>
      <c r="L673" s="67" t="str">
        <f t="shared" si="30"/>
        <v/>
      </c>
      <c r="M673" s="67" t="str">
        <f t="shared" si="32"/>
        <v/>
      </c>
    </row>
    <row r="674" spans="1:13">
      <c r="A674" s="133"/>
      <c r="B674" s="134"/>
      <c r="C674" s="134"/>
      <c r="D674" s="134"/>
      <c r="E674" s="134"/>
      <c r="F674" s="135"/>
      <c r="G674" s="136"/>
      <c r="L674" s="67" t="str">
        <f t="shared" si="30"/>
        <v/>
      </c>
      <c r="M674" s="67" t="str">
        <f t="shared" si="32"/>
        <v/>
      </c>
    </row>
    <row r="675" spans="1:13">
      <c r="A675" s="133"/>
      <c r="B675" s="134"/>
      <c r="C675" s="134"/>
      <c r="D675" s="134"/>
      <c r="E675" s="134"/>
      <c r="F675" s="135"/>
      <c r="G675" s="136"/>
      <c r="L675" s="67" t="str">
        <f t="shared" si="30"/>
        <v/>
      </c>
      <c r="M675" s="67" t="str">
        <f t="shared" si="32"/>
        <v/>
      </c>
    </row>
    <row r="676" spans="1:13">
      <c r="A676" s="133"/>
      <c r="B676" s="134"/>
      <c r="C676" s="134"/>
      <c r="D676" s="134"/>
      <c r="E676" s="134"/>
      <c r="F676" s="135"/>
      <c r="G676" s="136"/>
      <c r="L676" s="67" t="str">
        <f t="shared" si="30"/>
        <v/>
      </c>
      <c r="M676" s="67" t="str">
        <f t="shared" si="32"/>
        <v/>
      </c>
    </row>
    <row r="677" spans="1:13">
      <c r="A677" s="133"/>
      <c r="B677" s="134"/>
      <c r="C677" s="134"/>
      <c r="D677" s="134"/>
      <c r="E677" s="134"/>
      <c r="F677" s="135"/>
      <c r="G677" s="136"/>
      <c r="L677" s="67" t="str">
        <f t="shared" si="30"/>
        <v/>
      </c>
      <c r="M677" s="67" t="str">
        <f t="shared" si="32"/>
        <v/>
      </c>
    </row>
    <row r="678" spans="1:13">
      <c r="A678" s="133"/>
      <c r="B678" s="134"/>
      <c r="C678" s="134"/>
      <c r="D678" s="134"/>
      <c r="E678" s="134"/>
      <c r="F678" s="135"/>
      <c r="G678" s="136"/>
      <c r="L678" s="67" t="str">
        <f t="shared" si="30"/>
        <v/>
      </c>
      <c r="M678" s="67" t="str">
        <f t="shared" si="32"/>
        <v/>
      </c>
    </row>
    <row r="679" spans="1:13">
      <c r="A679" s="133"/>
      <c r="B679" s="134"/>
      <c r="C679" s="134"/>
      <c r="D679" s="134"/>
      <c r="E679" s="134"/>
      <c r="F679" s="135"/>
      <c r="G679" s="136"/>
      <c r="L679" s="67" t="str">
        <f t="shared" si="30"/>
        <v/>
      </c>
      <c r="M679" s="67" t="str">
        <f t="shared" si="32"/>
        <v/>
      </c>
    </row>
    <row r="680" spans="1:13">
      <c r="A680" s="133"/>
      <c r="B680" s="134"/>
      <c r="C680" s="134"/>
      <c r="D680" s="134"/>
      <c r="E680" s="134"/>
      <c r="F680" s="135"/>
      <c r="G680" s="136"/>
      <c r="L680" s="67" t="str">
        <f t="shared" si="30"/>
        <v/>
      </c>
      <c r="M680" s="67" t="str">
        <f t="shared" si="32"/>
        <v/>
      </c>
    </row>
    <row r="681" spans="1:13">
      <c r="A681" s="133"/>
      <c r="B681" s="134"/>
      <c r="C681" s="134"/>
      <c r="D681" s="134"/>
      <c r="E681" s="134"/>
      <c r="F681" s="135"/>
      <c r="G681" s="136"/>
      <c r="L681" s="67" t="str">
        <f t="shared" si="30"/>
        <v/>
      </c>
      <c r="M681" s="67" t="str">
        <f t="shared" si="32"/>
        <v/>
      </c>
    </row>
    <row r="682" spans="1:13">
      <c r="A682" s="133"/>
      <c r="B682" s="134"/>
      <c r="C682" s="134"/>
      <c r="D682" s="134"/>
      <c r="E682" s="134"/>
      <c r="F682" s="135"/>
      <c r="G682" s="136"/>
      <c r="L682" s="67" t="str">
        <f t="shared" si="30"/>
        <v/>
      </c>
      <c r="M682" s="67" t="str">
        <f t="shared" si="32"/>
        <v/>
      </c>
    </row>
    <row r="683" spans="1:13">
      <c r="A683" s="133"/>
      <c r="B683" s="134"/>
      <c r="C683" s="134"/>
      <c r="D683" s="134"/>
      <c r="E683" s="134"/>
      <c r="F683" s="135"/>
      <c r="G683" s="136"/>
      <c r="L683" s="67" t="str">
        <f t="shared" si="30"/>
        <v/>
      </c>
      <c r="M683" s="67" t="str">
        <f t="shared" si="32"/>
        <v/>
      </c>
    </row>
    <row r="684" spans="1:13">
      <c r="A684" s="133"/>
      <c r="B684" s="134"/>
      <c r="C684" s="134"/>
      <c r="D684" s="134"/>
      <c r="E684" s="134"/>
      <c r="F684" s="135"/>
      <c r="G684" s="136"/>
      <c r="L684" s="67" t="str">
        <f t="shared" si="30"/>
        <v/>
      </c>
      <c r="M684" s="67" t="str">
        <f t="shared" si="32"/>
        <v/>
      </c>
    </row>
    <row r="685" spans="1:13">
      <c r="A685" s="133"/>
      <c r="B685" s="134"/>
      <c r="C685" s="134"/>
      <c r="D685" s="134"/>
      <c r="E685" s="134"/>
      <c r="F685" s="135"/>
      <c r="G685" s="136"/>
      <c r="L685" s="67" t="str">
        <f t="shared" si="30"/>
        <v/>
      </c>
      <c r="M685" s="67" t="str">
        <f t="shared" si="32"/>
        <v/>
      </c>
    </row>
    <row r="686" spans="1:13">
      <c r="A686" s="133"/>
      <c r="B686" s="134"/>
      <c r="C686" s="134"/>
      <c r="D686" s="134"/>
      <c r="E686" s="134"/>
      <c r="F686" s="135"/>
      <c r="G686" s="136"/>
      <c r="L686" s="67" t="str">
        <f t="shared" si="30"/>
        <v/>
      </c>
      <c r="M686" s="67" t="str">
        <f t="shared" si="32"/>
        <v/>
      </c>
    </row>
    <row r="687" spans="1:13">
      <c r="A687" s="133"/>
      <c r="B687" s="134"/>
      <c r="C687" s="134"/>
      <c r="D687" s="134"/>
      <c r="E687" s="134"/>
      <c r="F687" s="135"/>
      <c r="G687" s="136"/>
      <c r="L687" s="67" t="str">
        <f t="shared" si="30"/>
        <v/>
      </c>
      <c r="M687" s="67" t="str">
        <f t="shared" si="32"/>
        <v/>
      </c>
    </row>
    <row r="688" spans="1:13">
      <c r="A688" s="133"/>
      <c r="B688" s="134"/>
      <c r="C688" s="134"/>
      <c r="D688" s="134"/>
      <c r="E688" s="134"/>
      <c r="F688" s="135"/>
      <c r="G688" s="136"/>
      <c r="L688" s="67" t="str">
        <f t="shared" si="30"/>
        <v/>
      </c>
      <c r="M688" s="67" t="str">
        <f t="shared" si="32"/>
        <v/>
      </c>
    </row>
    <row r="689" spans="1:13">
      <c r="A689" s="133"/>
      <c r="B689" s="134"/>
      <c r="C689" s="134"/>
      <c r="D689" s="134"/>
      <c r="E689" s="134"/>
      <c r="F689" s="135"/>
      <c r="G689" s="136"/>
      <c r="L689" s="67" t="str">
        <f t="shared" si="30"/>
        <v/>
      </c>
      <c r="M689" s="67" t="str">
        <f t="shared" si="32"/>
        <v/>
      </c>
    </row>
    <row r="690" spans="1:13">
      <c r="A690" s="133"/>
      <c r="B690" s="134"/>
      <c r="C690" s="134"/>
      <c r="D690" s="134"/>
      <c r="E690" s="134"/>
      <c r="F690" s="135"/>
      <c r="G690" s="136"/>
      <c r="L690" s="67" t="str">
        <f t="shared" si="30"/>
        <v/>
      </c>
      <c r="M690" s="67" t="str">
        <f t="shared" si="32"/>
        <v/>
      </c>
    </row>
    <row r="691" spans="1:13">
      <c r="A691" s="133"/>
      <c r="B691" s="134"/>
      <c r="C691" s="134"/>
      <c r="D691" s="134"/>
      <c r="E691" s="134"/>
      <c r="F691" s="135"/>
      <c r="G691" s="136"/>
      <c r="L691" s="67" t="str">
        <f t="shared" si="30"/>
        <v/>
      </c>
      <c r="M691" s="67" t="str">
        <f t="shared" si="32"/>
        <v/>
      </c>
    </row>
    <row r="692" spans="1:13">
      <c r="A692" s="133"/>
      <c r="B692" s="134"/>
      <c r="C692" s="134"/>
      <c r="D692" s="134"/>
      <c r="E692" s="134"/>
      <c r="F692" s="135"/>
      <c r="G692" s="136"/>
      <c r="L692" s="67" t="str">
        <f t="shared" si="30"/>
        <v/>
      </c>
      <c r="M692" s="67" t="str">
        <f t="shared" si="32"/>
        <v/>
      </c>
    </row>
    <row r="693" spans="1:13">
      <c r="A693" s="133"/>
      <c r="B693" s="134"/>
      <c r="C693" s="134"/>
      <c r="D693" s="134"/>
      <c r="E693" s="134"/>
      <c r="F693" s="135"/>
      <c r="G693" s="136"/>
      <c r="L693" s="67" t="str">
        <f t="shared" si="30"/>
        <v/>
      </c>
      <c r="M693" s="67" t="str">
        <f t="shared" si="32"/>
        <v/>
      </c>
    </row>
    <row r="694" spans="1:13">
      <c r="A694" s="133"/>
      <c r="B694" s="134"/>
      <c r="C694" s="134"/>
      <c r="D694" s="134"/>
      <c r="E694" s="134"/>
      <c r="F694" s="135"/>
      <c r="G694" s="136"/>
      <c r="L694" s="67" t="str">
        <f t="shared" si="30"/>
        <v/>
      </c>
      <c r="M694" s="67" t="str">
        <f t="shared" si="32"/>
        <v/>
      </c>
    </row>
    <row r="695" spans="1:13">
      <c r="A695" s="133"/>
      <c r="B695" s="134"/>
      <c r="C695" s="134"/>
      <c r="D695" s="134"/>
      <c r="E695" s="134"/>
      <c r="F695" s="135"/>
      <c r="G695" s="136"/>
      <c r="L695" s="67" t="str">
        <f t="shared" si="30"/>
        <v/>
      </c>
      <c r="M695" s="67" t="str">
        <f t="shared" si="32"/>
        <v/>
      </c>
    </row>
    <row r="696" spans="1:13">
      <c r="A696" s="133"/>
      <c r="B696" s="134"/>
      <c r="C696" s="134"/>
      <c r="D696" s="134"/>
      <c r="E696" s="134"/>
      <c r="F696" s="135"/>
      <c r="G696" s="136"/>
      <c r="L696" s="67" t="str">
        <f t="shared" si="30"/>
        <v/>
      </c>
      <c r="M696" s="67" t="str">
        <f t="shared" si="32"/>
        <v/>
      </c>
    </row>
    <row r="697" spans="1:13">
      <c r="A697" s="133"/>
      <c r="B697" s="134"/>
      <c r="C697" s="134"/>
      <c r="D697" s="134"/>
      <c r="E697" s="134"/>
      <c r="F697" s="135"/>
      <c r="G697" s="136"/>
      <c r="L697" s="67" t="str">
        <f t="shared" si="30"/>
        <v/>
      </c>
      <c r="M697" s="67" t="str">
        <f t="shared" si="32"/>
        <v/>
      </c>
    </row>
    <row r="698" spans="1:13">
      <c r="A698" s="133"/>
      <c r="B698" s="134"/>
      <c r="C698" s="134"/>
      <c r="D698" s="134"/>
      <c r="E698" s="134"/>
      <c r="F698" s="135"/>
      <c r="G698" s="136"/>
      <c r="L698" s="67" t="str">
        <f t="shared" si="30"/>
        <v/>
      </c>
      <c r="M698" s="67" t="str">
        <f t="shared" si="32"/>
        <v/>
      </c>
    </row>
    <row r="699" spans="1:13">
      <c r="A699" s="133"/>
      <c r="B699" s="134"/>
      <c r="C699" s="134"/>
      <c r="D699" s="134"/>
      <c r="E699" s="134"/>
      <c r="F699" s="135"/>
      <c r="G699" s="136"/>
      <c r="L699" s="67" t="str">
        <f t="shared" si="30"/>
        <v/>
      </c>
      <c r="M699" s="67" t="str">
        <f t="shared" si="32"/>
        <v/>
      </c>
    </row>
    <row r="700" spans="1:13">
      <c r="A700" s="133"/>
      <c r="B700" s="134"/>
      <c r="C700" s="134"/>
      <c r="D700" s="134"/>
      <c r="E700" s="134"/>
      <c r="F700" s="135"/>
      <c r="G700" s="136"/>
      <c r="L700" s="67" t="str">
        <f t="shared" si="30"/>
        <v/>
      </c>
      <c r="M700" s="67" t="str">
        <f t="shared" si="32"/>
        <v/>
      </c>
    </row>
    <row r="701" spans="1:13">
      <c r="A701" s="133"/>
      <c r="B701" s="134"/>
      <c r="C701" s="134"/>
      <c r="D701" s="134"/>
      <c r="E701" s="134"/>
      <c r="F701" s="135"/>
      <c r="G701" s="136"/>
      <c r="L701" s="67" t="str">
        <f t="shared" si="30"/>
        <v/>
      </c>
      <c r="M701" s="67" t="str">
        <f t="shared" si="32"/>
        <v/>
      </c>
    </row>
    <row r="702" spans="1:13">
      <c r="A702" s="133"/>
      <c r="B702" s="134"/>
      <c r="C702" s="134"/>
      <c r="D702" s="134"/>
      <c r="E702" s="134"/>
      <c r="F702" s="135"/>
      <c r="G702" s="136"/>
      <c r="L702" s="67" t="str">
        <f t="shared" si="30"/>
        <v/>
      </c>
      <c r="M702" s="67" t="str">
        <f t="shared" si="32"/>
        <v/>
      </c>
    </row>
    <row r="703" spans="1:13">
      <c r="A703" s="133"/>
      <c r="B703" s="134"/>
      <c r="C703" s="134"/>
      <c r="D703" s="134"/>
      <c r="E703" s="134"/>
      <c r="F703" s="135"/>
      <c r="G703" s="136"/>
      <c r="L703" s="67" t="str">
        <f t="shared" si="30"/>
        <v/>
      </c>
      <c r="M703" s="67" t="str">
        <f t="shared" si="32"/>
        <v/>
      </c>
    </row>
    <row r="704" spans="1:13">
      <c r="A704" s="133"/>
      <c r="B704" s="134"/>
      <c r="C704" s="134"/>
      <c r="D704" s="134"/>
      <c r="E704" s="134"/>
      <c r="F704" s="135"/>
      <c r="G704" s="136"/>
      <c r="L704" s="67" t="str">
        <f t="shared" si="30"/>
        <v/>
      </c>
      <c r="M704" s="67" t="str">
        <f t="shared" si="32"/>
        <v/>
      </c>
    </row>
    <row r="705" spans="1:13">
      <c r="A705" s="133"/>
      <c r="B705" s="134"/>
      <c r="C705" s="134"/>
      <c r="D705" s="134"/>
      <c r="E705" s="134"/>
      <c r="F705" s="135"/>
      <c r="G705" s="136"/>
      <c r="L705" s="67" t="str">
        <f t="shared" si="30"/>
        <v/>
      </c>
      <c r="M705" s="67" t="str">
        <f t="shared" si="32"/>
        <v/>
      </c>
    </row>
    <row r="706" spans="1:13">
      <c r="A706" s="133"/>
      <c r="B706" s="134"/>
      <c r="C706" s="134"/>
      <c r="D706" s="134"/>
      <c r="E706" s="134"/>
      <c r="F706" s="135"/>
      <c r="G706" s="136"/>
      <c r="L706" s="67" t="str">
        <f t="shared" si="30"/>
        <v/>
      </c>
      <c r="M706" s="67" t="str">
        <f t="shared" si="32"/>
        <v/>
      </c>
    </row>
    <row r="707" spans="1:13">
      <c r="A707" s="133"/>
      <c r="B707" s="134"/>
      <c r="C707" s="134"/>
      <c r="D707" s="134"/>
      <c r="E707" s="134"/>
      <c r="F707" s="135"/>
      <c r="G707" s="136"/>
      <c r="L707" s="67" t="str">
        <f t="shared" ref="L707:L770" si="33">IF(E707="","",NORMDIST(E707,J$10,J$11,TRUE))</f>
        <v/>
      </c>
      <c r="M707" s="67" t="str">
        <f t="shared" si="32"/>
        <v/>
      </c>
    </row>
    <row r="708" spans="1:13">
      <c r="A708" s="133"/>
      <c r="B708" s="134"/>
      <c r="C708" s="134"/>
      <c r="D708" s="134"/>
      <c r="E708" s="134"/>
      <c r="F708" s="135"/>
      <c r="G708" s="136"/>
      <c r="L708" s="67" t="str">
        <f t="shared" si="33"/>
        <v/>
      </c>
      <c r="M708" s="67" t="str">
        <f t="shared" ref="M708:M771" si="34">IF(L708="","",(L708-L707)*J$3)</f>
        <v/>
      </c>
    </row>
    <row r="709" spans="1:13">
      <c r="A709" s="133"/>
      <c r="B709" s="134"/>
      <c r="C709" s="134"/>
      <c r="D709" s="134"/>
      <c r="E709" s="134"/>
      <c r="F709" s="135"/>
      <c r="G709" s="136"/>
      <c r="L709" s="67" t="str">
        <f t="shared" si="33"/>
        <v/>
      </c>
      <c r="M709" s="67" t="str">
        <f t="shared" si="34"/>
        <v/>
      </c>
    </row>
    <row r="710" spans="1:13">
      <c r="A710" s="133"/>
      <c r="B710" s="134"/>
      <c r="C710" s="134"/>
      <c r="D710" s="134"/>
      <c r="E710" s="134"/>
      <c r="F710" s="135"/>
      <c r="G710" s="136"/>
      <c r="L710" s="67" t="str">
        <f t="shared" si="33"/>
        <v/>
      </c>
      <c r="M710" s="67" t="str">
        <f t="shared" si="34"/>
        <v/>
      </c>
    </row>
    <row r="711" spans="1:13">
      <c r="A711" s="133"/>
      <c r="B711" s="134"/>
      <c r="C711" s="134"/>
      <c r="D711" s="134"/>
      <c r="E711" s="134"/>
      <c r="F711" s="135"/>
      <c r="G711" s="136"/>
      <c r="L711" s="67" t="str">
        <f t="shared" si="33"/>
        <v/>
      </c>
      <c r="M711" s="67" t="str">
        <f t="shared" si="34"/>
        <v/>
      </c>
    </row>
    <row r="712" spans="1:13">
      <c r="A712" s="133"/>
      <c r="B712" s="134"/>
      <c r="C712" s="134"/>
      <c r="D712" s="134"/>
      <c r="E712" s="134"/>
      <c r="F712" s="135"/>
      <c r="G712" s="136"/>
      <c r="L712" s="67" t="str">
        <f t="shared" si="33"/>
        <v/>
      </c>
      <c r="M712" s="67" t="str">
        <f t="shared" si="34"/>
        <v/>
      </c>
    </row>
    <row r="713" spans="1:13">
      <c r="A713" s="133"/>
      <c r="B713" s="134"/>
      <c r="C713" s="134"/>
      <c r="D713" s="134"/>
      <c r="E713" s="134"/>
      <c r="F713" s="135"/>
      <c r="G713" s="136"/>
      <c r="L713" s="67" t="str">
        <f t="shared" si="33"/>
        <v/>
      </c>
      <c r="M713" s="67" t="str">
        <f t="shared" si="34"/>
        <v/>
      </c>
    </row>
    <row r="714" spans="1:13">
      <c r="A714" s="133"/>
      <c r="B714" s="134"/>
      <c r="C714" s="134"/>
      <c r="D714" s="134"/>
      <c r="E714" s="134"/>
      <c r="F714" s="135"/>
      <c r="G714" s="136"/>
      <c r="L714" s="67" t="str">
        <f t="shared" si="33"/>
        <v/>
      </c>
      <c r="M714" s="67" t="str">
        <f t="shared" si="34"/>
        <v/>
      </c>
    </row>
    <row r="715" spans="1:13">
      <c r="A715" s="133"/>
      <c r="B715" s="134"/>
      <c r="C715" s="134"/>
      <c r="D715" s="134"/>
      <c r="E715" s="134"/>
      <c r="F715" s="135"/>
      <c r="G715" s="136"/>
      <c r="L715" s="67" t="str">
        <f t="shared" si="33"/>
        <v/>
      </c>
      <c r="M715" s="67" t="str">
        <f t="shared" si="34"/>
        <v/>
      </c>
    </row>
    <row r="716" spans="1:13">
      <c r="A716" s="133"/>
      <c r="B716" s="134"/>
      <c r="C716" s="134"/>
      <c r="D716" s="134"/>
      <c r="E716" s="134"/>
      <c r="F716" s="135"/>
      <c r="G716" s="136"/>
      <c r="L716" s="67" t="str">
        <f t="shared" si="33"/>
        <v/>
      </c>
      <c r="M716" s="67" t="str">
        <f t="shared" si="34"/>
        <v/>
      </c>
    </row>
    <row r="717" spans="1:13">
      <c r="A717" s="133"/>
      <c r="B717" s="134"/>
      <c r="C717" s="134"/>
      <c r="D717" s="134"/>
      <c r="E717" s="134"/>
      <c r="F717" s="135"/>
      <c r="G717" s="136"/>
      <c r="L717" s="67" t="str">
        <f t="shared" si="33"/>
        <v/>
      </c>
      <c r="M717" s="67" t="str">
        <f t="shared" si="34"/>
        <v/>
      </c>
    </row>
    <row r="718" spans="1:13">
      <c r="A718" s="133"/>
      <c r="B718" s="134"/>
      <c r="C718" s="134"/>
      <c r="D718" s="134"/>
      <c r="E718" s="134"/>
      <c r="F718" s="135"/>
      <c r="G718" s="136"/>
      <c r="L718" s="67" t="str">
        <f t="shared" si="33"/>
        <v/>
      </c>
      <c r="M718" s="67" t="str">
        <f t="shared" si="34"/>
        <v/>
      </c>
    </row>
    <row r="719" spans="1:13">
      <c r="A719" s="133"/>
      <c r="B719" s="134"/>
      <c r="C719" s="134"/>
      <c r="D719" s="134"/>
      <c r="E719" s="134"/>
      <c r="F719" s="135"/>
      <c r="G719" s="136"/>
      <c r="L719" s="67" t="str">
        <f t="shared" si="33"/>
        <v/>
      </c>
      <c r="M719" s="67" t="str">
        <f t="shared" si="34"/>
        <v/>
      </c>
    </row>
    <row r="720" spans="1:13">
      <c r="A720" s="133"/>
      <c r="B720" s="134"/>
      <c r="C720" s="134"/>
      <c r="D720" s="134"/>
      <c r="E720" s="134"/>
      <c r="F720" s="135"/>
      <c r="G720" s="136"/>
      <c r="L720" s="67" t="str">
        <f t="shared" si="33"/>
        <v/>
      </c>
      <c r="M720" s="67" t="str">
        <f t="shared" si="34"/>
        <v/>
      </c>
    </row>
    <row r="721" spans="1:13">
      <c r="A721" s="133"/>
      <c r="B721" s="134"/>
      <c r="C721" s="134"/>
      <c r="D721" s="134"/>
      <c r="E721" s="134"/>
      <c r="F721" s="135"/>
      <c r="G721" s="136"/>
      <c r="L721" s="67" t="str">
        <f t="shared" si="33"/>
        <v/>
      </c>
      <c r="M721" s="67" t="str">
        <f t="shared" si="34"/>
        <v/>
      </c>
    </row>
    <row r="722" spans="1:13">
      <c r="A722" s="133"/>
      <c r="B722" s="134"/>
      <c r="C722" s="134"/>
      <c r="D722" s="134"/>
      <c r="E722" s="134"/>
      <c r="F722" s="135"/>
      <c r="G722" s="136"/>
      <c r="L722" s="67" t="str">
        <f t="shared" si="33"/>
        <v/>
      </c>
      <c r="M722" s="67" t="str">
        <f t="shared" si="34"/>
        <v/>
      </c>
    </row>
    <row r="723" spans="1:13">
      <c r="A723" s="133"/>
      <c r="B723" s="134"/>
      <c r="C723" s="134"/>
      <c r="D723" s="134"/>
      <c r="E723" s="134"/>
      <c r="F723" s="135"/>
      <c r="G723" s="136"/>
      <c r="L723" s="67" t="str">
        <f t="shared" si="33"/>
        <v/>
      </c>
      <c r="M723" s="67" t="str">
        <f t="shared" si="34"/>
        <v/>
      </c>
    </row>
    <row r="724" spans="1:13">
      <c r="A724" s="133"/>
      <c r="B724" s="134"/>
      <c r="C724" s="134"/>
      <c r="D724" s="134"/>
      <c r="E724" s="134"/>
      <c r="F724" s="135"/>
      <c r="G724" s="136"/>
      <c r="L724" s="67" t="str">
        <f t="shared" si="33"/>
        <v/>
      </c>
      <c r="M724" s="67" t="str">
        <f t="shared" si="34"/>
        <v/>
      </c>
    </row>
    <row r="725" spans="1:13">
      <c r="A725" s="133"/>
      <c r="B725" s="134"/>
      <c r="C725" s="134"/>
      <c r="D725" s="134"/>
      <c r="E725" s="134"/>
      <c r="F725" s="135"/>
      <c r="G725" s="136"/>
      <c r="L725" s="67" t="str">
        <f t="shared" si="33"/>
        <v/>
      </c>
      <c r="M725" s="67" t="str">
        <f t="shared" si="34"/>
        <v/>
      </c>
    </row>
    <row r="726" spans="1:13">
      <c r="A726" s="133"/>
      <c r="B726" s="134"/>
      <c r="C726" s="134"/>
      <c r="D726" s="134"/>
      <c r="E726" s="134"/>
      <c r="F726" s="135"/>
      <c r="G726" s="136"/>
      <c r="L726" s="67" t="str">
        <f t="shared" si="33"/>
        <v/>
      </c>
      <c r="M726" s="67" t="str">
        <f t="shared" si="34"/>
        <v/>
      </c>
    </row>
    <row r="727" spans="1:13">
      <c r="A727" s="133"/>
      <c r="B727" s="134"/>
      <c r="C727" s="134"/>
      <c r="D727" s="134"/>
      <c r="E727" s="134"/>
      <c r="F727" s="135"/>
      <c r="G727" s="136"/>
      <c r="L727" s="67" t="str">
        <f t="shared" si="33"/>
        <v/>
      </c>
      <c r="M727" s="67" t="str">
        <f t="shared" si="34"/>
        <v/>
      </c>
    </row>
    <row r="728" spans="1:13">
      <c r="A728" s="133"/>
      <c r="B728" s="134"/>
      <c r="C728" s="134"/>
      <c r="D728" s="134"/>
      <c r="E728" s="134"/>
      <c r="F728" s="135"/>
      <c r="G728" s="136"/>
      <c r="L728" s="67" t="str">
        <f t="shared" si="33"/>
        <v/>
      </c>
      <c r="M728" s="67" t="str">
        <f t="shared" si="34"/>
        <v/>
      </c>
    </row>
    <row r="729" spans="1:13">
      <c r="A729" s="133"/>
      <c r="B729" s="134"/>
      <c r="C729" s="134"/>
      <c r="D729" s="134"/>
      <c r="E729" s="134"/>
      <c r="F729" s="135"/>
      <c r="G729" s="136"/>
      <c r="L729" s="67" t="str">
        <f t="shared" si="33"/>
        <v/>
      </c>
      <c r="M729" s="67" t="str">
        <f t="shared" si="34"/>
        <v/>
      </c>
    </row>
    <row r="730" spans="1:13">
      <c r="A730" s="133"/>
      <c r="B730" s="134"/>
      <c r="C730" s="134"/>
      <c r="D730" s="134"/>
      <c r="E730" s="134"/>
      <c r="F730" s="135"/>
      <c r="G730" s="136"/>
      <c r="L730" s="67" t="str">
        <f t="shared" si="33"/>
        <v/>
      </c>
      <c r="M730" s="67" t="str">
        <f t="shared" si="34"/>
        <v/>
      </c>
    </row>
    <row r="731" spans="1:13">
      <c r="A731" s="133"/>
      <c r="B731" s="134"/>
      <c r="C731" s="134"/>
      <c r="D731" s="134"/>
      <c r="E731" s="134"/>
      <c r="F731" s="135"/>
      <c r="G731" s="136"/>
      <c r="L731" s="67" t="str">
        <f t="shared" si="33"/>
        <v/>
      </c>
      <c r="M731" s="67" t="str">
        <f t="shared" si="34"/>
        <v/>
      </c>
    </row>
    <row r="732" spans="1:13">
      <c r="A732" s="133"/>
      <c r="B732" s="134"/>
      <c r="C732" s="134"/>
      <c r="D732" s="134"/>
      <c r="E732" s="134"/>
      <c r="F732" s="135"/>
      <c r="G732" s="136"/>
      <c r="L732" s="67" t="str">
        <f t="shared" si="33"/>
        <v/>
      </c>
      <c r="M732" s="67" t="str">
        <f t="shared" si="34"/>
        <v/>
      </c>
    </row>
    <row r="733" spans="1:13">
      <c r="A733" s="133"/>
      <c r="B733" s="134"/>
      <c r="C733" s="134"/>
      <c r="D733" s="134"/>
      <c r="E733" s="134"/>
      <c r="F733" s="135"/>
      <c r="G733" s="136"/>
      <c r="L733" s="67" t="str">
        <f t="shared" si="33"/>
        <v/>
      </c>
      <c r="M733" s="67" t="str">
        <f t="shared" si="34"/>
        <v/>
      </c>
    </row>
    <row r="734" spans="1:13">
      <c r="A734" s="133"/>
      <c r="B734" s="134"/>
      <c r="C734" s="134"/>
      <c r="D734" s="134"/>
      <c r="E734" s="134"/>
      <c r="F734" s="135"/>
      <c r="G734" s="136"/>
      <c r="L734" s="67" t="str">
        <f t="shared" si="33"/>
        <v/>
      </c>
      <c r="M734" s="67" t="str">
        <f t="shared" si="34"/>
        <v/>
      </c>
    </row>
    <row r="735" spans="1:13">
      <c r="A735" s="133"/>
      <c r="B735" s="134"/>
      <c r="C735" s="134"/>
      <c r="D735" s="134"/>
      <c r="E735" s="134"/>
      <c r="F735" s="135"/>
      <c r="G735" s="136"/>
      <c r="L735" s="67" t="str">
        <f t="shared" si="33"/>
        <v/>
      </c>
      <c r="M735" s="67" t="str">
        <f t="shared" si="34"/>
        <v/>
      </c>
    </row>
    <row r="736" spans="1:13">
      <c r="A736" s="133"/>
      <c r="B736" s="134"/>
      <c r="C736" s="134"/>
      <c r="D736" s="134"/>
      <c r="E736" s="134"/>
      <c r="F736" s="135"/>
      <c r="G736" s="136"/>
      <c r="L736" s="67" t="str">
        <f t="shared" si="33"/>
        <v/>
      </c>
      <c r="M736" s="67" t="str">
        <f t="shared" si="34"/>
        <v/>
      </c>
    </row>
    <row r="737" spans="1:13">
      <c r="A737" s="133"/>
      <c r="B737" s="134"/>
      <c r="C737" s="134"/>
      <c r="D737" s="134"/>
      <c r="E737" s="134"/>
      <c r="F737" s="135"/>
      <c r="G737" s="136"/>
      <c r="L737" s="67" t="str">
        <f t="shared" si="33"/>
        <v/>
      </c>
      <c r="M737" s="67" t="str">
        <f t="shared" si="34"/>
        <v/>
      </c>
    </row>
    <row r="738" spans="1:13">
      <c r="A738" s="133"/>
      <c r="B738" s="134"/>
      <c r="C738" s="134"/>
      <c r="D738" s="134"/>
      <c r="E738" s="134"/>
      <c r="F738" s="135"/>
      <c r="G738" s="136"/>
      <c r="L738" s="67" t="str">
        <f t="shared" si="33"/>
        <v/>
      </c>
      <c r="M738" s="67" t="str">
        <f t="shared" si="34"/>
        <v/>
      </c>
    </row>
    <row r="739" spans="1:13">
      <c r="A739" s="133"/>
      <c r="B739" s="134"/>
      <c r="C739" s="134"/>
      <c r="D739" s="134"/>
      <c r="E739" s="134"/>
      <c r="F739" s="135"/>
      <c r="G739" s="136"/>
      <c r="L739" s="67" t="str">
        <f t="shared" si="33"/>
        <v/>
      </c>
      <c r="M739" s="67" t="str">
        <f t="shared" si="34"/>
        <v/>
      </c>
    </row>
    <row r="740" spans="1:13">
      <c r="A740" s="133"/>
      <c r="B740" s="134"/>
      <c r="C740" s="134"/>
      <c r="D740" s="134"/>
      <c r="E740" s="134"/>
      <c r="F740" s="135"/>
      <c r="G740" s="136"/>
      <c r="L740" s="67" t="str">
        <f t="shared" si="33"/>
        <v/>
      </c>
      <c r="M740" s="67" t="str">
        <f t="shared" si="34"/>
        <v/>
      </c>
    </row>
    <row r="741" spans="1:13">
      <c r="A741" s="133"/>
      <c r="B741" s="134"/>
      <c r="C741" s="134"/>
      <c r="D741" s="134"/>
      <c r="E741" s="134"/>
      <c r="F741" s="135"/>
      <c r="G741" s="136"/>
      <c r="L741" s="67" t="str">
        <f t="shared" si="33"/>
        <v/>
      </c>
      <c r="M741" s="67" t="str">
        <f t="shared" si="34"/>
        <v/>
      </c>
    </row>
    <row r="742" spans="1:13">
      <c r="A742" s="133"/>
      <c r="B742" s="134"/>
      <c r="C742" s="134"/>
      <c r="D742" s="134"/>
      <c r="E742" s="134"/>
      <c r="F742" s="135"/>
      <c r="G742" s="136"/>
      <c r="L742" s="67" t="str">
        <f t="shared" si="33"/>
        <v/>
      </c>
      <c r="M742" s="67" t="str">
        <f t="shared" si="34"/>
        <v/>
      </c>
    </row>
    <row r="743" spans="1:13">
      <c r="A743" s="133"/>
      <c r="B743" s="134"/>
      <c r="C743" s="134"/>
      <c r="D743" s="134"/>
      <c r="E743" s="134"/>
      <c r="F743" s="135"/>
      <c r="G743" s="136"/>
      <c r="L743" s="67" t="str">
        <f t="shared" si="33"/>
        <v/>
      </c>
      <c r="M743" s="67" t="str">
        <f t="shared" si="34"/>
        <v/>
      </c>
    </row>
    <row r="744" spans="1:13">
      <c r="A744" s="133"/>
      <c r="B744" s="134"/>
      <c r="C744" s="134"/>
      <c r="D744" s="134"/>
      <c r="E744" s="134"/>
      <c r="F744" s="135"/>
      <c r="G744" s="136"/>
      <c r="L744" s="67" t="str">
        <f t="shared" si="33"/>
        <v/>
      </c>
      <c r="M744" s="67" t="str">
        <f t="shared" si="34"/>
        <v/>
      </c>
    </row>
    <row r="745" spans="1:13">
      <c r="A745" s="133"/>
      <c r="B745" s="134"/>
      <c r="C745" s="134"/>
      <c r="D745" s="134"/>
      <c r="E745" s="134"/>
      <c r="F745" s="135"/>
      <c r="G745" s="136"/>
      <c r="L745" s="67" t="str">
        <f t="shared" si="33"/>
        <v/>
      </c>
      <c r="M745" s="67" t="str">
        <f t="shared" si="34"/>
        <v/>
      </c>
    </row>
    <row r="746" spans="1:13">
      <c r="A746" s="133"/>
      <c r="B746" s="134"/>
      <c r="C746" s="134"/>
      <c r="D746" s="134"/>
      <c r="E746" s="134"/>
      <c r="F746" s="135"/>
      <c r="G746" s="136"/>
      <c r="L746" s="67" t="str">
        <f t="shared" si="33"/>
        <v/>
      </c>
      <c r="M746" s="67" t="str">
        <f t="shared" si="34"/>
        <v/>
      </c>
    </row>
    <row r="747" spans="1:13">
      <c r="A747" s="133"/>
      <c r="B747" s="134"/>
      <c r="C747" s="134"/>
      <c r="D747" s="134"/>
      <c r="E747" s="134"/>
      <c r="F747" s="135"/>
      <c r="G747" s="136"/>
      <c r="L747" s="67" t="str">
        <f t="shared" si="33"/>
        <v/>
      </c>
      <c r="M747" s="67" t="str">
        <f t="shared" si="34"/>
        <v/>
      </c>
    </row>
    <row r="748" spans="1:13">
      <c r="A748" s="133"/>
      <c r="B748" s="134"/>
      <c r="C748" s="134"/>
      <c r="D748" s="134"/>
      <c r="E748" s="134"/>
      <c r="F748" s="135"/>
      <c r="G748" s="136"/>
      <c r="L748" s="67" t="str">
        <f t="shared" si="33"/>
        <v/>
      </c>
      <c r="M748" s="67" t="str">
        <f t="shared" si="34"/>
        <v/>
      </c>
    </row>
    <row r="749" spans="1:13">
      <c r="A749" s="133"/>
      <c r="B749" s="134"/>
      <c r="C749" s="134"/>
      <c r="D749" s="134"/>
      <c r="E749" s="134"/>
      <c r="F749" s="135"/>
      <c r="G749" s="136"/>
      <c r="L749" s="67" t="str">
        <f t="shared" si="33"/>
        <v/>
      </c>
      <c r="M749" s="67" t="str">
        <f t="shared" si="34"/>
        <v/>
      </c>
    </row>
    <row r="750" spans="1:13">
      <c r="A750" s="133"/>
      <c r="B750" s="134"/>
      <c r="C750" s="134"/>
      <c r="D750" s="134"/>
      <c r="E750" s="134"/>
      <c r="F750" s="135"/>
      <c r="G750" s="136"/>
      <c r="L750" s="67" t="str">
        <f t="shared" si="33"/>
        <v/>
      </c>
      <c r="M750" s="67" t="str">
        <f t="shared" si="34"/>
        <v/>
      </c>
    </row>
    <row r="751" spans="1:13">
      <c r="A751" s="133"/>
      <c r="B751" s="134"/>
      <c r="C751" s="134"/>
      <c r="D751" s="134"/>
      <c r="E751" s="134"/>
      <c r="F751" s="135"/>
      <c r="G751" s="136"/>
      <c r="L751" s="67" t="str">
        <f t="shared" si="33"/>
        <v/>
      </c>
      <c r="M751" s="67" t="str">
        <f t="shared" si="34"/>
        <v/>
      </c>
    </row>
    <row r="752" spans="1:13">
      <c r="A752" s="133"/>
      <c r="B752" s="134"/>
      <c r="C752" s="134"/>
      <c r="D752" s="134"/>
      <c r="E752" s="134"/>
      <c r="F752" s="135"/>
      <c r="G752" s="136"/>
      <c r="L752" s="67" t="str">
        <f t="shared" si="33"/>
        <v/>
      </c>
      <c r="M752" s="67" t="str">
        <f t="shared" si="34"/>
        <v/>
      </c>
    </row>
    <row r="753" spans="1:13">
      <c r="A753" s="133"/>
      <c r="B753" s="134"/>
      <c r="C753" s="134"/>
      <c r="D753" s="134"/>
      <c r="E753" s="134"/>
      <c r="F753" s="135"/>
      <c r="G753" s="136"/>
      <c r="L753" s="67" t="str">
        <f t="shared" si="33"/>
        <v/>
      </c>
      <c r="M753" s="67" t="str">
        <f t="shared" si="34"/>
        <v/>
      </c>
    </row>
    <row r="754" spans="1:13">
      <c r="A754" s="133"/>
      <c r="B754" s="134"/>
      <c r="C754" s="134"/>
      <c r="D754" s="134"/>
      <c r="E754" s="134"/>
      <c r="F754" s="135"/>
      <c r="G754" s="136"/>
      <c r="L754" s="67" t="str">
        <f t="shared" si="33"/>
        <v/>
      </c>
      <c r="M754" s="67" t="str">
        <f t="shared" si="34"/>
        <v/>
      </c>
    </row>
    <row r="755" spans="1:13">
      <c r="A755" s="133"/>
      <c r="B755" s="134"/>
      <c r="C755" s="134"/>
      <c r="D755" s="134"/>
      <c r="E755" s="134"/>
      <c r="F755" s="135"/>
      <c r="G755" s="136"/>
      <c r="L755" s="67" t="str">
        <f t="shared" si="33"/>
        <v/>
      </c>
      <c r="M755" s="67" t="str">
        <f t="shared" si="34"/>
        <v/>
      </c>
    </row>
    <row r="756" spans="1:13">
      <c r="A756" s="133"/>
      <c r="B756" s="134"/>
      <c r="C756" s="134"/>
      <c r="D756" s="134"/>
      <c r="E756" s="134"/>
      <c r="F756" s="135"/>
      <c r="G756" s="136"/>
      <c r="L756" s="67" t="str">
        <f t="shared" si="33"/>
        <v/>
      </c>
      <c r="M756" s="67" t="str">
        <f t="shared" si="34"/>
        <v/>
      </c>
    </row>
    <row r="757" spans="1:13">
      <c r="A757" s="133"/>
      <c r="B757" s="134"/>
      <c r="C757" s="134"/>
      <c r="D757" s="134"/>
      <c r="E757" s="134"/>
      <c r="F757" s="135"/>
      <c r="G757" s="136"/>
      <c r="L757" s="67" t="str">
        <f t="shared" si="33"/>
        <v/>
      </c>
      <c r="M757" s="67" t="str">
        <f t="shared" si="34"/>
        <v/>
      </c>
    </row>
    <row r="758" spans="1:13">
      <c r="A758" s="133"/>
      <c r="B758" s="134"/>
      <c r="C758" s="134"/>
      <c r="D758" s="134"/>
      <c r="E758" s="134"/>
      <c r="F758" s="135"/>
      <c r="G758" s="136"/>
      <c r="L758" s="67" t="str">
        <f t="shared" si="33"/>
        <v/>
      </c>
      <c r="M758" s="67" t="str">
        <f t="shared" si="34"/>
        <v/>
      </c>
    </row>
    <row r="759" spans="1:13">
      <c r="A759" s="133"/>
      <c r="B759" s="134"/>
      <c r="C759" s="134"/>
      <c r="D759" s="134"/>
      <c r="E759" s="134"/>
      <c r="F759" s="135"/>
      <c r="G759" s="136"/>
      <c r="L759" s="67" t="str">
        <f t="shared" si="33"/>
        <v/>
      </c>
      <c r="M759" s="67" t="str">
        <f t="shared" si="34"/>
        <v/>
      </c>
    </row>
    <row r="760" spans="1:13">
      <c r="A760" s="133"/>
      <c r="B760" s="134"/>
      <c r="C760" s="134"/>
      <c r="D760" s="134"/>
      <c r="E760" s="134"/>
      <c r="F760" s="135"/>
      <c r="G760" s="136"/>
      <c r="L760" s="67" t="str">
        <f t="shared" si="33"/>
        <v/>
      </c>
      <c r="M760" s="67" t="str">
        <f t="shared" si="34"/>
        <v/>
      </c>
    </row>
    <row r="761" spans="1:13">
      <c r="A761" s="133"/>
      <c r="B761" s="134"/>
      <c r="C761" s="134"/>
      <c r="D761" s="134"/>
      <c r="E761" s="134"/>
      <c r="F761" s="135"/>
      <c r="G761" s="136"/>
      <c r="L761" s="67" t="str">
        <f t="shared" si="33"/>
        <v/>
      </c>
      <c r="M761" s="67" t="str">
        <f t="shared" si="34"/>
        <v/>
      </c>
    </row>
    <row r="762" spans="1:13">
      <c r="A762" s="133"/>
      <c r="B762" s="134"/>
      <c r="C762" s="134"/>
      <c r="D762" s="134"/>
      <c r="E762" s="134"/>
      <c r="F762" s="135"/>
      <c r="G762" s="136"/>
      <c r="L762" s="67" t="str">
        <f t="shared" si="33"/>
        <v/>
      </c>
      <c r="M762" s="67" t="str">
        <f t="shared" si="34"/>
        <v/>
      </c>
    </row>
    <row r="763" spans="1:13">
      <c r="A763" s="133"/>
      <c r="B763" s="134"/>
      <c r="C763" s="134"/>
      <c r="D763" s="134"/>
      <c r="E763" s="134"/>
      <c r="F763" s="135"/>
      <c r="G763" s="136"/>
      <c r="L763" s="67" t="str">
        <f t="shared" si="33"/>
        <v/>
      </c>
      <c r="M763" s="67" t="str">
        <f t="shared" si="34"/>
        <v/>
      </c>
    </row>
    <row r="764" spans="1:13">
      <c r="A764" s="133"/>
      <c r="B764" s="134"/>
      <c r="C764" s="134"/>
      <c r="D764" s="134"/>
      <c r="E764" s="134"/>
      <c r="F764" s="135"/>
      <c r="G764" s="136"/>
      <c r="L764" s="67" t="str">
        <f t="shared" si="33"/>
        <v/>
      </c>
      <c r="M764" s="67" t="str">
        <f t="shared" si="34"/>
        <v/>
      </c>
    </row>
    <row r="765" spans="1:13">
      <c r="A765" s="133"/>
      <c r="B765" s="134"/>
      <c r="C765" s="134"/>
      <c r="D765" s="134"/>
      <c r="E765" s="134"/>
      <c r="F765" s="135"/>
      <c r="G765" s="136"/>
      <c r="L765" s="67" t="str">
        <f t="shared" si="33"/>
        <v/>
      </c>
      <c r="M765" s="67" t="str">
        <f t="shared" si="34"/>
        <v/>
      </c>
    </row>
    <row r="766" spans="1:13">
      <c r="A766" s="133"/>
      <c r="B766" s="134"/>
      <c r="C766" s="134"/>
      <c r="D766" s="134"/>
      <c r="E766" s="134"/>
      <c r="F766" s="135"/>
      <c r="G766" s="136"/>
      <c r="L766" s="67" t="str">
        <f t="shared" si="33"/>
        <v/>
      </c>
      <c r="M766" s="67" t="str">
        <f t="shared" si="34"/>
        <v/>
      </c>
    </row>
    <row r="767" spans="1:13">
      <c r="A767" s="133"/>
      <c r="B767" s="134"/>
      <c r="C767" s="134"/>
      <c r="D767" s="134"/>
      <c r="E767" s="134"/>
      <c r="F767" s="135"/>
      <c r="G767" s="136"/>
      <c r="L767" s="67" t="str">
        <f t="shared" si="33"/>
        <v/>
      </c>
      <c r="M767" s="67" t="str">
        <f t="shared" si="34"/>
        <v/>
      </c>
    </row>
    <row r="768" spans="1:13">
      <c r="A768" s="133"/>
      <c r="B768" s="134"/>
      <c r="C768" s="134"/>
      <c r="D768" s="134"/>
      <c r="E768" s="134"/>
      <c r="F768" s="135"/>
      <c r="G768" s="136"/>
      <c r="L768" s="67" t="str">
        <f t="shared" si="33"/>
        <v/>
      </c>
      <c r="M768" s="67" t="str">
        <f t="shared" si="34"/>
        <v/>
      </c>
    </row>
    <row r="769" spans="1:13">
      <c r="A769" s="133"/>
      <c r="B769" s="134"/>
      <c r="C769" s="134"/>
      <c r="D769" s="134"/>
      <c r="E769" s="134"/>
      <c r="F769" s="135"/>
      <c r="G769" s="136"/>
      <c r="L769" s="67" t="str">
        <f t="shared" si="33"/>
        <v/>
      </c>
      <c r="M769" s="67" t="str">
        <f t="shared" si="34"/>
        <v/>
      </c>
    </row>
    <row r="770" spans="1:13">
      <c r="A770" s="133"/>
      <c r="B770" s="134"/>
      <c r="C770" s="134"/>
      <c r="D770" s="134"/>
      <c r="E770" s="134"/>
      <c r="F770" s="135"/>
      <c r="G770" s="136"/>
      <c r="L770" s="67" t="str">
        <f t="shared" si="33"/>
        <v/>
      </c>
      <c r="M770" s="67" t="str">
        <f t="shared" si="34"/>
        <v/>
      </c>
    </row>
    <row r="771" spans="1:13">
      <c r="A771" s="133"/>
      <c r="B771" s="134"/>
      <c r="C771" s="134"/>
      <c r="D771" s="134"/>
      <c r="E771" s="134"/>
      <c r="F771" s="135"/>
      <c r="G771" s="136"/>
      <c r="L771" s="67" t="str">
        <f t="shared" ref="L771:L834" si="35">IF(E771="","",NORMDIST(E771,J$10,J$11,TRUE))</f>
        <v/>
      </c>
      <c r="M771" s="67" t="str">
        <f t="shared" si="34"/>
        <v/>
      </c>
    </row>
    <row r="772" spans="1:13">
      <c r="A772" s="133"/>
      <c r="B772" s="134"/>
      <c r="C772" s="134"/>
      <c r="D772" s="134"/>
      <c r="E772" s="134"/>
      <c r="F772" s="135"/>
      <c r="G772" s="136"/>
      <c r="L772" s="67" t="str">
        <f t="shared" si="35"/>
        <v/>
      </c>
      <c r="M772" s="67" t="str">
        <f t="shared" ref="M772:M835" si="36">IF(L772="","",(L772-L771)*J$3)</f>
        <v/>
      </c>
    </row>
    <row r="773" spans="1:13">
      <c r="A773" s="133"/>
      <c r="B773" s="134"/>
      <c r="C773" s="134"/>
      <c r="D773" s="134"/>
      <c r="E773" s="134"/>
      <c r="F773" s="135"/>
      <c r="G773" s="136"/>
      <c r="L773" s="67" t="str">
        <f t="shared" si="35"/>
        <v/>
      </c>
      <c r="M773" s="67" t="str">
        <f t="shared" si="36"/>
        <v/>
      </c>
    </row>
    <row r="774" spans="1:13">
      <c r="A774" s="133"/>
      <c r="B774" s="134"/>
      <c r="C774" s="134"/>
      <c r="D774" s="134"/>
      <c r="E774" s="134"/>
      <c r="F774" s="135"/>
      <c r="G774" s="136"/>
      <c r="L774" s="67" t="str">
        <f t="shared" si="35"/>
        <v/>
      </c>
      <c r="M774" s="67" t="str">
        <f t="shared" si="36"/>
        <v/>
      </c>
    </row>
    <row r="775" spans="1:13">
      <c r="A775" s="133"/>
      <c r="B775" s="134"/>
      <c r="C775" s="134"/>
      <c r="D775" s="134"/>
      <c r="E775" s="134"/>
      <c r="F775" s="135"/>
      <c r="G775" s="136"/>
      <c r="L775" s="67" t="str">
        <f t="shared" si="35"/>
        <v/>
      </c>
      <c r="M775" s="67" t="str">
        <f t="shared" si="36"/>
        <v/>
      </c>
    </row>
    <row r="776" spans="1:13">
      <c r="A776" s="133"/>
      <c r="B776" s="134"/>
      <c r="C776" s="134"/>
      <c r="D776" s="134"/>
      <c r="E776" s="134"/>
      <c r="F776" s="135"/>
      <c r="G776" s="136"/>
      <c r="L776" s="67" t="str">
        <f t="shared" si="35"/>
        <v/>
      </c>
      <c r="M776" s="67" t="str">
        <f t="shared" si="36"/>
        <v/>
      </c>
    </row>
    <row r="777" spans="1:13">
      <c r="A777" s="133"/>
      <c r="B777" s="134"/>
      <c r="C777" s="134"/>
      <c r="D777" s="134"/>
      <c r="E777" s="134"/>
      <c r="F777" s="135"/>
      <c r="G777" s="136"/>
      <c r="L777" s="67" t="str">
        <f t="shared" si="35"/>
        <v/>
      </c>
      <c r="M777" s="67" t="str">
        <f t="shared" si="36"/>
        <v/>
      </c>
    </row>
    <row r="778" spans="1:13">
      <c r="A778" s="133"/>
      <c r="B778" s="134"/>
      <c r="C778" s="134"/>
      <c r="D778" s="134"/>
      <c r="E778" s="134"/>
      <c r="F778" s="135"/>
      <c r="G778" s="136"/>
      <c r="L778" s="67" t="str">
        <f t="shared" si="35"/>
        <v/>
      </c>
      <c r="M778" s="67" t="str">
        <f t="shared" si="36"/>
        <v/>
      </c>
    </row>
    <row r="779" spans="1:13">
      <c r="A779" s="133"/>
      <c r="B779" s="134"/>
      <c r="C779" s="134"/>
      <c r="D779" s="134"/>
      <c r="E779" s="134"/>
      <c r="F779" s="135"/>
      <c r="G779" s="136"/>
      <c r="L779" s="67" t="str">
        <f t="shared" si="35"/>
        <v/>
      </c>
      <c r="M779" s="67" t="str">
        <f t="shared" si="36"/>
        <v/>
      </c>
    </row>
    <row r="780" spans="1:13">
      <c r="A780" s="133"/>
      <c r="B780" s="134"/>
      <c r="C780" s="134"/>
      <c r="D780" s="134"/>
      <c r="E780" s="134"/>
      <c r="F780" s="135"/>
      <c r="G780" s="136"/>
      <c r="L780" s="67" t="str">
        <f t="shared" si="35"/>
        <v/>
      </c>
      <c r="M780" s="67" t="str">
        <f t="shared" si="36"/>
        <v/>
      </c>
    </row>
    <row r="781" spans="1:13">
      <c r="A781" s="133"/>
      <c r="B781" s="134"/>
      <c r="C781" s="134"/>
      <c r="D781" s="134"/>
      <c r="E781" s="134"/>
      <c r="F781" s="135"/>
      <c r="G781" s="136"/>
      <c r="L781" s="67" t="str">
        <f t="shared" si="35"/>
        <v/>
      </c>
      <c r="M781" s="67" t="str">
        <f t="shared" si="36"/>
        <v/>
      </c>
    </row>
    <row r="782" spans="1:13">
      <c r="A782" s="133"/>
      <c r="B782" s="134"/>
      <c r="C782" s="134"/>
      <c r="D782" s="134"/>
      <c r="E782" s="134"/>
      <c r="F782" s="135"/>
      <c r="G782" s="136"/>
      <c r="L782" s="67" t="str">
        <f t="shared" si="35"/>
        <v/>
      </c>
      <c r="M782" s="67" t="str">
        <f t="shared" si="36"/>
        <v/>
      </c>
    </row>
    <row r="783" spans="1:13">
      <c r="A783" s="133"/>
      <c r="B783" s="134"/>
      <c r="C783" s="134"/>
      <c r="D783" s="134"/>
      <c r="E783" s="134"/>
      <c r="F783" s="135"/>
      <c r="G783" s="136"/>
      <c r="L783" s="67" t="str">
        <f t="shared" si="35"/>
        <v/>
      </c>
      <c r="M783" s="67" t="str">
        <f t="shared" si="36"/>
        <v/>
      </c>
    </row>
    <row r="784" spans="1:13">
      <c r="A784" s="133"/>
      <c r="B784" s="134"/>
      <c r="C784" s="134"/>
      <c r="D784" s="134"/>
      <c r="E784" s="134"/>
      <c r="F784" s="135"/>
      <c r="G784" s="136"/>
      <c r="L784" s="67" t="str">
        <f t="shared" si="35"/>
        <v/>
      </c>
      <c r="M784" s="67" t="str">
        <f t="shared" si="36"/>
        <v/>
      </c>
    </row>
    <row r="785" spans="1:13">
      <c r="A785" s="133"/>
      <c r="B785" s="134"/>
      <c r="C785" s="134"/>
      <c r="D785" s="134"/>
      <c r="E785" s="134"/>
      <c r="F785" s="135"/>
      <c r="G785" s="136"/>
      <c r="L785" s="67" t="str">
        <f t="shared" si="35"/>
        <v/>
      </c>
      <c r="M785" s="67" t="str">
        <f t="shared" si="36"/>
        <v/>
      </c>
    </row>
    <row r="786" spans="1:13">
      <c r="A786" s="133"/>
      <c r="B786" s="134"/>
      <c r="C786" s="134"/>
      <c r="D786" s="134"/>
      <c r="E786" s="134"/>
      <c r="F786" s="135"/>
      <c r="G786" s="136"/>
      <c r="L786" s="67" t="str">
        <f t="shared" si="35"/>
        <v/>
      </c>
      <c r="M786" s="67" t="str">
        <f t="shared" si="36"/>
        <v/>
      </c>
    </row>
    <row r="787" spans="1:13">
      <c r="A787" s="133"/>
      <c r="B787" s="134"/>
      <c r="C787" s="134"/>
      <c r="D787" s="134"/>
      <c r="E787" s="134"/>
      <c r="F787" s="135"/>
      <c r="G787" s="136"/>
      <c r="L787" s="67" t="str">
        <f t="shared" si="35"/>
        <v/>
      </c>
      <c r="M787" s="67" t="str">
        <f t="shared" si="36"/>
        <v/>
      </c>
    </row>
    <row r="788" spans="1:13">
      <c r="A788" s="133"/>
      <c r="B788" s="134"/>
      <c r="C788" s="134"/>
      <c r="D788" s="134"/>
      <c r="E788" s="134"/>
      <c r="F788" s="135"/>
      <c r="G788" s="136"/>
      <c r="L788" s="67" t="str">
        <f t="shared" si="35"/>
        <v/>
      </c>
      <c r="M788" s="67" t="str">
        <f t="shared" si="36"/>
        <v/>
      </c>
    </row>
    <row r="789" spans="1:13">
      <c r="A789" s="133"/>
      <c r="B789" s="134"/>
      <c r="C789" s="134"/>
      <c r="D789" s="134"/>
      <c r="E789" s="134"/>
      <c r="F789" s="135"/>
      <c r="G789" s="136"/>
      <c r="L789" s="67" t="str">
        <f t="shared" si="35"/>
        <v/>
      </c>
      <c r="M789" s="67" t="str">
        <f t="shared" si="36"/>
        <v/>
      </c>
    </row>
    <row r="790" spans="1:13">
      <c r="A790" s="133"/>
      <c r="B790" s="134"/>
      <c r="C790" s="134"/>
      <c r="D790" s="134"/>
      <c r="E790" s="134"/>
      <c r="F790" s="135"/>
      <c r="G790" s="136"/>
      <c r="L790" s="67" t="str">
        <f t="shared" si="35"/>
        <v/>
      </c>
      <c r="M790" s="67" t="str">
        <f t="shared" si="36"/>
        <v/>
      </c>
    </row>
    <row r="791" spans="1:13">
      <c r="A791" s="133"/>
      <c r="B791" s="134"/>
      <c r="C791" s="134"/>
      <c r="D791" s="134"/>
      <c r="E791" s="134"/>
      <c r="F791" s="135"/>
      <c r="G791" s="136"/>
      <c r="L791" s="67" t="str">
        <f t="shared" si="35"/>
        <v/>
      </c>
      <c r="M791" s="67" t="str">
        <f t="shared" si="36"/>
        <v/>
      </c>
    </row>
    <row r="792" spans="1:13">
      <c r="A792" s="133"/>
      <c r="B792" s="134"/>
      <c r="C792" s="134"/>
      <c r="D792" s="134"/>
      <c r="E792" s="134"/>
      <c r="F792" s="135"/>
      <c r="G792" s="136"/>
      <c r="L792" s="67" t="str">
        <f t="shared" si="35"/>
        <v/>
      </c>
      <c r="M792" s="67" t="str">
        <f t="shared" si="36"/>
        <v/>
      </c>
    </row>
    <row r="793" spans="1:13">
      <c r="A793" s="133"/>
      <c r="B793" s="134"/>
      <c r="C793" s="134"/>
      <c r="D793" s="134"/>
      <c r="E793" s="134"/>
      <c r="F793" s="135"/>
      <c r="G793" s="136"/>
      <c r="L793" s="67" t="str">
        <f t="shared" si="35"/>
        <v/>
      </c>
      <c r="M793" s="67" t="str">
        <f t="shared" si="36"/>
        <v/>
      </c>
    </row>
    <row r="794" spans="1:13">
      <c r="A794" s="133"/>
      <c r="B794" s="134"/>
      <c r="C794" s="134"/>
      <c r="D794" s="134"/>
      <c r="E794" s="134"/>
      <c r="F794" s="135"/>
      <c r="G794" s="136"/>
      <c r="L794" s="67" t="str">
        <f t="shared" si="35"/>
        <v/>
      </c>
      <c r="M794" s="67" t="str">
        <f t="shared" si="36"/>
        <v/>
      </c>
    </row>
    <row r="795" spans="1:13">
      <c r="A795" s="133"/>
      <c r="B795" s="134"/>
      <c r="C795" s="134"/>
      <c r="D795" s="134"/>
      <c r="E795" s="134"/>
      <c r="F795" s="135"/>
      <c r="G795" s="136"/>
      <c r="L795" s="67" t="str">
        <f t="shared" si="35"/>
        <v/>
      </c>
      <c r="M795" s="67" t="str">
        <f t="shared" si="36"/>
        <v/>
      </c>
    </row>
    <row r="796" spans="1:13">
      <c r="A796" s="133"/>
      <c r="B796" s="134"/>
      <c r="C796" s="134"/>
      <c r="D796" s="134"/>
      <c r="E796" s="134"/>
      <c r="F796" s="135"/>
      <c r="G796" s="136"/>
      <c r="L796" s="67" t="str">
        <f t="shared" si="35"/>
        <v/>
      </c>
      <c r="M796" s="67" t="str">
        <f t="shared" si="36"/>
        <v/>
      </c>
    </row>
    <row r="797" spans="1:13">
      <c r="A797" s="133"/>
      <c r="B797" s="134"/>
      <c r="C797" s="134"/>
      <c r="D797" s="134"/>
      <c r="E797" s="134"/>
      <c r="F797" s="135"/>
      <c r="G797" s="136"/>
      <c r="L797" s="67" t="str">
        <f t="shared" si="35"/>
        <v/>
      </c>
      <c r="M797" s="67" t="str">
        <f t="shared" si="36"/>
        <v/>
      </c>
    </row>
    <row r="798" spans="1:13">
      <c r="A798" s="133"/>
      <c r="B798" s="134"/>
      <c r="C798" s="134"/>
      <c r="D798" s="134"/>
      <c r="E798" s="134"/>
      <c r="F798" s="135"/>
      <c r="G798" s="136"/>
      <c r="L798" s="67" t="str">
        <f t="shared" si="35"/>
        <v/>
      </c>
      <c r="M798" s="67" t="str">
        <f t="shared" si="36"/>
        <v/>
      </c>
    </row>
    <row r="799" spans="1:13">
      <c r="A799" s="133"/>
      <c r="B799" s="134"/>
      <c r="C799" s="134"/>
      <c r="D799" s="134"/>
      <c r="E799" s="134"/>
      <c r="F799" s="135"/>
      <c r="G799" s="136"/>
      <c r="L799" s="67" t="str">
        <f t="shared" si="35"/>
        <v/>
      </c>
      <c r="M799" s="67" t="str">
        <f t="shared" si="36"/>
        <v/>
      </c>
    </row>
    <row r="800" spans="1:13">
      <c r="A800" s="133"/>
      <c r="B800" s="134"/>
      <c r="C800" s="134"/>
      <c r="D800" s="134"/>
      <c r="E800" s="134"/>
      <c r="F800" s="135"/>
      <c r="G800" s="136"/>
      <c r="L800" s="67" t="str">
        <f t="shared" si="35"/>
        <v/>
      </c>
      <c r="M800" s="67" t="str">
        <f t="shared" si="36"/>
        <v/>
      </c>
    </row>
    <row r="801" spans="1:13">
      <c r="A801" s="133"/>
      <c r="B801" s="134"/>
      <c r="C801" s="134"/>
      <c r="D801" s="134"/>
      <c r="E801" s="134"/>
      <c r="F801" s="135"/>
      <c r="G801" s="136"/>
      <c r="L801" s="67" t="str">
        <f t="shared" si="35"/>
        <v/>
      </c>
      <c r="M801" s="67" t="str">
        <f t="shared" si="36"/>
        <v/>
      </c>
    </row>
    <row r="802" spans="1:13">
      <c r="A802" s="133"/>
      <c r="B802" s="134"/>
      <c r="C802" s="134"/>
      <c r="D802" s="134"/>
      <c r="E802" s="134"/>
      <c r="F802" s="135"/>
      <c r="G802" s="136"/>
      <c r="L802" s="67" t="str">
        <f t="shared" si="35"/>
        <v/>
      </c>
      <c r="M802" s="67" t="str">
        <f t="shared" si="36"/>
        <v/>
      </c>
    </row>
    <row r="803" spans="1:13">
      <c r="A803" s="133"/>
      <c r="B803" s="134"/>
      <c r="C803" s="134"/>
      <c r="D803" s="134"/>
      <c r="E803" s="134"/>
      <c r="F803" s="135"/>
      <c r="G803" s="136"/>
      <c r="L803" s="67" t="str">
        <f t="shared" si="35"/>
        <v/>
      </c>
      <c r="M803" s="67" t="str">
        <f t="shared" si="36"/>
        <v/>
      </c>
    </row>
    <row r="804" spans="1:13">
      <c r="A804" s="133"/>
      <c r="B804" s="134"/>
      <c r="C804" s="134"/>
      <c r="D804" s="134"/>
      <c r="E804" s="134"/>
      <c r="F804" s="135"/>
      <c r="G804" s="136"/>
      <c r="L804" s="67" t="str">
        <f t="shared" si="35"/>
        <v/>
      </c>
      <c r="M804" s="67" t="str">
        <f t="shared" si="36"/>
        <v/>
      </c>
    </row>
    <row r="805" spans="1:13">
      <c r="A805" s="133"/>
      <c r="B805" s="134"/>
      <c r="C805" s="134"/>
      <c r="D805" s="134"/>
      <c r="E805" s="134"/>
      <c r="F805" s="135"/>
      <c r="G805" s="136"/>
      <c r="L805" s="67" t="str">
        <f t="shared" si="35"/>
        <v/>
      </c>
      <c r="M805" s="67" t="str">
        <f t="shared" si="36"/>
        <v/>
      </c>
    </row>
    <row r="806" spans="1:13">
      <c r="A806" s="133"/>
      <c r="B806" s="134"/>
      <c r="C806" s="134"/>
      <c r="D806" s="134"/>
      <c r="E806" s="134"/>
      <c r="F806" s="135"/>
      <c r="G806" s="136"/>
      <c r="L806" s="67" t="str">
        <f t="shared" si="35"/>
        <v/>
      </c>
      <c r="M806" s="67" t="str">
        <f t="shared" si="36"/>
        <v/>
      </c>
    </row>
    <row r="807" spans="1:13">
      <c r="A807" s="133"/>
      <c r="B807" s="134"/>
      <c r="C807" s="134"/>
      <c r="D807" s="134"/>
      <c r="E807" s="134"/>
      <c r="F807" s="135"/>
      <c r="G807" s="136"/>
      <c r="L807" s="67" t="str">
        <f t="shared" si="35"/>
        <v/>
      </c>
      <c r="M807" s="67" t="str">
        <f t="shared" si="36"/>
        <v/>
      </c>
    </row>
    <row r="808" spans="1:13">
      <c r="A808" s="133"/>
      <c r="B808" s="134"/>
      <c r="C808" s="134"/>
      <c r="D808" s="134"/>
      <c r="E808" s="134"/>
      <c r="F808" s="135"/>
      <c r="G808" s="136"/>
      <c r="L808" s="67" t="str">
        <f t="shared" si="35"/>
        <v/>
      </c>
      <c r="M808" s="67" t="str">
        <f t="shared" si="36"/>
        <v/>
      </c>
    </row>
    <row r="809" spans="1:13">
      <c r="A809" s="133"/>
      <c r="B809" s="134"/>
      <c r="C809" s="134"/>
      <c r="D809" s="134"/>
      <c r="E809" s="134"/>
      <c r="F809" s="135"/>
      <c r="G809" s="136"/>
      <c r="L809" s="67" t="str">
        <f t="shared" si="35"/>
        <v/>
      </c>
      <c r="M809" s="67" t="str">
        <f t="shared" si="36"/>
        <v/>
      </c>
    </row>
    <row r="810" spans="1:13">
      <c r="A810" s="133"/>
      <c r="B810" s="134"/>
      <c r="C810" s="134"/>
      <c r="D810" s="134"/>
      <c r="E810" s="134"/>
      <c r="F810" s="135"/>
      <c r="G810" s="136"/>
      <c r="L810" s="67" t="str">
        <f t="shared" si="35"/>
        <v/>
      </c>
      <c r="M810" s="67" t="str">
        <f t="shared" si="36"/>
        <v/>
      </c>
    </row>
    <row r="811" spans="1:13">
      <c r="A811" s="133"/>
      <c r="B811" s="134"/>
      <c r="C811" s="134"/>
      <c r="D811" s="134"/>
      <c r="E811" s="134"/>
      <c r="F811" s="135"/>
      <c r="G811" s="136"/>
      <c r="L811" s="67" t="str">
        <f t="shared" si="35"/>
        <v/>
      </c>
      <c r="M811" s="67" t="str">
        <f t="shared" si="36"/>
        <v/>
      </c>
    </row>
    <row r="812" spans="1:13">
      <c r="A812" s="133"/>
      <c r="B812" s="134"/>
      <c r="C812" s="134"/>
      <c r="D812" s="134"/>
      <c r="E812" s="134"/>
      <c r="F812" s="135"/>
      <c r="G812" s="136"/>
      <c r="L812" s="67" t="str">
        <f t="shared" si="35"/>
        <v/>
      </c>
      <c r="M812" s="67" t="str">
        <f t="shared" si="36"/>
        <v/>
      </c>
    </row>
    <row r="813" spans="1:13">
      <c r="A813" s="133"/>
      <c r="B813" s="134"/>
      <c r="C813" s="134"/>
      <c r="D813" s="134"/>
      <c r="E813" s="134"/>
      <c r="F813" s="135"/>
      <c r="G813" s="136"/>
      <c r="L813" s="67" t="str">
        <f t="shared" si="35"/>
        <v/>
      </c>
      <c r="M813" s="67" t="str">
        <f t="shared" si="36"/>
        <v/>
      </c>
    </row>
    <row r="814" spans="1:13">
      <c r="A814" s="133"/>
      <c r="B814" s="134"/>
      <c r="C814" s="134"/>
      <c r="D814" s="134"/>
      <c r="E814" s="134"/>
      <c r="F814" s="135"/>
      <c r="G814" s="136"/>
      <c r="L814" s="67" t="str">
        <f t="shared" si="35"/>
        <v/>
      </c>
      <c r="M814" s="67" t="str">
        <f t="shared" si="36"/>
        <v/>
      </c>
    </row>
    <row r="815" spans="1:13">
      <c r="A815" s="133"/>
      <c r="B815" s="134"/>
      <c r="C815" s="134"/>
      <c r="D815" s="134"/>
      <c r="E815" s="134"/>
      <c r="F815" s="135"/>
      <c r="G815" s="136"/>
      <c r="L815" s="67" t="str">
        <f t="shared" si="35"/>
        <v/>
      </c>
      <c r="M815" s="67" t="str">
        <f t="shared" si="36"/>
        <v/>
      </c>
    </row>
    <row r="816" spans="1:13">
      <c r="A816" s="133"/>
      <c r="B816" s="134"/>
      <c r="C816" s="134"/>
      <c r="D816" s="134"/>
      <c r="E816" s="134"/>
      <c r="F816" s="135"/>
      <c r="G816" s="136"/>
      <c r="L816" s="67" t="str">
        <f t="shared" si="35"/>
        <v/>
      </c>
      <c r="M816" s="67" t="str">
        <f t="shared" si="36"/>
        <v/>
      </c>
    </row>
    <row r="817" spans="1:13">
      <c r="A817" s="133"/>
      <c r="B817" s="134"/>
      <c r="C817" s="134"/>
      <c r="D817" s="134"/>
      <c r="E817" s="134"/>
      <c r="F817" s="135"/>
      <c r="G817" s="136"/>
      <c r="L817" s="67" t="str">
        <f t="shared" si="35"/>
        <v/>
      </c>
      <c r="M817" s="67" t="str">
        <f t="shared" si="36"/>
        <v/>
      </c>
    </row>
    <row r="818" spans="1:13">
      <c r="A818" s="133"/>
      <c r="B818" s="134"/>
      <c r="C818" s="134"/>
      <c r="D818" s="134"/>
      <c r="E818" s="134"/>
      <c r="F818" s="135"/>
      <c r="G818" s="136"/>
      <c r="L818" s="67" t="str">
        <f t="shared" si="35"/>
        <v/>
      </c>
      <c r="M818" s="67" t="str">
        <f t="shared" si="36"/>
        <v/>
      </c>
    </row>
    <row r="819" spans="1:13">
      <c r="A819" s="133"/>
      <c r="B819" s="134"/>
      <c r="C819" s="134"/>
      <c r="D819" s="134"/>
      <c r="E819" s="134"/>
      <c r="F819" s="135"/>
      <c r="G819" s="136"/>
      <c r="L819" s="67" t="str">
        <f t="shared" si="35"/>
        <v/>
      </c>
      <c r="M819" s="67" t="str">
        <f t="shared" si="36"/>
        <v/>
      </c>
    </row>
    <row r="820" spans="1:13">
      <c r="A820" s="133"/>
      <c r="B820" s="134"/>
      <c r="C820" s="134"/>
      <c r="D820" s="134"/>
      <c r="E820" s="134"/>
      <c r="F820" s="135"/>
      <c r="G820" s="136"/>
      <c r="L820" s="67" t="str">
        <f t="shared" si="35"/>
        <v/>
      </c>
      <c r="M820" s="67" t="str">
        <f t="shared" si="36"/>
        <v/>
      </c>
    </row>
    <row r="821" spans="1:13">
      <c r="A821" s="133"/>
      <c r="B821" s="134"/>
      <c r="C821" s="134"/>
      <c r="D821" s="134"/>
      <c r="E821" s="134"/>
      <c r="F821" s="135"/>
      <c r="G821" s="136"/>
      <c r="L821" s="67" t="str">
        <f t="shared" si="35"/>
        <v/>
      </c>
      <c r="M821" s="67" t="str">
        <f t="shared" si="36"/>
        <v/>
      </c>
    </row>
    <row r="822" spans="1:13">
      <c r="A822" s="133"/>
      <c r="B822" s="134"/>
      <c r="C822" s="134"/>
      <c r="D822" s="134"/>
      <c r="E822" s="134"/>
      <c r="F822" s="135"/>
      <c r="G822" s="136"/>
      <c r="L822" s="67" t="str">
        <f t="shared" si="35"/>
        <v/>
      </c>
      <c r="M822" s="67" t="str">
        <f t="shared" si="36"/>
        <v/>
      </c>
    </row>
    <row r="823" spans="1:13">
      <c r="A823" s="133"/>
      <c r="B823" s="134"/>
      <c r="C823" s="134"/>
      <c r="D823" s="134"/>
      <c r="E823" s="134"/>
      <c r="F823" s="135"/>
      <c r="G823" s="136"/>
      <c r="L823" s="67" t="str">
        <f t="shared" si="35"/>
        <v/>
      </c>
      <c r="M823" s="67" t="str">
        <f t="shared" si="36"/>
        <v/>
      </c>
    </row>
    <row r="824" spans="1:13">
      <c r="A824" s="133"/>
      <c r="B824" s="134"/>
      <c r="C824" s="134"/>
      <c r="D824" s="134"/>
      <c r="E824" s="134"/>
      <c r="F824" s="135"/>
      <c r="G824" s="136"/>
      <c r="L824" s="67" t="str">
        <f t="shared" si="35"/>
        <v/>
      </c>
      <c r="M824" s="67" t="str">
        <f t="shared" si="36"/>
        <v/>
      </c>
    </row>
    <row r="825" spans="1:13">
      <c r="A825" s="133"/>
      <c r="B825" s="134"/>
      <c r="C825" s="134"/>
      <c r="D825" s="134"/>
      <c r="E825" s="134"/>
      <c r="F825" s="135"/>
      <c r="G825" s="136"/>
      <c r="L825" s="67" t="str">
        <f t="shared" si="35"/>
        <v/>
      </c>
      <c r="M825" s="67" t="str">
        <f t="shared" si="36"/>
        <v/>
      </c>
    </row>
    <row r="826" spans="1:13">
      <c r="A826" s="133"/>
      <c r="B826" s="134"/>
      <c r="C826" s="134"/>
      <c r="D826" s="134"/>
      <c r="E826" s="134"/>
      <c r="F826" s="135"/>
      <c r="G826" s="136"/>
      <c r="L826" s="67" t="str">
        <f t="shared" si="35"/>
        <v/>
      </c>
      <c r="M826" s="67" t="str">
        <f t="shared" si="36"/>
        <v/>
      </c>
    </row>
    <row r="827" spans="1:13">
      <c r="A827" s="133"/>
      <c r="B827" s="134"/>
      <c r="C827" s="134"/>
      <c r="D827" s="134"/>
      <c r="E827" s="134"/>
      <c r="F827" s="135"/>
      <c r="G827" s="136"/>
      <c r="L827" s="67" t="str">
        <f t="shared" si="35"/>
        <v/>
      </c>
      <c r="M827" s="67" t="str">
        <f t="shared" si="36"/>
        <v/>
      </c>
    </row>
    <row r="828" spans="1:13">
      <c r="A828" s="133"/>
      <c r="B828" s="134"/>
      <c r="C828" s="134"/>
      <c r="D828" s="134"/>
      <c r="E828" s="134"/>
      <c r="F828" s="135"/>
      <c r="G828" s="136"/>
      <c r="L828" s="67" t="str">
        <f t="shared" si="35"/>
        <v/>
      </c>
      <c r="M828" s="67" t="str">
        <f t="shared" si="36"/>
        <v/>
      </c>
    </row>
    <row r="829" spans="1:13">
      <c r="A829" s="133"/>
      <c r="B829" s="134"/>
      <c r="C829" s="134"/>
      <c r="D829" s="134"/>
      <c r="E829" s="134"/>
      <c r="F829" s="135"/>
      <c r="G829" s="136"/>
      <c r="L829" s="67" t="str">
        <f t="shared" si="35"/>
        <v/>
      </c>
      <c r="M829" s="67" t="str">
        <f t="shared" si="36"/>
        <v/>
      </c>
    </row>
    <row r="830" spans="1:13">
      <c r="A830" s="133"/>
      <c r="B830" s="134"/>
      <c r="C830" s="134"/>
      <c r="D830" s="134"/>
      <c r="E830" s="134"/>
      <c r="F830" s="135"/>
      <c r="G830" s="136"/>
      <c r="L830" s="67" t="str">
        <f t="shared" si="35"/>
        <v/>
      </c>
      <c r="M830" s="67" t="str">
        <f t="shared" si="36"/>
        <v/>
      </c>
    </row>
    <row r="831" spans="1:13">
      <c r="A831" s="133"/>
      <c r="B831" s="134"/>
      <c r="C831" s="134"/>
      <c r="D831" s="134"/>
      <c r="E831" s="134"/>
      <c r="F831" s="135"/>
      <c r="G831" s="136"/>
      <c r="L831" s="67" t="str">
        <f t="shared" si="35"/>
        <v/>
      </c>
      <c r="M831" s="67" t="str">
        <f t="shared" si="36"/>
        <v/>
      </c>
    </row>
    <row r="832" spans="1:13">
      <c r="A832" s="133"/>
      <c r="B832" s="134"/>
      <c r="C832" s="134"/>
      <c r="D832" s="134"/>
      <c r="E832" s="134"/>
      <c r="F832" s="135"/>
      <c r="G832" s="136"/>
      <c r="L832" s="67" t="str">
        <f t="shared" si="35"/>
        <v/>
      </c>
      <c r="M832" s="67" t="str">
        <f t="shared" si="36"/>
        <v/>
      </c>
    </row>
    <row r="833" spans="1:13">
      <c r="A833" s="133"/>
      <c r="B833" s="134"/>
      <c r="C833" s="134"/>
      <c r="D833" s="134"/>
      <c r="E833" s="134"/>
      <c r="F833" s="135"/>
      <c r="G833" s="136"/>
      <c r="L833" s="67" t="str">
        <f t="shared" si="35"/>
        <v/>
      </c>
      <c r="M833" s="67" t="str">
        <f t="shared" si="36"/>
        <v/>
      </c>
    </row>
    <row r="834" spans="1:13">
      <c r="A834" s="133"/>
      <c r="B834" s="134"/>
      <c r="C834" s="134"/>
      <c r="D834" s="134"/>
      <c r="E834" s="134"/>
      <c r="F834" s="135"/>
      <c r="G834" s="136"/>
      <c r="L834" s="67" t="str">
        <f t="shared" si="35"/>
        <v/>
      </c>
      <c r="M834" s="67" t="str">
        <f t="shared" si="36"/>
        <v/>
      </c>
    </row>
    <row r="835" spans="1:13">
      <c r="A835" s="133"/>
      <c r="B835" s="134"/>
      <c r="C835" s="134"/>
      <c r="D835" s="134"/>
      <c r="E835" s="134"/>
      <c r="F835" s="135"/>
      <c r="G835" s="136"/>
      <c r="L835" s="67" t="str">
        <f t="shared" ref="L835:L898" si="37">IF(E835="","",NORMDIST(E835,J$10,J$11,TRUE))</f>
        <v/>
      </c>
      <c r="M835" s="67" t="str">
        <f t="shared" si="36"/>
        <v/>
      </c>
    </row>
    <row r="836" spans="1:13">
      <c r="A836" s="133"/>
      <c r="B836" s="134"/>
      <c r="C836" s="134"/>
      <c r="D836" s="134"/>
      <c r="E836" s="134"/>
      <c r="F836" s="135"/>
      <c r="G836" s="136"/>
      <c r="L836" s="67" t="str">
        <f t="shared" si="37"/>
        <v/>
      </c>
      <c r="M836" s="67" t="str">
        <f t="shared" ref="M836:M899" si="38">IF(L836="","",(L836-L835)*J$3)</f>
        <v/>
      </c>
    </row>
    <row r="837" spans="1:13">
      <c r="A837" s="133"/>
      <c r="B837" s="134"/>
      <c r="C837" s="134"/>
      <c r="D837" s="134"/>
      <c r="E837" s="134"/>
      <c r="F837" s="135"/>
      <c r="G837" s="136"/>
      <c r="L837" s="67" t="str">
        <f t="shared" si="37"/>
        <v/>
      </c>
      <c r="M837" s="67" t="str">
        <f t="shared" si="38"/>
        <v/>
      </c>
    </row>
    <row r="838" spans="1:13">
      <c r="A838" s="133"/>
      <c r="B838" s="134"/>
      <c r="C838" s="134"/>
      <c r="D838" s="134"/>
      <c r="E838" s="134"/>
      <c r="F838" s="135"/>
      <c r="G838" s="136"/>
      <c r="L838" s="67" t="str">
        <f t="shared" si="37"/>
        <v/>
      </c>
      <c r="M838" s="67" t="str">
        <f t="shared" si="38"/>
        <v/>
      </c>
    </row>
    <row r="839" spans="1:13">
      <c r="A839" s="133"/>
      <c r="B839" s="134"/>
      <c r="C839" s="134"/>
      <c r="D839" s="134"/>
      <c r="E839" s="134"/>
      <c r="F839" s="135"/>
      <c r="G839" s="136"/>
      <c r="L839" s="67" t="str">
        <f t="shared" si="37"/>
        <v/>
      </c>
      <c r="M839" s="67" t="str">
        <f t="shared" si="38"/>
        <v/>
      </c>
    </row>
    <row r="840" spans="1:13">
      <c r="A840" s="133"/>
      <c r="B840" s="134"/>
      <c r="C840" s="134"/>
      <c r="D840" s="134"/>
      <c r="E840" s="134"/>
      <c r="F840" s="135"/>
      <c r="G840" s="136"/>
      <c r="L840" s="67" t="str">
        <f t="shared" si="37"/>
        <v/>
      </c>
      <c r="M840" s="67" t="str">
        <f t="shared" si="38"/>
        <v/>
      </c>
    </row>
    <row r="841" spans="1:13">
      <c r="A841" s="133"/>
      <c r="B841" s="134"/>
      <c r="C841" s="134"/>
      <c r="D841" s="134"/>
      <c r="E841" s="134"/>
      <c r="F841" s="135"/>
      <c r="G841" s="136"/>
      <c r="L841" s="67" t="str">
        <f t="shared" si="37"/>
        <v/>
      </c>
      <c r="M841" s="67" t="str">
        <f t="shared" si="38"/>
        <v/>
      </c>
    </row>
    <row r="842" spans="1:13">
      <c r="A842" s="133"/>
      <c r="B842" s="134"/>
      <c r="C842" s="134"/>
      <c r="D842" s="134"/>
      <c r="E842" s="134"/>
      <c r="F842" s="135"/>
      <c r="G842" s="136"/>
      <c r="L842" s="67" t="str">
        <f t="shared" si="37"/>
        <v/>
      </c>
      <c r="M842" s="67" t="str">
        <f t="shared" si="38"/>
        <v/>
      </c>
    </row>
    <row r="843" spans="1:13">
      <c r="A843" s="133"/>
      <c r="B843" s="134"/>
      <c r="C843" s="134"/>
      <c r="D843" s="134"/>
      <c r="E843" s="134"/>
      <c r="F843" s="135"/>
      <c r="G843" s="136"/>
      <c r="L843" s="67" t="str">
        <f t="shared" si="37"/>
        <v/>
      </c>
      <c r="M843" s="67" t="str">
        <f t="shared" si="38"/>
        <v/>
      </c>
    </row>
    <row r="844" spans="1:13">
      <c r="A844" s="133"/>
      <c r="B844" s="134"/>
      <c r="C844" s="134"/>
      <c r="D844" s="134"/>
      <c r="E844" s="134"/>
      <c r="F844" s="135"/>
      <c r="G844" s="136"/>
      <c r="L844" s="67" t="str">
        <f t="shared" si="37"/>
        <v/>
      </c>
      <c r="M844" s="67" t="str">
        <f t="shared" si="38"/>
        <v/>
      </c>
    </row>
    <row r="845" spans="1:13">
      <c r="A845" s="133"/>
      <c r="B845" s="134"/>
      <c r="C845" s="134"/>
      <c r="D845" s="134"/>
      <c r="E845" s="134"/>
      <c r="F845" s="135"/>
      <c r="G845" s="136"/>
      <c r="L845" s="67" t="str">
        <f t="shared" si="37"/>
        <v/>
      </c>
      <c r="M845" s="67" t="str">
        <f t="shared" si="38"/>
        <v/>
      </c>
    </row>
    <row r="846" spans="1:13">
      <c r="A846" s="133"/>
      <c r="B846" s="134"/>
      <c r="C846" s="134"/>
      <c r="D846" s="134"/>
      <c r="E846" s="134"/>
      <c r="F846" s="135"/>
      <c r="G846" s="136"/>
      <c r="L846" s="67" t="str">
        <f t="shared" si="37"/>
        <v/>
      </c>
      <c r="M846" s="67" t="str">
        <f t="shared" si="38"/>
        <v/>
      </c>
    </row>
    <row r="847" spans="1:13">
      <c r="A847" s="133"/>
      <c r="B847" s="134"/>
      <c r="C847" s="134"/>
      <c r="D847" s="134"/>
      <c r="E847" s="134"/>
      <c r="F847" s="135"/>
      <c r="G847" s="136"/>
      <c r="L847" s="67" t="str">
        <f t="shared" si="37"/>
        <v/>
      </c>
      <c r="M847" s="67" t="str">
        <f t="shared" si="38"/>
        <v/>
      </c>
    </row>
    <row r="848" spans="1:13">
      <c r="A848" s="133"/>
      <c r="B848" s="134"/>
      <c r="C848" s="134"/>
      <c r="D848" s="134"/>
      <c r="E848" s="134"/>
      <c r="F848" s="135"/>
      <c r="G848" s="136"/>
      <c r="L848" s="67" t="str">
        <f t="shared" si="37"/>
        <v/>
      </c>
      <c r="M848" s="67" t="str">
        <f t="shared" si="38"/>
        <v/>
      </c>
    </row>
    <row r="849" spans="1:13">
      <c r="A849" s="133"/>
      <c r="B849" s="134"/>
      <c r="C849" s="134"/>
      <c r="D849" s="134"/>
      <c r="E849" s="134"/>
      <c r="F849" s="135"/>
      <c r="G849" s="136"/>
      <c r="L849" s="67" t="str">
        <f t="shared" si="37"/>
        <v/>
      </c>
      <c r="M849" s="67" t="str">
        <f t="shared" si="38"/>
        <v/>
      </c>
    </row>
    <row r="850" spans="1:13">
      <c r="A850" s="133"/>
      <c r="B850" s="134"/>
      <c r="C850" s="134"/>
      <c r="D850" s="134"/>
      <c r="E850" s="134"/>
      <c r="F850" s="135"/>
      <c r="G850" s="136"/>
      <c r="L850" s="67" t="str">
        <f t="shared" si="37"/>
        <v/>
      </c>
      <c r="M850" s="67" t="str">
        <f t="shared" si="38"/>
        <v/>
      </c>
    </row>
    <row r="851" spans="1:13">
      <c r="A851" s="133"/>
      <c r="B851" s="134"/>
      <c r="C851" s="134"/>
      <c r="D851" s="134"/>
      <c r="E851" s="134"/>
      <c r="F851" s="135"/>
      <c r="G851" s="136"/>
      <c r="L851" s="67" t="str">
        <f t="shared" si="37"/>
        <v/>
      </c>
      <c r="M851" s="67" t="str">
        <f t="shared" si="38"/>
        <v/>
      </c>
    </row>
    <row r="852" spans="1:13">
      <c r="A852" s="133"/>
      <c r="B852" s="134"/>
      <c r="C852" s="134"/>
      <c r="D852" s="134"/>
      <c r="E852" s="134"/>
      <c r="F852" s="135"/>
      <c r="G852" s="136"/>
      <c r="L852" s="67" t="str">
        <f t="shared" si="37"/>
        <v/>
      </c>
      <c r="M852" s="67" t="str">
        <f t="shared" si="38"/>
        <v/>
      </c>
    </row>
    <row r="853" spans="1:13">
      <c r="A853" s="133"/>
      <c r="B853" s="134"/>
      <c r="C853" s="134"/>
      <c r="D853" s="134"/>
      <c r="E853" s="134"/>
      <c r="F853" s="135"/>
      <c r="G853" s="136"/>
      <c r="L853" s="67" t="str">
        <f t="shared" si="37"/>
        <v/>
      </c>
      <c r="M853" s="67" t="str">
        <f t="shared" si="38"/>
        <v/>
      </c>
    </row>
    <row r="854" spans="1:13">
      <c r="A854" s="133"/>
      <c r="B854" s="134"/>
      <c r="C854" s="134"/>
      <c r="D854" s="134"/>
      <c r="E854" s="134"/>
      <c r="F854" s="135"/>
      <c r="G854" s="136"/>
      <c r="L854" s="67" t="str">
        <f t="shared" si="37"/>
        <v/>
      </c>
      <c r="M854" s="67" t="str">
        <f t="shared" si="38"/>
        <v/>
      </c>
    </row>
    <row r="855" spans="1:13">
      <c r="A855" s="133"/>
      <c r="B855" s="134"/>
      <c r="C855" s="134"/>
      <c r="D855" s="134"/>
      <c r="E855" s="134"/>
      <c r="F855" s="135"/>
      <c r="G855" s="136"/>
      <c r="L855" s="67" t="str">
        <f t="shared" si="37"/>
        <v/>
      </c>
      <c r="M855" s="67" t="str">
        <f t="shared" si="38"/>
        <v/>
      </c>
    </row>
    <row r="856" spans="1:13">
      <c r="A856" s="133"/>
      <c r="B856" s="134"/>
      <c r="C856" s="134"/>
      <c r="D856" s="134"/>
      <c r="E856" s="134"/>
      <c r="F856" s="135"/>
      <c r="G856" s="136"/>
      <c r="L856" s="67" t="str">
        <f t="shared" si="37"/>
        <v/>
      </c>
      <c r="M856" s="67" t="str">
        <f t="shared" si="38"/>
        <v/>
      </c>
    </row>
    <row r="857" spans="1:13">
      <c r="A857" s="133"/>
      <c r="B857" s="134"/>
      <c r="C857" s="134"/>
      <c r="D857" s="134"/>
      <c r="E857" s="134"/>
      <c r="F857" s="135"/>
      <c r="G857" s="136"/>
      <c r="L857" s="67" t="str">
        <f t="shared" si="37"/>
        <v/>
      </c>
      <c r="M857" s="67" t="str">
        <f t="shared" si="38"/>
        <v/>
      </c>
    </row>
    <row r="858" spans="1:13">
      <c r="A858" s="133"/>
      <c r="B858" s="134"/>
      <c r="C858" s="134"/>
      <c r="D858" s="134"/>
      <c r="E858" s="134"/>
      <c r="F858" s="135"/>
      <c r="G858" s="136"/>
      <c r="L858" s="67" t="str">
        <f t="shared" si="37"/>
        <v/>
      </c>
      <c r="M858" s="67" t="str">
        <f t="shared" si="38"/>
        <v/>
      </c>
    </row>
    <row r="859" spans="1:13">
      <c r="A859" s="133"/>
      <c r="B859" s="134"/>
      <c r="C859" s="134"/>
      <c r="D859" s="134"/>
      <c r="E859" s="134"/>
      <c r="F859" s="135"/>
      <c r="G859" s="136"/>
      <c r="L859" s="67" t="str">
        <f t="shared" si="37"/>
        <v/>
      </c>
      <c r="M859" s="67" t="str">
        <f t="shared" si="38"/>
        <v/>
      </c>
    </row>
    <row r="860" spans="1:13">
      <c r="A860" s="133"/>
      <c r="B860" s="134"/>
      <c r="C860" s="134"/>
      <c r="D860" s="134"/>
      <c r="E860" s="134"/>
      <c r="F860" s="135"/>
      <c r="G860" s="136"/>
      <c r="L860" s="67" t="str">
        <f t="shared" si="37"/>
        <v/>
      </c>
      <c r="M860" s="67" t="str">
        <f t="shared" si="38"/>
        <v/>
      </c>
    </row>
    <row r="861" spans="1:13">
      <c r="A861" s="133"/>
      <c r="B861" s="134"/>
      <c r="C861" s="134"/>
      <c r="D861" s="134"/>
      <c r="E861" s="134"/>
      <c r="F861" s="135"/>
      <c r="G861" s="136"/>
      <c r="L861" s="67" t="str">
        <f t="shared" si="37"/>
        <v/>
      </c>
      <c r="M861" s="67" t="str">
        <f t="shared" si="38"/>
        <v/>
      </c>
    </row>
    <row r="862" spans="1:13">
      <c r="A862" s="133"/>
      <c r="B862" s="134"/>
      <c r="C862" s="134"/>
      <c r="D862" s="134"/>
      <c r="E862" s="134"/>
      <c r="F862" s="135"/>
      <c r="G862" s="136"/>
      <c r="L862" s="67" t="str">
        <f t="shared" si="37"/>
        <v/>
      </c>
      <c r="M862" s="67" t="str">
        <f t="shared" si="38"/>
        <v/>
      </c>
    </row>
    <row r="863" spans="1:13">
      <c r="A863" s="133"/>
      <c r="B863" s="134"/>
      <c r="C863" s="134"/>
      <c r="D863" s="134"/>
      <c r="E863" s="134"/>
      <c r="F863" s="135"/>
      <c r="G863" s="136"/>
      <c r="L863" s="67" t="str">
        <f t="shared" si="37"/>
        <v/>
      </c>
      <c r="M863" s="67" t="str">
        <f t="shared" si="38"/>
        <v/>
      </c>
    </row>
    <row r="864" spans="1:13">
      <c r="A864" s="133"/>
      <c r="B864" s="134"/>
      <c r="C864" s="134"/>
      <c r="D864" s="134"/>
      <c r="E864" s="134"/>
      <c r="F864" s="135"/>
      <c r="G864" s="136"/>
      <c r="L864" s="67" t="str">
        <f t="shared" si="37"/>
        <v/>
      </c>
      <c r="M864" s="67" t="str">
        <f t="shared" si="38"/>
        <v/>
      </c>
    </row>
    <row r="865" spans="1:13">
      <c r="A865" s="133"/>
      <c r="B865" s="134"/>
      <c r="C865" s="134"/>
      <c r="D865" s="134"/>
      <c r="E865" s="134"/>
      <c r="F865" s="135"/>
      <c r="G865" s="136"/>
      <c r="L865" s="67" t="str">
        <f t="shared" si="37"/>
        <v/>
      </c>
      <c r="M865" s="67" t="str">
        <f t="shared" si="38"/>
        <v/>
      </c>
    </row>
    <row r="866" spans="1:13">
      <c r="A866" s="133"/>
      <c r="B866" s="134"/>
      <c r="C866" s="134"/>
      <c r="D866" s="134"/>
      <c r="E866" s="134"/>
      <c r="F866" s="135"/>
      <c r="G866" s="136"/>
      <c r="L866" s="67" t="str">
        <f t="shared" si="37"/>
        <v/>
      </c>
      <c r="M866" s="67" t="str">
        <f t="shared" si="38"/>
        <v/>
      </c>
    </row>
    <row r="867" spans="1:13">
      <c r="A867" s="133"/>
      <c r="B867" s="134"/>
      <c r="C867" s="134"/>
      <c r="D867" s="134"/>
      <c r="E867" s="134"/>
      <c r="F867" s="135"/>
      <c r="G867" s="136"/>
      <c r="L867" s="67" t="str">
        <f t="shared" si="37"/>
        <v/>
      </c>
      <c r="M867" s="67" t="str">
        <f t="shared" si="38"/>
        <v/>
      </c>
    </row>
    <row r="868" spans="1:13">
      <c r="A868" s="133"/>
      <c r="B868" s="134"/>
      <c r="C868" s="134"/>
      <c r="D868" s="134"/>
      <c r="E868" s="134"/>
      <c r="F868" s="135"/>
      <c r="G868" s="136"/>
      <c r="L868" s="67" t="str">
        <f t="shared" si="37"/>
        <v/>
      </c>
      <c r="M868" s="67" t="str">
        <f t="shared" si="38"/>
        <v/>
      </c>
    </row>
    <row r="869" spans="1:13">
      <c r="A869" s="133"/>
      <c r="B869" s="134"/>
      <c r="C869" s="134"/>
      <c r="D869" s="134"/>
      <c r="E869" s="134"/>
      <c r="F869" s="135"/>
      <c r="G869" s="136"/>
      <c r="L869" s="67" t="str">
        <f t="shared" si="37"/>
        <v/>
      </c>
      <c r="M869" s="67" t="str">
        <f t="shared" si="38"/>
        <v/>
      </c>
    </row>
    <row r="870" spans="1:13">
      <c r="A870" s="133"/>
      <c r="B870" s="134"/>
      <c r="C870" s="134"/>
      <c r="D870" s="134"/>
      <c r="E870" s="134"/>
      <c r="F870" s="135"/>
      <c r="G870" s="136"/>
      <c r="L870" s="67" t="str">
        <f t="shared" si="37"/>
        <v/>
      </c>
      <c r="M870" s="67" t="str">
        <f t="shared" si="38"/>
        <v/>
      </c>
    </row>
    <row r="871" spans="1:13">
      <c r="A871" s="133"/>
      <c r="B871" s="134"/>
      <c r="C871" s="134"/>
      <c r="D871" s="134"/>
      <c r="E871" s="134"/>
      <c r="F871" s="135"/>
      <c r="G871" s="136"/>
      <c r="L871" s="67" t="str">
        <f t="shared" si="37"/>
        <v/>
      </c>
      <c r="M871" s="67" t="str">
        <f t="shared" si="38"/>
        <v/>
      </c>
    </row>
    <row r="872" spans="1:13">
      <c r="A872" s="133"/>
      <c r="B872" s="134"/>
      <c r="C872" s="134"/>
      <c r="D872" s="134"/>
      <c r="E872" s="134"/>
      <c r="F872" s="135"/>
      <c r="G872" s="136"/>
      <c r="L872" s="67" t="str">
        <f t="shared" si="37"/>
        <v/>
      </c>
      <c r="M872" s="67" t="str">
        <f t="shared" si="38"/>
        <v/>
      </c>
    </row>
    <row r="873" spans="1:13">
      <c r="A873" s="133"/>
      <c r="B873" s="134"/>
      <c r="C873" s="134"/>
      <c r="D873" s="134"/>
      <c r="E873" s="134"/>
      <c r="F873" s="135"/>
      <c r="G873" s="136"/>
      <c r="L873" s="67" t="str">
        <f t="shared" si="37"/>
        <v/>
      </c>
      <c r="M873" s="67" t="str">
        <f t="shared" si="38"/>
        <v/>
      </c>
    </row>
    <row r="874" spans="1:13">
      <c r="A874" s="133"/>
      <c r="B874" s="134"/>
      <c r="C874" s="134"/>
      <c r="D874" s="134"/>
      <c r="E874" s="134"/>
      <c r="F874" s="135"/>
      <c r="G874" s="136"/>
      <c r="L874" s="67" t="str">
        <f t="shared" si="37"/>
        <v/>
      </c>
      <c r="M874" s="67" t="str">
        <f t="shared" si="38"/>
        <v/>
      </c>
    </row>
    <row r="875" spans="1:13">
      <c r="A875" s="133"/>
      <c r="B875" s="134"/>
      <c r="C875" s="134"/>
      <c r="D875" s="134"/>
      <c r="E875" s="134"/>
      <c r="F875" s="135"/>
      <c r="G875" s="136"/>
      <c r="L875" s="67" t="str">
        <f t="shared" si="37"/>
        <v/>
      </c>
      <c r="M875" s="67" t="str">
        <f t="shared" si="38"/>
        <v/>
      </c>
    </row>
    <row r="876" spans="1:13">
      <c r="A876" s="133"/>
      <c r="B876" s="134"/>
      <c r="C876" s="134"/>
      <c r="D876" s="134"/>
      <c r="E876" s="134"/>
      <c r="F876" s="135"/>
      <c r="G876" s="136"/>
      <c r="L876" s="67" t="str">
        <f t="shared" si="37"/>
        <v/>
      </c>
      <c r="M876" s="67" t="str">
        <f t="shared" si="38"/>
        <v/>
      </c>
    </row>
    <row r="877" spans="1:13">
      <c r="A877" s="133"/>
      <c r="B877" s="134"/>
      <c r="C877" s="134"/>
      <c r="D877" s="134"/>
      <c r="E877" s="134"/>
      <c r="F877" s="135"/>
      <c r="G877" s="136"/>
      <c r="L877" s="67" t="str">
        <f t="shared" si="37"/>
        <v/>
      </c>
      <c r="M877" s="67" t="str">
        <f t="shared" si="38"/>
        <v/>
      </c>
    </row>
    <row r="878" spans="1:13">
      <c r="A878" s="133"/>
      <c r="B878" s="134"/>
      <c r="C878" s="134"/>
      <c r="D878" s="134"/>
      <c r="E878" s="134"/>
      <c r="F878" s="135"/>
      <c r="G878" s="136"/>
      <c r="L878" s="67" t="str">
        <f t="shared" si="37"/>
        <v/>
      </c>
      <c r="M878" s="67" t="str">
        <f t="shared" si="38"/>
        <v/>
      </c>
    </row>
    <row r="879" spans="1:13">
      <c r="A879" s="133"/>
      <c r="B879" s="134"/>
      <c r="C879" s="134"/>
      <c r="D879" s="134"/>
      <c r="E879" s="134"/>
      <c r="F879" s="135"/>
      <c r="G879" s="136"/>
      <c r="L879" s="67" t="str">
        <f t="shared" si="37"/>
        <v/>
      </c>
      <c r="M879" s="67" t="str">
        <f t="shared" si="38"/>
        <v/>
      </c>
    </row>
    <row r="880" spans="1:13">
      <c r="A880" s="133"/>
      <c r="B880" s="134"/>
      <c r="C880" s="134"/>
      <c r="D880" s="134"/>
      <c r="E880" s="134"/>
      <c r="F880" s="135"/>
      <c r="G880" s="136"/>
      <c r="L880" s="67" t="str">
        <f t="shared" si="37"/>
        <v/>
      </c>
      <c r="M880" s="67" t="str">
        <f t="shared" si="38"/>
        <v/>
      </c>
    </row>
    <row r="881" spans="1:13">
      <c r="A881" s="133"/>
      <c r="B881" s="134"/>
      <c r="C881" s="134"/>
      <c r="D881" s="134"/>
      <c r="E881" s="134"/>
      <c r="F881" s="135"/>
      <c r="G881" s="136"/>
      <c r="L881" s="67" t="str">
        <f t="shared" si="37"/>
        <v/>
      </c>
      <c r="M881" s="67" t="str">
        <f t="shared" si="38"/>
        <v/>
      </c>
    </row>
    <row r="882" spans="1:13">
      <c r="A882" s="133"/>
      <c r="B882" s="134"/>
      <c r="C882" s="134"/>
      <c r="D882" s="134"/>
      <c r="E882" s="134"/>
      <c r="F882" s="135"/>
      <c r="G882" s="136"/>
      <c r="L882" s="67" t="str">
        <f t="shared" si="37"/>
        <v/>
      </c>
      <c r="M882" s="67" t="str">
        <f t="shared" si="38"/>
        <v/>
      </c>
    </row>
    <row r="883" spans="1:13">
      <c r="A883" s="133"/>
      <c r="B883" s="134"/>
      <c r="C883" s="134"/>
      <c r="D883" s="134"/>
      <c r="E883" s="134"/>
      <c r="F883" s="135"/>
      <c r="G883" s="136"/>
      <c r="L883" s="67" t="str">
        <f t="shared" si="37"/>
        <v/>
      </c>
      <c r="M883" s="67" t="str">
        <f t="shared" si="38"/>
        <v/>
      </c>
    </row>
    <row r="884" spans="1:13">
      <c r="A884" s="133"/>
      <c r="B884" s="134"/>
      <c r="C884" s="134"/>
      <c r="D884" s="134"/>
      <c r="E884" s="134"/>
      <c r="F884" s="135"/>
      <c r="G884" s="136"/>
      <c r="L884" s="67" t="str">
        <f t="shared" si="37"/>
        <v/>
      </c>
      <c r="M884" s="67" t="str">
        <f t="shared" si="38"/>
        <v/>
      </c>
    </row>
    <row r="885" spans="1:13">
      <c r="A885" s="133"/>
      <c r="B885" s="134"/>
      <c r="C885" s="134"/>
      <c r="D885" s="134"/>
      <c r="E885" s="134"/>
      <c r="F885" s="135"/>
      <c r="G885" s="136"/>
      <c r="L885" s="67" t="str">
        <f t="shared" si="37"/>
        <v/>
      </c>
      <c r="M885" s="67" t="str">
        <f t="shared" si="38"/>
        <v/>
      </c>
    </row>
    <row r="886" spans="1:13">
      <c r="A886" s="133"/>
      <c r="B886" s="134"/>
      <c r="C886" s="134"/>
      <c r="D886" s="134"/>
      <c r="E886" s="134"/>
      <c r="F886" s="135"/>
      <c r="G886" s="136"/>
      <c r="L886" s="67" t="str">
        <f t="shared" si="37"/>
        <v/>
      </c>
      <c r="M886" s="67" t="str">
        <f t="shared" si="38"/>
        <v/>
      </c>
    </row>
    <row r="887" spans="1:13">
      <c r="A887" s="133"/>
      <c r="B887" s="134"/>
      <c r="C887" s="134"/>
      <c r="D887" s="134"/>
      <c r="E887" s="134"/>
      <c r="F887" s="135"/>
      <c r="G887" s="136"/>
      <c r="L887" s="67" t="str">
        <f t="shared" si="37"/>
        <v/>
      </c>
      <c r="M887" s="67" t="str">
        <f t="shared" si="38"/>
        <v/>
      </c>
    </row>
    <row r="888" spans="1:13">
      <c r="A888" s="133"/>
      <c r="B888" s="134"/>
      <c r="C888" s="134"/>
      <c r="D888" s="134"/>
      <c r="E888" s="134"/>
      <c r="F888" s="135"/>
      <c r="G888" s="136"/>
      <c r="L888" s="67" t="str">
        <f t="shared" si="37"/>
        <v/>
      </c>
      <c r="M888" s="67" t="str">
        <f t="shared" si="38"/>
        <v/>
      </c>
    </row>
    <row r="889" spans="1:13">
      <c r="A889" s="133"/>
      <c r="B889" s="134"/>
      <c r="C889" s="134"/>
      <c r="D889" s="134"/>
      <c r="E889" s="134"/>
      <c r="F889" s="135"/>
      <c r="G889" s="136"/>
      <c r="L889" s="67" t="str">
        <f t="shared" si="37"/>
        <v/>
      </c>
      <c r="M889" s="67" t="str">
        <f t="shared" si="38"/>
        <v/>
      </c>
    </row>
    <row r="890" spans="1:13">
      <c r="A890" s="133"/>
      <c r="B890" s="134"/>
      <c r="C890" s="134"/>
      <c r="D890" s="134"/>
      <c r="E890" s="134"/>
      <c r="F890" s="135"/>
      <c r="G890" s="136"/>
      <c r="L890" s="67" t="str">
        <f t="shared" si="37"/>
        <v/>
      </c>
      <c r="M890" s="67" t="str">
        <f t="shared" si="38"/>
        <v/>
      </c>
    </row>
    <row r="891" spans="1:13">
      <c r="A891" s="133"/>
      <c r="B891" s="134"/>
      <c r="C891" s="134"/>
      <c r="D891" s="134"/>
      <c r="E891" s="134"/>
      <c r="F891" s="135"/>
      <c r="G891" s="136"/>
      <c r="L891" s="67" t="str">
        <f t="shared" si="37"/>
        <v/>
      </c>
      <c r="M891" s="67" t="str">
        <f t="shared" si="38"/>
        <v/>
      </c>
    </row>
    <row r="892" spans="1:13">
      <c r="A892" s="133"/>
      <c r="B892" s="134"/>
      <c r="C892" s="134"/>
      <c r="D892" s="134"/>
      <c r="E892" s="134"/>
      <c r="F892" s="135"/>
      <c r="G892" s="136"/>
      <c r="L892" s="67" t="str">
        <f t="shared" si="37"/>
        <v/>
      </c>
      <c r="M892" s="67" t="str">
        <f t="shared" si="38"/>
        <v/>
      </c>
    </row>
    <row r="893" spans="1:13">
      <c r="A893" s="133"/>
      <c r="B893" s="134"/>
      <c r="C893" s="134"/>
      <c r="D893" s="134"/>
      <c r="E893" s="134"/>
      <c r="F893" s="135"/>
      <c r="G893" s="136"/>
      <c r="L893" s="67" t="str">
        <f t="shared" si="37"/>
        <v/>
      </c>
      <c r="M893" s="67" t="str">
        <f t="shared" si="38"/>
        <v/>
      </c>
    </row>
    <row r="894" spans="1:13">
      <c r="A894" s="133"/>
      <c r="B894" s="134"/>
      <c r="C894" s="134"/>
      <c r="D894" s="134"/>
      <c r="E894" s="134"/>
      <c r="F894" s="135"/>
      <c r="G894" s="136"/>
      <c r="L894" s="67" t="str">
        <f t="shared" si="37"/>
        <v/>
      </c>
      <c r="M894" s="67" t="str">
        <f t="shared" si="38"/>
        <v/>
      </c>
    </row>
    <row r="895" spans="1:13">
      <c r="A895" s="133"/>
      <c r="B895" s="134"/>
      <c r="C895" s="134"/>
      <c r="D895" s="134"/>
      <c r="E895" s="134"/>
      <c r="F895" s="135"/>
      <c r="G895" s="136"/>
      <c r="L895" s="67" t="str">
        <f t="shared" si="37"/>
        <v/>
      </c>
      <c r="M895" s="67" t="str">
        <f t="shared" si="38"/>
        <v/>
      </c>
    </row>
    <row r="896" spans="1:13">
      <c r="A896" s="133"/>
      <c r="B896" s="134"/>
      <c r="C896" s="134"/>
      <c r="D896" s="134"/>
      <c r="E896" s="134"/>
      <c r="F896" s="135"/>
      <c r="G896" s="136"/>
      <c r="L896" s="67" t="str">
        <f t="shared" si="37"/>
        <v/>
      </c>
      <c r="M896" s="67" t="str">
        <f t="shared" si="38"/>
        <v/>
      </c>
    </row>
    <row r="897" spans="1:13">
      <c r="A897" s="133"/>
      <c r="B897" s="134"/>
      <c r="C897" s="134"/>
      <c r="D897" s="134"/>
      <c r="E897" s="134"/>
      <c r="F897" s="135"/>
      <c r="G897" s="136"/>
      <c r="L897" s="67" t="str">
        <f t="shared" si="37"/>
        <v/>
      </c>
      <c r="M897" s="67" t="str">
        <f t="shared" si="38"/>
        <v/>
      </c>
    </row>
    <row r="898" spans="1:13">
      <c r="A898" s="133"/>
      <c r="B898" s="134"/>
      <c r="C898" s="134"/>
      <c r="D898" s="134"/>
      <c r="E898" s="134"/>
      <c r="F898" s="135"/>
      <c r="G898" s="136"/>
      <c r="L898" s="67" t="str">
        <f t="shared" si="37"/>
        <v/>
      </c>
      <c r="M898" s="67" t="str">
        <f t="shared" si="38"/>
        <v/>
      </c>
    </row>
    <row r="899" spans="1:13">
      <c r="A899" s="133"/>
      <c r="B899" s="134"/>
      <c r="C899" s="134"/>
      <c r="D899" s="134"/>
      <c r="E899" s="134"/>
      <c r="F899" s="135"/>
      <c r="G899" s="136"/>
      <c r="L899" s="67" t="str">
        <f t="shared" ref="L899:L962" si="39">IF(E899="","",NORMDIST(E899,J$10,J$11,TRUE))</f>
        <v/>
      </c>
      <c r="M899" s="67" t="str">
        <f t="shared" si="38"/>
        <v/>
      </c>
    </row>
    <row r="900" spans="1:13">
      <c r="A900" s="133"/>
      <c r="B900" s="134"/>
      <c r="C900" s="134"/>
      <c r="D900" s="134"/>
      <c r="E900" s="134"/>
      <c r="F900" s="135"/>
      <c r="G900" s="136"/>
      <c r="L900" s="67" t="str">
        <f t="shared" si="39"/>
        <v/>
      </c>
      <c r="M900" s="67" t="str">
        <f t="shared" ref="M900:M963" si="40">IF(L900="","",(L900-L899)*J$3)</f>
        <v/>
      </c>
    </row>
    <row r="901" spans="1:13">
      <c r="A901" s="133"/>
      <c r="B901" s="134"/>
      <c r="C901" s="134"/>
      <c r="D901" s="134"/>
      <c r="E901" s="134"/>
      <c r="F901" s="135"/>
      <c r="G901" s="136"/>
      <c r="L901" s="67" t="str">
        <f t="shared" si="39"/>
        <v/>
      </c>
      <c r="M901" s="67" t="str">
        <f t="shared" si="40"/>
        <v/>
      </c>
    </row>
    <row r="902" spans="1:13">
      <c r="A902" s="133"/>
      <c r="B902" s="134"/>
      <c r="C902" s="134"/>
      <c r="D902" s="134"/>
      <c r="E902" s="134"/>
      <c r="F902" s="135"/>
      <c r="G902" s="136"/>
      <c r="L902" s="67" t="str">
        <f t="shared" si="39"/>
        <v/>
      </c>
      <c r="M902" s="67" t="str">
        <f t="shared" si="40"/>
        <v/>
      </c>
    </row>
    <row r="903" spans="1:13">
      <c r="A903" s="133"/>
      <c r="B903" s="134"/>
      <c r="C903" s="134"/>
      <c r="D903" s="134"/>
      <c r="E903" s="134"/>
      <c r="F903" s="135"/>
      <c r="G903" s="136"/>
      <c r="L903" s="67" t="str">
        <f t="shared" si="39"/>
        <v/>
      </c>
      <c r="M903" s="67" t="str">
        <f t="shared" si="40"/>
        <v/>
      </c>
    </row>
    <row r="904" spans="1:13">
      <c r="A904" s="133"/>
      <c r="B904" s="134"/>
      <c r="C904" s="134"/>
      <c r="D904" s="134"/>
      <c r="E904" s="134"/>
      <c r="F904" s="135"/>
      <c r="G904" s="136"/>
      <c r="L904" s="67" t="str">
        <f t="shared" si="39"/>
        <v/>
      </c>
      <c r="M904" s="67" t="str">
        <f t="shared" si="40"/>
        <v/>
      </c>
    </row>
    <row r="905" spans="1:13">
      <c r="A905" s="133"/>
      <c r="B905" s="134"/>
      <c r="C905" s="134"/>
      <c r="D905" s="134"/>
      <c r="E905" s="134"/>
      <c r="F905" s="135"/>
      <c r="G905" s="136"/>
      <c r="L905" s="67" t="str">
        <f t="shared" si="39"/>
        <v/>
      </c>
      <c r="M905" s="67" t="str">
        <f t="shared" si="40"/>
        <v/>
      </c>
    </row>
    <row r="906" spans="1:13">
      <c r="A906" s="133"/>
      <c r="B906" s="134"/>
      <c r="C906" s="134"/>
      <c r="D906" s="134"/>
      <c r="E906" s="134"/>
      <c r="F906" s="135"/>
      <c r="G906" s="136"/>
      <c r="L906" s="67" t="str">
        <f t="shared" si="39"/>
        <v/>
      </c>
      <c r="M906" s="67" t="str">
        <f t="shared" si="40"/>
        <v/>
      </c>
    </row>
    <row r="907" spans="1:13">
      <c r="A907" s="133"/>
      <c r="B907" s="134"/>
      <c r="C907" s="134"/>
      <c r="D907" s="134"/>
      <c r="E907" s="134"/>
      <c r="F907" s="135"/>
      <c r="G907" s="136"/>
      <c r="L907" s="67" t="str">
        <f t="shared" si="39"/>
        <v/>
      </c>
      <c r="M907" s="67" t="str">
        <f t="shared" si="40"/>
        <v/>
      </c>
    </row>
    <row r="908" spans="1:13">
      <c r="A908" s="133"/>
      <c r="B908" s="134"/>
      <c r="C908" s="134"/>
      <c r="D908" s="134"/>
      <c r="E908" s="134"/>
      <c r="F908" s="135"/>
      <c r="G908" s="136"/>
      <c r="L908" s="67" t="str">
        <f t="shared" si="39"/>
        <v/>
      </c>
      <c r="M908" s="67" t="str">
        <f t="shared" si="40"/>
        <v/>
      </c>
    </row>
    <row r="909" spans="1:13">
      <c r="A909" s="133"/>
      <c r="B909" s="134"/>
      <c r="C909" s="134"/>
      <c r="D909" s="134"/>
      <c r="E909" s="134"/>
      <c r="F909" s="135"/>
      <c r="G909" s="136"/>
      <c r="L909" s="67" t="str">
        <f t="shared" si="39"/>
        <v/>
      </c>
      <c r="M909" s="67" t="str">
        <f t="shared" si="40"/>
        <v/>
      </c>
    </row>
    <row r="910" spans="1:13">
      <c r="A910" s="133"/>
      <c r="B910" s="134"/>
      <c r="C910" s="134"/>
      <c r="D910" s="134"/>
      <c r="E910" s="134"/>
      <c r="F910" s="135"/>
      <c r="G910" s="136"/>
      <c r="L910" s="67" t="str">
        <f t="shared" si="39"/>
        <v/>
      </c>
      <c r="M910" s="67" t="str">
        <f t="shared" si="40"/>
        <v/>
      </c>
    </row>
    <row r="911" spans="1:13">
      <c r="A911" s="133"/>
      <c r="B911" s="134"/>
      <c r="C911" s="134"/>
      <c r="D911" s="134"/>
      <c r="E911" s="134"/>
      <c r="F911" s="135"/>
      <c r="G911" s="136"/>
      <c r="L911" s="67" t="str">
        <f t="shared" si="39"/>
        <v/>
      </c>
      <c r="M911" s="67" t="str">
        <f t="shared" si="40"/>
        <v/>
      </c>
    </row>
    <row r="912" spans="1:13">
      <c r="A912" s="133"/>
      <c r="B912" s="134"/>
      <c r="C912" s="134"/>
      <c r="D912" s="134"/>
      <c r="E912" s="134"/>
      <c r="F912" s="135"/>
      <c r="G912" s="136"/>
      <c r="L912" s="67" t="str">
        <f t="shared" si="39"/>
        <v/>
      </c>
      <c r="M912" s="67" t="str">
        <f t="shared" si="40"/>
        <v/>
      </c>
    </row>
    <row r="913" spans="1:13">
      <c r="A913" s="133"/>
      <c r="B913" s="134"/>
      <c r="C913" s="134"/>
      <c r="D913" s="134"/>
      <c r="E913" s="134"/>
      <c r="F913" s="135"/>
      <c r="G913" s="136"/>
      <c r="L913" s="67" t="str">
        <f t="shared" si="39"/>
        <v/>
      </c>
      <c r="M913" s="67" t="str">
        <f t="shared" si="40"/>
        <v/>
      </c>
    </row>
    <row r="914" spans="1:13">
      <c r="A914" s="133"/>
      <c r="B914" s="134"/>
      <c r="C914" s="134"/>
      <c r="D914" s="134"/>
      <c r="E914" s="134"/>
      <c r="F914" s="135"/>
      <c r="G914" s="136"/>
      <c r="L914" s="67" t="str">
        <f t="shared" si="39"/>
        <v/>
      </c>
      <c r="M914" s="67" t="str">
        <f t="shared" si="40"/>
        <v/>
      </c>
    </row>
    <row r="915" spans="1:13">
      <c r="A915" s="133"/>
      <c r="B915" s="134"/>
      <c r="C915" s="134"/>
      <c r="D915" s="134"/>
      <c r="E915" s="134"/>
      <c r="F915" s="135"/>
      <c r="G915" s="136"/>
      <c r="L915" s="67" t="str">
        <f t="shared" si="39"/>
        <v/>
      </c>
      <c r="M915" s="67" t="str">
        <f t="shared" si="40"/>
        <v/>
      </c>
    </row>
    <row r="916" spans="1:13">
      <c r="A916" s="133"/>
      <c r="B916" s="134"/>
      <c r="C916" s="134"/>
      <c r="D916" s="134"/>
      <c r="E916" s="134"/>
      <c r="F916" s="135"/>
      <c r="G916" s="136"/>
      <c r="L916" s="67" t="str">
        <f t="shared" si="39"/>
        <v/>
      </c>
      <c r="M916" s="67" t="str">
        <f t="shared" si="40"/>
        <v/>
      </c>
    </row>
    <row r="917" spans="1:13">
      <c r="A917" s="133"/>
      <c r="B917" s="134"/>
      <c r="C917" s="134"/>
      <c r="D917" s="134"/>
      <c r="E917" s="134"/>
      <c r="F917" s="135"/>
      <c r="G917" s="136"/>
      <c r="L917" s="67" t="str">
        <f t="shared" si="39"/>
        <v/>
      </c>
      <c r="M917" s="67" t="str">
        <f t="shared" si="40"/>
        <v/>
      </c>
    </row>
    <row r="918" spans="1:13">
      <c r="A918" s="133"/>
      <c r="B918" s="134"/>
      <c r="C918" s="134"/>
      <c r="D918" s="134"/>
      <c r="E918" s="134"/>
      <c r="F918" s="135"/>
      <c r="G918" s="136"/>
      <c r="L918" s="67" t="str">
        <f t="shared" si="39"/>
        <v/>
      </c>
      <c r="M918" s="67" t="str">
        <f t="shared" si="40"/>
        <v/>
      </c>
    </row>
    <row r="919" spans="1:13">
      <c r="A919" s="133"/>
      <c r="B919" s="134"/>
      <c r="C919" s="134"/>
      <c r="D919" s="134"/>
      <c r="E919" s="134"/>
      <c r="F919" s="135"/>
      <c r="G919" s="136"/>
      <c r="L919" s="67" t="str">
        <f t="shared" si="39"/>
        <v/>
      </c>
      <c r="M919" s="67" t="str">
        <f t="shared" si="40"/>
        <v/>
      </c>
    </row>
    <row r="920" spans="1:13">
      <c r="A920" s="133"/>
      <c r="B920" s="134"/>
      <c r="C920" s="134"/>
      <c r="D920" s="134"/>
      <c r="E920" s="134"/>
      <c r="F920" s="135"/>
      <c r="G920" s="136"/>
      <c r="L920" s="67" t="str">
        <f t="shared" si="39"/>
        <v/>
      </c>
      <c r="M920" s="67" t="str">
        <f t="shared" si="40"/>
        <v/>
      </c>
    </row>
    <row r="921" spans="1:13">
      <c r="A921" s="133"/>
      <c r="B921" s="134"/>
      <c r="C921" s="134"/>
      <c r="D921" s="134"/>
      <c r="E921" s="134"/>
      <c r="F921" s="135"/>
      <c r="G921" s="136"/>
      <c r="L921" s="67" t="str">
        <f t="shared" si="39"/>
        <v/>
      </c>
      <c r="M921" s="67" t="str">
        <f t="shared" si="40"/>
        <v/>
      </c>
    </row>
    <row r="922" spans="1:13">
      <c r="A922" s="133"/>
      <c r="B922" s="134"/>
      <c r="C922" s="134"/>
      <c r="D922" s="134"/>
      <c r="E922" s="134"/>
      <c r="F922" s="135"/>
      <c r="G922" s="136"/>
      <c r="L922" s="67" t="str">
        <f t="shared" si="39"/>
        <v/>
      </c>
      <c r="M922" s="67" t="str">
        <f t="shared" si="40"/>
        <v/>
      </c>
    </row>
    <row r="923" spans="1:13">
      <c r="A923" s="133"/>
      <c r="B923" s="134"/>
      <c r="C923" s="134"/>
      <c r="D923" s="134"/>
      <c r="E923" s="134"/>
      <c r="F923" s="135"/>
      <c r="G923" s="136"/>
      <c r="L923" s="67" t="str">
        <f t="shared" si="39"/>
        <v/>
      </c>
      <c r="M923" s="67" t="str">
        <f t="shared" si="40"/>
        <v/>
      </c>
    </row>
    <row r="924" spans="1:13">
      <c r="A924" s="133"/>
      <c r="B924" s="134"/>
      <c r="C924" s="134"/>
      <c r="D924" s="134"/>
      <c r="E924" s="134"/>
      <c r="F924" s="135"/>
      <c r="G924" s="136"/>
      <c r="L924" s="67" t="str">
        <f t="shared" si="39"/>
        <v/>
      </c>
      <c r="M924" s="67" t="str">
        <f t="shared" si="40"/>
        <v/>
      </c>
    </row>
    <row r="925" spans="1:13">
      <c r="A925" s="133"/>
      <c r="B925" s="134"/>
      <c r="C925" s="134"/>
      <c r="D925" s="134"/>
      <c r="E925" s="134"/>
      <c r="F925" s="135"/>
      <c r="G925" s="136"/>
      <c r="L925" s="67" t="str">
        <f t="shared" si="39"/>
        <v/>
      </c>
      <c r="M925" s="67" t="str">
        <f t="shared" si="40"/>
        <v/>
      </c>
    </row>
    <row r="926" spans="1:13">
      <c r="A926" s="133"/>
      <c r="B926" s="134"/>
      <c r="C926" s="134"/>
      <c r="D926" s="134"/>
      <c r="E926" s="134"/>
      <c r="F926" s="135"/>
      <c r="G926" s="136"/>
      <c r="L926" s="67" t="str">
        <f t="shared" si="39"/>
        <v/>
      </c>
      <c r="M926" s="67" t="str">
        <f t="shared" si="40"/>
        <v/>
      </c>
    </row>
    <row r="927" spans="1:13">
      <c r="A927" s="133"/>
      <c r="B927" s="134"/>
      <c r="C927" s="134"/>
      <c r="D927" s="134"/>
      <c r="E927" s="134"/>
      <c r="F927" s="135"/>
      <c r="G927" s="136"/>
      <c r="L927" s="67" t="str">
        <f t="shared" si="39"/>
        <v/>
      </c>
      <c r="M927" s="67" t="str">
        <f t="shared" si="40"/>
        <v/>
      </c>
    </row>
    <row r="928" spans="1:13">
      <c r="A928" s="133"/>
      <c r="B928" s="134"/>
      <c r="C928" s="134"/>
      <c r="D928" s="134"/>
      <c r="E928" s="134"/>
      <c r="F928" s="135"/>
      <c r="G928" s="136"/>
      <c r="L928" s="67" t="str">
        <f t="shared" si="39"/>
        <v/>
      </c>
      <c r="M928" s="67" t="str">
        <f t="shared" si="40"/>
        <v/>
      </c>
    </row>
    <row r="929" spans="1:13">
      <c r="A929" s="133"/>
      <c r="B929" s="134"/>
      <c r="C929" s="134"/>
      <c r="D929" s="134"/>
      <c r="E929" s="134"/>
      <c r="F929" s="135"/>
      <c r="G929" s="136"/>
      <c r="L929" s="67" t="str">
        <f t="shared" si="39"/>
        <v/>
      </c>
      <c r="M929" s="67" t="str">
        <f t="shared" si="40"/>
        <v/>
      </c>
    </row>
    <row r="930" spans="1:13">
      <c r="A930" s="133"/>
      <c r="B930" s="134"/>
      <c r="C930" s="134"/>
      <c r="D930" s="134"/>
      <c r="E930" s="134"/>
      <c r="F930" s="135"/>
      <c r="G930" s="136"/>
      <c r="L930" s="67" t="str">
        <f t="shared" si="39"/>
        <v/>
      </c>
      <c r="M930" s="67" t="str">
        <f t="shared" si="40"/>
        <v/>
      </c>
    </row>
    <row r="931" spans="1:13">
      <c r="A931" s="133"/>
      <c r="B931" s="134"/>
      <c r="C931" s="134"/>
      <c r="D931" s="134"/>
      <c r="E931" s="134"/>
      <c r="F931" s="135"/>
      <c r="G931" s="136"/>
      <c r="L931" s="67" t="str">
        <f t="shared" si="39"/>
        <v/>
      </c>
      <c r="M931" s="67" t="str">
        <f t="shared" si="40"/>
        <v/>
      </c>
    </row>
    <row r="932" spans="1:13">
      <c r="A932" s="133"/>
      <c r="B932" s="134"/>
      <c r="C932" s="134"/>
      <c r="D932" s="134"/>
      <c r="E932" s="134"/>
      <c r="F932" s="135"/>
      <c r="G932" s="136"/>
      <c r="L932" s="67" t="str">
        <f t="shared" si="39"/>
        <v/>
      </c>
      <c r="M932" s="67" t="str">
        <f t="shared" si="40"/>
        <v/>
      </c>
    </row>
    <row r="933" spans="1:13">
      <c r="A933" s="133"/>
      <c r="B933" s="134"/>
      <c r="C933" s="134"/>
      <c r="D933" s="134"/>
      <c r="E933" s="134"/>
      <c r="F933" s="135"/>
      <c r="G933" s="136"/>
      <c r="L933" s="67" t="str">
        <f t="shared" si="39"/>
        <v/>
      </c>
      <c r="M933" s="67" t="str">
        <f t="shared" si="40"/>
        <v/>
      </c>
    </row>
    <row r="934" spans="1:13">
      <c r="A934" s="133"/>
      <c r="B934" s="134"/>
      <c r="C934" s="134"/>
      <c r="D934" s="134"/>
      <c r="E934" s="134"/>
      <c r="F934" s="135"/>
      <c r="G934" s="136"/>
      <c r="L934" s="67" t="str">
        <f t="shared" si="39"/>
        <v/>
      </c>
      <c r="M934" s="67" t="str">
        <f t="shared" si="40"/>
        <v/>
      </c>
    </row>
    <row r="935" spans="1:13">
      <c r="A935" s="133"/>
      <c r="B935" s="134"/>
      <c r="C935" s="134"/>
      <c r="D935" s="134"/>
      <c r="E935" s="134"/>
      <c r="F935" s="135"/>
      <c r="G935" s="136"/>
      <c r="L935" s="67" t="str">
        <f t="shared" si="39"/>
        <v/>
      </c>
      <c r="M935" s="67" t="str">
        <f t="shared" si="40"/>
        <v/>
      </c>
    </row>
    <row r="936" spans="1:13">
      <c r="A936" s="133"/>
      <c r="B936" s="134"/>
      <c r="C936" s="134"/>
      <c r="D936" s="134"/>
      <c r="E936" s="134"/>
      <c r="F936" s="135"/>
      <c r="G936" s="136"/>
      <c r="L936" s="67" t="str">
        <f t="shared" si="39"/>
        <v/>
      </c>
      <c r="M936" s="67" t="str">
        <f t="shared" si="40"/>
        <v/>
      </c>
    </row>
    <row r="937" spans="1:13">
      <c r="A937" s="133"/>
      <c r="B937" s="134"/>
      <c r="C937" s="134"/>
      <c r="D937" s="134"/>
      <c r="E937" s="134"/>
      <c r="F937" s="135"/>
      <c r="G937" s="136"/>
      <c r="L937" s="67" t="str">
        <f t="shared" si="39"/>
        <v/>
      </c>
      <c r="M937" s="67" t="str">
        <f t="shared" si="40"/>
        <v/>
      </c>
    </row>
    <row r="938" spans="1:13">
      <c r="A938" s="133"/>
      <c r="B938" s="134"/>
      <c r="C938" s="134"/>
      <c r="D938" s="134"/>
      <c r="E938" s="134"/>
      <c r="F938" s="135"/>
      <c r="G938" s="136"/>
      <c r="L938" s="67" t="str">
        <f t="shared" si="39"/>
        <v/>
      </c>
      <c r="M938" s="67" t="str">
        <f t="shared" si="40"/>
        <v/>
      </c>
    </row>
    <row r="939" spans="1:13">
      <c r="A939" s="133"/>
      <c r="B939" s="134"/>
      <c r="C939" s="134"/>
      <c r="D939" s="134"/>
      <c r="E939" s="134"/>
      <c r="F939" s="135"/>
      <c r="G939" s="136"/>
      <c r="L939" s="67" t="str">
        <f t="shared" si="39"/>
        <v/>
      </c>
      <c r="M939" s="67" t="str">
        <f t="shared" si="40"/>
        <v/>
      </c>
    </row>
    <row r="940" spans="1:13">
      <c r="A940" s="133"/>
      <c r="B940" s="134"/>
      <c r="C940" s="134"/>
      <c r="D940" s="134"/>
      <c r="E940" s="134"/>
      <c r="F940" s="135"/>
      <c r="G940" s="136"/>
      <c r="L940" s="67" t="str">
        <f t="shared" si="39"/>
        <v/>
      </c>
      <c r="M940" s="67" t="str">
        <f t="shared" si="40"/>
        <v/>
      </c>
    </row>
    <row r="941" spans="1:13">
      <c r="A941" s="133"/>
      <c r="B941" s="134"/>
      <c r="C941" s="134"/>
      <c r="D941" s="134"/>
      <c r="E941" s="134"/>
      <c r="F941" s="135"/>
      <c r="G941" s="136"/>
      <c r="L941" s="67" t="str">
        <f t="shared" si="39"/>
        <v/>
      </c>
      <c r="M941" s="67" t="str">
        <f t="shared" si="40"/>
        <v/>
      </c>
    </row>
    <row r="942" spans="1:13">
      <c r="A942" s="133"/>
      <c r="B942" s="134"/>
      <c r="C942" s="134"/>
      <c r="D942" s="134"/>
      <c r="E942" s="134"/>
      <c r="F942" s="135"/>
      <c r="G942" s="136"/>
      <c r="L942" s="67" t="str">
        <f t="shared" si="39"/>
        <v/>
      </c>
      <c r="M942" s="67" t="str">
        <f t="shared" si="40"/>
        <v/>
      </c>
    </row>
    <row r="943" spans="1:13">
      <c r="A943" s="133"/>
      <c r="B943" s="134"/>
      <c r="C943" s="134"/>
      <c r="D943" s="134"/>
      <c r="E943" s="134"/>
      <c r="F943" s="135"/>
      <c r="G943" s="136"/>
      <c r="L943" s="67" t="str">
        <f t="shared" si="39"/>
        <v/>
      </c>
      <c r="M943" s="67" t="str">
        <f t="shared" si="40"/>
        <v/>
      </c>
    </row>
    <row r="944" spans="1:13">
      <c r="A944" s="133"/>
      <c r="B944" s="134"/>
      <c r="C944" s="134"/>
      <c r="D944" s="134"/>
      <c r="E944" s="134"/>
      <c r="F944" s="135"/>
      <c r="G944" s="136"/>
      <c r="L944" s="67" t="str">
        <f t="shared" si="39"/>
        <v/>
      </c>
      <c r="M944" s="67" t="str">
        <f t="shared" si="40"/>
        <v/>
      </c>
    </row>
    <row r="945" spans="1:13">
      <c r="A945" s="133"/>
      <c r="B945" s="134"/>
      <c r="C945" s="134"/>
      <c r="D945" s="134"/>
      <c r="E945" s="134"/>
      <c r="F945" s="135"/>
      <c r="G945" s="136"/>
      <c r="L945" s="67" t="str">
        <f t="shared" si="39"/>
        <v/>
      </c>
      <c r="M945" s="67" t="str">
        <f t="shared" si="40"/>
        <v/>
      </c>
    </row>
    <row r="946" spans="1:13">
      <c r="A946" s="133"/>
      <c r="B946" s="134"/>
      <c r="C946" s="134"/>
      <c r="D946" s="134"/>
      <c r="E946" s="134"/>
      <c r="F946" s="135"/>
      <c r="G946" s="136"/>
      <c r="L946" s="67" t="str">
        <f t="shared" si="39"/>
        <v/>
      </c>
      <c r="M946" s="67" t="str">
        <f t="shared" si="40"/>
        <v/>
      </c>
    </row>
    <row r="947" spans="1:13">
      <c r="A947" s="133"/>
      <c r="B947" s="134"/>
      <c r="C947" s="134"/>
      <c r="D947" s="134"/>
      <c r="E947" s="134"/>
      <c r="F947" s="135"/>
      <c r="G947" s="136"/>
      <c r="L947" s="67" t="str">
        <f t="shared" si="39"/>
        <v/>
      </c>
      <c r="M947" s="67" t="str">
        <f t="shared" si="40"/>
        <v/>
      </c>
    </row>
    <row r="948" spans="1:13">
      <c r="A948" s="133"/>
      <c r="B948" s="134"/>
      <c r="C948" s="134"/>
      <c r="D948" s="134"/>
      <c r="E948" s="134"/>
      <c r="F948" s="135"/>
      <c r="G948" s="136"/>
      <c r="L948" s="67" t="str">
        <f t="shared" si="39"/>
        <v/>
      </c>
      <c r="M948" s="67" t="str">
        <f t="shared" si="40"/>
        <v/>
      </c>
    </row>
    <row r="949" spans="1:13">
      <c r="A949" s="133"/>
      <c r="B949" s="134"/>
      <c r="C949" s="134"/>
      <c r="D949" s="134"/>
      <c r="E949" s="134"/>
      <c r="F949" s="135"/>
      <c r="G949" s="136"/>
      <c r="L949" s="67" t="str">
        <f t="shared" si="39"/>
        <v/>
      </c>
      <c r="M949" s="67" t="str">
        <f t="shared" si="40"/>
        <v/>
      </c>
    </row>
    <row r="950" spans="1:13">
      <c r="A950" s="133"/>
      <c r="B950" s="134"/>
      <c r="C950" s="134"/>
      <c r="D950" s="134"/>
      <c r="E950" s="134"/>
      <c r="F950" s="135"/>
      <c r="G950" s="136"/>
      <c r="L950" s="67" t="str">
        <f t="shared" si="39"/>
        <v/>
      </c>
      <c r="M950" s="67" t="str">
        <f t="shared" si="40"/>
        <v/>
      </c>
    </row>
    <row r="951" spans="1:13">
      <c r="A951" s="133"/>
      <c r="B951" s="134"/>
      <c r="C951" s="134"/>
      <c r="D951" s="134"/>
      <c r="E951" s="134"/>
      <c r="F951" s="135"/>
      <c r="G951" s="136"/>
      <c r="L951" s="67" t="str">
        <f t="shared" si="39"/>
        <v/>
      </c>
      <c r="M951" s="67" t="str">
        <f t="shared" si="40"/>
        <v/>
      </c>
    </row>
    <row r="952" spans="1:13">
      <c r="A952" s="133"/>
      <c r="B952" s="134"/>
      <c r="C952" s="134"/>
      <c r="D952" s="134"/>
      <c r="E952" s="134"/>
      <c r="F952" s="135"/>
      <c r="G952" s="136"/>
      <c r="L952" s="67" t="str">
        <f t="shared" si="39"/>
        <v/>
      </c>
      <c r="M952" s="67" t="str">
        <f t="shared" si="40"/>
        <v/>
      </c>
    </row>
    <row r="953" spans="1:13">
      <c r="A953" s="133"/>
      <c r="B953" s="134"/>
      <c r="C953" s="134"/>
      <c r="D953" s="134"/>
      <c r="E953" s="134"/>
      <c r="F953" s="135"/>
      <c r="G953" s="136"/>
      <c r="L953" s="67" t="str">
        <f t="shared" si="39"/>
        <v/>
      </c>
      <c r="M953" s="67" t="str">
        <f t="shared" si="40"/>
        <v/>
      </c>
    </row>
    <row r="954" spans="1:13">
      <c r="A954" s="133"/>
      <c r="B954" s="134"/>
      <c r="C954" s="134"/>
      <c r="D954" s="134"/>
      <c r="E954" s="134"/>
      <c r="F954" s="135"/>
      <c r="G954" s="136"/>
      <c r="L954" s="67" t="str">
        <f t="shared" si="39"/>
        <v/>
      </c>
      <c r="M954" s="67" t="str">
        <f t="shared" si="40"/>
        <v/>
      </c>
    </row>
    <row r="955" spans="1:13">
      <c r="A955" s="133"/>
      <c r="B955" s="134"/>
      <c r="C955" s="134"/>
      <c r="D955" s="134"/>
      <c r="E955" s="134"/>
      <c r="F955" s="135"/>
      <c r="G955" s="136"/>
      <c r="L955" s="67" t="str">
        <f t="shared" si="39"/>
        <v/>
      </c>
      <c r="M955" s="67" t="str">
        <f t="shared" si="40"/>
        <v/>
      </c>
    </row>
    <row r="956" spans="1:13">
      <c r="A956" s="133"/>
      <c r="B956" s="134"/>
      <c r="C956" s="134"/>
      <c r="D956" s="134"/>
      <c r="E956" s="134"/>
      <c r="F956" s="135"/>
      <c r="G956" s="136"/>
      <c r="L956" s="67" t="str">
        <f t="shared" si="39"/>
        <v/>
      </c>
      <c r="M956" s="67" t="str">
        <f t="shared" si="40"/>
        <v/>
      </c>
    </row>
    <row r="957" spans="1:13">
      <c r="A957" s="133"/>
      <c r="B957" s="134"/>
      <c r="C957" s="134"/>
      <c r="D957" s="134"/>
      <c r="E957" s="134"/>
      <c r="F957" s="135"/>
      <c r="G957" s="136"/>
      <c r="L957" s="67" t="str">
        <f t="shared" si="39"/>
        <v/>
      </c>
      <c r="M957" s="67" t="str">
        <f t="shared" si="40"/>
        <v/>
      </c>
    </row>
    <row r="958" spans="1:13">
      <c r="A958" s="133"/>
      <c r="B958" s="134"/>
      <c r="C958" s="134"/>
      <c r="D958" s="134"/>
      <c r="E958" s="134"/>
      <c r="F958" s="135"/>
      <c r="G958" s="136"/>
      <c r="L958" s="67" t="str">
        <f t="shared" si="39"/>
        <v/>
      </c>
      <c r="M958" s="67" t="str">
        <f t="shared" si="40"/>
        <v/>
      </c>
    </row>
    <row r="959" spans="1:13">
      <c r="A959" s="133"/>
      <c r="B959" s="134"/>
      <c r="C959" s="134"/>
      <c r="D959" s="134"/>
      <c r="E959" s="134"/>
      <c r="F959" s="135"/>
      <c r="G959" s="136"/>
      <c r="L959" s="67" t="str">
        <f t="shared" si="39"/>
        <v/>
      </c>
      <c r="M959" s="67" t="str">
        <f t="shared" si="40"/>
        <v/>
      </c>
    </row>
    <row r="960" spans="1:13">
      <c r="A960" s="133"/>
      <c r="B960" s="134"/>
      <c r="C960" s="134"/>
      <c r="D960" s="134"/>
      <c r="E960" s="134"/>
      <c r="F960" s="135"/>
      <c r="G960" s="136"/>
      <c r="L960" s="67" t="str">
        <f t="shared" si="39"/>
        <v/>
      </c>
      <c r="M960" s="67" t="str">
        <f t="shared" si="40"/>
        <v/>
      </c>
    </row>
    <row r="961" spans="1:13">
      <c r="A961" s="133"/>
      <c r="B961" s="134"/>
      <c r="C961" s="134"/>
      <c r="D961" s="134"/>
      <c r="E961" s="134"/>
      <c r="F961" s="135"/>
      <c r="G961" s="136"/>
      <c r="L961" s="67" t="str">
        <f t="shared" si="39"/>
        <v/>
      </c>
      <c r="M961" s="67" t="str">
        <f t="shared" si="40"/>
        <v/>
      </c>
    </row>
    <row r="962" spans="1:13">
      <c r="A962" s="133"/>
      <c r="B962" s="134"/>
      <c r="C962" s="134"/>
      <c r="D962" s="134"/>
      <c r="E962" s="134"/>
      <c r="F962" s="135"/>
      <c r="G962" s="136"/>
      <c r="L962" s="67" t="str">
        <f t="shared" si="39"/>
        <v/>
      </c>
      <c r="M962" s="67" t="str">
        <f t="shared" si="40"/>
        <v/>
      </c>
    </row>
    <row r="963" spans="1:13">
      <c r="A963" s="133"/>
      <c r="B963" s="134"/>
      <c r="C963" s="134"/>
      <c r="D963" s="134"/>
      <c r="E963" s="134"/>
      <c r="F963" s="135"/>
      <c r="G963" s="136"/>
      <c r="L963" s="67" t="str">
        <f t="shared" ref="L963:L1026" si="41">IF(E963="","",NORMDIST(E963,J$10,J$11,TRUE))</f>
        <v/>
      </c>
      <c r="M963" s="67" t="str">
        <f t="shared" si="40"/>
        <v/>
      </c>
    </row>
    <row r="964" spans="1:13">
      <c r="A964" s="133"/>
      <c r="B964" s="134"/>
      <c r="C964" s="134"/>
      <c r="D964" s="134"/>
      <c r="E964" s="134"/>
      <c r="F964" s="135"/>
      <c r="G964" s="136"/>
      <c r="L964" s="67" t="str">
        <f t="shared" si="41"/>
        <v/>
      </c>
      <c r="M964" s="67" t="str">
        <f t="shared" ref="M964:M1027" si="42">IF(L964="","",(L964-L963)*J$3)</f>
        <v/>
      </c>
    </row>
    <row r="965" spans="1:13">
      <c r="A965" s="133"/>
      <c r="B965" s="134"/>
      <c r="C965" s="134"/>
      <c r="D965" s="134"/>
      <c r="E965" s="134"/>
      <c r="F965" s="135"/>
      <c r="G965" s="136"/>
      <c r="L965" s="67" t="str">
        <f t="shared" si="41"/>
        <v/>
      </c>
      <c r="M965" s="67" t="str">
        <f t="shared" si="42"/>
        <v/>
      </c>
    </row>
    <row r="966" spans="1:13">
      <c r="A966" s="133"/>
      <c r="B966" s="134"/>
      <c r="C966" s="134"/>
      <c r="D966" s="134"/>
      <c r="E966" s="134"/>
      <c r="F966" s="135"/>
      <c r="G966" s="136"/>
      <c r="L966" s="67" t="str">
        <f t="shared" si="41"/>
        <v/>
      </c>
      <c r="M966" s="67" t="str">
        <f t="shared" si="42"/>
        <v/>
      </c>
    </row>
    <row r="967" spans="1:13">
      <c r="A967" s="133"/>
      <c r="B967" s="134"/>
      <c r="C967" s="134"/>
      <c r="D967" s="134"/>
      <c r="E967" s="134"/>
      <c r="F967" s="135"/>
      <c r="G967" s="136"/>
      <c r="L967" s="67" t="str">
        <f t="shared" si="41"/>
        <v/>
      </c>
      <c r="M967" s="67" t="str">
        <f t="shared" si="42"/>
        <v/>
      </c>
    </row>
    <row r="968" spans="1:13">
      <c r="A968" s="133"/>
      <c r="B968" s="134"/>
      <c r="C968" s="134"/>
      <c r="D968" s="134"/>
      <c r="E968" s="134"/>
      <c r="F968" s="135"/>
      <c r="G968" s="136"/>
      <c r="L968" s="67" t="str">
        <f t="shared" si="41"/>
        <v/>
      </c>
      <c r="M968" s="67" t="str">
        <f t="shared" si="42"/>
        <v/>
      </c>
    </row>
    <row r="969" spans="1:13">
      <c r="A969" s="133"/>
      <c r="B969" s="134"/>
      <c r="C969" s="134"/>
      <c r="D969" s="134"/>
      <c r="E969" s="134"/>
      <c r="F969" s="135"/>
      <c r="G969" s="136"/>
      <c r="L969" s="67" t="str">
        <f t="shared" si="41"/>
        <v/>
      </c>
      <c r="M969" s="67" t="str">
        <f t="shared" si="42"/>
        <v/>
      </c>
    </row>
    <row r="970" spans="1:13">
      <c r="A970" s="133"/>
      <c r="B970" s="134"/>
      <c r="C970" s="134"/>
      <c r="D970" s="134"/>
      <c r="E970" s="134"/>
      <c r="F970" s="135"/>
      <c r="G970" s="136"/>
      <c r="L970" s="67" t="str">
        <f t="shared" si="41"/>
        <v/>
      </c>
      <c r="M970" s="67" t="str">
        <f t="shared" si="42"/>
        <v/>
      </c>
    </row>
    <row r="971" spans="1:13">
      <c r="A971" s="133"/>
      <c r="B971" s="134"/>
      <c r="C971" s="134"/>
      <c r="D971" s="134"/>
      <c r="E971" s="134"/>
      <c r="F971" s="135"/>
      <c r="G971" s="136"/>
      <c r="L971" s="67" t="str">
        <f t="shared" si="41"/>
        <v/>
      </c>
      <c r="M971" s="67" t="str">
        <f t="shared" si="42"/>
        <v/>
      </c>
    </row>
    <row r="972" spans="1:13">
      <c r="A972" s="133"/>
      <c r="B972" s="134"/>
      <c r="C972" s="134"/>
      <c r="D972" s="134"/>
      <c r="E972" s="134"/>
      <c r="F972" s="135"/>
      <c r="G972" s="136"/>
      <c r="L972" s="67" t="str">
        <f t="shared" si="41"/>
        <v/>
      </c>
      <c r="M972" s="67" t="str">
        <f t="shared" si="42"/>
        <v/>
      </c>
    </row>
    <row r="973" spans="1:13">
      <c r="A973" s="133"/>
      <c r="B973" s="134"/>
      <c r="C973" s="134"/>
      <c r="D973" s="134"/>
      <c r="E973" s="134"/>
      <c r="F973" s="135"/>
      <c r="G973" s="136"/>
      <c r="L973" s="67" t="str">
        <f t="shared" si="41"/>
        <v/>
      </c>
      <c r="M973" s="67" t="str">
        <f t="shared" si="42"/>
        <v/>
      </c>
    </row>
    <row r="974" spans="1:13">
      <c r="A974" s="133"/>
      <c r="B974" s="134"/>
      <c r="C974" s="134"/>
      <c r="D974" s="134"/>
      <c r="E974" s="134"/>
      <c r="F974" s="135"/>
      <c r="G974" s="136"/>
      <c r="L974" s="67" t="str">
        <f t="shared" si="41"/>
        <v/>
      </c>
      <c r="M974" s="67" t="str">
        <f t="shared" si="42"/>
        <v/>
      </c>
    </row>
    <row r="975" spans="1:13">
      <c r="A975" s="133"/>
      <c r="B975" s="134"/>
      <c r="C975" s="134"/>
      <c r="D975" s="134"/>
      <c r="E975" s="134"/>
      <c r="F975" s="135"/>
      <c r="G975" s="136"/>
      <c r="L975" s="67" t="str">
        <f t="shared" si="41"/>
        <v/>
      </c>
      <c r="M975" s="67" t="str">
        <f t="shared" si="42"/>
        <v/>
      </c>
    </row>
    <row r="976" spans="1:13">
      <c r="A976" s="133"/>
      <c r="B976" s="134"/>
      <c r="C976" s="134"/>
      <c r="D976" s="134"/>
      <c r="E976" s="134"/>
      <c r="F976" s="135"/>
      <c r="G976" s="136"/>
      <c r="L976" s="67" t="str">
        <f t="shared" si="41"/>
        <v/>
      </c>
      <c r="M976" s="67" t="str">
        <f t="shared" si="42"/>
        <v/>
      </c>
    </row>
    <row r="977" spans="1:13">
      <c r="A977" s="133"/>
      <c r="B977" s="134"/>
      <c r="C977" s="134"/>
      <c r="D977" s="134"/>
      <c r="E977" s="134"/>
      <c r="F977" s="135"/>
      <c r="G977" s="136"/>
      <c r="L977" s="67" t="str">
        <f t="shared" si="41"/>
        <v/>
      </c>
      <c r="M977" s="67" t="str">
        <f t="shared" si="42"/>
        <v/>
      </c>
    </row>
    <row r="978" spans="1:13">
      <c r="A978" s="133"/>
      <c r="B978" s="134"/>
      <c r="C978" s="134"/>
      <c r="D978" s="134"/>
      <c r="E978" s="134"/>
      <c r="F978" s="135"/>
      <c r="G978" s="136"/>
      <c r="L978" s="67" t="str">
        <f t="shared" si="41"/>
        <v/>
      </c>
      <c r="M978" s="67" t="str">
        <f t="shared" si="42"/>
        <v/>
      </c>
    </row>
    <row r="979" spans="1:13">
      <c r="A979" s="133"/>
      <c r="B979" s="134"/>
      <c r="C979" s="134"/>
      <c r="D979" s="134"/>
      <c r="E979" s="134"/>
      <c r="F979" s="135"/>
      <c r="G979" s="136"/>
      <c r="L979" s="67" t="str">
        <f t="shared" si="41"/>
        <v/>
      </c>
      <c r="M979" s="67" t="str">
        <f t="shared" si="42"/>
        <v/>
      </c>
    </row>
    <row r="980" spans="1:13">
      <c r="A980" s="133"/>
      <c r="B980" s="134"/>
      <c r="C980" s="134"/>
      <c r="D980" s="134"/>
      <c r="E980" s="134"/>
      <c r="F980" s="135"/>
      <c r="G980" s="136"/>
      <c r="L980" s="67" t="str">
        <f t="shared" si="41"/>
        <v/>
      </c>
      <c r="M980" s="67" t="str">
        <f t="shared" si="42"/>
        <v/>
      </c>
    </row>
    <row r="981" spans="1:13">
      <c r="A981" s="133"/>
      <c r="B981" s="134"/>
      <c r="C981" s="134"/>
      <c r="D981" s="134"/>
      <c r="E981" s="134"/>
      <c r="F981" s="135"/>
      <c r="G981" s="136"/>
      <c r="L981" s="67" t="str">
        <f t="shared" si="41"/>
        <v/>
      </c>
      <c r="M981" s="67" t="str">
        <f t="shared" si="42"/>
        <v/>
      </c>
    </row>
    <row r="982" spans="1:13">
      <c r="A982" s="133"/>
      <c r="B982" s="134"/>
      <c r="C982" s="134"/>
      <c r="D982" s="134"/>
      <c r="E982" s="134"/>
      <c r="F982" s="135"/>
      <c r="G982" s="136"/>
      <c r="L982" s="67" t="str">
        <f t="shared" si="41"/>
        <v/>
      </c>
      <c r="M982" s="67" t="str">
        <f t="shared" si="42"/>
        <v/>
      </c>
    </row>
    <row r="983" spans="1:13">
      <c r="A983" s="133"/>
      <c r="B983" s="134"/>
      <c r="C983" s="134"/>
      <c r="D983" s="134"/>
      <c r="E983" s="134"/>
      <c r="F983" s="135"/>
      <c r="G983" s="136"/>
      <c r="L983" s="67" t="str">
        <f t="shared" si="41"/>
        <v/>
      </c>
      <c r="M983" s="67" t="str">
        <f t="shared" si="42"/>
        <v/>
      </c>
    </row>
    <row r="984" spans="1:13">
      <c r="A984" s="133"/>
      <c r="B984" s="134"/>
      <c r="C984" s="134"/>
      <c r="D984" s="134"/>
      <c r="E984" s="134"/>
      <c r="F984" s="135"/>
      <c r="G984" s="136"/>
      <c r="L984" s="67" t="str">
        <f t="shared" si="41"/>
        <v/>
      </c>
      <c r="M984" s="67" t="str">
        <f t="shared" si="42"/>
        <v/>
      </c>
    </row>
    <row r="985" spans="1:13">
      <c r="A985" s="133"/>
      <c r="B985" s="134"/>
      <c r="C985" s="134"/>
      <c r="D985" s="134"/>
      <c r="E985" s="134"/>
      <c r="F985" s="135"/>
      <c r="G985" s="136"/>
      <c r="L985" s="67" t="str">
        <f t="shared" si="41"/>
        <v/>
      </c>
      <c r="M985" s="67" t="str">
        <f t="shared" si="42"/>
        <v/>
      </c>
    </row>
    <row r="986" spans="1:13">
      <c r="A986" s="133"/>
      <c r="B986" s="134"/>
      <c r="C986" s="134"/>
      <c r="D986" s="134"/>
      <c r="E986" s="134"/>
      <c r="F986" s="135"/>
      <c r="G986" s="136"/>
      <c r="L986" s="67" t="str">
        <f t="shared" si="41"/>
        <v/>
      </c>
      <c r="M986" s="67" t="str">
        <f t="shared" si="42"/>
        <v/>
      </c>
    </row>
    <row r="987" spans="1:13">
      <c r="A987" s="133"/>
      <c r="B987" s="134"/>
      <c r="C987" s="134"/>
      <c r="D987" s="134"/>
      <c r="E987" s="134"/>
      <c r="F987" s="135"/>
      <c r="G987" s="136"/>
      <c r="L987" s="67" t="str">
        <f t="shared" si="41"/>
        <v/>
      </c>
      <c r="M987" s="67" t="str">
        <f t="shared" si="42"/>
        <v/>
      </c>
    </row>
    <row r="988" spans="1:13">
      <c r="A988" s="133"/>
      <c r="B988" s="134"/>
      <c r="C988" s="134"/>
      <c r="D988" s="134"/>
      <c r="E988" s="134"/>
      <c r="F988" s="135"/>
      <c r="G988" s="136"/>
      <c r="L988" s="67" t="str">
        <f t="shared" si="41"/>
        <v/>
      </c>
      <c r="M988" s="67" t="str">
        <f t="shared" si="42"/>
        <v/>
      </c>
    </row>
    <row r="989" spans="1:13">
      <c r="A989" s="133"/>
      <c r="B989" s="134"/>
      <c r="C989" s="134"/>
      <c r="D989" s="134"/>
      <c r="E989" s="134"/>
      <c r="F989" s="135"/>
      <c r="G989" s="136"/>
      <c r="L989" s="67" t="str">
        <f t="shared" si="41"/>
        <v/>
      </c>
      <c r="M989" s="67" t="str">
        <f t="shared" si="42"/>
        <v/>
      </c>
    </row>
    <row r="990" spans="1:13">
      <c r="A990" s="133"/>
      <c r="B990" s="134"/>
      <c r="C990" s="134"/>
      <c r="D990" s="134"/>
      <c r="E990" s="134"/>
      <c r="F990" s="135"/>
      <c r="G990" s="136"/>
      <c r="L990" s="67" t="str">
        <f t="shared" si="41"/>
        <v/>
      </c>
      <c r="M990" s="67" t="str">
        <f t="shared" si="42"/>
        <v/>
      </c>
    </row>
    <row r="991" spans="1:13">
      <c r="A991" s="133"/>
      <c r="B991" s="134"/>
      <c r="C991" s="134"/>
      <c r="D991" s="134"/>
      <c r="E991" s="134"/>
      <c r="F991" s="135"/>
      <c r="G991" s="136"/>
      <c r="L991" s="67" t="str">
        <f t="shared" si="41"/>
        <v/>
      </c>
      <c r="M991" s="67" t="str">
        <f t="shared" si="42"/>
        <v/>
      </c>
    </row>
    <row r="992" spans="1:13">
      <c r="A992" s="133"/>
      <c r="B992" s="134"/>
      <c r="C992" s="134"/>
      <c r="D992" s="134"/>
      <c r="E992" s="134"/>
      <c r="F992" s="135"/>
      <c r="G992" s="136"/>
      <c r="L992" s="67" t="str">
        <f t="shared" si="41"/>
        <v/>
      </c>
      <c r="M992" s="67" t="str">
        <f t="shared" si="42"/>
        <v/>
      </c>
    </row>
    <row r="993" spans="1:13">
      <c r="A993" s="133"/>
      <c r="B993" s="134"/>
      <c r="C993" s="134"/>
      <c r="D993" s="134"/>
      <c r="E993" s="134"/>
      <c r="F993" s="135"/>
      <c r="G993" s="136"/>
      <c r="L993" s="67" t="str">
        <f t="shared" si="41"/>
        <v/>
      </c>
      <c r="M993" s="67" t="str">
        <f t="shared" si="42"/>
        <v/>
      </c>
    </row>
    <row r="994" spans="1:13">
      <c r="A994" s="133"/>
      <c r="B994" s="134"/>
      <c r="C994" s="134"/>
      <c r="D994" s="134"/>
      <c r="E994" s="134"/>
      <c r="F994" s="135"/>
      <c r="G994" s="136"/>
      <c r="L994" s="67" t="str">
        <f t="shared" si="41"/>
        <v/>
      </c>
      <c r="M994" s="67" t="str">
        <f t="shared" si="42"/>
        <v/>
      </c>
    </row>
    <row r="995" spans="1:13">
      <c r="A995" s="133"/>
      <c r="B995" s="134"/>
      <c r="C995" s="134"/>
      <c r="D995" s="134"/>
      <c r="E995" s="134"/>
      <c r="F995" s="135"/>
      <c r="G995" s="136"/>
      <c r="L995" s="67" t="str">
        <f t="shared" si="41"/>
        <v/>
      </c>
      <c r="M995" s="67" t="str">
        <f t="shared" si="42"/>
        <v/>
      </c>
    </row>
    <row r="996" spans="1:13">
      <c r="A996" s="133"/>
      <c r="B996" s="134"/>
      <c r="C996" s="134"/>
      <c r="D996" s="134"/>
      <c r="E996" s="134"/>
      <c r="F996" s="135"/>
      <c r="G996" s="136"/>
      <c r="L996" s="67" t="str">
        <f t="shared" si="41"/>
        <v/>
      </c>
      <c r="M996" s="67" t="str">
        <f t="shared" si="42"/>
        <v/>
      </c>
    </row>
    <row r="997" spans="1:13">
      <c r="A997" s="133"/>
      <c r="B997" s="134"/>
      <c r="C997" s="134"/>
      <c r="D997" s="134"/>
      <c r="E997" s="134"/>
      <c r="F997" s="135"/>
      <c r="G997" s="136"/>
      <c r="L997" s="67" t="str">
        <f t="shared" si="41"/>
        <v/>
      </c>
      <c r="M997" s="67" t="str">
        <f t="shared" si="42"/>
        <v/>
      </c>
    </row>
    <row r="998" spans="1:13">
      <c r="A998" s="133"/>
      <c r="B998" s="134"/>
      <c r="C998" s="134"/>
      <c r="D998" s="134"/>
      <c r="E998" s="134"/>
      <c r="F998" s="135"/>
      <c r="G998" s="136"/>
      <c r="L998" s="67" t="str">
        <f t="shared" si="41"/>
        <v/>
      </c>
      <c r="M998" s="67" t="str">
        <f t="shared" si="42"/>
        <v/>
      </c>
    </row>
    <row r="999" spans="1:13">
      <c r="A999" s="133"/>
      <c r="B999" s="134"/>
      <c r="C999" s="134"/>
      <c r="D999" s="134"/>
      <c r="E999" s="134"/>
      <c r="F999" s="135"/>
      <c r="G999" s="136"/>
      <c r="L999" s="67" t="str">
        <f t="shared" si="41"/>
        <v/>
      </c>
      <c r="M999" s="67" t="str">
        <f t="shared" si="42"/>
        <v/>
      </c>
    </row>
    <row r="1000" spans="1:13">
      <c r="A1000" s="133"/>
      <c r="B1000" s="134"/>
      <c r="C1000" s="134"/>
      <c r="D1000" s="134"/>
      <c r="E1000" s="134"/>
      <c r="F1000" s="135"/>
      <c r="G1000" s="136"/>
      <c r="L1000" s="67" t="str">
        <f t="shared" si="41"/>
        <v/>
      </c>
      <c r="M1000" s="67" t="str">
        <f t="shared" si="42"/>
        <v/>
      </c>
    </row>
    <row r="1001" spans="1:13">
      <c r="A1001" s="133"/>
      <c r="B1001" s="134"/>
      <c r="C1001" s="134"/>
      <c r="D1001" s="134"/>
      <c r="E1001" s="134"/>
      <c r="F1001" s="135"/>
      <c r="G1001" s="136"/>
      <c r="L1001" s="67" t="str">
        <f t="shared" si="41"/>
        <v/>
      </c>
      <c r="M1001" s="67" t="str">
        <f t="shared" si="42"/>
        <v/>
      </c>
    </row>
    <row r="1002" spans="1:13">
      <c r="A1002" s="133"/>
      <c r="B1002" s="134"/>
      <c r="C1002" s="134"/>
      <c r="D1002" s="134"/>
      <c r="E1002" s="134"/>
      <c r="F1002" s="135"/>
      <c r="G1002" s="136"/>
      <c r="L1002" s="67" t="str">
        <f t="shared" si="41"/>
        <v/>
      </c>
      <c r="M1002" s="67" t="str">
        <f t="shared" si="42"/>
        <v/>
      </c>
    </row>
    <row r="1003" spans="1:13">
      <c r="A1003" s="133"/>
      <c r="B1003" s="134"/>
      <c r="C1003" s="134"/>
      <c r="D1003" s="134"/>
      <c r="E1003" s="134"/>
      <c r="F1003" s="135"/>
      <c r="G1003" s="136"/>
      <c r="L1003" s="67" t="str">
        <f t="shared" si="41"/>
        <v/>
      </c>
      <c r="M1003" s="67" t="str">
        <f t="shared" si="42"/>
        <v/>
      </c>
    </row>
    <row r="1004" spans="1:13">
      <c r="A1004" s="133"/>
      <c r="B1004" s="134"/>
      <c r="C1004" s="134"/>
      <c r="D1004" s="134"/>
      <c r="E1004" s="134"/>
      <c r="F1004" s="135"/>
      <c r="G1004" s="136"/>
      <c r="L1004" s="67" t="str">
        <f t="shared" si="41"/>
        <v/>
      </c>
      <c r="M1004" s="67" t="str">
        <f t="shared" si="42"/>
        <v/>
      </c>
    </row>
    <row r="1005" spans="1:13">
      <c r="A1005" s="133"/>
      <c r="B1005" s="134"/>
      <c r="C1005" s="134"/>
      <c r="D1005" s="134"/>
      <c r="E1005" s="134"/>
      <c r="F1005" s="135"/>
      <c r="G1005" s="136"/>
      <c r="L1005" s="67" t="str">
        <f t="shared" si="41"/>
        <v/>
      </c>
      <c r="M1005" s="67" t="str">
        <f t="shared" si="42"/>
        <v/>
      </c>
    </row>
    <row r="1006" spans="1:13">
      <c r="A1006" s="133"/>
      <c r="B1006" s="134"/>
      <c r="C1006" s="134"/>
      <c r="D1006" s="134"/>
      <c r="E1006" s="134"/>
      <c r="F1006" s="135"/>
      <c r="G1006" s="136"/>
      <c r="L1006" s="67" t="str">
        <f t="shared" si="41"/>
        <v/>
      </c>
      <c r="M1006" s="67" t="str">
        <f t="shared" si="42"/>
        <v/>
      </c>
    </row>
    <row r="1007" spans="1:13">
      <c r="A1007" s="133"/>
      <c r="B1007" s="134"/>
      <c r="C1007" s="134"/>
      <c r="D1007" s="134"/>
      <c r="E1007" s="134"/>
      <c r="F1007" s="135"/>
      <c r="G1007" s="136"/>
      <c r="L1007" s="67" t="str">
        <f t="shared" si="41"/>
        <v/>
      </c>
      <c r="M1007" s="67" t="str">
        <f t="shared" si="42"/>
        <v/>
      </c>
    </row>
    <row r="1008" spans="1:13">
      <c r="A1008" s="133"/>
      <c r="B1008" s="134"/>
      <c r="C1008" s="134"/>
      <c r="D1008" s="134"/>
      <c r="E1008" s="134"/>
      <c r="F1008" s="135"/>
      <c r="G1008" s="136"/>
      <c r="L1008" s="67" t="str">
        <f t="shared" si="41"/>
        <v/>
      </c>
      <c r="M1008" s="67" t="str">
        <f t="shared" si="42"/>
        <v/>
      </c>
    </row>
    <row r="1009" spans="1:13">
      <c r="A1009" s="133"/>
      <c r="B1009" s="134"/>
      <c r="C1009" s="134"/>
      <c r="D1009" s="134"/>
      <c r="E1009" s="134"/>
      <c r="F1009" s="135"/>
      <c r="G1009" s="136"/>
      <c r="L1009" s="67" t="str">
        <f t="shared" si="41"/>
        <v/>
      </c>
      <c r="M1009" s="67" t="str">
        <f t="shared" si="42"/>
        <v/>
      </c>
    </row>
    <row r="1010" spans="1:13">
      <c r="A1010" s="133"/>
      <c r="B1010" s="134"/>
      <c r="C1010" s="134"/>
      <c r="D1010" s="134"/>
      <c r="E1010" s="134"/>
      <c r="F1010" s="135"/>
      <c r="G1010" s="136"/>
      <c r="L1010" s="67" t="str">
        <f t="shared" si="41"/>
        <v/>
      </c>
      <c r="M1010" s="67" t="str">
        <f t="shared" si="42"/>
        <v/>
      </c>
    </row>
    <row r="1011" spans="1:13">
      <c r="A1011" s="133"/>
      <c r="B1011" s="134"/>
      <c r="C1011" s="134"/>
      <c r="D1011" s="134"/>
      <c r="E1011" s="134"/>
      <c r="F1011" s="135"/>
      <c r="G1011" s="136"/>
      <c r="L1011" s="67" t="str">
        <f t="shared" si="41"/>
        <v/>
      </c>
      <c r="M1011" s="67" t="str">
        <f t="shared" si="42"/>
        <v/>
      </c>
    </row>
    <row r="1012" spans="1:13">
      <c r="A1012" s="133"/>
      <c r="B1012" s="134"/>
      <c r="C1012" s="134"/>
      <c r="D1012" s="134"/>
      <c r="E1012" s="134"/>
      <c r="F1012" s="135"/>
      <c r="G1012" s="136"/>
      <c r="L1012" s="67" t="str">
        <f t="shared" si="41"/>
        <v/>
      </c>
      <c r="M1012" s="67" t="str">
        <f t="shared" si="42"/>
        <v/>
      </c>
    </row>
    <row r="1013" spans="1:13">
      <c r="A1013" s="133"/>
      <c r="B1013" s="134"/>
      <c r="C1013" s="134"/>
      <c r="D1013" s="134"/>
      <c r="E1013" s="134"/>
      <c r="F1013" s="135"/>
      <c r="G1013" s="136"/>
      <c r="L1013" s="67" t="str">
        <f t="shared" si="41"/>
        <v/>
      </c>
      <c r="M1013" s="67" t="str">
        <f t="shared" si="42"/>
        <v/>
      </c>
    </row>
    <row r="1014" spans="1:13">
      <c r="A1014" s="133"/>
      <c r="B1014" s="134"/>
      <c r="C1014" s="134"/>
      <c r="D1014" s="134"/>
      <c r="E1014" s="134"/>
      <c r="F1014" s="135"/>
      <c r="G1014" s="136"/>
      <c r="L1014" s="67" t="str">
        <f t="shared" si="41"/>
        <v/>
      </c>
      <c r="M1014" s="67" t="str">
        <f t="shared" si="42"/>
        <v/>
      </c>
    </row>
    <row r="1015" spans="1:13">
      <c r="A1015" s="133"/>
      <c r="B1015" s="134"/>
      <c r="C1015" s="134"/>
      <c r="D1015" s="134"/>
      <c r="E1015" s="134"/>
      <c r="F1015" s="135"/>
      <c r="G1015" s="136"/>
      <c r="L1015" s="67" t="str">
        <f t="shared" si="41"/>
        <v/>
      </c>
      <c r="M1015" s="67" t="str">
        <f t="shared" si="42"/>
        <v/>
      </c>
    </row>
    <row r="1016" spans="1:13">
      <c r="A1016" s="133"/>
      <c r="B1016" s="134"/>
      <c r="C1016" s="134"/>
      <c r="D1016" s="134"/>
      <c r="E1016" s="134"/>
      <c r="F1016" s="135"/>
      <c r="G1016" s="136"/>
      <c r="L1016" s="67" t="str">
        <f t="shared" si="41"/>
        <v/>
      </c>
      <c r="M1016" s="67" t="str">
        <f t="shared" si="42"/>
        <v/>
      </c>
    </row>
    <row r="1017" spans="1:13">
      <c r="A1017" s="133"/>
      <c r="B1017" s="134"/>
      <c r="C1017" s="134"/>
      <c r="D1017" s="134"/>
      <c r="E1017" s="134"/>
      <c r="F1017" s="135"/>
      <c r="G1017" s="136"/>
      <c r="L1017" s="67" t="str">
        <f t="shared" si="41"/>
        <v/>
      </c>
      <c r="M1017" s="67" t="str">
        <f t="shared" si="42"/>
        <v/>
      </c>
    </row>
    <row r="1018" spans="1:13">
      <c r="A1018" s="133"/>
      <c r="B1018" s="134"/>
      <c r="C1018" s="134"/>
      <c r="D1018" s="134"/>
      <c r="E1018" s="134"/>
      <c r="F1018" s="135"/>
      <c r="G1018" s="136"/>
      <c r="L1018" s="67" t="str">
        <f t="shared" si="41"/>
        <v/>
      </c>
      <c r="M1018" s="67" t="str">
        <f t="shared" si="42"/>
        <v/>
      </c>
    </row>
    <row r="1019" spans="1:13">
      <c r="A1019" s="133"/>
      <c r="B1019" s="134"/>
      <c r="C1019" s="134"/>
      <c r="D1019" s="134"/>
      <c r="E1019" s="134"/>
      <c r="F1019" s="135"/>
      <c r="G1019" s="136"/>
      <c r="L1019" s="67" t="str">
        <f t="shared" si="41"/>
        <v/>
      </c>
      <c r="M1019" s="67" t="str">
        <f t="shared" si="42"/>
        <v/>
      </c>
    </row>
    <row r="1020" spans="1:13">
      <c r="A1020" s="133"/>
      <c r="B1020" s="134"/>
      <c r="C1020" s="134"/>
      <c r="D1020" s="134"/>
      <c r="E1020" s="134"/>
      <c r="F1020" s="135"/>
      <c r="G1020" s="136"/>
      <c r="L1020" s="67" t="str">
        <f t="shared" si="41"/>
        <v/>
      </c>
      <c r="M1020" s="67" t="str">
        <f t="shared" si="42"/>
        <v/>
      </c>
    </row>
    <row r="1021" spans="1:13">
      <c r="A1021" s="133"/>
      <c r="B1021" s="134"/>
      <c r="C1021" s="134"/>
      <c r="D1021" s="134"/>
      <c r="E1021" s="134"/>
      <c r="F1021" s="135"/>
      <c r="G1021" s="136"/>
      <c r="L1021" s="67" t="str">
        <f t="shared" si="41"/>
        <v/>
      </c>
      <c r="M1021" s="67" t="str">
        <f t="shared" si="42"/>
        <v/>
      </c>
    </row>
    <row r="1022" spans="1:13">
      <c r="A1022" s="133"/>
      <c r="B1022" s="134"/>
      <c r="C1022" s="134"/>
      <c r="D1022" s="134"/>
      <c r="E1022" s="134"/>
      <c r="F1022" s="135"/>
      <c r="G1022" s="136"/>
      <c r="L1022" s="67" t="str">
        <f t="shared" si="41"/>
        <v/>
      </c>
      <c r="M1022" s="67" t="str">
        <f t="shared" si="42"/>
        <v/>
      </c>
    </row>
    <row r="1023" spans="1:13">
      <c r="A1023" s="133"/>
      <c r="B1023" s="134"/>
      <c r="C1023" s="134"/>
      <c r="D1023" s="134"/>
      <c r="E1023" s="134"/>
      <c r="F1023" s="135"/>
      <c r="G1023" s="136"/>
      <c r="L1023" s="67" t="str">
        <f t="shared" si="41"/>
        <v/>
      </c>
      <c r="M1023" s="67" t="str">
        <f t="shared" si="42"/>
        <v/>
      </c>
    </row>
    <row r="1024" spans="1:13">
      <c r="A1024" s="133"/>
      <c r="B1024" s="134"/>
      <c r="C1024" s="134"/>
      <c r="D1024" s="134"/>
      <c r="E1024" s="134"/>
      <c r="F1024" s="135"/>
      <c r="G1024" s="136"/>
      <c r="L1024" s="67" t="str">
        <f t="shared" si="41"/>
        <v/>
      </c>
      <c r="M1024" s="67" t="str">
        <f t="shared" si="42"/>
        <v/>
      </c>
    </row>
    <row r="1025" spans="1:13">
      <c r="A1025" s="133"/>
      <c r="B1025" s="134"/>
      <c r="C1025" s="134"/>
      <c r="D1025" s="134"/>
      <c r="E1025" s="134"/>
      <c r="F1025" s="135"/>
      <c r="G1025" s="136"/>
      <c r="L1025" s="67" t="str">
        <f t="shared" si="41"/>
        <v/>
      </c>
      <c r="M1025" s="67" t="str">
        <f t="shared" si="42"/>
        <v/>
      </c>
    </row>
    <row r="1026" spans="1:13">
      <c r="A1026" s="133"/>
      <c r="B1026" s="134"/>
      <c r="C1026" s="134"/>
      <c r="D1026" s="134"/>
      <c r="E1026" s="134"/>
      <c r="F1026" s="135"/>
      <c r="G1026" s="136"/>
      <c r="L1026" s="67" t="str">
        <f t="shared" si="41"/>
        <v/>
      </c>
      <c r="M1026" s="67" t="str">
        <f t="shared" si="42"/>
        <v/>
      </c>
    </row>
    <row r="1027" spans="1:13">
      <c r="A1027" s="133"/>
      <c r="B1027" s="134"/>
      <c r="C1027" s="134"/>
      <c r="D1027" s="134"/>
      <c r="E1027" s="134"/>
      <c r="F1027" s="135"/>
      <c r="G1027" s="136"/>
      <c r="L1027" s="67" t="str">
        <f t="shared" ref="L1027:L1090" si="43">IF(E1027="","",NORMDIST(E1027,J$10,J$11,TRUE))</f>
        <v/>
      </c>
      <c r="M1027" s="67" t="str">
        <f t="shared" si="42"/>
        <v/>
      </c>
    </row>
    <row r="1028" spans="1:13">
      <c r="A1028" s="133"/>
      <c r="B1028" s="134"/>
      <c r="C1028" s="134"/>
      <c r="D1028" s="134"/>
      <c r="E1028" s="134"/>
      <c r="F1028" s="135"/>
      <c r="G1028" s="136"/>
      <c r="L1028" s="67" t="str">
        <f t="shared" si="43"/>
        <v/>
      </c>
      <c r="M1028" s="67" t="str">
        <f t="shared" ref="M1028:M1091" si="44">IF(L1028="","",(L1028-L1027)*J$3)</f>
        <v/>
      </c>
    </row>
    <row r="1029" spans="1:13">
      <c r="A1029" s="133"/>
      <c r="B1029" s="134"/>
      <c r="C1029" s="134"/>
      <c r="D1029" s="134"/>
      <c r="E1029" s="134"/>
      <c r="F1029" s="135"/>
      <c r="G1029" s="136"/>
      <c r="L1029" s="67" t="str">
        <f t="shared" si="43"/>
        <v/>
      </c>
      <c r="M1029" s="67" t="str">
        <f t="shared" si="44"/>
        <v/>
      </c>
    </row>
    <row r="1030" spans="1:13">
      <c r="A1030" s="133"/>
      <c r="B1030" s="134"/>
      <c r="C1030" s="134"/>
      <c r="D1030" s="134"/>
      <c r="E1030" s="134"/>
      <c r="F1030" s="135"/>
      <c r="G1030" s="136"/>
      <c r="L1030" s="67" t="str">
        <f t="shared" si="43"/>
        <v/>
      </c>
      <c r="M1030" s="67" t="str">
        <f t="shared" si="44"/>
        <v/>
      </c>
    </row>
    <row r="1031" spans="1:13">
      <c r="A1031" s="133"/>
      <c r="B1031" s="134"/>
      <c r="C1031" s="134"/>
      <c r="D1031" s="134"/>
      <c r="E1031" s="134"/>
      <c r="F1031" s="135"/>
      <c r="G1031" s="136"/>
      <c r="L1031" s="67" t="str">
        <f t="shared" si="43"/>
        <v/>
      </c>
      <c r="M1031" s="67" t="str">
        <f t="shared" si="44"/>
        <v/>
      </c>
    </row>
    <row r="1032" spans="1:13">
      <c r="A1032" s="133"/>
      <c r="B1032" s="134"/>
      <c r="C1032" s="134"/>
      <c r="D1032" s="134"/>
      <c r="E1032" s="134"/>
      <c r="F1032" s="135"/>
      <c r="G1032" s="136"/>
      <c r="L1032" s="67" t="str">
        <f t="shared" si="43"/>
        <v/>
      </c>
      <c r="M1032" s="67" t="str">
        <f t="shared" si="44"/>
        <v/>
      </c>
    </row>
    <row r="1033" spans="1:13">
      <c r="A1033" s="133"/>
      <c r="B1033" s="134"/>
      <c r="C1033" s="134"/>
      <c r="D1033" s="134"/>
      <c r="E1033" s="134"/>
      <c r="F1033" s="135"/>
      <c r="G1033" s="136"/>
      <c r="L1033" s="67" t="str">
        <f t="shared" si="43"/>
        <v/>
      </c>
      <c r="M1033" s="67" t="str">
        <f t="shared" si="44"/>
        <v/>
      </c>
    </row>
    <row r="1034" spans="1:13">
      <c r="A1034" s="133"/>
      <c r="B1034" s="134"/>
      <c r="C1034" s="134"/>
      <c r="D1034" s="134"/>
      <c r="E1034" s="134"/>
      <c r="F1034" s="135"/>
      <c r="G1034" s="136"/>
      <c r="L1034" s="67" t="str">
        <f t="shared" si="43"/>
        <v/>
      </c>
      <c r="M1034" s="67" t="str">
        <f t="shared" si="44"/>
        <v/>
      </c>
    </row>
    <row r="1035" spans="1:13">
      <c r="A1035" s="133"/>
      <c r="B1035" s="134"/>
      <c r="C1035" s="134"/>
      <c r="D1035" s="134"/>
      <c r="E1035" s="134"/>
      <c r="F1035" s="135"/>
      <c r="G1035" s="136"/>
      <c r="L1035" s="67" t="str">
        <f t="shared" si="43"/>
        <v/>
      </c>
      <c r="M1035" s="67" t="str">
        <f t="shared" si="44"/>
        <v/>
      </c>
    </row>
    <row r="1036" spans="1:13">
      <c r="A1036" s="133"/>
      <c r="B1036" s="134"/>
      <c r="C1036" s="134"/>
      <c r="D1036" s="134"/>
      <c r="E1036" s="134"/>
      <c r="F1036" s="135"/>
      <c r="G1036" s="136"/>
      <c r="L1036" s="67" t="str">
        <f t="shared" si="43"/>
        <v/>
      </c>
      <c r="M1036" s="67" t="str">
        <f t="shared" si="44"/>
        <v/>
      </c>
    </row>
    <row r="1037" spans="1:13">
      <c r="A1037" s="133"/>
      <c r="B1037" s="134"/>
      <c r="C1037" s="134"/>
      <c r="D1037" s="134"/>
      <c r="E1037" s="134"/>
      <c r="F1037" s="135"/>
      <c r="G1037" s="136"/>
      <c r="L1037" s="67" t="str">
        <f t="shared" si="43"/>
        <v/>
      </c>
      <c r="M1037" s="67" t="str">
        <f t="shared" si="44"/>
        <v/>
      </c>
    </row>
    <row r="1038" spans="1:13">
      <c r="A1038" s="133"/>
      <c r="B1038" s="134"/>
      <c r="C1038" s="134"/>
      <c r="D1038" s="134"/>
      <c r="E1038" s="134"/>
      <c r="F1038" s="135"/>
      <c r="G1038" s="136"/>
      <c r="L1038" s="67" t="str">
        <f t="shared" si="43"/>
        <v/>
      </c>
      <c r="M1038" s="67" t="str">
        <f t="shared" si="44"/>
        <v/>
      </c>
    </row>
    <row r="1039" spans="1:13">
      <c r="A1039" s="133"/>
      <c r="B1039" s="134"/>
      <c r="C1039" s="134"/>
      <c r="D1039" s="134"/>
      <c r="E1039" s="134"/>
      <c r="F1039" s="135"/>
      <c r="G1039" s="136"/>
      <c r="L1039" s="67" t="str">
        <f t="shared" si="43"/>
        <v/>
      </c>
      <c r="M1039" s="67" t="str">
        <f t="shared" si="44"/>
        <v/>
      </c>
    </row>
    <row r="1040" spans="1:13">
      <c r="A1040" s="133"/>
      <c r="B1040" s="134"/>
      <c r="C1040" s="134"/>
      <c r="D1040" s="134"/>
      <c r="E1040" s="134"/>
      <c r="F1040" s="135"/>
      <c r="G1040" s="136"/>
      <c r="L1040" s="67" t="str">
        <f t="shared" si="43"/>
        <v/>
      </c>
      <c r="M1040" s="67" t="str">
        <f t="shared" si="44"/>
        <v/>
      </c>
    </row>
    <row r="1041" spans="1:13">
      <c r="A1041" s="133"/>
      <c r="B1041" s="134"/>
      <c r="C1041" s="134"/>
      <c r="D1041" s="134"/>
      <c r="E1041" s="134"/>
      <c r="F1041" s="135"/>
      <c r="G1041" s="136"/>
      <c r="L1041" s="67" t="str">
        <f t="shared" si="43"/>
        <v/>
      </c>
      <c r="M1041" s="67" t="str">
        <f t="shared" si="44"/>
        <v/>
      </c>
    </row>
    <row r="1042" spans="1:13">
      <c r="A1042" s="133"/>
      <c r="B1042" s="134"/>
      <c r="C1042" s="134"/>
      <c r="D1042" s="134"/>
      <c r="E1042" s="134"/>
      <c r="F1042" s="135"/>
      <c r="G1042" s="136"/>
      <c r="L1042" s="67" t="str">
        <f t="shared" si="43"/>
        <v/>
      </c>
      <c r="M1042" s="67" t="str">
        <f t="shared" si="44"/>
        <v/>
      </c>
    </row>
    <row r="1043" spans="1:13">
      <c r="A1043" s="133"/>
      <c r="B1043" s="134"/>
      <c r="C1043" s="134"/>
      <c r="D1043" s="134"/>
      <c r="E1043" s="134"/>
      <c r="F1043" s="135"/>
      <c r="G1043" s="136"/>
      <c r="L1043" s="67" t="str">
        <f t="shared" si="43"/>
        <v/>
      </c>
      <c r="M1043" s="67" t="str">
        <f t="shared" si="44"/>
        <v/>
      </c>
    </row>
    <row r="1044" spans="1:13">
      <c r="A1044" s="133"/>
      <c r="B1044" s="134"/>
      <c r="C1044" s="134"/>
      <c r="D1044" s="134"/>
      <c r="E1044" s="134"/>
      <c r="F1044" s="135"/>
      <c r="G1044" s="136"/>
      <c r="L1044" s="67" t="str">
        <f t="shared" si="43"/>
        <v/>
      </c>
      <c r="M1044" s="67" t="str">
        <f t="shared" si="44"/>
        <v/>
      </c>
    </row>
    <row r="1045" spans="1:13">
      <c r="A1045" s="133"/>
      <c r="B1045" s="134"/>
      <c r="C1045" s="134"/>
      <c r="D1045" s="134"/>
      <c r="E1045" s="134"/>
      <c r="F1045" s="135"/>
      <c r="G1045" s="136"/>
      <c r="L1045" s="67" t="str">
        <f t="shared" si="43"/>
        <v/>
      </c>
      <c r="M1045" s="67" t="str">
        <f t="shared" si="44"/>
        <v/>
      </c>
    </row>
    <row r="1046" spans="1:13">
      <c r="A1046" s="133"/>
      <c r="B1046" s="134"/>
      <c r="C1046" s="134"/>
      <c r="D1046" s="134"/>
      <c r="E1046" s="134"/>
      <c r="F1046" s="135"/>
      <c r="G1046" s="136"/>
      <c r="L1046" s="67" t="str">
        <f t="shared" si="43"/>
        <v/>
      </c>
      <c r="M1046" s="67" t="str">
        <f t="shared" si="44"/>
        <v/>
      </c>
    </row>
    <row r="1047" spans="1:13">
      <c r="A1047" s="133"/>
      <c r="B1047" s="134"/>
      <c r="C1047" s="134"/>
      <c r="D1047" s="134"/>
      <c r="E1047" s="134"/>
      <c r="F1047" s="135"/>
      <c r="G1047" s="136"/>
      <c r="L1047" s="67" t="str">
        <f t="shared" si="43"/>
        <v/>
      </c>
      <c r="M1047" s="67" t="str">
        <f t="shared" si="44"/>
        <v/>
      </c>
    </row>
    <row r="1048" spans="1:13">
      <c r="A1048" s="133"/>
      <c r="B1048" s="134"/>
      <c r="C1048" s="134"/>
      <c r="D1048" s="134"/>
      <c r="E1048" s="134"/>
      <c r="F1048" s="135"/>
      <c r="G1048" s="136"/>
      <c r="L1048" s="67" t="str">
        <f t="shared" si="43"/>
        <v/>
      </c>
      <c r="M1048" s="67" t="str">
        <f t="shared" si="44"/>
        <v/>
      </c>
    </row>
    <row r="1049" spans="1:13">
      <c r="A1049" s="133"/>
      <c r="B1049" s="134"/>
      <c r="C1049" s="134"/>
      <c r="D1049" s="134"/>
      <c r="E1049" s="134"/>
      <c r="F1049" s="135"/>
      <c r="G1049" s="136"/>
      <c r="L1049" s="67" t="str">
        <f t="shared" si="43"/>
        <v/>
      </c>
      <c r="M1049" s="67" t="str">
        <f t="shared" si="44"/>
        <v/>
      </c>
    </row>
    <row r="1050" spans="1:13">
      <c r="A1050" s="133"/>
      <c r="B1050" s="134"/>
      <c r="C1050" s="134"/>
      <c r="D1050" s="134"/>
      <c r="E1050" s="134"/>
      <c r="F1050" s="135"/>
      <c r="G1050" s="136"/>
      <c r="L1050" s="67" t="str">
        <f t="shared" si="43"/>
        <v/>
      </c>
      <c r="M1050" s="67" t="str">
        <f t="shared" si="44"/>
        <v/>
      </c>
    </row>
    <row r="1051" spans="1:13">
      <c r="A1051" s="133"/>
      <c r="B1051" s="134"/>
      <c r="C1051" s="134"/>
      <c r="D1051" s="134"/>
      <c r="E1051" s="134"/>
      <c r="F1051" s="135"/>
      <c r="G1051" s="136"/>
      <c r="L1051" s="67" t="str">
        <f t="shared" si="43"/>
        <v/>
      </c>
      <c r="M1051" s="67" t="str">
        <f t="shared" si="44"/>
        <v/>
      </c>
    </row>
    <row r="1052" spans="1:13">
      <c r="A1052" s="133"/>
      <c r="B1052" s="134"/>
      <c r="C1052" s="134"/>
      <c r="D1052" s="134"/>
      <c r="E1052" s="134"/>
      <c r="F1052" s="135"/>
      <c r="G1052" s="136"/>
      <c r="L1052" s="67" t="str">
        <f t="shared" si="43"/>
        <v/>
      </c>
      <c r="M1052" s="67" t="str">
        <f t="shared" si="44"/>
        <v/>
      </c>
    </row>
    <row r="1053" spans="1:13">
      <c r="A1053" s="133"/>
      <c r="B1053" s="134"/>
      <c r="C1053" s="134"/>
      <c r="D1053" s="134"/>
      <c r="E1053" s="134"/>
      <c r="F1053" s="135"/>
      <c r="G1053" s="136"/>
      <c r="L1053" s="67" t="str">
        <f t="shared" si="43"/>
        <v/>
      </c>
      <c r="M1053" s="67" t="str">
        <f t="shared" si="44"/>
        <v/>
      </c>
    </row>
    <row r="1054" spans="1:13">
      <c r="A1054" s="133"/>
      <c r="B1054" s="134"/>
      <c r="C1054" s="134"/>
      <c r="D1054" s="134"/>
      <c r="E1054" s="134"/>
      <c r="F1054" s="135"/>
      <c r="G1054" s="136"/>
      <c r="L1054" s="67" t="str">
        <f t="shared" si="43"/>
        <v/>
      </c>
      <c r="M1054" s="67" t="str">
        <f t="shared" si="44"/>
        <v/>
      </c>
    </row>
    <row r="1055" spans="1:13">
      <c r="A1055" s="133"/>
      <c r="B1055" s="134"/>
      <c r="C1055" s="134"/>
      <c r="D1055" s="134"/>
      <c r="E1055" s="134"/>
      <c r="F1055" s="135"/>
      <c r="G1055" s="136"/>
      <c r="L1055" s="67" t="str">
        <f t="shared" si="43"/>
        <v/>
      </c>
      <c r="M1055" s="67" t="str">
        <f t="shared" si="44"/>
        <v/>
      </c>
    </row>
    <row r="1056" spans="1:13">
      <c r="A1056" s="133"/>
      <c r="B1056" s="134"/>
      <c r="C1056" s="134"/>
      <c r="D1056" s="134"/>
      <c r="E1056" s="134"/>
      <c r="F1056" s="135"/>
      <c r="G1056" s="136"/>
      <c r="L1056" s="67" t="str">
        <f t="shared" si="43"/>
        <v/>
      </c>
      <c r="M1056" s="67" t="str">
        <f t="shared" si="44"/>
        <v/>
      </c>
    </row>
    <row r="1057" spans="1:13">
      <c r="A1057" s="133"/>
      <c r="B1057" s="134"/>
      <c r="C1057" s="134"/>
      <c r="D1057" s="134"/>
      <c r="E1057" s="134"/>
      <c r="F1057" s="135"/>
      <c r="G1057" s="136"/>
      <c r="L1057" s="67" t="str">
        <f t="shared" si="43"/>
        <v/>
      </c>
      <c r="M1057" s="67" t="str">
        <f t="shared" si="44"/>
        <v/>
      </c>
    </row>
    <row r="1058" spans="1:13">
      <c r="A1058" s="133"/>
      <c r="B1058" s="134"/>
      <c r="C1058" s="134"/>
      <c r="D1058" s="134"/>
      <c r="E1058" s="134"/>
      <c r="F1058" s="135"/>
      <c r="G1058" s="136"/>
      <c r="L1058" s="67" t="str">
        <f t="shared" si="43"/>
        <v/>
      </c>
      <c r="M1058" s="67" t="str">
        <f t="shared" si="44"/>
        <v/>
      </c>
    </row>
    <row r="1059" spans="1:13">
      <c r="A1059" s="133"/>
      <c r="B1059" s="134"/>
      <c r="C1059" s="134"/>
      <c r="D1059" s="134"/>
      <c r="E1059" s="134"/>
      <c r="F1059" s="135"/>
      <c r="G1059" s="136"/>
      <c r="L1059" s="67" t="str">
        <f t="shared" si="43"/>
        <v/>
      </c>
      <c r="M1059" s="67" t="str">
        <f t="shared" si="44"/>
        <v/>
      </c>
    </row>
    <row r="1060" spans="1:13">
      <c r="A1060" s="133"/>
      <c r="B1060" s="134"/>
      <c r="C1060" s="134"/>
      <c r="D1060" s="134"/>
      <c r="E1060" s="134"/>
      <c r="F1060" s="135"/>
      <c r="G1060" s="136"/>
      <c r="L1060" s="67" t="str">
        <f t="shared" si="43"/>
        <v/>
      </c>
      <c r="M1060" s="67" t="str">
        <f t="shared" si="44"/>
        <v/>
      </c>
    </row>
    <row r="1061" spans="1:13">
      <c r="A1061" s="133"/>
      <c r="B1061" s="134"/>
      <c r="C1061" s="134"/>
      <c r="D1061" s="134"/>
      <c r="E1061" s="134"/>
      <c r="F1061" s="135"/>
      <c r="G1061" s="136"/>
      <c r="L1061" s="67" t="str">
        <f t="shared" si="43"/>
        <v/>
      </c>
      <c r="M1061" s="67" t="str">
        <f t="shared" si="44"/>
        <v/>
      </c>
    </row>
    <row r="1062" spans="1:13">
      <c r="A1062" s="133"/>
      <c r="B1062" s="134"/>
      <c r="C1062" s="134"/>
      <c r="D1062" s="134"/>
      <c r="E1062" s="134"/>
      <c r="F1062" s="135"/>
      <c r="G1062" s="136"/>
      <c r="L1062" s="67" t="str">
        <f t="shared" si="43"/>
        <v/>
      </c>
      <c r="M1062" s="67" t="str">
        <f t="shared" si="44"/>
        <v/>
      </c>
    </row>
    <row r="1063" spans="1:13">
      <c r="A1063" s="133"/>
      <c r="B1063" s="134"/>
      <c r="C1063" s="134"/>
      <c r="D1063" s="134"/>
      <c r="E1063" s="134"/>
      <c r="F1063" s="135"/>
      <c r="G1063" s="136"/>
      <c r="L1063" s="67" t="str">
        <f t="shared" si="43"/>
        <v/>
      </c>
      <c r="M1063" s="67" t="str">
        <f t="shared" si="44"/>
        <v/>
      </c>
    </row>
    <row r="1064" spans="1:13">
      <c r="A1064" s="133"/>
      <c r="B1064" s="134"/>
      <c r="C1064" s="134"/>
      <c r="D1064" s="134"/>
      <c r="E1064" s="134"/>
      <c r="F1064" s="135"/>
      <c r="G1064" s="136"/>
      <c r="L1064" s="67" t="str">
        <f t="shared" si="43"/>
        <v/>
      </c>
      <c r="M1064" s="67" t="str">
        <f t="shared" si="44"/>
        <v/>
      </c>
    </row>
    <row r="1065" spans="1:13">
      <c r="A1065" s="133"/>
      <c r="B1065" s="134"/>
      <c r="C1065" s="134"/>
      <c r="D1065" s="134"/>
      <c r="E1065" s="134"/>
      <c r="F1065" s="135"/>
      <c r="G1065" s="136"/>
      <c r="L1065" s="67" t="str">
        <f t="shared" si="43"/>
        <v/>
      </c>
      <c r="M1065" s="67" t="str">
        <f t="shared" si="44"/>
        <v/>
      </c>
    </row>
    <row r="1066" spans="1:13">
      <c r="A1066" s="133"/>
      <c r="B1066" s="134"/>
      <c r="C1066" s="134"/>
      <c r="D1066" s="134"/>
      <c r="E1066" s="134"/>
      <c r="F1066" s="135"/>
      <c r="G1066" s="136"/>
      <c r="L1066" s="67" t="str">
        <f t="shared" si="43"/>
        <v/>
      </c>
      <c r="M1066" s="67" t="str">
        <f t="shared" si="44"/>
        <v/>
      </c>
    </row>
    <row r="1067" spans="1:13">
      <c r="A1067" s="133"/>
      <c r="B1067" s="134"/>
      <c r="C1067" s="134"/>
      <c r="D1067" s="134"/>
      <c r="E1067" s="134"/>
      <c r="F1067" s="135"/>
      <c r="G1067" s="136"/>
      <c r="L1067" s="67" t="str">
        <f t="shared" si="43"/>
        <v/>
      </c>
      <c r="M1067" s="67" t="str">
        <f t="shared" si="44"/>
        <v/>
      </c>
    </row>
    <row r="1068" spans="1:13">
      <c r="A1068" s="133"/>
      <c r="B1068" s="134"/>
      <c r="C1068" s="134"/>
      <c r="D1068" s="134"/>
      <c r="E1068" s="134"/>
      <c r="F1068" s="135"/>
      <c r="G1068" s="136"/>
      <c r="L1068" s="67" t="str">
        <f t="shared" si="43"/>
        <v/>
      </c>
      <c r="M1068" s="67" t="str">
        <f t="shared" si="44"/>
        <v/>
      </c>
    </row>
    <row r="1069" spans="1:13">
      <c r="A1069" s="133"/>
      <c r="B1069" s="134"/>
      <c r="C1069" s="134"/>
      <c r="D1069" s="134"/>
      <c r="E1069" s="134"/>
      <c r="F1069" s="135"/>
      <c r="G1069" s="136"/>
      <c r="L1069" s="67" t="str">
        <f t="shared" si="43"/>
        <v/>
      </c>
      <c r="M1069" s="67" t="str">
        <f t="shared" si="44"/>
        <v/>
      </c>
    </row>
    <row r="1070" spans="1:13">
      <c r="A1070" s="133"/>
      <c r="B1070" s="134"/>
      <c r="C1070" s="134"/>
      <c r="D1070" s="134"/>
      <c r="E1070" s="134"/>
      <c r="F1070" s="135"/>
      <c r="G1070" s="136"/>
      <c r="L1070" s="67" t="str">
        <f t="shared" si="43"/>
        <v/>
      </c>
      <c r="M1070" s="67" t="str">
        <f t="shared" si="44"/>
        <v/>
      </c>
    </row>
    <row r="1071" spans="1:13">
      <c r="A1071" s="133"/>
      <c r="B1071" s="134"/>
      <c r="C1071" s="134"/>
      <c r="D1071" s="134"/>
      <c r="E1071" s="134"/>
      <c r="F1071" s="135"/>
      <c r="G1071" s="136"/>
      <c r="L1071" s="67" t="str">
        <f t="shared" si="43"/>
        <v/>
      </c>
      <c r="M1071" s="67" t="str">
        <f t="shared" si="44"/>
        <v/>
      </c>
    </row>
    <row r="1072" spans="1:13">
      <c r="A1072" s="133"/>
      <c r="B1072" s="134"/>
      <c r="C1072" s="134"/>
      <c r="D1072" s="134"/>
      <c r="E1072" s="134"/>
      <c r="F1072" s="135"/>
      <c r="G1072" s="136"/>
      <c r="L1072" s="67" t="str">
        <f t="shared" si="43"/>
        <v/>
      </c>
      <c r="M1072" s="67" t="str">
        <f t="shared" si="44"/>
        <v/>
      </c>
    </row>
    <row r="1073" spans="1:13">
      <c r="A1073" s="133"/>
      <c r="B1073" s="134"/>
      <c r="C1073" s="134"/>
      <c r="D1073" s="134"/>
      <c r="E1073" s="134"/>
      <c r="F1073" s="135"/>
      <c r="G1073" s="136"/>
      <c r="L1073" s="67" t="str">
        <f t="shared" si="43"/>
        <v/>
      </c>
      <c r="M1073" s="67" t="str">
        <f t="shared" si="44"/>
        <v/>
      </c>
    </row>
    <row r="1074" spans="1:13">
      <c r="A1074" s="133"/>
      <c r="B1074" s="134"/>
      <c r="C1074" s="134"/>
      <c r="D1074" s="134"/>
      <c r="E1074" s="134"/>
      <c r="F1074" s="135"/>
      <c r="G1074" s="136"/>
      <c r="L1074" s="67" t="str">
        <f t="shared" si="43"/>
        <v/>
      </c>
      <c r="M1074" s="67" t="str">
        <f t="shared" si="44"/>
        <v/>
      </c>
    </row>
    <row r="1075" spans="1:13">
      <c r="A1075" s="133"/>
      <c r="B1075" s="134"/>
      <c r="C1075" s="134"/>
      <c r="D1075" s="134"/>
      <c r="E1075" s="134"/>
      <c r="F1075" s="135"/>
      <c r="G1075" s="136"/>
      <c r="L1075" s="67" t="str">
        <f t="shared" si="43"/>
        <v/>
      </c>
      <c r="M1075" s="67" t="str">
        <f t="shared" si="44"/>
        <v/>
      </c>
    </row>
    <row r="1076" spans="1:13">
      <c r="A1076" s="133"/>
      <c r="B1076" s="134"/>
      <c r="C1076" s="134"/>
      <c r="D1076" s="134"/>
      <c r="E1076" s="134"/>
      <c r="F1076" s="135"/>
      <c r="G1076" s="136"/>
      <c r="L1076" s="67" t="str">
        <f t="shared" si="43"/>
        <v/>
      </c>
      <c r="M1076" s="67" t="str">
        <f t="shared" si="44"/>
        <v/>
      </c>
    </row>
    <row r="1077" spans="1:13">
      <c r="A1077" s="133"/>
      <c r="B1077" s="134"/>
      <c r="C1077" s="134"/>
      <c r="D1077" s="134"/>
      <c r="E1077" s="134"/>
      <c r="F1077" s="135"/>
      <c r="G1077" s="136"/>
      <c r="L1077" s="67" t="str">
        <f t="shared" si="43"/>
        <v/>
      </c>
      <c r="M1077" s="67" t="str">
        <f t="shared" si="44"/>
        <v/>
      </c>
    </row>
    <row r="1078" spans="1:13">
      <c r="A1078" s="133"/>
      <c r="B1078" s="134"/>
      <c r="C1078" s="134"/>
      <c r="D1078" s="134"/>
      <c r="E1078" s="134"/>
      <c r="F1078" s="135"/>
      <c r="G1078" s="136"/>
      <c r="L1078" s="67" t="str">
        <f t="shared" si="43"/>
        <v/>
      </c>
      <c r="M1078" s="67" t="str">
        <f t="shared" si="44"/>
        <v/>
      </c>
    </row>
    <row r="1079" spans="1:13">
      <c r="A1079" s="133"/>
      <c r="B1079" s="134"/>
      <c r="C1079" s="134"/>
      <c r="D1079" s="134"/>
      <c r="E1079" s="134"/>
      <c r="F1079" s="135"/>
      <c r="G1079" s="136"/>
      <c r="L1079" s="67" t="str">
        <f t="shared" si="43"/>
        <v/>
      </c>
      <c r="M1079" s="67" t="str">
        <f t="shared" si="44"/>
        <v/>
      </c>
    </row>
    <row r="1080" spans="1:13">
      <c r="A1080" s="133"/>
      <c r="B1080" s="134"/>
      <c r="C1080" s="134"/>
      <c r="D1080" s="134"/>
      <c r="E1080" s="134"/>
      <c r="F1080" s="135"/>
      <c r="G1080" s="136"/>
      <c r="L1080" s="67" t="str">
        <f t="shared" si="43"/>
        <v/>
      </c>
      <c r="M1080" s="67" t="str">
        <f t="shared" si="44"/>
        <v/>
      </c>
    </row>
    <row r="1081" spans="1:13">
      <c r="A1081" s="133"/>
      <c r="B1081" s="134"/>
      <c r="C1081" s="134"/>
      <c r="D1081" s="134"/>
      <c r="E1081" s="134"/>
      <c r="F1081" s="135"/>
      <c r="G1081" s="136"/>
      <c r="L1081" s="67" t="str">
        <f t="shared" si="43"/>
        <v/>
      </c>
      <c r="M1081" s="67" t="str">
        <f t="shared" si="44"/>
        <v/>
      </c>
    </row>
    <row r="1082" spans="1:13">
      <c r="A1082" s="133"/>
      <c r="B1082" s="134"/>
      <c r="C1082" s="134"/>
      <c r="D1082" s="134"/>
      <c r="E1082" s="134"/>
      <c r="F1082" s="135"/>
      <c r="G1082" s="136"/>
      <c r="L1082" s="67" t="str">
        <f t="shared" si="43"/>
        <v/>
      </c>
      <c r="M1082" s="67" t="str">
        <f t="shared" si="44"/>
        <v/>
      </c>
    </row>
    <row r="1083" spans="1:13">
      <c r="A1083" s="133"/>
      <c r="B1083" s="134"/>
      <c r="C1083" s="134"/>
      <c r="D1083" s="134"/>
      <c r="E1083" s="134"/>
      <c r="F1083" s="135"/>
      <c r="G1083" s="136"/>
      <c r="L1083" s="67" t="str">
        <f t="shared" si="43"/>
        <v/>
      </c>
      <c r="M1083" s="67" t="str">
        <f t="shared" si="44"/>
        <v/>
      </c>
    </row>
    <row r="1084" spans="1:13">
      <c r="A1084" s="133"/>
      <c r="B1084" s="134"/>
      <c r="C1084" s="134"/>
      <c r="D1084" s="134"/>
      <c r="E1084" s="134"/>
      <c r="F1084" s="135"/>
      <c r="G1084" s="136"/>
      <c r="L1084" s="67" t="str">
        <f t="shared" si="43"/>
        <v/>
      </c>
      <c r="M1084" s="67" t="str">
        <f t="shared" si="44"/>
        <v/>
      </c>
    </row>
    <row r="1085" spans="1:13">
      <c r="A1085" s="133"/>
      <c r="B1085" s="134"/>
      <c r="C1085" s="134"/>
      <c r="D1085" s="134"/>
      <c r="E1085" s="134"/>
      <c r="F1085" s="135"/>
      <c r="G1085" s="136"/>
      <c r="L1085" s="67" t="str">
        <f t="shared" si="43"/>
        <v/>
      </c>
      <c r="M1085" s="67" t="str">
        <f t="shared" si="44"/>
        <v/>
      </c>
    </row>
    <row r="1086" spans="1:13">
      <c r="A1086" s="133"/>
      <c r="B1086" s="134"/>
      <c r="C1086" s="134"/>
      <c r="D1086" s="134"/>
      <c r="E1086" s="134"/>
      <c r="F1086" s="135"/>
      <c r="G1086" s="136"/>
      <c r="L1086" s="67" t="str">
        <f t="shared" si="43"/>
        <v/>
      </c>
      <c r="M1086" s="67" t="str">
        <f t="shared" si="44"/>
        <v/>
      </c>
    </row>
    <row r="1087" spans="1:13">
      <c r="A1087" s="133"/>
      <c r="B1087" s="134"/>
      <c r="C1087" s="134"/>
      <c r="D1087" s="134"/>
      <c r="E1087" s="134"/>
      <c r="F1087" s="135"/>
      <c r="G1087" s="136"/>
      <c r="L1087" s="67" t="str">
        <f t="shared" si="43"/>
        <v/>
      </c>
      <c r="M1087" s="67" t="str">
        <f t="shared" si="44"/>
        <v/>
      </c>
    </row>
    <row r="1088" spans="1:13">
      <c r="A1088" s="133"/>
      <c r="B1088" s="134"/>
      <c r="C1088" s="134"/>
      <c r="D1088" s="134"/>
      <c r="E1088" s="134"/>
      <c r="F1088" s="135"/>
      <c r="G1088" s="136"/>
      <c r="L1088" s="67" t="str">
        <f t="shared" si="43"/>
        <v/>
      </c>
      <c r="M1088" s="67" t="str">
        <f t="shared" si="44"/>
        <v/>
      </c>
    </row>
    <row r="1089" spans="1:13">
      <c r="A1089" s="133"/>
      <c r="B1089" s="134"/>
      <c r="C1089" s="134"/>
      <c r="D1089" s="134"/>
      <c r="E1089" s="134"/>
      <c r="F1089" s="135"/>
      <c r="G1089" s="136"/>
      <c r="L1089" s="67" t="str">
        <f t="shared" si="43"/>
        <v/>
      </c>
      <c r="M1089" s="67" t="str">
        <f t="shared" si="44"/>
        <v/>
      </c>
    </row>
    <row r="1090" spans="1:13">
      <c r="A1090" s="133"/>
      <c r="B1090" s="134"/>
      <c r="C1090" s="134"/>
      <c r="D1090" s="134"/>
      <c r="E1090" s="134"/>
      <c r="F1090" s="135"/>
      <c r="G1090" s="136"/>
      <c r="L1090" s="67" t="str">
        <f t="shared" si="43"/>
        <v/>
      </c>
      <c r="M1090" s="67" t="str">
        <f t="shared" si="44"/>
        <v/>
      </c>
    </row>
    <row r="1091" spans="1:13">
      <c r="A1091" s="133"/>
      <c r="B1091" s="134"/>
      <c r="C1091" s="134"/>
      <c r="D1091" s="134"/>
      <c r="E1091" s="134"/>
      <c r="F1091" s="135"/>
      <c r="G1091" s="136"/>
      <c r="L1091" s="67" t="str">
        <f t="shared" ref="L1091:L1154" si="45">IF(E1091="","",NORMDIST(E1091,J$10,J$11,TRUE))</f>
        <v/>
      </c>
      <c r="M1091" s="67" t="str">
        <f t="shared" si="44"/>
        <v/>
      </c>
    </row>
    <row r="1092" spans="1:13">
      <c r="A1092" s="133"/>
      <c r="B1092" s="134"/>
      <c r="C1092" s="134"/>
      <c r="D1092" s="134"/>
      <c r="E1092" s="134"/>
      <c r="F1092" s="135"/>
      <c r="G1092" s="136"/>
      <c r="L1092" s="67" t="str">
        <f t="shared" si="45"/>
        <v/>
      </c>
      <c r="M1092" s="67" t="str">
        <f t="shared" ref="M1092:M1155" si="46">IF(L1092="","",(L1092-L1091)*J$3)</f>
        <v/>
      </c>
    </row>
    <row r="1093" spans="1:13">
      <c r="A1093" s="133"/>
      <c r="B1093" s="134"/>
      <c r="C1093" s="134"/>
      <c r="D1093" s="134"/>
      <c r="E1093" s="134"/>
      <c r="F1093" s="135"/>
      <c r="G1093" s="136"/>
      <c r="L1093" s="67" t="str">
        <f t="shared" si="45"/>
        <v/>
      </c>
      <c r="M1093" s="67" t="str">
        <f t="shared" si="46"/>
        <v/>
      </c>
    </row>
    <row r="1094" spans="1:13">
      <c r="A1094" s="133"/>
      <c r="B1094" s="134"/>
      <c r="C1094" s="134"/>
      <c r="D1094" s="134"/>
      <c r="E1094" s="134"/>
      <c r="F1094" s="135"/>
      <c r="G1094" s="136"/>
      <c r="L1094" s="67" t="str">
        <f t="shared" si="45"/>
        <v/>
      </c>
      <c r="M1094" s="67" t="str">
        <f t="shared" si="46"/>
        <v/>
      </c>
    </row>
    <row r="1095" spans="1:13">
      <c r="A1095" s="133"/>
      <c r="B1095" s="134"/>
      <c r="C1095" s="134"/>
      <c r="D1095" s="134"/>
      <c r="E1095" s="134"/>
      <c r="F1095" s="135"/>
      <c r="G1095" s="136"/>
      <c r="L1095" s="67" t="str">
        <f t="shared" si="45"/>
        <v/>
      </c>
      <c r="M1095" s="67" t="str">
        <f t="shared" si="46"/>
        <v/>
      </c>
    </row>
    <row r="1096" spans="1:13">
      <c r="A1096" s="133"/>
      <c r="B1096" s="134"/>
      <c r="C1096" s="134"/>
      <c r="D1096" s="134"/>
      <c r="E1096" s="134"/>
      <c r="F1096" s="135"/>
      <c r="G1096" s="136"/>
      <c r="L1096" s="67" t="str">
        <f t="shared" si="45"/>
        <v/>
      </c>
      <c r="M1096" s="67" t="str">
        <f t="shared" si="46"/>
        <v/>
      </c>
    </row>
    <row r="1097" spans="1:13">
      <c r="A1097" s="133"/>
      <c r="B1097" s="134"/>
      <c r="C1097" s="134"/>
      <c r="D1097" s="134"/>
      <c r="E1097" s="134"/>
      <c r="F1097" s="135"/>
      <c r="G1097" s="136"/>
      <c r="L1097" s="67" t="str">
        <f t="shared" si="45"/>
        <v/>
      </c>
      <c r="M1097" s="67" t="str">
        <f t="shared" si="46"/>
        <v/>
      </c>
    </row>
    <row r="1098" spans="1:13">
      <c r="A1098" s="133"/>
      <c r="B1098" s="134"/>
      <c r="C1098" s="134"/>
      <c r="D1098" s="134"/>
      <c r="E1098" s="134"/>
      <c r="F1098" s="135"/>
      <c r="G1098" s="136"/>
      <c r="L1098" s="67" t="str">
        <f t="shared" si="45"/>
        <v/>
      </c>
      <c r="M1098" s="67" t="str">
        <f t="shared" si="46"/>
        <v/>
      </c>
    </row>
    <row r="1099" spans="1:13">
      <c r="A1099" s="133"/>
      <c r="B1099" s="134"/>
      <c r="C1099" s="134"/>
      <c r="D1099" s="134"/>
      <c r="E1099" s="134"/>
      <c r="F1099" s="135"/>
      <c r="G1099" s="136"/>
      <c r="L1099" s="67" t="str">
        <f t="shared" si="45"/>
        <v/>
      </c>
      <c r="M1099" s="67" t="str">
        <f t="shared" si="46"/>
        <v/>
      </c>
    </row>
    <row r="1100" spans="1:13">
      <c r="A1100" s="133"/>
      <c r="B1100" s="134"/>
      <c r="C1100" s="134"/>
      <c r="D1100" s="134"/>
      <c r="E1100" s="134"/>
      <c r="F1100" s="135"/>
      <c r="G1100" s="136"/>
      <c r="L1100" s="67" t="str">
        <f t="shared" si="45"/>
        <v/>
      </c>
      <c r="M1100" s="67" t="str">
        <f t="shared" si="46"/>
        <v/>
      </c>
    </row>
    <row r="1101" spans="1:13">
      <c r="A1101" s="133"/>
      <c r="B1101" s="134"/>
      <c r="C1101" s="134"/>
      <c r="D1101" s="134"/>
      <c r="E1101" s="134"/>
      <c r="F1101" s="135"/>
      <c r="G1101" s="136"/>
      <c r="L1101" s="67" t="str">
        <f t="shared" si="45"/>
        <v/>
      </c>
      <c r="M1101" s="67" t="str">
        <f t="shared" si="46"/>
        <v/>
      </c>
    </row>
    <row r="1102" spans="1:13">
      <c r="A1102" s="133"/>
      <c r="B1102" s="134"/>
      <c r="C1102" s="134"/>
      <c r="D1102" s="134"/>
      <c r="E1102" s="134"/>
      <c r="F1102" s="135"/>
      <c r="G1102" s="136"/>
      <c r="L1102" s="67" t="str">
        <f t="shared" si="45"/>
        <v/>
      </c>
      <c r="M1102" s="67" t="str">
        <f t="shared" si="46"/>
        <v/>
      </c>
    </row>
    <row r="1103" spans="1:13">
      <c r="A1103" s="133"/>
      <c r="B1103" s="134"/>
      <c r="C1103" s="134"/>
      <c r="D1103" s="134"/>
      <c r="E1103" s="134"/>
      <c r="F1103" s="135"/>
      <c r="G1103" s="136"/>
      <c r="L1103" s="67" t="str">
        <f t="shared" si="45"/>
        <v/>
      </c>
      <c r="M1103" s="67" t="str">
        <f t="shared" si="46"/>
        <v/>
      </c>
    </row>
    <row r="1104" spans="1:13">
      <c r="A1104" s="133"/>
      <c r="B1104" s="134"/>
      <c r="C1104" s="134"/>
      <c r="D1104" s="134"/>
      <c r="E1104" s="134"/>
      <c r="F1104" s="135"/>
      <c r="G1104" s="136"/>
      <c r="L1104" s="67" t="str">
        <f t="shared" si="45"/>
        <v/>
      </c>
      <c r="M1104" s="67" t="str">
        <f t="shared" si="46"/>
        <v/>
      </c>
    </row>
    <row r="1105" spans="1:13">
      <c r="A1105" s="133"/>
      <c r="B1105" s="134"/>
      <c r="C1105" s="134"/>
      <c r="D1105" s="134"/>
      <c r="E1105" s="134"/>
      <c r="F1105" s="135"/>
      <c r="G1105" s="136"/>
      <c r="L1105" s="67" t="str">
        <f t="shared" si="45"/>
        <v/>
      </c>
      <c r="M1105" s="67" t="str">
        <f t="shared" si="46"/>
        <v/>
      </c>
    </row>
    <row r="1106" spans="1:13">
      <c r="A1106" s="133"/>
      <c r="B1106" s="134"/>
      <c r="C1106" s="134"/>
      <c r="D1106" s="134"/>
      <c r="E1106" s="134"/>
      <c r="F1106" s="135"/>
      <c r="G1106" s="136"/>
      <c r="L1106" s="67" t="str">
        <f t="shared" si="45"/>
        <v/>
      </c>
      <c r="M1106" s="67" t="str">
        <f t="shared" si="46"/>
        <v/>
      </c>
    </row>
    <row r="1107" spans="1:13">
      <c r="A1107" s="133"/>
      <c r="B1107" s="134"/>
      <c r="C1107" s="134"/>
      <c r="D1107" s="134"/>
      <c r="E1107" s="134"/>
      <c r="F1107" s="135"/>
      <c r="G1107" s="136"/>
      <c r="L1107" s="67" t="str">
        <f t="shared" si="45"/>
        <v/>
      </c>
      <c r="M1107" s="67" t="str">
        <f t="shared" si="46"/>
        <v/>
      </c>
    </row>
    <row r="1108" spans="1:13">
      <c r="A1108" s="133"/>
      <c r="B1108" s="134"/>
      <c r="C1108" s="134"/>
      <c r="D1108" s="134"/>
      <c r="E1108" s="134"/>
      <c r="F1108" s="135"/>
      <c r="G1108" s="136"/>
      <c r="L1108" s="67" t="str">
        <f t="shared" si="45"/>
        <v/>
      </c>
      <c r="M1108" s="67" t="str">
        <f t="shared" si="46"/>
        <v/>
      </c>
    </row>
    <row r="1109" spans="1:13">
      <c r="A1109" s="133"/>
      <c r="B1109" s="134"/>
      <c r="C1109" s="134"/>
      <c r="D1109" s="134"/>
      <c r="E1109" s="134"/>
      <c r="F1109" s="135"/>
      <c r="G1109" s="136"/>
      <c r="L1109" s="67" t="str">
        <f t="shared" si="45"/>
        <v/>
      </c>
      <c r="M1109" s="67" t="str">
        <f t="shared" si="46"/>
        <v/>
      </c>
    </row>
    <row r="1110" spans="1:13">
      <c r="A1110" s="133"/>
      <c r="B1110" s="134"/>
      <c r="C1110" s="134"/>
      <c r="D1110" s="134"/>
      <c r="E1110" s="134"/>
      <c r="F1110" s="135"/>
      <c r="G1110" s="136"/>
      <c r="L1110" s="67" t="str">
        <f t="shared" si="45"/>
        <v/>
      </c>
      <c r="M1110" s="67" t="str">
        <f t="shared" si="46"/>
        <v/>
      </c>
    </row>
    <row r="1111" spans="1:13">
      <c r="A1111" s="133"/>
      <c r="B1111" s="134"/>
      <c r="C1111" s="134"/>
      <c r="D1111" s="134"/>
      <c r="E1111" s="134"/>
      <c r="F1111" s="135"/>
      <c r="G1111" s="136"/>
      <c r="L1111" s="67" t="str">
        <f t="shared" si="45"/>
        <v/>
      </c>
      <c r="M1111" s="67" t="str">
        <f t="shared" si="46"/>
        <v/>
      </c>
    </row>
    <row r="1112" spans="1:13">
      <c r="A1112" s="133"/>
      <c r="B1112" s="134"/>
      <c r="C1112" s="134"/>
      <c r="D1112" s="134"/>
      <c r="E1112" s="134"/>
      <c r="F1112" s="135"/>
      <c r="G1112" s="136"/>
      <c r="L1112" s="67" t="str">
        <f t="shared" si="45"/>
        <v/>
      </c>
      <c r="M1112" s="67" t="str">
        <f t="shared" si="46"/>
        <v/>
      </c>
    </row>
    <row r="1113" spans="1:13">
      <c r="A1113" s="133"/>
      <c r="B1113" s="134"/>
      <c r="C1113" s="134"/>
      <c r="D1113" s="134"/>
      <c r="E1113" s="134"/>
      <c r="F1113" s="135"/>
      <c r="G1113" s="136"/>
      <c r="L1113" s="67" t="str">
        <f t="shared" si="45"/>
        <v/>
      </c>
      <c r="M1113" s="67" t="str">
        <f t="shared" si="46"/>
        <v/>
      </c>
    </row>
    <row r="1114" spans="1:13">
      <c r="A1114" s="133"/>
      <c r="B1114" s="134"/>
      <c r="C1114" s="134"/>
      <c r="D1114" s="134"/>
      <c r="E1114" s="134"/>
      <c r="F1114" s="135"/>
      <c r="G1114" s="136"/>
      <c r="L1114" s="67" t="str">
        <f t="shared" si="45"/>
        <v/>
      </c>
      <c r="M1114" s="67" t="str">
        <f t="shared" si="46"/>
        <v/>
      </c>
    </row>
    <row r="1115" spans="1:13">
      <c r="A1115" s="133"/>
      <c r="B1115" s="134"/>
      <c r="C1115" s="134"/>
      <c r="D1115" s="134"/>
      <c r="E1115" s="134"/>
      <c r="F1115" s="135"/>
      <c r="G1115" s="136"/>
      <c r="L1115" s="67" t="str">
        <f t="shared" si="45"/>
        <v/>
      </c>
      <c r="M1115" s="67" t="str">
        <f t="shared" si="46"/>
        <v/>
      </c>
    </row>
    <row r="1116" spans="1:13">
      <c r="A1116" s="133"/>
      <c r="B1116" s="134"/>
      <c r="C1116" s="134"/>
      <c r="D1116" s="134"/>
      <c r="E1116" s="134"/>
      <c r="F1116" s="135"/>
      <c r="G1116" s="136"/>
      <c r="L1116" s="67" t="str">
        <f t="shared" si="45"/>
        <v/>
      </c>
      <c r="M1116" s="67" t="str">
        <f t="shared" si="46"/>
        <v/>
      </c>
    </row>
    <row r="1117" spans="1:13">
      <c r="A1117" s="133"/>
      <c r="B1117" s="134"/>
      <c r="C1117" s="134"/>
      <c r="D1117" s="134"/>
      <c r="E1117" s="134"/>
      <c r="F1117" s="135"/>
      <c r="G1117" s="136"/>
      <c r="L1117" s="67" t="str">
        <f t="shared" si="45"/>
        <v/>
      </c>
      <c r="M1117" s="67" t="str">
        <f t="shared" si="46"/>
        <v/>
      </c>
    </row>
    <row r="1118" spans="1:13">
      <c r="A1118" s="133"/>
      <c r="B1118" s="134"/>
      <c r="C1118" s="134"/>
      <c r="D1118" s="134"/>
      <c r="E1118" s="134"/>
      <c r="F1118" s="135"/>
      <c r="G1118" s="136"/>
      <c r="L1118" s="67" t="str">
        <f t="shared" si="45"/>
        <v/>
      </c>
      <c r="M1118" s="67" t="str">
        <f t="shared" si="46"/>
        <v/>
      </c>
    </row>
    <row r="1119" spans="1:13">
      <c r="A1119" s="133"/>
      <c r="B1119" s="134"/>
      <c r="C1119" s="134"/>
      <c r="D1119" s="134"/>
      <c r="E1119" s="134"/>
      <c r="F1119" s="135"/>
      <c r="G1119" s="136"/>
      <c r="L1119" s="67" t="str">
        <f t="shared" si="45"/>
        <v/>
      </c>
      <c r="M1119" s="67" t="str">
        <f t="shared" si="46"/>
        <v/>
      </c>
    </row>
    <row r="1120" spans="1:13">
      <c r="A1120" s="133"/>
      <c r="B1120" s="134"/>
      <c r="C1120" s="134"/>
      <c r="D1120" s="134"/>
      <c r="E1120" s="134"/>
      <c r="F1120" s="135"/>
      <c r="G1120" s="136"/>
      <c r="L1120" s="67" t="str">
        <f t="shared" si="45"/>
        <v/>
      </c>
      <c r="M1120" s="67" t="str">
        <f t="shared" si="46"/>
        <v/>
      </c>
    </row>
    <row r="1121" spans="1:13">
      <c r="A1121" s="133"/>
      <c r="B1121" s="134"/>
      <c r="C1121" s="134"/>
      <c r="D1121" s="134"/>
      <c r="E1121" s="134"/>
      <c r="F1121" s="135"/>
      <c r="G1121" s="136"/>
      <c r="L1121" s="67" t="str">
        <f t="shared" si="45"/>
        <v/>
      </c>
      <c r="M1121" s="67" t="str">
        <f t="shared" si="46"/>
        <v/>
      </c>
    </row>
    <row r="1122" spans="1:13">
      <c r="A1122" s="133"/>
      <c r="B1122" s="134"/>
      <c r="C1122" s="134"/>
      <c r="D1122" s="134"/>
      <c r="E1122" s="134"/>
      <c r="F1122" s="135"/>
      <c r="G1122" s="136"/>
      <c r="L1122" s="67" t="str">
        <f t="shared" si="45"/>
        <v/>
      </c>
      <c r="M1122" s="67" t="str">
        <f t="shared" si="46"/>
        <v/>
      </c>
    </row>
    <row r="1123" spans="1:13">
      <c r="A1123" s="133"/>
      <c r="B1123" s="134"/>
      <c r="C1123" s="134"/>
      <c r="D1123" s="134"/>
      <c r="E1123" s="134"/>
      <c r="F1123" s="135"/>
      <c r="G1123" s="136"/>
      <c r="L1123" s="67" t="str">
        <f t="shared" si="45"/>
        <v/>
      </c>
      <c r="M1123" s="67" t="str">
        <f t="shared" si="46"/>
        <v/>
      </c>
    </row>
    <row r="1124" spans="1:13">
      <c r="A1124" s="133"/>
      <c r="B1124" s="134"/>
      <c r="C1124" s="134"/>
      <c r="D1124" s="134"/>
      <c r="E1124" s="134"/>
      <c r="F1124" s="135"/>
      <c r="G1124" s="136"/>
      <c r="L1124" s="67" t="str">
        <f t="shared" si="45"/>
        <v/>
      </c>
      <c r="M1124" s="67" t="str">
        <f t="shared" si="46"/>
        <v/>
      </c>
    </row>
    <row r="1125" spans="1:13">
      <c r="A1125" s="133"/>
      <c r="B1125" s="134"/>
      <c r="C1125" s="134"/>
      <c r="D1125" s="134"/>
      <c r="E1125" s="134"/>
      <c r="F1125" s="135"/>
      <c r="G1125" s="136"/>
      <c r="L1125" s="67" t="str">
        <f t="shared" si="45"/>
        <v/>
      </c>
      <c r="M1125" s="67" t="str">
        <f t="shared" si="46"/>
        <v/>
      </c>
    </row>
    <row r="1126" spans="1:13">
      <c r="A1126" s="133"/>
      <c r="B1126" s="134"/>
      <c r="C1126" s="134"/>
      <c r="D1126" s="134"/>
      <c r="E1126" s="134"/>
      <c r="F1126" s="135"/>
      <c r="G1126" s="136"/>
      <c r="L1126" s="67" t="str">
        <f t="shared" si="45"/>
        <v/>
      </c>
      <c r="M1126" s="67" t="str">
        <f t="shared" si="46"/>
        <v/>
      </c>
    </row>
    <row r="1127" spans="1:13">
      <c r="A1127" s="133"/>
      <c r="B1127" s="134"/>
      <c r="C1127" s="134"/>
      <c r="D1127" s="134"/>
      <c r="E1127" s="134"/>
      <c r="F1127" s="135"/>
      <c r="G1127" s="136"/>
      <c r="L1127" s="67" t="str">
        <f t="shared" si="45"/>
        <v/>
      </c>
      <c r="M1127" s="67" t="str">
        <f t="shared" si="46"/>
        <v/>
      </c>
    </row>
    <row r="1128" spans="1:13">
      <c r="A1128" s="133"/>
      <c r="B1128" s="134"/>
      <c r="C1128" s="134"/>
      <c r="D1128" s="134"/>
      <c r="E1128" s="134"/>
      <c r="F1128" s="135"/>
      <c r="G1128" s="136"/>
      <c r="L1128" s="67" t="str">
        <f t="shared" si="45"/>
        <v/>
      </c>
      <c r="M1128" s="67" t="str">
        <f t="shared" si="46"/>
        <v/>
      </c>
    </row>
    <row r="1129" spans="1:13">
      <c r="A1129" s="133"/>
      <c r="B1129" s="134"/>
      <c r="C1129" s="134"/>
      <c r="D1129" s="134"/>
      <c r="E1129" s="134"/>
      <c r="F1129" s="135"/>
      <c r="G1129" s="136"/>
      <c r="L1129" s="67" t="str">
        <f t="shared" si="45"/>
        <v/>
      </c>
      <c r="M1129" s="67" t="str">
        <f t="shared" si="46"/>
        <v/>
      </c>
    </row>
    <row r="1130" spans="1:13">
      <c r="A1130" s="133"/>
      <c r="B1130" s="134"/>
      <c r="C1130" s="134"/>
      <c r="D1130" s="134"/>
      <c r="E1130" s="134"/>
      <c r="F1130" s="135"/>
      <c r="G1130" s="136"/>
      <c r="L1130" s="67" t="str">
        <f t="shared" si="45"/>
        <v/>
      </c>
      <c r="M1130" s="67" t="str">
        <f t="shared" si="46"/>
        <v/>
      </c>
    </row>
    <row r="1131" spans="1:13">
      <c r="A1131" s="133"/>
      <c r="B1131" s="134"/>
      <c r="C1131" s="134"/>
      <c r="D1131" s="134"/>
      <c r="E1131" s="134"/>
      <c r="F1131" s="135"/>
      <c r="G1131" s="136"/>
      <c r="L1131" s="67" t="str">
        <f t="shared" si="45"/>
        <v/>
      </c>
      <c r="M1131" s="67" t="str">
        <f t="shared" si="46"/>
        <v/>
      </c>
    </row>
    <row r="1132" spans="1:13">
      <c r="A1132" s="133"/>
      <c r="B1132" s="134"/>
      <c r="C1132" s="134"/>
      <c r="D1132" s="134"/>
      <c r="E1132" s="134"/>
      <c r="F1132" s="135"/>
      <c r="G1132" s="136"/>
      <c r="L1132" s="67" t="str">
        <f t="shared" si="45"/>
        <v/>
      </c>
      <c r="M1132" s="67" t="str">
        <f t="shared" si="46"/>
        <v/>
      </c>
    </row>
    <row r="1133" spans="1:13">
      <c r="A1133" s="133"/>
      <c r="B1133" s="134"/>
      <c r="C1133" s="134"/>
      <c r="D1133" s="134"/>
      <c r="E1133" s="134"/>
      <c r="F1133" s="135"/>
      <c r="G1133" s="136"/>
      <c r="L1133" s="67" t="str">
        <f t="shared" si="45"/>
        <v/>
      </c>
      <c r="M1133" s="67" t="str">
        <f t="shared" si="46"/>
        <v/>
      </c>
    </row>
    <row r="1134" spans="1:13">
      <c r="A1134" s="133"/>
      <c r="B1134" s="134"/>
      <c r="C1134" s="134"/>
      <c r="D1134" s="134"/>
      <c r="E1134" s="134"/>
      <c r="F1134" s="135"/>
      <c r="G1134" s="136"/>
      <c r="L1134" s="67" t="str">
        <f t="shared" si="45"/>
        <v/>
      </c>
      <c r="M1134" s="67" t="str">
        <f t="shared" si="46"/>
        <v/>
      </c>
    </row>
    <row r="1135" spans="1:13">
      <c r="A1135" s="133"/>
      <c r="B1135" s="134"/>
      <c r="C1135" s="134"/>
      <c r="D1135" s="134"/>
      <c r="E1135" s="134"/>
      <c r="F1135" s="135"/>
      <c r="G1135" s="136"/>
      <c r="L1135" s="67" t="str">
        <f t="shared" si="45"/>
        <v/>
      </c>
      <c r="M1135" s="67" t="str">
        <f t="shared" si="46"/>
        <v/>
      </c>
    </row>
    <row r="1136" spans="1:13">
      <c r="A1136" s="133"/>
      <c r="B1136" s="134"/>
      <c r="C1136" s="134"/>
      <c r="D1136" s="134"/>
      <c r="E1136" s="134"/>
      <c r="F1136" s="135"/>
      <c r="G1136" s="136"/>
      <c r="L1136" s="67" t="str">
        <f t="shared" si="45"/>
        <v/>
      </c>
      <c r="M1136" s="67" t="str">
        <f t="shared" si="46"/>
        <v/>
      </c>
    </row>
    <row r="1137" spans="1:13">
      <c r="A1137" s="133"/>
      <c r="B1137" s="134"/>
      <c r="C1137" s="134"/>
      <c r="D1137" s="134"/>
      <c r="E1137" s="134"/>
      <c r="F1137" s="135"/>
      <c r="G1137" s="136"/>
      <c r="L1137" s="67" t="str">
        <f t="shared" si="45"/>
        <v/>
      </c>
      <c r="M1137" s="67" t="str">
        <f t="shared" si="46"/>
        <v/>
      </c>
    </row>
    <row r="1138" spans="1:13">
      <c r="A1138" s="133"/>
      <c r="B1138" s="134"/>
      <c r="C1138" s="134"/>
      <c r="D1138" s="134"/>
      <c r="E1138" s="134"/>
      <c r="F1138" s="135"/>
      <c r="G1138" s="136"/>
      <c r="L1138" s="67" t="str">
        <f t="shared" si="45"/>
        <v/>
      </c>
      <c r="M1138" s="67" t="str">
        <f t="shared" si="46"/>
        <v/>
      </c>
    </row>
    <row r="1139" spans="1:13">
      <c r="A1139" s="133"/>
      <c r="B1139" s="134"/>
      <c r="C1139" s="134"/>
      <c r="D1139" s="134"/>
      <c r="E1139" s="134"/>
      <c r="F1139" s="135"/>
      <c r="G1139" s="136"/>
      <c r="L1139" s="67" t="str">
        <f t="shared" si="45"/>
        <v/>
      </c>
      <c r="M1139" s="67" t="str">
        <f t="shared" si="46"/>
        <v/>
      </c>
    </row>
    <row r="1140" spans="1:13">
      <c r="A1140" s="133"/>
      <c r="B1140" s="134"/>
      <c r="C1140" s="134"/>
      <c r="D1140" s="134"/>
      <c r="E1140" s="134"/>
      <c r="F1140" s="135"/>
      <c r="G1140" s="136"/>
      <c r="L1140" s="67" t="str">
        <f t="shared" si="45"/>
        <v/>
      </c>
      <c r="M1140" s="67" t="str">
        <f t="shared" si="46"/>
        <v/>
      </c>
    </row>
    <row r="1141" spans="1:13">
      <c r="A1141" s="133"/>
      <c r="B1141" s="134"/>
      <c r="C1141" s="134"/>
      <c r="D1141" s="134"/>
      <c r="E1141" s="134"/>
      <c r="F1141" s="135"/>
      <c r="G1141" s="136"/>
      <c r="L1141" s="67" t="str">
        <f t="shared" si="45"/>
        <v/>
      </c>
      <c r="M1141" s="67" t="str">
        <f t="shared" si="46"/>
        <v/>
      </c>
    </row>
    <row r="1142" spans="1:13">
      <c r="A1142" s="133"/>
      <c r="B1142" s="134"/>
      <c r="C1142" s="134"/>
      <c r="D1142" s="134"/>
      <c r="E1142" s="134"/>
      <c r="F1142" s="135"/>
      <c r="G1142" s="136"/>
      <c r="L1142" s="67" t="str">
        <f t="shared" si="45"/>
        <v/>
      </c>
      <c r="M1142" s="67" t="str">
        <f t="shared" si="46"/>
        <v/>
      </c>
    </row>
    <row r="1143" spans="1:13">
      <c r="A1143" s="133"/>
      <c r="B1143" s="134"/>
      <c r="C1143" s="134"/>
      <c r="D1143" s="134"/>
      <c r="E1143" s="134"/>
      <c r="F1143" s="135"/>
      <c r="G1143" s="136"/>
      <c r="L1143" s="67" t="str">
        <f t="shared" si="45"/>
        <v/>
      </c>
      <c r="M1143" s="67" t="str">
        <f t="shared" si="46"/>
        <v/>
      </c>
    </row>
    <row r="1144" spans="1:13">
      <c r="A1144" s="133"/>
      <c r="B1144" s="134"/>
      <c r="C1144" s="134"/>
      <c r="D1144" s="134"/>
      <c r="E1144" s="134"/>
      <c r="F1144" s="135"/>
      <c r="G1144" s="136"/>
      <c r="L1144" s="67" t="str">
        <f t="shared" si="45"/>
        <v/>
      </c>
      <c r="M1144" s="67" t="str">
        <f t="shared" si="46"/>
        <v/>
      </c>
    </row>
    <row r="1145" spans="1:13">
      <c r="A1145" s="133"/>
      <c r="B1145" s="134"/>
      <c r="C1145" s="134"/>
      <c r="D1145" s="134"/>
      <c r="E1145" s="134"/>
      <c r="F1145" s="135"/>
      <c r="G1145" s="136"/>
      <c r="L1145" s="67" t="str">
        <f t="shared" si="45"/>
        <v/>
      </c>
      <c r="M1145" s="67" t="str">
        <f t="shared" si="46"/>
        <v/>
      </c>
    </row>
    <row r="1146" spans="1:13">
      <c r="A1146" s="133"/>
      <c r="B1146" s="134"/>
      <c r="C1146" s="134"/>
      <c r="D1146" s="134"/>
      <c r="E1146" s="134"/>
      <c r="F1146" s="135"/>
      <c r="G1146" s="136"/>
      <c r="L1146" s="67" t="str">
        <f t="shared" si="45"/>
        <v/>
      </c>
      <c r="M1146" s="67" t="str">
        <f t="shared" si="46"/>
        <v/>
      </c>
    </row>
    <row r="1147" spans="1:13">
      <c r="A1147" s="133"/>
      <c r="B1147" s="134"/>
      <c r="C1147" s="134"/>
      <c r="D1147" s="134"/>
      <c r="E1147" s="134"/>
      <c r="F1147" s="135"/>
      <c r="G1147" s="136"/>
      <c r="L1147" s="67" t="str">
        <f t="shared" si="45"/>
        <v/>
      </c>
      <c r="M1147" s="67" t="str">
        <f t="shared" si="46"/>
        <v/>
      </c>
    </row>
    <row r="1148" spans="1:13">
      <c r="A1148" s="133"/>
      <c r="B1148" s="134"/>
      <c r="C1148" s="134"/>
      <c r="D1148" s="134"/>
      <c r="E1148" s="134"/>
      <c r="F1148" s="135"/>
      <c r="G1148" s="136"/>
      <c r="L1148" s="67" t="str">
        <f t="shared" si="45"/>
        <v/>
      </c>
      <c r="M1148" s="67" t="str">
        <f t="shared" si="46"/>
        <v/>
      </c>
    </row>
    <row r="1149" spans="1:13">
      <c r="A1149" s="133"/>
      <c r="B1149" s="134"/>
      <c r="C1149" s="134"/>
      <c r="D1149" s="134"/>
      <c r="E1149" s="134"/>
      <c r="F1149" s="135"/>
      <c r="G1149" s="136"/>
      <c r="L1149" s="67" t="str">
        <f t="shared" si="45"/>
        <v/>
      </c>
      <c r="M1149" s="67" t="str">
        <f t="shared" si="46"/>
        <v/>
      </c>
    </row>
    <row r="1150" spans="1:13">
      <c r="A1150" s="133"/>
      <c r="B1150" s="134"/>
      <c r="C1150" s="134"/>
      <c r="D1150" s="134"/>
      <c r="E1150" s="134"/>
      <c r="F1150" s="135"/>
      <c r="G1150" s="136"/>
      <c r="L1150" s="67" t="str">
        <f t="shared" si="45"/>
        <v/>
      </c>
      <c r="M1150" s="67" t="str">
        <f t="shared" si="46"/>
        <v/>
      </c>
    </row>
    <row r="1151" spans="1:13">
      <c r="A1151" s="133"/>
      <c r="B1151" s="134"/>
      <c r="C1151" s="134"/>
      <c r="D1151" s="134"/>
      <c r="E1151" s="134"/>
      <c r="F1151" s="135"/>
      <c r="G1151" s="136"/>
      <c r="L1151" s="67" t="str">
        <f t="shared" si="45"/>
        <v/>
      </c>
      <c r="M1151" s="67" t="str">
        <f t="shared" si="46"/>
        <v/>
      </c>
    </row>
    <row r="1152" spans="1:13">
      <c r="A1152" s="133"/>
      <c r="B1152" s="134"/>
      <c r="C1152" s="134"/>
      <c r="D1152" s="134"/>
      <c r="E1152" s="134"/>
      <c r="F1152" s="135"/>
      <c r="G1152" s="136"/>
      <c r="L1152" s="67" t="str">
        <f t="shared" si="45"/>
        <v/>
      </c>
      <c r="M1152" s="67" t="str">
        <f t="shared" si="46"/>
        <v/>
      </c>
    </row>
    <row r="1153" spans="1:13">
      <c r="A1153" s="133"/>
      <c r="B1153" s="134"/>
      <c r="C1153" s="134"/>
      <c r="D1153" s="134"/>
      <c r="E1153" s="134"/>
      <c r="F1153" s="135"/>
      <c r="G1153" s="136"/>
      <c r="L1153" s="67" t="str">
        <f t="shared" si="45"/>
        <v/>
      </c>
      <c r="M1153" s="67" t="str">
        <f t="shared" si="46"/>
        <v/>
      </c>
    </row>
    <row r="1154" spans="1:13">
      <c r="A1154" s="133"/>
      <c r="B1154" s="134"/>
      <c r="C1154" s="134"/>
      <c r="D1154" s="134"/>
      <c r="E1154" s="134"/>
      <c r="F1154" s="135"/>
      <c r="G1154" s="136"/>
      <c r="L1154" s="67" t="str">
        <f t="shared" si="45"/>
        <v/>
      </c>
      <c r="M1154" s="67" t="str">
        <f t="shared" si="46"/>
        <v/>
      </c>
    </row>
    <row r="1155" spans="1:13">
      <c r="A1155" s="133"/>
      <c r="B1155" s="134"/>
      <c r="C1155" s="134"/>
      <c r="D1155" s="134"/>
      <c r="E1155" s="134"/>
      <c r="F1155" s="135"/>
      <c r="G1155" s="136"/>
      <c r="L1155" s="67" t="str">
        <f t="shared" ref="L1155:L1218" si="47">IF(E1155="","",NORMDIST(E1155,J$10,J$11,TRUE))</f>
        <v/>
      </c>
      <c r="M1155" s="67" t="str">
        <f t="shared" si="46"/>
        <v/>
      </c>
    </row>
    <row r="1156" spans="1:13">
      <c r="A1156" s="133"/>
      <c r="B1156" s="134"/>
      <c r="C1156" s="134"/>
      <c r="D1156" s="134"/>
      <c r="E1156" s="134"/>
      <c r="F1156" s="135"/>
      <c r="G1156" s="136"/>
      <c r="L1156" s="67" t="str">
        <f t="shared" si="47"/>
        <v/>
      </c>
      <c r="M1156" s="67" t="str">
        <f t="shared" ref="M1156:M1157" si="48">IF(L1156="","",(L1156-L1155)*J$3)</f>
        <v/>
      </c>
    </row>
    <row r="1157" spans="1:13">
      <c r="A1157" s="133"/>
      <c r="B1157" s="134"/>
      <c r="C1157" s="134"/>
      <c r="D1157" s="134"/>
      <c r="E1157" s="134"/>
      <c r="F1157" s="135"/>
      <c r="G1157" s="136"/>
      <c r="L1157" s="67" t="str">
        <f t="shared" si="47"/>
        <v/>
      </c>
      <c r="M1157" s="67" t="str">
        <f t="shared" si="48"/>
        <v/>
      </c>
    </row>
    <row r="1158" spans="1:13">
      <c r="A1158" s="133"/>
      <c r="B1158" s="134"/>
      <c r="C1158" s="134"/>
      <c r="D1158" s="134"/>
      <c r="E1158" s="134"/>
      <c r="F1158" s="135"/>
      <c r="G1158" s="136"/>
      <c r="L1158" s="67" t="str">
        <f t="shared" si="47"/>
        <v/>
      </c>
      <c r="M1158" s="67" t="str">
        <f t="shared" ref="M1158:M1221" si="49">IF(L1158="","",L1158*J$3)</f>
        <v/>
      </c>
    </row>
    <row r="1159" spans="1:13">
      <c r="A1159" s="133"/>
      <c r="B1159" s="134"/>
      <c r="C1159" s="134"/>
      <c r="D1159" s="134"/>
      <c r="E1159" s="134"/>
      <c r="F1159" s="135"/>
      <c r="G1159" s="136"/>
      <c r="L1159" s="67" t="str">
        <f t="shared" si="47"/>
        <v/>
      </c>
      <c r="M1159" s="67" t="str">
        <f t="shared" si="49"/>
        <v/>
      </c>
    </row>
    <row r="1160" spans="1:13">
      <c r="A1160" s="133"/>
      <c r="B1160" s="134"/>
      <c r="C1160" s="134"/>
      <c r="D1160" s="134"/>
      <c r="E1160" s="134"/>
      <c r="F1160" s="135"/>
      <c r="G1160" s="136"/>
      <c r="L1160" s="67" t="str">
        <f t="shared" si="47"/>
        <v/>
      </c>
      <c r="M1160" s="67" t="str">
        <f t="shared" si="49"/>
        <v/>
      </c>
    </row>
    <row r="1161" spans="1:13">
      <c r="A1161" s="133"/>
      <c r="B1161" s="134"/>
      <c r="C1161" s="134"/>
      <c r="D1161" s="134"/>
      <c r="E1161" s="134"/>
      <c r="F1161" s="135"/>
      <c r="G1161" s="136"/>
      <c r="L1161" s="67" t="str">
        <f t="shared" si="47"/>
        <v/>
      </c>
      <c r="M1161" s="67" t="str">
        <f t="shared" si="49"/>
        <v/>
      </c>
    </row>
    <row r="1162" spans="1:13">
      <c r="A1162" s="133"/>
      <c r="B1162" s="134"/>
      <c r="C1162" s="134"/>
      <c r="D1162" s="134"/>
      <c r="E1162" s="134"/>
      <c r="F1162" s="135"/>
      <c r="G1162" s="136"/>
      <c r="L1162" s="67" t="str">
        <f t="shared" si="47"/>
        <v/>
      </c>
      <c r="M1162" s="67" t="str">
        <f t="shared" si="49"/>
        <v/>
      </c>
    </row>
    <row r="1163" spans="1:13">
      <c r="A1163" s="133"/>
      <c r="B1163" s="134"/>
      <c r="C1163" s="134"/>
      <c r="D1163" s="134"/>
      <c r="E1163" s="134"/>
      <c r="F1163" s="135"/>
      <c r="G1163" s="136"/>
      <c r="L1163" s="67" t="str">
        <f t="shared" si="47"/>
        <v/>
      </c>
      <c r="M1163" s="67" t="str">
        <f t="shared" si="49"/>
        <v/>
      </c>
    </row>
    <row r="1164" spans="1:13">
      <c r="A1164" s="133"/>
      <c r="B1164" s="134"/>
      <c r="C1164" s="134"/>
      <c r="D1164" s="134"/>
      <c r="E1164" s="134"/>
      <c r="F1164" s="135"/>
      <c r="G1164" s="136"/>
      <c r="L1164" s="67" t="str">
        <f t="shared" si="47"/>
        <v/>
      </c>
      <c r="M1164" s="67" t="str">
        <f t="shared" si="49"/>
        <v/>
      </c>
    </row>
    <row r="1165" spans="1:13">
      <c r="A1165" s="133"/>
      <c r="B1165" s="134"/>
      <c r="C1165" s="134"/>
      <c r="D1165" s="134"/>
      <c r="E1165" s="134"/>
      <c r="F1165" s="135"/>
      <c r="G1165" s="136"/>
      <c r="L1165" s="67" t="str">
        <f t="shared" si="47"/>
        <v/>
      </c>
      <c r="M1165" s="67" t="str">
        <f t="shared" si="49"/>
        <v/>
      </c>
    </row>
    <row r="1166" spans="1:13">
      <c r="A1166" s="133"/>
      <c r="B1166" s="134"/>
      <c r="C1166" s="134"/>
      <c r="D1166" s="134"/>
      <c r="E1166" s="134"/>
      <c r="F1166" s="135"/>
      <c r="G1166" s="136"/>
      <c r="L1166" s="67" t="str">
        <f t="shared" si="47"/>
        <v/>
      </c>
      <c r="M1166" s="67" t="str">
        <f t="shared" si="49"/>
        <v/>
      </c>
    </row>
    <row r="1167" spans="1:13">
      <c r="A1167" s="133"/>
      <c r="B1167" s="134"/>
      <c r="C1167" s="134"/>
      <c r="D1167" s="134"/>
      <c r="E1167" s="134"/>
      <c r="F1167" s="135"/>
      <c r="G1167" s="136"/>
      <c r="L1167" s="67" t="str">
        <f t="shared" si="47"/>
        <v/>
      </c>
      <c r="M1167" s="67" t="str">
        <f t="shared" si="49"/>
        <v/>
      </c>
    </row>
    <row r="1168" spans="1:13">
      <c r="A1168" s="133"/>
      <c r="B1168" s="134"/>
      <c r="C1168" s="134"/>
      <c r="D1168" s="134"/>
      <c r="E1168" s="134"/>
      <c r="F1168" s="135"/>
      <c r="G1168" s="136"/>
      <c r="L1168" s="67" t="str">
        <f t="shared" si="47"/>
        <v/>
      </c>
      <c r="M1168" s="67" t="str">
        <f t="shared" si="49"/>
        <v/>
      </c>
    </row>
    <row r="1169" spans="1:13">
      <c r="A1169" s="133"/>
      <c r="B1169" s="134"/>
      <c r="C1169" s="134"/>
      <c r="D1169" s="134"/>
      <c r="E1169" s="134"/>
      <c r="F1169" s="135"/>
      <c r="G1169" s="136"/>
      <c r="L1169" s="67" t="str">
        <f t="shared" si="47"/>
        <v/>
      </c>
      <c r="M1169" s="67" t="str">
        <f t="shared" si="49"/>
        <v/>
      </c>
    </row>
    <row r="1170" spans="1:13">
      <c r="A1170" s="133"/>
      <c r="B1170" s="134"/>
      <c r="C1170" s="134"/>
      <c r="D1170" s="134"/>
      <c r="E1170" s="134"/>
      <c r="F1170" s="135"/>
      <c r="G1170" s="136"/>
      <c r="L1170" s="67" t="str">
        <f t="shared" si="47"/>
        <v/>
      </c>
      <c r="M1170" s="67" t="str">
        <f t="shared" si="49"/>
        <v/>
      </c>
    </row>
    <row r="1171" spans="1:13">
      <c r="A1171" s="133"/>
      <c r="B1171" s="134"/>
      <c r="C1171" s="134"/>
      <c r="D1171" s="134"/>
      <c r="E1171" s="134"/>
      <c r="F1171" s="135"/>
      <c r="G1171" s="136"/>
      <c r="L1171" s="67" t="str">
        <f t="shared" si="47"/>
        <v/>
      </c>
      <c r="M1171" s="67" t="str">
        <f t="shared" si="49"/>
        <v/>
      </c>
    </row>
    <row r="1172" spans="1:13">
      <c r="A1172" s="133"/>
      <c r="B1172" s="134"/>
      <c r="C1172" s="134"/>
      <c r="D1172" s="134"/>
      <c r="E1172" s="134"/>
      <c r="F1172" s="135"/>
      <c r="G1172" s="136"/>
      <c r="L1172" s="67" t="str">
        <f t="shared" si="47"/>
        <v/>
      </c>
      <c r="M1172" s="67" t="str">
        <f t="shared" si="49"/>
        <v/>
      </c>
    </row>
    <row r="1173" spans="1:13">
      <c r="A1173" s="133"/>
      <c r="B1173" s="134"/>
      <c r="C1173" s="134"/>
      <c r="D1173" s="134"/>
      <c r="E1173" s="134"/>
      <c r="F1173" s="135"/>
      <c r="G1173" s="136"/>
      <c r="L1173" s="67" t="str">
        <f t="shared" si="47"/>
        <v/>
      </c>
      <c r="M1173" s="67" t="str">
        <f t="shared" si="49"/>
        <v/>
      </c>
    </row>
    <row r="1174" spans="1:13">
      <c r="A1174" s="133"/>
      <c r="B1174" s="134"/>
      <c r="C1174" s="134"/>
      <c r="D1174" s="134"/>
      <c r="E1174" s="134"/>
      <c r="F1174" s="135"/>
      <c r="G1174" s="136"/>
      <c r="L1174" s="67" t="str">
        <f t="shared" si="47"/>
        <v/>
      </c>
      <c r="M1174" s="67" t="str">
        <f t="shared" si="49"/>
        <v/>
      </c>
    </row>
    <row r="1175" spans="1:13">
      <c r="A1175" s="133"/>
      <c r="B1175" s="134"/>
      <c r="C1175" s="134"/>
      <c r="D1175" s="134"/>
      <c r="E1175" s="134"/>
      <c r="F1175" s="135"/>
      <c r="G1175" s="136"/>
      <c r="L1175" s="67" t="str">
        <f t="shared" si="47"/>
        <v/>
      </c>
      <c r="M1175" s="67" t="str">
        <f t="shared" si="49"/>
        <v/>
      </c>
    </row>
    <row r="1176" spans="1:13">
      <c r="A1176" s="133"/>
      <c r="B1176" s="134"/>
      <c r="C1176" s="134"/>
      <c r="D1176" s="134"/>
      <c r="E1176" s="134"/>
      <c r="F1176" s="135"/>
      <c r="G1176" s="136"/>
      <c r="L1176" s="67" t="str">
        <f t="shared" si="47"/>
        <v/>
      </c>
      <c r="M1176" s="67" t="str">
        <f t="shared" si="49"/>
        <v/>
      </c>
    </row>
    <row r="1177" spans="1:13">
      <c r="A1177" s="133"/>
      <c r="B1177" s="134"/>
      <c r="C1177" s="134"/>
      <c r="D1177" s="134"/>
      <c r="E1177" s="134"/>
      <c r="F1177" s="135"/>
      <c r="G1177" s="136"/>
      <c r="L1177" s="67" t="str">
        <f t="shared" si="47"/>
        <v/>
      </c>
      <c r="M1177" s="67" t="str">
        <f t="shared" si="49"/>
        <v/>
      </c>
    </row>
    <row r="1178" spans="1:13">
      <c r="A1178" s="133"/>
      <c r="B1178" s="134"/>
      <c r="C1178" s="134"/>
      <c r="D1178" s="134"/>
      <c r="E1178" s="134"/>
      <c r="F1178" s="135"/>
      <c r="G1178" s="136"/>
      <c r="L1178" s="67" t="str">
        <f t="shared" si="47"/>
        <v/>
      </c>
      <c r="M1178" s="67" t="str">
        <f t="shared" si="49"/>
        <v/>
      </c>
    </row>
    <row r="1179" spans="1:13">
      <c r="A1179" s="133"/>
      <c r="B1179" s="134"/>
      <c r="C1179" s="134"/>
      <c r="D1179" s="134"/>
      <c r="E1179" s="134"/>
      <c r="F1179" s="135"/>
      <c r="G1179" s="136"/>
      <c r="L1179" s="67" t="str">
        <f t="shared" si="47"/>
        <v/>
      </c>
      <c r="M1179" s="67" t="str">
        <f t="shared" si="49"/>
        <v/>
      </c>
    </row>
    <row r="1180" spans="1:13">
      <c r="A1180" s="133"/>
      <c r="B1180" s="134"/>
      <c r="C1180" s="134"/>
      <c r="D1180" s="134"/>
      <c r="E1180" s="134"/>
      <c r="F1180" s="135"/>
      <c r="G1180" s="136"/>
      <c r="L1180" s="67" t="str">
        <f t="shared" si="47"/>
        <v/>
      </c>
      <c r="M1180" s="67" t="str">
        <f t="shared" si="49"/>
        <v/>
      </c>
    </row>
    <row r="1181" spans="1:13">
      <c r="A1181" s="133"/>
      <c r="B1181" s="134"/>
      <c r="C1181" s="134"/>
      <c r="D1181" s="134"/>
      <c r="E1181" s="134"/>
      <c r="F1181" s="135"/>
      <c r="G1181" s="136"/>
      <c r="L1181" s="67" t="str">
        <f t="shared" si="47"/>
        <v/>
      </c>
      <c r="M1181" s="67" t="str">
        <f t="shared" si="49"/>
        <v/>
      </c>
    </row>
    <row r="1182" spans="1:13">
      <c r="A1182" s="133"/>
      <c r="B1182" s="134"/>
      <c r="C1182" s="134"/>
      <c r="D1182" s="134"/>
      <c r="E1182" s="134"/>
      <c r="F1182" s="135"/>
      <c r="G1182" s="136"/>
      <c r="L1182" s="67" t="str">
        <f t="shared" si="47"/>
        <v/>
      </c>
      <c r="M1182" s="67" t="str">
        <f t="shared" si="49"/>
        <v/>
      </c>
    </row>
    <row r="1183" spans="1:13">
      <c r="A1183" s="133"/>
      <c r="B1183" s="134"/>
      <c r="C1183" s="134"/>
      <c r="D1183" s="134"/>
      <c r="E1183" s="134"/>
      <c r="F1183" s="135"/>
      <c r="G1183" s="136"/>
      <c r="L1183" s="67" t="str">
        <f t="shared" si="47"/>
        <v/>
      </c>
      <c r="M1183" s="67" t="str">
        <f t="shared" si="49"/>
        <v/>
      </c>
    </row>
    <row r="1184" spans="1:13">
      <c r="A1184" s="133"/>
      <c r="B1184" s="134"/>
      <c r="C1184" s="134"/>
      <c r="D1184" s="134"/>
      <c r="E1184" s="134"/>
      <c r="F1184" s="135"/>
      <c r="G1184" s="136"/>
      <c r="L1184" s="67" t="str">
        <f t="shared" si="47"/>
        <v/>
      </c>
      <c r="M1184" s="67" t="str">
        <f t="shared" si="49"/>
        <v/>
      </c>
    </row>
    <row r="1185" spans="1:13">
      <c r="A1185" s="133"/>
      <c r="B1185" s="134"/>
      <c r="C1185" s="134"/>
      <c r="D1185" s="134"/>
      <c r="E1185" s="134"/>
      <c r="F1185" s="135"/>
      <c r="G1185" s="136"/>
      <c r="L1185" s="67" t="str">
        <f t="shared" si="47"/>
        <v/>
      </c>
      <c r="M1185" s="67" t="str">
        <f t="shared" si="49"/>
        <v/>
      </c>
    </row>
    <row r="1186" spans="1:13">
      <c r="A1186" s="133"/>
      <c r="B1186" s="134"/>
      <c r="C1186" s="134"/>
      <c r="D1186" s="134"/>
      <c r="E1186" s="134"/>
      <c r="F1186" s="135"/>
      <c r="G1186" s="136"/>
      <c r="L1186" s="67" t="str">
        <f t="shared" si="47"/>
        <v/>
      </c>
      <c r="M1186" s="67" t="str">
        <f t="shared" si="49"/>
        <v/>
      </c>
    </row>
    <row r="1187" spans="1:13">
      <c r="A1187" s="133"/>
      <c r="B1187" s="134"/>
      <c r="C1187" s="134"/>
      <c r="D1187" s="134"/>
      <c r="E1187" s="134"/>
      <c r="F1187" s="135"/>
      <c r="G1187" s="136"/>
      <c r="L1187" s="67" t="str">
        <f t="shared" si="47"/>
        <v/>
      </c>
      <c r="M1187" s="67" t="str">
        <f t="shared" si="49"/>
        <v/>
      </c>
    </row>
    <row r="1188" spans="1:13">
      <c r="A1188" s="133"/>
      <c r="B1188" s="134"/>
      <c r="C1188" s="134"/>
      <c r="D1188" s="134"/>
      <c r="E1188" s="134"/>
      <c r="F1188" s="135"/>
      <c r="G1188" s="136"/>
      <c r="L1188" s="67" t="str">
        <f t="shared" si="47"/>
        <v/>
      </c>
      <c r="M1188" s="67" t="str">
        <f t="shared" si="49"/>
        <v/>
      </c>
    </row>
    <row r="1189" spans="1:13">
      <c r="A1189" s="133"/>
      <c r="B1189" s="134"/>
      <c r="C1189" s="134"/>
      <c r="D1189" s="134"/>
      <c r="E1189" s="134"/>
      <c r="F1189" s="135"/>
      <c r="G1189" s="136"/>
      <c r="L1189" s="67" t="str">
        <f t="shared" si="47"/>
        <v/>
      </c>
      <c r="M1189" s="67" t="str">
        <f t="shared" si="49"/>
        <v/>
      </c>
    </row>
    <row r="1190" spans="1:13">
      <c r="A1190" s="133"/>
      <c r="B1190" s="134"/>
      <c r="C1190" s="134"/>
      <c r="D1190" s="134"/>
      <c r="E1190" s="134"/>
      <c r="F1190" s="135"/>
      <c r="G1190" s="136"/>
      <c r="L1190" s="67" t="str">
        <f t="shared" si="47"/>
        <v/>
      </c>
      <c r="M1190" s="67" t="str">
        <f t="shared" si="49"/>
        <v/>
      </c>
    </row>
    <row r="1191" spans="1:13">
      <c r="A1191" s="133"/>
      <c r="B1191" s="134"/>
      <c r="C1191" s="134"/>
      <c r="D1191" s="134"/>
      <c r="E1191" s="134"/>
      <c r="F1191" s="135"/>
      <c r="G1191" s="136"/>
      <c r="L1191" s="67" t="str">
        <f t="shared" si="47"/>
        <v/>
      </c>
      <c r="M1191" s="67" t="str">
        <f t="shared" si="49"/>
        <v/>
      </c>
    </row>
    <row r="1192" spans="1:13">
      <c r="A1192" s="133"/>
      <c r="B1192" s="134"/>
      <c r="C1192" s="134"/>
      <c r="D1192" s="134"/>
      <c r="E1192" s="134"/>
      <c r="F1192" s="135"/>
      <c r="G1192" s="136"/>
      <c r="L1192" s="67" t="str">
        <f t="shared" si="47"/>
        <v/>
      </c>
      <c r="M1192" s="67" t="str">
        <f t="shared" si="49"/>
        <v/>
      </c>
    </row>
    <row r="1193" spans="1:13">
      <c r="A1193" s="133"/>
      <c r="B1193" s="134"/>
      <c r="C1193" s="134"/>
      <c r="D1193" s="134"/>
      <c r="E1193" s="134"/>
      <c r="F1193" s="135"/>
      <c r="G1193" s="136"/>
      <c r="L1193" s="67" t="str">
        <f t="shared" si="47"/>
        <v/>
      </c>
      <c r="M1193" s="67" t="str">
        <f t="shared" si="49"/>
        <v/>
      </c>
    </row>
    <row r="1194" spans="1:13">
      <c r="A1194" s="133"/>
      <c r="B1194" s="134"/>
      <c r="C1194" s="134"/>
      <c r="D1194" s="134"/>
      <c r="E1194" s="134"/>
      <c r="F1194" s="135"/>
      <c r="G1194" s="136"/>
      <c r="L1194" s="67" t="str">
        <f t="shared" si="47"/>
        <v/>
      </c>
      <c r="M1194" s="67" t="str">
        <f t="shared" si="49"/>
        <v/>
      </c>
    </row>
    <row r="1195" spans="1:13">
      <c r="B1195" s="134"/>
      <c r="C1195" s="134"/>
      <c r="D1195" s="134"/>
      <c r="E1195" s="134"/>
      <c r="F1195" s="135"/>
      <c r="G1195" s="136"/>
      <c r="L1195" s="67" t="str">
        <f t="shared" si="47"/>
        <v/>
      </c>
      <c r="M1195" s="67" t="str">
        <f t="shared" si="49"/>
        <v/>
      </c>
    </row>
    <row r="1196" spans="1:13">
      <c r="B1196" s="134"/>
      <c r="C1196" s="134"/>
      <c r="D1196" s="134"/>
      <c r="E1196" s="134"/>
      <c r="F1196" s="135"/>
      <c r="G1196" s="136"/>
      <c r="L1196" s="67" t="str">
        <f t="shared" si="47"/>
        <v/>
      </c>
      <c r="M1196" s="67" t="str">
        <f t="shared" si="49"/>
        <v/>
      </c>
    </row>
    <row r="1197" spans="1:13">
      <c r="B1197" s="134"/>
      <c r="C1197" s="134"/>
      <c r="D1197" s="134"/>
      <c r="E1197" s="134"/>
      <c r="F1197" s="135"/>
      <c r="G1197" s="136"/>
      <c r="L1197" s="67" t="str">
        <f t="shared" si="47"/>
        <v/>
      </c>
      <c r="M1197" s="67" t="str">
        <f t="shared" si="49"/>
        <v/>
      </c>
    </row>
    <row r="1198" spans="1:13">
      <c r="B1198" s="134"/>
      <c r="C1198" s="134"/>
      <c r="D1198" s="134"/>
      <c r="E1198" s="134"/>
      <c r="F1198" s="135"/>
      <c r="G1198" s="136"/>
      <c r="L1198" s="67" t="str">
        <f t="shared" si="47"/>
        <v/>
      </c>
      <c r="M1198" s="67" t="str">
        <f t="shared" si="49"/>
        <v/>
      </c>
    </row>
    <row r="1199" spans="1:13">
      <c r="B1199" s="134"/>
      <c r="C1199" s="134"/>
      <c r="D1199" s="134"/>
      <c r="E1199" s="134"/>
      <c r="F1199" s="135"/>
      <c r="G1199" s="136"/>
      <c r="L1199" s="67" t="str">
        <f t="shared" si="47"/>
        <v/>
      </c>
      <c r="M1199" s="67" t="str">
        <f t="shared" si="49"/>
        <v/>
      </c>
    </row>
    <row r="1200" spans="1:13">
      <c r="B1200" s="134"/>
      <c r="C1200" s="134"/>
      <c r="D1200" s="134"/>
      <c r="E1200" s="134"/>
      <c r="F1200" s="135"/>
      <c r="G1200" s="136"/>
      <c r="L1200" s="67" t="str">
        <f t="shared" si="47"/>
        <v/>
      </c>
      <c r="M1200" s="67" t="str">
        <f t="shared" si="49"/>
        <v/>
      </c>
    </row>
    <row r="1201" spans="2:13">
      <c r="B1201" s="134"/>
      <c r="C1201" s="134"/>
      <c r="D1201" s="134"/>
      <c r="E1201" s="134"/>
      <c r="F1201" s="135"/>
      <c r="G1201" s="136"/>
      <c r="L1201" s="67" t="str">
        <f t="shared" si="47"/>
        <v/>
      </c>
      <c r="M1201" s="67" t="str">
        <f t="shared" si="49"/>
        <v/>
      </c>
    </row>
    <row r="1202" spans="2:13">
      <c r="B1202" s="134"/>
      <c r="C1202" s="134"/>
      <c r="D1202" s="134"/>
      <c r="E1202" s="134"/>
      <c r="F1202" s="135"/>
      <c r="G1202" s="136"/>
      <c r="L1202" s="67" t="str">
        <f t="shared" si="47"/>
        <v/>
      </c>
      <c r="M1202" s="67" t="str">
        <f t="shared" si="49"/>
        <v/>
      </c>
    </row>
    <row r="1203" spans="2:13">
      <c r="B1203" s="134"/>
      <c r="C1203" s="134"/>
      <c r="D1203" s="134"/>
      <c r="E1203" s="134"/>
      <c r="F1203" s="135"/>
      <c r="G1203" s="136"/>
      <c r="L1203" s="67" t="str">
        <f t="shared" si="47"/>
        <v/>
      </c>
      <c r="M1203" s="67" t="str">
        <f t="shared" si="49"/>
        <v/>
      </c>
    </row>
    <row r="1204" spans="2:13">
      <c r="B1204" s="134"/>
      <c r="C1204" s="134"/>
      <c r="D1204" s="134"/>
      <c r="E1204" s="134"/>
      <c r="F1204" s="135"/>
      <c r="G1204" s="136"/>
      <c r="L1204" s="67" t="str">
        <f t="shared" si="47"/>
        <v/>
      </c>
      <c r="M1204" s="67" t="str">
        <f t="shared" si="49"/>
        <v/>
      </c>
    </row>
    <row r="1205" spans="2:13">
      <c r="B1205" s="134"/>
      <c r="C1205" s="134"/>
      <c r="D1205" s="134"/>
      <c r="E1205" s="134"/>
      <c r="F1205" s="135"/>
      <c r="G1205" s="136"/>
      <c r="L1205" s="67" t="str">
        <f t="shared" si="47"/>
        <v/>
      </c>
      <c r="M1205" s="67" t="str">
        <f t="shared" si="49"/>
        <v/>
      </c>
    </row>
    <row r="1206" spans="2:13">
      <c r="B1206" s="134"/>
      <c r="C1206" s="134"/>
      <c r="D1206" s="134"/>
      <c r="E1206" s="134"/>
      <c r="F1206" s="135"/>
      <c r="G1206" s="136"/>
      <c r="L1206" s="67" t="str">
        <f t="shared" si="47"/>
        <v/>
      </c>
      <c r="M1206" s="67" t="str">
        <f t="shared" si="49"/>
        <v/>
      </c>
    </row>
    <row r="1207" spans="2:13">
      <c r="B1207" s="134"/>
      <c r="C1207" s="134"/>
      <c r="D1207" s="134"/>
      <c r="E1207" s="134"/>
      <c r="F1207" s="135"/>
      <c r="G1207" s="136"/>
      <c r="L1207" s="67" t="str">
        <f t="shared" si="47"/>
        <v/>
      </c>
      <c r="M1207" s="67" t="str">
        <f t="shared" si="49"/>
        <v/>
      </c>
    </row>
    <row r="1208" spans="2:13">
      <c r="B1208" s="134"/>
      <c r="C1208" s="134"/>
      <c r="D1208" s="134"/>
      <c r="E1208" s="134"/>
      <c r="F1208" s="135"/>
      <c r="G1208" s="136"/>
      <c r="L1208" s="67" t="str">
        <f t="shared" si="47"/>
        <v/>
      </c>
      <c r="M1208" s="67" t="str">
        <f t="shared" si="49"/>
        <v/>
      </c>
    </row>
    <row r="1209" spans="2:13">
      <c r="B1209" s="134"/>
      <c r="C1209" s="134"/>
      <c r="D1209" s="134"/>
      <c r="E1209" s="134"/>
      <c r="F1209" s="135"/>
      <c r="G1209" s="136"/>
      <c r="L1209" s="67" t="str">
        <f t="shared" si="47"/>
        <v/>
      </c>
      <c r="M1209" s="67" t="str">
        <f t="shared" si="49"/>
        <v/>
      </c>
    </row>
    <row r="1210" spans="2:13">
      <c r="B1210" s="134"/>
      <c r="C1210" s="134"/>
      <c r="D1210" s="134"/>
      <c r="E1210" s="134"/>
      <c r="F1210" s="135"/>
      <c r="G1210" s="136"/>
      <c r="L1210" s="67" t="str">
        <f t="shared" si="47"/>
        <v/>
      </c>
      <c r="M1210" s="67" t="str">
        <f t="shared" si="49"/>
        <v/>
      </c>
    </row>
    <row r="1211" spans="2:13">
      <c r="B1211" s="134"/>
      <c r="C1211" s="134"/>
      <c r="D1211" s="134"/>
      <c r="E1211" s="134"/>
      <c r="F1211" s="135"/>
      <c r="G1211" s="136"/>
      <c r="L1211" s="67" t="str">
        <f t="shared" si="47"/>
        <v/>
      </c>
      <c r="M1211" s="67" t="str">
        <f t="shared" si="49"/>
        <v/>
      </c>
    </row>
    <row r="1212" spans="2:13">
      <c r="B1212" s="134"/>
      <c r="C1212" s="134"/>
      <c r="D1212" s="134"/>
      <c r="E1212" s="134"/>
      <c r="F1212" s="135"/>
      <c r="G1212" s="136"/>
      <c r="L1212" s="67" t="str">
        <f t="shared" si="47"/>
        <v/>
      </c>
      <c r="M1212" s="67" t="str">
        <f t="shared" si="49"/>
        <v/>
      </c>
    </row>
    <row r="1213" spans="2:13">
      <c r="B1213" s="134"/>
      <c r="C1213" s="134"/>
      <c r="D1213" s="134"/>
      <c r="E1213" s="134"/>
      <c r="F1213" s="135"/>
      <c r="G1213" s="136"/>
      <c r="L1213" s="67" t="str">
        <f t="shared" si="47"/>
        <v/>
      </c>
      <c r="M1213" s="67" t="str">
        <f t="shared" si="49"/>
        <v/>
      </c>
    </row>
    <row r="1214" spans="2:13">
      <c r="B1214" s="134"/>
      <c r="C1214" s="134"/>
      <c r="D1214" s="134"/>
      <c r="E1214" s="134"/>
      <c r="F1214" s="135"/>
      <c r="G1214" s="136"/>
      <c r="L1214" s="67" t="str">
        <f t="shared" si="47"/>
        <v/>
      </c>
      <c r="M1214" s="67" t="str">
        <f t="shared" si="49"/>
        <v/>
      </c>
    </row>
    <row r="1215" spans="2:13">
      <c r="B1215" s="134"/>
      <c r="C1215" s="134"/>
      <c r="D1215" s="134"/>
      <c r="E1215" s="134"/>
      <c r="F1215" s="135"/>
      <c r="G1215" s="136"/>
      <c r="L1215" s="67" t="str">
        <f t="shared" si="47"/>
        <v/>
      </c>
      <c r="M1215" s="67" t="str">
        <f t="shared" si="49"/>
        <v/>
      </c>
    </row>
    <row r="1216" spans="2:13">
      <c r="B1216" s="134"/>
      <c r="C1216" s="134"/>
      <c r="D1216" s="134"/>
      <c r="E1216" s="134"/>
      <c r="F1216" s="135"/>
      <c r="G1216" s="136"/>
      <c r="L1216" s="67" t="str">
        <f t="shared" si="47"/>
        <v/>
      </c>
      <c r="M1216" s="67" t="str">
        <f t="shared" si="49"/>
        <v/>
      </c>
    </row>
    <row r="1217" spans="2:13">
      <c r="B1217" s="134"/>
      <c r="C1217" s="134"/>
      <c r="D1217" s="134"/>
      <c r="E1217" s="134"/>
      <c r="F1217" s="135"/>
      <c r="G1217" s="136"/>
      <c r="L1217" s="67" t="str">
        <f t="shared" si="47"/>
        <v/>
      </c>
      <c r="M1217" s="67" t="str">
        <f t="shared" si="49"/>
        <v/>
      </c>
    </row>
    <row r="1218" spans="2:13">
      <c r="B1218" s="134"/>
      <c r="C1218" s="134"/>
      <c r="D1218" s="134"/>
      <c r="E1218" s="134"/>
      <c r="F1218" s="135"/>
      <c r="G1218" s="136"/>
      <c r="L1218" s="67" t="str">
        <f t="shared" si="47"/>
        <v/>
      </c>
      <c r="M1218" s="67" t="str">
        <f t="shared" si="49"/>
        <v/>
      </c>
    </row>
    <row r="1219" spans="2:13">
      <c r="B1219" s="134"/>
      <c r="C1219" s="134"/>
      <c r="D1219" s="134"/>
      <c r="E1219" s="134"/>
      <c r="F1219" s="135"/>
      <c r="G1219" s="136"/>
      <c r="L1219" s="67" t="str">
        <f t="shared" ref="L1219:L1282" si="50">IF(E1219="","",NORMDIST(E1219,J$10,J$11,TRUE))</f>
        <v/>
      </c>
      <c r="M1219" s="67" t="str">
        <f t="shared" si="49"/>
        <v/>
      </c>
    </row>
    <row r="1220" spans="2:13">
      <c r="B1220" s="134"/>
      <c r="C1220" s="134"/>
      <c r="D1220" s="134"/>
      <c r="E1220" s="134"/>
      <c r="F1220" s="135"/>
      <c r="G1220" s="136"/>
      <c r="L1220" s="67" t="str">
        <f t="shared" si="50"/>
        <v/>
      </c>
      <c r="M1220" s="67" t="str">
        <f t="shared" si="49"/>
        <v/>
      </c>
    </row>
    <row r="1221" spans="2:13">
      <c r="B1221" s="134"/>
      <c r="C1221" s="134"/>
      <c r="D1221" s="134"/>
      <c r="E1221" s="134"/>
      <c r="F1221" s="135"/>
      <c r="G1221" s="136"/>
      <c r="L1221" s="67" t="str">
        <f t="shared" si="50"/>
        <v/>
      </c>
      <c r="M1221" s="67" t="str">
        <f t="shared" si="49"/>
        <v/>
      </c>
    </row>
    <row r="1222" spans="2:13">
      <c r="B1222" s="134"/>
      <c r="C1222" s="134"/>
      <c r="D1222" s="134"/>
      <c r="E1222" s="134"/>
      <c r="F1222" s="135"/>
      <c r="G1222" s="136"/>
      <c r="L1222" s="67" t="str">
        <f t="shared" si="50"/>
        <v/>
      </c>
      <c r="M1222" s="67" t="str">
        <f t="shared" ref="M1222:M1285" si="51">IF(L1222="","",L1222*J$3)</f>
        <v/>
      </c>
    </row>
    <row r="1223" spans="2:13">
      <c r="B1223" s="134"/>
      <c r="C1223" s="134"/>
      <c r="D1223" s="134"/>
      <c r="E1223" s="134"/>
      <c r="F1223" s="135"/>
      <c r="G1223" s="136"/>
      <c r="L1223" s="67" t="str">
        <f t="shared" si="50"/>
        <v/>
      </c>
      <c r="M1223" s="67" t="str">
        <f t="shared" si="51"/>
        <v/>
      </c>
    </row>
    <row r="1224" spans="2:13">
      <c r="B1224" s="134"/>
      <c r="C1224" s="134"/>
      <c r="D1224" s="134"/>
      <c r="E1224" s="134"/>
      <c r="F1224" s="135"/>
      <c r="G1224" s="136"/>
      <c r="L1224" s="67" t="str">
        <f t="shared" si="50"/>
        <v/>
      </c>
      <c r="M1224" s="67" t="str">
        <f t="shared" si="51"/>
        <v/>
      </c>
    </row>
    <row r="1225" spans="2:13">
      <c r="B1225" s="134"/>
      <c r="C1225" s="134"/>
      <c r="D1225" s="134"/>
      <c r="E1225" s="134"/>
      <c r="F1225" s="135"/>
      <c r="G1225" s="136"/>
      <c r="L1225" s="67" t="str">
        <f t="shared" si="50"/>
        <v/>
      </c>
      <c r="M1225" s="67" t="str">
        <f t="shared" si="51"/>
        <v/>
      </c>
    </row>
    <row r="1226" spans="2:13">
      <c r="B1226" s="134"/>
      <c r="C1226" s="134"/>
      <c r="D1226" s="134"/>
      <c r="E1226" s="134"/>
      <c r="F1226" s="135"/>
      <c r="G1226" s="136"/>
      <c r="L1226" s="67" t="str">
        <f t="shared" si="50"/>
        <v/>
      </c>
      <c r="M1226" s="67" t="str">
        <f t="shared" si="51"/>
        <v/>
      </c>
    </row>
    <row r="1227" spans="2:13">
      <c r="B1227" s="134"/>
      <c r="C1227" s="134"/>
      <c r="D1227" s="134"/>
      <c r="E1227" s="134"/>
      <c r="F1227" s="135"/>
      <c r="G1227" s="136"/>
      <c r="L1227" s="67" t="str">
        <f t="shared" si="50"/>
        <v/>
      </c>
      <c r="M1227" s="67" t="str">
        <f t="shared" si="51"/>
        <v/>
      </c>
    </row>
    <row r="1228" spans="2:13">
      <c r="B1228" s="134"/>
      <c r="C1228" s="134"/>
      <c r="D1228" s="134"/>
      <c r="E1228" s="134"/>
      <c r="F1228" s="135"/>
      <c r="G1228" s="136"/>
      <c r="L1228" s="67" t="str">
        <f t="shared" si="50"/>
        <v/>
      </c>
      <c r="M1228" s="67" t="str">
        <f t="shared" si="51"/>
        <v/>
      </c>
    </row>
    <row r="1229" spans="2:13">
      <c r="B1229" s="134"/>
      <c r="C1229" s="134"/>
      <c r="D1229" s="134"/>
      <c r="E1229" s="134"/>
      <c r="F1229" s="135"/>
      <c r="G1229" s="136"/>
      <c r="L1229" s="67" t="str">
        <f t="shared" si="50"/>
        <v/>
      </c>
      <c r="M1229" s="67" t="str">
        <f t="shared" si="51"/>
        <v/>
      </c>
    </row>
    <row r="1230" spans="2:13">
      <c r="B1230" s="134"/>
      <c r="C1230" s="134"/>
      <c r="D1230" s="134"/>
      <c r="E1230" s="134"/>
      <c r="F1230" s="135"/>
      <c r="G1230" s="136"/>
      <c r="L1230" s="67" t="str">
        <f t="shared" si="50"/>
        <v/>
      </c>
      <c r="M1230" s="67" t="str">
        <f t="shared" si="51"/>
        <v/>
      </c>
    </row>
    <row r="1231" spans="2:13">
      <c r="B1231" s="134"/>
      <c r="C1231" s="134"/>
      <c r="D1231" s="134"/>
      <c r="E1231" s="134"/>
      <c r="F1231" s="135"/>
      <c r="G1231" s="136"/>
      <c r="L1231" s="67" t="str">
        <f t="shared" si="50"/>
        <v/>
      </c>
      <c r="M1231" s="67" t="str">
        <f t="shared" si="51"/>
        <v/>
      </c>
    </row>
    <row r="1232" spans="2:13">
      <c r="B1232" s="134"/>
      <c r="C1232" s="134"/>
      <c r="D1232" s="134"/>
      <c r="E1232" s="134"/>
      <c r="F1232" s="135"/>
      <c r="G1232" s="136"/>
      <c r="L1232" s="67" t="str">
        <f t="shared" si="50"/>
        <v/>
      </c>
      <c r="M1232" s="67" t="str">
        <f t="shared" si="51"/>
        <v/>
      </c>
    </row>
    <row r="1233" spans="2:13">
      <c r="B1233" s="134"/>
      <c r="C1233" s="134"/>
      <c r="D1233" s="134"/>
      <c r="E1233" s="134"/>
      <c r="F1233" s="135"/>
      <c r="G1233" s="136"/>
      <c r="L1233" s="67" t="str">
        <f t="shared" si="50"/>
        <v/>
      </c>
      <c r="M1233" s="67" t="str">
        <f t="shared" si="51"/>
        <v/>
      </c>
    </row>
    <row r="1234" spans="2:13">
      <c r="B1234" s="134"/>
      <c r="C1234" s="134"/>
      <c r="D1234" s="134"/>
      <c r="E1234" s="134"/>
      <c r="F1234" s="135"/>
      <c r="G1234" s="136"/>
      <c r="L1234" s="67" t="str">
        <f t="shared" si="50"/>
        <v/>
      </c>
      <c r="M1234" s="67" t="str">
        <f t="shared" si="51"/>
        <v/>
      </c>
    </row>
    <row r="1235" spans="2:13">
      <c r="B1235" s="134"/>
      <c r="C1235" s="134"/>
      <c r="D1235" s="134"/>
      <c r="E1235" s="134"/>
      <c r="F1235" s="135"/>
      <c r="G1235" s="136"/>
      <c r="L1235" s="67" t="str">
        <f t="shared" si="50"/>
        <v/>
      </c>
      <c r="M1235" s="67" t="str">
        <f t="shared" si="51"/>
        <v/>
      </c>
    </row>
    <row r="1236" spans="2:13">
      <c r="B1236" s="134"/>
      <c r="C1236" s="134"/>
      <c r="D1236" s="134"/>
      <c r="E1236" s="134"/>
      <c r="F1236" s="135"/>
      <c r="G1236" s="136"/>
      <c r="L1236" s="67" t="str">
        <f t="shared" si="50"/>
        <v/>
      </c>
      <c r="M1236" s="67" t="str">
        <f t="shared" si="51"/>
        <v/>
      </c>
    </row>
    <row r="1237" spans="2:13">
      <c r="B1237" s="134"/>
      <c r="C1237" s="134"/>
      <c r="D1237" s="134"/>
      <c r="E1237" s="134"/>
      <c r="F1237" s="135"/>
      <c r="G1237" s="136"/>
      <c r="L1237" s="67" t="str">
        <f t="shared" si="50"/>
        <v/>
      </c>
      <c r="M1237" s="67" t="str">
        <f t="shared" si="51"/>
        <v/>
      </c>
    </row>
    <row r="1238" spans="2:13">
      <c r="B1238" s="134"/>
      <c r="C1238" s="134"/>
      <c r="D1238" s="134"/>
      <c r="E1238" s="134"/>
      <c r="F1238" s="135"/>
      <c r="G1238" s="136"/>
      <c r="L1238" s="67" t="str">
        <f t="shared" si="50"/>
        <v/>
      </c>
      <c r="M1238" s="67" t="str">
        <f t="shared" si="51"/>
        <v/>
      </c>
    </row>
    <row r="1239" spans="2:13">
      <c r="B1239" s="134"/>
      <c r="C1239" s="134"/>
      <c r="D1239" s="134"/>
      <c r="E1239" s="134"/>
      <c r="F1239" s="135"/>
      <c r="G1239" s="136"/>
      <c r="L1239" s="67" t="str">
        <f t="shared" si="50"/>
        <v/>
      </c>
      <c r="M1239" s="67" t="str">
        <f t="shared" si="51"/>
        <v/>
      </c>
    </row>
    <row r="1240" spans="2:13">
      <c r="B1240" s="134"/>
      <c r="C1240" s="134"/>
      <c r="D1240" s="134"/>
      <c r="E1240" s="134"/>
      <c r="F1240" s="135"/>
      <c r="G1240" s="136"/>
      <c r="L1240" s="67" t="str">
        <f t="shared" si="50"/>
        <v/>
      </c>
      <c r="M1240" s="67" t="str">
        <f t="shared" si="51"/>
        <v/>
      </c>
    </row>
    <row r="1241" spans="2:13">
      <c r="B1241" s="134"/>
      <c r="C1241" s="134"/>
      <c r="D1241" s="134"/>
      <c r="E1241" s="134"/>
      <c r="F1241" s="135"/>
      <c r="G1241" s="136"/>
      <c r="L1241" s="67" t="str">
        <f t="shared" si="50"/>
        <v/>
      </c>
      <c r="M1241" s="67" t="str">
        <f t="shared" si="51"/>
        <v/>
      </c>
    </row>
    <row r="1242" spans="2:13">
      <c r="B1242" s="134"/>
      <c r="C1242" s="134"/>
      <c r="D1242" s="134"/>
      <c r="E1242" s="134"/>
      <c r="F1242" s="135"/>
      <c r="G1242" s="136"/>
      <c r="L1242" s="67" t="str">
        <f t="shared" si="50"/>
        <v/>
      </c>
      <c r="M1242" s="67" t="str">
        <f t="shared" si="51"/>
        <v/>
      </c>
    </row>
    <row r="1243" spans="2:13">
      <c r="B1243" s="134"/>
      <c r="C1243" s="134"/>
      <c r="D1243" s="134"/>
      <c r="E1243" s="134"/>
      <c r="F1243" s="135"/>
      <c r="G1243" s="136"/>
      <c r="L1243" s="67" t="str">
        <f t="shared" si="50"/>
        <v/>
      </c>
      <c r="M1243" s="67" t="str">
        <f t="shared" si="51"/>
        <v/>
      </c>
    </row>
    <row r="1244" spans="2:13">
      <c r="B1244" s="134"/>
      <c r="C1244" s="134"/>
      <c r="D1244" s="134"/>
      <c r="E1244" s="134"/>
      <c r="F1244" s="135"/>
      <c r="G1244" s="136"/>
      <c r="L1244" s="67" t="str">
        <f t="shared" si="50"/>
        <v/>
      </c>
      <c r="M1244" s="67" t="str">
        <f t="shared" si="51"/>
        <v/>
      </c>
    </row>
    <row r="1245" spans="2:13">
      <c r="B1245" s="134"/>
      <c r="C1245" s="134"/>
      <c r="D1245" s="134"/>
      <c r="E1245" s="134"/>
      <c r="F1245" s="135"/>
      <c r="G1245" s="136"/>
      <c r="L1245" s="67" t="str">
        <f t="shared" si="50"/>
        <v/>
      </c>
      <c r="M1245" s="67" t="str">
        <f t="shared" si="51"/>
        <v/>
      </c>
    </row>
    <row r="1246" spans="2:13">
      <c r="B1246" s="134"/>
      <c r="C1246" s="134"/>
      <c r="D1246" s="134"/>
      <c r="E1246" s="134"/>
      <c r="F1246" s="135"/>
      <c r="G1246" s="136"/>
      <c r="L1246" s="67" t="str">
        <f t="shared" si="50"/>
        <v/>
      </c>
      <c r="M1246" s="67" t="str">
        <f t="shared" si="51"/>
        <v/>
      </c>
    </row>
    <row r="1247" spans="2:13">
      <c r="B1247" s="134"/>
      <c r="C1247" s="134"/>
      <c r="D1247" s="134"/>
      <c r="E1247" s="134"/>
      <c r="F1247" s="135"/>
      <c r="G1247" s="136"/>
      <c r="L1247" s="67" t="str">
        <f t="shared" si="50"/>
        <v/>
      </c>
      <c r="M1247" s="67" t="str">
        <f t="shared" si="51"/>
        <v/>
      </c>
    </row>
    <row r="1248" spans="2:13">
      <c r="B1248" s="134"/>
      <c r="C1248" s="134"/>
      <c r="D1248" s="134"/>
      <c r="E1248" s="134"/>
      <c r="F1248" s="135"/>
      <c r="G1248" s="136"/>
      <c r="L1248" s="67" t="str">
        <f t="shared" si="50"/>
        <v/>
      </c>
      <c r="M1248" s="67" t="str">
        <f t="shared" si="51"/>
        <v/>
      </c>
    </row>
    <row r="1249" spans="2:13">
      <c r="B1249" s="134"/>
      <c r="C1249" s="134"/>
      <c r="D1249" s="134"/>
      <c r="E1249" s="134"/>
      <c r="F1249" s="135"/>
      <c r="G1249" s="136"/>
      <c r="L1249" s="67" t="str">
        <f t="shared" si="50"/>
        <v/>
      </c>
      <c r="M1249" s="67" t="str">
        <f t="shared" si="51"/>
        <v/>
      </c>
    </row>
    <row r="1250" spans="2:13">
      <c r="B1250" s="134"/>
      <c r="C1250" s="134"/>
      <c r="D1250" s="134"/>
      <c r="E1250" s="134"/>
      <c r="F1250" s="135"/>
      <c r="G1250" s="136"/>
      <c r="L1250" s="67" t="str">
        <f t="shared" si="50"/>
        <v/>
      </c>
      <c r="M1250" s="67" t="str">
        <f t="shared" si="51"/>
        <v/>
      </c>
    </row>
    <row r="1251" spans="2:13">
      <c r="B1251" s="134"/>
      <c r="C1251" s="134"/>
      <c r="D1251" s="134"/>
      <c r="E1251" s="134"/>
      <c r="F1251" s="135"/>
      <c r="G1251" s="136"/>
      <c r="L1251" s="67" t="str">
        <f t="shared" si="50"/>
        <v/>
      </c>
      <c r="M1251" s="67" t="str">
        <f t="shared" si="51"/>
        <v/>
      </c>
    </row>
    <row r="1252" spans="2:13">
      <c r="B1252" s="134"/>
      <c r="C1252" s="134"/>
      <c r="D1252" s="134"/>
      <c r="E1252" s="134"/>
      <c r="F1252" s="135"/>
      <c r="G1252" s="143"/>
      <c r="L1252" s="67" t="str">
        <f t="shared" si="50"/>
        <v/>
      </c>
      <c r="M1252" s="67" t="str">
        <f t="shared" si="51"/>
        <v/>
      </c>
    </row>
    <row r="1253" spans="2:13">
      <c r="B1253" s="134"/>
      <c r="C1253" s="134"/>
      <c r="D1253" s="134"/>
      <c r="E1253" s="134"/>
      <c r="F1253" s="135"/>
      <c r="G1253" s="143"/>
      <c r="L1253" s="67" t="str">
        <f t="shared" si="50"/>
        <v/>
      </c>
      <c r="M1253" s="67" t="str">
        <f t="shared" si="51"/>
        <v/>
      </c>
    </row>
    <row r="1254" spans="2:13">
      <c r="B1254" s="134"/>
      <c r="C1254" s="134"/>
      <c r="D1254" s="134"/>
      <c r="E1254" s="134"/>
      <c r="F1254" s="135"/>
      <c r="G1254" s="143"/>
      <c r="L1254" s="67" t="str">
        <f t="shared" si="50"/>
        <v/>
      </c>
      <c r="M1254" s="67" t="str">
        <f t="shared" si="51"/>
        <v/>
      </c>
    </row>
    <row r="1255" spans="2:13">
      <c r="B1255" s="134"/>
      <c r="C1255" s="134"/>
      <c r="D1255" s="134"/>
      <c r="E1255" s="134"/>
      <c r="F1255" s="135"/>
      <c r="G1255" s="143"/>
      <c r="L1255" s="67" t="str">
        <f t="shared" si="50"/>
        <v/>
      </c>
      <c r="M1255" s="67" t="str">
        <f t="shared" si="51"/>
        <v/>
      </c>
    </row>
    <row r="1256" spans="2:13">
      <c r="B1256" s="134"/>
      <c r="C1256" s="134"/>
      <c r="D1256" s="134"/>
      <c r="E1256" s="134"/>
      <c r="F1256" s="135"/>
      <c r="G1256" s="143"/>
      <c r="L1256" s="67" t="str">
        <f t="shared" si="50"/>
        <v/>
      </c>
      <c r="M1256" s="67" t="str">
        <f t="shared" si="51"/>
        <v/>
      </c>
    </row>
    <row r="1257" spans="2:13">
      <c r="B1257" s="134"/>
      <c r="C1257" s="134"/>
      <c r="D1257" s="134"/>
      <c r="E1257" s="134"/>
      <c r="F1257" s="135"/>
      <c r="G1257" s="143"/>
      <c r="L1257" s="67" t="str">
        <f t="shared" si="50"/>
        <v/>
      </c>
      <c r="M1257" s="67" t="str">
        <f t="shared" si="51"/>
        <v/>
      </c>
    </row>
    <row r="1258" spans="2:13">
      <c r="B1258" s="134"/>
      <c r="C1258" s="134"/>
      <c r="D1258" s="134"/>
      <c r="E1258" s="134"/>
      <c r="F1258" s="135"/>
      <c r="G1258" s="143"/>
      <c r="L1258" s="67" t="str">
        <f t="shared" si="50"/>
        <v/>
      </c>
      <c r="M1258" s="67" t="str">
        <f t="shared" si="51"/>
        <v/>
      </c>
    </row>
    <row r="1259" spans="2:13">
      <c r="B1259" s="134"/>
      <c r="C1259" s="134"/>
      <c r="D1259" s="134"/>
      <c r="E1259" s="134"/>
      <c r="F1259" s="135"/>
      <c r="G1259" s="143"/>
      <c r="L1259" s="67" t="str">
        <f t="shared" si="50"/>
        <v/>
      </c>
      <c r="M1259" s="67" t="str">
        <f t="shared" si="51"/>
        <v/>
      </c>
    </row>
    <row r="1260" spans="2:13">
      <c r="B1260" s="134"/>
      <c r="C1260" s="134"/>
      <c r="D1260" s="134"/>
      <c r="E1260" s="134"/>
      <c r="F1260" s="135"/>
      <c r="G1260" s="143"/>
      <c r="L1260" s="67" t="str">
        <f t="shared" si="50"/>
        <v/>
      </c>
      <c r="M1260" s="67" t="str">
        <f t="shared" si="51"/>
        <v/>
      </c>
    </row>
    <row r="1261" spans="2:13">
      <c r="B1261" s="134"/>
      <c r="C1261" s="134"/>
      <c r="D1261" s="134"/>
      <c r="E1261" s="134"/>
      <c r="F1261" s="135"/>
      <c r="G1261" s="143"/>
      <c r="L1261" s="67" t="str">
        <f t="shared" si="50"/>
        <v/>
      </c>
      <c r="M1261" s="67" t="str">
        <f t="shared" si="51"/>
        <v/>
      </c>
    </row>
    <row r="1262" spans="2:13">
      <c r="B1262" s="134"/>
      <c r="C1262" s="134"/>
      <c r="D1262" s="134"/>
      <c r="E1262" s="134"/>
      <c r="F1262" s="135"/>
      <c r="G1262" s="143"/>
      <c r="L1262" s="67" t="str">
        <f t="shared" si="50"/>
        <v/>
      </c>
      <c r="M1262" s="67" t="str">
        <f t="shared" si="51"/>
        <v/>
      </c>
    </row>
    <row r="1263" spans="2:13">
      <c r="B1263" s="134"/>
      <c r="C1263" s="134"/>
      <c r="D1263" s="134"/>
      <c r="E1263" s="134"/>
      <c r="F1263" s="135"/>
      <c r="G1263" s="143"/>
      <c r="L1263" s="67" t="str">
        <f t="shared" si="50"/>
        <v/>
      </c>
      <c r="M1263" s="67" t="str">
        <f t="shared" si="51"/>
        <v/>
      </c>
    </row>
    <row r="1264" spans="2:13">
      <c r="B1264" s="134"/>
      <c r="C1264" s="134"/>
      <c r="D1264" s="134"/>
      <c r="E1264" s="134"/>
      <c r="F1264" s="135"/>
      <c r="G1264" s="143"/>
      <c r="L1264" s="67" t="str">
        <f t="shared" si="50"/>
        <v/>
      </c>
      <c r="M1264" s="67" t="str">
        <f t="shared" si="51"/>
        <v/>
      </c>
    </row>
    <row r="1265" spans="2:13">
      <c r="B1265" s="134"/>
      <c r="C1265" s="134"/>
      <c r="D1265" s="134"/>
      <c r="E1265" s="134"/>
      <c r="F1265" s="135"/>
      <c r="G1265" s="143"/>
      <c r="L1265" s="67" t="str">
        <f t="shared" si="50"/>
        <v/>
      </c>
      <c r="M1265" s="67" t="str">
        <f t="shared" si="51"/>
        <v/>
      </c>
    </row>
    <row r="1266" spans="2:13">
      <c r="B1266" s="134"/>
      <c r="C1266" s="134"/>
      <c r="D1266" s="134"/>
      <c r="E1266" s="134"/>
      <c r="F1266" s="135"/>
      <c r="G1266" s="143"/>
      <c r="L1266" s="67" t="str">
        <f t="shared" si="50"/>
        <v/>
      </c>
      <c r="M1266" s="67" t="str">
        <f t="shared" si="51"/>
        <v/>
      </c>
    </row>
    <row r="1267" spans="2:13">
      <c r="B1267" s="134"/>
      <c r="C1267" s="134"/>
      <c r="D1267" s="134"/>
      <c r="E1267" s="134"/>
      <c r="F1267" s="135"/>
      <c r="G1267" s="143"/>
      <c r="L1267" s="67" t="str">
        <f t="shared" si="50"/>
        <v/>
      </c>
      <c r="M1267" s="67" t="str">
        <f t="shared" si="51"/>
        <v/>
      </c>
    </row>
    <row r="1268" spans="2:13">
      <c r="B1268" s="134"/>
      <c r="C1268" s="134"/>
      <c r="D1268" s="134"/>
      <c r="E1268" s="134"/>
      <c r="F1268" s="135"/>
      <c r="G1268" s="143"/>
      <c r="L1268" s="67" t="str">
        <f t="shared" si="50"/>
        <v/>
      </c>
      <c r="M1268" s="67" t="str">
        <f t="shared" si="51"/>
        <v/>
      </c>
    </row>
    <row r="1269" spans="2:13">
      <c r="B1269" s="134"/>
      <c r="C1269" s="134"/>
      <c r="D1269" s="134"/>
      <c r="E1269" s="134"/>
      <c r="F1269" s="135"/>
      <c r="G1269" s="143"/>
      <c r="L1269" s="67" t="str">
        <f t="shared" si="50"/>
        <v/>
      </c>
      <c r="M1269" s="67" t="str">
        <f t="shared" si="51"/>
        <v/>
      </c>
    </row>
    <row r="1270" spans="2:13">
      <c r="B1270" s="134"/>
      <c r="C1270" s="134"/>
      <c r="D1270" s="134"/>
      <c r="E1270" s="134"/>
      <c r="F1270" s="135"/>
      <c r="G1270" s="143"/>
      <c r="L1270" s="67" t="str">
        <f t="shared" si="50"/>
        <v/>
      </c>
      <c r="M1270" s="67" t="str">
        <f t="shared" si="51"/>
        <v/>
      </c>
    </row>
    <row r="1271" spans="2:13">
      <c r="B1271" s="134"/>
      <c r="C1271" s="134"/>
      <c r="D1271" s="134"/>
      <c r="E1271" s="134"/>
      <c r="F1271" s="135"/>
      <c r="G1271" s="143"/>
      <c r="L1271" s="67" t="str">
        <f t="shared" si="50"/>
        <v/>
      </c>
      <c r="M1271" s="67" t="str">
        <f t="shared" si="51"/>
        <v/>
      </c>
    </row>
    <row r="1272" spans="2:13">
      <c r="B1272" s="134"/>
      <c r="C1272" s="134"/>
      <c r="D1272" s="134"/>
      <c r="E1272" s="134"/>
      <c r="F1272" s="135"/>
      <c r="G1272" s="143"/>
      <c r="L1272" s="67" t="str">
        <f t="shared" si="50"/>
        <v/>
      </c>
      <c r="M1272" s="67" t="str">
        <f t="shared" si="51"/>
        <v/>
      </c>
    </row>
    <row r="1273" spans="2:13">
      <c r="B1273" s="134"/>
      <c r="C1273" s="134"/>
      <c r="D1273" s="134"/>
      <c r="E1273" s="134"/>
      <c r="F1273" s="135"/>
      <c r="G1273" s="143"/>
      <c r="L1273" s="67" t="str">
        <f t="shared" si="50"/>
        <v/>
      </c>
      <c r="M1273" s="67" t="str">
        <f t="shared" si="51"/>
        <v/>
      </c>
    </row>
    <row r="1274" spans="2:13">
      <c r="B1274" s="134"/>
      <c r="C1274" s="134"/>
      <c r="D1274" s="134"/>
      <c r="E1274" s="134"/>
      <c r="F1274" s="135"/>
      <c r="G1274" s="143"/>
      <c r="L1274" s="67" t="str">
        <f t="shared" si="50"/>
        <v/>
      </c>
      <c r="M1274" s="67" t="str">
        <f t="shared" si="51"/>
        <v/>
      </c>
    </row>
    <row r="1275" spans="2:13">
      <c r="B1275" s="134"/>
      <c r="C1275" s="134"/>
      <c r="D1275" s="134"/>
      <c r="E1275" s="134"/>
      <c r="F1275" s="135"/>
      <c r="G1275" s="143"/>
      <c r="L1275" s="67" t="str">
        <f t="shared" si="50"/>
        <v/>
      </c>
      <c r="M1275" s="67" t="str">
        <f t="shared" si="51"/>
        <v/>
      </c>
    </row>
    <row r="1276" spans="2:13">
      <c r="B1276" s="134"/>
      <c r="C1276" s="134"/>
      <c r="D1276" s="134"/>
      <c r="E1276" s="134"/>
      <c r="F1276" s="135"/>
      <c r="G1276" s="143"/>
      <c r="L1276" s="67" t="str">
        <f t="shared" si="50"/>
        <v/>
      </c>
      <c r="M1276" s="67" t="str">
        <f t="shared" si="51"/>
        <v/>
      </c>
    </row>
    <row r="1277" spans="2:13">
      <c r="B1277" s="134"/>
      <c r="C1277" s="134"/>
      <c r="D1277" s="134"/>
      <c r="E1277" s="134"/>
      <c r="F1277" s="135"/>
      <c r="G1277" s="143"/>
      <c r="L1277" s="67" t="str">
        <f t="shared" si="50"/>
        <v/>
      </c>
      <c r="M1277" s="67" t="str">
        <f t="shared" si="51"/>
        <v/>
      </c>
    </row>
    <row r="1278" spans="2:13">
      <c r="B1278" s="134"/>
      <c r="C1278" s="134"/>
      <c r="D1278" s="134"/>
      <c r="E1278" s="134"/>
      <c r="F1278" s="135"/>
      <c r="G1278" s="143"/>
      <c r="L1278" s="67" t="str">
        <f t="shared" si="50"/>
        <v/>
      </c>
      <c r="M1278" s="67" t="str">
        <f t="shared" si="51"/>
        <v/>
      </c>
    </row>
    <row r="1279" spans="2:13">
      <c r="B1279" s="134"/>
      <c r="C1279" s="134"/>
      <c r="D1279" s="134"/>
      <c r="E1279" s="134"/>
      <c r="F1279" s="135"/>
      <c r="G1279" s="143"/>
      <c r="L1279" s="67" t="str">
        <f t="shared" si="50"/>
        <v/>
      </c>
      <c r="M1279" s="67" t="str">
        <f t="shared" si="51"/>
        <v/>
      </c>
    </row>
    <row r="1280" spans="2:13">
      <c r="B1280" s="134"/>
      <c r="C1280" s="134"/>
      <c r="D1280" s="134"/>
      <c r="E1280" s="134"/>
      <c r="F1280" s="135"/>
      <c r="G1280" s="143"/>
      <c r="L1280" s="67" t="str">
        <f t="shared" si="50"/>
        <v/>
      </c>
      <c r="M1280" s="67" t="str">
        <f t="shared" si="51"/>
        <v/>
      </c>
    </row>
    <row r="1281" spans="2:13">
      <c r="B1281" s="134"/>
      <c r="C1281" s="134"/>
      <c r="D1281" s="134"/>
      <c r="E1281" s="134"/>
      <c r="F1281" s="135"/>
      <c r="G1281" s="143"/>
      <c r="L1281" s="67" t="str">
        <f t="shared" si="50"/>
        <v/>
      </c>
      <c r="M1281" s="67" t="str">
        <f t="shared" si="51"/>
        <v/>
      </c>
    </row>
    <row r="1282" spans="2:13">
      <c r="B1282" s="134"/>
      <c r="C1282" s="134"/>
      <c r="D1282" s="134"/>
      <c r="E1282" s="134"/>
      <c r="F1282" s="135"/>
      <c r="G1282" s="143"/>
      <c r="L1282" s="67" t="str">
        <f t="shared" si="50"/>
        <v/>
      </c>
      <c r="M1282" s="67" t="str">
        <f t="shared" si="51"/>
        <v/>
      </c>
    </row>
    <row r="1283" spans="2:13">
      <c r="B1283" s="134"/>
      <c r="C1283" s="134"/>
      <c r="D1283" s="134"/>
      <c r="E1283" s="134"/>
      <c r="F1283" s="135"/>
      <c r="G1283" s="143"/>
      <c r="L1283" s="67" t="str">
        <f t="shared" ref="L1283:L1346" si="52">IF(E1283="","",NORMDIST(E1283,J$10,J$11,TRUE))</f>
        <v/>
      </c>
      <c r="M1283" s="67" t="str">
        <f t="shared" si="51"/>
        <v/>
      </c>
    </row>
    <row r="1284" spans="2:13">
      <c r="B1284" s="134"/>
      <c r="C1284" s="134"/>
      <c r="D1284" s="134"/>
      <c r="E1284" s="134"/>
      <c r="F1284" s="135"/>
      <c r="G1284" s="143"/>
      <c r="L1284" s="67" t="str">
        <f t="shared" si="52"/>
        <v/>
      </c>
      <c r="M1284" s="67" t="str">
        <f t="shared" si="51"/>
        <v/>
      </c>
    </row>
    <row r="1285" spans="2:13">
      <c r="B1285" s="134"/>
      <c r="C1285" s="134"/>
      <c r="D1285" s="134"/>
      <c r="E1285" s="134"/>
      <c r="F1285" s="135"/>
      <c r="G1285" s="143"/>
      <c r="L1285" s="67" t="str">
        <f t="shared" si="52"/>
        <v/>
      </c>
      <c r="M1285" s="67" t="str">
        <f t="shared" si="51"/>
        <v/>
      </c>
    </row>
    <row r="1286" spans="2:13">
      <c r="B1286" s="134"/>
      <c r="C1286" s="134"/>
      <c r="D1286" s="134"/>
      <c r="E1286" s="134"/>
      <c r="F1286" s="135"/>
      <c r="G1286" s="143"/>
      <c r="L1286" s="67" t="str">
        <f t="shared" si="52"/>
        <v/>
      </c>
      <c r="M1286" s="67" t="str">
        <f t="shared" ref="M1286:M1349" si="53">IF(L1286="","",L1286*J$3)</f>
        <v/>
      </c>
    </row>
    <row r="1287" spans="2:13">
      <c r="B1287" s="134"/>
      <c r="C1287" s="134"/>
      <c r="D1287" s="134"/>
      <c r="E1287" s="134"/>
      <c r="F1287" s="135"/>
      <c r="G1287" s="143"/>
      <c r="L1287" s="67" t="str">
        <f t="shared" si="52"/>
        <v/>
      </c>
      <c r="M1287" s="67" t="str">
        <f t="shared" si="53"/>
        <v/>
      </c>
    </row>
    <row r="1288" spans="2:13">
      <c r="B1288" s="134"/>
      <c r="C1288" s="134"/>
      <c r="D1288" s="134"/>
      <c r="E1288" s="134"/>
      <c r="F1288" s="135"/>
      <c r="G1288" s="143"/>
      <c r="L1288" s="67" t="str">
        <f t="shared" si="52"/>
        <v/>
      </c>
      <c r="M1288" s="67" t="str">
        <f t="shared" si="53"/>
        <v/>
      </c>
    </row>
    <row r="1289" spans="2:13">
      <c r="B1289" s="134"/>
      <c r="C1289" s="134"/>
      <c r="D1289" s="134"/>
      <c r="E1289" s="134"/>
      <c r="F1289" s="135"/>
      <c r="G1289" s="143"/>
      <c r="L1289" s="67" t="str">
        <f t="shared" si="52"/>
        <v/>
      </c>
      <c r="M1289" s="67" t="str">
        <f t="shared" si="53"/>
        <v/>
      </c>
    </row>
    <row r="1290" spans="2:13">
      <c r="B1290" s="134"/>
      <c r="C1290" s="134"/>
      <c r="D1290" s="134"/>
      <c r="E1290" s="134"/>
      <c r="F1290" s="135"/>
      <c r="G1290" s="143"/>
      <c r="L1290" s="67" t="str">
        <f t="shared" si="52"/>
        <v/>
      </c>
      <c r="M1290" s="67" t="str">
        <f t="shared" si="53"/>
        <v/>
      </c>
    </row>
    <row r="1291" spans="2:13">
      <c r="B1291" s="134"/>
      <c r="C1291" s="134"/>
      <c r="D1291" s="134"/>
      <c r="E1291" s="134"/>
      <c r="F1291" s="135"/>
      <c r="G1291" s="143"/>
      <c r="L1291" s="67" t="str">
        <f t="shared" si="52"/>
        <v/>
      </c>
      <c r="M1291" s="67" t="str">
        <f t="shared" si="53"/>
        <v/>
      </c>
    </row>
    <row r="1292" spans="2:13">
      <c r="B1292" s="134"/>
      <c r="C1292" s="134"/>
      <c r="D1292" s="134"/>
      <c r="E1292" s="134"/>
      <c r="F1292" s="135"/>
      <c r="G1292" s="143"/>
      <c r="L1292" s="67" t="str">
        <f t="shared" si="52"/>
        <v/>
      </c>
      <c r="M1292" s="67" t="str">
        <f t="shared" si="53"/>
        <v/>
      </c>
    </row>
    <row r="1293" spans="2:13">
      <c r="B1293" s="134"/>
      <c r="C1293" s="134"/>
      <c r="D1293" s="134"/>
      <c r="E1293" s="134"/>
      <c r="F1293" s="135"/>
      <c r="G1293" s="143"/>
      <c r="L1293" s="67" t="str">
        <f t="shared" si="52"/>
        <v/>
      </c>
      <c r="M1293" s="67" t="str">
        <f t="shared" si="53"/>
        <v/>
      </c>
    </row>
    <row r="1294" spans="2:13">
      <c r="B1294" s="134"/>
      <c r="C1294" s="134"/>
      <c r="D1294" s="134"/>
      <c r="E1294" s="134"/>
      <c r="F1294" s="135"/>
      <c r="G1294" s="143"/>
      <c r="L1294" s="67" t="str">
        <f t="shared" si="52"/>
        <v/>
      </c>
      <c r="M1294" s="67" t="str">
        <f t="shared" si="53"/>
        <v/>
      </c>
    </row>
    <row r="1295" spans="2:13">
      <c r="B1295" s="134"/>
      <c r="C1295" s="134"/>
      <c r="D1295" s="134"/>
      <c r="E1295" s="134"/>
      <c r="F1295" s="135"/>
      <c r="G1295" s="143"/>
      <c r="L1295" s="67" t="str">
        <f t="shared" si="52"/>
        <v/>
      </c>
      <c r="M1295" s="67" t="str">
        <f t="shared" si="53"/>
        <v/>
      </c>
    </row>
    <row r="1296" spans="2:13">
      <c r="B1296" s="134"/>
      <c r="C1296" s="134"/>
      <c r="D1296" s="134"/>
      <c r="E1296" s="134"/>
      <c r="F1296" s="135"/>
      <c r="G1296" s="143"/>
      <c r="L1296" s="67" t="str">
        <f t="shared" si="52"/>
        <v/>
      </c>
      <c r="M1296" s="67" t="str">
        <f t="shared" si="53"/>
        <v/>
      </c>
    </row>
    <row r="1297" spans="2:13">
      <c r="B1297" s="134"/>
      <c r="C1297" s="134"/>
      <c r="D1297" s="134"/>
      <c r="E1297" s="134"/>
      <c r="F1297" s="135"/>
      <c r="G1297" s="143"/>
      <c r="L1297" s="67" t="str">
        <f t="shared" si="52"/>
        <v/>
      </c>
      <c r="M1297" s="67" t="str">
        <f t="shared" si="53"/>
        <v/>
      </c>
    </row>
    <row r="1298" spans="2:13">
      <c r="B1298" s="134"/>
      <c r="C1298" s="134"/>
      <c r="D1298" s="134"/>
      <c r="E1298" s="134"/>
      <c r="F1298" s="135"/>
      <c r="G1298" s="143"/>
      <c r="L1298" s="67" t="str">
        <f t="shared" si="52"/>
        <v/>
      </c>
      <c r="M1298" s="67" t="str">
        <f t="shared" si="53"/>
        <v/>
      </c>
    </row>
    <row r="1299" spans="2:13">
      <c r="B1299" s="134"/>
      <c r="C1299" s="134"/>
      <c r="D1299" s="134"/>
      <c r="E1299" s="134"/>
      <c r="F1299" s="135"/>
      <c r="G1299" s="143"/>
      <c r="L1299" s="67" t="str">
        <f t="shared" si="52"/>
        <v/>
      </c>
      <c r="M1299" s="67" t="str">
        <f t="shared" si="53"/>
        <v/>
      </c>
    </row>
    <row r="1300" spans="2:13">
      <c r="B1300" s="134"/>
      <c r="C1300" s="134"/>
      <c r="D1300" s="134"/>
      <c r="E1300" s="134"/>
      <c r="F1300" s="135"/>
      <c r="G1300" s="143"/>
      <c r="L1300" s="67" t="str">
        <f t="shared" si="52"/>
        <v/>
      </c>
      <c r="M1300" s="67" t="str">
        <f t="shared" si="53"/>
        <v/>
      </c>
    </row>
    <row r="1301" spans="2:13">
      <c r="B1301" s="134"/>
      <c r="C1301" s="134"/>
      <c r="D1301" s="134"/>
      <c r="E1301" s="134"/>
      <c r="F1301" s="135"/>
      <c r="G1301" s="143"/>
      <c r="L1301" s="67" t="str">
        <f t="shared" si="52"/>
        <v/>
      </c>
      <c r="M1301" s="67" t="str">
        <f t="shared" si="53"/>
        <v/>
      </c>
    </row>
    <row r="1302" spans="2:13">
      <c r="B1302" s="134"/>
      <c r="C1302" s="134"/>
      <c r="D1302" s="134"/>
      <c r="E1302" s="134"/>
      <c r="F1302" s="135"/>
      <c r="G1302" s="143"/>
      <c r="L1302" s="67" t="str">
        <f t="shared" si="52"/>
        <v/>
      </c>
      <c r="M1302" s="67" t="str">
        <f t="shared" si="53"/>
        <v/>
      </c>
    </row>
    <row r="1303" spans="2:13">
      <c r="B1303" s="134"/>
      <c r="C1303" s="134"/>
      <c r="D1303" s="134"/>
      <c r="E1303" s="134"/>
      <c r="F1303" s="135"/>
      <c r="G1303" s="143"/>
      <c r="L1303" s="67" t="str">
        <f t="shared" si="52"/>
        <v/>
      </c>
      <c r="M1303" s="67" t="str">
        <f t="shared" si="53"/>
        <v/>
      </c>
    </row>
    <row r="1304" spans="2:13">
      <c r="B1304" s="134"/>
      <c r="C1304" s="134"/>
      <c r="D1304" s="134"/>
      <c r="E1304" s="134"/>
      <c r="F1304" s="135"/>
      <c r="G1304" s="143"/>
      <c r="L1304" s="67" t="str">
        <f t="shared" si="52"/>
        <v/>
      </c>
      <c r="M1304" s="67" t="str">
        <f t="shared" si="53"/>
        <v/>
      </c>
    </row>
    <row r="1305" spans="2:13">
      <c r="B1305" s="134"/>
      <c r="C1305" s="134"/>
      <c r="D1305" s="134"/>
      <c r="E1305" s="134"/>
      <c r="F1305" s="135"/>
      <c r="G1305" s="143"/>
      <c r="L1305" s="67" t="str">
        <f t="shared" si="52"/>
        <v/>
      </c>
      <c r="M1305" s="67" t="str">
        <f t="shared" si="53"/>
        <v/>
      </c>
    </row>
    <row r="1306" spans="2:13">
      <c r="B1306" s="134"/>
      <c r="C1306" s="134"/>
      <c r="D1306" s="134"/>
      <c r="E1306" s="134"/>
      <c r="F1306" s="135"/>
      <c r="G1306" s="143"/>
      <c r="L1306" s="67" t="str">
        <f t="shared" si="52"/>
        <v/>
      </c>
      <c r="M1306" s="67" t="str">
        <f t="shared" si="53"/>
        <v/>
      </c>
    </row>
    <row r="1307" spans="2:13">
      <c r="B1307" s="134"/>
      <c r="C1307" s="134"/>
      <c r="D1307" s="134"/>
      <c r="E1307" s="134"/>
      <c r="F1307" s="135"/>
      <c r="G1307" s="143"/>
      <c r="L1307" s="67" t="str">
        <f t="shared" si="52"/>
        <v/>
      </c>
      <c r="M1307" s="67" t="str">
        <f t="shared" si="53"/>
        <v/>
      </c>
    </row>
    <row r="1308" spans="2:13">
      <c r="B1308" s="134"/>
      <c r="C1308" s="134"/>
      <c r="D1308" s="134"/>
      <c r="E1308" s="134"/>
      <c r="F1308" s="135"/>
      <c r="G1308" s="143"/>
      <c r="L1308" s="67" t="str">
        <f t="shared" si="52"/>
        <v/>
      </c>
      <c r="M1308" s="67" t="str">
        <f t="shared" si="53"/>
        <v/>
      </c>
    </row>
    <row r="1309" spans="2:13">
      <c r="B1309" s="134"/>
      <c r="C1309" s="134"/>
      <c r="D1309" s="134"/>
      <c r="E1309" s="134"/>
      <c r="F1309" s="135"/>
      <c r="G1309" s="143"/>
      <c r="L1309" s="67" t="str">
        <f t="shared" si="52"/>
        <v/>
      </c>
      <c r="M1309" s="67" t="str">
        <f t="shared" si="53"/>
        <v/>
      </c>
    </row>
    <row r="1310" spans="2:13">
      <c r="B1310" s="134"/>
      <c r="C1310" s="134"/>
      <c r="D1310" s="134"/>
      <c r="E1310" s="134"/>
      <c r="F1310" s="135"/>
      <c r="G1310" s="143"/>
      <c r="L1310" s="67" t="str">
        <f t="shared" si="52"/>
        <v/>
      </c>
      <c r="M1310" s="67" t="str">
        <f t="shared" si="53"/>
        <v/>
      </c>
    </row>
    <row r="1311" spans="2:13">
      <c r="B1311" s="134"/>
      <c r="C1311" s="134"/>
      <c r="D1311" s="134"/>
      <c r="E1311" s="134"/>
      <c r="F1311" s="135"/>
      <c r="G1311" s="143"/>
      <c r="L1311" s="67" t="str">
        <f t="shared" si="52"/>
        <v/>
      </c>
      <c r="M1311" s="67" t="str">
        <f t="shared" si="53"/>
        <v/>
      </c>
    </row>
    <row r="1312" spans="2:13">
      <c r="B1312" s="134"/>
      <c r="C1312" s="134"/>
      <c r="D1312" s="134"/>
      <c r="E1312" s="134"/>
      <c r="F1312" s="135"/>
      <c r="G1312" s="143"/>
      <c r="L1312" s="67" t="str">
        <f t="shared" si="52"/>
        <v/>
      </c>
      <c r="M1312" s="67" t="str">
        <f t="shared" si="53"/>
        <v/>
      </c>
    </row>
    <row r="1313" spans="2:13">
      <c r="B1313" s="134"/>
      <c r="C1313" s="134"/>
      <c r="D1313" s="134"/>
      <c r="E1313" s="134"/>
      <c r="F1313" s="135"/>
      <c r="G1313" s="143"/>
      <c r="L1313" s="67" t="str">
        <f t="shared" si="52"/>
        <v/>
      </c>
      <c r="M1313" s="67" t="str">
        <f t="shared" si="53"/>
        <v/>
      </c>
    </row>
    <row r="1314" spans="2:13">
      <c r="B1314" s="134"/>
      <c r="C1314" s="134"/>
      <c r="D1314" s="134"/>
      <c r="E1314" s="134"/>
      <c r="F1314" s="135"/>
      <c r="G1314" s="143"/>
      <c r="L1314" s="67" t="str">
        <f t="shared" si="52"/>
        <v/>
      </c>
      <c r="M1314" s="67" t="str">
        <f t="shared" si="53"/>
        <v/>
      </c>
    </row>
    <row r="1315" spans="2:13">
      <c r="B1315" s="134"/>
      <c r="C1315" s="134"/>
      <c r="D1315" s="134"/>
      <c r="E1315" s="134"/>
      <c r="F1315" s="135"/>
      <c r="G1315" s="143"/>
      <c r="L1315" s="67" t="str">
        <f t="shared" si="52"/>
        <v/>
      </c>
      <c r="M1315" s="67" t="str">
        <f t="shared" si="53"/>
        <v/>
      </c>
    </row>
    <row r="1316" spans="2:13">
      <c r="B1316" s="134"/>
      <c r="C1316" s="134"/>
      <c r="D1316" s="134"/>
      <c r="E1316" s="134"/>
      <c r="F1316" s="135"/>
      <c r="G1316" s="143"/>
      <c r="L1316" s="67" t="str">
        <f t="shared" si="52"/>
        <v/>
      </c>
      <c r="M1316" s="67" t="str">
        <f t="shared" si="53"/>
        <v/>
      </c>
    </row>
    <row r="1317" spans="2:13">
      <c r="B1317" s="134"/>
      <c r="C1317" s="134"/>
      <c r="D1317" s="134"/>
      <c r="E1317" s="134"/>
      <c r="F1317" s="135"/>
      <c r="G1317" s="143"/>
      <c r="L1317" s="67" t="str">
        <f t="shared" si="52"/>
        <v/>
      </c>
      <c r="M1317" s="67" t="str">
        <f t="shared" si="53"/>
        <v/>
      </c>
    </row>
    <row r="1318" spans="2:13">
      <c r="B1318" s="134"/>
      <c r="C1318" s="134"/>
      <c r="D1318" s="134"/>
      <c r="E1318" s="134"/>
      <c r="F1318" s="135"/>
      <c r="G1318" s="143"/>
      <c r="L1318" s="67" t="str">
        <f t="shared" si="52"/>
        <v/>
      </c>
      <c r="M1318" s="67" t="str">
        <f t="shared" si="53"/>
        <v/>
      </c>
    </row>
    <row r="1319" spans="2:13">
      <c r="B1319" s="134"/>
      <c r="C1319" s="134"/>
      <c r="D1319" s="134"/>
      <c r="E1319" s="134"/>
      <c r="F1319" s="135"/>
      <c r="G1319" s="143"/>
      <c r="L1319" s="67" t="str">
        <f t="shared" si="52"/>
        <v/>
      </c>
      <c r="M1319" s="67" t="str">
        <f t="shared" si="53"/>
        <v/>
      </c>
    </row>
    <row r="1320" spans="2:13">
      <c r="B1320" s="134"/>
      <c r="C1320" s="134"/>
      <c r="D1320" s="134"/>
      <c r="E1320" s="134"/>
      <c r="F1320" s="135"/>
      <c r="G1320" s="143"/>
      <c r="L1320" s="67" t="str">
        <f t="shared" si="52"/>
        <v/>
      </c>
      <c r="M1320" s="67" t="str">
        <f t="shared" si="53"/>
        <v/>
      </c>
    </row>
    <row r="1321" spans="2:13">
      <c r="B1321" s="134"/>
      <c r="C1321" s="134"/>
      <c r="D1321" s="134"/>
      <c r="E1321" s="134"/>
      <c r="F1321" s="135"/>
      <c r="G1321" s="143"/>
      <c r="L1321" s="67" t="str">
        <f t="shared" si="52"/>
        <v/>
      </c>
      <c r="M1321" s="67" t="str">
        <f t="shared" si="53"/>
        <v/>
      </c>
    </row>
    <row r="1322" spans="2:13">
      <c r="B1322" s="134"/>
      <c r="C1322" s="134"/>
      <c r="D1322" s="134"/>
      <c r="E1322" s="134"/>
      <c r="F1322" s="135"/>
      <c r="G1322" s="143"/>
      <c r="L1322" s="67" t="str">
        <f t="shared" si="52"/>
        <v/>
      </c>
      <c r="M1322" s="67" t="str">
        <f t="shared" si="53"/>
        <v/>
      </c>
    </row>
    <row r="1323" spans="2:13">
      <c r="B1323" s="134"/>
      <c r="C1323" s="134"/>
      <c r="D1323" s="134"/>
      <c r="E1323" s="134"/>
      <c r="F1323" s="135"/>
      <c r="G1323" s="143"/>
      <c r="L1323" s="67" t="str">
        <f t="shared" si="52"/>
        <v/>
      </c>
      <c r="M1323" s="67" t="str">
        <f t="shared" si="53"/>
        <v/>
      </c>
    </row>
    <row r="1324" spans="2:13">
      <c r="B1324" s="134"/>
      <c r="C1324" s="134"/>
      <c r="D1324" s="134"/>
      <c r="E1324" s="134"/>
      <c r="F1324" s="135"/>
      <c r="G1324" s="143"/>
      <c r="L1324" s="67" t="str">
        <f t="shared" si="52"/>
        <v/>
      </c>
      <c r="M1324" s="67" t="str">
        <f t="shared" si="53"/>
        <v/>
      </c>
    </row>
    <row r="1325" spans="2:13">
      <c r="B1325" s="134"/>
      <c r="C1325" s="134"/>
      <c r="D1325" s="134"/>
      <c r="E1325" s="134"/>
      <c r="F1325" s="135"/>
      <c r="G1325" s="143"/>
      <c r="L1325" s="67" t="str">
        <f t="shared" si="52"/>
        <v/>
      </c>
      <c r="M1325" s="67" t="str">
        <f t="shared" si="53"/>
        <v/>
      </c>
    </row>
    <row r="1326" spans="2:13">
      <c r="B1326" s="134"/>
      <c r="C1326" s="134"/>
      <c r="D1326" s="134"/>
      <c r="E1326" s="134"/>
      <c r="F1326" s="135"/>
      <c r="G1326" s="143"/>
      <c r="L1326" s="67" t="str">
        <f t="shared" si="52"/>
        <v/>
      </c>
      <c r="M1326" s="67" t="str">
        <f t="shared" si="53"/>
        <v/>
      </c>
    </row>
    <row r="1327" spans="2:13">
      <c r="B1327" s="134"/>
      <c r="C1327" s="134"/>
      <c r="D1327" s="134"/>
      <c r="E1327" s="134"/>
      <c r="F1327" s="135"/>
      <c r="G1327" s="143"/>
      <c r="L1327" s="67" t="str">
        <f t="shared" si="52"/>
        <v/>
      </c>
      <c r="M1327" s="67" t="str">
        <f t="shared" si="53"/>
        <v/>
      </c>
    </row>
    <row r="1328" spans="2:13">
      <c r="B1328" s="134"/>
      <c r="C1328" s="134"/>
      <c r="D1328" s="134"/>
      <c r="E1328" s="134"/>
      <c r="F1328" s="135"/>
      <c r="G1328" s="143"/>
      <c r="L1328" s="67" t="str">
        <f t="shared" si="52"/>
        <v/>
      </c>
      <c r="M1328" s="67" t="str">
        <f t="shared" si="53"/>
        <v/>
      </c>
    </row>
    <row r="1329" spans="2:13">
      <c r="B1329" s="134"/>
      <c r="C1329" s="134"/>
      <c r="D1329" s="134"/>
      <c r="E1329" s="134"/>
      <c r="F1329" s="135"/>
      <c r="G1329" s="143"/>
      <c r="L1329" s="67" t="str">
        <f t="shared" si="52"/>
        <v/>
      </c>
      <c r="M1329" s="67" t="str">
        <f t="shared" si="53"/>
        <v/>
      </c>
    </row>
    <row r="1330" spans="2:13">
      <c r="B1330" s="134"/>
      <c r="C1330" s="134"/>
      <c r="D1330" s="134"/>
      <c r="E1330" s="134"/>
      <c r="F1330" s="135"/>
      <c r="G1330" s="143"/>
      <c r="L1330" s="67" t="str">
        <f t="shared" si="52"/>
        <v/>
      </c>
      <c r="M1330" s="67" t="str">
        <f t="shared" si="53"/>
        <v/>
      </c>
    </row>
    <row r="1331" spans="2:13">
      <c r="B1331" s="134"/>
      <c r="C1331" s="134"/>
      <c r="D1331" s="134"/>
      <c r="E1331" s="134"/>
      <c r="F1331" s="135"/>
      <c r="G1331" s="143"/>
      <c r="L1331" s="67" t="str">
        <f t="shared" si="52"/>
        <v/>
      </c>
      <c r="M1331" s="67" t="str">
        <f t="shared" si="53"/>
        <v/>
      </c>
    </row>
    <row r="1332" spans="2:13">
      <c r="B1332" s="134"/>
      <c r="C1332" s="134"/>
      <c r="D1332" s="134"/>
      <c r="E1332" s="134"/>
      <c r="F1332" s="135"/>
      <c r="G1332" s="143"/>
      <c r="L1332" s="67" t="str">
        <f t="shared" si="52"/>
        <v/>
      </c>
      <c r="M1332" s="67" t="str">
        <f t="shared" si="53"/>
        <v/>
      </c>
    </row>
    <row r="1333" spans="2:13">
      <c r="B1333" s="134"/>
      <c r="C1333" s="134"/>
      <c r="D1333" s="134"/>
      <c r="E1333" s="134"/>
      <c r="F1333" s="135"/>
      <c r="G1333" s="143"/>
      <c r="L1333" s="67" t="str">
        <f t="shared" si="52"/>
        <v/>
      </c>
      <c r="M1333" s="67" t="str">
        <f t="shared" si="53"/>
        <v/>
      </c>
    </row>
    <row r="1334" spans="2:13">
      <c r="B1334" s="134"/>
      <c r="C1334" s="134"/>
      <c r="D1334" s="134"/>
      <c r="E1334" s="134"/>
      <c r="F1334" s="135"/>
      <c r="G1334" s="143"/>
      <c r="L1334" s="67" t="str">
        <f t="shared" si="52"/>
        <v/>
      </c>
      <c r="M1334" s="67" t="str">
        <f t="shared" si="53"/>
        <v/>
      </c>
    </row>
    <row r="1335" spans="2:13">
      <c r="B1335" s="134"/>
      <c r="C1335" s="134"/>
      <c r="D1335" s="134"/>
      <c r="E1335" s="134"/>
      <c r="F1335" s="135"/>
      <c r="G1335" s="143"/>
      <c r="L1335" s="67" t="str">
        <f t="shared" si="52"/>
        <v/>
      </c>
      <c r="M1335" s="67" t="str">
        <f t="shared" si="53"/>
        <v/>
      </c>
    </row>
    <row r="1336" spans="2:13">
      <c r="B1336" s="134"/>
      <c r="C1336" s="134"/>
      <c r="D1336" s="134"/>
      <c r="E1336" s="134"/>
      <c r="F1336" s="135"/>
      <c r="G1336" s="143"/>
      <c r="L1336" s="67" t="str">
        <f t="shared" si="52"/>
        <v/>
      </c>
      <c r="M1336" s="67" t="str">
        <f t="shared" si="53"/>
        <v/>
      </c>
    </row>
    <row r="1337" spans="2:13">
      <c r="B1337" s="134"/>
      <c r="C1337" s="134"/>
      <c r="D1337" s="134"/>
      <c r="E1337" s="134"/>
      <c r="F1337" s="135"/>
      <c r="G1337" s="143"/>
      <c r="L1337" s="67" t="str">
        <f t="shared" si="52"/>
        <v/>
      </c>
      <c r="M1337" s="67" t="str">
        <f t="shared" si="53"/>
        <v/>
      </c>
    </row>
    <row r="1338" spans="2:13">
      <c r="B1338" s="134"/>
      <c r="C1338" s="134"/>
      <c r="D1338" s="134"/>
      <c r="E1338" s="134"/>
      <c r="F1338" s="135"/>
      <c r="G1338" s="143"/>
      <c r="L1338" s="67" t="str">
        <f t="shared" si="52"/>
        <v/>
      </c>
      <c r="M1338" s="67" t="str">
        <f t="shared" si="53"/>
        <v/>
      </c>
    </row>
    <row r="1339" spans="2:13">
      <c r="B1339" s="134"/>
      <c r="C1339" s="134"/>
      <c r="D1339" s="134"/>
      <c r="E1339" s="134"/>
      <c r="F1339" s="135"/>
      <c r="G1339" s="143"/>
      <c r="L1339" s="67" t="str">
        <f t="shared" si="52"/>
        <v/>
      </c>
      <c r="M1339" s="67" t="str">
        <f t="shared" si="53"/>
        <v/>
      </c>
    </row>
    <row r="1340" spans="2:13">
      <c r="B1340" s="134"/>
      <c r="C1340" s="134"/>
      <c r="D1340" s="134"/>
      <c r="E1340" s="134"/>
      <c r="F1340" s="135"/>
      <c r="G1340" s="143"/>
      <c r="L1340" s="67" t="str">
        <f t="shared" si="52"/>
        <v/>
      </c>
      <c r="M1340" s="67" t="str">
        <f t="shared" si="53"/>
        <v/>
      </c>
    </row>
    <row r="1341" spans="2:13">
      <c r="B1341" s="134"/>
      <c r="C1341" s="134"/>
      <c r="D1341" s="134"/>
      <c r="E1341" s="134"/>
      <c r="F1341" s="135"/>
      <c r="G1341" s="143"/>
      <c r="L1341" s="67" t="str">
        <f t="shared" si="52"/>
        <v/>
      </c>
      <c r="M1341" s="67" t="str">
        <f t="shared" si="53"/>
        <v/>
      </c>
    </row>
    <row r="1342" spans="2:13">
      <c r="B1342" s="134"/>
      <c r="C1342" s="134"/>
      <c r="D1342" s="134"/>
      <c r="E1342" s="134"/>
      <c r="F1342" s="135"/>
      <c r="G1342" s="143"/>
      <c r="L1342" s="67" t="str">
        <f t="shared" si="52"/>
        <v/>
      </c>
      <c r="M1342" s="67" t="str">
        <f t="shared" si="53"/>
        <v/>
      </c>
    </row>
    <row r="1343" spans="2:13">
      <c r="B1343" s="134"/>
      <c r="C1343" s="134"/>
      <c r="D1343" s="134"/>
      <c r="E1343" s="134"/>
      <c r="F1343" s="135"/>
      <c r="G1343" s="143"/>
      <c r="L1343" s="67" t="str">
        <f t="shared" si="52"/>
        <v/>
      </c>
      <c r="M1343" s="67" t="str">
        <f t="shared" si="53"/>
        <v/>
      </c>
    </row>
    <row r="1344" spans="2:13">
      <c r="B1344" s="134"/>
      <c r="C1344" s="134"/>
      <c r="D1344" s="134"/>
      <c r="E1344" s="134"/>
      <c r="F1344" s="135"/>
      <c r="G1344" s="143"/>
      <c r="L1344" s="67" t="str">
        <f t="shared" si="52"/>
        <v/>
      </c>
      <c r="M1344" s="67" t="str">
        <f t="shared" si="53"/>
        <v/>
      </c>
    </row>
    <row r="1345" spans="2:13">
      <c r="B1345" s="134"/>
      <c r="C1345" s="134"/>
      <c r="D1345" s="134"/>
      <c r="E1345" s="134"/>
      <c r="F1345" s="135"/>
      <c r="G1345" s="143"/>
      <c r="L1345" s="67" t="str">
        <f t="shared" si="52"/>
        <v/>
      </c>
      <c r="M1345" s="67" t="str">
        <f t="shared" si="53"/>
        <v/>
      </c>
    </row>
    <row r="1346" spans="2:13">
      <c r="B1346" s="134"/>
      <c r="C1346" s="134"/>
      <c r="D1346" s="134"/>
      <c r="E1346" s="134"/>
      <c r="F1346" s="135"/>
      <c r="G1346" s="143"/>
      <c r="L1346" s="67" t="str">
        <f t="shared" si="52"/>
        <v/>
      </c>
      <c r="M1346" s="67" t="str">
        <f t="shared" si="53"/>
        <v/>
      </c>
    </row>
    <row r="1347" spans="2:13">
      <c r="B1347" s="134"/>
      <c r="C1347" s="134"/>
      <c r="D1347" s="134"/>
      <c r="E1347" s="134"/>
      <c r="F1347" s="135"/>
      <c r="G1347" s="143"/>
      <c r="L1347" s="67" t="str">
        <f t="shared" ref="L1347:L1388" si="54">IF(E1347="","",NORMDIST(E1347,J$10,J$11,TRUE))</f>
        <v/>
      </c>
      <c r="M1347" s="67" t="str">
        <f t="shared" si="53"/>
        <v/>
      </c>
    </row>
    <row r="1348" spans="2:13">
      <c r="B1348" s="134"/>
      <c r="C1348" s="134"/>
      <c r="D1348" s="134"/>
      <c r="E1348" s="134"/>
      <c r="F1348" s="135"/>
      <c r="G1348" s="143"/>
      <c r="L1348" s="67" t="str">
        <f t="shared" si="54"/>
        <v/>
      </c>
      <c r="M1348" s="67" t="str">
        <f t="shared" si="53"/>
        <v/>
      </c>
    </row>
    <row r="1349" spans="2:13">
      <c r="B1349" s="134"/>
      <c r="C1349" s="134"/>
      <c r="D1349" s="134"/>
      <c r="E1349" s="134"/>
      <c r="F1349" s="135"/>
      <c r="G1349" s="143"/>
      <c r="L1349" s="67" t="str">
        <f t="shared" si="54"/>
        <v/>
      </c>
      <c r="M1349" s="67" t="str">
        <f t="shared" si="53"/>
        <v/>
      </c>
    </row>
    <row r="1350" spans="2:13">
      <c r="B1350" s="134"/>
      <c r="C1350" s="134"/>
      <c r="D1350" s="134"/>
      <c r="E1350" s="134"/>
      <c r="F1350" s="135"/>
      <c r="G1350" s="143"/>
      <c r="L1350" s="67" t="str">
        <f t="shared" si="54"/>
        <v/>
      </c>
      <c r="M1350" s="67" t="str">
        <f t="shared" ref="M1350:M1388" si="55">IF(L1350="","",L1350*J$3)</f>
        <v/>
      </c>
    </row>
    <row r="1351" spans="2:13">
      <c r="B1351" s="134"/>
      <c r="C1351" s="134"/>
      <c r="D1351" s="134"/>
      <c r="E1351" s="134"/>
      <c r="F1351" s="135"/>
      <c r="G1351" s="143"/>
      <c r="L1351" s="67" t="str">
        <f t="shared" si="54"/>
        <v/>
      </c>
      <c r="M1351" s="67" t="str">
        <f t="shared" si="55"/>
        <v/>
      </c>
    </row>
    <row r="1352" spans="2:13">
      <c r="B1352" s="134"/>
      <c r="C1352" s="134"/>
      <c r="D1352" s="134"/>
      <c r="E1352" s="134"/>
      <c r="F1352" s="135"/>
      <c r="G1352" s="143"/>
      <c r="L1352" s="67" t="str">
        <f t="shared" si="54"/>
        <v/>
      </c>
      <c r="M1352" s="67" t="str">
        <f t="shared" si="55"/>
        <v/>
      </c>
    </row>
    <row r="1353" spans="2:13">
      <c r="B1353" s="134"/>
      <c r="C1353" s="134"/>
      <c r="D1353" s="134"/>
      <c r="E1353" s="134"/>
      <c r="F1353" s="135"/>
      <c r="G1353" s="143"/>
      <c r="L1353" s="67" t="str">
        <f t="shared" si="54"/>
        <v/>
      </c>
      <c r="M1353" s="67" t="str">
        <f t="shared" si="55"/>
        <v/>
      </c>
    </row>
    <row r="1354" spans="2:13">
      <c r="B1354" s="134"/>
      <c r="C1354" s="134"/>
      <c r="D1354" s="134"/>
      <c r="E1354" s="134"/>
      <c r="F1354" s="135"/>
      <c r="G1354" s="143"/>
      <c r="L1354" s="67" t="str">
        <f t="shared" si="54"/>
        <v/>
      </c>
      <c r="M1354" s="67" t="str">
        <f t="shared" si="55"/>
        <v/>
      </c>
    </row>
    <row r="1355" spans="2:13">
      <c r="B1355" s="134"/>
      <c r="C1355" s="134"/>
      <c r="D1355" s="134"/>
      <c r="E1355" s="134"/>
      <c r="F1355" s="135"/>
      <c r="G1355" s="143"/>
      <c r="L1355" s="67" t="str">
        <f t="shared" si="54"/>
        <v/>
      </c>
      <c r="M1355" s="67" t="str">
        <f t="shared" si="55"/>
        <v/>
      </c>
    </row>
    <row r="1356" spans="2:13">
      <c r="B1356" s="134"/>
      <c r="C1356" s="134"/>
      <c r="D1356" s="134"/>
      <c r="E1356" s="134"/>
      <c r="F1356" s="135"/>
      <c r="G1356" s="143"/>
      <c r="L1356" s="67" t="str">
        <f t="shared" si="54"/>
        <v/>
      </c>
      <c r="M1356" s="67" t="str">
        <f t="shared" si="55"/>
        <v/>
      </c>
    </row>
    <row r="1357" spans="2:13">
      <c r="B1357" s="134"/>
      <c r="C1357" s="134"/>
      <c r="D1357" s="134"/>
      <c r="E1357" s="134"/>
      <c r="F1357" s="135"/>
      <c r="G1357" s="143"/>
      <c r="L1357" s="67" t="str">
        <f t="shared" si="54"/>
        <v/>
      </c>
      <c r="M1357" s="67" t="str">
        <f t="shared" si="55"/>
        <v/>
      </c>
    </row>
    <row r="1358" spans="2:13">
      <c r="B1358" s="134"/>
      <c r="C1358" s="134"/>
      <c r="D1358" s="134"/>
      <c r="E1358" s="134"/>
      <c r="F1358" s="135"/>
      <c r="G1358" s="143"/>
      <c r="L1358" s="67" t="str">
        <f t="shared" si="54"/>
        <v/>
      </c>
      <c r="M1358" s="67" t="str">
        <f t="shared" si="55"/>
        <v/>
      </c>
    </row>
    <row r="1359" spans="2:13">
      <c r="B1359" s="134"/>
      <c r="C1359" s="134"/>
      <c r="D1359" s="134"/>
      <c r="E1359" s="134"/>
      <c r="F1359" s="135"/>
      <c r="G1359" s="143"/>
      <c r="L1359" s="67" t="str">
        <f t="shared" si="54"/>
        <v/>
      </c>
      <c r="M1359" s="67" t="str">
        <f t="shared" si="55"/>
        <v/>
      </c>
    </row>
    <row r="1360" spans="2:13">
      <c r="B1360" s="134"/>
      <c r="C1360" s="134"/>
      <c r="D1360" s="134"/>
      <c r="E1360" s="134"/>
      <c r="F1360" s="135"/>
      <c r="G1360" s="143"/>
      <c r="L1360" s="67" t="str">
        <f t="shared" si="54"/>
        <v/>
      </c>
      <c r="M1360" s="67" t="str">
        <f t="shared" si="55"/>
        <v/>
      </c>
    </row>
    <row r="1361" spans="2:13">
      <c r="B1361" s="134"/>
      <c r="C1361" s="134"/>
      <c r="D1361" s="134"/>
      <c r="E1361" s="134"/>
      <c r="F1361" s="135"/>
      <c r="G1361" s="143"/>
      <c r="L1361" s="67" t="str">
        <f t="shared" si="54"/>
        <v/>
      </c>
      <c r="M1361" s="67" t="str">
        <f t="shared" si="55"/>
        <v/>
      </c>
    </row>
    <row r="1362" spans="2:13">
      <c r="B1362" s="134"/>
      <c r="C1362" s="134"/>
      <c r="D1362" s="134"/>
      <c r="E1362" s="134"/>
      <c r="F1362" s="135"/>
      <c r="G1362" s="143"/>
      <c r="L1362" s="67" t="str">
        <f t="shared" si="54"/>
        <v/>
      </c>
      <c r="M1362" s="67" t="str">
        <f t="shared" si="55"/>
        <v/>
      </c>
    </row>
    <row r="1363" spans="2:13">
      <c r="B1363" s="134"/>
      <c r="C1363" s="134"/>
      <c r="D1363" s="134"/>
      <c r="E1363" s="134"/>
      <c r="F1363" s="135"/>
      <c r="G1363" s="143"/>
      <c r="L1363" s="67" t="str">
        <f t="shared" si="54"/>
        <v/>
      </c>
      <c r="M1363" s="67" t="str">
        <f t="shared" si="55"/>
        <v/>
      </c>
    </row>
    <row r="1364" spans="2:13">
      <c r="B1364" s="134"/>
      <c r="C1364" s="134"/>
      <c r="D1364" s="134"/>
      <c r="E1364" s="134"/>
      <c r="F1364" s="135"/>
      <c r="G1364" s="143"/>
      <c r="L1364" s="67" t="str">
        <f t="shared" si="54"/>
        <v/>
      </c>
      <c r="M1364" s="67" t="str">
        <f t="shared" si="55"/>
        <v/>
      </c>
    </row>
    <row r="1365" spans="2:13">
      <c r="B1365" s="134"/>
      <c r="C1365" s="134"/>
      <c r="D1365" s="134"/>
      <c r="E1365" s="134"/>
      <c r="F1365" s="135"/>
      <c r="G1365" s="143"/>
      <c r="L1365" s="67" t="str">
        <f t="shared" si="54"/>
        <v/>
      </c>
      <c r="M1365" s="67" t="str">
        <f t="shared" si="55"/>
        <v/>
      </c>
    </row>
    <row r="1366" spans="2:13">
      <c r="B1366" s="134"/>
      <c r="C1366" s="134"/>
      <c r="D1366" s="134"/>
      <c r="E1366" s="134"/>
      <c r="F1366" s="135"/>
      <c r="G1366" s="143"/>
      <c r="L1366" s="67" t="str">
        <f t="shared" si="54"/>
        <v/>
      </c>
      <c r="M1366" s="67" t="str">
        <f t="shared" si="55"/>
        <v/>
      </c>
    </row>
    <row r="1367" spans="2:13">
      <c r="B1367" s="134"/>
      <c r="C1367" s="134"/>
      <c r="D1367" s="134"/>
      <c r="E1367" s="134"/>
      <c r="F1367" s="135"/>
      <c r="G1367" s="143"/>
      <c r="L1367" s="67" t="str">
        <f t="shared" si="54"/>
        <v/>
      </c>
      <c r="M1367" s="67" t="str">
        <f t="shared" si="55"/>
        <v/>
      </c>
    </row>
    <row r="1368" spans="2:13">
      <c r="B1368" s="134"/>
      <c r="C1368" s="134"/>
      <c r="D1368" s="134"/>
      <c r="E1368" s="134"/>
      <c r="F1368" s="135"/>
      <c r="G1368" s="143"/>
      <c r="L1368" s="67" t="str">
        <f t="shared" si="54"/>
        <v/>
      </c>
      <c r="M1368" s="67" t="str">
        <f t="shared" si="55"/>
        <v/>
      </c>
    </row>
    <row r="1369" spans="2:13">
      <c r="B1369" s="134"/>
      <c r="C1369" s="134"/>
      <c r="D1369" s="134"/>
      <c r="E1369" s="134"/>
      <c r="F1369" s="135"/>
      <c r="G1369" s="143"/>
      <c r="L1369" s="67" t="str">
        <f t="shared" si="54"/>
        <v/>
      </c>
      <c r="M1369" s="67" t="str">
        <f t="shared" si="55"/>
        <v/>
      </c>
    </row>
    <row r="1370" spans="2:13">
      <c r="B1370" s="134"/>
      <c r="C1370" s="134"/>
      <c r="D1370" s="134"/>
      <c r="E1370" s="134"/>
      <c r="F1370" s="135"/>
      <c r="G1370" s="143"/>
      <c r="L1370" s="67" t="str">
        <f t="shared" si="54"/>
        <v/>
      </c>
      <c r="M1370" s="67" t="str">
        <f t="shared" si="55"/>
        <v/>
      </c>
    </row>
    <row r="1371" spans="2:13">
      <c r="B1371" s="134"/>
      <c r="C1371" s="134"/>
      <c r="D1371" s="134"/>
      <c r="E1371" s="134"/>
      <c r="F1371" s="135"/>
      <c r="G1371" s="143"/>
      <c r="L1371" s="67" t="str">
        <f t="shared" si="54"/>
        <v/>
      </c>
      <c r="M1371" s="67" t="str">
        <f t="shared" si="55"/>
        <v/>
      </c>
    </row>
    <row r="1372" spans="2:13">
      <c r="B1372" s="134"/>
      <c r="C1372" s="134"/>
      <c r="D1372" s="134"/>
      <c r="E1372" s="134"/>
      <c r="F1372" s="135"/>
      <c r="G1372" s="143"/>
      <c r="L1372" s="67" t="str">
        <f t="shared" si="54"/>
        <v/>
      </c>
      <c r="M1372" s="67" t="str">
        <f t="shared" si="55"/>
        <v/>
      </c>
    </row>
    <row r="1373" spans="2:13">
      <c r="B1373" s="134"/>
      <c r="C1373" s="134"/>
      <c r="D1373" s="134"/>
      <c r="E1373" s="134"/>
      <c r="F1373" s="135"/>
      <c r="G1373" s="143"/>
      <c r="L1373" s="67" t="str">
        <f t="shared" si="54"/>
        <v/>
      </c>
      <c r="M1373" s="67" t="str">
        <f t="shared" si="55"/>
        <v/>
      </c>
    </row>
    <row r="1374" spans="2:13">
      <c r="B1374" s="134"/>
      <c r="C1374" s="134"/>
      <c r="D1374" s="134"/>
      <c r="E1374" s="134"/>
      <c r="F1374" s="135"/>
      <c r="G1374" s="143"/>
      <c r="L1374" s="67" t="str">
        <f t="shared" si="54"/>
        <v/>
      </c>
      <c r="M1374" s="67" t="str">
        <f t="shared" si="55"/>
        <v/>
      </c>
    </row>
    <row r="1375" spans="2:13">
      <c r="B1375" s="134"/>
      <c r="C1375" s="134"/>
      <c r="D1375" s="134"/>
      <c r="E1375" s="134"/>
      <c r="F1375" s="135"/>
      <c r="G1375" s="143"/>
      <c r="L1375" s="67" t="str">
        <f t="shared" si="54"/>
        <v/>
      </c>
      <c r="M1375" s="67" t="str">
        <f t="shared" si="55"/>
        <v/>
      </c>
    </row>
    <row r="1376" spans="2:13">
      <c r="B1376" s="134"/>
      <c r="C1376" s="134"/>
      <c r="D1376" s="134"/>
      <c r="E1376" s="134"/>
      <c r="F1376" s="135"/>
      <c r="G1376" s="143"/>
      <c r="L1376" s="67" t="str">
        <f t="shared" si="54"/>
        <v/>
      </c>
      <c r="M1376" s="67" t="str">
        <f t="shared" si="55"/>
        <v/>
      </c>
    </row>
    <row r="1377" spans="2:13">
      <c r="B1377" s="134"/>
      <c r="C1377" s="134"/>
      <c r="D1377" s="134"/>
      <c r="E1377" s="134"/>
      <c r="F1377" s="135"/>
      <c r="G1377" s="143"/>
      <c r="L1377" s="67" t="str">
        <f t="shared" si="54"/>
        <v/>
      </c>
      <c r="M1377" s="67" t="str">
        <f t="shared" si="55"/>
        <v/>
      </c>
    </row>
    <row r="1378" spans="2:13">
      <c r="B1378" s="134"/>
      <c r="C1378" s="134"/>
      <c r="D1378" s="134"/>
      <c r="E1378" s="134"/>
      <c r="F1378" s="135"/>
      <c r="G1378" s="143"/>
      <c r="L1378" s="67" t="str">
        <f t="shared" si="54"/>
        <v/>
      </c>
      <c r="M1378" s="67" t="str">
        <f t="shared" si="55"/>
        <v/>
      </c>
    </row>
    <row r="1379" spans="2:13">
      <c r="B1379" s="134"/>
      <c r="C1379" s="134"/>
      <c r="D1379" s="134"/>
      <c r="E1379" s="134"/>
      <c r="F1379" s="135"/>
      <c r="G1379" s="143"/>
      <c r="L1379" s="67" t="str">
        <f t="shared" si="54"/>
        <v/>
      </c>
      <c r="M1379" s="67" t="str">
        <f t="shared" si="55"/>
        <v/>
      </c>
    </row>
    <row r="1380" spans="2:13">
      <c r="B1380" s="134"/>
      <c r="C1380" s="134"/>
      <c r="D1380" s="134"/>
      <c r="E1380" s="134"/>
      <c r="F1380" s="135"/>
      <c r="G1380" s="143"/>
      <c r="L1380" s="67" t="str">
        <f t="shared" si="54"/>
        <v/>
      </c>
      <c r="M1380" s="67" t="str">
        <f t="shared" si="55"/>
        <v/>
      </c>
    </row>
    <row r="1381" spans="2:13">
      <c r="B1381" s="134"/>
      <c r="C1381" s="134"/>
      <c r="D1381" s="134"/>
      <c r="E1381" s="134"/>
      <c r="F1381" s="135"/>
      <c r="G1381" s="143"/>
      <c r="L1381" s="67" t="str">
        <f t="shared" si="54"/>
        <v/>
      </c>
      <c r="M1381" s="67" t="str">
        <f t="shared" si="55"/>
        <v/>
      </c>
    </row>
    <row r="1382" spans="2:13">
      <c r="B1382" s="134"/>
      <c r="C1382" s="134"/>
      <c r="D1382" s="134"/>
      <c r="E1382" s="134"/>
      <c r="F1382" s="135"/>
      <c r="G1382" s="143"/>
      <c r="L1382" s="67" t="str">
        <f t="shared" si="54"/>
        <v/>
      </c>
      <c r="M1382" s="67" t="str">
        <f t="shared" si="55"/>
        <v/>
      </c>
    </row>
    <row r="1383" spans="2:13">
      <c r="B1383" s="134"/>
      <c r="C1383" s="134"/>
      <c r="D1383" s="134"/>
      <c r="E1383" s="134"/>
      <c r="F1383" s="135"/>
      <c r="G1383" s="143"/>
      <c r="L1383" s="67" t="str">
        <f t="shared" si="54"/>
        <v/>
      </c>
      <c r="M1383" s="67" t="str">
        <f t="shared" si="55"/>
        <v/>
      </c>
    </row>
    <row r="1384" spans="2:13">
      <c r="B1384" s="134"/>
      <c r="C1384" s="134"/>
      <c r="D1384" s="134"/>
      <c r="E1384" s="134"/>
      <c r="F1384" s="135"/>
      <c r="G1384" s="143"/>
      <c r="L1384" s="67" t="str">
        <f t="shared" si="54"/>
        <v/>
      </c>
      <c r="M1384" s="67" t="str">
        <f t="shared" si="55"/>
        <v/>
      </c>
    </row>
    <row r="1385" spans="2:13">
      <c r="B1385" s="134"/>
      <c r="C1385" s="134"/>
      <c r="D1385" s="134"/>
      <c r="E1385" s="134"/>
      <c r="F1385" s="135"/>
      <c r="G1385" s="143"/>
      <c r="L1385" s="67" t="str">
        <f t="shared" si="54"/>
        <v/>
      </c>
      <c r="M1385" s="67" t="str">
        <f t="shared" si="55"/>
        <v/>
      </c>
    </row>
    <row r="1386" spans="2:13">
      <c r="B1386" s="134"/>
      <c r="C1386" s="134"/>
      <c r="D1386" s="134"/>
      <c r="E1386" s="134"/>
      <c r="F1386" s="135"/>
      <c r="G1386" s="143"/>
      <c r="L1386" s="67" t="str">
        <f t="shared" si="54"/>
        <v/>
      </c>
      <c r="M1386" s="67" t="str">
        <f t="shared" si="55"/>
        <v/>
      </c>
    </row>
    <row r="1387" spans="2:13">
      <c r="B1387" s="134"/>
      <c r="C1387" s="134"/>
      <c r="D1387" s="134"/>
      <c r="E1387" s="134"/>
      <c r="F1387" s="135"/>
      <c r="G1387" s="143"/>
      <c r="L1387" s="67" t="str">
        <f t="shared" si="54"/>
        <v/>
      </c>
      <c r="M1387" s="67" t="str">
        <f t="shared" si="55"/>
        <v/>
      </c>
    </row>
    <row r="1388" spans="2:13">
      <c r="B1388" s="134"/>
      <c r="C1388" s="134"/>
      <c r="D1388" s="134"/>
      <c r="E1388" s="134"/>
      <c r="F1388" s="135"/>
      <c r="G1388" s="143"/>
      <c r="L1388" s="67" t="str">
        <f t="shared" si="54"/>
        <v/>
      </c>
      <c r="M1388" s="67" t="str">
        <f t="shared" si="55"/>
        <v/>
      </c>
    </row>
    <row r="1389" spans="2:13">
      <c r="B1389" s="134"/>
      <c r="C1389" s="134"/>
      <c r="D1389" s="134"/>
      <c r="E1389" s="134"/>
      <c r="F1389" s="135"/>
      <c r="G1389" s="143"/>
    </row>
    <row r="1390" spans="2:13">
      <c r="B1390" s="134"/>
      <c r="C1390" s="134"/>
      <c r="D1390" s="134"/>
      <c r="E1390" s="134"/>
      <c r="F1390" s="135"/>
      <c r="G1390" s="143"/>
    </row>
    <row r="1391" spans="2:13">
      <c r="B1391" s="134"/>
      <c r="C1391" s="134"/>
      <c r="D1391" s="134"/>
      <c r="E1391" s="134"/>
      <c r="F1391" s="135"/>
      <c r="G1391" s="143"/>
    </row>
    <row r="1392" spans="2:13">
      <c r="B1392" s="134"/>
      <c r="C1392" s="134"/>
      <c r="D1392" s="134"/>
      <c r="E1392" s="134"/>
      <c r="F1392" s="135"/>
      <c r="G1392" s="143"/>
    </row>
    <row r="1393" spans="2:7">
      <c r="B1393" s="134"/>
      <c r="C1393" s="134"/>
      <c r="D1393" s="134"/>
      <c r="E1393" s="134"/>
      <c r="F1393" s="135"/>
      <c r="G1393" s="143"/>
    </row>
    <row r="1394" spans="2:7">
      <c r="B1394" s="134"/>
      <c r="C1394" s="134"/>
      <c r="D1394" s="134"/>
      <c r="E1394" s="134"/>
      <c r="F1394" s="135"/>
      <c r="G1394" s="143"/>
    </row>
    <row r="1395" spans="2:7">
      <c r="B1395" s="134"/>
      <c r="C1395" s="134"/>
      <c r="D1395" s="134"/>
      <c r="E1395" s="134"/>
      <c r="F1395" s="135"/>
      <c r="G1395" s="143"/>
    </row>
    <row r="1396" spans="2:7">
      <c r="B1396" s="134"/>
      <c r="C1396" s="134"/>
      <c r="D1396" s="134"/>
      <c r="E1396" s="134"/>
      <c r="F1396" s="135"/>
      <c r="G1396" s="143"/>
    </row>
    <row r="1397" spans="2:7">
      <c r="B1397" s="134"/>
      <c r="C1397" s="134"/>
      <c r="D1397" s="134"/>
      <c r="E1397" s="134"/>
      <c r="F1397" s="135"/>
      <c r="G1397" s="143"/>
    </row>
    <row r="1398" spans="2:7">
      <c r="B1398" s="134"/>
      <c r="C1398" s="134"/>
      <c r="D1398" s="134"/>
      <c r="E1398" s="134"/>
      <c r="F1398" s="135"/>
      <c r="G1398" s="143"/>
    </row>
    <row r="1399" spans="2:7">
      <c r="B1399" s="134"/>
      <c r="C1399" s="134"/>
      <c r="D1399" s="134"/>
      <c r="E1399" s="134"/>
      <c r="F1399" s="135"/>
      <c r="G1399" s="143"/>
    </row>
    <row r="1400" spans="2:7">
      <c r="B1400" s="134"/>
      <c r="C1400" s="134"/>
      <c r="D1400" s="134"/>
      <c r="E1400" s="134"/>
      <c r="F1400" s="135"/>
      <c r="G1400" s="143"/>
    </row>
    <row r="1401" spans="2:7">
      <c r="B1401" s="134"/>
      <c r="C1401" s="134"/>
      <c r="D1401" s="134"/>
      <c r="E1401" s="134"/>
      <c r="F1401" s="135"/>
      <c r="G1401" s="143"/>
    </row>
    <row r="1402" spans="2:7">
      <c r="B1402" s="134"/>
      <c r="C1402" s="134"/>
      <c r="D1402" s="134"/>
      <c r="E1402" s="134"/>
      <c r="F1402" s="135"/>
      <c r="G1402" s="143"/>
    </row>
    <row r="1403" spans="2:7">
      <c r="B1403" s="134"/>
      <c r="C1403" s="134"/>
      <c r="D1403" s="134"/>
      <c r="E1403" s="134"/>
      <c r="F1403" s="135"/>
      <c r="G1403" s="143"/>
    </row>
    <row r="1404" spans="2:7">
      <c r="B1404" s="134"/>
      <c r="C1404" s="134"/>
      <c r="D1404" s="134"/>
      <c r="E1404" s="134"/>
      <c r="F1404" s="135"/>
      <c r="G1404" s="143"/>
    </row>
    <row r="1405" spans="2:7">
      <c r="B1405" s="134"/>
      <c r="C1405" s="134"/>
      <c r="D1405" s="134"/>
      <c r="E1405" s="134"/>
      <c r="F1405" s="135"/>
      <c r="G1405" s="143"/>
    </row>
    <row r="1406" spans="2:7">
      <c r="B1406" s="134"/>
      <c r="C1406" s="134"/>
      <c r="D1406" s="134"/>
      <c r="E1406" s="134"/>
      <c r="F1406" s="135"/>
      <c r="G1406" s="143"/>
    </row>
    <row r="1407" spans="2:7">
      <c r="B1407" s="134"/>
      <c r="C1407" s="134"/>
      <c r="D1407" s="134"/>
      <c r="E1407" s="134"/>
      <c r="F1407" s="135"/>
      <c r="G1407" s="143"/>
    </row>
    <row r="1408" spans="2:7">
      <c r="B1408" s="134"/>
      <c r="C1408" s="134"/>
      <c r="D1408" s="134"/>
      <c r="E1408" s="134"/>
      <c r="F1408" s="135"/>
      <c r="G1408" s="143"/>
    </row>
    <row r="1409" spans="2:7">
      <c r="B1409" s="134"/>
      <c r="C1409" s="134"/>
      <c r="D1409" s="134"/>
      <c r="E1409" s="134"/>
      <c r="F1409" s="135"/>
      <c r="G1409" s="143"/>
    </row>
    <row r="1410" spans="2:7">
      <c r="B1410" s="134"/>
      <c r="C1410" s="134"/>
      <c r="D1410" s="134"/>
      <c r="E1410" s="134"/>
      <c r="F1410" s="135"/>
      <c r="G1410" s="143"/>
    </row>
    <row r="1411" spans="2:7">
      <c r="B1411" s="134"/>
      <c r="C1411" s="134"/>
      <c r="D1411" s="134"/>
      <c r="E1411" s="134"/>
      <c r="F1411" s="135"/>
      <c r="G1411" s="143"/>
    </row>
    <row r="1412" spans="2:7">
      <c r="B1412" s="134"/>
      <c r="C1412" s="134"/>
      <c r="D1412" s="134"/>
      <c r="E1412" s="134"/>
      <c r="F1412" s="135"/>
      <c r="G1412" s="143"/>
    </row>
    <row r="1413" spans="2:7">
      <c r="B1413" s="134"/>
      <c r="C1413" s="134"/>
      <c r="D1413" s="134"/>
      <c r="E1413" s="134"/>
      <c r="F1413" s="135"/>
      <c r="G1413" s="143"/>
    </row>
    <row r="1414" spans="2:7">
      <c r="B1414" s="134"/>
      <c r="C1414" s="134"/>
      <c r="D1414" s="134"/>
      <c r="E1414" s="134"/>
      <c r="F1414" s="135"/>
      <c r="G1414" s="143"/>
    </row>
    <row r="1415" spans="2:7">
      <c r="B1415" s="134"/>
      <c r="C1415" s="134"/>
      <c r="D1415" s="134"/>
      <c r="E1415" s="134"/>
      <c r="F1415" s="135"/>
      <c r="G1415" s="143"/>
    </row>
    <row r="1416" spans="2:7">
      <c r="B1416" s="134"/>
      <c r="C1416" s="134"/>
      <c r="D1416" s="134"/>
      <c r="E1416" s="134"/>
      <c r="F1416" s="135"/>
      <c r="G1416" s="143"/>
    </row>
    <row r="1417" spans="2:7">
      <c r="B1417" s="134"/>
      <c r="C1417" s="134"/>
      <c r="D1417" s="134"/>
      <c r="E1417" s="134"/>
      <c r="F1417" s="135"/>
      <c r="G1417" s="143"/>
    </row>
    <row r="1418" spans="2:7">
      <c r="B1418" s="134"/>
      <c r="C1418" s="134"/>
      <c r="D1418" s="134"/>
      <c r="E1418" s="134"/>
      <c r="F1418" s="135"/>
      <c r="G1418" s="143"/>
    </row>
    <row r="1419" spans="2:7">
      <c r="B1419" s="134"/>
      <c r="C1419" s="134"/>
      <c r="D1419" s="134"/>
      <c r="E1419" s="134"/>
      <c r="F1419" s="135"/>
      <c r="G1419" s="143"/>
    </row>
    <row r="1420" spans="2:7">
      <c r="B1420" s="134"/>
      <c r="C1420" s="134"/>
      <c r="D1420" s="134"/>
      <c r="E1420" s="134"/>
      <c r="F1420" s="135"/>
      <c r="G1420" s="143"/>
    </row>
    <row r="1421" spans="2:7">
      <c r="B1421" s="134"/>
      <c r="C1421" s="134"/>
      <c r="D1421" s="134"/>
      <c r="E1421" s="134"/>
      <c r="F1421" s="135"/>
      <c r="G1421" s="143"/>
    </row>
    <row r="1422" spans="2:7">
      <c r="B1422" s="134"/>
      <c r="C1422" s="134"/>
      <c r="D1422" s="134"/>
      <c r="E1422" s="134"/>
      <c r="F1422" s="135"/>
      <c r="G1422" s="143"/>
    </row>
    <row r="1423" spans="2:7">
      <c r="B1423" s="134"/>
      <c r="C1423" s="134"/>
      <c r="D1423" s="134"/>
      <c r="E1423" s="134"/>
      <c r="F1423" s="135"/>
      <c r="G1423" s="143"/>
    </row>
    <row r="1424" spans="2:7">
      <c r="B1424" s="134"/>
      <c r="C1424" s="134"/>
      <c r="D1424" s="134"/>
      <c r="E1424" s="134"/>
      <c r="F1424" s="135"/>
      <c r="G1424" s="143"/>
    </row>
    <row r="1425" spans="2:7">
      <c r="B1425" s="134"/>
      <c r="C1425" s="134"/>
      <c r="D1425" s="134"/>
      <c r="E1425" s="134"/>
      <c r="F1425" s="135"/>
      <c r="G1425" s="143"/>
    </row>
    <row r="1426" spans="2:7">
      <c r="B1426" s="134"/>
      <c r="C1426" s="134"/>
      <c r="D1426" s="134"/>
      <c r="E1426" s="134"/>
      <c r="F1426" s="135"/>
      <c r="G1426" s="143"/>
    </row>
    <row r="1427" spans="2:7">
      <c r="B1427" s="134"/>
      <c r="C1427" s="134"/>
      <c r="D1427" s="134"/>
      <c r="E1427" s="134"/>
      <c r="F1427" s="135"/>
      <c r="G1427" s="143"/>
    </row>
    <row r="1428" spans="2:7">
      <c r="B1428" s="134"/>
      <c r="C1428" s="134"/>
      <c r="D1428" s="134"/>
      <c r="E1428" s="134"/>
      <c r="F1428" s="135"/>
      <c r="G1428" s="143"/>
    </row>
    <row r="1429" spans="2:7">
      <c r="B1429" s="134"/>
      <c r="C1429" s="134"/>
      <c r="D1429" s="134"/>
      <c r="E1429" s="134"/>
      <c r="F1429" s="135"/>
      <c r="G1429" s="143"/>
    </row>
    <row r="1430" spans="2:7">
      <c r="B1430" s="134"/>
      <c r="C1430" s="134"/>
      <c r="D1430" s="134"/>
      <c r="E1430" s="134"/>
      <c r="F1430" s="135"/>
      <c r="G1430" s="143"/>
    </row>
    <row r="1431" spans="2:7">
      <c r="B1431" s="134"/>
      <c r="C1431" s="134"/>
      <c r="D1431" s="134"/>
      <c r="E1431" s="134"/>
      <c r="F1431" s="135"/>
      <c r="G1431" s="143"/>
    </row>
    <row r="1432" spans="2:7">
      <c r="B1432" s="134"/>
      <c r="C1432" s="134"/>
      <c r="D1432" s="134"/>
      <c r="E1432" s="134"/>
      <c r="F1432" s="135"/>
      <c r="G1432" s="143"/>
    </row>
    <row r="1433" spans="2:7">
      <c r="B1433" s="134"/>
      <c r="C1433" s="134"/>
      <c r="D1433" s="134"/>
      <c r="E1433" s="134"/>
      <c r="F1433" s="135"/>
      <c r="G1433" s="143"/>
    </row>
    <row r="1434" spans="2:7">
      <c r="B1434" s="134"/>
      <c r="C1434" s="134"/>
      <c r="D1434" s="134"/>
      <c r="E1434" s="134"/>
      <c r="F1434" s="135"/>
      <c r="G1434" s="143"/>
    </row>
    <row r="1435" spans="2:7">
      <c r="B1435" s="134"/>
      <c r="C1435" s="134"/>
      <c r="D1435" s="134"/>
      <c r="E1435" s="134"/>
      <c r="F1435" s="135"/>
      <c r="G1435" s="143"/>
    </row>
    <row r="1436" spans="2:7">
      <c r="B1436" s="134"/>
      <c r="C1436" s="134"/>
      <c r="D1436" s="134"/>
      <c r="E1436" s="134"/>
      <c r="F1436" s="135"/>
      <c r="G1436" s="143"/>
    </row>
    <row r="1437" spans="2:7">
      <c r="B1437" s="134"/>
      <c r="C1437" s="134"/>
      <c r="D1437" s="134"/>
      <c r="E1437" s="134"/>
      <c r="F1437" s="135"/>
      <c r="G1437" s="143"/>
    </row>
    <row r="1438" spans="2:7">
      <c r="B1438" s="134"/>
      <c r="C1438" s="134"/>
      <c r="D1438" s="134"/>
      <c r="E1438" s="134"/>
      <c r="F1438" s="135"/>
      <c r="G1438" s="143"/>
    </row>
    <row r="1439" spans="2:7">
      <c r="B1439" s="134"/>
      <c r="C1439" s="134"/>
      <c r="D1439" s="134"/>
      <c r="E1439" s="134"/>
      <c r="F1439" s="135"/>
      <c r="G1439" s="143"/>
    </row>
    <row r="1440" spans="2:7">
      <c r="B1440" s="134"/>
      <c r="C1440" s="134"/>
      <c r="D1440" s="134"/>
      <c r="E1440" s="134"/>
      <c r="F1440" s="135"/>
      <c r="G1440" s="143"/>
    </row>
    <row r="1441" spans="2:7">
      <c r="B1441" s="134"/>
      <c r="C1441" s="134"/>
      <c r="D1441" s="134"/>
      <c r="E1441" s="134"/>
      <c r="F1441" s="135"/>
      <c r="G1441" s="143"/>
    </row>
    <row r="1442" spans="2:7">
      <c r="B1442" s="134"/>
      <c r="C1442" s="134"/>
      <c r="D1442" s="134"/>
      <c r="E1442" s="134"/>
      <c r="F1442" s="135"/>
      <c r="G1442" s="143"/>
    </row>
    <row r="1443" spans="2:7">
      <c r="B1443" s="134"/>
      <c r="C1443" s="134"/>
      <c r="D1443" s="134"/>
      <c r="E1443" s="134"/>
      <c r="F1443" s="135"/>
      <c r="G1443" s="143"/>
    </row>
    <row r="1444" spans="2:7">
      <c r="B1444" s="134"/>
      <c r="C1444" s="134"/>
      <c r="D1444" s="134"/>
      <c r="E1444" s="134"/>
      <c r="F1444" s="135"/>
      <c r="G1444" s="143"/>
    </row>
    <row r="1445" spans="2:7">
      <c r="B1445" s="134"/>
      <c r="C1445" s="134"/>
      <c r="D1445" s="134"/>
      <c r="E1445" s="134"/>
      <c r="F1445" s="135"/>
      <c r="G1445" s="143"/>
    </row>
    <row r="1446" spans="2:7">
      <c r="B1446" s="134"/>
      <c r="C1446" s="134"/>
      <c r="D1446" s="134"/>
      <c r="E1446" s="134"/>
      <c r="F1446" s="135"/>
      <c r="G1446" s="143"/>
    </row>
    <row r="1447" spans="2:7">
      <c r="B1447" s="134"/>
      <c r="C1447" s="134"/>
      <c r="D1447" s="134"/>
      <c r="E1447" s="134"/>
      <c r="F1447" s="135"/>
      <c r="G1447" s="143"/>
    </row>
    <row r="1448" spans="2:7">
      <c r="B1448" s="134"/>
      <c r="C1448" s="134"/>
      <c r="D1448" s="134"/>
      <c r="E1448" s="134"/>
      <c r="F1448" s="135"/>
      <c r="G1448" s="143"/>
    </row>
    <row r="1449" spans="2:7">
      <c r="B1449" s="134"/>
      <c r="C1449" s="134"/>
      <c r="D1449" s="134"/>
      <c r="E1449" s="134"/>
      <c r="F1449" s="135"/>
      <c r="G1449" s="143"/>
    </row>
    <row r="1450" spans="2:7">
      <c r="B1450" s="134"/>
      <c r="C1450" s="134"/>
      <c r="D1450" s="134"/>
      <c r="E1450" s="134"/>
      <c r="F1450" s="135"/>
      <c r="G1450" s="143"/>
    </row>
    <row r="1451" spans="2:7">
      <c r="B1451" s="134"/>
      <c r="C1451" s="134"/>
      <c r="D1451" s="134"/>
      <c r="E1451" s="134"/>
      <c r="F1451" s="135"/>
      <c r="G1451" s="143"/>
    </row>
    <row r="1452" spans="2:7">
      <c r="B1452" s="134"/>
      <c r="C1452" s="134"/>
      <c r="D1452" s="134"/>
      <c r="E1452" s="134"/>
      <c r="F1452" s="135"/>
      <c r="G1452" s="143"/>
    </row>
    <row r="1453" spans="2:7">
      <c r="B1453" s="134"/>
      <c r="C1453" s="134"/>
      <c r="D1453" s="134"/>
      <c r="E1453" s="134"/>
      <c r="F1453" s="135"/>
      <c r="G1453" s="143"/>
    </row>
    <row r="1454" spans="2:7">
      <c r="B1454" s="134"/>
      <c r="C1454" s="134"/>
      <c r="D1454" s="134"/>
      <c r="E1454" s="134"/>
      <c r="F1454" s="135"/>
      <c r="G1454" s="143"/>
    </row>
    <row r="1455" spans="2:7">
      <c r="B1455" s="134"/>
      <c r="C1455" s="134"/>
      <c r="D1455" s="134"/>
      <c r="E1455" s="134"/>
      <c r="F1455" s="135"/>
      <c r="G1455" s="143"/>
    </row>
    <row r="1456" spans="2:7">
      <c r="B1456" s="134"/>
      <c r="C1456" s="134"/>
      <c r="D1456" s="134"/>
      <c r="E1456" s="134"/>
      <c r="F1456" s="135"/>
      <c r="G1456" s="143"/>
    </row>
    <row r="1457" spans="2:7">
      <c r="B1457" s="134"/>
      <c r="C1457" s="134"/>
      <c r="D1457" s="134"/>
      <c r="E1457" s="134"/>
      <c r="F1457" s="135"/>
      <c r="G1457" s="143"/>
    </row>
    <row r="1458" spans="2:7">
      <c r="B1458" s="134"/>
      <c r="C1458" s="134"/>
      <c r="D1458" s="134"/>
      <c r="E1458" s="134"/>
      <c r="F1458" s="135"/>
      <c r="G1458" s="143"/>
    </row>
    <row r="1459" spans="2:7">
      <c r="B1459" s="134"/>
      <c r="C1459" s="134"/>
      <c r="D1459" s="134"/>
      <c r="E1459" s="134"/>
      <c r="F1459" s="135"/>
      <c r="G1459" s="143"/>
    </row>
    <row r="1460" spans="2:7">
      <c r="B1460" s="134"/>
      <c r="C1460" s="134"/>
      <c r="D1460" s="134"/>
      <c r="E1460" s="134"/>
      <c r="F1460" s="135"/>
      <c r="G1460" s="143"/>
    </row>
    <row r="1461" spans="2:7">
      <c r="B1461" s="134"/>
      <c r="C1461" s="134"/>
      <c r="D1461" s="134"/>
      <c r="E1461" s="134"/>
      <c r="F1461" s="135"/>
      <c r="G1461" s="143"/>
    </row>
    <row r="1462" spans="2:7">
      <c r="B1462" s="134"/>
      <c r="C1462" s="134"/>
      <c r="D1462" s="134"/>
      <c r="E1462" s="134"/>
      <c r="F1462" s="135"/>
      <c r="G1462" s="143"/>
    </row>
    <row r="1463" spans="2:7">
      <c r="B1463" s="134"/>
      <c r="C1463" s="134"/>
      <c r="D1463" s="134"/>
      <c r="E1463" s="134"/>
      <c r="F1463" s="135"/>
      <c r="G1463" s="143"/>
    </row>
    <row r="1464" spans="2:7">
      <c r="B1464" s="134"/>
      <c r="C1464" s="134"/>
      <c r="D1464" s="134"/>
      <c r="E1464" s="134"/>
      <c r="F1464" s="135"/>
      <c r="G1464" s="143"/>
    </row>
    <row r="1465" spans="2:7">
      <c r="B1465" s="134"/>
      <c r="C1465" s="134"/>
      <c r="D1465" s="134"/>
      <c r="E1465" s="134"/>
      <c r="F1465" s="135"/>
      <c r="G1465" s="143"/>
    </row>
    <row r="1466" spans="2:7">
      <c r="B1466" s="134"/>
      <c r="C1466" s="134"/>
      <c r="D1466" s="134"/>
      <c r="E1466" s="134"/>
      <c r="F1466" s="135"/>
      <c r="G1466" s="143"/>
    </row>
    <row r="1467" spans="2:7">
      <c r="B1467" s="134"/>
      <c r="C1467" s="134"/>
      <c r="D1467" s="134"/>
      <c r="E1467" s="134"/>
      <c r="F1467" s="135"/>
      <c r="G1467" s="143"/>
    </row>
    <row r="1468" spans="2:7">
      <c r="B1468" s="134"/>
      <c r="C1468" s="134"/>
      <c r="D1468" s="134"/>
      <c r="E1468" s="134"/>
      <c r="F1468" s="135"/>
      <c r="G1468" s="143"/>
    </row>
    <row r="1469" spans="2:7">
      <c r="B1469" s="134"/>
      <c r="C1469" s="134"/>
      <c r="D1469" s="134"/>
      <c r="E1469" s="134"/>
      <c r="F1469" s="135"/>
      <c r="G1469" s="143"/>
    </row>
    <row r="1470" spans="2:7">
      <c r="B1470" s="134"/>
      <c r="C1470" s="134"/>
      <c r="D1470" s="134"/>
      <c r="E1470" s="134"/>
      <c r="F1470" s="135"/>
      <c r="G1470" s="143"/>
    </row>
    <row r="1471" spans="2:7">
      <c r="B1471" s="134"/>
      <c r="C1471" s="134"/>
      <c r="D1471" s="134"/>
      <c r="E1471" s="134"/>
      <c r="F1471" s="135"/>
      <c r="G1471" s="143"/>
    </row>
    <row r="1472" spans="2:7">
      <c r="B1472" s="134"/>
      <c r="C1472" s="134"/>
      <c r="D1472" s="134"/>
      <c r="E1472" s="134"/>
      <c r="F1472" s="135"/>
      <c r="G1472" s="143"/>
    </row>
    <row r="1473" spans="2:7">
      <c r="B1473" s="134"/>
      <c r="C1473" s="134"/>
      <c r="D1473" s="134"/>
      <c r="E1473" s="134"/>
      <c r="F1473" s="135"/>
      <c r="G1473" s="143"/>
    </row>
    <row r="1474" spans="2:7">
      <c r="B1474" s="134"/>
      <c r="C1474" s="134"/>
      <c r="D1474" s="134"/>
      <c r="E1474" s="134"/>
      <c r="F1474" s="135"/>
      <c r="G1474" s="143"/>
    </row>
    <row r="1475" spans="2:7">
      <c r="B1475" s="134"/>
      <c r="C1475" s="134"/>
      <c r="D1475" s="134"/>
      <c r="E1475" s="134"/>
      <c r="F1475" s="135"/>
      <c r="G1475" s="143"/>
    </row>
    <row r="1476" spans="2:7">
      <c r="B1476" s="134"/>
      <c r="C1476" s="134"/>
      <c r="D1476" s="134"/>
      <c r="E1476" s="134"/>
      <c r="F1476" s="135"/>
      <c r="G1476" s="143"/>
    </row>
    <row r="1477" spans="2:7">
      <c r="B1477" s="134"/>
      <c r="C1477" s="134"/>
      <c r="D1477" s="134"/>
      <c r="E1477" s="134"/>
      <c r="F1477" s="135"/>
      <c r="G1477" s="143"/>
    </row>
    <row r="1478" spans="2:7">
      <c r="B1478" s="134"/>
      <c r="C1478" s="134"/>
      <c r="D1478" s="134"/>
      <c r="E1478" s="134"/>
      <c r="F1478" s="135"/>
      <c r="G1478" s="143"/>
    </row>
    <row r="1479" spans="2:7">
      <c r="B1479" s="134"/>
      <c r="C1479" s="134"/>
      <c r="D1479" s="134"/>
      <c r="E1479" s="134"/>
      <c r="F1479" s="135"/>
      <c r="G1479" s="143"/>
    </row>
    <row r="1480" spans="2:7">
      <c r="B1480" s="134"/>
      <c r="C1480" s="134"/>
      <c r="D1480" s="134"/>
      <c r="E1480" s="134"/>
      <c r="F1480" s="135"/>
      <c r="G1480" s="143"/>
    </row>
    <row r="1481" spans="2:7">
      <c r="B1481" s="134"/>
      <c r="C1481" s="134"/>
      <c r="D1481" s="134"/>
      <c r="E1481" s="134"/>
      <c r="F1481" s="135"/>
      <c r="G1481" s="143"/>
    </row>
    <row r="1482" spans="2:7">
      <c r="B1482" s="134"/>
      <c r="C1482" s="134"/>
      <c r="D1482" s="134"/>
      <c r="E1482" s="134"/>
      <c r="F1482" s="135"/>
      <c r="G1482" s="143"/>
    </row>
    <row r="1483" spans="2:7">
      <c r="B1483" s="134"/>
      <c r="C1483" s="134"/>
      <c r="D1483" s="134"/>
      <c r="E1483" s="134"/>
      <c r="F1483" s="135"/>
      <c r="G1483" s="143"/>
    </row>
    <row r="1484" spans="2:7">
      <c r="B1484" s="134"/>
      <c r="C1484" s="134"/>
      <c r="D1484" s="134"/>
      <c r="E1484" s="134"/>
      <c r="F1484" s="135"/>
      <c r="G1484" s="143"/>
    </row>
    <row r="1485" spans="2:7">
      <c r="B1485" s="134"/>
      <c r="C1485" s="134"/>
      <c r="D1485" s="134"/>
      <c r="E1485" s="134"/>
      <c r="F1485" s="135"/>
      <c r="G1485" s="143"/>
    </row>
    <row r="1486" spans="2:7">
      <c r="B1486" s="134"/>
      <c r="C1486" s="134"/>
      <c r="D1486" s="134"/>
      <c r="E1486" s="134"/>
      <c r="F1486" s="135"/>
      <c r="G1486" s="143"/>
    </row>
    <row r="1487" spans="2:7">
      <c r="B1487" s="134"/>
      <c r="C1487" s="134"/>
      <c r="D1487" s="134"/>
      <c r="E1487" s="134"/>
      <c r="F1487" s="135"/>
      <c r="G1487" s="143"/>
    </row>
    <row r="1488" spans="2:7">
      <c r="B1488" s="134"/>
      <c r="C1488" s="134"/>
      <c r="D1488" s="134"/>
      <c r="E1488" s="134"/>
      <c r="F1488" s="135"/>
      <c r="G1488" s="143"/>
    </row>
    <row r="1489" spans="2:7">
      <c r="B1489" s="134"/>
      <c r="C1489" s="134"/>
      <c r="D1489" s="134"/>
      <c r="E1489" s="134"/>
      <c r="F1489" s="135"/>
      <c r="G1489" s="143"/>
    </row>
    <row r="1490" spans="2:7">
      <c r="B1490" s="134"/>
      <c r="C1490" s="134"/>
      <c r="D1490" s="134"/>
      <c r="E1490" s="134"/>
      <c r="F1490" s="135"/>
      <c r="G1490" s="143"/>
    </row>
    <row r="1491" spans="2:7">
      <c r="B1491" s="134"/>
      <c r="C1491" s="134"/>
      <c r="D1491" s="134"/>
      <c r="E1491" s="134"/>
      <c r="F1491" s="135"/>
      <c r="G1491" s="143"/>
    </row>
    <row r="1492" spans="2:7">
      <c r="B1492" s="134"/>
      <c r="C1492" s="134"/>
      <c r="D1492" s="134"/>
      <c r="E1492" s="134"/>
      <c r="F1492" s="135"/>
      <c r="G1492" s="143"/>
    </row>
    <row r="1493" spans="2:7">
      <c r="B1493" s="134"/>
      <c r="C1493" s="134"/>
      <c r="D1493" s="134"/>
      <c r="E1493" s="134"/>
      <c r="F1493" s="135"/>
      <c r="G1493" s="143"/>
    </row>
    <row r="1494" spans="2:7">
      <c r="B1494" s="134"/>
      <c r="C1494" s="134"/>
      <c r="D1494" s="134"/>
      <c r="E1494" s="134"/>
      <c r="F1494" s="135"/>
      <c r="G1494" s="143"/>
    </row>
    <row r="1495" spans="2:7">
      <c r="B1495" s="134"/>
      <c r="C1495" s="134"/>
      <c r="D1495" s="134"/>
      <c r="E1495" s="134"/>
      <c r="F1495" s="135"/>
      <c r="G1495" s="143"/>
    </row>
    <row r="1496" spans="2:7">
      <c r="B1496" s="134"/>
      <c r="C1496" s="134"/>
      <c r="D1496" s="134"/>
      <c r="E1496" s="134"/>
      <c r="F1496" s="135"/>
      <c r="G1496" s="143"/>
    </row>
    <row r="1497" spans="2:7">
      <c r="B1497" s="134"/>
      <c r="C1497" s="134"/>
      <c r="D1497" s="134"/>
      <c r="E1497" s="134"/>
      <c r="F1497" s="135"/>
      <c r="G1497" s="143"/>
    </row>
    <row r="1498" spans="2:7">
      <c r="B1498" s="134"/>
      <c r="C1498" s="134"/>
      <c r="D1498" s="134"/>
      <c r="E1498" s="134"/>
      <c r="F1498" s="135"/>
      <c r="G1498" s="143"/>
    </row>
    <row r="1499" spans="2:7">
      <c r="B1499" s="134"/>
      <c r="C1499" s="134"/>
      <c r="D1499" s="134"/>
      <c r="E1499" s="134"/>
      <c r="F1499" s="135"/>
      <c r="G1499" s="143"/>
    </row>
    <row r="1500" spans="2:7">
      <c r="B1500" s="134"/>
      <c r="C1500" s="134"/>
      <c r="D1500" s="134"/>
      <c r="E1500" s="134"/>
      <c r="F1500" s="135"/>
      <c r="G1500" s="143"/>
    </row>
    <row r="1501" spans="2:7">
      <c r="B1501" s="134"/>
      <c r="C1501" s="134"/>
      <c r="D1501" s="134"/>
      <c r="E1501" s="134"/>
      <c r="F1501" s="135"/>
      <c r="G1501" s="143"/>
    </row>
    <row r="1502" spans="2:7">
      <c r="B1502" s="134"/>
      <c r="C1502" s="134"/>
      <c r="D1502" s="134"/>
      <c r="E1502" s="134"/>
      <c r="F1502" s="135"/>
      <c r="G1502" s="143"/>
    </row>
    <row r="1503" spans="2:7">
      <c r="B1503" s="134"/>
      <c r="C1503" s="134"/>
      <c r="D1503" s="134"/>
      <c r="E1503" s="134"/>
      <c r="F1503" s="135"/>
      <c r="G1503" s="143"/>
    </row>
    <row r="1504" spans="2:7">
      <c r="B1504" s="134"/>
      <c r="C1504" s="134"/>
      <c r="D1504" s="134"/>
      <c r="E1504" s="134"/>
      <c r="F1504" s="135"/>
      <c r="G1504" s="143"/>
    </row>
    <row r="1505" spans="2:7">
      <c r="B1505" s="134"/>
      <c r="C1505" s="134"/>
      <c r="D1505" s="134"/>
      <c r="E1505" s="134"/>
      <c r="F1505" s="135"/>
      <c r="G1505" s="143"/>
    </row>
    <row r="1506" spans="2:7">
      <c r="B1506" s="134"/>
      <c r="C1506" s="134"/>
      <c r="D1506" s="134"/>
      <c r="E1506" s="134"/>
      <c r="F1506" s="135"/>
      <c r="G1506" s="143"/>
    </row>
    <row r="1507" spans="2:7">
      <c r="B1507" s="134"/>
      <c r="C1507" s="134"/>
      <c r="D1507" s="134"/>
      <c r="E1507" s="134"/>
      <c r="F1507" s="135"/>
      <c r="G1507" s="143"/>
    </row>
    <row r="1508" spans="2:7">
      <c r="B1508" s="134"/>
      <c r="C1508" s="134"/>
      <c r="D1508" s="134"/>
      <c r="E1508" s="134"/>
      <c r="F1508" s="135"/>
      <c r="G1508" s="143"/>
    </row>
    <row r="1509" spans="2:7">
      <c r="B1509" s="134"/>
      <c r="C1509" s="134"/>
      <c r="D1509" s="134"/>
      <c r="E1509" s="134"/>
      <c r="F1509" s="135"/>
      <c r="G1509" s="143"/>
    </row>
    <row r="1510" spans="2:7">
      <c r="B1510" s="134"/>
      <c r="C1510" s="134"/>
      <c r="D1510" s="134"/>
      <c r="E1510" s="134"/>
      <c r="F1510" s="135"/>
      <c r="G1510" s="143"/>
    </row>
    <row r="1511" spans="2:7">
      <c r="B1511" s="134"/>
      <c r="C1511" s="134"/>
      <c r="D1511" s="134"/>
      <c r="E1511" s="134"/>
      <c r="F1511" s="135"/>
      <c r="G1511" s="143"/>
    </row>
    <row r="1512" spans="2:7">
      <c r="B1512" s="134"/>
      <c r="C1512" s="134"/>
      <c r="D1512" s="134"/>
      <c r="E1512" s="134"/>
      <c r="F1512" s="135"/>
      <c r="G1512" s="143"/>
    </row>
    <row r="1513" spans="2:7">
      <c r="B1513" s="134"/>
      <c r="C1513" s="134"/>
      <c r="D1513" s="134"/>
      <c r="E1513" s="134"/>
      <c r="F1513" s="135"/>
      <c r="G1513" s="143"/>
    </row>
    <row r="1514" spans="2:7">
      <c r="B1514" s="134"/>
      <c r="C1514" s="134"/>
      <c r="D1514" s="134"/>
      <c r="E1514" s="134"/>
      <c r="F1514" s="135"/>
      <c r="G1514" s="143"/>
    </row>
    <row r="1515" spans="2:7">
      <c r="B1515" s="134"/>
      <c r="C1515" s="134"/>
      <c r="D1515" s="134"/>
      <c r="E1515" s="134"/>
      <c r="F1515" s="135"/>
      <c r="G1515" s="143"/>
    </row>
    <row r="1516" spans="2:7">
      <c r="B1516" s="134"/>
      <c r="C1516" s="134"/>
      <c r="D1516" s="134"/>
      <c r="E1516" s="134"/>
      <c r="F1516" s="135"/>
      <c r="G1516" s="143"/>
    </row>
    <row r="1517" spans="2:7">
      <c r="B1517" s="134"/>
      <c r="C1517" s="134"/>
      <c r="D1517" s="134"/>
      <c r="E1517" s="134"/>
      <c r="F1517" s="135"/>
      <c r="G1517" s="143"/>
    </row>
    <row r="1518" spans="2:7">
      <c r="B1518" s="134"/>
      <c r="C1518" s="134"/>
      <c r="D1518" s="134"/>
      <c r="E1518" s="134"/>
      <c r="F1518" s="135"/>
      <c r="G1518" s="143"/>
    </row>
    <row r="1519" spans="2:7">
      <c r="B1519" s="134"/>
      <c r="C1519" s="134"/>
      <c r="D1519" s="134"/>
      <c r="E1519" s="134"/>
      <c r="F1519" s="135"/>
      <c r="G1519" s="143"/>
    </row>
    <row r="1520" spans="2:7">
      <c r="B1520" s="134"/>
      <c r="C1520" s="134"/>
      <c r="D1520" s="134"/>
      <c r="E1520" s="134"/>
      <c r="F1520" s="135"/>
      <c r="G1520" s="143"/>
    </row>
    <row r="1521" spans="2:7">
      <c r="B1521" s="134"/>
      <c r="C1521" s="134"/>
      <c r="D1521" s="134"/>
      <c r="E1521" s="134"/>
      <c r="F1521" s="135"/>
      <c r="G1521" s="143"/>
    </row>
    <row r="1522" spans="2:7">
      <c r="B1522" s="134"/>
      <c r="C1522" s="134"/>
      <c r="D1522" s="134"/>
      <c r="E1522" s="134"/>
      <c r="F1522" s="135"/>
      <c r="G1522" s="143"/>
    </row>
    <row r="1523" spans="2:7">
      <c r="B1523" s="134"/>
      <c r="C1523" s="134"/>
      <c r="D1523" s="134"/>
      <c r="E1523" s="134"/>
      <c r="F1523" s="135"/>
      <c r="G1523" s="143"/>
    </row>
    <row r="1524" spans="2:7">
      <c r="B1524" s="134"/>
      <c r="C1524" s="134"/>
      <c r="D1524" s="134"/>
      <c r="E1524" s="134"/>
      <c r="F1524" s="135"/>
      <c r="G1524" s="143"/>
    </row>
    <row r="1525" spans="2:7">
      <c r="B1525" s="134"/>
      <c r="C1525" s="134"/>
      <c r="D1525" s="134"/>
      <c r="E1525" s="134"/>
      <c r="F1525" s="135"/>
      <c r="G1525" s="143"/>
    </row>
    <row r="1526" spans="2:7">
      <c r="B1526" s="134"/>
      <c r="C1526" s="134"/>
      <c r="D1526" s="134"/>
      <c r="E1526" s="134"/>
      <c r="F1526" s="135"/>
      <c r="G1526" s="143"/>
    </row>
    <row r="1527" spans="2:7">
      <c r="B1527" s="134"/>
      <c r="C1527" s="134"/>
      <c r="D1527" s="134"/>
      <c r="E1527" s="134"/>
      <c r="F1527" s="135"/>
      <c r="G1527" s="143"/>
    </row>
    <row r="1528" spans="2:7">
      <c r="B1528" s="134"/>
      <c r="C1528" s="134"/>
      <c r="D1528" s="134"/>
      <c r="E1528" s="134"/>
      <c r="F1528" s="135"/>
      <c r="G1528" s="143"/>
    </row>
    <row r="1529" spans="2:7">
      <c r="B1529" s="134"/>
      <c r="C1529" s="134"/>
      <c r="D1529" s="134"/>
      <c r="E1529" s="134"/>
      <c r="F1529" s="135"/>
      <c r="G1529" s="143"/>
    </row>
    <row r="1530" spans="2:7">
      <c r="B1530" s="134"/>
      <c r="C1530" s="134"/>
      <c r="D1530" s="134"/>
      <c r="E1530" s="134"/>
      <c r="F1530" s="135"/>
      <c r="G1530" s="143"/>
    </row>
    <row r="1531" spans="2:7">
      <c r="B1531" s="134"/>
      <c r="C1531" s="134"/>
      <c r="D1531" s="134"/>
      <c r="E1531" s="134"/>
      <c r="F1531" s="135"/>
      <c r="G1531" s="143"/>
    </row>
    <row r="1532" spans="2:7">
      <c r="B1532" s="134"/>
      <c r="C1532" s="134"/>
      <c r="D1532" s="134"/>
      <c r="E1532" s="134"/>
      <c r="F1532" s="135"/>
      <c r="G1532" s="143"/>
    </row>
    <row r="1533" spans="2:7">
      <c r="B1533" s="134"/>
      <c r="C1533" s="134"/>
      <c r="D1533" s="134"/>
      <c r="E1533" s="134"/>
      <c r="F1533" s="135"/>
      <c r="G1533" s="143"/>
    </row>
    <row r="1534" spans="2:7">
      <c r="B1534" s="134"/>
      <c r="C1534" s="134"/>
      <c r="D1534" s="134"/>
      <c r="E1534" s="134"/>
      <c r="F1534" s="135"/>
      <c r="G1534" s="143"/>
    </row>
    <row r="1535" spans="2:7">
      <c r="B1535" s="134"/>
      <c r="C1535" s="134"/>
      <c r="D1535" s="134"/>
      <c r="E1535" s="134"/>
      <c r="F1535" s="135"/>
      <c r="G1535" s="143"/>
    </row>
    <row r="1536" spans="2:7">
      <c r="B1536" s="134"/>
      <c r="C1536" s="134"/>
      <c r="D1536" s="134"/>
      <c r="E1536" s="134"/>
      <c r="F1536" s="135"/>
      <c r="G1536" s="143"/>
    </row>
    <row r="1537" spans="2:7">
      <c r="B1537" s="134"/>
      <c r="C1537" s="134"/>
      <c r="D1537" s="134"/>
      <c r="E1537" s="134"/>
      <c r="F1537" s="135"/>
      <c r="G1537" s="143"/>
    </row>
    <row r="1538" spans="2:7">
      <c r="B1538" s="134"/>
      <c r="C1538" s="134"/>
      <c r="D1538" s="134"/>
      <c r="E1538" s="134"/>
      <c r="F1538" s="135"/>
      <c r="G1538" s="143"/>
    </row>
    <row r="1539" spans="2:7">
      <c r="B1539" s="134"/>
      <c r="C1539" s="134"/>
      <c r="D1539" s="134"/>
      <c r="E1539" s="134"/>
      <c r="F1539" s="135"/>
      <c r="G1539" s="143"/>
    </row>
    <row r="1540" spans="2:7">
      <c r="B1540" s="134"/>
      <c r="C1540" s="134"/>
      <c r="D1540" s="134"/>
      <c r="E1540" s="134"/>
      <c r="F1540" s="135"/>
      <c r="G1540" s="143"/>
    </row>
    <row r="1541" spans="2:7">
      <c r="B1541" s="134"/>
      <c r="C1541" s="134"/>
      <c r="D1541" s="134"/>
      <c r="E1541" s="134"/>
      <c r="F1541" s="135"/>
      <c r="G1541" s="143"/>
    </row>
    <row r="1542" spans="2:7">
      <c r="B1542" s="134"/>
      <c r="C1542" s="134"/>
      <c r="D1542" s="134"/>
      <c r="E1542" s="134"/>
      <c r="F1542" s="135"/>
      <c r="G1542" s="143"/>
    </row>
    <row r="1543" spans="2:7">
      <c r="B1543" s="134"/>
      <c r="C1543" s="134"/>
      <c r="D1543" s="134"/>
      <c r="E1543" s="134"/>
      <c r="F1543" s="135"/>
      <c r="G1543" s="143"/>
    </row>
    <row r="1544" spans="2:7">
      <c r="B1544" s="134"/>
      <c r="C1544" s="134"/>
      <c r="D1544" s="134"/>
      <c r="E1544" s="134"/>
      <c r="F1544" s="135"/>
      <c r="G1544" s="143"/>
    </row>
    <row r="1545" spans="2:7">
      <c r="B1545" s="134"/>
      <c r="C1545" s="134"/>
      <c r="D1545" s="134"/>
      <c r="E1545" s="134"/>
      <c r="F1545" s="135"/>
      <c r="G1545" s="143"/>
    </row>
    <row r="1546" spans="2:7">
      <c r="B1546" s="134"/>
      <c r="C1546" s="134"/>
      <c r="D1546" s="134"/>
      <c r="E1546" s="134"/>
      <c r="F1546" s="135"/>
      <c r="G1546" s="143"/>
    </row>
    <row r="1547" spans="2:7">
      <c r="B1547" s="134"/>
      <c r="C1547" s="134"/>
      <c r="D1547" s="134"/>
      <c r="E1547" s="134"/>
      <c r="F1547" s="135"/>
      <c r="G1547" s="143"/>
    </row>
    <row r="1548" spans="2:7">
      <c r="B1548" s="134"/>
      <c r="C1548" s="134"/>
      <c r="D1548" s="134"/>
      <c r="E1548" s="134"/>
      <c r="F1548" s="135"/>
      <c r="G1548" s="143"/>
    </row>
    <row r="1549" spans="2:7">
      <c r="B1549" s="134"/>
      <c r="C1549" s="134"/>
      <c r="D1549" s="134"/>
      <c r="E1549" s="134"/>
      <c r="F1549" s="135"/>
      <c r="G1549" s="143"/>
    </row>
    <row r="1550" spans="2:7">
      <c r="B1550" s="134"/>
      <c r="C1550" s="134"/>
      <c r="D1550" s="134"/>
      <c r="E1550" s="134"/>
      <c r="F1550" s="135"/>
      <c r="G1550" s="143"/>
    </row>
    <row r="1551" spans="2:7">
      <c r="B1551" s="134"/>
      <c r="C1551" s="134"/>
      <c r="D1551" s="134"/>
      <c r="E1551" s="134"/>
      <c r="F1551" s="135"/>
      <c r="G1551" s="143"/>
    </row>
    <row r="1552" spans="2:7">
      <c r="B1552" s="134"/>
      <c r="C1552" s="134"/>
      <c r="D1552" s="134"/>
      <c r="E1552" s="134"/>
      <c r="F1552" s="135"/>
      <c r="G1552" s="143"/>
    </row>
    <row r="1553" spans="2:7">
      <c r="B1553" s="134"/>
      <c r="C1553" s="134"/>
      <c r="D1553" s="134"/>
      <c r="E1553" s="134"/>
      <c r="F1553" s="135"/>
      <c r="G1553" s="143"/>
    </row>
    <row r="1554" spans="2:7">
      <c r="B1554" s="134"/>
      <c r="C1554" s="134"/>
      <c r="D1554" s="134"/>
      <c r="E1554" s="134"/>
      <c r="F1554" s="135"/>
      <c r="G1554" s="143"/>
    </row>
    <row r="1555" spans="2:7">
      <c r="B1555" s="134"/>
      <c r="C1555" s="134"/>
      <c r="D1555" s="134"/>
      <c r="E1555" s="134"/>
      <c r="F1555" s="135"/>
      <c r="G1555" s="143"/>
    </row>
    <row r="1556" spans="2:7">
      <c r="B1556" s="134"/>
      <c r="C1556" s="134"/>
      <c r="D1556" s="134"/>
      <c r="E1556" s="134"/>
      <c r="F1556" s="135"/>
      <c r="G1556" s="143"/>
    </row>
    <row r="1557" spans="2:7">
      <c r="B1557" s="134"/>
      <c r="C1557" s="134"/>
      <c r="D1557" s="134"/>
      <c r="E1557" s="134"/>
      <c r="F1557" s="135"/>
      <c r="G1557" s="143"/>
    </row>
    <row r="1558" spans="2:7">
      <c r="B1558" s="134"/>
      <c r="C1558" s="134"/>
      <c r="D1558" s="134"/>
      <c r="E1558" s="134"/>
      <c r="F1558" s="135"/>
      <c r="G1558" s="143"/>
    </row>
    <row r="1559" spans="2:7">
      <c r="B1559" s="134"/>
      <c r="C1559" s="134"/>
      <c r="D1559" s="134"/>
      <c r="E1559" s="134"/>
      <c r="F1559" s="135"/>
      <c r="G1559" s="143"/>
    </row>
    <row r="1560" spans="2:7">
      <c r="B1560" s="134"/>
      <c r="C1560" s="134"/>
      <c r="D1560" s="134"/>
      <c r="E1560" s="134"/>
      <c r="F1560" s="135"/>
      <c r="G1560" s="143"/>
    </row>
    <row r="1561" spans="2:7">
      <c r="B1561" s="134"/>
      <c r="C1561" s="134"/>
      <c r="D1561" s="134"/>
      <c r="E1561" s="134"/>
      <c r="F1561" s="135"/>
      <c r="G1561" s="143"/>
    </row>
    <row r="1562" spans="2:7">
      <c r="B1562" s="134"/>
      <c r="C1562" s="134"/>
      <c r="D1562" s="134"/>
      <c r="E1562" s="134"/>
      <c r="F1562" s="135"/>
      <c r="G1562" s="143"/>
    </row>
    <row r="1563" spans="2:7">
      <c r="B1563" s="134"/>
      <c r="C1563" s="134"/>
      <c r="D1563" s="134"/>
      <c r="E1563" s="134"/>
      <c r="F1563" s="135"/>
      <c r="G1563" s="143"/>
    </row>
    <row r="1564" spans="2:7">
      <c r="B1564" s="134"/>
      <c r="C1564" s="134"/>
      <c r="D1564" s="134"/>
      <c r="E1564" s="134"/>
      <c r="F1564" s="135"/>
      <c r="G1564" s="143"/>
    </row>
    <row r="1565" spans="2:7">
      <c r="B1565" s="134"/>
      <c r="C1565" s="134"/>
      <c r="D1565" s="134"/>
      <c r="E1565" s="134"/>
      <c r="F1565" s="135"/>
      <c r="G1565" s="143"/>
    </row>
    <row r="1566" spans="2:7">
      <c r="B1566" s="134"/>
      <c r="C1566" s="134"/>
      <c r="D1566" s="134"/>
      <c r="E1566" s="134"/>
      <c r="F1566" s="135"/>
      <c r="G1566" s="143"/>
    </row>
    <row r="1567" spans="2:7">
      <c r="B1567" s="134"/>
      <c r="C1567" s="134"/>
      <c r="D1567" s="134"/>
      <c r="E1567" s="134"/>
      <c r="F1567" s="135"/>
      <c r="G1567" s="143"/>
    </row>
    <row r="1568" spans="2:7">
      <c r="B1568" s="134"/>
      <c r="C1568" s="134"/>
      <c r="D1568" s="134"/>
      <c r="E1568" s="134"/>
      <c r="F1568" s="135"/>
      <c r="G1568" s="143"/>
    </row>
    <row r="1569" spans="2:7">
      <c r="B1569" s="134"/>
      <c r="C1569" s="134"/>
      <c r="D1569" s="134"/>
      <c r="E1569" s="134"/>
      <c r="F1569" s="135"/>
      <c r="G1569" s="143"/>
    </row>
    <row r="1570" spans="2:7">
      <c r="B1570" s="134"/>
      <c r="C1570" s="134"/>
      <c r="D1570" s="134"/>
      <c r="E1570" s="134"/>
      <c r="F1570" s="135"/>
      <c r="G1570" s="143"/>
    </row>
    <row r="1571" spans="2:7">
      <c r="B1571" s="134"/>
      <c r="C1571" s="134"/>
      <c r="D1571" s="134"/>
      <c r="E1571" s="134"/>
      <c r="F1571" s="135"/>
      <c r="G1571" s="143"/>
    </row>
    <row r="1572" spans="2:7">
      <c r="B1572" s="134"/>
      <c r="C1572" s="134"/>
      <c r="D1572" s="134"/>
      <c r="E1572" s="134"/>
      <c r="F1572" s="135"/>
      <c r="G1572" s="143"/>
    </row>
    <row r="1573" spans="2:7">
      <c r="B1573" s="134"/>
      <c r="C1573" s="134"/>
      <c r="D1573" s="134"/>
      <c r="E1573" s="134"/>
      <c r="F1573" s="135"/>
      <c r="G1573" s="143"/>
    </row>
    <row r="1574" spans="2:7">
      <c r="B1574" s="134"/>
      <c r="C1574" s="134"/>
      <c r="D1574" s="134"/>
      <c r="E1574" s="134"/>
      <c r="F1574" s="135"/>
      <c r="G1574" s="143"/>
    </row>
    <row r="1575" spans="2:7">
      <c r="B1575" s="134"/>
      <c r="C1575" s="134"/>
      <c r="D1575" s="134"/>
      <c r="E1575" s="134"/>
      <c r="F1575" s="135"/>
      <c r="G1575" s="143"/>
    </row>
    <row r="1576" spans="2:7">
      <c r="B1576" s="134"/>
      <c r="C1576" s="134"/>
      <c r="D1576" s="134"/>
      <c r="E1576" s="134"/>
      <c r="F1576" s="135"/>
      <c r="G1576" s="143"/>
    </row>
    <row r="1577" spans="2:7">
      <c r="B1577" s="134"/>
      <c r="C1577" s="134"/>
      <c r="D1577" s="134"/>
      <c r="E1577" s="134"/>
      <c r="F1577" s="135"/>
      <c r="G1577" s="143"/>
    </row>
    <row r="1578" spans="2:7">
      <c r="B1578" s="134"/>
      <c r="C1578" s="134"/>
      <c r="D1578" s="134"/>
      <c r="E1578" s="134"/>
      <c r="F1578" s="135"/>
      <c r="G1578" s="143"/>
    </row>
    <row r="1579" spans="2:7">
      <c r="B1579" s="134"/>
      <c r="C1579" s="134"/>
      <c r="D1579" s="134"/>
      <c r="E1579" s="134"/>
      <c r="F1579" s="135"/>
      <c r="G1579" s="143"/>
    </row>
    <row r="1580" spans="2:7">
      <c r="B1580" s="134"/>
      <c r="C1580" s="134"/>
      <c r="D1580" s="134"/>
      <c r="E1580" s="134"/>
      <c r="F1580" s="135"/>
      <c r="G1580" s="143"/>
    </row>
    <row r="1581" spans="2:7">
      <c r="B1581" s="134"/>
      <c r="C1581" s="134"/>
      <c r="D1581" s="134"/>
      <c r="E1581" s="134"/>
      <c r="F1581" s="135"/>
      <c r="G1581" s="143"/>
    </row>
    <row r="1582" spans="2:7">
      <c r="B1582" s="134"/>
      <c r="C1582" s="134"/>
      <c r="D1582" s="134"/>
      <c r="E1582" s="134"/>
      <c r="F1582" s="135"/>
      <c r="G1582" s="143"/>
    </row>
    <row r="1583" spans="2:7">
      <c r="B1583" s="134"/>
      <c r="C1583" s="134"/>
      <c r="D1583" s="134"/>
      <c r="E1583" s="134"/>
      <c r="F1583" s="135"/>
      <c r="G1583" s="143"/>
    </row>
    <row r="1584" spans="2:7">
      <c r="B1584" s="134"/>
      <c r="C1584" s="134"/>
      <c r="D1584" s="134"/>
      <c r="E1584" s="134"/>
      <c r="F1584" s="135"/>
      <c r="G1584" s="143"/>
    </row>
    <row r="1585" spans="2:7">
      <c r="B1585" s="134"/>
      <c r="C1585" s="134"/>
      <c r="D1585" s="134"/>
      <c r="E1585" s="134"/>
      <c r="F1585" s="135"/>
      <c r="G1585" s="143"/>
    </row>
    <row r="1586" spans="2:7">
      <c r="B1586" s="134"/>
      <c r="C1586" s="134"/>
      <c r="D1586" s="134"/>
      <c r="E1586" s="134"/>
      <c r="F1586" s="135"/>
      <c r="G1586" s="143"/>
    </row>
    <row r="1587" spans="2:7">
      <c r="B1587" s="134"/>
      <c r="C1587" s="134"/>
      <c r="D1587" s="134"/>
      <c r="E1587" s="134"/>
      <c r="F1587" s="135"/>
      <c r="G1587" s="143"/>
    </row>
    <row r="1588" spans="2:7">
      <c r="B1588" s="134"/>
      <c r="C1588" s="134"/>
      <c r="D1588" s="134"/>
      <c r="E1588" s="134"/>
      <c r="F1588" s="135"/>
      <c r="G1588" s="143"/>
    </row>
    <row r="1589" spans="2:7">
      <c r="B1589" s="134"/>
      <c r="C1589" s="134"/>
      <c r="D1589" s="134"/>
      <c r="E1589" s="134"/>
      <c r="F1589" s="135"/>
      <c r="G1589" s="143"/>
    </row>
    <row r="1590" spans="2:7">
      <c r="B1590" s="134"/>
      <c r="C1590" s="134"/>
      <c r="D1590" s="134"/>
      <c r="E1590" s="134"/>
      <c r="F1590" s="135"/>
      <c r="G1590" s="143"/>
    </row>
    <row r="1591" spans="2:7">
      <c r="B1591" s="134"/>
      <c r="C1591" s="134"/>
      <c r="D1591" s="134"/>
      <c r="E1591" s="134"/>
      <c r="F1591" s="135"/>
      <c r="G1591" s="143"/>
    </row>
    <row r="1592" spans="2:7">
      <c r="B1592" s="134"/>
      <c r="C1592" s="134"/>
      <c r="D1592" s="134"/>
      <c r="E1592" s="134"/>
      <c r="F1592" s="135"/>
      <c r="G1592" s="143"/>
    </row>
    <row r="1593" spans="2:7">
      <c r="B1593" s="134"/>
      <c r="C1593" s="134"/>
      <c r="D1593" s="134"/>
      <c r="E1593" s="134"/>
      <c r="F1593" s="135"/>
      <c r="G1593" s="143"/>
    </row>
    <row r="1594" spans="2:7">
      <c r="B1594" s="134"/>
      <c r="C1594" s="134"/>
      <c r="D1594" s="134"/>
      <c r="E1594" s="134"/>
      <c r="F1594" s="135"/>
      <c r="G1594" s="143"/>
    </row>
    <row r="1595" spans="2:7">
      <c r="B1595" s="134"/>
      <c r="C1595" s="134"/>
      <c r="D1595" s="134"/>
      <c r="E1595" s="134"/>
      <c r="F1595" s="135"/>
      <c r="G1595" s="143"/>
    </row>
    <row r="1596" spans="2:7">
      <c r="B1596" s="134"/>
      <c r="C1596" s="134"/>
      <c r="D1596" s="134"/>
      <c r="E1596" s="134"/>
      <c r="F1596" s="135"/>
      <c r="G1596" s="143"/>
    </row>
    <row r="1597" spans="2:7">
      <c r="B1597" s="134"/>
      <c r="C1597" s="134"/>
      <c r="D1597" s="134"/>
      <c r="E1597" s="134"/>
      <c r="F1597" s="135"/>
      <c r="G1597" s="143"/>
    </row>
    <row r="1598" spans="2:7">
      <c r="B1598" s="134"/>
      <c r="C1598" s="134"/>
      <c r="D1598" s="134"/>
      <c r="E1598" s="134"/>
      <c r="F1598" s="135"/>
      <c r="G1598" s="143"/>
    </row>
    <row r="1599" spans="2:7">
      <c r="B1599" s="134"/>
      <c r="C1599" s="134"/>
      <c r="D1599" s="134"/>
      <c r="E1599" s="134"/>
      <c r="F1599" s="135"/>
      <c r="G1599" s="143"/>
    </row>
    <row r="1600" spans="2:7">
      <c r="B1600" s="134"/>
      <c r="C1600" s="134"/>
      <c r="D1600" s="134"/>
      <c r="E1600" s="134"/>
      <c r="F1600" s="135"/>
      <c r="G1600" s="143"/>
    </row>
    <row r="1601" spans="2:7">
      <c r="B1601" s="134"/>
      <c r="C1601" s="134"/>
      <c r="D1601" s="134"/>
      <c r="E1601" s="134"/>
      <c r="F1601" s="135"/>
      <c r="G1601" s="143"/>
    </row>
    <row r="1602" spans="2:7">
      <c r="B1602" s="134"/>
      <c r="C1602" s="134"/>
      <c r="D1602" s="134"/>
      <c r="E1602" s="134"/>
      <c r="F1602" s="135"/>
      <c r="G1602" s="143"/>
    </row>
    <row r="1603" spans="2:7">
      <c r="B1603" s="134"/>
      <c r="C1603" s="134"/>
      <c r="D1603" s="134"/>
      <c r="E1603" s="134"/>
      <c r="F1603" s="135"/>
      <c r="G1603" s="143"/>
    </row>
    <row r="1604" spans="2:7">
      <c r="B1604" s="134"/>
      <c r="C1604" s="134"/>
      <c r="D1604" s="134"/>
      <c r="E1604" s="134"/>
      <c r="F1604" s="135"/>
      <c r="G1604" s="143"/>
    </row>
    <row r="1605" spans="2:7">
      <c r="B1605" s="134"/>
      <c r="C1605" s="134"/>
      <c r="D1605" s="134"/>
      <c r="E1605" s="134"/>
      <c r="F1605" s="135"/>
      <c r="G1605" s="143"/>
    </row>
    <row r="1606" spans="2:7">
      <c r="B1606" s="134"/>
      <c r="C1606" s="134"/>
      <c r="D1606" s="134"/>
      <c r="E1606" s="134"/>
      <c r="F1606" s="135"/>
      <c r="G1606" s="143"/>
    </row>
    <row r="1607" spans="2:7">
      <c r="B1607" s="134"/>
      <c r="C1607" s="134"/>
      <c r="D1607" s="134"/>
      <c r="E1607" s="134"/>
      <c r="F1607" s="135"/>
      <c r="G1607" s="143"/>
    </row>
    <row r="1608" spans="2:7">
      <c r="B1608" s="134"/>
      <c r="C1608" s="134"/>
      <c r="D1608" s="134"/>
      <c r="E1608" s="134"/>
      <c r="F1608" s="135"/>
      <c r="G1608" s="143"/>
    </row>
    <row r="1609" spans="2:7">
      <c r="B1609" s="134"/>
      <c r="C1609" s="134"/>
      <c r="D1609" s="134"/>
      <c r="E1609" s="134"/>
      <c r="F1609" s="135"/>
      <c r="G1609" s="143"/>
    </row>
    <row r="1610" spans="2:7">
      <c r="B1610" s="134"/>
      <c r="C1610" s="134"/>
      <c r="D1610" s="134"/>
      <c r="E1610" s="134"/>
      <c r="F1610" s="135"/>
      <c r="G1610" s="143"/>
    </row>
    <row r="1611" spans="2:7">
      <c r="B1611" s="134"/>
      <c r="C1611" s="134"/>
      <c r="D1611" s="134"/>
      <c r="E1611" s="134"/>
      <c r="F1611" s="135"/>
      <c r="G1611" s="143"/>
    </row>
    <row r="1612" spans="2:7">
      <c r="B1612" s="134"/>
      <c r="C1612" s="134"/>
      <c r="D1612" s="134"/>
      <c r="E1612" s="134"/>
      <c r="F1612" s="135"/>
      <c r="G1612" s="143"/>
    </row>
    <row r="1613" spans="2:7">
      <c r="B1613" s="134"/>
      <c r="C1613" s="134"/>
      <c r="D1613" s="134"/>
      <c r="E1613" s="134"/>
      <c r="F1613" s="135"/>
      <c r="G1613" s="143"/>
    </row>
    <row r="1614" spans="2:7">
      <c r="B1614" s="134"/>
      <c r="C1614" s="134"/>
      <c r="D1614" s="134"/>
      <c r="E1614" s="134"/>
      <c r="F1614" s="135"/>
      <c r="G1614" s="143"/>
    </row>
    <row r="1615" spans="2:7">
      <c r="B1615" s="134"/>
      <c r="C1615" s="134"/>
      <c r="D1615" s="134"/>
      <c r="E1615" s="134"/>
      <c r="F1615" s="135"/>
      <c r="G1615" s="143"/>
    </row>
    <row r="1616" spans="2:7">
      <c r="B1616" s="134"/>
      <c r="C1616" s="134"/>
      <c r="D1616" s="134"/>
      <c r="E1616" s="134"/>
      <c r="F1616" s="135"/>
      <c r="G1616" s="143"/>
    </row>
    <row r="1617" spans="2:7">
      <c r="B1617" s="134"/>
      <c r="C1617" s="134"/>
      <c r="D1617" s="134"/>
      <c r="E1617" s="134"/>
      <c r="F1617" s="135"/>
      <c r="G1617" s="143"/>
    </row>
    <row r="1618" spans="2:7">
      <c r="B1618" s="134"/>
      <c r="C1618" s="134"/>
      <c r="D1618" s="134"/>
      <c r="E1618" s="134"/>
      <c r="F1618" s="135"/>
      <c r="G1618" s="143"/>
    </row>
    <row r="1619" spans="2:7">
      <c r="B1619" s="134"/>
      <c r="C1619" s="134"/>
      <c r="D1619" s="134"/>
      <c r="E1619" s="134"/>
      <c r="F1619" s="135"/>
      <c r="G1619" s="143"/>
    </row>
    <row r="1620" spans="2:7">
      <c r="B1620" s="134"/>
      <c r="C1620" s="134"/>
      <c r="D1620" s="134"/>
      <c r="E1620" s="134"/>
      <c r="F1620" s="135"/>
      <c r="G1620" s="143"/>
    </row>
    <row r="1621" spans="2:7">
      <c r="B1621" s="134"/>
      <c r="C1621" s="134"/>
      <c r="D1621" s="134"/>
      <c r="E1621" s="134"/>
      <c r="F1621" s="135"/>
      <c r="G1621" s="143"/>
    </row>
    <row r="1622" spans="2:7">
      <c r="B1622" s="134"/>
      <c r="C1622" s="134"/>
      <c r="D1622" s="134"/>
      <c r="E1622" s="134"/>
      <c r="F1622" s="135"/>
      <c r="G1622" s="143"/>
    </row>
    <row r="1623" spans="2:7">
      <c r="B1623" s="134"/>
      <c r="C1623" s="134"/>
      <c r="D1623" s="134"/>
      <c r="E1623" s="134"/>
      <c r="F1623" s="135"/>
      <c r="G1623" s="143"/>
    </row>
    <row r="1624" spans="2:7">
      <c r="B1624" s="134"/>
      <c r="C1624" s="134"/>
      <c r="D1624" s="134"/>
      <c r="E1624" s="134"/>
      <c r="F1624" s="135"/>
      <c r="G1624" s="143"/>
    </row>
    <row r="1625" spans="2:7">
      <c r="B1625" s="134"/>
      <c r="C1625" s="134"/>
      <c r="D1625" s="134"/>
      <c r="E1625" s="134"/>
      <c r="F1625" s="135"/>
      <c r="G1625" s="143"/>
    </row>
    <row r="1626" spans="2:7">
      <c r="B1626" s="134"/>
      <c r="C1626" s="134"/>
      <c r="D1626" s="134"/>
      <c r="E1626" s="134"/>
      <c r="F1626" s="135"/>
      <c r="G1626" s="143"/>
    </row>
    <row r="1627" spans="2:7">
      <c r="B1627" s="134"/>
      <c r="C1627" s="134"/>
      <c r="D1627" s="134"/>
      <c r="E1627" s="134"/>
      <c r="F1627" s="135"/>
      <c r="G1627" s="143"/>
    </row>
    <row r="1628" spans="2:7">
      <c r="B1628" s="134"/>
      <c r="C1628" s="134"/>
      <c r="D1628" s="134"/>
      <c r="E1628" s="134"/>
      <c r="F1628" s="135"/>
      <c r="G1628" s="143"/>
    </row>
    <row r="1629" spans="2:7">
      <c r="B1629" s="134"/>
      <c r="C1629" s="134"/>
      <c r="D1629" s="134"/>
      <c r="E1629" s="134"/>
      <c r="F1629" s="135"/>
      <c r="G1629" s="143"/>
    </row>
    <row r="1630" spans="2:7">
      <c r="B1630" s="134"/>
      <c r="C1630" s="134"/>
      <c r="D1630" s="134"/>
      <c r="E1630" s="134"/>
      <c r="F1630" s="135"/>
      <c r="G1630" s="143"/>
    </row>
    <row r="1631" spans="2:7">
      <c r="B1631" s="134"/>
      <c r="C1631" s="134"/>
      <c r="D1631" s="134"/>
      <c r="E1631" s="134"/>
      <c r="F1631" s="135"/>
      <c r="G1631" s="143"/>
    </row>
    <row r="1632" spans="2:7">
      <c r="B1632" s="134"/>
      <c r="C1632" s="134"/>
      <c r="D1632" s="134"/>
      <c r="E1632" s="134"/>
      <c r="F1632" s="135"/>
      <c r="G1632" s="143"/>
    </row>
    <row r="1633" spans="2:7">
      <c r="B1633" s="134"/>
      <c r="C1633" s="134"/>
      <c r="D1633" s="134"/>
      <c r="E1633" s="134"/>
      <c r="F1633" s="135"/>
      <c r="G1633" s="143"/>
    </row>
    <row r="1634" spans="2:7">
      <c r="B1634" s="134"/>
      <c r="C1634" s="134"/>
      <c r="D1634" s="134"/>
      <c r="E1634" s="134"/>
      <c r="F1634" s="135"/>
      <c r="G1634" s="143"/>
    </row>
    <row r="1635" spans="2:7">
      <c r="B1635" s="134"/>
      <c r="C1635" s="134"/>
      <c r="D1635" s="134"/>
      <c r="E1635" s="134"/>
      <c r="F1635" s="135"/>
      <c r="G1635" s="143"/>
    </row>
    <row r="1636" spans="2:7">
      <c r="B1636" s="134"/>
      <c r="C1636" s="134"/>
      <c r="D1636" s="134"/>
      <c r="E1636" s="134"/>
      <c r="F1636" s="135"/>
      <c r="G1636" s="143"/>
    </row>
    <row r="1637" spans="2:7">
      <c r="B1637" s="134"/>
      <c r="C1637" s="134"/>
      <c r="D1637" s="134"/>
      <c r="E1637" s="134"/>
      <c r="F1637" s="135"/>
      <c r="G1637" s="143"/>
    </row>
    <row r="1638" spans="2:7">
      <c r="B1638" s="134"/>
      <c r="C1638" s="134"/>
      <c r="D1638" s="134"/>
      <c r="E1638" s="134"/>
      <c r="F1638" s="135"/>
      <c r="G1638" s="143"/>
    </row>
    <row r="1639" spans="2:7">
      <c r="B1639" s="134"/>
      <c r="C1639" s="134"/>
      <c r="D1639" s="134"/>
      <c r="E1639" s="134"/>
      <c r="F1639" s="135"/>
      <c r="G1639" s="143"/>
    </row>
    <row r="1640" spans="2:7">
      <c r="B1640" s="134"/>
      <c r="C1640" s="134"/>
      <c r="D1640" s="134"/>
      <c r="E1640" s="134"/>
      <c r="F1640" s="135"/>
      <c r="G1640" s="143"/>
    </row>
    <row r="1641" spans="2:7">
      <c r="B1641" s="134"/>
      <c r="C1641" s="134"/>
      <c r="D1641" s="134"/>
      <c r="E1641" s="134"/>
      <c r="F1641" s="135"/>
      <c r="G1641" s="143"/>
    </row>
    <row r="1642" spans="2:7">
      <c r="B1642" s="134"/>
      <c r="C1642" s="134"/>
      <c r="D1642" s="134"/>
      <c r="E1642" s="134"/>
      <c r="F1642" s="135"/>
      <c r="G1642" s="143"/>
    </row>
    <row r="1643" spans="2:7">
      <c r="B1643" s="134"/>
      <c r="C1643" s="134"/>
      <c r="D1643" s="134"/>
      <c r="E1643" s="134"/>
      <c r="F1643" s="135"/>
      <c r="G1643" s="143"/>
    </row>
    <row r="1644" spans="2:7">
      <c r="B1644" s="134"/>
      <c r="C1644" s="134"/>
      <c r="D1644" s="134"/>
      <c r="E1644" s="134"/>
      <c r="F1644" s="135"/>
      <c r="G1644" s="143"/>
    </row>
    <row r="1645" spans="2:7">
      <c r="B1645" s="134"/>
      <c r="C1645" s="134"/>
      <c r="D1645" s="134"/>
      <c r="E1645" s="134"/>
      <c r="F1645" s="135"/>
      <c r="G1645" s="143"/>
    </row>
    <row r="1646" spans="2:7">
      <c r="B1646" s="134"/>
      <c r="C1646" s="134"/>
      <c r="D1646" s="134"/>
      <c r="E1646" s="134"/>
      <c r="F1646" s="135"/>
      <c r="G1646" s="143"/>
    </row>
    <row r="1647" spans="2:7">
      <c r="B1647" s="134"/>
      <c r="C1647" s="134"/>
      <c r="D1647" s="134"/>
      <c r="E1647" s="134"/>
      <c r="F1647" s="135"/>
      <c r="G1647" s="143"/>
    </row>
    <row r="1648" spans="2:7">
      <c r="B1648" s="134"/>
      <c r="C1648" s="134"/>
      <c r="D1648" s="134"/>
      <c r="E1648" s="134"/>
      <c r="F1648" s="135"/>
      <c r="G1648" s="143"/>
    </row>
    <row r="1649" spans="2:7">
      <c r="B1649" s="134"/>
      <c r="C1649" s="134"/>
      <c r="D1649" s="134"/>
      <c r="E1649" s="134"/>
      <c r="F1649" s="135"/>
      <c r="G1649" s="143"/>
    </row>
    <row r="1650" spans="2:7">
      <c r="B1650" s="134"/>
      <c r="C1650" s="134"/>
      <c r="D1650" s="134"/>
      <c r="E1650" s="134"/>
      <c r="F1650" s="135"/>
      <c r="G1650" s="143"/>
    </row>
    <row r="1651" spans="2:7">
      <c r="B1651" s="134"/>
      <c r="C1651" s="134"/>
      <c r="D1651" s="134"/>
      <c r="E1651" s="134"/>
      <c r="F1651" s="135"/>
      <c r="G1651" s="143"/>
    </row>
    <row r="1652" spans="2:7">
      <c r="B1652" s="134"/>
      <c r="C1652" s="134"/>
      <c r="D1652" s="134"/>
      <c r="E1652" s="134"/>
      <c r="F1652" s="135"/>
      <c r="G1652" s="143"/>
    </row>
    <row r="1653" spans="2:7">
      <c r="B1653" s="134"/>
      <c r="C1653" s="134"/>
      <c r="D1653" s="134"/>
      <c r="E1653" s="134"/>
      <c r="F1653" s="135"/>
      <c r="G1653" s="143"/>
    </row>
    <row r="1654" spans="2:7">
      <c r="B1654" s="134"/>
      <c r="C1654" s="134"/>
      <c r="D1654" s="134"/>
      <c r="E1654" s="134"/>
      <c r="F1654" s="135"/>
      <c r="G1654" s="143"/>
    </row>
    <row r="1655" spans="2:7">
      <c r="B1655" s="134"/>
      <c r="C1655" s="134"/>
      <c r="D1655" s="134"/>
      <c r="E1655" s="134"/>
      <c r="F1655" s="135"/>
      <c r="G1655" s="143"/>
    </row>
    <row r="1656" spans="2:7">
      <c r="B1656" s="134"/>
      <c r="C1656" s="134"/>
      <c r="D1656" s="134"/>
      <c r="E1656" s="134"/>
      <c r="F1656" s="135"/>
      <c r="G1656" s="143"/>
    </row>
    <row r="1657" spans="2:7">
      <c r="B1657" s="134"/>
      <c r="C1657" s="134"/>
      <c r="D1657" s="134"/>
      <c r="E1657" s="134"/>
      <c r="F1657" s="135"/>
      <c r="G1657" s="143"/>
    </row>
    <row r="1658" spans="2:7">
      <c r="B1658" s="134"/>
      <c r="C1658" s="134"/>
      <c r="D1658" s="134"/>
      <c r="E1658" s="134"/>
      <c r="F1658" s="135"/>
      <c r="G1658" s="143"/>
    </row>
    <row r="1659" spans="2:7">
      <c r="B1659" s="134"/>
      <c r="C1659" s="134"/>
      <c r="D1659" s="134"/>
      <c r="E1659" s="134"/>
      <c r="F1659" s="135"/>
      <c r="G1659" s="143"/>
    </row>
    <row r="1660" spans="2:7">
      <c r="B1660" s="134"/>
      <c r="C1660" s="134"/>
      <c r="D1660" s="134"/>
      <c r="E1660" s="134"/>
      <c r="F1660" s="135"/>
      <c r="G1660" s="143"/>
    </row>
    <row r="1661" spans="2:7">
      <c r="B1661" s="134"/>
      <c r="C1661" s="134"/>
      <c r="D1661" s="134"/>
      <c r="E1661" s="134"/>
      <c r="F1661" s="135"/>
      <c r="G1661" s="143"/>
    </row>
    <row r="1662" spans="2:7">
      <c r="B1662" s="134"/>
      <c r="C1662" s="134"/>
      <c r="D1662" s="134"/>
      <c r="E1662" s="134"/>
      <c r="F1662" s="135"/>
      <c r="G1662" s="143"/>
    </row>
    <row r="1663" spans="2:7">
      <c r="B1663" s="134"/>
      <c r="C1663" s="134"/>
      <c r="D1663" s="134"/>
      <c r="E1663" s="134"/>
      <c r="F1663" s="135"/>
      <c r="G1663" s="143"/>
    </row>
    <row r="1664" spans="2:7">
      <c r="B1664" s="134"/>
      <c r="C1664" s="134"/>
      <c r="D1664" s="134"/>
      <c r="E1664" s="134"/>
      <c r="F1664" s="135"/>
      <c r="G1664" s="143"/>
    </row>
    <row r="1665" spans="2:7">
      <c r="B1665" s="134"/>
      <c r="C1665" s="134"/>
      <c r="D1665" s="134"/>
      <c r="E1665" s="134"/>
      <c r="F1665" s="135"/>
      <c r="G1665" s="143"/>
    </row>
    <row r="1666" spans="2:7">
      <c r="B1666" s="134"/>
      <c r="C1666" s="134"/>
      <c r="D1666" s="134"/>
      <c r="E1666" s="134"/>
      <c r="F1666" s="135"/>
      <c r="G1666" s="143"/>
    </row>
    <row r="1667" spans="2:7">
      <c r="B1667" s="134"/>
      <c r="C1667" s="134"/>
      <c r="D1667" s="134"/>
      <c r="E1667" s="134"/>
      <c r="F1667" s="135"/>
      <c r="G1667" s="143"/>
    </row>
    <row r="1668" spans="2:7">
      <c r="B1668" s="134"/>
      <c r="C1668" s="134"/>
      <c r="D1668" s="134"/>
      <c r="E1668" s="134"/>
      <c r="F1668" s="135"/>
      <c r="G1668" s="143"/>
    </row>
    <row r="1669" spans="2:7">
      <c r="B1669" s="134"/>
      <c r="C1669" s="134"/>
      <c r="D1669" s="134"/>
      <c r="E1669" s="134"/>
      <c r="F1669" s="135"/>
      <c r="G1669" s="143"/>
    </row>
    <row r="1670" spans="2:7">
      <c r="B1670" s="134"/>
      <c r="C1670" s="134"/>
      <c r="D1670" s="134"/>
      <c r="E1670" s="134"/>
      <c r="F1670" s="135"/>
      <c r="G1670" s="143"/>
    </row>
    <row r="1671" spans="2:7">
      <c r="B1671" s="134"/>
      <c r="C1671" s="134"/>
      <c r="D1671" s="134"/>
      <c r="E1671" s="134"/>
      <c r="F1671" s="135"/>
      <c r="G1671" s="143"/>
    </row>
    <row r="1672" spans="2:7">
      <c r="B1672" s="134"/>
      <c r="C1672" s="134"/>
      <c r="D1672" s="134"/>
      <c r="E1672" s="134"/>
      <c r="F1672" s="135"/>
      <c r="G1672" s="143"/>
    </row>
    <row r="1673" spans="2:7">
      <c r="B1673" s="134"/>
      <c r="C1673" s="134"/>
      <c r="D1673" s="134"/>
      <c r="E1673" s="134"/>
      <c r="F1673" s="135"/>
      <c r="G1673" s="143"/>
    </row>
    <row r="1674" spans="2:7">
      <c r="B1674" s="134"/>
      <c r="C1674" s="134"/>
      <c r="D1674" s="134"/>
      <c r="E1674" s="134"/>
      <c r="F1674" s="135"/>
      <c r="G1674" s="143"/>
    </row>
    <row r="1675" spans="2:7">
      <c r="B1675" s="134"/>
      <c r="C1675" s="134"/>
      <c r="D1675" s="134"/>
      <c r="E1675" s="134"/>
      <c r="F1675" s="135"/>
      <c r="G1675" s="143"/>
    </row>
    <row r="1676" spans="2:7">
      <c r="B1676" s="134"/>
      <c r="C1676" s="134"/>
      <c r="D1676" s="134"/>
      <c r="E1676" s="134"/>
      <c r="F1676" s="135"/>
      <c r="G1676" s="143"/>
    </row>
    <row r="1677" spans="2:7">
      <c r="B1677" s="134"/>
      <c r="C1677" s="134"/>
      <c r="D1677" s="134"/>
      <c r="E1677" s="134"/>
      <c r="F1677" s="135"/>
      <c r="G1677" s="143"/>
    </row>
    <row r="1678" spans="2:7">
      <c r="B1678" s="134"/>
      <c r="C1678" s="134"/>
      <c r="D1678" s="134"/>
      <c r="E1678" s="134"/>
      <c r="F1678" s="135"/>
      <c r="G1678" s="143"/>
    </row>
    <row r="1679" spans="2:7">
      <c r="B1679" s="134"/>
      <c r="C1679" s="134"/>
      <c r="D1679" s="134"/>
      <c r="E1679" s="134"/>
      <c r="F1679" s="135"/>
      <c r="G1679" s="143"/>
    </row>
    <row r="1680" spans="2:7">
      <c r="B1680" s="134"/>
      <c r="C1680" s="134"/>
      <c r="D1680" s="134"/>
      <c r="E1680" s="134"/>
      <c r="F1680" s="135"/>
      <c r="G1680" s="143"/>
    </row>
    <row r="1681" spans="2:7">
      <c r="B1681" s="134"/>
      <c r="C1681" s="134"/>
      <c r="D1681" s="134"/>
      <c r="E1681" s="134"/>
      <c r="F1681" s="135"/>
      <c r="G1681" s="143"/>
    </row>
    <row r="1682" spans="2:7">
      <c r="B1682" s="134"/>
      <c r="C1682" s="134"/>
      <c r="D1682" s="134"/>
      <c r="E1682" s="134"/>
      <c r="F1682" s="135"/>
      <c r="G1682" s="143"/>
    </row>
    <row r="1683" spans="2:7">
      <c r="B1683" s="134"/>
      <c r="C1683" s="134"/>
      <c r="D1683" s="134"/>
      <c r="E1683" s="134"/>
      <c r="F1683" s="135"/>
      <c r="G1683" s="143"/>
    </row>
    <row r="1684" spans="2:7">
      <c r="B1684" s="134"/>
      <c r="C1684" s="134"/>
      <c r="D1684" s="134"/>
      <c r="E1684" s="134"/>
      <c r="F1684" s="135"/>
      <c r="G1684" s="143"/>
    </row>
    <row r="1685" spans="2:7">
      <c r="B1685" s="134"/>
      <c r="C1685" s="134"/>
      <c r="D1685" s="134"/>
      <c r="E1685" s="134"/>
      <c r="F1685" s="135"/>
      <c r="G1685" s="143"/>
    </row>
    <row r="1686" spans="2:7">
      <c r="B1686" s="134"/>
      <c r="C1686" s="134"/>
      <c r="D1686" s="134"/>
      <c r="E1686" s="134"/>
      <c r="F1686" s="135"/>
      <c r="G1686" s="143"/>
    </row>
    <row r="1687" spans="2:7">
      <c r="B1687" s="134"/>
      <c r="C1687" s="134"/>
      <c r="D1687" s="134"/>
      <c r="E1687" s="134"/>
      <c r="F1687" s="135"/>
      <c r="G1687" s="143"/>
    </row>
    <row r="1688" spans="2:7">
      <c r="B1688" s="134"/>
      <c r="C1688" s="134"/>
      <c r="D1688" s="134"/>
      <c r="E1688" s="134"/>
      <c r="F1688" s="135"/>
      <c r="G1688" s="143"/>
    </row>
    <row r="1689" spans="2:7">
      <c r="B1689" s="134"/>
      <c r="C1689" s="134"/>
      <c r="D1689" s="134"/>
      <c r="E1689" s="134"/>
      <c r="F1689" s="135"/>
      <c r="G1689" s="143"/>
    </row>
    <row r="1690" spans="2:7">
      <c r="B1690" s="134"/>
      <c r="C1690" s="134"/>
      <c r="D1690" s="134"/>
      <c r="E1690" s="134"/>
      <c r="F1690" s="135"/>
      <c r="G1690" s="143"/>
    </row>
    <row r="1691" spans="2:7">
      <c r="B1691" s="134"/>
      <c r="C1691" s="134"/>
      <c r="D1691" s="134"/>
      <c r="E1691" s="134"/>
      <c r="F1691" s="135"/>
      <c r="G1691" s="143"/>
    </row>
    <row r="1692" spans="2:7">
      <c r="B1692" s="134"/>
      <c r="C1692" s="134"/>
      <c r="D1692" s="134"/>
      <c r="E1692" s="134"/>
      <c r="F1692" s="135"/>
      <c r="G1692" s="143"/>
    </row>
    <row r="1693" spans="2:7">
      <c r="B1693" s="134"/>
      <c r="C1693" s="134"/>
      <c r="D1693" s="134"/>
      <c r="E1693" s="134"/>
      <c r="F1693" s="135"/>
      <c r="G1693" s="143"/>
    </row>
    <row r="1694" spans="2:7">
      <c r="B1694" s="134"/>
      <c r="C1694" s="134"/>
      <c r="D1694" s="134"/>
      <c r="E1694" s="134"/>
      <c r="F1694" s="135"/>
      <c r="G1694" s="143"/>
    </row>
    <row r="1695" spans="2:7">
      <c r="B1695" s="134"/>
      <c r="C1695" s="134"/>
      <c r="D1695" s="134"/>
      <c r="E1695" s="134"/>
      <c r="F1695" s="135"/>
      <c r="G1695" s="143"/>
    </row>
    <row r="1696" spans="2:7">
      <c r="B1696" s="134"/>
      <c r="C1696" s="134"/>
      <c r="D1696" s="134"/>
      <c r="E1696" s="134"/>
      <c r="F1696" s="135"/>
      <c r="G1696" s="143"/>
    </row>
    <row r="1697" spans="2:7">
      <c r="B1697" s="134"/>
      <c r="C1697" s="134"/>
      <c r="D1697" s="134"/>
      <c r="E1697" s="134"/>
      <c r="F1697" s="135"/>
      <c r="G1697" s="143"/>
    </row>
    <row r="1698" spans="2:7">
      <c r="B1698" s="134"/>
      <c r="C1698" s="134"/>
      <c r="D1698" s="134"/>
      <c r="E1698" s="134"/>
      <c r="F1698" s="135"/>
      <c r="G1698" s="143"/>
    </row>
    <row r="1699" spans="2:7">
      <c r="B1699" s="134"/>
      <c r="C1699" s="134"/>
      <c r="D1699" s="134"/>
      <c r="E1699" s="134"/>
      <c r="F1699" s="135"/>
      <c r="G1699" s="143"/>
    </row>
    <row r="1700" spans="2:7">
      <c r="B1700" s="134"/>
      <c r="C1700" s="134"/>
      <c r="D1700" s="134"/>
      <c r="E1700" s="134"/>
      <c r="F1700" s="135"/>
      <c r="G1700" s="143"/>
    </row>
    <row r="1701" spans="2:7">
      <c r="B1701" s="134"/>
      <c r="C1701" s="134"/>
      <c r="D1701" s="134"/>
      <c r="E1701" s="134"/>
      <c r="F1701" s="135"/>
      <c r="G1701" s="143"/>
    </row>
    <row r="1702" spans="2:7">
      <c r="B1702" s="134"/>
      <c r="C1702" s="134"/>
      <c r="D1702" s="134"/>
      <c r="E1702" s="134"/>
      <c r="F1702" s="135"/>
      <c r="G1702" s="143"/>
    </row>
    <row r="1703" spans="2:7">
      <c r="B1703" s="134"/>
      <c r="C1703" s="134"/>
      <c r="D1703" s="134"/>
      <c r="E1703" s="134"/>
      <c r="F1703" s="135"/>
      <c r="G1703" s="143"/>
    </row>
    <row r="1704" spans="2:7">
      <c r="B1704" s="134"/>
      <c r="C1704" s="134"/>
      <c r="D1704" s="134"/>
      <c r="E1704" s="134"/>
      <c r="F1704" s="135"/>
      <c r="G1704" s="143"/>
    </row>
    <row r="1705" spans="2:7">
      <c r="B1705" s="134"/>
      <c r="C1705" s="134"/>
      <c r="D1705" s="134"/>
      <c r="E1705" s="134"/>
      <c r="F1705" s="135"/>
      <c r="G1705" s="143"/>
    </row>
    <row r="1706" spans="2:7">
      <c r="B1706" s="134"/>
      <c r="C1706" s="134"/>
      <c r="D1706" s="134"/>
      <c r="E1706" s="134"/>
      <c r="F1706" s="135"/>
      <c r="G1706" s="143"/>
    </row>
    <row r="1707" spans="2:7">
      <c r="B1707" s="134"/>
      <c r="C1707" s="134"/>
      <c r="D1707" s="134"/>
      <c r="E1707" s="134"/>
      <c r="F1707" s="135"/>
      <c r="G1707" s="143"/>
    </row>
    <row r="1708" spans="2:7">
      <c r="B1708" s="134"/>
      <c r="C1708" s="134"/>
      <c r="D1708" s="134"/>
      <c r="E1708" s="134"/>
      <c r="F1708" s="135"/>
      <c r="G1708" s="143"/>
    </row>
    <row r="1709" spans="2:7">
      <c r="B1709" s="134"/>
      <c r="C1709" s="134"/>
      <c r="D1709" s="134"/>
      <c r="E1709" s="134"/>
      <c r="F1709" s="135"/>
      <c r="G1709" s="143"/>
    </row>
    <row r="1710" spans="2:7">
      <c r="B1710" s="134"/>
      <c r="C1710" s="134"/>
      <c r="D1710" s="134"/>
      <c r="E1710" s="134"/>
      <c r="F1710" s="135"/>
      <c r="G1710" s="143"/>
    </row>
    <row r="1711" spans="2:7">
      <c r="B1711" s="134"/>
      <c r="C1711" s="134"/>
      <c r="D1711" s="134"/>
      <c r="E1711" s="134"/>
      <c r="F1711" s="135"/>
      <c r="G1711" s="143"/>
    </row>
    <row r="1712" spans="2:7">
      <c r="B1712" s="134"/>
      <c r="C1712" s="134"/>
      <c r="D1712" s="134"/>
      <c r="E1712" s="134"/>
      <c r="F1712" s="135"/>
      <c r="G1712" s="143"/>
    </row>
    <row r="1713" spans="2:7">
      <c r="B1713" s="134"/>
      <c r="C1713" s="134"/>
      <c r="D1713" s="134"/>
      <c r="E1713" s="134"/>
      <c r="F1713" s="135"/>
      <c r="G1713" s="143"/>
    </row>
    <row r="1714" spans="2:7">
      <c r="B1714" s="134"/>
      <c r="C1714" s="134"/>
      <c r="D1714" s="134"/>
      <c r="E1714" s="134"/>
      <c r="F1714" s="135"/>
      <c r="G1714" s="143"/>
    </row>
    <row r="1715" spans="2:7">
      <c r="B1715" s="134"/>
      <c r="C1715" s="134"/>
      <c r="D1715" s="134"/>
      <c r="E1715" s="134"/>
      <c r="F1715" s="135"/>
      <c r="G1715" s="143"/>
    </row>
    <row r="1716" spans="2:7">
      <c r="B1716" s="134"/>
      <c r="C1716" s="134"/>
      <c r="D1716" s="134"/>
      <c r="E1716" s="134"/>
      <c r="F1716" s="135"/>
      <c r="G1716" s="143"/>
    </row>
    <row r="1717" spans="2:7">
      <c r="B1717" s="134"/>
      <c r="C1717" s="134"/>
      <c r="D1717" s="134"/>
      <c r="E1717" s="134"/>
      <c r="F1717" s="135"/>
      <c r="G1717" s="143"/>
    </row>
    <row r="1718" spans="2:7">
      <c r="B1718" s="134"/>
      <c r="C1718" s="134"/>
      <c r="D1718" s="134"/>
      <c r="E1718" s="134"/>
      <c r="F1718" s="135"/>
      <c r="G1718" s="143"/>
    </row>
    <row r="1719" spans="2:7">
      <c r="B1719" s="134"/>
      <c r="C1719" s="134"/>
      <c r="D1719" s="134"/>
      <c r="E1719" s="134"/>
      <c r="F1719" s="135"/>
      <c r="G1719" s="143"/>
    </row>
    <row r="1720" spans="2:7">
      <c r="B1720" s="134"/>
      <c r="C1720" s="134"/>
      <c r="D1720" s="134"/>
      <c r="E1720" s="134"/>
      <c r="F1720" s="135"/>
      <c r="G1720" s="143"/>
    </row>
    <row r="1721" spans="2:7">
      <c r="B1721" s="134"/>
      <c r="C1721" s="134"/>
      <c r="D1721" s="134"/>
      <c r="E1721" s="134"/>
      <c r="F1721" s="135"/>
      <c r="G1721" s="143"/>
    </row>
    <row r="1722" spans="2:7">
      <c r="B1722" s="134"/>
      <c r="C1722" s="134"/>
      <c r="D1722" s="134"/>
      <c r="E1722" s="134"/>
      <c r="F1722" s="135"/>
      <c r="G1722" s="143"/>
    </row>
    <row r="1723" spans="2:7">
      <c r="B1723" s="134"/>
      <c r="C1723" s="134"/>
      <c r="D1723" s="134"/>
      <c r="E1723" s="134"/>
      <c r="F1723" s="135"/>
      <c r="G1723" s="143"/>
    </row>
    <row r="1724" spans="2:7">
      <c r="B1724" s="134"/>
      <c r="C1724" s="134"/>
      <c r="D1724" s="134"/>
      <c r="E1724" s="134"/>
      <c r="F1724" s="135"/>
      <c r="G1724" s="143"/>
    </row>
    <row r="1725" spans="2:7">
      <c r="B1725" s="134"/>
      <c r="C1725" s="134"/>
      <c r="D1725" s="134"/>
      <c r="E1725" s="134"/>
      <c r="F1725" s="135"/>
      <c r="G1725" s="143"/>
    </row>
    <row r="1726" spans="2:7">
      <c r="B1726" s="134"/>
      <c r="C1726" s="134"/>
      <c r="D1726" s="134"/>
      <c r="E1726" s="134"/>
      <c r="F1726" s="135"/>
      <c r="G1726" s="143"/>
    </row>
    <row r="1727" spans="2:7">
      <c r="B1727" s="134"/>
      <c r="C1727" s="134"/>
      <c r="D1727" s="134"/>
      <c r="E1727" s="134"/>
      <c r="F1727" s="135"/>
      <c r="G1727" s="143"/>
    </row>
    <row r="1728" spans="2:7">
      <c r="B1728" s="134"/>
      <c r="C1728" s="134"/>
      <c r="D1728" s="134"/>
      <c r="E1728" s="134"/>
      <c r="F1728" s="135"/>
      <c r="G1728" s="143"/>
    </row>
    <row r="1729" spans="2:7">
      <c r="B1729" s="134"/>
      <c r="C1729" s="134"/>
      <c r="D1729" s="134"/>
      <c r="E1729" s="134"/>
      <c r="F1729" s="135"/>
      <c r="G1729" s="143"/>
    </row>
    <row r="1730" spans="2:7">
      <c r="B1730" s="134"/>
      <c r="C1730" s="134"/>
      <c r="D1730" s="134"/>
      <c r="E1730" s="134"/>
      <c r="F1730" s="135"/>
      <c r="G1730" s="143"/>
    </row>
    <row r="1731" spans="2:7">
      <c r="B1731" s="134"/>
      <c r="C1731" s="134"/>
      <c r="D1731" s="134"/>
      <c r="E1731" s="134"/>
      <c r="F1731" s="135"/>
      <c r="G1731" s="143"/>
    </row>
    <row r="1732" spans="2:7">
      <c r="B1732" s="134"/>
      <c r="C1732" s="134"/>
      <c r="D1732" s="134"/>
      <c r="E1732" s="134"/>
      <c r="F1732" s="135"/>
      <c r="G1732" s="143"/>
    </row>
    <row r="1733" spans="2:7">
      <c r="B1733" s="134"/>
      <c r="C1733" s="134"/>
      <c r="D1733" s="134"/>
      <c r="E1733" s="134"/>
      <c r="F1733" s="135"/>
      <c r="G1733" s="143"/>
    </row>
    <row r="1734" spans="2:7">
      <c r="B1734" s="134"/>
      <c r="C1734" s="134"/>
      <c r="D1734" s="134"/>
      <c r="E1734" s="134"/>
      <c r="F1734" s="135"/>
      <c r="G1734" s="143"/>
    </row>
    <row r="1735" spans="2:7">
      <c r="B1735" s="134"/>
      <c r="C1735" s="134"/>
      <c r="D1735" s="134"/>
      <c r="E1735" s="134"/>
      <c r="F1735" s="135"/>
      <c r="G1735" s="143"/>
    </row>
    <row r="1736" spans="2:7">
      <c r="B1736" s="134"/>
      <c r="C1736" s="134"/>
      <c r="D1736" s="134"/>
      <c r="E1736" s="134"/>
      <c r="F1736" s="135"/>
      <c r="G1736" s="143"/>
    </row>
    <row r="1737" spans="2:7">
      <c r="B1737" s="134"/>
      <c r="C1737" s="134"/>
      <c r="D1737" s="134"/>
      <c r="E1737" s="134"/>
      <c r="F1737" s="135"/>
      <c r="G1737" s="143"/>
    </row>
    <row r="1738" spans="2:7">
      <c r="B1738" s="134"/>
      <c r="C1738" s="134"/>
      <c r="D1738" s="134"/>
      <c r="E1738" s="134"/>
      <c r="F1738" s="135"/>
      <c r="G1738" s="143"/>
    </row>
    <row r="1739" spans="2:7">
      <c r="B1739" s="134"/>
      <c r="C1739" s="134"/>
      <c r="D1739" s="134"/>
      <c r="E1739" s="134"/>
      <c r="F1739" s="135"/>
      <c r="G1739" s="143"/>
    </row>
    <row r="1740" spans="2:7">
      <c r="B1740" s="134"/>
      <c r="C1740" s="134"/>
      <c r="D1740" s="134"/>
      <c r="E1740" s="134"/>
      <c r="F1740" s="135"/>
      <c r="G1740" s="143"/>
    </row>
    <row r="1741" spans="2:7">
      <c r="B1741" s="134"/>
      <c r="C1741" s="134"/>
      <c r="D1741" s="134"/>
      <c r="E1741" s="134"/>
      <c r="F1741" s="135"/>
      <c r="G1741" s="143"/>
    </row>
    <row r="1742" spans="2:7">
      <c r="B1742" s="134"/>
      <c r="C1742" s="134"/>
      <c r="D1742" s="134"/>
      <c r="E1742" s="134"/>
      <c r="F1742" s="135"/>
      <c r="G1742" s="143"/>
    </row>
    <row r="1743" spans="2:7">
      <c r="B1743" s="134"/>
      <c r="C1743" s="134"/>
      <c r="D1743" s="134"/>
      <c r="E1743" s="134"/>
      <c r="F1743" s="135"/>
      <c r="G1743" s="143"/>
    </row>
    <row r="1744" spans="2:7">
      <c r="B1744" s="134"/>
      <c r="C1744" s="134"/>
      <c r="D1744" s="134"/>
      <c r="E1744" s="134"/>
      <c r="F1744" s="135"/>
      <c r="G1744" s="143"/>
    </row>
    <row r="1745" spans="2:7">
      <c r="B1745" s="134"/>
      <c r="C1745" s="134"/>
      <c r="D1745" s="134"/>
      <c r="E1745" s="134"/>
      <c r="F1745" s="135"/>
      <c r="G1745" s="143"/>
    </row>
    <row r="1746" spans="2:7">
      <c r="B1746" s="134"/>
      <c r="C1746" s="134"/>
      <c r="D1746" s="134"/>
      <c r="E1746" s="134"/>
      <c r="F1746" s="135"/>
      <c r="G1746" s="143"/>
    </row>
    <row r="1747" spans="2:7">
      <c r="B1747" s="134"/>
      <c r="C1747" s="134"/>
      <c r="D1747" s="134"/>
      <c r="E1747" s="134"/>
      <c r="F1747" s="135"/>
      <c r="G1747" s="143"/>
    </row>
    <row r="1748" spans="2:7">
      <c r="B1748" s="134"/>
      <c r="C1748" s="134"/>
      <c r="D1748" s="134"/>
      <c r="E1748" s="134"/>
      <c r="F1748" s="135"/>
      <c r="G1748" s="143"/>
    </row>
    <row r="1749" spans="2:7">
      <c r="B1749" s="134"/>
      <c r="C1749" s="134"/>
      <c r="D1749" s="134"/>
      <c r="E1749" s="134"/>
      <c r="F1749" s="135"/>
      <c r="G1749" s="143"/>
    </row>
    <row r="1750" spans="2:7">
      <c r="B1750" s="134"/>
      <c r="C1750" s="134"/>
      <c r="D1750" s="134"/>
      <c r="E1750" s="134"/>
      <c r="F1750" s="135"/>
      <c r="G1750" s="143"/>
    </row>
    <row r="1751" spans="2:7">
      <c r="B1751" s="134"/>
      <c r="C1751" s="134"/>
      <c r="D1751" s="134"/>
      <c r="E1751" s="134"/>
      <c r="F1751" s="135"/>
      <c r="G1751" s="143"/>
    </row>
    <row r="1752" spans="2:7">
      <c r="B1752" s="134"/>
      <c r="C1752" s="134"/>
      <c r="D1752" s="134"/>
      <c r="E1752" s="134"/>
      <c r="F1752" s="135"/>
      <c r="G1752" s="143"/>
    </row>
    <row r="1753" spans="2:7">
      <c r="B1753" s="134"/>
      <c r="C1753" s="134"/>
      <c r="D1753" s="134"/>
      <c r="E1753" s="134"/>
      <c r="F1753" s="135"/>
      <c r="G1753" s="143"/>
    </row>
    <row r="1754" spans="2:7">
      <c r="B1754" s="134"/>
      <c r="C1754" s="134"/>
      <c r="D1754" s="134"/>
      <c r="E1754" s="134"/>
      <c r="F1754" s="135"/>
      <c r="G1754" s="143"/>
    </row>
    <row r="1755" spans="2:7">
      <c r="B1755" s="134"/>
      <c r="C1755" s="134"/>
      <c r="D1755" s="134"/>
      <c r="E1755" s="134"/>
      <c r="F1755" s="135"/>
      <c r="G1755" s="143"/>
    </row>
    <row r="1756" spans="2:7">
      <c r="B1756" s="134"/>
      <c r="C1756" s="134"/>
      <c r="D1756" s="134"/>
      <c r="E1756" s="134"/>
      <c r="F1756" s="135"/>
      <c r="G1756" s="143"/>
    </row>
    <row r="1757" spans="2:7">
      <c r="B1757" s="134"/>
      <c r="C1757" s="134"/>
      <c r="D1757" s="134"/>
      <c r="E1757" s="134"/>
      <c r="F1757" s="135"/>
      <c r="G1757" s="143"/>
    </row>
    <row r="1758" spans="2:7">
      <c r="B1758" s="134"/>
      <c r="C1758" s="134"/>
      <c r="D1758" s="134"/>
      <c r="E1758" s="134"/>
      <c r="F1758" s="135"/>
      <c r="G1758" s="143"/>
    </row>
    <row r="1759" spans="2:7">
      <c r="B1759" s="134"/>
      <c r="C1759" s="134"/>
      <c r="D1759" s="134"/>
      <c r="E1759" s="134"/>
      <c r="F1759" s="135"/>
      <c r="G1759" s="143"/>
    </row>
    <row r="1760" spans="2:7">
      <c r="B1760" s="134"/>
      <c r="C1760" s="134"/>
      <c r="D1760" s="134"/>
      <c r="E1760" s="134"/>
      <c r="F1760" s="135"/>
      <c r="G1760" s="143"/>
    </row>
    <row r="1761" spans="2:7">
      <c r="B1761" s="134"/>
      <c r="C1761" s="134"/>
      <c r="D1761" s="134"/>
      <c r="E1761" s="134"/>
      <c r="F1761" s="135"/>
      <c r="G1761" s="143"/>
    </row>
    <row r="1762" spans="2:7">
      <c r="B1762" s="134"/>
      <c r="C1762" s="134"/>
      <c r="D1762" s="134"/>
      <c r="E1762" s="134"/>
      <c r="F1762" s="135"/>
      <c r="G1762" s="143"/>
    </row>
    <row r="1763" spans="2:7">
      <c r="B1763" s="134"/>
      <c r="C1763" s="134"/>
      <c r="D1763" s="134"/>
      <c r="E1763" s="134"/>
      <c r="F1763" s="135"/>
      <c r="G1763" s="143"/>
    </row>
    <row r="1764" spans="2:7">
      <c r="B1764" s="134"/>
      <c r="C1764" s="134"/>
      <c r="D1764" s="134"/>
      <c r="E1764" s="134"/>
      <c r="F1764" s="135"/>
      <c r="G1764" s="143"/>
    </row>
    <row r="1765" spans="2:7">
      <c r="B1765" s="134"/>
      <c r="C1765" s="134"/>
      <c r="D1765" s="134"/>
      <c r="E1765" s="134"/>
      <c r="F1765" s="135"/>
      <c r="G1765" s="143"/>
    </row>
    <row r="1766" spans="2:7">
      <c r="B1766" s="134"/>
      <c r="C1766" s="134"/>
      <c r="D1766" s="134"/>
      <c r="E1766" s="134"/>
      <c r="F1766" s="135"/>
      <c r="G1766" s="143"/>
    </row>
    <row r="1767" spans="2:7">
      <c r="B1767" s="134"/>
      <c r="C1767" s="134"/>
      <c r="D1767" s="134"/>
      <c r="E1767" s="134"/>
      <c r="F1767" s="135"/>
      <c r="G1767" s="143"/>
    </row>
    <row r="1768" spans="2:7">
      <c r="B1768" s="134"/>
      <c r="C1768" s="134"/>
      <c r="D1768" s="134"/>
      <c r="E1768" s="134"/>
      <c r="F1768" s="135"/>
      <c r="G1768" s="143"/>
    </row>
    <row r="1769" spans="2:7">
      <c r="B1769" s="134"/>
      <c r="C1769" s="134"/>
      <c r="D1769" s="134"/>
      <c r="E1769" s="134"/>
      <c r="F1769" s="135"/>
      <c r="G1769" s="143"/>
    </row>
    <row r="1770" spans="2:7">
      <c r="B1770" s="134"/>
      <c r="C1770" s="134"/>
      <c r="D1770" s="134"/>
      <c r="E1770" s="134"/>
      <c r="F1770" s="135"/>
      <c r="G1770" s="143"/>
    </row>
    <row r="1771" spans="2:7">
      <c r="B1771" s="134"/>
      <c r="C1771" s="134"/>
      <c r="D1771" s="134"/>
      <c r="E1771" s="134"/>
      <c r="F1771" s="135"/>
      <c r="G1771" s="143"/>
    </row>
    <row r="1772" spans="2:7">
      <c r="B1772" s="134"/>
      <c r="C1772" s="134"/>
      <c r="D1772" s="134"/>
      <c r="E1772" s="134"/>
      <c r="F1772" s="135"/>
      <c r="G1772" s="143"/>
    </row>
    <row r="1773" spans="2:7">
      <c r="B1773" s="134"/>
      <c r="C1773" s="134"/>
      <c r="D1773" s="134"/>
      <c r="E1773" s="134"/>
      <c r="F1773" s="135"/>
      <c r="G1773" s="143"/>
    </row>
    <row r="1774" spans="2:7">
      <c r="B1774" s="134"/>
      <c r="C1774" s="134"/>
      <c r="D1774" s="134"/>
      <c r="E1774" s="134"/>
      <c r="F1774" s="135"/>
      <c r="G1774" s="143"/>
    </row>
    <row r="1775" spans="2:7">
      <c r="B1775" s="134"/>
      <c r="C1775" s="134"/>
      <c r="D1775" s="134"/>
      <c r="E1775" s="134"/>
      <c r="F1775" s="135"/>
      <c r="G1775" s="143"/>
    </row>
    <row r="1776" spans="2:7">
      <c r="B1776" s="134"/>
      <c r="C1776" s="134"/>
      <c r="D1776" s="134"/>
      <c r="E1776" s="134"/>
      <c r="F1776" s="135"/>
      <c r="G1776" s="143"/>
    </row>
    <row r="1777" spans="2:7">
      <c r="B1777" s="134"/>
      <c r="C1777" s="134"/>
      <c r="D1777" s="134"/>
      <c r="E1777" s="134"/>
      <c r="F1777" s="135"/>
      <c r="G1777" s="143"/>
    </row>
    <row r="1778" spans="2:7">
      <c r="B1778" s="134"/>
      <c r="C1778" s="134"/>
      <c r="D1778" s="134"/>
      <c r="E1778" s="134"/>
      <c r="F1778" s="135"/>
      <c r="G1778" s="143"/>
    </row>
    <row r="1779" spans="2:7">
      <c r="B1779" s="134"/>
      <c r="C1779" s="134"/>
      <c r="D1779" s="134"/>
      <c r="E1779" s="134"/>
      <c r="F1779" s="135"/>
      <c r="G1779" s="143"/>
    </row>
    <row r="1780" spans="2:7">
      <c r="B1780" s="134"/>
      <c r="C1780" s="134"/>
      <c r="D1780" s="134"/>
      <c r="E1780" s="134"/>
      <c r="F1780" s="135"/>
      <c r="G1780" s="143"/>
    </row>
    <row r="1781" spans="2:7">
      <c r="B1781" s="134"/>
      <c r="C1781" s="134"/>
      <c r="D1781" s="134"/>
      <c r="E1781" s="134"/>
      <c r="F1781" s="135"/>
      <c r="G1781" s="143"/>
    </row>
    <row r="1782" spans="2:7">
      <c r="B1782" s="134"/>
      <c r="C1782" s="134"/>
      <c r="D1782" s="134"/>
      <c r="E1782" s="134"/>
      <c r="F1782" s="135"/>
      <c r="G1782" s="143"/>
    </row>
    <row r="1783" spans="2:7">
      <c r="B1783" s="134"/>
      <c r="C1783" s="134"/>
      <c r="D1783" s="134"/>
      <c r="E1783" s="134"/>
      <c r="F1783" s="135"/>
      <c r="G1783" s="143"/>
    </row>
    <row r="1784" spans="2:7">
      <c r="B1784" s="134"/>
      <c r="C1784" s="134"/>
      <c r="D1784" s="134"/>
      <c r="E1784" s="134"/>
      <c r="F1784" s="135"/>
      <c r="G1784" s="143"/>
    </row>
    <row r="1785" spans="2:7">
      <c r="B1785" s="134"/>
      <c r="C1785" s="134"/>
      <c r="D1785" s="134"/>
      <c r="E1785" s="134"/>
      <c r="F1785" s="135"/>
      <c r="G1785" s="143"/>
    </row>
    <row r="1786" spans="2:7">
      <c r="B1786" s="134"/>
      <c r="C1786" s="134"/>
      <c r="D1786" s="134"/>
      <c r="E1786" s="134"/>
      <c r="F1786" s="135"/>
      <c r="G1786" s="143"/>
    </row>
    <row r="1787" spans="2:7">
      <c r="B1787" s="134"/>
      <c r="C1787" s="134"/>
      <c r="D1787" s="134"/>
      <c r="E1787" s="134"/>
      <c r="F1787" s="135"/>
      <c r="G1787" s="143"/>
    </row>
    <row r="1788" spans="2:7">
      <c r="B1788" s="134"/>
      <c r="C1788" s="134"/>
      <c r="D1788" s="134"/>
      <c r="E1788" s="134"/>
      <c r="F1788" s="135"/>
      <c r="G1788" s="143"/>
    </row>
    <row r="1789" spans="2:7">
      <c r="B1789" s="134"/>
      <c r="C1789" s="134"/>
      <c r="D1789" s="134"/>
      <c r="E1789" s="134"/>
      <c r="F1789" s="135"/>
      <c r="G1789" s="143"/>
    </row>
    <row r="1790" spans="2:7">
      <c r="B1790" s="134"/>
      <c r="C1790" s="134"/>
      <c r="D1790" s="134"/>
      <c r="E1790" s="134"/>
      <c r="F1790" s="135"/>
      <c r="G1790" s="143"/>
    </row>
    <row r="1791" spans="2:7">
      <c r="B1791" s="134"/>
      <c r="C1791" s="134"/>
      <c r="D1791" s="134"/>
      <c r="E1791" s="134"/>
      <c r="F1791" s="135"/>
      <c r="G1791" s="143"/>
    </row>
    <row r="1792" spans="2:7">
      <c r="B1792" s="134"/>
      <c r="C1792" s="134"/>
      <c r="D1792" s="134"/>
      <c r="E1792" s="134"/>
      <c r="F1792" s="135"/>
      <c r="G1792" s="143"/>
    </row>
    <row r="1793" spans="2:7">
      <c r="B1793" s="134"/>
      <c r="C1793" s="134"/>
      <c r="D1793" s="134"/>
      <c r="E1793" s="134"/>
      <c r="F1793" s="135"/>
      <c r="G1793" s="143"/>
    </row>
    <row r="1794" spans="2:7">
      <c r="B1794" s="134"/>
      <c r="C1794" s="134"/>
      <c r="D1794" s="134"/>
      <c r="E1794" s="134"/>
      <c r="F1794" s="135"/>
      <c r="G1794" s="143"/>
    </row>
    <row r="1795" spans="2:7">
      <c r="B1795" s="134"/>
      <c r="C1795" s="134"/>
      <c r="D1795" s="134"/>
      <c r="E1795" s="134"/>
      <c r="F1795" s="135"/>
      <c r="G1795" s="143"/>
    </row>
    <row r="1796" spans="2:7">
      <c r="B1796" s="134"/>
      <c r="C1796" s="134"/>
      <c r="D1796" s="134"/>
      <c r="E1796" s="134"/>
      <c r="F1796" s="135"/>
      <c r="G1796" s="143"/>
    </row>
    <row r="1797" spans="2:7">
      <c r="B1797" s="134"/>
      <c r="C1797" s="134"/>
      <c r="D1797" s="134"/>
      <c r="E1797" s="134"/>
      <c r="F1797" s="135"/>
      <c r="G1797" s="143"/>
    </row>
    <row r="1798" spans="2:7">
      <c r="B1798" s="134"/>
      <c r="C1798" s="134"/>
      <c r="D1798" s="134"/>
      <c r="E1798" s="134"/>
      <c r="F1798" s="135"/>
      <c r="G1798" s="143"/>
    </row>
    <row r="1799" spans="2:7">
      <c r="B1799" s="134"/>
      <c r="C1799" s="134"/>
      <c r="D1799" s="134"/>
      <c r="E1799" s="134"/>
      <c r="F1799" s="135"/>
      <c r="G1799" s="143"/>
    </row>
    <row r="1800" spans="2:7">
      <c r="B1800" s="134"/>
      <c r="C1800" s="134"/>
      <c r="D1800" s="134"/>
      <c r="E1800" s="134"/>
      <c r="F1800" s="135"/>
      <c r="G1800" s="143"/>
    </row>
    <row r="1801" spans="2:7">
      <c r="B1801" s="134"/>
      <c r="C1801" s="134"/>
      <c r="D1801" s="134"/>
      <c r="E1801" s="134"/>
      <c r="F1801" s="135"/>
      <c r="G1801" s="143"/>
    </row>
    <row r="1802" spans="2:7">
      <c r="B1802" s="134"/>
      <c r="C1802" s="134"/>
      <c r="D1802" s="134"/>
      <c r="E1802" s="134"/>
      <c r="F1802" s="135"/>
      <c r="G1802" s="143"/>
    </row>
    <row r="1803" spans="2:7">
      <c r="B1803" s="134"/>
      <c r="C1803" s="134"/>
      <c r="D1803" s="134"/>
      <c r="E1803" s="134"/>
      <c r="F1803" s="135"/>
      <c r="G1803" s="143"/>
    </row>
    <row r="1804" spans="2:7">
      <c r="B1804" s="134"/>
      <c r="C1804" s="134"/>
      <c r="D1804" s="134"/>
      <c r="E1804" s="134"/>
      <c r="F1804" s="135"/>
      <c r="G1804" s="143"/>
    </row>
    <row r="1805" spans="2:7">
      <c r="B1805" s="134"/>
      <c r="C1805" s="134"/>
      <c r="D1805" s="134"/>
      <c r="E1805" s="134"/>
      <c r="F1805" s="135"/>
      <c r="G1805" s="143"/>
    </row>
    <row r="1806" spans="2:7">
      <c r="B1806" s="134"/>
      <c r="C1806" s="134"/>
      <c r="D1806" s="134"/>
      <c r="E1806" s="134"/>
      <c r="F1806" s="135"/>
      <c r="G1806" s="143"/>
    </row>
    <row r="1807" spans="2:7">
      <c r="B1807" s="134"/>
      <c r="C1807" s="134"/>
      <c r="D1807" s="134"/>
      <c r="E1807" s="134"/>
      <c r="F1807" s="135"/>
      <c r="G1807" s="143"/>
    </row>
    <row r="1808" spans="2:7">
      <c r="B1808" s="134"/>
      <c r="C1808" s="134"/>
      <c r="D1808" s="134"/>
      <c r="E1808" s="134"/>
      <c r="F1808" s="135"/>
      <c r="G1808" s="143"/>
    </row>
    <row r="1809" spans="2:7">
      <c r="B1809" s="134"/>
      <c r="C1809" s="134"/>
      <c r="D1809" s="134"/>
      <c r="E1809" s="134"/>
      <c r="F1809" s="135"/>
      <c r="G1809" s="143"/>
    </row>
    <row r="1810" spans="2:7">
      <c r="B1810" s="134"/>
      <c r="C1810" s="134"/>
      <c r="D1810" s="134"/>
      <c r="E1810" s="134"/>
      <c r="F1810" s="135"/>
      <c r="G1810" s="143"/>
    </row>
    <row r="1811" spans="2:7">
      <c r="B1811" s="134"/>
      <c r="C1811" s="134"/>
      <c r="D1811" s="134"/>
      <c r="E1811" s="134"/>
      <c r="F1811" s="135"/>
      <c r="G1811" s="143"/>
    </row>
    <row r="1812" spans="2:7">
      <c r="B1812" s="134"/>
      <c r="C1812" s="134"/>
      <c r="D1812" s="134"/>
      <c r="E1812" s="134"/>
      <c r="F1812" s="135"/>
      <c r="G1812" s="143"/>
    </row>
    <row r="1813" spans="2:7">
      <c r="B1813" s="134"/>
      <c r="C1813" s="134"/>
      <c r="D1813" s="134"/>
      <c r="E1813" s="134"/>
      <c r="F1813" s="135"/>
      <c r="G1813" s="143"/>
    </row>
    <row r="1814" spans="2:7">
      <c r="B1814" s="134"/>
      <c r="C1814" s="134"/>
      <c r="D1814" s="134"/>
      <c r="E1814" s="134"/>
      <c r="F1814" s="135"/>
      <c r="G1814" s="143"/>
    </row>
    <row r="1815" spans="2:7">
      <c r="B1815" s="134"/>
      <c r="C1815" s="134"/>
      <c r="D1815" s="134"/>
      <c r="E1815" s="134"/>
      <c r="F1815" s="135"/>
      <c r="G1815" s="143"/>
    </row>
    <row r="1816" spans="2:7">
      <c r="B1816" s="134"/>
      <c r="C1816" s="134"/>
      <c r="D1816" s="134"/>
      <c r="E1816" s="134"/>
      <c r="F1816" s="135"/>
      <c r="G1816" s="143"/>
    </row>
    <row r="1817" spans="2:7">
      <c r="B1817" s="134"/>
      <c r="C1817" s="134"/>
      <c r="D1817" s="134"/>
      <c r="E1817" s="134"/>
      <c r="F1817" s="135"/>
      <c r="G1817" s="143"/>
    </row>
    <row r="1818" spans="2:7">
      <c r="B1818" s="134"/>
      <c r="C1818" s="134"/>
      <c r="D1818" s="134"/>
      <c r="E1818" s="134"/>
      <c r="F1818" s="135"/>
      <c r="G1818" s="143"/>
    </row>
    <row r="1819" spans="2:7">
      <c r="B1819" s="134"/>
      <c r="C1819" s="134"/>
      <c r="D1819" s="134"/>
      <c r="E1819" s="134"/>
      <c r="F1819" s="135"/>
      <c r="G1819" s="143"/>
    </row>
    <row r="1820" spans="2:7">
      <c r="B1820" s="134"/>
      <c r="C1820" s="134"/>
      <c r="D1820" s="134"/>
      <c r="E1820" s="134"/>
      <c r="F1820" s="135"/>
      <c r="G1820" s="143"/>
    </row>
    <row r="1821" spans="2:7">
      <c r="B1821" s="134"/>
      <c r="C1821" s="134"/>
      <c r="D1821" s="134"/>
      <c r="E1821" s="134"/>
      <c r="F1821" s="135"/>
      <c r="G1821" s="143"/>
    </row>
    <row r="1822" spans="2:7">
      <c r="B1822" s="134"/>
      <c r="C1822" s="134"/>
      <c r="D1822" s="134"/>
      <c r="E1822" s="134"/>
      <c r="F1822" s="135"/>
      <c r="G1822" s="143"/>
    </row>
    <row r="1823" spans="2:7">
      <c r="B1823" s="134"/>
      <c r="C1823" s="134"/>
      <c r="D1823" s="134"/>
      <c r="E1823" s="134"/>
      <c r="F1823" s="135"/>
      <c r="G1823" s="143"/>
    </row>
    <row r="1824" spans="2:7">
      <c r="B1824" s="134"/>
      <c r="C1824" s="134"/>
      <c r="D1824" s="134"/>
      <c r="E1824" s="134"/>
      <c r="F1824" s="135"/>
      <c r="G1824" s="143"/>
    </row>
    <row r="1825" spans="2:7">
      <c r="B1825" s="134"/>
      <c r="C1825" s="134"/>
      <c r="D1825" s="134"/>
      <c r="E1825" s="134"/>
      <c r="F1825" s="135"/>
      <c r="G1825" s="143"/>
    </row>
    <row r="1826" spans="2:7">
      <c r="B1826" s="134"/>
      <c r="C1826" s="134"/>
      <c r="D1826" s="134"/>
      <c r="E1826" s="134"/>
      <c r="F1826" s="135"/>
      <c r="G1826" s="143"/>
    </row>
    <row r="1827" spans="2:7">
      <c r="B1827" s="134"/>
      <c r="C1827" s="134"/>
      <c r="D1827" s="134"/>
      <c r="E1827" s="134"/>
      <c r="F1827" s="135"/>
      <c r="G1827" s="143"/>
    </row>
    <row r="1828" spans="2:7">
      <c r="B1828" s="134"/>
      <c r="C1828" s="134"/>
      <c r="D1828" s="134"/>
      <c r="E1828" s="134"/>
      <c r="F1828" s="135"/>
      <c r="G1828" s="143"/>
    </row>
    <row r="1829" spans="2:7">
      <c r="B1829" s="134"/>
      <c r="C1829" s="134"/>
      <c r="D1829" s="134"/>
      <c r="E1829" s="134"/>
      <c r="F1829" s="135"/>
      <c r="G1829" s="143"/>
    </row>
    <row r="1830" spans="2:7">
      <c r="B1830" s="134"/>
      <c r="C1830" s="134"/>
      <c r="D1830" s="134"/>
      <c r="E1830" s="134"/>
      <c r="F1830" s="135"/>
      <c r="G1830" s="143"/>
    </row>
    <row r="1831" spans="2:7">
      <c r="B1831" s="134"/>
      <c r="C1831" s="134"/>
      <c r="D1831" s="134"/>
      <c r="E1831" s="134"/>
      <c r="F1831" s="135"/>
      <c r="G1831" s="143"/>
    </row>
    <row r="1832" spans="2:7">
      <c r="B1832" s="134"/>
      <c r="C1832" s="134"/>
      <c r="D1832" s="134"/>
      <c r="E1832" s="134"/>
      <c r="F1832" s="135"/>
      <c r="G1832" s="143"/>
    </row>
    <row r="1833" spans="2:7">
      <c r="B1833" s="134"/>
      <c r="C1833" s="134"/>
      <c r="D1833" s="134"/>
      <c r="E1833" s="134"/>
      <c r="F1833" s="135"/>
      <c r="G1833" s="143"/>
    </row>
    <row r="1834" spans="2:7">
      <c r="B1834" s="134"/>
      <c r="C1834" s="134"/>
      <c r="D1834" s="134"/>
      <c r="E1834" s="134"/>
      <c r="F1834" s="135"/>
      <c r="G1834" s="143"/>
    </row>
    <row r="1835" spans="2:7">
      <c r="B1835" s="134"/>
      <c r="C1835" s="134"/>
      <c r="D1835" s="134"/>
      <c r="E1835" s="134"/>
      <c r="F1835" s="135"/>
      <c r="G1835" s="143"/>
    </row>
    <row r="1836" spans="2:7">
      <c r="B1836" s="134"/>
      <c r="C1836" s="134"/>
      <c r="D1836" s="134"/>
      <c r="E1836" s="134"/>
      <c r="F1836" s="135"/>
      <c r="G1836" s="143"/>
    </row>
    <row r="1837" spans="2:7">
      <c r="B1837" s="134"/>
      <c r="C1837" s="134"/>
      <c r="D1837" s="134"/>
      <c r="E1837" s="134"/>
      <c r="F1837" s="135"/>
      <c r="G1837" s="143"/>
    </row>
    <row r="1838" spans="2:7">
      <c r="B1838" s="134"/>
      <c r="C1838" s="134"/>
      <c r="D1838" s="134"/>
      <c r="E1838" s="134"/>
      <c r="F1838" s="135"/>
      <c r="G1838" s="143"/>
    </row>
    <row r="1839" spans="2:7">
      <c r="B1839" s="134"/>
      <c r="C1839" s="134"/>
      <c r="D1839" s="134"/>
      <c r="E1839" s="134"/>
      <c r="F1839" s="135"/>
      <c r="G1839" s="143"/>
    </row>
    <row r="1840" spans="2:7">
      <c r="B1840" s="134"/>
      <c r="C1840" s="134"/>
      <c r="D1840" s="134"/>
      <c r="E1840" s="134"/>
      <c r="F1840" s="135"/>
      <c r="G1840" s="143"/>
    </row>
    <row r="1841" spans="2:7">
      <c r="B1841" s="134"/>
      <c r="C1841" s="134"/>
      <c r="D1841" s="134"/>
      <c r="E1841" s="134"/>
      <c r="F1841" s="135"/>
      <c r="G1841" s="143"/>
    </row>
    <row r="1842" spans="2:7">
      <c r="B1842" s="134"/>
      <c r="C1842" s="134"/>
      <c r="D1842" s="134"/>
      <c r="E1842" s="134"/>
      <c r="F1842" s="135"/>
      <c r="G1842" s="143"/>
    </row>
    <row r="1843" spans="2:7">
      <c r="B1843" s="134"/>
      <c r="C1843" s="134"/>
      <c r="D1843" s="134"/>
      <c r="E1843" s="134"/>
      <c r="F1843" s="135"/>
      <c r="G1843" s="143"/>
    </row>
    <row r="1844" spans="2:7">
      <c r="B1844" s="134"/>
      <c r="C1844" s="134"/>
      <c r="D1844" s="134"/>
      <c r="E1844" s="134"/>
      <c r="F1844" s="135"/>
      <c r="G1844" s="143"/>
    </row>
    <row r="1845" spans="2:7">
      <c r="B1845" s="134"/>
      <c r="C1845" s="134"/>
      <c r="D1845" s="134"/>
      <c r="E1845" s="134"/>
      <c r="F1845" s="135"/>
      <c r="G1845" s="143"/>
    </row>
    <row r="1846" spans="2:7">
      <c r="B1846" s="134"/>
      <c r="C1846" s="134"/>
      <c r="D1846" s="134"/>
      <c r="E1846" s="134"/>
      <c r="F1846" s="135"/>
      <c r="G1846" s="143"/>
    </row>
    <row r="1847" spans="2:7">
      <c r="B1847" s="134"/>
      <c r="C1847" s="134"/>
      <c r="D1847" s="134"/>
      <c r="E1847" s="134"/>
      <c r="F1847" s="135"/>
      <c r="G1847" s="143"/>
    </row>
    <row r="1848" spans="2:7">
      <c r="B1848" s="134"/>
      <c r="C1848" s="134"/>
      <c r="D1848" s="134"/>
      <c r="E1848" s="134"/>
      <c r="F1848" s="135"/>
      <c r="G1848" s="143"/>
    </row>
    <row r="1849" spans="2:7">
      <c r="B1849" s="134"/>
      <c r="C1849" s="134"/>
      <c r="D1849" s="134"/>
      <c r="E1849" s="134"/>
      <c r="F1849" s="135"/>
      <c r="G1849" s="143"/>
    </row>
    <row r="1850" spans="2:7">
      <c r="B1850" s="134"/>
      <c r="C1850" s="134"/>
      <c r="D1850" s="134"/>
      <c r="E1850" s="134"/>
      <c r="F1850" s="135"/>
      <c r="G1850" s="143"/>
    </row>
    <row r="1851" spans="2:7">
      <c r="B1851" s="134"/>
      <c r="C1851" s="134"/>
      <c r="D1851" s="134"/>
      <c r="E1851" s="134"/>
      <c r="F1851" s="135"/>
      <c r="G1851" s="143"/>
    </row>
    <row r="1852" spans="2:7">
      <c r="B1852" s="134"/>
      <c r="C1852" s="134"/>
      <c r="D1852" s="134"/>
      <c r="E1852" s="134"/>
      <c r="F1852" s="135"/>
      <c r="G1852" s="143"/>
    </row>
    <row r="1853" spans="2:7">
      <c r="B1853" s="134"/>
      <c r="C1853" s="134"/>
      <c r="D1853" s="134"/>
      <c r="E1853" s="134"/>
      <c r="F1853" s="135"/>
      <c r="G1853" s="143"/>
    </row>
    <row r="1854" spans="2:7">
      <c r="B1854" s="134"/>
      <c r="C1854" s="134"/>
      <c r="D1854" s="134"/>
      <c r="E1854" s="134"/>
      <c r="F1854" s="135"/>
      <c r="G1854" s="143"/>
    </row>
    <row r="1855" spans="2:7">
      <c r="B1855" s="134"/>
      <c r="C1855" s="134"/>
      <c r="D1855" s="134"/>
      <c r="E1855" s="134"/>
      <c r="F1855" s="135"/>
      <c r="G1855" s="143"/>
    </row>
    <row r="1856" spans="2:7">
      <c r="B1856" s="134"/>
      <c r="C1856" s="134"/>
      <c r="D1856" s="134"/>
      <c r="E1856" s="134"/>
      <c r="F1856" s="135"/>
      <c r="G1856" s="143"/>
    </row>
    <row r="1857" spans="2:7">
      <c r="B1857" s="134"/>
      <c r="C1857" s="134"/>
      <c r="D1857" s="134"/>
      <c r="E1857" s="134"/>
      <c r="F1857" s="135"/>
      <c r="G1857" s="143"/>
    </row>
    <row r="1858" spans="2:7">
      <c r="B1858" s="134"/>
      <c r="C1858" s="134"/>
      <c r="D1858" s="134"/>
      <c r="E1858" s="134"/>
      <c r="F1858" s="135"/>
      <c r="G1858" s="143"/>
    </row>
    <row r="1859" spans="2:7">
      <c r="B1859" s="134"/>
      <c r="C1859" s="134"/>
      <c r="D1859" s="134"/>
      <c r="E1859" s="134"/>
      <c r="F1859" s="135"/>
      <c r="G1859" s="143"/>
    </row>
    <row r="1860" spans="2:7">
      <c r="B1860" s="134"/>
      <c r="C1860" s="134"/>
      <c r="D1860" s="134"/>
      <c r="E1860" s="134"/>
      <c r="F1860" s="135"/>
      <c r="G1860" s="143"/>
    </row>
    <row r="1861" spans="2:7">
      <c r="B1861" s="134"/>
      <c r="C1861" s="134"/>
      <c r="D1861" s="134"/>
      <c r="E1861" s="134"/>
      <c r="F1861" s="135"/>
      <c r="G1861" s="143"/>
    </row>
    <row r="1862" spans="2:7">
      <c r="B1862" s="134"/>
      <c r="C1862" s="134"/>
      <c r="D1862" s="134"/>
      <c r="E1862" s="134"/>
      <c r="F1862" s="135"/>
      <c r="G1862" s="143"/>
    </row>
    <row r="1863" spans="2:7">
      <c r="B1863" s="134"/>
      <c r="C1863" s="134"/>
      <c r="D1863" s="134"/>
      <c r="E1863" s="134"/>
      <c r="F1863" s="135"/>
      <c r="G1863" s="143"/>
    </row>
    <row r="1864" spans="2:7">
      <c r="B1864" s="134"/>
      <c r="C1864" s="134"/>
      <c r="D1864" s="134"/>
      <c r="E1864" s="134"/>
      <c r="F1864" s="135"/>
      <c r="G1864" s="143"/>
    </row>
    <row r="1865" spans="2:7">
      <c r="B1865" s="134"/>
      <c r="C1865" s="134"/>
      <c r="D1865" s="134"/>
      <c r="E1865" s="134"/>
      <c r="F1865" s="135"/>
      <c r="G1865" s="143"/>
    </row>
    <row r="1866" spans="2:7">
      <c r="B1866" s="134"/>
      <c r="C1866" s="134"/>
      <c r="D1866" s="134"/>
      <c r="E1866" s="134"/>
      <c r="F1866" s="135"/>
      <c r="G1866" s="143"/>
    </row>
    <row r="1867" spans="2:7">
      <c r="B1867" s="134"/>
      <c r="C1867" s="134"/>
      <c r="D1867" s="134"/>
      <c r="E1867" s="134"/>
      <c r="F1867" s="135"/>
      <c r="G1867" s="143"/>
    </row>
    <row r="1868" spans="2:7">
      <c r="B1868" s="134"/>
      <c r="C1868" s="134"/>
      <c r="D1868" s="134"/>
      <c r="E1868" s="134"/>
      <c r="F1868" s="135"/>
      <c r="G1868" s="143"/>
    </row>
    <row r="1869" spans="2:7">
      <c r="B1869" s="134"/>
      <c r="C1869" s="134"/>
      <c r="D1869" s="134"/>
      <c r="E1869" s="134"/>
      <c r="F1869" s="135"/>
      <c r="G1869" s="143"/>
    </row>
    <row r="1870" spans="2:7">
      <c r="B1870" s="134"/>
      <c r="C1870" s="134"/>
      <c r="D1870" s="134"/>
      <c r="E1870" s="134"/>
      <c r="F1870" s="135"/>
      <c r="G1870" s="143"/>
    </row>
    <row r="1871" spans="2:7">
      <c r="B1871" s="134"/>
      <c r="C1871" s="134"/>
      <c r="D1871" s="134"/>
      <c r="E1871" s="134"/>
      <c r="F1871" s="135"/>
      <c r="G1871" s="143"/>
    </row>
    <row r="1872" spans="2:7">
      <c r="B1872" s="134"/>
      <c r="C1872" s="134"/>
      <c r="D1872" s="134"/>
      <c r="E1872" s="134"/>
      <c r="F1872" s="135"/>
      <c r="G1872" s="143"/>
    </row>
    <row r="1873" spans="2:7">
      <c r="B1873" s="134"/>
      <c r="C1873" s="134"/>
      <c r="D1873" s="134"/>
      <c r="E1873" s="134"/>
      <c r="F1873" s="135"/>
      <c r="G1873" s="143"/>
    </row>
    <row r="1874" spans="2:7">
      <c r="B1874" s="134"/>
      <c r="C1874" s="134"/>
      <c r="D1874" s="134"/>
      <c r="E1874" s="134"/>
      <c r="F1874" s="135"/>
      <c r="G1874" s="143"/>
    </row>
    <row r="1875" spans="2:7">
      <c r="B1875" s="134"/>
      <c r="C1875" s="134"/>
      <c r="D1875" s="134"/>
      <c r="E1875" s="134"/>
      <c r="F1875" s="135"/>
      <c r="G1875" s="143"/>
    </row>
    <row r="1876" spans="2:7">
      <c r="B1876" s="134"/>
      <c r="C1876" s="134"/>
      <c r="D1876" s="134"/>
      <c r="E1876" s="134"/>
      <c r="F1876" s="135"/>
      <c r="G1876" s="143"/>
    </row>
    <row r="1877" spans="2:7">
      <c r="B1877" s="134"/>
      <c r="C1877" s="134"/>
      <c r="D1877" s="134"/>
      <c r="E1877" s="134"/>
      <c r="F1877" s="135"/>
      <c r="G1877" s="143"/>
    </row>
    <row r="1878" spans="2:7">
      <c r="B1878" s="134"/>
      <c r="C1878" s="134"/>
      <c r="D1878" s="134"/>
      <c r="E1878" s="134"/>
      <c r="F1878" s="135"/>
      <c r="G1878" s="143"/>
    </row>
    <row r="1879" spans="2:7">
      <c r="B1879" s="134"/>
      <c r="C1879" s="134"/>
      <c r="D1879" s="134"/>
      <c r="E1879" s="134"/>
      <c r="F1879" s="135"/>
      <c r="G1879" s="143"/>
    </row>
    <row r="1880" spans="2:7">
      <c r="B1880" s="134"/>
      <c r="C1880" s="134"/>
      <c r="D1880" s="134"/>
      <c r="E1880" s="134"/>
      <c r="F1880" s="135"/>
      <c r="G1880" s="143"/>
    </row>
    <row r="1881" spans="2:7">
      <c r="B1881" s="134"/>
      <c r="C1881" s="134"/>
      <c r="D1881" s="134"/>
      <c r="E1881" s="134"/>
      <c r="F1881" s="135"/>
      <c r="G1881" s="143"/>
    </row>
    <row r="1882" spans="2:7">
      <c r="B1882" s="134"/>
      <c r="C1882" s="134"/>
      <c r="D1882" s="134"/>
      <c r="E1882" s="134"/>
      <c r="F1882" s="135"/>
      <c r="G1882" s="143"/>
    </row>
    <row r="1883" spans="2:7">
      <c r="B1883" s="134"/>
      <c r="C1883" s="134"/>
      <c r="D1883" s="134"/>
      <c r="E1883" s="134"/>
      <c r="F1883" s="135"/>
      <c r="G1883" s="143"/>
    </row>
    <row r="1884" spans="2:7">
      <c r="B1884" s="134"/>
      <c r="C1884" s="134"/>
      <c r="D1884" s="134"/>
      <c r="E1884" s="134"/>
      <c r="F1884" s="135"/>
      <c r="G1884" s="143"/>
    </row>
    <row r="1885" spans="2:7">
      <c r="B1885" s="134"/>
      <c r="C1885" s="134"/>
      <c r="D1885" s="134"/>
      <c r="E1885" s="134"/>
      <c r="F1885" s="135"/>
      <c r="G1885" s="143"/>
    </row>
    <row r="1886" spans="2:7">
      <c r="B1886" s="134"/>
      <c r="C1886" s="134"/>
      <c r="D1886" s="134"/>
      <c r="E1886" s="134"/>
      <c r="F1886" s="135"/>
      <c r="G1886" s="143"/>
    </row>
    <row r="1887" spans="2:7">
      <c r="B1887" s="134"/>
      <c r="C1887" s="134"/>
      <c r="D1887" s="134"/>
      <c r="E1887" s="134"/>
      <c r="F1887" s="135"/>
      <c r="G1887" s="143"/>
    </row>
    <row r="1888" spans="2:7">
      <c r="B1888" s="134"/>
      <c r="C1888" s="134"/>
      <c r="D1888" s="134"/>
      <c r="E1888" s="134"/>
      <c r="F1888" s="135"/>
      <c r="G1888" s="143"/>
    </row>
    <row r="1889" spans="2:7">
      <c r="B1889" s="134"/>
      <c r="C1889" s="134"/>
      <c r="D1889" s="134"/>
      <c r="E1889" s="134"/>
      <c r="F1889" s="135"/>
      <c r="G1889" s="143"/>
    </row>
    <row r="1890" spans="2:7">
      <c r="B1890" s="134"/>
      <c r="C1890" s="134"/>
      <c r="D1890" s="134"/>
      <c r="E1890" s="134"/>
      <c r="F1890" s="135"/>
      <c r="G1890" s="143"/>
    </row>
    <row r="1891" spans="2:7">
      <c r="B1891" s="134"/>
      <c r="C1891" s="134"/>
      <c r="D1891" s="134"/>
      <c r="E1891" s="134"/>
      <c r="F1891" s="135"/>
      <c r="G1891" s="143"/>
    </row>
    <row r="1892" spans="2:7">
      <c r="B1892" s="134"/>
      <c r="C1892" s="134"/>
      <c r="D1892" s="134"/>
      <c r="E1892" s="134"/>
      <c r="F1892" s="135"/>
      <c r="G1892" s="143"/>
    </row>
    <row r="1893" spans="2:7">
      <c r="B1893" s="134"/>
      <c r="C1893" s="134"/>
      <c r="D1893" s="134"/>
      <c r="E1893" s="134"/>
      <c r="F1893" s="135"/>
      <c r="G1893" s="143"/>
    </row>
    <row r="1894" spans="2:7">
      <c r="B1894" s="134"/>
      <c r="C1894" s="134"/>
      <c r="D1894" s="134"/>
      <c r="E1894" s="134"/>
      <c r="F1894" s="135"/>
      <c r="G1894" s="143"/>
    </row>
    <row r="1895" spans="2:7">
      <c r="B1895" s="134"/>
      <c r="C1895" s="134"/>
      <c r="D1895" s="134"/>
      <c r="E1895" s="134"/>
      <c r="F1895" s="135"/>
      <c r="G1895" s="143"/>
    </row>
    <row r="1896" spans="2:7">
      <c r="B1896" s="134"/>
      <c r="C1896" s="134"/>
      <c r="D1896" s="134"/>
      <c r="E1896" s="134"/>
      <c r="F1896" s="135"/>
      <c r="G1896" s="143"/>
    </row>
    <row r="1897" spans="2:7">
      <c r="B1897" s="134"/>
      <c r="C1897" s="134"/>
      <c r="D1897" s="134"/>
      <c r="E1897" s="134"/>
      <c r="F1897" s="135"/>
      <c r="G1897" s="143"/>
    </row>
    <row r="1898" spans="2:7">
      <c r="B1898" s="134"/>
      <c r="C1898" s="134"/>
      <c r="D1898" s="134"/>
      <c r="E1898" s="134"/>
      <c r="F1898" s="135"/>
      <c r="G1898" s="143"/>
    </row>
    <row r="1899" spans="2:7">
      <c r="B1899" s="134"/>
      <c r="C1899" s="134"/>
      <c r="D1899" s="134"/>
      <c r="E1899" s="134"/>
      <c r="F1899" s="135"/>
      <c r="G1899" s="143"/>
    </row>
    <row r="1900" spans="2:7">
      <c r="B1900" s="134"/>
      <c r="C1900" s="134"/>
      <c r="D1900" s="134"/>
      <c r="E1900" s="134"/>
      <c r="F1900" s="135"/>
      <c r="G1900" s="143"/>
    </row>
    <row r="1901" spans="2:7">
      <c r="B1901" s="134"/>
      <c r="C1901" s="134"/>
      <c r="D1901" s="134"/>
      <c r="E1901" s="134"/>
      <c r="F1901" s="135"/>
      <c r="G1901" s="143"/>
    </row>
    <row r="1902" spans="2:7">
      <c r="B1902" s="134"/>
      <c r="C1902" s="134"/>
      <c r="D1902" s="134"/>
      <c r="E1902" s="134"/>
      <c r="F1902" s="135"/>
      <c r="G1902" s="143"/>
    </row>
    <row r="1903" spans="2:7">
      <c r="B1903" s="134"/>
      <c r="C1903" s="134"/>
      <c r="D1903" s="134"/>
      <c r="E1903" s="134"/>
      <c r="F1903" s="135"/>
      <c r="G1903" s="143"/>
    </row>
    <row r="1904" spans="2:7">
      <c r="B1904" s="134"/>
      <c r="C1904" s="134"/>
      <c r="D1904" s="134"/>
      <c r="E1904" s="134"/>
      <c r="F1904" s="135"/>
      <c r="G1904" s="143"/>
    </row>
    <row r="1905" spans="2:7">
      <c r="B1905" s="134"/>
      <c r="C1905" s="134"/>
      <c r="D1905" s="134"/>
      <c r="E1905" s="134"/>
      <c r="F1905" s="135"/>
      <c r="G1905" s="143"/>
    </row>
    <row r="1906" spans="2:7">
      <c r="B1906" s="134"/>
      <c r="C1906" s="134"/>
      <c r="D1906" s="134"/>
      <c r="E1906" s="134"/>
      <c r="F1906" s="135"/>
      <c r="G1906" s="143"/>
    </row>
    <row r="1907" spans="2:7">
      <c r="B1907" s="134"/>
      <c r="C1907" s="134"/>
      <c r="D1907" s="134"/>
      <c r="E1907" s="134"/>
      <c r="F1907" s="135"/>
      <c r="G1907" s="143"/>
    </row>
    <row r="1908" spans="2:7">
      <c r="B1908" s="134"/>
      <c r="C1908" s="134"/>
      <c r="D1908" s="134"/>
      <c r="E1908" s="134"/>
      <c r="F1908" s="135"/>
      <c r="G1908" s="143"/>
    </row>
    <row r="1909" spans="2:7">
      <c r="B1909" s="134"/>
      <c r="C1909" s="134"/>
      <c r="D1909" s="134"/>
      <c r="E1909" s="134"/>
      <c r="F1909" s="135"/>
      <c r="G1909" s="143"/>
    </row>
    <row r="1910" spans="2:7">
      <c r="B1910" s="134"/>
      <c r="C1910" s="134"/>
      <c r="D1910" s="134"/>
      <c r="E1910" s="134"/>
      <c r="F1910" s="135"/>
      <c r="G1910" s="143"/>
    </row>
    <row r="1911" spans="2:7">
      <c r="B1911" s="134"/>
      <c r="C1911" s="134"/>
      <c r="D1911" s="134"/>
      <c r="E1911" s="134"/>
      <c r="F1911" s="135"/>
      <c r="G1911" s="143"/>
    </row>
    <row r="1912" spans="2:7">
      <c r="B1912" s="134"/>
      <c r="C1912" s="134"/>
      <c r="D1912" s="134"/>
      <c r="E1912" s="134"/>
      <c r="F1912" s="135"/>
      <c r="G1912" s="143"/>
    </row>
    <row r="1913" spans="2:7">
      <c r="B1913" s="134"/>
      <c r="C1913" s="134"/>
      <c r="D1913" s="134"/>
      <c r="E1913" s="134"/>
      <c r="F1913" s="135"/>
      <c r="G1913" s="143"/>
    </row>
    <row r="1914" spans="2:7">
      <c r="B1914" s="134"/>
      <c r="C1914" s="134"/>
      <c r="D1914" s="134"/>
      <c r="E1914" s="134"/>
      <c r="F1914" s="135"/>
      <c r="G1914" s="143"/>
    </row>
    <row r="1915" spans="2:7">
      <c r="B1915" s="134"/>
      <c r="C1915" s="134"/>
      <c r="D1915" s="134"/>
      <c r="E1915" s="134"/>
      <c r="F1915" s="135"/>
      <c r="G1915" s="143"/>
    </row>
    <row r="1916" spans="2:7">
      <c r="B1916" s="134"/>
      <c r="C1916" s="134"/>
      <c r="D1916" s="134"/>
      <c r="E1916" s="134"/>
      <c r="F1916" s="135"/>
      <c r="G1916" s="143"/>
    </row>
    <row r="1917" spans="2:7">
      <c r="B1917" s="134"/>
      <c r="C1917" s="134"/>
      <c r="D1917" s="134"/>
      <c r="E1917" s="134"/>
      <c r="F1917" s="135"/>
      <c r="G1917" s="143"/>
    </row>
    <row r="1918" spans="2:7">
      <c r="B1918" s="134"/>
      <c r="C1918" s="134"/>
      <c r="D1918" s="134"/>
      <c r="E1918" s="134"/>
      <c r="F1918" s="135"/>
      <c r="G1918" s="143"/>
    </row>
    <row r="1919" spans="2:7">
      <c r="B1919" s="134"/>
      <c r="C1919" s="134"/>
      <c r="D1919" s="134"/>
      <c r="E1919" s="134"/>
      <c r="F1919" s="135"/>
      <c r="G1919" s="143"/>
    </row>
    <row r="1920" spans="2:7">
      <c r="B1920" s="134"/>
      <c r="C1920" s="134"/>
      <c r="D1920" s="134"/>
      <c r="E1920" s="134"/>
      <c r="F1920" s="135"/>
      <c r="G1920" s="143"/>
    </row>
    <row r="1921" spans="2:7">
      <c r="B1921" s="134"/>
      <c r="C1921" s="134"/>
      <c r="D1921" s="134"/>
      <c r="E1921" s="134"/>
      <c r="F1921" s="135"/>
      <c r="G1921" s="143"/>
    </row>
    <row r="1922" spans="2:7">
      <c r="B1922" s="134"/>
      <c r="C1922" s="134"/>
      <c r="D1922" s="134"/>
      <c r="E1922" s="134"/>
      <c r="F1922" s="135"/>
      <c r="G1922" s="143"/>
    </row>
    <row r="1923" spans="2:7">
      <c r="B1923" s="134"/>
      <c r="C1923" s="134"/>
      <c r="D1923" s="134"/>
      <c r="E1923" s="134"/>
      <c r="F1923" s="135"/>
      <c r="G1923" s="143"/>
    </row>
    <row r="1924" spans="2:7">
      <c r="B1924" s="134"/>
      <c r="C1924" s="134"/>
      <c r="D1924" s="134"/>
      <c r="E1924" s="134"/>
      <c r="F1924" s="135"/>
      <c r="G1924" s="143"/>
    </row>
    <row r="1925" spans="2:7">
      <c r="B1925" s="134"/>
      <c r="C1925" s="134"/>
      <c r="D1925" s="134"/>
      <c r="E1925" s="134"/>
      <c r="F1925" s="135"/>
      <c r="G1925" s="143"/>
    </row>
    <row r="1926" spans="2:7">
      <c r="B1926" s="134"/>
      <c r="C1926" s="134"/>
      <c r="D1926" s="134"/>
      <c r="E1926" s="134"/>
      <c r="F1926" s="135"/>
      <c r="G1926" s="143"/>
    </row>
    <row r="1927" spans="2:7">
      <c r="B1927" s="134"/>
      <c r="C1927" s="134"/>
      <c r="D1927" s="134"/>
      <c r="E1927" s="134"/>
      <c r="F1927" s="135"/>
      <c r="G1927" s="143"/>
    </row>
    <row r="1928" spans="2:7">
      <c r="B1928" s="134"/>
      <c r="C1928" s="134"/>
      <c r="D1928" s="134"/>
      <c r="E1928" s="134"/>
      <c r="F1928" s="135"/>
      <c r="G1928" s="143"/>
    </row>
    <row r="1929" spans="2:7">
      <c r="B1929" s="134"/>
      <c r="C1929" s="134"/>
      <c r="D1929" s="134"/>
      <c r="E1929" s="134"/>
      <c r="F1929" s="135"/>
      <c r="G1929" s="143"/>
    </row>
    <row r="1930" spans="2:7">
      <c r="B1930" s="134"/>
      <c r="C1930" s="134"/>
      <c r="D1930" s="134"/>
      <c r="E1930" s="134"/>
      <c r="F1930" s="135"/>
      <c r="G1930" s="143"/>
    </row>
    <row r="1931" spans="2:7">
      <c r="B1931" s="134"/>
      <c r="C1931" s="134"/>
      <c r="D1931" s="134"/>
      <c r="E1931" s="134"/>
      <c r="F1931" s="135"/>
      <c r="G1931" s="143"/>
    </row>
    <row r="1932" spans="2:7">
      <c r="B1932" s="134"/>
      <c r="C1932" s="134"/>
      <c r="D1932" s="134"/>
      <c r="E1932" s="134"/>
      <c r="F1932" s="135"/>
      <c r="G1932" s="143"/>
    </row>
    <row r="1933" spans="2:7">
      <c r="B1933" s="134"/>
      <c r="C1933" s="134"/>
      <c r="D1933" s="134"/>
      <c r="E1933" s="134"/>
      <c r="F1933" s="135"/>
      <c r="G1933" s="143"/>
    </row>
    <row r="1934" spans="2:7">
      <c r="B1934" s="134"/>
      <c r="C1934" s="134"/>
      <c r="D1934" s="134"/>
      <c r="E1934" s="134"/>
      <c r="F1934" s="135"/>
      <c r="G1934" s="143"/>
    </row>
    <row r="1935" spans="2:7">
      <c r="B1935" s="134"/>
      <c r="C1935" s="134"/>
      <c r="D1935" s="134"/>
      <c r="E1935" s="134"/>
      <c r="F1935" s="135"/>
      <c r="G1935" s="143"/>
    </row>
    <row r="1936" spans="2:7">
      <c r="B1936" s="134"/>
      <c r="C1936" s="134"/>
      <c r="D1936" s="134"/>
      <c r="E1936" s="134"/>
      <c r="F1936" s="135"/>
      <c r="G1936" s="143"/>
    </row>
    <row r="1937" spans="2:7">
      <c r="B1937" s="134"/>
      <c r="C1937" s="134"/>
      <c r="D1937" s="134"/>
      <c r="E1937" s="134"/>
      <c r="F1937" s="135"/>
      <c r="G1937" s="143"/>
    </row>
    <row r="1938" spans="2:7">
      <c r="B1938" s="134"/>
      <c r="C1938" s="134"/>
      <c r="D1938" s="134"/>
      <c r="E1938" s="134"/>
      <c r="F1938" s="135"/>
      <c r="G1938" s="143"/>
    </row>
    <row r="1939" spans="2:7">
      <c r="B1939" s="134"/>
      <c r="C1939" s="134"/>
      <c r="D1939" s="134"/>
      <c r="E1939" s="134"/>
      <c r="F1939" s="135"/>
      <c r="G1939" s="143"/>
    </row>
    <row r="1940" spans="2:7">
      <c r="B1940" s="134"/>
      <c r="C1940" s="134"/>
      <c r="D1940" s="134"/>
      <c r="E1940" s="134"/>
      <c r="F1940" s="135"/>
      <c r="G1940" s="143"/>
    </row>
    <row r="1941" spans="2:7">
      <c r="B1941" s="134"/>
      <c r="C1941" s="134"/>
      <c r="D1941" s="134"/>
      <c r="E1941" s="134"/>
      <c r="F1941" s="135"/>
      <c r="G1941" s="143"/>
    </row>
    <row r="1942" spans="2:7">
      <c r="B1942" s="134"/>
      <c r="C1942" s="134"/>
      <c r="D1942" s="134"/>
      <c r="E1942" s="134"/>
      <c r="F1942" s="135"/>
      <c r="G1942" s="143"/>
    </row>
    <row r="1943" spans="2:7">
      <c r="B1943" s="134"/>
      <c r="C1943" s="134"/>
      <c r="D1943" s="134"/>
      <c r="E1943" s="134"/>
      <c r="F1943" s="135"/>
      <c r="G1943" s="143"/>
    </row>
    <row r="1944" spans="2:7">
      <c r="B1944" s="134"/>
      <c r="C1944" s="134"/>
      <c r="D1944" s="134"/>
      <c r="E1944" s="134"/>
      <c r="F1944" s="135"/>
      <c r="G1944" s="143"/>
    </row>
    <row r="1945" spans="2:7">
      <c r="B1945" s="134"/>
      <c r="C1945" s="134"/>
      <c r="D1945" s="134"/>
      <c r="E1945" s="134"/>
      <c r="F1945" s="135"/>
      <c r="G1945" s="143"/>
    </row>
    <row r="1946" spans="2:7">
      <c r="B1946" s="134"/>
      <c r="C1946" s="134"/>
      <c r="D1946" s="134"/>
      <c r="E1946" s="134"/>
      <c r="F1946" s="135"/>
      <c r="G1946" s="143"/>
    </row>
    <row r="1947" spans="2:7">
      <c r="B1947" s="134"/>
      <c r="C1947" s="134"/>
      <c r="D1947" s="134"/>
      <c r="E1947" s="134"/>
      <c r="F1947" s="135"/>
      <c r="G1947" s="143"/>
    </row>
    <row r="1948" spans="2:7">
      <c r="B1948" s="134"/>
      <c r="C1948" s="134"/>
      <c r="D1948" s="134"/>
      <c r="E1948" s="134"/>
      <c r="F1948" s="135"/>
      <c r="G1948" s="143"/>
    </row>
    <row r="1949" spans="2:7">
      <c r="B1949" s="134"/>
      <c r="C1949" s="134"/>
      <c r="D1949" s="134"/>
      <c r="E1949" s="134"/>
      <c r="F1949" s="135"/>
      <c r="G1949" s="143"/>
    </row>
    <row r="1950" spans="2:7">
      <c r="B1950" s="134"/>
      <c r="C1950" s="134"/>
      <c r="D1950" s="134"/>
      <c r="E1950" s="134"/>
      <c r="F1950" s="135"/>
      <c r="G1950" s="143"/>
    </row>
    <row r="1951" spans="2:7">
      <c r="B1951" s="134"/>
      <c r="C1951" s="134"/>
      <c r="D1951" s="134"/>
      <c r="E1951" s="134"/>
      <c r="F1951" s="135"/>
      <c r="G1951" s="143"/>
    </row>
    <row r="1952" spans="2:7">
      <c r="B1952" s="134"/>
      <c r="C1952" s="134"/>
      <c r="D1952" s="134"/>
      <c r="E1952" s="134"/>
      <c r="F1952" s="135"/>
      <c r="G1952" s="143"/>
    </row>
    <row r="1953" spans="2:7">
      <c r="B1953" s="134"/>
      <c r="C1953" s="134"/>
      <c r="D1953" s="134"/>
      <c r="E1953" s="134"/>
      <c r="F1953" s="135"/>
      <c r="G1953" s="143"/>
    </row>
    <row r="1954" spans="2:7">
      <c r="B1954" s="134"/>
      <c r="C1954" s="134"/>
      <c r="D1954" s="134"/>
      <c r="E1954" s="134"/>
      <c r="F1954" s="135"/>
      <c r="G1954" s="143"/>
    </row>
    <row r="1955" spans="2:7">
      <c r="B1955" s="134"/>
      <c r="C1955" s="134"/>
      <c r="D1955" s="134"/>
      <c r="E1955" s="134"/>
      <c r="F1955" s="135"/>
      <c r="G1955" s="143"/>
    </row>
    <row r="1956" spans="2:7">
      <c r="B1956" s="134"/>
      <c r="C1956" s="134"/>
      <c r="D1956" s="134"/>
      <c r="E1956" s="134"/>
      <c r="F1956" s="135"/>
      <c r="G1956" s="143"/>
    </row>
    <row r="1957" spans="2:7">
      <c r="B1957" s="134"/>
      <c r="C1957" s="134"/>
      <c r="D1957" s="134"/>
      <c r="E1957" s="134"/>
      <c r="F1957" s="135"/>
      <c r="G1957" s="143"/>
    </row>
    <row r="1958" spans="2:7">
      <c r="B1958" s="134"/>
      <c r="C1958" s="134"/>
      <c r="D1958" s="134"/>
      <c r="E1958" s="134"/>
      <c r="F1958" s="135"/>
      <c r="G1958" s="143"/>
    </row>
    <row r="1959" spans="2:7">
      <c r="B1959" s="134"/>
      <c r="C1959" s="134"/>
      <c r="D1959" s="134"/>
      <c r="E1959" s="134"/>
      <c r="F1959" s="135"/>
      <c r="G1959" s="143"/>
    </row>
    <row r="1960" spans="2:7">
      <c r="B1960" s="134"/>
      <c r="C1960" s="134"/>
      <c r="D1960" s="134"/>
      <c r="E1960" s="134"/>
      <c r="F1960" s="135"/>
      <c r="G1960" s="143"/>
    </row>
    <row r="1961" spans="2:7">
      <c r="B1961" s="134"/>
      <c r="C1961" s="134"/>
      <c r="D1961" s="134"/>
      <c r="E1961" s="134"/>
      <c r="F1961" s="135"/>
      <c r="G1961" s="143"/>
    </row>
    <row r="1962" spans="2:7">
      <c r="B1962" s="134"/>
      <c r="C1962" s="134"/>
      <c r="D1962" s="134"/>
      <c r="E1962" s="134"/>
      <c r="F1962" s="135"/>
      <c r="G1962" s="143"/>
    </row>
    <row r="1963" spans="2:7">
      <c r="B1963" s="134"/>
      <c r="C1963" s="134"/>
      <c r="D1963" s="134"/>
      <c r="E1963" s="134"/>
      <c r="F1963" s="135"/>
      <c r="G1963" s="143"/>
    </row>
    <row r="1964" spans="2:7">
      <c r="B1964" s="134"/>
      <c r="C1964" s="134"/>
      <c r="D1964" s="134"/>
      <c r="E1964" s="134"/>
      <c r="F1964" s="135"/>
      <c r="G1964" s="143"/>
    </row>
    <row r="1965" spans="2:7">
      <c r="B1965" s="134"/>
      <c r="C1965" s="134"/>
      <c r="D1965" s="134"/>
      <c r="E1965" s="134"/>
      <c r="F1965" s="135"/>
      <c r="G1965" s="143"/>
    </row>
    <row r="1966" spans="2:7">
      <c r="B1966" s="134"/>
      <c r="C1966" s="134"/>
      <c r="D1966" s="134"/>
      <c r="E1966" s="134"/>
      <c r="F1966" s="135"/>
      <c r="G1966" s="143"/>
    </row>
    <row r="1967" spans="2:7">
      <c r="B1967" s="134"/>
      <c r="C1967" s="134"/>
      <c r="D1967" s="134"/>
      <c r="E1967" s="134"/>
      <c r="F1967" s="135"/>
      <c r="G1967" s="143"/>
    </row>
    <row r="1968" spans="2:7">
      <c r="B1968" s="134"/>
      <c r="C1968" s="134"/>
      <c r="D1968" s="134"/>
      <c r="E1968" s="134"/>
      <c r="F1968" s="135"/>
      <c r="G1968" s="143"/>
    </row>
    <row r="1969" spans="2:7">
      <c r="B1969" s="134"/>
      <c r="C1969" s="134"/>
      <c r="D1969" s="134"/>
      <c r="E1969" s="134"/>
      <c r="F1969" s="135"/>
      <c r="G1969" s="143"/>
    </row>
    <row r="1970" spans="2:7">
      <c r="B1970" s="134"/>
      <c r="C1970" s="134"/>
      <c r="D1970" s="134"/>
      <c r="E1970" s="134"/>
      <c r="F1970" s="135"/>
      <c r="G1970" s="143"/>
    </row>
    <row r="1971" spans="2:7">
      <c r="B1971" s="134"/>
      <c r="C1971" s="134"/>
      <c r="D1971" s="134"/>
      <c r="E1971" s="134"/>
      <c r="F1971" s="135"/>
      <c r="G1971" s="143"/>
    </row>
    <row r="1972" spans="2:7">
      <c r="B1972" s="134"/>
      <c r="C1972" s="134"/>
      <c r="D1972" s="134"/>
      <c r="E1972" s="134"/>
      <c r="F1972" s="135"/>
      <c r="G1972" s="143"/>
    </row>
    <row r="1973" spans="2:7">
      <c r="B1973" s="134"/>
      <c r="C1973" s="134"/>
      <c r="D1973" s="134"/>
      <c r="E1973" s="134"/>
      <c r="F1973" s="135"/>
      <c r="G1973" s="143"/>
    </row>
    <row r="1974" spans="2:7">
      <c r="B1974" s="134"/>
      <c r="C1974" s="134"/>
      <c r="D1974" s="134"/>
      <c r="E1974" s="134"/>
      <c r="F1974" s="135"/>
      <c r="G1974" s="143"/>
    </row>
    <row r="1975" spans="2:7">
      <c r="B1975" s="134"/>
      <c r="C1975" s="134"/>
      <c r="D1975" s="134"/>
      <c r="E1975" s="134"/>
      <c r="F1975" s="135"/>
      <c r="G1975" s="143"/>
    </row>
    <row r="1976" spans="2:7">
      <c r="B1976" s="134"/>
      <c r="C1976" s="134"/>
      <c r="D1976" s="134"/>
      <c r="E1976" s="134"/>
      <c r="F1976" s="135"/>
      <c r="G1976" s="143"/>
    </row>
    <row r="1977" spans="2:7">
      <c r="B1977" s="134"/>
      <c r="C1977" s="134"/>
      <c r="D1977" s="134"/>
      <c r="E1977" s="134"/>
      <c r="F1977" s="135"/>
      <c r="G1977" s="143"/>
    </row>
    <row r="1978" spans="2:7">
      <c r="B1978" s="134"/>
      <c r="C1978" s="134"/>
      <c r="D1978" s="134"/>
      <c r="E1978" s="134"/>
      <c r="F1978" s="135"/>
      <c r="G1978" s="143"/>
    </row>
    <row r="1979" spans="2:7">
      <c r="B1979" s="134"/>
      <c r="C1979" s="134"/>
      <c r="D1979" s="134"/>
      <c r="E1979" s="134"/>
      <c r="F1979" s="135"/>
      <c r="G1979" s="143"/>
    </row>
    <row r="1980" spans="2:7">
      <c r="B1980" s="134"/>
      <c r="C1980" s="134"/>
      <c r="D1980" s="134"/>
      <c r="E1980" s="134"/>
      <c r="F1980" s="135"/>
      <c r="G1980" s="143"/>
    </row>
    <row r="1981" spans="2:7">
      <c r="B1981" s="134"/>
      <c r="C1981" s="134"/>
      <c r="D1981" s="134"/>
      <c r="E1981" s="134"/>
      <c r="F1981" s="135"/>
      <c r="G1981" s="143"/>
    </row>
    <row r="1982" spans="2:7">
      <c r="B1982" s="134"/>
      <c r="C1982" s="134"/>
      <c r="D1982" s="134"/>
      <c r="E1982" s="134"/>
      <c r="F1982" s="135"/>
      <c r="G1982" s="143"/>
    </row>
    <row r="1983" spans="2:7">
      <c r="B1983" s="134"/>
      <c r="C1983" s="134"/>
      <c r="D1983" s="134"/>
      <c r="E1983" s="134"/>
      <c r="F1983" s="135"/>
      <c r="G1983" s="143"/>
    </row>
    <row r="1984" spans="2:7">
      <c r="B1984" s="134"/>
      <c r="C1984" s="134"/>
      <c r="D1984" s="134"/>
      <c r="E1984" s="134"/>
      <c r="F1984" s="135"/>
      <c r="G1984" s="143"/>
    </row>
    <row r="1985" spans="2:7">
      <c r="B1985" s="134"/>
      <c r="C1985" s="134"/>
      <c r="D1985" s="134"/>
      <c r="E1985" s="134"/>
      <c r="F1985" s="135"/>
      <c r="G1985" s="143"/>
    </row>
    <row r="1986" spans="2:7">
      <c r="B1986" s="134"/>
      <c r="C1986" s="134"/>
      <c r="D1986" s="134"/>
      <c r="E1986" s="134"/>
      <c r="F1986" s="135"/>
      <c r="G1986" s="143"/>
    </row>
    <row r="1987" spans="2:7">
      <c r="B1987" s="134"/>
      <c r="C1987" s="134"/>
      <c r="D1987" s="134"/>
      <c r="E1987" s="134"/>
      <c r="F1987" s="135"/>
      <c r="G1987" s="143"/>
    </row>
    <row r="1988" spans="2:7">
      <c r="B1988" s="134"/>
      <c r="C1988" s="134"/>
      <c r="D1988" s="134"/>
      <c r="E1988" s="134"/>
      <c r="F1988" s="135"/>
      <c r="G1988" s="143"/>
    </row>
    <row r="1989" spans="2:7">
      <c r="B1989" s="134"/>
      <c r="C1989" s="134"/>
      <c r="D1989" s="134"/>
      <c r="E1989" s="134"/>
      <c r="F1989" s="135"/>
      <c r="G1989" s="143"/>
    </row>
    <row r="1990" spans="2:7">
      <c r="B1990" s="134"/>
      <c r="C1990" s="134"/>
      <c r="D1990" s="134"/>
      <c r="E1990" s="134"/>
      <c r="F1990" s="135"/>
      <c r="G1990" s="143"/>
    </row>
    <row r="1991" spans="2:7">
      <c r="B1991" s="134"/>
      <c r="C1991" s="134"/>
      <c r="D1991" s="134"/>
      <c r="E1991" s="134"/>
      <c r="F1991" s="135"/>
      <c r="G1991" s="143"/>
    </row>
    <row r="1992" spans="2:7">
      <c r="B1992" s="134"/>
      <c r="C1992" s="134"/>
      <c r="D1992" s="134"/>
      <c r="E1992" s="134"/>
      <c r="F1992" s="135"/>
      <c r="G1992" s="143"/>
    </row>
    <row r="1993" spans="2:7">
      <c r="B1993" s="134"/>
      <c r="C1993" s="134"/>
      <c r="D1993" s="134"/>
      <c r="E1993" s="134"/>
      <c r="F1993" s="135"/>
      <c r="G1993" s="143"/>
    </row>
    <row r="1994" spans="2:7">
      <c r="B1994" s="134"/>
      <c r="C1994" s="134"/>
      <c r="D1994" s="134"/>
      <c r="E1994" s="134"/>
      <c r="F1994" s="135"/>
      <c r="G1994" s="143"/>
    </row>
    <row r="1995" spans="2:7">
      <c r="B1995" s="134"/>
      <c r="C1995" s="134"/>
      <c r="D1995" s="134"/>
      <c r="E1995" s="134"/>
      <c r="F1995" s="135"/>
      <c r="G1995" s="143"/>
    </row>
    <row r="1996" spans="2:7">
      <c r="B1996" s="134"/>
      <c r="C1996" s="134"/>
      <c r="D1996" s="134"/>
      <c r="E1996" s="134"/>
      <c r="F1996" s="135"/>
      <c r="G1996" s="143"/>
    </row>
    <row r="1997" spans="2:7">
      <c r="B1997" s="134"/>
      <c r="C1997" s="134"/>
      <c r="D1997" s="134"/>
      <c r="E1997" s="134"/>
      <c r="F1997" s="135"/>
      <c r="G1997" s="143"/>
    </row>
    <row r="1998" spans="2:7">
      <c r="B1998" s="134"/>
      <c r="C1998" s="134"/>
      <c r="D1998" s="134"/>
      <c r="E1998" s="134"/>
      <c r="F1998" s="135"/>
      <c r="G1998" s="143"/>
    </row>
    <row r="1999" spans="2:7">
      <c r="B1999" s="134"/>
      <c r="C1999" s="134"/>
      <c r="D1999" s="134"/>
      <c r="E1999" s="134"/>
      <c r="F1999" s="135"/>
      <c r="G1999" s="143"/>
    </row>
    <row r="2000" spans="2:7">
      <c r="B2000" s="134"/>
      <c r="C2000" s="134"/>
      <c r="D2000" s="134"/>
      <c r="E2000" s="134"/>
      <c r="F2000" s="135"/>
      <c r="G2000" s="143"/>
    </row>
    <row r="2001" spans="2:7">
      <c r="B2001" s="134"/>
      <c r="C2001" s="134"/>
      <c r="D2001" s="134"/>
      <c r="E2001" s="134"/>
      <c r="F2001" s="135"/>
      <c r="G2001" s="143"/>
    </row>
    <row r="2002" spans="2:7">
      <c r="B2002" s="134"/>
      <c r="C2002" s="134"/>
      <c r="D2002" s="134"/>
      <c r="E2002" s="134"/>
      <c r="F2002" s="135"/>
      <c r="G2002" s="143"/>
    </row>
    <row r="2003" spans="2:7">
      <c r="B2003" s="134"/>
      <c r="C2003" s="134"/>
      <c r="D2003" s="134"/>
      <c r="E2003" s="134"/>
      <c r="F2003" s="135"/>
      <c r="G2003" s="143"/>
    </row>
    <row r="2004" spans="2:7">
      <c r="B2004" s="134"/>
      <c r="C2004" s="134"/>
      <c r="D2004" s="134"/>
      <c r="E2004" s="134"/>
      <c r="F2004" s="135"/>
      <c r="G2004" s="143"/>
    </row>
    <row r="2005" spans="2:7">
      <c r="B2005" s="134"/>
      <c r="C2005" s="134"/>
      <c r="D2005" s="134"/>
      <c r="E2005" s="134"/>
      <c r="F2005" s="135"/>
      <c r="G2005" s="143"/>
    </row>
    <row r="2006" spans="2:7">
      <c r="B2006" s="134"/>
      <c r="C2006" s="134"/>
      <c r="D2006" s="134"/>
      <c r="E2006" s="134"/>
      <c r="F2006" s="135"/>
      <c r="G2006" s="143"/>
    </row>
    <row r="2007" spans="2:7">
      <c r="B2007" s="134"/>
      <c r="C2007" s="134"/>
      <c r="D2007" s="134"/>
      <c r="E2007" s="134"/>
      <c r="F2007" s="135"/>
      <c r="G2007" s="143"/>
    </row>
    <row r="2008" spans="2:7">
      <c r="B2008" s="134"/>
      <c r="C2008" s="134"/>
      <c r="D2008" s="134"/>
      <c r="E2008" s="134"/>
      <c r="F2008" s="135"/>
      <c r="G2008" s="143"/>
    </row>
    <row r="2009" spans="2:7">
      <c r="B2009" s="134"/>
      <c r="C2009" s="134"/>
      <c r="D2009" s="134"/>
      <c r="E2009" s="134"/>
      <c r="F2009" s="135"/>
      <c r="G2009" s="143"/>
    </row>
    <row r="2010" spans="2:7">
      <c r="B2010" s="134"/>
      <c r="C2010" s="134"/>
      <c r="D2010" s="134"/>
      <c r="E2010" s="134"/>
      <c r="F2010" s="135"/>
      <c r="G2010" s="143"/>
    </row>
    <row r="2011" spans="2:7">
      <c r="B2011" s="134"/>
      <c r="C2011" s="134"/>
      <c r="D2011" s="134"/>
      <c r="E2011" s="134"/>
      <c r="F2011" s="135"/>
      <c r="G2011" s="143"/>
    </row>
    <row r="2012" spans="2:7">
      <c r="B2012" s="134"/>
      <c r="C2012" s="134"/>
      <c r="D2012" s="134"/>
      <c r="E2012" s="134"/>
      <c r="F2012" s="135"/>
      <c r="G2012" s="143"/>
    </row>
    <row r="2013" spans="2:7">
      <c r="B2013" s="134"/>
      <c r="C2013" s="134"/>
      <c r="D2013" s="134"/>
      <c r="E2013" s="134"/>
      <c r="F2013" s="135"/>
      <c r="G2013" s="143"/>
    </row>
    <row r="2014" spans="2:7">
      <c r="B2014" s="134"/>
      <c r="C2014" s="134"/>
      <c r="D2014" s="134"/>
      <c r="E2014" s="134"/>
      <c r="F2014" s="135"/>
    </row>
    <row r="2015" spans="2:7">
      <c r="B2015" s="134"/>
      <c r="C2015" s="134"/>
      <c r="D2015" s="134"/>
      <c r="E2015" s="134"/>
      <c r="F2015" s="135"/>
    </row>
    <row r="2016" spans="2:7">
      <c r="B2016" s="134"/>
      <c r="C2016" s="134"/>
      <c r="D2016" s="134"/>
      <c r="E2016" s="134"/>
      <c r="F2016" s="135"/>
    </row>
    <row r="2017" spans="2:6">
      <c r="B2017" s="134"/>
      <c r="C2017" s="134"/>
      <c r="D2017" s="134"/>
      <c r="E2017" s="134"/>
      <c r="F2017" s="135"/>
    </row>
    <row r="2018" spans="2:6">
      <c r="B2018" s="134"/>
      <c r="C2018" s="134"/>
      <c r="D2018" s="134"/>
      <c r="E2018" s="134"/>
      <c r="F2018" s="135"/>
    </row>
    <row r="2019" spans="2:6">
      <c r="B2019" s="134"/>
      <c r="C2019" s="134"/>
      <c r="D2019" s="134"/>
      <c r="E2019" s="134"/>
      <c r="F2019" s="135"/>
    </row>
    <row r="2020" spans="2:6">
      <c r="B2020" s="134"/>
      <c r="C2020" s="134"/>
      <c r="D2020" s="134"/>
      <c r="E2020" s="134"/>
      <c r="F2020" s="135"/>
    </row>
    <row r="2021" spans="2:6">
      <c r="B2021" s="134"/>
      <c r="C2021" s="134"/>
      <c r="D2021" s="134"/>
      <c r="E2021" s="134"/>
      <c r="F2021" s="135"/>
    </row>
    <row r="2022" spans="2:6">
      <c r="B2022" s="134"/>
      <c r="C2022" s="134"/>
      <c r="D2022" s="134"/>
      <c r="E2022" s="134"/>
      <c r="F2022" s="135"/>
    </row>
    <row r="2023" spans="2:6">
      <c r="B2023" s="134"/>
      <c r="C2023" s="134"/>
      <c r="D2023" s="134"/>
      <c r="E2023" s="134"/>
      <c r="F2023" s="135"/>
    </row>
    <row r="2024" spans="2:6">
      <c r="B2024" s="134"/>
      <c r="C2024" s="134"/>
      <c r="D2024" s="134"/>
      <c r="E2024" s="134"/>
      <c r="F2024" s="135"/>
    </row>
    <row r="2025" spans="2:6">
      <c r="B2025" s="134"/>
      <c r="C2025" s="134"/>
      <c r="D2025" s="134"/>
      <c r="E2025" s="134"/>
      <c r="F2025" s="135"/>
    </row>
    <row r="2026" spans="2:6">
      <c r="B2026" s="134"/>
      <c r="C2026" s="134"/>
      <c r="D2026" s="134"/>
      <c r="E2026" s="134"/>
      <c r="F2026" s="135"/>
    </row>
    <row r="2027" spans="2:6">
      <c r="B2027" s="134"/>
      <c r="C2027" s="134"/>
      <c r="D2027" s="134"/>
      <c r="E2027" s="134"/>
      <c r="F2027" s="135"/>
    </row>
    <row r="2028" spans="2:6">
      <c r="B2028" s="134"/>
      <c r="C2028" s="134"/>
      <c r="D2028" s="134"/>
      <c r="E2028" s="134"/>
      <c r="F2028" s="135"/>
    </row>
    <row r="2029" spans="2:6">
      <c r="B2029" s="134"/>
      <c r="C2029" s="134"/>
      <c r="D2029" s="134"/>
      <c r="E2029" s="134"/>
      <c r="F2029" s="135"/>
    </row>
    <row r="2030" spans="2:6">
      <c r="B2030" s="134"/>
      <c r="C2030" s="134"/>
      <c r="D2030" s="134"/>
      <c r="E2030" s="134"/>
      <c r="F2030" s="135"/>
    </row>
    <row r="2031" spans="2:6">
      <c r="B2031" s="134"/>
      <c r="C2031" s="134"/>
      <c r="D2031" s="134"/>
      <c r="E2031" s="134"/>
      <c r="F2031" s="135"/>
    </row>
    <row r="2032" spans="2:6">
      <c r="B2032" s="134"/>
      <c r="C2032" s="134"/>
      <c r="D2032" s="134"/>
      <c r="E2032" s="134"/>
      <c r="F2032" s="135"/>
    </row>
    <row r="2033" spans="2:6">
      <c r="B2033" s="134"/>
      <c r="C2033" s="134"/>
      <c r="D2033" s="134"/>
      <c r="E2033" s="134"/>
      <c r="F2033" s="135"/>
    </row>
    <row r="2034" spans="2:6">
      <c r="B2034" s="134"/>
      <c r="C2034" s="134"/>
      <c r="D2034" s="134"/>
      <c r="E2034" s="134"/>
      <c r="F2034" s="135"/>
    </row>
    <row r="2035" spans="2:6">
      <c r="B2035" s="134"/>
      <c r="C2035" s="134"/>
      <c r="D2035" s="134"/>
      <c r="E2035" s="134"/>
      <c r="F2035" s="135"/>
    </row>
    <row r="2036" spans="2:6">
      <c r="B2036" s="134"/>
      <c r="C2036" s="134"/>
      <c r="D2036" s="134"/>
      <c r="E2036" s="134"/>
      <c r="F2036" s="135"/>
    </row>
    <row r="2037" spans="2:6">
      <c r="B2037" s="134"/>
      <c r="C2037" s="134"/>
      <c r="D2037" s="134"/>
      <c r="E2037" s="134"/>
      <c r="F2037" s="135"/>
    </row>
    <row r="2038" spans="2:6">
      <c r="B2038" s="134"/>
      <c r="C2038" s="134"/>
      <c r="D2038" s="134"/>
      <c r="E2038" s="134"/>
      <c r="F2038" s="135"/>
    </row>
    <row r="2039" spans="2:6">
      <c r="B2039" s="134"/>
      <c r="C2039" s="134"/>
      <c r="D2039" s="134"/>
      <c r="E2039" s="134"/>
      <c r="F2039" s="135"/>
    </row>
    <row r="2040" spans="2:6">
      <c r="B2040" s="134"/>
      <c r="C2040" s="134"/>
      <c r="D2040" s="134"/>
      <c r="E2040" s="134"/>
      <c r="F2040" s="135"/>
    </row>
    <row r="2041" spans="2:6">
      <c r="B2041" s="134"/>
      <c r="C2041" s="134"/>
      <c r="D2041" s="134"/>
      <c r="E2041" s="134"/>
      <c r="F2041" s="135"/>
    </row>
    <row r="2042" spans="2:6">
      <c r="B2042" s="134"/>
      <c r="C2042" s="134"/>
      <c r="D2042" s="134"/>
      <c r="E2042" s="134"/>
      <c r="F2042" s="135"/>
    </row>
    <row r="2043" spans="2:6">
      <c r="B2043" s="134"/>
      <c r="C2043" s="134"/>
      <c r="D2043" s="134"/>
      <c r="E2043" s="134"/>
      <c r="F2043" s="135"/>
    </row>
    <row r="2044" spans="2:6">
      <c r="B2044" s="134"/>
      <c r="C2044" s="134"/>
      <c r="D2044" s="134"/>
      <c r="E2044" s="134"/>
      <c r="F2044" s="135"/>
    </row>
    <row r="2045" spans="2:6">
      <c r="B2045" s="134"/>
      <c r="C2045" s="134"/>
      <c r="D2045" s="134"/>
      <c r="E2045" s="134"/>
      <c r="F2045" s="135"/>
    </row>
    <row r="2046" spans="2:6">
      <c r="B2046" s="134"/>
      <c r="C2046" s="134"/>
      <c r="D2046" s="134"/>
      <c r="E2046" s="134"/>
      <c r="F2046" s="135"/>
    </row>
    <row r="2047" spans="2:6">
      <c r="B2047" s="134"/>
      <c r="C2047" s="134"/>
      <c r="D2047" s="134"/>
      <c r="E2047" s="134"/>
      <c r="F2047" s="135"/>
    </row>
    <row r="2048" spans="2:6">
      <c r="B2048" s="134"/>
      <c r="C2048" s="134"/>
      <c r="D2048" s="134"/>
      <c r="E2048" s="134"/>
      <c r="F2048" s="135"/>
    </row>
    <row r="2049" spans="2:6">
      <c r="B2049" s="134"/>
      <c r="C2049" s="134"/>
      <c r="D2049" s="134"/>
      <c r="E2049" s="134"/>
      <c r="F2049" s="135"/>
    </row>
    <row r="2050" spans="2:6">
      <c r="B2050" s="134"/>
      <c r="C2050" s="134"/>
      <c r="D2050" s="134"/>
      <c r="E2050" s="134"/>
      <c r="F2050" s="135"/>
    </row>
    <row r="2051" spans="2:6">
      <c r="B2051" s="134"/>
      <c r="C2051" s="134"/>
      <c r="D2051" s="134"/>
      <c r="E2051" s="134"/>
      <c r="F2051" s="135"/>
    </row>
    <row r="2052" spans="2:6">
      <c r="B2052" s="134"/>
      <c r="C2052" s="134"/>
      <c r="D2052" s="134"/>
      <c r="E2052" s="134"/>
      <c r="F2052" s="135"/>
    </row>
    <row r="2053" spans="2:6">
      <c r="B2053" s="134"/>
      <c r="C2053" s="134"/>
      <c r="D2053" s="134"/>
      <c r="E2053" s="134"/>
      <c r="F2053" s="135"/>
    </row>
    <row r="2054" spans="2:6">
      <c r="B2054" s="134"/>
      <c r="C2054" s="134"/>
      <c r="D2054" s="134"/>
      <c r="E2054" s="134"/>
      <c r="F2054" s="135"/>
    </row>
    <row r="2055" spans="2:6">
      <c r="B2055" s="134"/>
      <c r="C2055" s="134"/>
      <c r="D2055" s="134"/>
      <c r="E2055" s="134"/>
      <c r="F2055" s="135"/>
    </row>
    <row r="2056" spans="2:6">
      <c r="B2056" s="134"/>
      <c r="C2056" s="134"/>
      <c r="D2056" s="134"/>
      <c r="E2056" s="134"/>
      <c r="F2056" s="135"/>
    </row>
    <row r="2057" spans="2:6">
      <c r="B2057" s="134"/>
      <c r="C2057" s="134"/>
      <c r="D2057" s="134"/>
      <c r="E2057" s="134"/>
      <c r="F2057" s="135"/>
    </row>
    <row r="2058" spans="2:6">
      <c r="B2058" s="134"/>
      <c r="C2058" s="134"/>
      <c r="D2058" s="134"/>
      <c r="E2058" s="134"/>
      <c r="F2058" s="135"/>
    </row>
    <row r="2059" spans="2:6">
      <c r="B2059" s="134"/>
      <c r="C2059" s="134"/>
      <c r="D2059" s="134"/>
      <c r="E2059" s="134"/>
      <c r="F2059" s="135"/>
    </row>
    <row r="2060" spans="2:6">
      <c r="B2060" s="134"/>
      <c r="C2060" s="134"/>
      <c r="D2060" s="134"/>
      <c r="E2060" s="134"/>
      <c r="F2060" s="135"/>
    </row>
    <row r="2061" spans="2:6">
      <c r="B2061" s="134"/>
      <c r="C2061" s="134"/>
      <c r="D2061" s="134"/>
      <c r="E2061" s="134"/>
      <c r="F2061" s="135"/>
    </row>
    <row r="2062" spans="2:6">
      <c r="B2062" s="134"/>
      <c r="C2062" s="134"/>
      <c r="D2062" s="134"/>
      <c r="E2062" s="134"/>
      <c r="F2062" s="135"/>
    </row>
    <row r="2063" spans="2:6">
      <c r="B2063" s="134"/>
      <c r="C2063" s="134"/>
      <c r="D2063" s="134"/>
      <c r="E2063" s="134"/>
      <c r="F2063" s="135"/>
    </row>
    <row r="2064" spans="2:6">
      <c r="B2064" s="134"/>
      <c r="C2064" s="134"/>
      <c r="D2064" s="134"/>
      <c r="E2064" s="134"/>
      <c r="F2064" s="135"/>
    </row>
    <row r="2065" spans="2:6">
      <c r="B2065" s="134"/>
      <c r="C2065" s="134"/>
      <c r="D2065" s="134"/>
      <c r="E2065" s="134"/>
      <c r="F2065" s="135"/>
    </row>
    <row r="2066" spans="2:6">
      <c r="B2066" s="134"/>
      <c r="C2066" s="134"/>
      <c r="D2066" s="134"/>
      <c r="E2066" s="134"/>
      <c r="F2066" s="135"/>
    </row>
    <row r="2067" spans="2:6">
      <c r="B2067" s="134"/>
      <c r="C2067" s="134"/>
      <c r="D2067" s="134"/>
      <c r="E2067" s="134"/>
      <c r="F2067" s="135"/>
    </row>
    <row r="2068" spans="2:6">
      <c r="B2068" s="134"/>
      <c r="C2068" s="134"/>
      <c r="D2068" s="134"/>
      <c r="E2068" s="134"/>
      <c r="F2068" s="135"/>
    </row>
    <row r="2069" spans="2:6">
      <c r="B2069" s="134"/>
      <c r="C2069" s="134"/>
      <c r="D2069" s="134"/>
      <c r="E2069" s="134"/>
      <c r="F2069" s="135"/>
    </row>
    <row r="2070" spans="2:6">
      <c r="B2070" s="134"/>
      <c r="C2070" s="134"/>
      <c r="D2070" s="134"/>
      <c r="E2070" s="134"/>
      <c r="F2070" s="135"/>
    </row>
    <row r="2071" spans="2:6">
      <c r="B2071" s="134"/>
      <c r="C2071" s="134"/>
      <c r="D2071" s="134"/>
      <c r="E2071" s="134"/>
      <c r="F2071" s="135"/>
    </row>
    <row r="2072" spans="2:6">
      <c r="B2072" s="134"/>
      <c r="C2072" s="134"/>
      <c r="D2072" s="134"/>
      <c r="E2072" s="134"/>
      <c r="F2072" s="135"/>
    </row>
    <row r="2073" spans="2:6">
      <c r="B2073" s="134"/>
      <c r="C2073" s="134"/>
      <c r="D2073" s="134"/>
      <c r="E2073" s="134"/>
      <c r="F2073" s="135"/>
    </row>
    <row r="2074" spans="2:6">
      <c r="B2074" s="134"/>
      <c r="C2074" s="134"/>
      <c r="D2074" s="134"/>
      <c r="E2074" s="134"/>
      <c r="F2074" s="135"/>
    </row>
    <row r="2075" spans="2:6">
      <c r="B2075" s="134"/>
      <c r="C2075" s="134"/>
      <c r="D2075" s="134"/>
      <c r="E2075" s="134"/>
      <c r="F2075" s="135"/>
    </row>
    <row r="2076" spans="2:6">
      <c r="B2076" s="134"/>
      <c r="C2076" s="134"/>
      <c r="D2076" s="134"/>
      <c r="E2076" s="134"/>
      <c r="F2076" s="135"/>
    </row>
    <row r="2077" spans="2:6">
      <c r="B2077" s="134"/>
      <c r="C2077" s="134"/>
      <c r="D2077" s="134"/>
      <c r="E2077" s="134"/>
      <c r="F2077" s="135"/>
    </row>
    <row r="2078" spans="2:6">
      <c r="B2078" s="134"/>
      <c r="C2078" s="134"/>
      <c r="D2078" s="134"/>
      <c r="E2078" s="134"/>
      <c r="F2078" s="135"/>
    </row>
    <row r="2079" spans="2:6">
      <c r="B2079" s="134"/>
      <c r="C2079" s="134"/>
      <c r="D2079" s="134"/>
      <c r="E2079" s="134"/>
      <c r="F2079" s="135"/>
    </row>
    <row r="2080" spans="2:6">
      <c r="B2080" s="134"/>
      <c r="C2080" s="134"/>
      <c r="D2080" s="134"/>
      <c r="E2080" s="134"/>
      <c r="F2080" s="135"/>
    </row>
    <row r="2081" spans="2:6">
      <c r="B2081" s="134"/>
      <c r="C2081" s="134"/>
      <c r="D2081" s="134"/>
      <c r="E2081" s="134"/>
      <c r="F2081" s="135"/>
    </row>
    <row r="2082" spans="2:6">
      <c r="B2082" s="134"/>
      <c r="C2082" s="134"/>
      <c r="D2082" s="134"/>
      <c r="E2082" s="134"/>
      <c r="F2082" s="135"/>
    </row>
    <row r="2083" spans="2:6">
      <c r="B2083" s="134"/>
      <c r="C2083" s="134"/>
      <c r="D2083" s="134"/>
      <c r="E2083" s="134"/>
      <c r="F2083" s="135"/>
    </row>
    <row r="2084" spans="2:6">
      <c r="B2084" s="134"/>
      <c r="C2084" s="134"/>
      <c r="D2084" s="134"/>
      <c r="E2084" s="134"/>
      <c r="F2084" s="135"/>
    </row>
    <row r="2085" spans="2:6">
      <c r="B2085" s="134"/>
      <c r="C2085" s="134"/>
      <c r="D2085" s="134"/>
      <c r="E2085" s="134"/>
      <c r="F2085" s="135"/>
    </row>
    <row r="2086" spans="2:6">
      <c r="B2086" s="134"/>
      <c r="C2086" s="134"/>
      <c r="D2086" s="134"/>
      <c r="E2086" s="134"/>
      <c r="F2086" s="135"/>
    </row>
    <row r="2087" spans="2:6">
      <c r="B2087" s="134"/>
      <c r="C2087" s="134"/>
      <c r="D2087" s="134"/>
      <c r="E2087" s="134"/>
      <c r="F2087" s="135"/>
    </row>
    <row r="2088" spans="2:6">
      <c r="B2088" s="134"/>
      <c r="C2088" s="134"/>
      <c r="D2088" s="134"/>
      <c r="E2088" s="134"/>
      <c r="F2088" s="135"/>
    </row>
    <row r="2089" spans="2:6">
      <c r="B2089" s="134"/>
      <c r="C2089" s="134"/>
      <c r="D2089" s="134"/>
      <c r="E2089" s="134"/>
      <c r="F2089" s="135"/>
    </row>
    <row r="2090" spans="2:6">
      <c r="B2090" s="134"/>
      <c r="C2090" s="134"/>
      <c r="D2090" s="134"/>
      <c r="E2090" s="134"/>
      <c r="F2090" s="135"/>
    </row>
    <row r="2091" spans="2:6">
      <c r="B2091" s="134"/>
      <c r="C2091" s="134"/>
      <c r="D2091" s="134"/>
      <c r="E2091" s="134"/>
      <c r="F2091" s="135"/>
    </row>
    <row r="2092" spans="2:6">
      <c r="B2092" s="134"/>
      <c r="C2092" s="134"/>
      <c r="D2092" s="134"/>
      <c r="E2092" s="134"/>
      <c r="F2092" s="135"/>
    </row>
    <row r="2093" spans="2:6">
      <c r="B2093" s="134"/>
      <c r="C2093" s="134"/>
      <c r="D2093" s="134"/>
      <c r="E2093" s="134"/>
      <c r="F2093" s="135"/>
    </row>
    <row r="2094" spans="2:6">
      <c r="B2094" s="134"/>
      <c r="C2094" s="134"/>
      <c r="D2094" s="134"/>
      <c r="E2094" s="134"/>
      <c r="F2094" s="135"/>
    </row>
    <row r="2095" spans="2:6">
      <c r="B2095" s="134"/>
      <c r="C2095" s="134"/>
      <c r="D2095" s="134"/>
      <c r="E2095" s="134"/>
      <c r="F2095" s="135"/>
    </row>
    <row r="2096" spans="2:6">
      <c r="B2096" s="134"/>
      <c r="C2096" s="134"/>
      <c r="D2096" s="134"/>
      <c r="E2096" s="134"/>
      <c r="F2096" s="135"/>
    </row>
    <row r="2097" spans="2:6">
      <c r="B2097" s="134"/>
      <c r="C2097" s="134"/>
      <c r="D2097" s="134"/>
      <c r="E2097" s="134"/>
      <c r="F2097" s="135"/>
    </row>
    <row r="2098" spans="2:6">
      <c r="B2098" s="134"/>
      <c r="C2098" s="134"/>
      <c r="D2098" s="134"/>
      <c r="E2098" s="134"/>
      <c r="F2098" s="135"/>
    </row>
    <row r="2099" spans="2:6">
      <c r="B2099" s="134"/>
      <c r="C2099" s="134"/>
      <c r="D2099" s="134"/>
      <c r="E2099" s="134"/>
      <c r="F2099" s="135"/>
    </row>
    <row r="2100" spans="2:6">
      <c r="B2100" s="134"/>
      <c r="C2100" s="134"/>
      <c r="D2100" s="134"/>
      <c r="E2100" s="134"/>
      <c r="F2100" s="135"/>
    </row>
    <row r="2101" spans="2:6">
      <c r="B2101" s="134"/>
      <c r="C2101" s="134"/>
      <c r="D2101" s="134"/>
      <c r="E2101" s="134"/>
      <c r="F2101" s="135"/>
    </row>
    <row r="2102" spans="2:6">
      <c r="B2102" s="134"/>
      <c r="C2102" s="134"/>
      <c r="D2102" s="134"/>
      <c r="E2102" s="134"/>
      <c r="F2102" s="135"/>
    </row>
    <row r="2103" spans="2:6">
      <c r="B2103" s="134"/>
      <c r="C2103" s="134"/>
      <c r="D2103" s="134"/>
      <c r="E2103" s="134"/>
      <c r="F2103" s="135"/>
    </row>
    <row r="2104" spans="2:6">
      <c r="B2104" s="134"/>
      <c r="C2104" s="134"/>
      <c r="D2104" s="134"/>
      <c r="E2104" s="134"/>
      <c r="F2104" s="135"/>
    </row>
    <row r="2105" spans="2:6">
      <c r="B2105" s="134"/>
      <c r="C2105" s="134"/>
      <c r="D2105" s="134"/>
      <c r="E2105" s="134"/>
      <c r="F2105" s="135"/>
    </row>
    <row r="2106" spans="2:6">
      <c r="B2106" s="134"/>
      <c r="C2106" s="134"/>
      <c r="D2106" s="134"/>
      <c r="E2106" s="134"/>
      <c r="F2106" s="135"/>
    </row>
    <row r="2107" spans="2:6">
      <c r="B2107" s="134"/>
      <c r="C2107" s="134"/>
      <c r="D2107" s="134"/>
      <c r="E2107" s="134"/>
      <c r="F2107" s="135"/>
    </row>
    <row r="2108" spans="2:6">
      <c r="B2108" s="134"/>
      <c r="C2108" s="134"/>
      <c r="D2108" s="134"/>
      <c r="E2108" s="134"/>
      <c r="F2108" s="135"/>
    </row>
    <row r="2109" spans="2:6">
      <c r="B2109" s="134"/>
      <c r="C2109" s="134"/>
      <c r="D2109" s="134"/>
      <c r="E2109" s="134"/>
      <c r="F2109" s="135"/>
    </row>
    <row r="2110" spans="2:6">
      <c r="B2110" s="134"/>
      <c r="C2110" s="134"/>
      <c r="D2110" s="134"/>
      <c r="E2110" s="134"/>
      <c r="F2110" s="135"/>
    </row>
    <row r="2111" spans="2:6">
      <c r="B2111" s="134"/>
      <c r="C2111" s="134"/>
      <c r="D2111" s="134"/>
      <c r="E2111" s="134"/>
      <c r="F2111" s="135"/>
    </row>
    <row r="2112" spans="2:6">
      <c r="B2112" s="134"/>
      <c r="C2112" s="134"/>
      <c r="D2112" s="134"/>
      <c r="E2112" s="134"/>
      <c r="F2112" s="135"/>
    </row>
    <row r="2113" spans="2:6">
      <c r="B2113" s="134"/>
      <c r="C2113" s="134"/>
      <c r="D2113" s="134"/>
      <c r="E2113" s="134"/>
      <c r="F2113" s="135"/>
    </row>
    <row r="2114" spans="2:6">
      <c r="B2114" s="134"/>
      <c r="C2114" s="134"/>
      <c r="D2114" s="134"/>
      <c r="E2114" s="134"/>
      <c r="F2114" s="135"/>
    </row>
    <row r="2115" spans="2:6">
      <c r="B2115" s="134"/>
      <c r="C2115" s="134"/>
      <c r="D2115" s="134"/>
      <c r="E2115" s="134"/>
      <c r="F2115" s="135"/>
    </row>
    <row r="2116" spans="2:6">
      <c r="B2116" s="134"/>
      <c r="C2116" s="134"/>
      <c r="D2116" s="134"/>
      <c r="E2116" s="134"/>
      <c r="F2116" s="135"/>
    </row>
    <row r="2117" spans="2:6">
      <c r="B2117" s="134"/>
      <c r="C2117" s="134"/>
      <c r="D2117" s="134"/>
      <c r="E2117" s="134"/>
      <c r="F2117" s="135"/>
    </row>
    <row r="2118" spans="2:6">
      <c r="B2118" s="134"/>
      <c r="C2118" s="134"/>
      <c r="D2118" s="134"/>
      <c r="E2118" s="134"/>
      <c r="F2118" s="135"/>
    </row>
    <row r="2119" spans="2:6">
      <c r="B2119" s="134"/>
      <c r="C2119" s="134"/>
      <c r="D2119" s="134"/>
      <c r="E2119" s="134"/>
      <c r="F2119" s="135"/>
    </row>
    <row r="2120" spans="2:6">
      <c r="B2120" s="134"/>
      <c r="C2120" s="134"/>
      <c r="D2120" s="134"/>
      <c r="E2120" s="134"/>
      <c r="F2120" s="135"/>
    </row>
    <row r="2121" spans="2:6">
      <c r="B2121" s="134"/>
      <c r="C2121" s="134"/>
      <c r="D2121" s="134"/>
      <c r="E2121" s="134"/>
      <c r="F2121" s="135"/>
    </row>
    <row r="2122" spans="2:6">
      <c r="B2122" s="134"/>
      <c r="C2122" s="134"/>
      <c r="D2122" s="134"/>
      <c r="E2122" s="134"/>
      <c r="F2122" s="135"/>
    </row>
    <row r="2123" spans="2:6">
      <c r="B2123" s="134"/>
      <c r="C2123" s="134"/>
      <c r="D2123" s="134"/>
      <c r="E2123" s="134"/>
      <c r="F2123" s="135"/>
    </row>
    <row r="2124" spans="2:6">
      <c r="B2124" s="134"/>
      <c r="C2124" s="134"/>
      <c r="D2124" s="134"/>
      <c r="E2124" s="134"/>
      <c r="F2124" s="135"/>
    </row>
    <row r="2125" spans="2:6">
      <c r="B2125" s="134"/>
      <c r="C2125" s="134"/>
      <c r="D2125" s="134"/>
      <c r="E2125" s="134"/>
      <c r="F2125" s="135"/>
    </row>
    <row r="2126" spans="2:6">
      <c r="B2126" s="134"/>
      <c r="C2126" s="134"/>
      <c r="D2126" s="134"/>
      <c r="E2126" s="134"/>
      <c r="F2126" s="135"/>
    </row>
    <row r="2127" spans="2:6">
      <c r="B2127" s="134"/>
      <c r="C2127" s="134"/>
      <c r="D2127" s="134"/>
      <c r="E2127" s="134"/>
      <c r="F2127" s="135"/>
    </row>
    <row r="2128" spans="2:6">
      <c r="B2128" s="134"/>
      <c r="C2128" s="134"/>
      <c r="D2128" s="134"/>
      <c r="E2128" s="134"/>
      <c r="F2128" s="135"/>
    </row>
    <row r="2129" spans="2:6">
      <c r="B2129" s="134"/>
      <c r="C2129" s="134"/>
      <c r="D2129" s="134"/>
      <c r="E2129" s="134"/>
      <c r="F2129" s="135"/>
    </row>
    <row r="2130" spans="2:6">
      <c r="B2130" s="134"/>
      <c r="C2130" s="134"/>
      <c r="D2130" s="134"/>
      <c r="E2130" s="134"/>
      <c r="F2130" s="135"/>
    </row>
    <row r="2131" spans="2:6">
      <c r="B2131" s="134"/>
      <c r="C2131" s="134"/>
      <c r="D2131" s="134"/>
      <c r="E2131" s="134"/>
      <c r="F2131" s="135"/>
    </row>
    <row r="2132" spans="2:6">
      <c r="B2132" s="134"/>
      <c r="C2132" s="134"/>
      <c r="D2132" s="134"/>
      <c r="E2132" s="134"/>
      <c r="F2132" s="135"/>
    </row>
    <row r="2133" spans="2:6">
      <c r="B2133" s="134"/>
      <c r="C2133" s="134"/>
      <c r="D2133" s="134"/>
      <c r="E2133" s="134"/>
      <c r="F2133" s="135"/>
    </row>
    <row r="2134" spans="2:6">
      <c r="B2134" s="134"/>
      <c r="C2134" s="134"/>
      <c r="D2134" s="134"/>
      <c r="E2134" s="134"/>
      <c r="F2134" s="135"/>
    </row>
    <row r="2135" spans="2:6">
      <c r="B2135" s="134"/>
      <c r="C2135" s="134"/>
      <c r="D2135" s="134"/>
      <c r="E2135" s="134"/>
      <c r="F2135" s="135"/>
    </row>
    <row r="2136" spans="2:6">
      <c r="B2136" s="134"/>
      <c r="C2136" s="134"/>
      <c r="D2136" s="134"/>
      <c r="E2136" s="134"/>
      <c r="F2136" s="135"/>
    </row>
    <row r="2137" spans="2:6">
      <c r="B2137" s="134"/>
      <c r="C2137" s="134"/>
      <c r="D2137" s="134"/>
      <c r="E2137" s="134"/>
      <c r="F2137" s="135"/>
    </row>
    <row r="2138" spans="2:6">
      <c r="B2138" s="134"/>
      <c r="C2138" s="134"/>
      <c r="D2138" s="134"/>
      <c r="E2138" s="134"/>
      <c r="F2138" s="135"/>
    </row>
    <row r="2139" spans="2:6">
      <c r="B2139" s="134"/>
      <c r="C2139" s="134"/>
      <c r="D2139" s="134"/>
      <c r="E2139" s="134"/>
      <c r="F2139" s="135"/>
    </row>
    <row r="2140" spans="2:6">
      <c r="B2140" s="134"/>
      <c r="C2140" s="134"/>
      <c r="D2140" s="134"/>
      <c r="E2140" s="134"/>
      <c r="F2140" s="135"/>
    </row>
    <row r="2141" spans="2:6">
      <c r="B2141" s="134"/>
      <c r="C2141" s="134"/>
      <c r="D2141" s="134"/>
      <c r="E2141" s="134"/>
      <c r="F2141" s="135"/>
    </row>
    <row r="2142" spans="2:6">
      <c r="B2142" s="134"/>
      <c r="C2142" s="134"/>
      <c r="D2142" s="134"/>
      <c r="E2142" s="134"/>
      <c r="F2142" s="135"/>
    </row>
    <row r="2143" spans="2:6">
      <c r="B2143" s="134"/>
      <c r="C2143" s="134"/>
      <c r="D2143" s="134"/>
      <c r="E2143" s="134"/>
      <c r="F2143" s="135"/>
    </row>
    <row r="2144" spans="2:6">
      <c r="B2144" s="134"/>
      <c r="C2144" s="134"/>
      <c r="D2144" s="134"/>
      <c r="E2144" s="134"/>
      <c r="F2144" s="135"/>
    </row>
    <row r="2145" spans="2:6">
      <c r="B2145" s="134"/>
      <c r="C2145" s="134"/>
      <c r="D2145" s="134"/>
      <c r="E2145" s="134"/>
      <c r="F2145" s="135"/>
    </row>
    <row r="2146" spans="2:6">
      <c r="B2146" s="134"/>
      <c r="C2146" s="134"/>
      <c r="D2146" s="134"/>
      <c r="E2146" s="134"/>
      <c r="F2146" s="135"/>
    </row>
    <row r="2147" spans="2:6">
      <c r="B2147" s="134"/>
      <c r="C2147" s="134"/>
      <c r="D2147" s="134"/>
      <c r="E2147" s="134"/>
      <c r="F2147" s="135"/>
    </row>
    <row r="2148" spans="2:6">
      <c r="B2148" s="134"/>
      <c r="C2148" s="134"/>
      <c r="D2148" s="134"/>
      <c r="E2148" s="134"/>
      <c r="F2148" s="135"/>
    </row>
    <row r="2149" spans="2:6">
      <c r="B2149" s="134"/>
      <c r="C2149" s="134"/>
      <c r="D2149" s="134"/>
      <c r="E2149" s="134"/>
      <c r="F2149" s="135"/>
    </row>
    <row r="2150" spans="2:6">
      <c r="B2150" s="134"/>
      <c r="C2150" s="134"/>
      <c r="D2150" s="134"/>
      <c r="E2150" s="134"/>
      <c r="F2150" s="135"/>
    </row>
    <row r="2151" spans="2:6">
      <c r="B2151" s="134"/>
      <c r="C2151" s="134"/>
      <c r="D2151" s="134"/>
      <c r="E2151" s="134"/>
      <c r="F2151" s="135"/>
    </row>
    <row r="2152" spans="2:6">
      <c r="B2152" s="134"/>
      <c r="C2152" s="134"/>
      <c r="D2152" s="134"/>
      <c r="E2152" s="134"/>
      <c r="F2152" s="135"/>
    </row>
    <row r="2153" spans="2:6">
      <c r="B2153" s="134"/>
      <c r="C2153" s="134"/>
      <c r="D2153" s="134"/>
      <c r="E2153" s="134"/>
      <c r="F2153" s="135"/>
    </row>
    <row r="2154" spans="2:6">
      <c r="B2154" s="134"/>
      <c r="C2154" s="134"/>
      <c r="D2154" s="134"/>
      <c r="E2154" s="134"/>
      <c r="F2154" s="135"/>
    </row>
    <row r="2155" spans="2:6">
      <c r="B2155" s="134"/>
      <c r="C2155" s="134"/>
      <c r="D2155" s="134"/>
      <c r="E2155" s="134"/>
      <c r="F2155" s="135"/>
    </row>
    <row r="2156" spans="2:6">
      <c r="B2156" s="134"/>
      <c r="C2156" s="134"/>
      <c r="D2156" s="134"/>
      <c r="E2156" s="134"/>
      <c r="F2156" s="135"/>
    </row>
    <row r="2157" spans="2:6">
      <c r="B2157" s="134"/>
      <c r="C2157" s="134"/>
      <c r="D2157" s="134"/>
      <c r="E2157" s="134"/>
      <c r="F2157" s="135"/>
    </row>
    <row r="2158" spans="2:6">
      <c r="B2158" s="134"/>
      <c r="C2158" s="134"/>
      <c r="D2158" s="134"/>
      <c r="E2158" s="134"/>
      <c r="F2158" s="135"/>
    </row>
    <row r="2159" spans="2:6">
      <c r="B2159" s="134"/>
      <c r="C2159" s="134"/>
      <c r="D2159" s="134"/>
      <c r="E2159" s="134"/>
      <c r="F2159" s="135"/>
    </row>
    <row r="2160" spans="2:6">
      <c r="B2160" s="134"/>
      <c r="C2160" s="134"/>
      <c r="D2160" s="134"/>
      <c r="E2160" s="134"/>
      <c r="F2160" s="135"/>
    </row>
    <row r="2161" spans="2:6">
      <c r="B2161" s="134"/>
      <c r="C2161" s="134"/>
      <c r="D2161" s="134"/>
      <c r="E2161" s="134"/>
      <c r="F2161" s="135"/>
    </row>
    <row r="2162" spans="2:6">
      <c r="B2162" s="134"/>
      <c r="C2162" s="134"/>
      <c r="D2162" s="134"/>
      <c r="E2162" s="134"/>
      <c r="F2162" s="135"/>
    </row>
    <row r="2163" spans="2:6">
      <c r="B2163" s="134"/>
      <c r="C2163" s="134"/>
      <c r="D2163" s="134"/>
      <c r="E2163" s="134"/>
      <c r="F2163" s="135"/>
    </row>
    <row r="2164" spans="2:6">
      <c r="B2164" s="134"/>
      <c r="C2164" s="134"/>
      <c r="D2164" s="134"/>
      <c r="E2164" s="134"/>
      <c r="F2164" s="135"/>
    </row>
    <row r="2165" spans="2:6">
      <c r="B2165" s="134"/>
      <c r="C2165" s="134"/>
      <c r="D2165" s="134"/>
      <c r="E2165" s="134"/>
      <c r="F2165" s="135"/>
    </row>
    <row r="2166" spans="2:6">
      <c r="B2166" s="134"/>
      <c r="C2166" s="134"/>
      <c r="D2166" s="134"/>
      <c r="E2166" s="134"/>
      <c r="F2166" s="135"/>
    </row>
    <row r="2167" spans="2:6">
      <c r="B2167" s="134"/>
      <c r="C2167" s="134"/>
      <c r="D2167" s="134"/>
      <c r="E2167" s="134"/>
      <c r="F2167" s="135"/>
    </row>
    <row r="2168" spans="2:6">
      <c r="B2168" s="134"/>
      <c r="C2168" s="134"/>
      <c r="D2168" s="134"/>
      <c r="E2168" s="134"/>
      <c r="F2168" s="135"/>
    </row>
    <row r="2169" spans="2:6">
      <c r="B2169" s="134"/>
      <c r="C2169" s="134"/>
      <c r="D2169" s="134"/>
      <c r="E2169" s="134"/>
      <c r="F2169" s="135"/>
    </row>
    <row r="2170" spans="2:6">
      <c r="B2170" s="134"/>
      <c r="C2170" s="134"/>
      <c r="D2170" s="134"/>
      <c r="E2170" s="134"/>
      <c r="F2170" s="135"/>
    </row>
    <row r="2171" spans="2:6">
      <c r="B2171" s="134"/>
      <c r="C2171" s="134"/>
      <c r="D2171" s="134"/>
      <c r="E2171" s="134"/>
      <c r="F2171" s="135"/>
    </row>
    <row r="2172" spans="2:6">
      <c r="B2172" s="134"/>
      <c r="C2172" s="134"/>
      <c r="D2172" s="134"/>
      <c r="E2172" s="134"/>
      <c r="F2172" s="135"/>
    </row>
    <row r="2173" spans="2:6">
      <c r="B2173" s="134"/>
      <c r="C2173" s="134"/>
      <c r="D2173" s="134"/>
      <c r="E2173" s="134"/>
      <c r="F2173" s="135"/>
    </row>
    <row r="2174" spans="2:6">
      <c r="B2174" s="134"/>
      <c r="C2174" s="134"/>
      <c r="D2174" s="134"/>
      <c r="E2174" s="134"/>
      <c r="F2174" s="135"/>
    </row>
    <row r="2175" spans="2:6">
      <c r="B2175" s="134"/>
      <c r="C2175" s="134"/>
      <c r="D2175" s="134"/>
      <c r="E2175" s="134"/>
      <c r="F2175" s="135"/>
    </row>
    <row r="2176" spans="2:6">
      <c r="B2176" s="134"/>
      <c r="C2176" s="134"/>
      <c r="D2176" s="134"/>
      <c r="E2176" s="134"/>
      <c r="F2176" s="135"/>
    </row>
    <row r="2177" spans="2:6">
      <c r="B2177" s="134"/>
      <c r="C2177" s="134"/>
      <c r="D2177" s="134"/>
      <c r="E2177" s="134"/>
      <c r="F2177" s="135"/>
    </row>
    <row r="2178" spans="2:6">
      <c r="B2178" s="134"/>
      <c r="C2178" s="134"/>
      <c r="D2178" s="134"/>
      <c r="E2178" s="134"/>
      <c r="F2178" s="135"/>
    </row>
    <row r="2179" spans="2:6">
      <c r="B2179" s="134"/>
      <c r="C2179" s="134"/>
      <c r="D2179" s="134"/>
      <c r="E2179" s="134"/>
      <c r="F2179" s="135"/>
    </row>
    <row r="2180" spans="2:6">
      <c r="B2180" s="134"/>
      <c r="C2180" s="134"/>
      <c r="D2180" s="134"/>
      <c r="E2180" s="134"/>
      <c r="F2180" s="135"/>
    </row>
    <row r="2181" spans="2:6">
      <c r="B2181" s="134"/>
      <c r="C2181" s="134"/>
      <c r="D2181" s="134"/>
      <c r="E2181" s="134"/>
      <c r="F2181" s="135"/>
    </row>
    <row r="2182" spans="2:6">
      <c r="B2182" s="134"/>
      <c r="C2182" s="134"/>
      <c r="D2182" s="134"/>
      <c r="E2182" s="134"/>
      <c r="F2182" s="135"/>
    </row>
    <row r="2183" spans="2:6">
      <c r="B2183" s="134"/>
      <c r="C2183" s="134"/>
      <c r="D2183" s="134"/>
      <c r="E2183" s="134"/>
      <c r="F2183" s="135"/>
    </row>
    <row r="2184" spans="2:6">
      <c r="B2184" s="134"/>
      <c r="C2184" s="134"/>
      <c r="D2184" s="134"/>
      <c r="E2184" s="134"/>
      <c r="F2184" s="135"/>
    </row>
    <row r="2185" spans="2:6">
      <c r="B2185" s="134"/>
      <c r="C2185" s="134"/>
      <c r="D2185" s="134"/>
      <c r="E2185" s="134"/>
      <c r="F2185" s="135"/>
    </row>
    <row r="2186" spans="2:6">
      <c r="B2186" s="134"/>
      <c r="C2186" s="134"/>
      <c r="D2186" s="134"/>
      <c r="E2186" s="134"/>
      <c r="F2186" s="135"/>
    </row>
    <row r="2187" spans="2:6">
      <c r="B2187" s="134"/>
      <c r="C2187" s="134"/>
      <c r="D2187" s="134"/>
      <c r="E2187" s="134"/>
      <c r="F2187" s="135"/>
    </row>
    <row r="2188" spans="2:6">
      <c r="B2188" s="134"/>
      <c r="C2188" s="134"/>
      <c r="D2188" s="134"/>
      <c r="E2188" s="134"/>
      <c r="F2188" s="135"/>
    </row>
    <row r="2189" spans="2:6">
      <c r="B2189" s="134"/>
      <c r="C2189" s="134"/>
      <c r="D2189" s="134"/>
      <c r="E2189" s="134"/>
      <c r="F2189" s="135"/>
    </row>
    <row r="2190" spans="2:6">
      <c r="B2190" s="134"/>
      <c r="C2190" s="134"/>
      <c r="D2190" s="134"/>
      <c r="E2190" s="134"/>
      <c r="F2190" s="135"/>
    </row>
    <row r="2191" spans="2:6">
      <c r="B2191" s="134"/>
      <c r="C2191" s="134"/>
      <c r="D2191" s="134"/>
      <c r="E2191" s="134"/>
      <c r="F2191" s="135"/>
    </row>
    <row r="2192" spans="2:6">
      <c r="B2192" s="134"/>
      <c r="C2192" s="134"/>
      <c r="D2192" s="134"/>
      <c r="E2192" s="134"/>
      <c r="F2192" s="135"/>
    </row>
    <row r="2193" spans="2:6">
      <c r="B2193" s="134"/>
      <c r="C2193" s="134"/>
      <c r="D2193" s="134"/>
      <c r="E2193" s="134"/>
      <c r="F2193" s="135"/>
    </row>
    <row r="2194" spans="2:6">
      <c r="B2194" s="134"/>
      <c r="C2194" s="134"/>
      <c r="D2194" s="134"/>
      <c r="E2194" s="134"/>
      <c r="F2194" s="135"/>
    </row>
    <row r="2195" spans="2:6">
      <c r="B2195" s="134"/>
      <c r="C2195" s="134"/>
      <c r="D2195" s="134"/>
      <c r="E2195" s="134"/>
      <c r="F2195" s="135"/>
    </row>
    <row r="2196" spans="2:6">
      <c r="B2196" s="134"/>
      <c r="C2196" s="134"/>
      <c r="D2196" s="134"/>
      <c r="E2196" s="134"/>
      <c r="F2196" s="135"/>
    </row>
    <row r="2197" spans="2:6">
      <c r="B2197" s="134"/>
      <c r="C2197" s="134"/>
      <c r="D2197" s="134"/>
      <c r="E2197" s="134"/>
      <c r="F2197" s="135"/>
    </row>
    <row r="2198" spans="2:6">
      <c r="B2198" s="134"/>
      <c r="C2198" s="134"/>
      <c r="D2198" s="134"/>
      <c r="E2198" s="134"/>
      <c r="F2198" s="135"/>
    </row>
    <row r="2199" spans="2:6">
      <c r="B2199" s="134"/>
      <c r="C2199" s="134"/>
      <c r="D2199" s="134"/>
      <c r="E2199" s="134"/>
      <c r="F2199" s="135"/>
    </row>
    <row r="2200" spans="2:6">
      <c r="B2200" s="134"/>
      <c r="C2200" s="134"/>
      <c r="D2200" s="134"/>
      <c r="E2200" s="134"/>
      <c r="F2200" s="135"/>
    </row>
    <row r="2201" spans="2:6">
      <c r="B2201" s="134"/>
      <c r="C2201" s="134"/>
      <c r="D2201" s="134"/>
      <c r="E2201" s="134"/>
      <c r="F2201" s="135"/>
    </row>
    <row r="2202" spans="2:6">
      <c r="B2202" s="134"/>
      <c r="C2202" s="134"/>
      <c r="D2202" s="134"/>
      <c r="E2202" s="134"/>
      <c r="F2202" s="135"/>
    </row>
    <row r="2203" spans="2:6">
      <c r="B2203" s="134"/>
      <c r="C2203" s="134"/>
      <c r="D2203" s="134"/>
      <c r="E2203" s="134"/>
      <c r="F2203" s="135"/>
    </row>
    <row r="2204" spans="2:6">
      <c r="B2204" s="134"/>
      <c r="C2204" s="134"/>
      <c r="D2204" s="134"/>
      <c r="E2204" s="134"/>
    </row>
    <row r="2205" spans="2:6">
      <c r="B2205" s="134"/>
      <c r="C2205" s="134"/>
      <c r="D2205" s="134"/>
      <c r="E2205" s="134"/>
    </row>
    <row r="2206" spans="2:6">
      <c r="B2206" s="134"/>
      <c r="C2206" s="134"/>
      <c r="D2206" s="134"/>
      <c r="E2206" s="134"/>
    </row>
    <row r="2207" spans="2:6">
      <c r="B2207" s="134"/>
      <c r="C2207" s="134"/>
      <c r="D2207" s="134"/>
      <c r="E2207" s="134"/>
    </row>
    <row r="2208" spans="2:6">
      <c r="B2208" s="134"/>
      <c r="C2208" s="134"/>
      <c r="D2208" s="134"/>
      <c r="E2208" s="134"/>
    </row>
    <row r="2209" spans="2:5">
      <c r="B2209" s="134"/>
      <c r="C2209" s="134"/>
      <c r="D2209" s="134"/>
      <c r="E2209" s="134"/>
    </row>
    <row r="2210" spans="2:5">
      <c r="B2210" s="134"/>
      <c r="C2210" s="134"/>
      <c r="D2210" s="134"/>
      <c r="E2210" s="134"/>
    </row>
    <row r="2211" spans="2:5">
      <c r="B2211" s="134"/>
      <c r="C2211" s="134"/>
      <c r="D2211" s="134"/>
      <c r="E2211" s="134"/>
    </row>
    <row r="2212" spans="2:5">
      <c r="B2212" s="134"/>
      <c r="C2212" s="134"/>
      <c r="D2212" s="134"/>
      <c r="E2212" s="134"/>
    </row>
    <row r="2213" spans="2:5">
      <c r="B2213" s="134"/>
      <c r="C2213" s="134"/>
      <c r="D2213" s="134"/>
      <c r="E2213" s="134"/>
    </row>
    <row r="2214" spans="2:5">
      <c r="B2214" s="134"/>
      <c r="C2214" s="134"/>
      <c r="D2214" s="134"/>
      <c r="E2214" s="134"/>
    </row>
    <row r="2215" spans="2:5">
      <c r="B2215" s="134"/>
      <c r="C2215" s="134"/>
      <c r="D2215" s="134"/>
      <c r="E2215" s="134"/>
    </row>
    <row r="2216" spans="2:5">
      <c r="B2216" s="134"/>
      <c r="C2216" s="134"/>
      <c r="D2216" s="134"/>
      <c r="E2216" s="134"/>
    </row>
    <row r="2217" spans="2:5">
      <c r="B2217" s="134"/>
      <c r="C2217" s="134"/>
      <c r="D2217" s="134"/>
      <c r="E2217" s="134"/>
    </row>
    <row r="2218" spans="2:5">
      <c r="B2218" s="134"/>
      <c r="C2218" s="134"/>
      <c r="D2218" s="134"/>
      <c r="E2218" s="134"/>
    </row>
    <row r="2219" spans="2:5">
      <c r="B2219" s="134"/>
      <c r="C2219" s="134"/>
      <c r="D2219" s="134"/>
      <c r="E2219" s="134"/>
    </row>
    <row r="2220" spans="2:5">
      <c r="B2220" s="134"/>
      <c r="C2220" s="134"/>
      <c r="D2220" s="134"/>
      <c r="E2220" s="134"/>
    </row>
    <row r="2221" spans="2:5">
      <c r="B2221" s="134"/>
      <c r="C2221" s="134"/>
      <c r="D2221" s="134"/>
      <c r="E2221" s="134"/>
    </row>
    <row r="2222" spans="2:5">
      <c r="B2222" s="134"/>
      <c r="C2222" s="134"/>
      <c r="D2222" s="134"/>
      <c r="E2222" s="134"/>
    </row>
    <row r="2223" spans="2:5">
      <c r="B2223" s="134"/>
      <c r="C2223" s="134"/>
      <c r="D2223" s="134"/>
      <c r="E2223" s="134"/>
    </row>
    <row r="2224" spans="2:5">
      <c r="B2224" s="134"/>
      <c r="C2224" s="134"/>
      <c r="D2224" s="134"/>
      <c r="E2224" s="134"/>
    </row>
    <row r="2225" spans="2:5">
      <c r="B2225" s="134"/>
      <c r="C2225" s="134"/>
      <c r="D2225" s="134"/>
      <c r="E2225" s="134"/>
    </row>
    <row r="2226" spans="2:5">
      <c r="B2226" s="134"/>
      <c r="C2226" s="134"/>
      <c r="D2226" s="134"/>
      <c r="E2226" s="134"/>
    </row>
    <row r="2227" spans="2:5">
      <c r="B2227" s="134"/>
      <c r="C2227" s="134"/>
      <c r="D2227" s="134"/>
      <c r="E2227" s="134"/>
    </row>
    <row r="2228" spans="2:5">
      <c r="B2228" s="134"/>
      <c r="C2228" s="134"/>
      <c r="D2228" s="134"/>
      <c r="E2228" s="134"/>
    </row>
    <row r="2229" spans="2:5">
      <c r="B2229" s="134"/>
      <c r="C2229" s="134"/>
      <c r="D2229" s="134"/>
      <c r="E2229" s="134"/>
    </row>
    <row r="2230" spans="2:5">
      <c r="B2230" s="134"/>
      <c r="C2230" s="134"/>
      <c r="D2230" s="134"/>
      <c r="E2230" s="134"/>
    </row>
    <row r="2231" spans="2:5">
      <c r="B2231" s="134"/>
      <c r="C2231" s="134"/>
      <c r="D2231" s="134"/>
      <c r="E2231" s="134"/>
    </row>
    <row r="2232" spans="2:5">
      <c r="B2232" s="134"/>
      <c r="C2232" s="134"/>
      <c r="D2232" s="134"/>
      <c r="E2232" s="134"/>
    </row>
    <row r="2233" spans="2:5">
      <c r="B2233" s="134"/>
      <c r="C2233" s="134"/>
      <c r="D2233" s="134"/>
      <c r="E2233" s="134"/>
    </row>
    <row r="2234" spans="2:5">
      <c r="B2234" s="134"/>
      <c r="C2234" s="134"/>
      <c r="D2234" s="134"/>
      <c r="E2234" s="134"/>
    </row>
    <row r="2235" spans="2:5">
      <c r="B2235" s="134"/>
      <c r="C2235" s="134"/>
      <c r="D2235" s="134"/>
      <c r="E2235" s="134"/>
    </row>
    <row r="2236" spans="2:5">
      <c r="B2236" s="134"/>
      <c r="C2236" s="134"/>
      <c r="D2236" s="134"/>
      <c r="E2236" s="134"/>
    </row>
    <row r="2237" spans="2:5">
      <c r="B2237" s="134"/>
      <c r="C2237" s="134"/>
      <c r="D2237" s="134"/>
      <c r="E2237" s="134"/>
    </row>
    <row r="2238" spans="2:5">
      <c r="B2238" s="134"/>
      <c r="C2238" s="134"/>
      <c r="D2238" s="134"/>
      <c r="E2238" s="134"/>
    </row>
    <row r="2239" spans="2:5">
      <c r="B2239" s="134"/>
      <c r="C2239" s="134"/>
      <c r="D2239" s="134"/>
      <c r="E2239" s="134"/>
    </row>
    <row r="2240" spans="2:5">
      <c r="B2240" s="134"/>
      <c r="C2240" s="134"/>
      <c r="D2240" s="134"/>
      <c r="E2240" s="134"/>
    </row>
    <row r="2241" spans="2:5">
      <c r="B2241" s="134"/>
      <c r="C2241" s="134"/>
      <c r="D2241" s="134"/>
      <c r="E2241" s="134"/>
    </row>
    <row r="2242" spans="2:5">
      <c r="B2242" s="134"/>
      <c r="C2242" s="134"/>
      <c r="D2242" s="134"/>
      <c r="E2242" s="134"/>
    </row>
    <row r="2243" spans="2:5">
      <c r="B2243" s="134"/>
      <c r="C2243" s="134"/>
      <c r="D2243" s="134"/>
      <c r="E2243" s="134"/>
    </row>
    <row r="2244" spans="2:5">
      <c r="B2244" s="134"/>
      <c r="C2244" s="134"/>
      <c r="D2244" s="134"/>
      <c r="E2244" s="134"/>
    </row>
    <row r="2245" spans="2:5">
      <c r="B2245" s="134"/>
      <c r="C2245" s="134"/>
      <c r="D2245" s="134"/>
      <c r="E2245" s="134"/>
    </row>
    <row r="2246" spans="2:5">
      <c r="B2246" s="134"/>
      <c r="C2246" s="134"/>
      <c r="D2246" s="134"/>
      <c r="E2246" s="134"/>
    </row>
    <row r="2247" spans="2:5">
      <c r="B2247" s="134"/>
      <c r="C2247" s="134"/>
      <c r="D2247" s="134"/>
      <c r="E2247" s="134"/>
    </row>
    <row r="2248" spans="2:5">
      <c r="B2248" s="134"/>
      <c r="C2248" s="134"/>
      <c r="D2248" s="134"/>
      <c r="E2248" s="134"/>
    </row>
    <row r="2249" spans="2:5">
      <c r="B2249" s="134"/>
      <c r="C2249" s="134"/>
      <c r="D2249" s="134"/>
      <c r="E2249" s="134"/>
    </row>
    <row r="2250" spans="2:5">
      <c r="B2250" s="134"/>
      <c r="C2250" s="134"/>
      <c r="D2250" s="134"/>
      <c r="E2250" s="134"/>
    </row>
    <row r="2251" spans="2:5">
      <c r="B2251" s="134"/>
      <c r="C2251" s="134"/>
      <c r="D2251" s="134"/>
      <c r="E2251" s="134"/>
    </row>
    <row r="2252" spans="2:5">
      <c r="B2252" s="134"/>
      <c r="C2252" s="134"/>
      <c r="D2252" s="134"/>
      <c r="E2252" s="134"/>
    </row>
    <row r="2253" spans="2:5">
      <c r="B2253" s="134"/>
      <c r="C2253" s="134"/>
      <c r="D2253" s="134"/>
      <c r="E2253" s="134"/>
    </row>
    <row r="2254" spans="2:5">
      <c r="B2254" s="134"/>
      <c r="C2254" s="134"/>
      <c r="D2254" s="134"/>
      <c r="E2254" s="134"/>
    </row>
    <row r="2255" spans="2:5">
      <c r="B2255" s="134"/>
      <c r="C2255" s="134"/>
      <c r="D2255" s="134"/>
      <c r="E2255" s="134"/>
    </row>
    <row r="2256" spans="2:5">
      <c r="B2256" s="134"/>
      <c r="C2256" s="134"/>
      <c r="D2256" s="134"/>
      <c r="E2256" s="134"/>
    </row>
    <row r="2257" spans="2:5">
      <c r="B2257" s="134"/>
      <c r="C2257" s="134"/>
      <c r="D2257" s="134"/>
      <c r="E2257" s="134"/>
    </row>
    <row r="2258" spans="2:5">
      <c r="B2258" s="134"/>
      <c r="C2258" s="134"/>
      <c r="D2258" s="134"/>
      <c r="E2258" s="134"/>
    </row>
    <row r="2259" spans="2:5">
      <c r="B2259" s="134"/>
      <c r="C2259" s="134"/>
      <c r="D2259" s="134"/>
      <c r="E2259" s="134"/>
    </row>
    <row r="2260" spans="2:5">
      <c r="B2260" s="134"/>
      <c r="C2260" s="134"/>
      <c r="D2260" s="134"/>
      <c r="E2260" s="134"/>
    </row>
    <row r="2261" spans="2:5">
      <c r="B2261" s="134"/>
      <c r="C2261" s="134"/>
      <c r="D2261" s="134"/>
      <c r="E2261" s="134"/>
    </row>
    <row r="2262" spans="2:5">
      <c r="B2262" s="134"/>
      <c r="C2262" s="134"/>
      <c r="D2262" s="134"/>
      <c r="E2262" s="134"/>
    </row>
    <row r="2263" spans="2:5">
      <c r="B2263" s="134"/>
      <c r="C2263" s="134"/>
      <c r="D2263" s="134"/>
      <c r="E2263" s="134"/>
    </row>
    <row r="2264" spans="2:5">
      <c r="B2264" s="134"/>
      <c r="C2264" s="134"/>
      <c r="D2264" s="134"/>
      <c r="E2264" s="134"/>
    </row>
    <row r="2265" spans="2:5">
      <c r="B2265" s="134"/>
      <c r="C2265" s="134"/>
      <c r="D2265" s="134"/>
      <c r="E2265" s="134"/>
    </row>
    <row r="2266" spans="2:5">
      <c r="B2266" s="134"/>
      <c r="C2266" s="134"/>
      <c r="D2266" s="134"/>
      <c r="E2266" s="134"/>
    </row>
    <row r="2267" spans="2:5">
      <c r="B2267" s="134"/>
      <c r="C2267" s="134"/>
      <c r="D2267" s="134"/>
      <c r="E2267" s="134"/>
    </row>
    <row r="2268" spans="2:5">
      <c r="B2268" s="134"/>
      <c r="C2268" s="134"/>
      <c r="D2268" s="134"/>
      <c r="E2268" s="134"/>
    </row>
    <row r="2269" spans="2:5">
      <c r="B2269" s="134"/>
      <c r="C2269" s="134"/>
      <c r="D2269" s="134"/>
      <c r="E2269" s="134"/>
    </row>
    <row r="2270" spans="2:5">
      <c r="B2270" s="134"/>
      <c r="C2270" s="134"/>
      <c r="D2270" s="134"/>
      <c r="E2270" s="134"/>
    </row>
    <row r="2271" spans="2:5">
      <c r="B2271" s="134"/>
      <c r="C2271" s="134"/>
      <c r="D2271" s="134"/>
      <c r="E2271" s="134"/>
    </row>
    <row r="2272" spans="2:5">
      <c r="B2272" s="134"/>
      <c r="C2272" s="134"/>
      <c r="D2272" s="134"/>
      <c r="E2272" s="134"/>
    </row>
    <row r="2273" spans="2:5">
      <c r="B2273" s="134"/>
      <c r="C2273" s="134"/>
      <c r="D2273" s="134"/>
      <c r="E2273" s="134"/>
    </row>
    <row r="2274" spans="2:5">
      <c r="B2274" s="134"/>
      <c r="C2274" s="134"/>
      <c r="D2274" s="134"/>
      <c r="E2274" s="134"/>
    </row>
    <row r="2275" spans="2:5">
      <c r="B2275" s="134"/>
      <c r="C2275" s="134"/>
      <c r="D2275" s="134"/>
      <c r="E2275" s="134"/>
    </row>
    <row r="2276" spans="2:5">
      <c r="B2276" s="134"/>
      <c r="C2276" s="134"/>
      <c r="D2276" s="134"/>
      <c r="E2276" s="134"/>
    </row>
    <row r="2277" spans="2:5">
      <c r="B2277" s="134"/>
      <c r="C2277" s="134"/>
      <c r="D2277" s="134"/>
      <c r="E2277" s="134"/>
    </row>
    <row r="2278" spans="2:5">
      <c r="B2278" s="134"/>
      <c r="C2278" s="134"/>
      <c r="D2278" s="134"/>
      <c r="E2278" s="134"/>
    </row>
    <row r="2279" spans="2:5">
      <c r="B2279" s="134"/>
      <c r="C2279" s="134"/>
      <c r="D2279" s="134"/>
      <c r="E2279" s="134"/>
    </row>
    <row r="2280" spans="2:5">
      <c r="B2280" s="134"/>
      <c r="C2280" s="134"/>
      <c r="D2280" s="134"/>
      <c r="E2280" s="134"/>
    </row>
    <row r="2281" spans="2:5">
      <c r="B2281" s="134"/>
      <c r="C2281" s="134"/>
      <c r="D2281" s="134"/>
      <c r="E2281" s="134"/>
    </row>
    <row r="2282" spans="2:5">
      <c r="B2282" s="134"/>
      <c r="C2282" s="134"/>
      <c r="D2282" s="134"/>
      <c r="E2282" s="134"/>
    </row>
    <row r="2283" spans="2:5">
      <c r="B2283" s="134"/>
      <c r="C2283" s="134"/>
      <c r="D2283" s="134"/>
      <c r="E2283" s="134"/>
    </row>
    <row r="2284" spans="2:5">
      <c r="B2284" s="134"/>
      <c r="C2284" s="134"/>
      <c r="D2284" s="134"/>
      <c r="E2284" s="134"/>
    </row>
    <row r="2285" spans="2:5">
      <c r="B2285" s="134"/>
      <c r="C2285" s="134"/>
      <c r="D2285" s="134"/>
      <c r="E2285" s="134"/>
    </row>
    <row r="2286" spans="2:5">
      <c r="B2286" s="134"/>
      <c r="C2286" s="134"/>
      <c r="D2286" s="134"/>
      <c r="E2286" s="134"/>
    </row>
    <row r="2287" spans="2:5">
      <c r="B2287" s="134"/>
      <c r="C2287" s="134"/>
      <c r="D2287" s="134"/>
      <c r="E2287" s="134"/>
    </row>
    <row r="2288" spans="2:5">
      <c r="B2288" s="134"/>
      <c r="C2288" s="134"/>
      <c r="D2288" s="134"/>
      <c r="E2288" s="134"/>
    </row>
    <row r="2289" spans="2:5">
      <c r="B2289" s="134"/>
      <c r="C2289" s="134"/>
      <c r="D2289" s="134"/>
      <c r="E2289" s="134"/>
    </row>
    <row r="2290" spans="2:5">
      <c r="B2290" s="134"/>
      <c r="C2290" s="134"/>
      <c r="D2290" s="134"/>
      <c r="E2290" s="134"/>
    </row>
    <row r="2291" spans="2:5">
      <c r="B2291" s="134"/>
      <c r="C2291" s="134"/>
      <c r="D2291" s="134"/>
      <c r="E2291" s="134"/>
    </row>
    <row r="2292" spans="2:5">
      <c r="B2292" s="134"/>
      <c r="C2292" s="134"/>
      <c r="D2292" s="134"/>
      <c r="E2292" s="134"/>
    </row>
    <row r="2293" spans="2:5">
      <c r="B2293" s="134"/>
      <c r="C2293" s="134"/>
      <c r="D2293" s="134"/>
      <c r="E2293" s="134"/>
    </row>
    <row r="2294" spans="2:5">
      <c r="B2294" s="134"/>
      <c r="C2294" s="134"/>
      <c r="D2294" s="134"/>
      <c r="E2294" s="134"/>
    </row>
    <row r="2295" spans="2:5">
      <c r="B2295" s="134"/>
      <c r="C2295" s="134"/>
      <c r="D2295" s="134"/>
      <c r="E2295" s="134"/>
    </row>
    <row r="2296" spans="2:5">
      <c r="B2296" s="134"/>
      <c r="C2296" s="134"/>
      <c r="D2296" s="134"/>
      <c r="E2296" s="134"/>
    </row>
    <row r="2297" spans="2:5">
      <c r="B2297" s="134"/>
      <c r="C2297" s="134"/>
      <c r="D2297" s="134"/>
      <c r="E2297" s="134"/>
    </row>
    <row r="2298" spans="2:5">
      <c r="B2298" s="134"/>
      <c r="C2298" s="134"/>
      <c r="D2298" s="134"/>
      <c r="E2298" s="134"/>
    </row>
    <row r="2299" spans="2:5">
      <c r="B2299" s="134"/>
      <c r="C2299" s="134"/>
      <c r="D2299" s="134"/>
      <c r="E2299" s="134"/>
    </row>
    <row r="2300" spans="2:5">
      <c r="B2300" s="134"/>
      <c r="C2300" s="134"/>
      <c r="D2300" s="134"/>
      <c r="E2300" s="134"/>
    </row>
    <row r="2301" spans="2:5">
      <c r="B2301" s="134"/>
      <c r="C2301" s="134"/>
      <c r="D2301" s="134"/>
      <c r="E2301" s="134"/>
    </row>
    <row r="2302" spans="2:5">
      <c r="B2302" s="134"/>
      <c r="C2302" s="134"/>
      <c r="D2302" s="134"/>
      <c r="E2302" s="134"/>
    </row>
    <row r="2303" spans="2:5">
      <c r="B2303" s="134"/>
      <c r="C2303" s="134"/>
      <c r="D2303" s="134"/>
      <c r="E2303" s="134"/>
    </row>
    <row r="2304" spans="2:5">
      <c r="B2304" s="134"/>
      <c r="C2304" s="134"/>
      <c r="D2304" s="134"/>
      <c r="E2304" s="134"/>
    </row>
    <row r="2305" spans="2:5">
      <c r="B2305" s="134"/>
      <c r="C2305" s="134"/>
      <c r="D2305" s="134"/>
      <c r="E2305" s="134"/>
    </row>
    <row r="2306" spans="2:5">
      <c r="B2306" s="134"/>
      <c r="C2306" s="134"/>
      <c r="D2306" s="134"/>
      <c r="E2306" s="134"/>
    </row>
    <row r="2307" spans="2:5">
      <c r="B2307" s="134"/>
      <c r="C2307" s="134"/>
      <c r="D2307" s="134"/>
      <c r="E2307" s="134"/>
    </row>
    <row r="2308" spans="2:5">
      <c r="B2308" s="134"/>
      <c r="C2308" s="134"/>
      <c r="D2308" s="134"/>
      <c r="E2308" s="134"/>
    </row>
    <row r="2309" spans="2:5">
      <c r="B2309" s="134"/>
      <c r="C2309" s="134"/>
      <c r="D2309" s="134"/>
      <c r="E2309" s="134"/>
    </row>
    <row r="2310" spans="2:5">
      <c r="B2310" s="134"/>
      <c r="C2310" s="134"/>
      <c r="D2310" s="134"/>
      <c r="E2310" s="134"/>
    </row>
    <row r="2311" spans="2:5">
      <c r="B2311" s="134"/>
      <c r="C2311" s="134"/>
      <c r="D2311" s="134"/>
      <c r="E2311" s="134"/>
    </row>
    <row r="2312" spans="2:5">
      <c r="B2312" s="134"/>
      <c r="C2312" s="134"/>
      <c r="D2312" s="134"/>
      <c r="E2312" s="134"/>
    </row>
    <row r="2313" spans="2:5">
      <c r="B2313" s="134"/>
      <c r="C2313" s="134"/>
      <c r="D2313" s="134"/>
      <c r="E2313" s="134"/>
    </row>
    <row r="2314" spans="2:5">
      <c r="B2314" s="134"/>
      <c r="C2314" s="134"/>
      <c r="D2314" s="134"/>
      <c r="E2314" s="134"/>
    </row>
    <row r="2315" spans="2:5">
      <c r="B2315" s="134"/>
      <c r="C2315" s="134"/>
      <c r="D2315" s="134"/>
      <c r="E2315" s="134"/>
    </row>
    <row r="2316" spans="2:5">
      <c r="B2316" s="134"/>
      <c r="C2316" s="134"/>
      <c r="D2316" s="134"/>
      <c r="E2316" s="134"/>
    </row>
    <row r="2317" spans="2:5">
      <c r="B2317" s="134"/>
      <c r="C2317" s="134"/>
      <c r="D2317" s="134"/>
      <c r="E2317" s="134"/>
    </row>
    <row r="2318" spans="2:5">
      <c r="B2318" s="134"/>
      <c r="C2318" s="134"/>
      <c r="D2318" s="134"/>
      <c r="E2318" s="134"/>
    </row>
    <row r="2319" spans="2:5">
      <c r="B2319" s="134"/>
      <c r="C2319" s="134"/>
      <c r="D2319" s="134"/>
      <c r="E2319" s="134"/>
    </row>
    <row r="2320" spans="2:5">
      <c r="B2320" s="134"/>
      <c r="C2320" s="134"/>
      <c r="D2320" s="134"/>
      <c r="E2320" s="134"/>
    </row>
    <row r="2321" spans="2:5">
      <c r="B2321" s="134"/>
      <c r="C2321" s="134"/>
      <c r="D2321" s="134"/>
      <c r="E2321" s="134"/>
    </row>
    <row r="2322" spans="2:5">
      <c r="B2322" s="134"/>
      <c r="C2322" s="134"/>
      <c r="D2322" s="134"/>
      <c r="E2322" s="134"/>
    </row>
    <row r="2323" spans="2:5">
      <c r="B2323" s="134"/>
      <c r="C2323" s="134"/>
      <c r="D2323" s="134"/>
      <c r="E2323" s="134"/>
    </row>
    <row r="2324" spans="2:5">
      <c r="B2324" s="134"/>
      <c r="C2324" s="134"/>
      <c r="D2324" s="134"/>
      <c r="E2324" s="134"/>
    </row>
    <row r="2325" spans="2:5">
      <c r="B2325" s="134"/>
      <c r="C2325" s="134"/>
      <c r="D2325" s="134"/>
      <c r="E2325" s="134"/>
    </row>
    <row r="2326" spans="2:5">
      <c r="B2326" s="134"/>
      <c r="C2326" s="134"/>
      <c r="D2326" s="134"/>
      <c r="E2326" s="134"/>
    </row>
    <row r="2327" spans="2:5">
      <c r="B2327" s="134"/>
      <c r="C2327" s="134"/>
      <c r="D2327" s="134"/>
      <c r="E2327" s="134"/>
    </row>
    <row r="2328" spans="2:5">
      <c r="B2328" s="134"/>
      <c r="C2328" s="134"/>
      <c r="D2328" s="134"/>
      <c r="E2328" s="134"/>
    </row>
    <row r="2329" spans="2:5">
      <c r="B2329" s="134"/>
      <c r="C2329" s="134"/>
      <c r="D2329" s="134"/>
      <c r="E2329" s="134"/>
    </row>
    <row r="2330" spans="2:5">
      <c r="B2330" s="134"/>
      <c r="C2330" s="134"/>
      <c r="D2330" s="134"/>
      <c r="E2330" s="134"/>
    </row>
    <row r="2331" spans="2:5">
      <c r="B2331" s="134"/>
      <c r="C2331" s="134"/>
      <c r="D2331" s="134"/>
      <c r="E2331" s="134"/>
    </row>
    <row r="2332" spans="2:5">
      <c r="B2332" s="134"/>
      <c r="C2332" s="134"/>
      <c r="D2332" s="134"/>
      <c r="E2332" s="134"/>
    </row>
    <row r="2333" spans="2:5">
      <c r="B2333" s="134"/>
      <c r="C2333" s="134"/>
      <c r="D2333" s="134"/>
      <c r="E2333" s="134"/>
    </row>
    <row r="2334" spans="2:5">
      <c r="B2334" s="134"/>
      <c r="C2334" s="134"/>
      <c r="D2334" s="134"/>
      <c r="E2334" s="134"/>
    </row>
    <row r="2335" spans="2:5">
      <c r="B2335" s="134"/>
      <c r="C2335" s="134"/>
      <c r="D2335" s="134"/>
      <c r="E2335" s="134"/>
    </row>
    <row r="2336" spans="2:5">
      <c r="B2336" s="134"/>
      <c r="C2336" s="134"/>
      <c r="D2336" s="134"/>
      <c r="E2336" s="134"/>
    </row>
    <row r="2337" spans="2:5">
      <c r="B2337" s="134"/>
      <c r="C2337" s="134"/>
      <c r="D2337" s="134"/>
      <c r="E2337" s="134"/>
    </row>
    <row r="2338" spans="2:5">
      <c r="B2338" s="134"/>
      <c r="C2338" s="134"/>
      <c r="D2338" s="134"/>
      <c r="E2338" s="134"/>
    </row>
    <row r="2339" spans="2:5">
      <c r="B2339" s="134"/>
      <c r="C2339" s="134"/>
      <c r="D2339" s="134"/>
      <c r="E2339" s="134"/>
    </row>
    <row r="2340" spans="2:5">
      <c r="B2340" s="134"/>
      <c r="C2340" s="134"/>
      <c r="D2340" s="134"/>
      <c r="E2340" s="134"/>
    </row>
    <row r="2341" spans="2:5">
      <c r="B2341" s="134"/>
      <c r="C2341" s="134"/>
      <c r="D2341" s="134"/>
      <c r="E2341" s="134"/>
    </row>
    <row r="2342" spans="2:5">
      <c r="B2342" s="134"/>
      <c r="C2342" s="134"/>
      <c r="D2342" s="134"/>
      <c r="E2342" s="134"/>
    </row>
    <row r="2343" spans="2:5">
      <c r="B2343" s="134"/>
      <c r="C2343" s="134"/>
      <c r="D2343" s="134"/>
      <c r="E2343" s="134"/>
    </row>
    <row r="2344" spans="2:5">
      <c r="B2344" s="134"/>
      <c r="C2344" s="134"/>
      <c r="D2344" s="134"/>
      <c r="E2344" s="134"/>
    </row>
    <row r="2345" spans="2:5">
      <c r="B2345" s="134"/>
      <c r="C2345" s="134"/>
      <c r="D2345" s="134"/>
      <c r="E2345" s="134"/>
    </row>
    <row r="2346" spans="2:5">
      <c r="B2346" s="134"/>
      <c r="C2346" s="134"/>
      <c r="D2346" s="134"/>
      <c r="E2346" s="134"/>
    </row>
    <row r="2347" spans="2:5">
      <c r="B2347" s="134"/>
      <c r="C2347" s="134"/>
      <c r="D2347" s="134"/>
      <c r="E2347" s="134"/>
    </row>
    <row r="2348" spans="2:5">
      <c r="B2348" s="134"/>
      <c r="C2348" s="134"/>
      <c r="D2348" s="134"/>
      <c r="E2348" s="134"/>
    </row>
    <row r="2349" spans="2:5">
      <c r="B2349" s="134"/>
      <c r="C2349" s="134"/>
      <c r="D2349" s="134"/>
      <c r="E2349" s="134"/>
    </row>
    <row r="2350" spans="2:5">
      <c r="B2350" s="134"/>
      <c r="C2350" s="134"/>
      <c r="D2350" s="134"/>
      <c r="E2350" s="134"/>
    </row>
    <row r="2351" spans="2:5">
      <c r="B2351" s="134"/>
      <c r="C2351" s="134"/>
      <c r="D2351" s="134"/>
      <c r="E2351" s="134"/>
    </row>
    <row r="2352" spans="2:5">
      <c r="B2352" s="134"/>
      <c r="C2352" s="134"/>
      <c r="D2352" s="134"/>
      <c r="E2352" s="134"/>
    </row>
    <row r="2353" spans="2:5">
      <c r="B2353" s="134"/>
      <c r="C2353" s="134"/>
      <c r="D2353" s="134"/>
      <c r="E2353" s="134"/>
    </row>
    <row r="2354" spans="2:5">
      <c r="B2354" s="134"/>
      <c r="C2354" s="134"/>
      <c r="D2354" s="134"/>
      <c r="E2354" s="134"/>
    </row>
    <row r="2355" spans="2:5">
      <c r="B2355" s="134"/>
      <c r="C2355" s="134"/>
      <c r="D2355" s="134"/>
      <c r="E2355" s="134"/>
    </row>
    <row r="2356" spans="2:5">
      <c r="B2356" s="134"/>
      <c r="C2356" s="134"/>
      <c r="D2356" s="134"/>
      <c r="E2356" s="134"/>
    </row>
    <row r="2357" spans="2:5">
      <c r="B2357" s="134"/>
      <c r="C2357" s="134"/>
      <c r="D2357" s="134"/>
      <c r="E2357" s="134"/>
    </row>
    <row r="2358" spans="2:5">
      <c r="B2358" s="134"/>
      <c r="C2358" s="134"/>
      <c r="D2358" s="134"/>
      <c r="E2358" s="134"/>
    </row>
    <row r="2359" spans="2:5">
      <c r="B2359" s="134"/>
      <c r="C2359" s="134"/>
      <c r="D2359" s="134"/>
      <c r="E2359" s="134"/>
    </row>
    <row r="2360" spans="2:5">
      <c r="B2360" s="134"/>
      <c r="C2360" s="134"/>
      <c r="D2360" s="134"/>
      <c r="E2360" s="134"/>
    </row>
    <row r="2361" spans="2:5">
      <c r="B2361" s="134"/>
      <c r="C2361" s="134"/>
      <c r="D2361" s="134"/>
      <c r="E2361" s="134"/>
    </row>
    <row r="65536" spans="1:1">
      <c r="A65536" s="142">
        <f>+J3</f>
        <v>41</v>
      </c>
    </row>
  </sheetData>
  <mergeCells count="1">
    <mergeCell ref="I2:J2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U9596"/>
  <sheetViews>
    <sheetView zoomScale="90" zoomScaleNormal="90" workbookViewId="0">
      <selection activeCell="B2" sqref="B2"/>
    </sheetView>
  </sheetViews>
  <sheetFormatPr defaultColWidth="11.5546875" defaultRowHeight="15.6"/>
  <cols>
    <col min="1" max="1" width="6.44140625" style="190" customWidth="1"/>
    <col min="2" max="2" width="6.77734375" style="63" customWidth="1"/>
    <col min="3" max="3" width="11.5546875" style="188"/>
    <col min="4" max="4" width="7" style="63" customWidth="1"/>
    <col min="5" max="5" width="6.5546875" style="198" customWidth="1"/>
    <col min="6" max="6" width="10.33203125" style="197" customWidth="1"/>
    <col min="7" max="7" width="9.88671875" style="127" customWidth="1"/>
    <col min="8" max="8" width="10.109375" style="127" customWidth="1"/>
    <col min="9" max="9" width="13.109375" style="63" customWidth="1"/>
    <col min="10" max="10" width="16.5546875" style="63" customWidth="1"/>
    <col min="11" max="11" width="13.5546875" style="63" customWidth="1"/>
    <col min="12" max="12" width="3.33203125" customWidth="1"/>
    <col min="13" max="13" width="9.6640625" hidden="1" customWidth="1"/>
    <col min="14" max="14" width="7.88671875" hidden="1" customWidth="1"/>
    <col min="15" max="15" width="8.77734375" hidden="1" customWidth="1"/>
    <col min="16" max="16" width="9" customWidth="1"/>
    <col min="17" max="17" width="26" customWidth="1"/>
    <col min="18" max="18" width="9" customWidth="1"/>
    <col min="19" max="19" width="34.5546875" customWidth="1"/>
    <col min="20" max="20" width="17.21875" customWidth="1"/>
    <col min="21" max="21" width="12.6640625" customWidth="1"/>
    <col min="22" max="22" width="10.88671875" customWidth="1"/>
    <col min="23" max="23" width="15.21875" customWidth="1"/>
    <col min="26" max="26" width="13.44140625" customWidth="1"/>
    <col min="29" max="29" width="13" bestFit="1" customWidth="1"/>
    <col min="31" max="31" width="13" bestFit="1" customWidth="1"/>
  </cols>
  <sheetData>
    <row r="1" spans="1:21" ht="15" thickBot="1">
      <c r="A1" s="158" t="s">
        <v>16</v>
      </c>
      <c r="B1" s="159" t="s">
        <v>17</v>
      </c>
      <c r="C1" s="160" t="s">
        <v>18</v>
      </c>
      <c r="D1" s="161" t="s">
        <v>73</v>
      </c>
      <c r="E1" s="162" t="s">
        <v>74</v>
      </c>
      <c r="F1" s="163" t="s">
        <v>21</v>
      </c>
      <c r="G1" s="416" t="s">
        <v>11</v>
      </c>
      <c r="H1" s="416"/>
      <c r="I1" s="164" t="s">
        <v>75</v>
      </c>
      <c r="J1" s="164"/>
      <c r="K1" s="164"/>
      <c r="L1" s="154"/>
      <c r="M1" s="154"/>
      <c r="N1" s="165" t="s">
        <v>71</v>
      </c>
      <c r="O1" s="165" t="s">
        <v>72</v>
      </c>
      <c r="Q1" t="s">
        <v>76</v>
      </c>
    </row>
    <row r="2" spans="1:21" ht="16.2" thickBot="1">
      <c r="A2" s="166">
        <v>1</v>
      </c>
      <c r="B2" s="167">
        <v>1979</v>
      </c>
      <c r="C2" s="120">
        <v>22.5</v>
      </c>
      <c r="D2" s="168">
        <v>2.3809523809523808E-2</v>
      </c>
      <c r="E2" s="169">
        <v>-1.53</v>
      </c>
      <c r="F2" s="170">
        <v>22.526188515585321</v>
      </c>
      <c r="G2" s="171">
        <v>17.787062528064268</v>
      </c>
      <c r="H2" s="171">
        <v>27.265314503106374</v>
      </c>
      <c r="I2" s="164">
        <f>IF(C2="","",NORMDIST(C2,K$3,K$4,TRUE))</f>
        <v>6.2700532558843516E-2</v>
      </c>
      <c r="J2" s="399" t="s">
        <v>29</v>
      </c>
      <c r="K2" s="399"/>
      <c r="L2" s="154"/>
      <c r="M2" s="154"/>
      <c r="N2" s="172">
        <f>+$K$7*SQRT(2+POWER(E2,2))</f>
        <v>2.4179214222046195</v>
      </c>
      <c r="O2" s="172">
        <v>4.7391259875210539</v>
      </c>
      <c r="Q2">
        <f>IF(C2="","",EXP(-POWER((C2-K$3),2)/(2*K$4*K$4))/(K$4*SQRT(2*PI())))</f>
        <v>1.173204304962119E-2</v>
      </c>
      <c r="R2" s="75"/>
    </row>
    <row r="3" spans="1:21" ht="16.2" thickBot="1">
      <c r="A3" s="166">
        <v>2</v>
      </c>
      <c r="B3" s="167">
        <v>2004</v>
      </c>
      <c r="C3" s="120">
        <v>23.3</v>
      </c>
      <c r="D3" s="168">
        <v>4.7619047619047616E-2</v>
      </c>
      <c r="E3" s="169">
        <v>-1.46</v>
      </c>
      <c r="F3" s="170">
        <v>23.261814834097517</v>
      </c>
      <c r="G3" s="171">
        <v>18.638350645354318</v>
      </c>
      <c r="H3" s="171">
        <v>27.885279022840717</v>
      </c>
      <c r="I3" s="164">
        <f t="shared" ref="I3:I66" si="0">IF(C3="","",NORMDIST(C3,K$3,K$4,TRUE))</f>
        <v>7.264567748540339E-2</v>
      </c>
      <c r="J3" s="173" t="s">
        <v>31</v>
      </c>
      <c r="K3" s="174">
        <v>38.604878048780478</v>
      </c>
      <c r="L3" s="154"/>
      <c r="M3" s="154"/>
      <c r="N3" s="172">
        <f>+$K$7*SQRT(2+POWER(E3,2))</f>
        <v>2.3589103003791836</v>
      </c>
      <c r="O3" s="172">
        <v>4.6234641887432</v>
      </c>
      <c r="Q3">
        <f t="shared" ref="Q3:Q66" si="1">IF(C3="","",EXP(-POWER((C3-K$3),2)/(2*K$4*K$4))/(K$4*SQRT(2*PI())))</f>
        <v>1.3145613801543887E-2</v>
      </c>
      <c r="R3" s="75"/>
    </row>
    <row r="4" spans="1:21" ht="16.2" thickBot="1">
      <c r="A4" s="166">
        <v>3</v>
      </c>
      <c r="B4" s="167">
        <v>1987</v>
      </c>
      <c r="C4" s="120">
        <v>23.7</v>
      </c>
      <c r="D4" s="168">
        <v>7.1428571428571425E-2</v>
      </c>
      <c r="E4" s="169">
        <v>-1.42</v>
      </c>
      <c r="F4" s="170">
        <v>23.682172730390199</v>
      </c>
      <c r="G4" s="171">
        <v>19.123621467888412</v>
      </c>
      <c r="H4" s="171">
        <v>28.240723992891986</v>
      </c>
      <c r="I4" s="164">
        <f t="shared" si="0"/>
        <v>7.8051071546137565E-2</v>
      </c>
      <c r="J4" s="173" t="s">
        <v>32</v>
      </c>
      <c r="K4" s="174">
        <v>10.508947407317097</v>
      </c>
      <c r="L4" s="154"/>
      <c r="M4" s="154"/>
      <c r="N4" s="172">
        <f>+$K$7*SQRT(2+POWER(E4,2))</f>
        <v>2.3257914604600964</v>
      </c>
      <c r="O4" s="172">
        <v>4.5585512625017888</v>
      </c>
      <c r="Q4">
        <f t="shared" si="1"/>
        <v>1.3884833813076199E-2</v>
      </c>
      <c r="R4" s="75"/>
    </row>
    <row r="5" spans="1:21" ht="16.2" thickBot="1">
      <c r="A5" s="166">
        <v>4</v>
      </c>
      <c r="B5" s="167">
        <v>1976</v>
      </c>
      <c r="C5" s="120">
        <v>25</v>
      </c>
      <c r="D5" s="168">
        <v>9.5238095238095233E-2</v>
      </c>
      <c r="E5" s="169">
        <v>-1.29</v>
      </c>
      <c r="F5" s="170">
        <v>25.048335893341424</v>
      </c>
      <c r="G5" s="171">
        <v>20.694299821871734</v>
      </c>
      <c r="H5" s="171">
        <v>29.402371964811113</v>
      </c>
      <c r="I5" s="164">
        <f t="shared" si="0"/>
        <v>9.7729212650945585E-2</v>
      </c>
      <c r="J5" s="173" t="s">
        <v>77</v>
      </c>
      <c r="K5" s="175">
        <v>0.52589043819381398</v>
      </c>
      <c r="L5" s="154"/>
      <c r="M5" s="154"/>
      <c r="N5" s="172">
        <f>+$K$7*SQRT(2+POWER(E5,2))</f>
        <v>2.2214469752396382</v>
      </c>
      <c r="O5" s="172">
        <v>4.3540360714696904</v>
      </c>
      <c r="Q5">
        <f t="shared" si="1"/>
        <v>1.6421571173329617E-2</v>
      </c>
      <c r="R5" s="75"/>
    </row>
    <row r="6" spans="1:21" ht="16.2" thickBot="1">
      <c r="A6" s="166">
        <v>5</v>
      </c>
      <c r="B6" s="167">
        <v>1982</v>
      </c>
      <c r="C6" s="120">
        <v>27.2</v>
      </c>
      <c r="D6" s="168">
        <v>0.11904761904761904</v>
      </c>
      <c r="E6" s="169">
        <v>-1.0900000000000001</v>
      </c>
      <c r="F6" s="170">
        <v>27.150125374804844</v>
      </c>
      <c r="G6" s="171">
        <v>23.088738776526576</v>
      </c>
      <c r="H6" s="171">
        <v>31.211511973083113</v>
      </c>
      <c r="I6" s="164">
        <f t="shared" si="0"/>
        <v>0.13890456898817535</v>
      </c>
      <c r="J6" s="176" t="s">
        <v>41</v>
      </c>
      <c r="K6" s="177">
        <v>41</v>
      </c>
      <c r="L6" s="154"/>
      <c r="M6" s="154"/>
      <c r="N6" s="172">
        <f>+$K$7*SQRT(2+POWER(E6,2))</f>
        <v>2.072136019529728</v>
      </c>
      <c r="O6" s="172">
        <v>4.0613865982782666</v>
      </c>
      <c r="Q6">
        <f t="shared" si="1"/>
        <v>2.1066866717470659E-2</v>
      </c>
      <c r="R6" s="75"/>
    </row>
    <row r="7" spans="1:21" ht="16.2" thickBot="1">
      <c r="A7" s="166">
        <v>6</v>
      </c>
      <c r="B7" s="167">
        <v>1999</v>
      </c>
      <c r="C7" s="120">
        <v>27.5</v>
      </c>
      <c r="D7" s="168">
        <v>0.14285714285714285</v>
      </c>
      <c r="E7" s="169">
        <v>-1.06</v>
      </c>
      <c r="F7" s="170">
        <v>27.465393797024355</v>
      </c>
      <c r="G7" s="171">
        <v>23.445301067755924</v>
      </c>
      <c r="H7" s="171">
        <v>31.485486526292785</v>
      </c>
      <c r="I7" s="164">
        <f t="shared" si="0"/>
        <v>0.14532266984610676</v>
      </c>
      <c r="J7" s="399"/>
      <c r="K7" s="417">
        <f>IF(K4="","",K4/SQRT(2*K6))</f>
        <v>1.160519099630329</v>
      </c>
      <c r="L7" s="154"/>
      <c r="M7" s="154"/>
      <c r="N7" s="172">
        <f>+$K$7*SQRT(2+POWER(E7,2))</f>
        <v>2.0510677190145055</v>
      </c>
      <c r="O7" s="172">
        <v>4.0200927292684305</v>
      </c>
      <c r="Q7">
        <f t="shared" si="1"/>
        <v>2.1720899324406635E-2</v>
      </c>
      <c r="R7" s="75"/>
    </row>
    <row r="8" spans="1:21" ht="16.2" thickBot="1">
      <c r="A8" s="166">
        <v>7</v>
      </c>
      <c r="B8" s="167">
        <v>1971</v>
      </c>
      <c r="C8" s="120">
        <v>28.6</v>
      </c>
      <c r="D8" s="168">
        <v>0.16666666666666666</v>
      </c>
      <c r="E8" s="169">
        <v>-0.95000000000000007</v>
      </c>
      <c r="F8" s="170">
        <v>28.621378011829236</v>
      </c>
      <c r="G8" s="171">
        <v>24.746174830822675</v>
      </c>
      <c r="H8" s="171">
        <v>32.496581192835798</v>
      </c>
      <c r="I8" s="164">
        <f t="shared" si="0"/>
        <v>0.17053980161643745</v>
      </c>
      <c r="J8" s="399"/>
      <c r="K8" s="417"/>
      <c r="L8" s="154"/>
      <c r="M8" s="154"/>
      <c r="N8" s="172">
        <f>+$K$7*SQRT(2+POWER(E8,2))</f>
        <v>1.9771444801053881</v>
      </c>
      <c r="O8" s="172">
        <v>3.8752031810065608</v>
      </c>
      <c r="Q8">
        <f t="shared" si="1"/>
        <v>2.4128774574817841E-2</v>
      </c>
      <c r="R8" s="75"/>
    </row>
    <row r="9" spans="1:21" ht="16.2" thickBot="1">
      <c r="A9" s="166">
        <v>8</v>
      </c>
      <c r="B9" s="167">
        <v>2000</v>
      </c>
      <c r="C9" s="120">
        <v>28.6</v>
      </c>
      <c r="D9" s="168">
        <v>0.19047619047619047</v>
      </c>
      <c r="E9" s="169">
        <v>-0.95000000000000007</v>
      </c>
      <c r="F9" s="170">
        <v>28.621378011829236</v>
      </c>
      <c r="G9" s="171">
        <v>24.746174830822675</v>
      </c>
      <c r="H9" s="171">
        <v>32.496581192835798</v>
      </c>
      <c r="I9" s="164">
        <f t="shared" si="0"/>
        <v>0.17053980161643745</v>
      </c>
      <c r="J9" s="399"/>
      <c r="K9" s="417"/>
      <c r="L9" s="154"/>
      <c r="M9" s="154"/>
      <c r="N9" s="172">
        <f>+$K$7*SQRT(2+POWER(E9,2))</f>
        <v>1.9771444801053881</v>
      </c>
      <c r="O9" s="172">
        <v>3.8752031810065608</v>
      </c>
      <c r="Q9">
        <f t="shared" si="1"/>
        <v>2.4128774574817841E-2</v>
      </c>
      <c r="R9" s="75"/>
    </row>
    <row r="10" spans="1:21" ht="16.2" thickBot="1">
      <c r="A10" s="166">
        <v>9</v>
      </c>
      <c r="B10" s="167">
        <v>1992</v>
      </c>
      <c r="C10" s="120">
        <v>29.6</v>
      </c>
      <c r="D10" s="168">
        <v>0.21428571428571427</v>
      </c>
      <c r="E10" s="169">
        <v>-0.8600000000000001</v>
      </c>
      <c r="F10" s="170">
        <v>29.567183278487775</v>
      </c>
      <c r="G10" s="171">
        <v>25.80229630637254</v>
      </c>
      <c r="H10" s="171">
        <v>33.33207025060301</v>
      </c>
      <c r="I10" s="164">
        <f t="shared" si="0"/>
        <v>0.19575636100994639</v>
      </c>
      <c r="J10" s="418"/>
      <c r="K10" s="419">
        <v>1.96</v>
      </c>
      <c r="L10" s="154"/>
      <c r="M10" s="154"/>
      <c r="N10" s="172">
        <f>+$K$7*SQRT(2+POWER(E10,2))</f>
        <v>1.9208607000587941</v>
      </c>
      <c r="O10" s="172">
        <v>3.7648869721152365</v>
      </c>
      <c r="Q10">
        <f t="shared" si="1"/>
        <v>2.6297408520726529E-2</v>
      </c>
      <c r="R10" s="75"/>
    </row>
    <row r="11" spans="1:21" ht="16.2" thickBot="1">
      <c r="A11" s="166">
        <v>10</v>
      </c>
      <c r="B11" s="167">
        <v>1978</v>
      </c>
      <c r="C11" s="120">
        <v>31.3</v>
      </c>
      <c r="D11" s="168">
        <v>0.23809523809523808</v>
      </c>
      <c r="E11" s="169">
        <v>-0.7</v>
      </c>
      <c r="F11" s="170">
        <v>31.24861486365851</v>
      </c>
      <c r="G11" s="171">
        <v>27.659329092452904</v>
      </c>
      <c r="H11" s="171">
        <v>34.837900634864113</v>
      </c>
      <c r="I11" s="164">
        <f t="shared" si="0"/>
        <v>0.24349307634302803</v>
      </c>
      <c r="J11" s="418"/>
      <c r="K11" s="419"/>
      <c r="L11" s="154"/>
      <c r="M11" s="154"/>
      <c r="N11" s="172">
        <f>+$K$7*SQRT(2+POWER(E11,2))</f>
        <v>1.8312682506151046</v>
      </c>
      <c r="O11" s="172">
        <v>3.589285771205605</v>
      </c>
      <c r="Q11">
        <f t="shared" si="1"/>
        <v>2.9814669043653541E-2</v>
      </c>
      <c r="R11" s="75"/>
    </row>
    <row r="12" spans="1:21" ht="16.8" thickTop="1" thickBot="1">
      <c r="A12" s="166">
        <v>11</v>
      </c>
      <c r="B12" s="167">
        <v>2001</v>
      </c>
      <c r="C12" s="120">
        <v>31.3</v>
      </c>
      <c r="D12" s="168">
        <v>0.26190476190476192</v>
      </c>
      <c r="E12" s="169">
        <v>-0.7</v>
      </c>
      <c r="F12" s="170">
        <v>31.24861486365851</v>
      </c>
      <c r="G12" s="171">
        <v>27.659329092452904</v>
      </c>
      <c r="H12" s="171">
        <v>34.837900634864113</v>
      </c>
      <c r="I12" s="164">
        <f t="shared" si="0"/>
        <v>0.24349307634302803</v>
      </c>
      <c r="J12" s="178"/>
      <c r="K12" s="179"/>
      <c r="L12" s="154"/>
      <c r="M12" s="154"/>
      <c r="N12" s="172">
        <f>+$K$7*SQRT(2+POWER(E12,2))</f>
        <v>1.8312682506151046</v>
      </c>
      <c r="O12" s="172">
        <v>3.589285771205605</v>
      </c>
      <c r="Q12">
        <f t="shared" si="1"/>
        <v>2.9814669043653541E-2</v>
      </c>
      <c r="R12" s="75"/>
      <c r="S12" s="106" t="s">
        <v>44</v>
      </c>
      <c r="T12" s="107" t="s">
        <v>45</v>
      </c>
      <c r="U12" s="107" t="s">
        <v>46</v>
      </c>
    </row>
    <row r="13" spans="1:21" ht="16.2" thickBot="1">
      <c r="A13" s="166">
        <v>12</v>
      </c>
      <c r="B13" s="167">
        <v>1997</v>
      </c>
      <c r="C13" s="120">
        <v>31.5</v>
      </c>
      <c r="D13" s="168">
        <v>0.2857142857142857</v>
      </c>
      <c r="E13" s="169">
        <v>-0.67999999999999994</v>
      </c>
      <c r="F13" s="170">
        <v>31.458793811804853</v>
      </c>
      <c r="G13" s="171">
        <v>27.889455898995575</v>
      </c>
      <c r="H13" s="171">
        <v>35.028131724614134</v>
      </c>
      <c r="I13" s="164">
        <f t="shared" si="0"/>
        <v>0.24949526272422468</v>
      </c>
      <c r="J13" s="178"/>
      <c r="K13" s="179"/>
      <c r="L13" s="154"/>
      <c r="M13" s="154"/>
      <c r="N13" s="172">
        <f>+$K$7*SQRT(2+POWER(E13,2))</f>
        <v>1.8210907718414691</v>
      </c>
      <c r="O13" s="172">
        <v>3.5693379128092793</v>
      </c>
      <c r="Q13">
        <f t="shared" si="1"/>
        <v>3.0206234675177548E-2</v>
      </c>
      <c r="R13" s="75"/>
      <c r="S13" s="108">
        <f>PRODUCT(Q1:Q489)</f>
        <v>1.1681405458665595E-67</v>
      </c>
      <c r="T13" s="109">
        <f>-2*LN(S13) + 2*2</f>
        <v>312.23557604613785</v>
      </c>
      <c r="U13" s="109">
        <f>-2*LN(S13) + 2*LN(K6)</f>
        <v>315.66272017954645</v>
      </c>
    </row>
    <row r="14" spans="1:21" ht="16.2" thickBot="1">
      <c r="A14" s="166">
        <v>13</v>
      </c>
      <c r="B14" s="167">
        <v>1972</v>
      </c>
      <c r="C14" s="120">
        <v>32.1</v>
      </c>
      <c r="D14" s="168">
        <v>0.30952380952380953</v>
      </c>
      <c r="E14" s="169">
        <v>-0.62</v>
      </c>
      <c r="F14" s="170">
        <v>32.089330656243881</v>
      </c>
      <c r="G14" s="171">
        <v>28.576979570913331</v>
      </c>
      <c r="H14" s="171">
        <v>35.601681741574431</v>
      </c>
      <c r="I14" s="164">
        <f t="shared" si="0"/>
        <v>0.2679632068612976</v>
      </c>
      <c r="J14" s="164"/>
      <c r="K14" s="164"/>
      <c r="L14" s="154"/>
      <c r="M14" s="154"/>
      <c r="N14" s="172">
        <f>+$K$7*SQRT(2+POWER(E14,2))</f>
        <v>1.792015859862526</v>
      </c>
      <c r="O14" s="172">
        <v>3.5123510853305508</v>
      </c>
      <c r="Q14">
        <f t="shared" si="1"/>
        <v>3.1343868475246402E-2</v>
      </c>
      <c r="R14" s="75"/>
    </row>
    <row r="15" spans="1:21" ht="16.2" thickBot="1">
      <c r="A15" s="166">
        <v>14</v>
      </c>
      <c r="B15" s="167">
        <v>1983</v>
      </c>
      <c r="C15" s="120">
        <v>33.1</v>
      </c>
      <c r="D15" s="168">
        <v>0.33333333333333331</v>
      </c>
      <c r="E15" s="169">
        <v>-0.52</v>
      </c>
      <c r="F15" s="170">
        <v>33.140225396975588</v>
      </c>
      <c r="G15" s="171">
        <v>29.712866746898129</v>
      </c>
      <c r="H15" s="171">
        <v>36.567584047053046</v>
      </c>
      <c r="I15" s="164">
        <f>IF(C15="","",NORMDIST(C15,K$3,K$4,TRUE))</f>
        <v>0.30019918275759472</v>
      </c>
      <c r="J15" s="180"/>
      <c r="K15" s="181"/>
      <c r="L15" s="154"/>
      <c r="M15" s="154"/>
      <c r="N15" s="172">
        <f>+$K$7*SQRT(2+POWER(E15,2))</f>
        <v>1.7486523724884986</v>
      </c>
      <c r="O15" s="172">
        <v>3.4273586500774571</v>
      </c>
      <c r="Q15">
        <f t="shared" si="1"/>
        <v>3.3095322986476203E-2</v>
      </c>
      <c r="R15" s="75"/>
    </row>
    <row r="16" spans="1:21" ht="16.2" thickBot="1">
      <c r="A16" s="166">
        <v>15</v>
      </c>
      <c r="B16" s="167">
        <v>1980</v>
      </c>
      <c r="C16" s="120">
        <v>35</v>
      </c>
      <c r="D16" s="168">
        <v>0.35714285714285715</v>
      </c>
      <c r="E16" s="169">
        <v>-0.33999999999999997</v>
      </c>
      <c r="F16" s="170">
        <v>35.031835930292665</v>
      </c>
      <c r="G16" s="171">
        <v>31.723381608522001</v>
      </c>
      <c r="H16" s="171">
        <v>38.340290252063333</v>
      </c>
      <c r="I16" s="164">
        <f t="shared" si="0"/>
        <v>0.36578816680168857</v>
      </c>
      <c r="J16" s="180"/>
      <c r="K16" s="164"/>
      <c r="L16" s="154"/>
      <c r="M16" s="154"/>
      <c r="N16" s="172">
        <f>+$K$7*SQRT(2+POWER(E16,2))</f>
        <v>1.6879868988625841</v>
      </c>
      <c r="O16" s="172">
        <v>3.308454321770665</v>
      </c>
      <c r="Q16">
        <f t="shared" si="1"/>
        <v>3.5793099689698397E-2</v>
      </c>
      <c r="R16" s="75"/>
    </row>
    <row r="17" spans="1:18" ht="16.2" thickBot="1">
      <c r="A17" s="166">
        <v>16</v>
      </c>
      <c r="B17" s="167">
        <v>1970</v>
      </c>
      <c r="C17" s="120">
        <v>36.1</v>
      </c>
      <c r="D17" s="168">
        <v>0.38095238095238093</v>
      </c>
      <c r="E17" s="169">
        <v>-0.24000000000000002</v>
      </c>
      <c r="F17" s="170">
        <v>36.082730671024372</v>
      </c>
      <c r="G17" s="171">
        <v>32.819942798730928</v>
      </c>
      <c r="H17" s="171">
        <v>39.345518543317816</v>
      </c>
      <c r="I17" s="164">
        <f t="shared" si="0"/>
        <v>0.40580222312699732</v>
      </c>
      <c r="J17" s="164"/>
      <c r="K17" s="164"/>
      <c r="L17" s="154"/>
      <c r="M17" s="154"/>
      <c r="N17" s="172">
        <f>+$K$7*SQRT(2+POWER(E17,2))</f>
        <v>1.6646876899456333</v>
      </c>
      <c r="O17" s="172">
        <v>3.2627878722934414</v>
      </c>
      <c r="Q17">
        <f t="shared" si="1"/>
        <v>3.6898937576798074E-2</v>
      </c>
      <c r="R17" s="75"/>
    </row>
    <row r="18" spans="1:18" ht="16.2" thickBot="1">
      <c r="A18" s="166">
        <v>17</v>
      </c>
      <c r="B18" s="167">
        <v>1989</v>
      </c>
      <c r="C18" s="120">
        <v>36.200000000000003</v>
      </c>
      <c r="D18" s="168">
        <v>0.40476190476190477</v>
      </c>
      <c r="E18" s="169">
        <v>-0.23</v>
      </c>
      <c r="F18" s="170">
        <v>36.187820145097547</v>
      </c>
      <c r="G18" s="171">
        <v>32.928760857121347</v>
      </c>
      <c r="H18" s="171">
        <v>39.446879433073747</v>
      </c>
      <c r="I18" s="164">
        <f t="shared" si="0"/>
        <v>0.40949624885173674</v>
      </c>
      <c r="J18" s="164"/>
      <c r="K18" s="164"/>
      <c r="L18" s="154"/>
      <c r="M18" s="154"/>
      <c r="N18" s="172">
        <f>+$K$7*SQRT(2+POWER(E18,2))</f>
        <v>1.6627853510082649</v>
      </c>
      <c r="O18" s="172">
        <v>3.259059287976199</v>
      </c>
      <c r="Q18">
        <f t="shared" si="1"/>
        <v>3.6981049859154021E-2</v>
      </c>
      <c r="R18" s="75"/>
    </row>
    <row r="19" spans="1:18" ht="16.2" thickBot="1">
      <c r="A19" s="166">
        <v>18</v>
      </c>
      <c r="B19" s="167">
        <v>1998</v>
      </c>
      <c r="C19" s="120">
        <v>36.4</v>
      </c>
      <c r="D19" s="168">
        <v>0.42857142857142855</v>
      </c>
      <c r="E19" s="169">
        <v>-0.21000000000000002</v>
      </c>
      <c r="F19" s="170">
        <v>36.397999093243889</v>
      </c>
      <c r="G19" s="171">
        <v>33.145932479666058</v>
      </c>
      <c r="H19" s="171">
        <v>39.650065706821721</v>
      </c>
      <c r="I19" s="164">
        <f t="shared" si="0"/>
        <v>0.41690814017377581</v>
      </c>
      <c r="J19" s="164"/>
      <c r="K19" s="164"/>
      <c r="L19" s="154"/>
      <c r="M19" s="154"/>
      <c r="N19" s="172">
        <f>+$K$7*SQRT(2+POWER(E19,2))</f>
        <v>1.6592176599886881</v>
      </c>
      <c r="O19" s="172">
        <v>3.2520666135778287</v>
      </c>
      <c r="Q19">
        <f t="shared" si="1"/>
        <v>3.7135733878769631E-2</v>
      </c>
      <c r="R19" s="75"/>
    </row>
    <row r="20" spans="1:18" ht="16.2" thickBot="1">
      <c r="A20" s="166">
        <v>19</v>
      </c>
      <c r="B20" s="167">
        <v>1994</v>
      </c>
      <c r="C20" s="120">
        <v>36.799999999999997</v>
      </c>
      <c r="D20" s="168">
        <v>0.45238095238095238</v>
      </c>
      <c r="E20" s="169">
        <v>-0.17</v>
      </c>
      <c r="F20" s="170">
        <v>36.818356989536568</v>
      </c>
      <c r="G20" s="171">
        <v>33.578404178908102</v>
      </c>
      <c r="H20" s="171">
        <v>40.058309800165034</v>
      </c>
      <c r="I20" s="164">
        <f t="shared" si="0"/>
        <v>0.43181829716373582</v>
      </c>
      <c r="J20" s="164"/>
      <c r="K20" s="164"/>
      <c r="L20" s="154"/>
      <c r="M20" s="154"/>
      <c r="N20" s="172">
        <f>+$K$7*SQRT(2+POWER(E20,2))</f>
        <v>1.6530371482798307</v>
      </c>
      <c r="O20" s="172">
        <v>3.2399528106284681</v>
      </c>
      <c r="Q20">
        <f t="shared" si="1"/>
        <v>3.7406378441345159E-2</v>
      </c>
      <c r="R20" s="75"/>
    </row>
    <row r="21" spans="1:18" ht="16.2" thickBot="1">
      <c r="A21" s="166">
        <v>20</v>
      </c>
      <c r="B21" s="167">
        <v>1984</v>
      </c>
      <c r="C21" s="120">
        <v>37.299999999999997</v>
      </c>
      <c r="D21" s="168">
        <v>0.47619047619047616</v>
      </c>
      <c r="E21" s="169">
        <v>-0.12000000000000001</v>
      </c>
      <c r="F21" s="170">
        <v>37.343804359902428</v>
      </c>
      <c r="G21" s="171">
        <v>34.11544984247643</v>
      </c>
      <c r="H21" s="171">
        <v>40.572158877328427</v>
      </c>
      <c r="I21" s="164">
        <f t="shared" si="0"/>
        <v>0.45059101367361115</v>
      </c>
      <c r="J21" s="180"/>
      <c r="K21" s="164"/>
      <c r="L21" s="154"/>
      <c r="M21" s="154"/>
      <c r="N21" s="172">
        <f>+$K$7*SQRT(2+POWER(E21,2))</f>
        <v>1.6471196517479587</v>
      </c>
      <c r="O21" s="172">
        <v>3.2283545174259989</v>
      </c>
      <c r="Q21">
        <f t="shared" si="1"/>
        <v>3.7670633365672626E-2</v>
      </c>
      <c r="R21" s="75"/>
    </row>
    <row r="22" spans="1:18" ht="16.2" thickBot="1">
      <c r="A22" s="166">
        <v>21</v>
      </c>
      <c r="B22" s="167">
        <v>1985</v>
      </c>
      <c r="C22" s="120">
        <v>37.299999999999997</v>
      </c>
      <c r="D22" s="168">
        <v>0.5</v>
      </c>
      <c r="E22" s="169">
        <v>-0.12000000000000001</v>
      </c>
      <c r="F22" s="170">
        <v>37.343804359902428</v>
      </c>
      <c r="G22" s="171">
        <v>34.11544984247643</v>
      </c>
      <c r="H22" s="171">
        <v>40.572158877328427</v>
      </c>
      <c r="I22" s="164">
        <f t="shared" si="0"/>
        <v>0.45059101367361115</v>
      </c>
      <c r="J22" s="164"/>
      <c r="K22" s="164"/>
      <c r="L22" s="154"/>
      <c r="M22" s="154"/>
      <c r="N22" s="172">
        <f>+$K$7*SQRT(2+POWER(E22,2))</f>
        <v>1.6471196517479587</v>
      </c>
      <c r="O22" s="172">
        <v>3.2283545174259989</v>
      </c>
      <c r="Q22">
        <f t="shared" si="1"/>
        <v>3.7670633365672626E-2</v>
      </c>
      <c r="R22" s="75"/>
    </row>
    <row r="23" spans="1:18" ht="16.2" thickBot="1">
      <c r="A23" s="166">
        <v>22</v>
      </c>
      <c r="B23" s="167">
        <v>1981</v>
      </c>
      <c r="C23" s="120">
        <v>37.700000000000003</v>
      </c>
      <c r="D23" s="168">
        <v>0.52380952380952384</v>
      </c>
      <c r="E23" s="169">
        <v>-0.09</v>
      </c>
      <c r="F23" s="170">
        <v>37.659072782121939</v>
      </c>
      <c r="G23" s="171">
        <v>34.43577052853469</v>
      </c>
      <c r="H23" s="171">
        <v>40.882375035709188</v>
      </c>
      <c r="I23" s="164">
        <f t="shared" si="0"/>
        <v>0.46569128037069185</v>
      </c>
      <c r="J23" s="164"/>
      <c r="K23" s="164"/>
      <c r="L23" s="154"/>
      <c r="M23" s="154"/>
      <c r="N23" s="172">
        <f>+$K$7*SQRT(2+POWER(E23,2))</f>
        <v>1.6445419661159437</v>
      </c>
      <c r="O23" s="172">
        <v>3.2233022535872498</v>
      </c>
      <c r="Q23">
        <f t="shared" si="1"/>
        <v>3.7821685926467251E-2</v>
      </c>
      <c r="R23" s="75"/>
    </row>
    <row r="24" spans="1:18" ht="16.2" thickBot="1">
      <c r="A24" s="166">
        <v>23</v>
      </c>
      <c r="B24" s="167">
        <v>1977</v>
      </c>
      <c r="C24" s="120">
        <v>38.6</v>
      </c>
      <c r="D24" s="168">
        <v>0.54761904761904767</v>
      </c>
      <c r="E24" s="169">
        <v>0</v>
      </c>
      <c r="F24" s="170">
        <v>38.604878048780478</v>
      </c>
      <c r="G24" s="171">
        <v>35.38808322260364</v>
      </c>
      <c r="H24" s="171">
        <v>41.821672874957315</v>
      </c>
      <c r="I24" s="164">
        <f t="shared" si="0"/>
        <v>0.4998148187673721</v>
      </c>
      <c r="J24" s="164"/>
      <c r="K24" s="164"/>
      <c r="L24" s="154"/>
      <c r="M24" s="154"/>
      <c r="N24" s="172">
        <f>+$K$7*SQRT(2+POWER(E24,2))</f>
        <v>1.6412218500902245</v>
      </c>
      <c r="O24" s="172">
        <v>3.21679482617684</v>
      </c>
      <c r="Q24">
        <f t="shared" si="1"/>
        <v>3.7962149962316817E-2</v>
      </c>
      <c r="R24" s="75"/>
    </row>
    <row r="25" spans="1:18" ht="16.2" thickBot="1">
      <c r="A25" s="166">
        <v>24</v>
      </c>
      <c r="B25" s="167">
        <v>2007</v>
      </c>
      <c r="C25" s="120">
        <v>39.1</v>
      </c>
      <c r="D25" s="168">
        <v>0.5714285714285714</v>
      </c>
      <c r="E25" s="169">
        <v>0.05</v>
      </c>
      <c r="F25" s="170">
        <v>39.130325419146331</v>
      </c>
      <c r="G25" s="171">
        <v>35.911520724091005</v>
      </c>
      <c r="H25" s="171">
        <v>42.349130114201657</v>
      </c>
      <c r="I25" s="164">
        <f t="shared" si="0"/>
        <v>0.51878894437340561</v>
      </c>
      <c r="J25" s="164"/>
      <c r="K25" s="164"/>
      <c r="L25" s="154"/>
      <c r="M25" s="154"/>
      <c r="N25" s="172">
        <f>+$K$7*SQRT(2+POWER(E25,2))</f>
        <v>1.6422472933955763</v>
      </c>
      <c r="O25" s="172">
        <v>3.2188046950553293</v>
      </c>
      <c r="Q25">
        <f t="shared" si="1"/>
        <v>3.7920043998686932E-2</v>
      </c>
      <c r="R25" s="75"/>
    </row>
    <row r="26" spans="1:18" ht="16.2" thickBot="1">
      <c r="A26" s="166">
        <v>25</v>
      </c>
      <c r="B26" s="167">
        <v>1975</v>
      </c>
      <c r="C26" s="120">
        <v>39.4</v>
      </c>
      <c r="D26" s="168">
        <v>0.59523809523809523</v>
      </c>
      <c r="E26" s="169">
        <v>0.08</v>
      </c>
      <c r="F26" s="170">
        <v>39.445593841365849</v>
      </c>
      <c r="G26" s="171">
        <v>36.223656254389653</v>
      </c>
      <c r="H26" s="171">
        <v>42.667531428342045</v>
      </c>
      <c r="I26" s="164">
        <f t="shared" si="0"/>
        <v>0.5301557673850732</v>
      </c>
      <c r="J26" s="164"/>
      <c r="K26" s="164"/>
      <c r="L26" s="154"/>
      <c r="M26" s="154"/>
      <c r="N26" s="172">
        <f>+$K$7*SQRT(2+POWER(E26,2))</f>
        <v>1.6438457076409156</v>
      </c>
      <c r="O26" s="172">
        <v>3.2219375869761948</v>
      </c>
      <c r="Q26">
        <f t="shared" si="1"/>
        <v>3.7853649363870943E-2</v>
      </c>
      <c r="R26" s="75"/>
    </row>
    <row r="27" spans="1:18" ht="16.2" thickBot="1">
      <c r="A27" s="166">
        <v>26</v>
      </c>
      <c r="B27" s="167">
        <v>1991</v>
      </c>
      <c r="C27" s="120">
        <v>39.6</v>
      </c>
      <c r="D27" s="168">
        <v>0.61904761904761907</v>
      </c>
      <c r="E27" s="169">
        <v>0.09</v>
      </c>
      <c r="F27" s="170">
        <v>39.550683315439016</v>
      </c>
      <c r="G27" s="171">
        <v>36.327381061851767</v>
      </c>
      <c r="H27" s="171">
        <v>42.773985569026266</v>
      </c>
      <c r="I27" s="164">
        <f t="shared" si="0"/>
        <v>0.53772059266898298</v>
      </c>
      <c r="J27" s="164"/>
      <c r="K27" s="164"/>
      <c r="L27" s="154"/>
      <c r="M27" s="154"/>
      <c r="N27" s="172">
        <f>+$K$7*SQRT(2+POWER(E27,2))</f>
        <v>1.6445419661159437</v>
      </c>
      <c r="O27" s="172">
        <v>3.2233022535872498</v>
      </c>
      <c r="Q27">
        <f t="shared" si="1"/>
        <v>3.7792336787717352E-2</v>
      </c>
      <c r="R27" s="75"/>
    </row>
    <row r="28" spans="1:18" ht="16.2" thickBot="1">
      <c r="A28" s="166">
        <v>27</v>
      </c>
      <c r="B28" s="167">
        <v>2002</v>
      </c>
      <c r="C28" s="120">
        <v>39.799999999999997</v>
      </c>
      <c r="D28" s="168">
        <v>0.6428571428571429</v>
      </c>
      <c r="E28" s="169">
        <v>0.11</v>
      </c>
      <c r="F28" s="170">
        <v>39.760862263585359</v>
      </c>
      <c r="G28" s="171">
        <v>36.53435130654708</v>
      </c>
      <c r="H28" s="171">
        <v>42.987373220623638</v>
      </c>
      <c r="I28" s="164">
        <f t="shared" si="0"/>
        <v>0.54527179778691193</v>
      </c>
      <c r="J28" s="164"/>
      <c r="K28" s="164"/>
      <c r="L28" s="154"/>
      <c r="M28" s="154"/>
      <c r="N28" s="172">
        <f>+$K$7*SQRT(2+POWER(E28,2))</f>
        <v>1.6461790597134083</v>
      </c>
      <c r="O28" s="172">
        <v>3.2265109570382799</v>
      </c>
      <c r="Q28">
        <f t="shared" si="1"/>
        <v>3.7717459999698083E-2</v>
      </c>
      <c r="R28" s="75"/>
    </row>
    <row r="29" spans="1:18" ht="16.2" thickBot="1">
      <c r="A29" s="166">
        <v>28</v>
      </c>
      <c r="B29" s="167">
        <v>1973</v>
      </c>
      <c r="C29" s="120">
        <v>39.9</v>
      </c>
      <c r="D29" s="168">
        <v>0.66666666666666663</v>
      </c>
      <c r="E29" s="169">
        <v>0.12000000000000001</v>
      </c>
      <c r="F29" s="170">
        <v>39.865951737658527</v>
      </c>
      <c r="G29" s="171">
        <v>36.637597220232529</v>
      </c>
      <c r="H29" s="171">
        <v>43.094306255084526</v>
      </c>
      <c r="I29" s="164">
        <f t="shared" si="0"/>
        <v>0.54904144682159794</v>
      </c>
      <c r="J29" s="164"/>
      <c r="K29" s="164"/>
      <c r="L29" s="154"/>
      <c r="M29" s="154"/>
      <c r="N29" s="172">
        <f>+$K$7*SQRT(2+POWER(E29,2))</f>
        <v>1.6471196517479587</v>
      </c>
      <c r="O29" s="172">
        <v>3.2283545174259989</v>
      </c>
      <c r="Q29">
        <f t="shared" si="1"/>
        <v>3.7674959787985914E-2</v>
      </c>
      <c r="R29" s="75"/>
    </row>
    <row r="30" spans="1:18" ht="16.2" thickBot="1">
      <c r="A30" s="166">
        <v>29</v>
      </c>
      <c r="B30" s="167">
        <v>2008</v>
      </c>
      <c r="C30" s="120">
        <v>40.299999999999997</v>
      </c>
      <c r="D30" s="168">
        <v>0.69047619047619047</v>
      </c>
      <c r="E30" s="169">
        <v>0.16</v>
      </c>
      <c r="F30" s="170">
        <v>40.286309633951213</v>
      </c>
      <c r="G30" s="171">
        <v>37.048992782556269</v>
      </c>
      <c r="H30" s="171">
        <v>43.523626485346156</v>
      </c>
      <c r="I30" s="164">
        <f t="shared" si="0"/>
        <v>0.56407251509176271</v>
      </c>
      <c r="J30" s="164"/>
      <c r="K30" s="164"/>
      <c r="L30" s="154"/>
      <c r="M30" s="154"/>
      <c r="N30" s="172">
        <f>+$K$7*SQRT(2+POWER(E30,2))</f>
        <v>1.6516922711198694</v>
      </c>
      <c r="O30" s="172">
        <v>3.2373168513949437</v>
      </c>
      <c r="Q30">
        <f t="shared" si="1"/>
        <v>3.7471492032457747E-2</v>
      </c>
      <c r="R30" s="75"/>
    </row>
    <row r="31" spans="1:18" ht="16.2" thickBot="1">
      <c r="A31" s="166">
        <v>30</v>
      </c>
      <c r="B31" s="167">
        <v>1995</v>
      </c>
      <c r="C31" s="120">
        <v>42.4</v>
      </c>
      <c r="D31" s="168">
        <v>0.7142857142857143</v>
      </c>
      <c r="E31" s="169">
        <v>0.36</v>
      </c>
      <c r="F31" s="170">
        <v>42.388099115414633</v>
      </c>
      <c r="G31" s="171">
        <v>39.068715982674604</v>
      </c>
      <c r="H31" s="171">
        <v>45.707482248154662</v>
      </c>
      <c r="I31" s="164">
        <f t="shared" si="0"/>
        <v>0.64099978285448467</v>
      </c>
      <c r="J31" s="164"/>
      <c r="K31" s="164"/>
      <c r="L31" s="154"/>
      <c r="M31" s="154"/>
      <c r="N31" s="172">
        <f>+$K$7*SQRT(2+POWER(E31,2))</f>
        <v>1.6935628228265458</v>
      </c>
      <c r="O31" s="172">
        <v>3.3193831327400298</v>
      </c>
      <c r="Q31">
        <f t="shared" si="1"/>
        <v>3.5565689437971004E-2</v>
      </c>
      <c r="R31" s="75"/>
    </row>
    <row r="32" spans="1:18" ht="16.2" thickBot="1">
      <c r="A32" s="166">
        <v>31</v>
      </c>
      <c r="B32" s="167">
        <v>2006</v>
      </c>
      <c r="C32" s="120">
        <v>44.1</v>
      </c>
      <c r="D32" s="168">
        <v>0.73809523809523814</v>
      </c>
      <c r="E32" s="169">
        <v>0.52</v>
      </c>
      <c r="F32" s="170">
        <v>44.069530700585368</v>
      </c>
      <c r="G32" s="171">
        <v>40.642172050507909</v>
      </c>
      <c r="H32" s="171">
        <v>47.496889350662826</v>
      </c>
      <c r="I32" s="164">
        <f t="shared" si="0"/>
        <v>0.69947785756743841</v>
      </c>
      <c r="J32" s="164"/>
      <c r="K32" s="164"/>
      <c r="L32" s="154"/>
      <c r="M32" s="154"/>
      <c r="N32" s="172">
        <f>+$K$7*SQRT(2+POWER(E32,2))</f>
        <v>1.7486523724884986</v>
      </c>
      <c r="O32" s="172">
        <v>3.4273586500774571</v>
      </c>
      <c r="Q32">
        <f t="shared" si="1"/>
        <v>3.3111406929295116E-2</v>
      </c>
      <c r="R32" s="75"/>
    </row>
    <row r="33" spans="1:18" ht="16.2" thickBot="1">
      <c r="A33" s="166">
        <v>32</v>
      </c>
      <c r="B33" s="167">
        <v>2009</v>
      </c>
      <c r="C33" s="120">
        <v>44.1</v>
      </c>
      <c r="D33" s="168">
        <v>0.76190476190476186</v>
      </c>
      <c r="E33" s="169">
        <v>0.52</v>
      </c>
      <c r="F33" s="170">
        <v>44.069530700585368</v>
      </c>
      <c r="G33" s="171">
        <v>40.642172050507909</v>
      </c>
      <c r="H33" s="171">
        <v>47.496889350662826</v>
      </c>
      <c r="I33" s="164">
        <f t="shared" si="0"/>
        <v>0.69947785756743841</v>
      </c>
      <c r="J33" s="164"/>
      <c r="K33" s="164"/>
      <c r="L33" s="154"/>
      <c r="M33" s="154"/>
      <c r="N33" s="172">
        <f>+$K$7*SQRT(2+POWER(E33,2))</f>
        <v>1.7486523724884986</v>
      </c>
      <c r="O33" s="172">
        <v>3.4273586500774571</v>
      </c>
      <c r="Q33">
        <f t="shared" si="1"/>
        <v>3.3111406929295116E-2</v>
      </c>
      <c r="R33" s="75"/>
    </row>
    <row r="34" spans="1:18" ht="16.2" thickBot="1">
      <c r="A34" s="166">
        <v>33</v>
      </c>
      <c r="B34" s="167">
        <v>1986</v>
      </c>
      <c r="C34" s="120">
        <v>45.5</v>
      </c>
      <c r="D34" s="168">
        <v>0.7857142857142857</v>
      </c>
      <c r="E34" s="169">
        <v>0.65999999999999992</v>
      </c>
      <c r="F34" s="170">
        <v>45.54078333760976</v>
      </c>
      <c r="G34" s="171">
        <v>41.990922349931807</v>
      </c>
      <c r="H34" s="171">
        <v>49.090644325287712</v>
      </c>
      <c r="I34" s="164">
        <f t="shared" si="0"/>
        <v>0.74412627758852457</v>
      </c>
      <c r="J34" s="164"/>
      <c r="K34" s="164"/>
      <c r="L34" s="154"/>
      <c r="M34" s="154"/>
      <c r="N34" s="172">
        <f>+$K$7*SQRT(2+POWER(E34,2))</f>
        <v>1.811153565141812</v>
      </c>
      <c r="O34" s="172">
        <v>3.5498609876779517</v>
      </c>
      <c r="Q34">
        <f t="shared" si="1"/>
        <v>3.0610513504661173E-2</v>
      </c>
      <c r="R34" s="75"/>
    </row>
    <row r="35" spans="1:18" ht="16.2" thickBot="1">
      <c r="A35" s="166">
        <v>34</v>
      </c>
      <c r="B35" s="167">
        <v>1993</v>
      </c>
      <c r="C35" s="120">
        <v>46.6</v>
      </c>
      <c r="D35" s="168">
        <v>0.80952380952380953</v>
      </c>
      <c r="E35" s="169">
        <v>0.76</v>
      </c>
      <c r="F35" s="170">
        <v>46.591678078341474</v>
      </c>
      <c r="G35" s="171">
        <v>42.939801214651808</v>
      </c>
      <c r="H35" s="171">
        <v>50.243554942031139</v>
      </c>
      <c r="I35" s="164">
        <f t="shared" si="0"/>
        <v>0.77660931015444934</v>
      </c>
      <c r="J35" s="164"/>
      <c r="K35" s="164"/>
      <c r="L35" s="154"/>
      <c r="M35" s="154"/>
      <c r="N35" s="172">
        <f>+$K$7*SQRT(2+POWER(E35,2))</f>
        <v>1.8632024814743191</v>
      </c>
      <c r="O35" s="172">
        <v>3.6518768636896652</v>
      </c>
      <c r="Q35">
        <f t="shared" si="1"/>
        <v>2.8422684266733569E-2</v>
      </c>
      <c r="R35" s="75"/>
    </row>
    <row r="36" spans="1:18" ht="16.2" thickBot="1">
      <c r="A36" s="166">
        <v>35</v>
      </c>
      <c r="B36" s="167">
        <v>1974</v>
      </c>
      <c r="C36" s="120">
        <v>49.4</v>
      </c>
      <c r="D36" s="168">
        <v>0.83333333333333337</v>
      </c>
      <c r="E36" s="169">
        <v>1.03</v>
      </c>
      <c r="F36" s="170">
        <v>49.42909387831709</v>
      </c>
      <c r="G36" s="171">
        <v>45.449553327547711</v>
      </c>
      <c r="H36" s="171">
        <v>53.408634429086469</v>
      </c>
      <c r="I36" s="164">
        <f t="shared" si="0"/>
        <v>0.84784426882303499</v>
      </c>
      <c r="J36" s="164"/>
      <c r="K36" s="164"/>
      <c r="L36" s="154"/>
      <c r="M36" s="154"/>
      <c r="N36" s="172">
        <f>+$K$7*SQRT(2+POWER(E36,2))</f>
        <v>2.0303778320251928</v>
      </c>
      <c r="O36" s="172">
        <v>3.9795405507693777</v>
      </c>
      <c r="Q36">
        <f t="shared" si="1"/>
        <v>2.2398352929192827E-2</v>
      </c>
      <c r="R36" s="75"/>
    </row>
    <row r="37" spans="1:18" ht="16.2" thickBot="1">
      <c r="A37" s="166">
        <v>36</v>
      </c>
      <c r="B37" s="167">
        <v>2003</v>
      </c>
      <c r="C37" s="120">
        <v>49.4</v>
      </c>
      <c r="D37" s="168">
        <v>0.8571428571428571</v>
      </c>
      <c r="E37" s="169">
        <v>1.03</v>
      </c>
      <c r="F37" s="170">
        <v>49.42909387831709</v>
      </c>
      <c r="G37" s="171">
        <v>45.449553327547711</v>
      </c>
      <c r="H37" s="171">
        <v>53.408634429086469</v>
      </c>
      <c r="I37" s="164">
        <f t="shared" si="0"/>
        <v>0.84784426882303499</v>
      </c>
      <c r="J37" s="164"/>
      <c r="K37" s="164"/>
      <c r="L37" s="154"/>
      <c r="M37" s="154"/>
      <c r="N37" s="172">
        <f>+$K$7*SQRT(2+POWER(E37,2))</f>
        <v>2.0303778320251928</v>
      </c>
      <c r="O37" s="172">
        <v>3.9795405507693777</v>
      </c>
      <c r="Q37">
        <f t="shared" si="1"/>
        <v>2.2398352929192827E-2</v>
      </c>
      <c r="R37" s="75"/>
    </row>
    <row r="38" spans="1:18" ht="16.2" thickBot="1">
      <c r="A38" s="166">
        <v>37</v>
      </c>
      <c r="B38" s="167">
        <v>2010</v>
      </c>
      <c r="C38" s="120">
        <v>51.8</v>
      </c>
      <c r="D38" s="168">
        <v>0.88095238095238093</v>
      </c>
      <c r="E38" s="169">
        <v>1.26</v>
      </c>
      <c r="F38" s="170">
        <v>51.846151782000021</v>
      </c>
      <c r="G38" s="171">
        <v>47.537807790490113</v>
      </c>
      <c r="H38" s="171">
        <v>56.154495773509929</v>
      </c>
      <c r="I38" s="164">
        <f t="shared" si="0"/>
        <v>0.89537099594420788</v>
      </c>
      <c r="J38" s="164"/>
      <c r="K38" s="164"/>
      <c r="L38" s="154"/>
      <c r="M38" s="154"/>
      <c r="N38" s="172">
        <f>+$K$7*SQRT(2+POWER(E38,2))</f>
        <v>2.1981346895458698</v>
      </c>
      <c r="O38" s="172">
        <v>4.3083439915099051</v>
      </c>
      <c r="Q38">
        <f t="shared" si="1"/>
        <v>1.7258651821984692E-2</v>
      </c>
      <c r="R38" s="75"/>
    </row>
    <row r="39" spans="1:18" ht="16.2" thickBot="1">
      <c r="A39" s="166">
        <v>38</v>
      </c>
      <c r="B39" s="167">
        <v>1990</v>
      </c>
      <c r="C39" s="120">
        <v>56.7</v>
      </c>
      <c r="D39" s="168">
        <v>0.90476190476190477</v>
      </c>
      <c r="E39" s="169">
        <v>1.72</v>
      </c>
      <c r="F39" s="170">
        <v>56.680267589365883</v>
      </c>
      <c r="G39" s="171">
        <v>51.61527116389253</v>
      </c>
      <c r="H39" s="171">
        <v>61.745264014839236</v>
      </c>
      <c r="I39" s="164">
        <f t="shared" si="0"/>
        <v>0.9574541602343013</v>
      </c>
      <c r="J39" s="164"/>
      <c r="K39" s="164"/>
      <c r="L39" s="154"/>
      <c r="M39" s="154"/>
      <c r="N39" s="172">
        <f>+$K$7*SQRT(2+POWER(E39,2))</f>
        <v>2.584181849731304</v>
      </c>
      <c r="O39" s="172">
        <v>5.0649964254733559</v>
      </c>
      <c r="Q39">
        <f t="shared" si="1"/>
        <v>8.6206315691510788E-3</v>
      </c>
      <c r="R39" s="75"/>
    </row>
    <row r="40" spans="1:18" ht="16.2" thickBot="1">
      <c r="A40" s="166">
        <v>39</v>
      </c>
      <c r="B40" s="167">
        <v>1996</v>
      </c>
      <c r="C40" s="120">
        <v>57</v>
      </c>
      <c r="D40" s="168">
        <v>0.9285714285714286</v>
      </c>
      <c r="E40" s="169">
        <v>1.75</v>
      </c>
      <c r="F40" s="170">
        <v>56.995536011585401</v>
      </c>
      <c r="G40" s="171">
        <v>51.877646782215649</v>
      </c>
      <c r="H40" s="171">
        <v>62.113425240955152</v>
      </c>
      <c r="I40" s="164">
        <f t="shared" si="0"/>
        <v>0.95997747837761782</v>
      </c>
      <c r="J40" s="164"/>
      <c r="K40" s="164"/>
      <c r="L40" s="154"/>
      <c r="M40" s="154"/>
      <c r="N40" s="172">
        <f>+$K$7*SQRT(2+POWER(E40,2))</f>
        <v>2.6111679741682403</v>
      </c>
      <c r="O40" s="172">
        <v>5.1178892293697507</v>
      </c>
      <c r="Q40">
        <f t="shared" si="1"/>
        <v>8.203790163987465E-3</v>
      </c>
      <c r="R40" s="75"/>
    </row>
    <row r="41" spans="1:18" ht="16.2" thickBot="1">
      <c r="A41" s="166">
        <v>40</v>
      </c>
      <c r="B41" s="182">
        <v>1988</v>
      </c>
      <c r="C41" s="183">
        <v>64.8</v>
      </c>
      <c r="D41" s="168">
        <v>0.95238095238095233</v>
      </c>
      <c r="E41" s="169">
        <v>2.4899999999999998</v>
      </c>
      <c r="F41" s="170">
        <v>64.772157093000047</v>
      </c>
      <c r="G41" s="171">
        <v>58.258604291441451</v>
      </c>
      <c r="H41" s="171">
        <v>71.285709894558636</v>
      </c>
      <c r="I41" s="164">
        <f t="shared" si="0"/>
        <v>0.99366030204573486</v>
      </c>
      <c r="J41" s="164"/>
      <c r="K41" s="164"/>
      <c r="L41" s="154"/>
      <c r="M41" s="154"/>
      <c r="N41" s="172">
        <f>+$K$7*SQRT(2+POWER(E41,2))</f>
        <v>3.3232412252849972</v>
      </c>
      <c r="O41" s="172">
        <v>6.5135528015585944</v>
      </c>
      <c r="Q41">
        <f t="shared" si="1"/>
        <v>1.6988288175285241E-3</v>
      </c>
    </row>
    <row r="42" spans="1:18" ht="16.2" thickBot="1">
      <c r="A42" s="166">
        <v>41</v>
      </c>
      <c r="B42" s="182">
        <v>2005</v>
      </c>
      <c r="C42" s="183">
        <v>66.2</v>
      </c>
      <c r="D42" s="168">
        <v>0.97619047619047616</v>
      </c>
      <c r="E42" s="169">
        <v>2.63</v>
      </c>
      <c r="F42" s="170">
        <v>66.243409730024439</v>
      </c>
      <c r="G42" s="171">
        <v>59.451133933820017</v>
      </c>
      <c r="H42" s="171">
        <v>73.03568552622886</v>
      </c>
      <c r="I42" s="164">
        <f t="shared" si="0"/>
        <v>0.99567859964744088</v>
      </c>
      <c r="J42" s="164"/>
      <c r="K42" s="164"/>
      <c r="L42" s="154"/>
      <c r="M42" s="154"/>
      <c r="N42" s="172">
        <f>+$K$7*SQRT(2+POWER(E42,2))</f>
        <v>3.4654468347981733</v>
      </c>
      <c r="O42" s="172">
        <v>6.7922757962044198</v>
      </c>
      <c r="Q42">
        <f t="shared" si="1"/>
        <v>1.2080349513008068E-3</v>
      </c>
    </row>
    <row r="43" spans="1:18" ht="16.2" thickBot="1">
      <c r="A43" s="166"/>
      <c r="B43" s="182"/>
      <c r="C43" s="183"/>
      <c r="D43" s="168"/>
      <c r="E43" s="169"/>
      <c r="F43" s="170"/>
      <c r="G43" s="171"/>
      <c r="H43" s="171"/>
      <c r="I43" s="164" t="str">
        <f t="shared" si="0"/>
        <v/>
      </c>
      <c r="J43" s="164"/>
      <c r="K43" s="164"/>
      <c r="L43" s="154"/>
      <c r="M43" s="154"/>
      <c r="N43" s="172"/>
      <c r="O43" s="172"/>
      <c r="Q43" t="str">
        <f t="shared" si="1"/>
        <v/>
      </c>
    </row>
    <row r="44" spans="1:18" ht="16.2" thickBot="1">
      <c r="A44" s="166"/>
      <c r="B44" s="182"/>
      <c r="C44" s="183"/>
      <c r="D44" s="168"/>
      <c r="E44" s="169"/>
      <c r="F44" s="170"/>
      <c r="G44" s="171"/>
      <c r="H44" s="171"/>
      <c r="I44" s="164" t="str">
        <f t="shared" si="0"/>
        <v/>
      </c>
      <c r="J44" s="164"/>
      <c r="K44" s="164"/>
      <c r="L44" s="154"/>
      <c r="M44" s="154"/>
      <c r="N44" s="172"/>
      <c r="O44" s="172"/>
      <c r="Q44" t="str">
        <f t="shared" si="1"/>
        <v/>
      </c>
    </row>
    <row r="45" spans="1:18" ht="16.2" thickBot="1">
      <c r="A45" s="166"/>
      <c r="B45" s="182"/>
      <c r="C45" s="183"/>
      <c r="D45" s="168"/>
      <c r="E45" s="169"/>
      <c r="F45" s="170"/>
      <c r="G45" s="171"/>
      <c r="H45" s="171"/>
      <c r="I45" s="164" t="str">
        <f t="shared" si="0"/>
        <v/>
      </c>
      <c r="J45" s="164"/>
      <c r="K45" s="164"/>
      <c r="L45" s="154"/>
      <c r="M45" s="154"/>
      <c r="N45" s="172"/>
      <c r="O45" s="172"/>
      <c r="Q45" t="str">
        <f t="shared" si="1"/>
        <v/>
      </c>
    </row>
    <row r="46" spans="1:18" ht="16.2" thickBot="1">
      <c r="A46" s="166"/>
      <c r="B46" s="182"/>
      <c r="C46" s="183"/>
      <c r="D46" s="168"/>
      <c r="E46" s="169"/>
      <c r="F46" s="170"/>
      <c r="G46" s="171"/>
      <c r="H46" s="171"/>
      <c r="I46" s="164" t="str">
        <f t="shared" si="0"/>
        <v/>
      </c>
      <c r="J46" s="164"/>
      <c r="K46" s="164"/>
      <c r="L46" s="154"/>
      <c r="M46" s="154"/>
      <c r="N46" s="172"/>
      <c r="O46" s="172"/>
      <c r="Q46" t="str">
        <f t="shared" si="1"/>
        <v/>
      </c>
    </row>
    <row r="47" spans="1:18" ht="16.2" thickBot="1">
      <c r="A47" s="166"/>
      <c r="B47" s="182"/>
      <c r="C47" s="183"/>
      <c r="D47" s="168"/>
      <c r="E47" s="169"/>
      <c r="F47" s="170"/>
      <c r="G47" s="171"/>
      <c r="H47" s="171"/>
      <c r="I47" s="164" t="str">
        <f t="shared" si="0"/>
        <v/>
      </c>
      <c r="J47" s="164"/>
      <c r="K47" s="164"/>
      <c r="L47" s="154"/>
      <c r="M47" s="154"/>
      <c r="N47" s="172"/>
      <c r="O47" s="172"/>
      <c r="Q47" t="str">
        <f t="shared" si="1"/>
        <v/>
      </c>
    </row>
    <row r="48" spans="1:18" ht="16.2" thickBot="1">
      <c r="A48" s="166"/>
      <c r="B48" s="182"/>
      <c r="C48" s="183"/>
      <c r="D48" s="168"/>
      <c r="E48" s="169"/>
      <c r="F48" s="170"/>
      <c r="G48" s="171"/>
      <c r="H48" s="171"/>
      <c r="I48" s="164" t="str">
        <f t="shared" si="0"/>
        <v/>
      </c>
      <c r="J48" s="164"/>
      <c r="K48" s="164"/>
      <c r="L48" s="154"/>
      <c r="M48" s="154"/>
      <c r="N48" s="172"/>
      <c r="O48" s="172"/>
      <c r="Q48" t="str">
        <f t="shared" si="1"/>
        <v/>
      </c>
    </row>
    <row r="49" spans="1:17" ht="16.2" thickBot="1">
      <c r="A49" s="184"/>
      <c r="B49" s="182"/>
      <c r="C49" s="183"/>
      <c r="D49" s="168"/>
      <c r="E49" s="169"/>
      <c r="F49" s="170"/>
      <c r="G49" s="171"/>
      <c r="H49" s="171"/>
      <c r="I49" s="164" t="str">
        <f t="shared" si="0"/>
        <v/>
      </c>
      <c r="J49" s="164"/>
      <c r="K49" s="164"/>
      <c r="L49" s="154"/>
      <c r="M49" s="154"/>
      <c r="N49" s="172"/>
      <c r="O49" s="172"/>
      <c r="Q49" t="str">
        <f t="shared" si="1"/>
        <v/>
      </c>
    </row>
    <row r="50" spans="1:17" ht="16.2" thickBot="1">
      <c r="A50" s="184"/>
      <c r="B50" s="182"/>
      <c r="C50" s="183"/>
      <c r="D50" s="168"/>
      <c r="E50" s="169"/>
      <c r="F50" s="170"/>
      <c r="G50" s="171"/>
      <c r="H50" s="171"/>
      <c r="I50" s="164" t="str">
        <f t="shared" si="0"/>
        <v/>
      </c>
      <c r="J50" s="164"/>
      <c r="K50" s="164"/>
      <c r="L50" s="154"/>
      <c r="M50" s="154"/>
      <c r="N50" s="172"/>
      <c r="O50" s="172"/>
      <c r="Q50" t="str">
        <f t="shared" si="1"/>
        <v/>
      </c>
    </row>
    <row r="51" spans="1:17" ht="16.2" thickBot="1">
      <c r="A51" s="184"/>
      <c r="B51" s="182"/>
      <c r="C51" s="183"/>
      <c r="D51" s="168"/>
      <c r="E51" s="169"/>
      <c r="F51" s="170"/>
      <c r="G51" s="171"/>
      <c r="H51" s="171"/>
      <c r="I51" s="164" t="str">
        <f t="shared" si="0"/>
        <v/>
      </c>
      <c r="J51" s="164"/>
      <c r="K51" s="164"/>
      <c r="L51" s="154"/>
      <c r="M51" s="154"/>
      <c r="N51" s="172"/>
      <c r="O51" s="172"/>
      <c r="Q51" t="str">
        <f t="shared" si="1"/>
        <v/>
      </c>
    </row>
    <row r="52" spans="1:17" ht="16.2" thickBot="1">
      <c r="A52" s="184"/>
      <c r="B52" s="182"/>
      <c r="C52" s="183"/>
      <c r="D52" s="168"/>
      <c r="E52" s="169"/>
      <c r="F52" s="170"/>
      <c r="G52" s="171"/>
      <c r="H52" s="171"/>
      <c r="I52" s="164" t="str">
        <f t="shared" si="0"/>
        <v/>
      </c>
      <c r="J52" s="164"/>
      <c r="K52" s="164"/>
      <c r="L52" s="154"/>
      <c r="M52" s="154"/>
      <c r="N52" s="172"/>
      <c r="O52" s="172"/>
      <c r="Q52" t="str">
        <f t="shared" si="1"/>
        <v/>
      </c>
    </row>
    <row r="53" spans="1:17" ht="16.2" thickBot="1">
      <c r="A53" s="184"/>
      <c r="B53" s="182"/>
      <c r="C53" s="183"/>
      <c r="D53" s="168"/>
      <c r="E53" s="169"/>
      <c r="F53" s="170"/>
      <c r="G53" s="171"/>
      <c r="H53" s="171"/>
      <c r="I53" s="164" t="str">
        <f t="shared" si="0"/>
        <v/>
      </c>
      <c r="J53" s="164"/>
      <c r="K53" s="164"/>
      <c r="L53" s="154"/>
      <c r="M53" s="154"/>
      <c r="N53" s="172"/>
      <c r="O53" s="172"/>
      <c r="Q53" t="str">
        <f t="shared" si="1"/>
        <v/>
      </c>
    </row>
    <row r="54" spans="1:17" ht="16.2" thickBot="1">
      <c r="A54" s="184"/>
      <c r="B54" s="182"/>
      <c r="C54" s="183"/>
      <c r="D54" s="168"/>
      <c r="E54" s="169"/>
      <c r="F54" s="170"/>
      <c r="G54" s="171"/>
      <c r="H54" s="171"/>
      <c r="I54" s="164" t="str">
        <f t="shared" si="0"/>
        <v/>
      </c>
      <c r="J54" s="164"/>
      <c r="K54" s="164"/>
      <c r="L54" s="154"/>
      <c r="M54" s="154"/>
      <c r="N54" s="172"/>
      <c r="O54" s="172"/>
      <c r="Q54" t="str">
        <f t="shared" si="1"/>
        <v/>
      </c>
    </row>
    <row r="55" spans="1:17" ht="16.2" thickBot="1">
      <c r="A55" s="184"/>
      <c r="B55" s="182"/>
      <c r="C55" s="183"/>
      <c r="D55" s="168"/>
      <c r="E55" s="169"/>
      <c r="F55" s="170"/>
      <c r="G55" s="171"/>
      <c r="H55" s="171"/>
      <c r="I55" s="164" t="str">
        <f t="shared" si="0"/>
        <v/>
      </c>
      <c r="J55" s="164"/>
      <c r="K55" s="164"/>
      <c r="L55" s="154"/>
      <c r="M55" s="154"/>
      <c r="N55" s="172"/>
      <c r="O55" s="172"/>
      <c r="Q55" t="str">
        <f t="shared" si="1"/>
        <v/>
      </c>
    </row>
    <row r="56" spans="1:17" ht="16.2" thickBot="1">
      <c r="A56" s="184"/>
      <c r="B56" s="182"/>
      <c r="C56" s="183"/>
      <c r="D56" s="168"/>
      <c r="E56" s="169"/>
      <c r="F56" s="170"/>
      <c r="G56" s="171"/>
      <c r="H56" s="171"/>
      <c r="I56" s="164" t="str">
        <f t="shared" si="0"/>
        <v/>
      </c>
      <c r="J56" s="164"/>
      <c r="K56" s="164"/>
      <c r="L56" s="154"/>
      <c r="M56" s="154"/>
      <c r="N56" s="172"/>
      <c r="O56" s="172"/>
      <c r="Q56" t="str">
        <f t="shared" si="1"/>
        <v/>
      </c>
    </row>
    <row r="57" spans="1:17" ht="16.2" thickBot="1">
      <c r="A57" s="184"/>
      <c r="B57" s="185"/>
      <c r="C57" s="186"/>
      <c r="D57" s="168"/>
      <c r="E57" s="169"/>
      <c r="F57" s="170"/>
      <c r="G57" s="171"/>
      <c r="H57" s="171"/>
      <c r="I57" s="164" t="str">
        <f t="shared" si="0"/>
        <v/>
      </c>
      <c r="J57" s="164"/>
      <c r="K57" s="164"/>
      <c r="L57" s="154"/>
      <c r="M57" s="154"/>
      <c r="N57" s="172"/>
      <c r="O57" s="172"/>
      <c r="Q57" t="str">
        <f t="shared" si="1"/>
        <v/>
      </c>
    </row>
    <row r="58" spans="1:17" ht="16.2" thickBot="1">
      <c r="A58" s="184"/>
      <c r="B58" s="185"/>
      <c r="C58" s="186"/>
      <c r="D58" s="168"/>
      <c r="E58" s="169"/>
      <c r="F58" s="170"/>
      <c r="G58" s="171"/>
      <c r="H58" s="171"/>
      <c r="I58" s="164" t="str">
        <f t="shared" si="0"/>
        <v/>
      </c>
      <c r="J58" s="164"/>
      <c r="K58" s="164"/>
      <c r="L58" s="154"/>
      <c r="M58" s="154"/>
      <c r="N58" s="172"/>
      <c r="O58" s="172"/>
      <c r="Q58" t="str">
        <f t="shared" si="1"/>
        <v/>
      </c>
    </row>
    <row r="59" spans="1:17" ht="16.2" thickBot="1">
      <c r="A59" s="184"/>
      <c r="B59" s="185"/>
      <c r="C59" s="186"/>
      <c r="D59" s="168"/>
      <c r="E59" s="169"/>
      <c r="F59" s="170"/>
      <c r="G59" s="171"/>
      <c r="H59" s="171"/>
      <c r="I59" s="164" t="str">
        <f t="shared" si="0"/>
        <v/>
      </c>
      <c r="J59" s="164"/>
      <c r="K59" s="164"/>
      <c r="L59" s="154"/>
      <c r="M59" s="154"/>
      <c r="N59" s="172"/>
      <c r="O59" s="172"/>
      <c r="Q59" t="str">
        <f t="shared" si="1"/>
        <v/>
      </c>
    </row>
    <row r="60" spans="1:17" ht="16.2" thickBot="1">
      <c r="A60" s="184"/>
      <c r="B60" s="185"/>
      <c r="C60" s="186"/>
      <c r="D60" s="168"/>
      <c r="E60" s="169"/>
      <c r="F60" s="170"/>
      <c r="G60" s="171"/>
      <c r="H60" s="171"/>
      <c r="I60" s="164" t="str">
        <f t="shared" si="0"/>
        <v/>
      </c>
      <c r="J60" s="164"/>
      <c r="K60" s="164"/>
      <c r="L60" s="154"/>
      <c r="M60" s="154"/>
      <c r="N60" s="172"/>
      <c r="O60" s="172"/>
      <c r="Q60" t="str">
        <f t="shared" si="1"/>
        <v/>
      </c>
    </row>
    <row r="61" spans="1:17" ht="16.2" thickBot="1">
      <c r="A61" s="184"/>
      <c r="B61" s="185"/>
      <c r="C61" s="186"/>
      <c r="D61" s="168"/>
      <c r="E61" s="169"/>
      <c r="F61" s="170"/>
      <c r="G61" s="171"/>
      <c r="H61" s="171"/>
      <c r="I61" s="164" t="str">
        <f t="shared" si="0"/>
        <v/>
      </c>
      <c r="J61" s="164"/>
      <c r="K61" s="164"/>
      <c r="L61" s="154"/>
      <c r="M61" s="154"/>
      <c r="N61" s="172"/>
      <c r="O61" s="172"/>
      <c r="Q61" t="str">
        <f t="shared" si="1"/>
        <v/>
      </c>
    </row>
    <row r="62" spans="1:17" ht="16.2" thickBot="1">
      <c r="A62" s="184"/>
      <c r="B62" s="185"/>
      <c r="C62" s="186"/>
      <c r="D62" s="168"/>
      <c r="E62" s="169"/>
      <c r="F62" s="170"/>
      <c r="G62" s="171"/>
      <c r="H62" s="171"/>
      <c r="I62" s="164" t="str">
        <f t="shared" si="0"/>
        <v/>
      </c>
      <c r="J62" s="164"/>
      <c r="K62" s="164"/>
      <c r="L62" s="154"/>
      <c r="M62" s="154"/>
      <c r="N62" s="172"/>
      <c r="O62" s="172"/>
      <c r="Q62" t="str">
        <f t="shared" si="1"/>
        <v/>
      </c>
    </row>
    <row r="63" spans="1:17" ht="16.2" thickBot="1">
      <c r="A63" s="184"/>
      <c r="B63" s="185"/>
      <c r="C63" s="186"/>
      <c r="D63" s="168"/>
      <c r="E63" s="169"/>
      <c r="F63" s="170"/>
      <c r="G63" s="171"/>
      <c r="H63" s="171"/>
      <c r="I63" s="164" t="str">
        <f t="shared" si="0"/>
        <v/>
      </c>
      <c r="J63" s="164"/>
      <c r="K63" s="164"/>
      <c r="L63" s="154"/>
      <c r="M63" s="154"/>
      <c r="N63" s="172"/>
      <c r="O63" s="172"/>
      <c r="Q63" t="str">
        <f t="shared" si="1"/>
        <v/>
      </c>
    </row>
    <row r="64" spans="1:17" ht="16.2" thickBot="1">
      <c r="A64" s="184"/>
      <c r="B64" s="185"/>
      <c r="C64" s="186"/>
      <c r="D64" s="168"/>
      <c r="E64" s="169"/>
      <c r="F64" s="170"/>
      <c r="G64" s="171"/>
      <c r="H64" s="171"/>
      <c r="I64" s="164" t="str">
        <f t="shared" si="0"/>
        <v/>
      </c>
      <c r="J64" s="164"/>
      <c r="K64" s="164"/>
      <c r="L64" s="154"/>
      <c r="M64" s="154"/>
      <c r="N64" s="172"/>
      <c r="O64" s="172"/>
      <c r="Q64" t="str">
        <f t="shared" si="1"/>
        <v/>
      </c>
    </row>
    <row r="65" spans="1:17" ht="16.2" thickBot="1">
      <c r="A65" s="184"/>
      <c r="B65" s="187"/>
      <c r="D65" s="168"/>
      <c r="E65" s="169"/>
      <c r="F65" s="170"/>
      <c r="G65" s="171"/>
      <c r="H65" s="171"/>
      <c r="I65" s="164" t="str">
        <f t="shared" si="0"/>
        <v/>
      </c>
      <c r="N65" s="189"/>
      <c r="O65" s="189"/>
      <c r="Q65" t="str">
        <f t="shared" si="1"/>
        <v/>
      </c>
    </row>
    <row r="66" spans="1:17" ht="16.2" thickBot="1">
      <c r="A66" s="184"/>
      <c r="B66" s="187"/>
      <c r="D66" s="168"/>
      <c r="E66" s="169"/>
      <c r="F66" s="170"/>
      <c r="G66" s="171"/>
      <c r="H66" s="171"/>
      <c r="I66" s="164" t="str">
        <f t="shared" si="0"/>
        <v/>
      </c>
      <c r="N66" s="189"/>
      <c r="O66" s="189"/>
      <c r="Q66" t="str">
        <f t="shared" si="1"/>
        <v/>
      </c>
    </row>
    <row r="67" spans="1:17" ht="16.2" thickBot="1">
      <c r="A67" s="184"/>
      <c r="B67" s="187"/>
      <c r="D67" s="168"/>
      <c r="E67" s="169"/>
      <c r="F67" s="170"/>
      <c r="G67" s="171"/>
      <c r="H67" s="171"/>
      <c r="I67" s="164" t="str">
        <f t="shared" ref="I67:I130" si="2">IF(C67="","",NORMDIST(C67,K$3,K$4,TRUE))</f>
        <v/>
      </c>
      <c r="N67" s="189"/>
      <c r="O67" s="189"/>
      <c r="Q67" t="str">
        <f t="shared" ref="Q67:Q130" si="3">IF(C67="","",EXP(-POWER((C67-K$3),2)/(2*K$4*K$4))/(K$4*SQRT(2*PI())))</f>
        <v/>
      </c>
    </row>
    <row r="68" spans="1:17" ht="16.2" thickBot="1">
      <c r="A68" s="184"/>
      <c r="B68" s="187"/>
      <c r="D68" s="168"/>
      <c r="E68" s="169"/>
      <c r="F68" s="170"/>
      <c r="G68" s="171"/>
      <c r="H68" s="171"/>
      <c r="I68" s="164" t="str">
        <f t="shared" si="2"/>
        <v/>
      </c>
      <c r="N68" s="189"/>
      <c r="O68" s="189"/>
      <c r="Q68" t="str">
        <f t="shared" si="3"/>
        <v/>
      </c>
    </row>
    <row r="69" spans="1:17" ht="16.2" thickBot="1">
      <c r="A69" s="184"/>
      <c r="B69" s="187"/>
      <c r="D69" s="168"/>
      <c r="E69" s="169"/>
      <c r="F69" s="170"/>
      <c r="G69" s="171"/>
      <c r="H69" s="171"/>
      <c r="I69" s="164" t="str">
        <f t="shared" si="2"/>
        <v/>
      </c>
      <c r="N69" s="189"/>
      <c r="O69" s="189"/>
      <c r="Q69" t="str">
        <f t="shared" si="3"/>
        <v/>
      </c>
    </row>
    <row r="70" spans="1:17" ht="16.2" thickBot="1">
      <c r="A70" s="184"/>
      <c r="B70" s="187"/>
      <c r="D70" s="168"/>
      <c r="E70" s="169"/>
      <c r="F70" s="170"/>
      <c r="G70" s="171"/>
      <c r="H70" s="171"/>
      <c r="I70" s="164" t="str">
        <f t="shared" si="2"/>
        <v/>
      </c>
      <c r="N70" s="189"/>
      <c r="O70" s="189"/>
      <c r="Q70" t="str">
        <f t="shared" si="3"/>
        <v/>
      </c>
    </row>
    <row r="71" spans="1:17" ht="16.2" thickBot="1">
      <c r="A71" s="184"/>
      <c r="B71" s="187"/>
      <c r="D71" s="168"/>
      <c r="E71" s="169"/>
      <c r="F71" s="170"/>
      <c r="G71" s="171"/>
      <c r="H71" s="171"/>
      <c r="I71" s="164" t="str">
        <f t="shared" si="2"/>
        <v/>
      </c>
      <c r="N71" s="189"/>
      <c r="O71" s="189"/>
      <c r="Q71" t="str">
        <f t="shared" si="3"/>
        <v/>
      </c>
    </row>
    <row r="72" spans="1:17" ht="16.2" thickBot="1">
      <c r="A72" s="184"/>
      <c r="B72" s="187"/>
      <c r="D72" s="168"/>
      <c r="E72" s="169"/>
      <c r="F72" s="170"/>
      <c r="G72" s="171"/>
      <c r="H72" s="171"/>
      <c r="I72" s="164" t="str">
        <f t="shared" si="2"/>
        <v/>
      </c>
      <c r="N72" s="189"/>
      <c r="O72" s="189"/>
      <c r="Q72" t="str">
        <f t="shared" si="3"/>
        <v/>
      </c>
    </row>
    <row r="73" spans="1:17" ht="16.2" thickBot="1">
      <c r="A73" s="184"/>
      <c r="B73" s="187"/>
      <c r="D73" s="168"/>
      <c r="E73" s="169"/>
      <c r="F73" s="170"/>
      <c r="G73" s="171"/>
      <c r="H73" s="171"/>
      <c r="I73" s="164" t="str">
        <f t="shared" si="2"/>
        <v/>
      </c>
      <c r="N73" s="189"/>
      <c r="O73" s="189"/>
      <c r="Q73" t="str">
        <f t="shared" si="3"/>
        <v/>
      </c>
    </row>
    <row r="74" spans="1:17" ht="16.2" thickBot="1">
      <c r="A74" s="184"/>
      <c r="B74" s="187"/>
      <c r="D74" s="168"/>
      <c r="E74" s="169"/>
      <c r="F74" s="170"/>
      <c r="G74" s="171"/>
      <c r="H74" s="171"/>
      <c r="I74" s="164" t="str">
        <f t="shared" si="2"/>
        <v/>
      </c>
      <c r="N74" s="189"/>
      <c r="O74" s="189"/>
      <c r="Q74" t="str">
        <f t="shared" si="3"/>
        <v/>
      </c>
    </row>
    <row r="75" spans="1:17" ht="16.2" thickBot="1">
      <c r="A75" s="184"/>
      <c r="B75" s="187"/>
      <c r="D75" s="168"/>
      <c r="E75" s="169"/>
      <c r="F75" s="170"/>
      <c r="G75" s="171"/>
      <c r="H75" s="171"/>
      <c r="I75" s="164" t="str">
        <f t="shared" si="2"/>
        <v/>
      </c>
      <c r="N75" s="189"/>
      <c r="O75" s="189"/>
      <c r="Q75" t="str">
        <f t="shared" si="3"/>
        <v/>
      </c>
    </row>
    <row r="76" spans="1:17" ht="16.2" thickBot="1">
      <c r="A76" s="184"/>
      <c r="B76" s="187"/>
      <c r="D76" s="168"/>
      <c r="E76" s="169"/>
      <c r="F76" s="170"/>
      <c r="G76" s="171"/>
      <c r="H76" s="171"/>
      <c r="I76" s="164" t="str">
        <f t="shared" si="2"/>
        <v/>
      </c>
      <c r="N76" s="189"/>
      <c r="O76" s="189"/>
      <c r="Q76" t="str">
        <f t="shared" si="3"/>
        <v/>
      </c>
    </row>
    <row r="77" spans="1:17" ht="16.2" thickBot="1">
      <c r="A77" s="184"/>
      <c r="B77" s="187"/>
      <c r="D77" s="168"/>
      <c r="E77" s="169"/>
      <c r="F77" s="170"/>
      <c r="G77" s="171"/>
      <c r="H77" s="171"/>
      <c r="I77" s="164" t="str">
        <f t="shared" si="2"/>
        <v/>
      </c>
      <c r="N77" s="189"/>
      <c r="O77" s="189"/>
      <c r="Q77" t="str">
        <f t="shared" si="3"/>
        <v/>
      </c>
    </row>
    <row r="78" spans="1:17" ht="16.2" thickBot="1">
      <c r="A78" s="184"/>
      <c r="B78" s="187"/>
      <c r="D78" s="168"/>
      <c r="E78" s="169"/>
      <c r="F78" s="170"/>
      <c r="G78" s="171"/>
      <c r="H78" s="171"/>
      <c r="I78" s="164" t="str">
        <f t="shared" si="2"/>
        <v/>
      </c>
      <c r="N78" s="189"/>
      <c r="O78" s="189"/>
      <c r="Q78" t="str">
        <f t="shared" si="3"/>
        <v/>
      </c>
    </row>
    <row r="79" spans="1:17" ht="16.2" thickBot="1">
      <c r="A79" s="184"/>
      <c r="B79" s="187"/>
      <c r="D79" s="168"/>
      <c r="E79" s="169"/>
      <c r="F79" s="170"/>
      <c r="G79" s="171"/>
      <c r="H79" s="171"/>
      <c r="I79" s="164" t="str">
        <f t="shared" si="2"/>
        <v/>
      </c>
      <c r="N79" s="189"/>
      <c r="O79" s="189"/>
      <c r="Q79" t="str">
        <f t="shared" si="3"/>
        <v/>
      </c>
    </row>
    <row r="80" spans="1:17" ht="16.2" thickBot="1">
      <c r="A80" s="184"/>
      <c r="B80" s="187"/>
      <c r="D80" s="168"/>
      <c r="E80" s="169"/>
      <c r="F80" s="170"/>
      <c r="G80" s="171"/>
      <c r="H80" s="171"/>
      <c r="I80" s="164" t="str">
        <f t="shared" si="2"/>
        <v/>
      </c>
      <c r="N80" s="189"/>
      <c r="O80" s="189"/>
      <c r="Q80" t="str">
        <f t="shared" si="3"/>
        <v/>
      </c>
    </row>
    <row r="81" spans="1:17" ht="16.2" thickBot="1">
      <c r="A81" s="184"/>
      <c r="B81" s="187"/>
      <c r="D81" s="168"/>
      <c r="E81" s="169"/>
      <c r="F81" s="170"/>
      <c r="G81" s="171"/>
      <c r="H81" s="171"/>
      <c r="I81" s="164" t="str">
        <f t="shared" si="2"/>
        <v/>
      </c>
      <c r="N81" s="189"/>
      <c r="O81" s="189"/>
      <c r="Q81" t="str">
        <f t="shared" si="3"/>
        <v/>
      </c>
    </row>
    <row r="82" spans="1:17" ht="16.2" thickBot="1">
      <c r="A82" s="184"/>
      <c r="B82" s="187"/>
      <c r="D82" s="168"/>
      <c r="E82" s="169"/>
      <c r="F82" s="170"/>
      <c r="G82" s="171"/>
      <c r="H82" s="171"/>
      <c r="I82" s="164" t="str">
        <f t="shared" si="2"/>
        <v/>
      </c>
      <c r="N82" s="189"/>
      <c r="O82" s="189"/>
      <c r="Q82" t="str">
        <f t="shared" si="3"/>
        <v/>
      </c>
    </row>
    <row r="83" spans="1:17" ht="16.2" thickBot="1">
      <c r="A83" s="184"/>
      <c r="B83" s="187"/>
      <c r="D83" s="168"/>
      <c r="E83" s="169"/>
      <c r="F83" s="170"/>
      <c r="G83" s="171"/>
      <c r="H83" s="171"/>
      <c r="I83" s="164" t="str">
        <f t="shared" si="2"/>
        <v/>
      </c>
      <c r="N83" s="189"/>
      <c r="O83" s="189"/>
      <c r="Q83" t="str">
        <f t="shared" si="3"/>
        <v/>
      </c>
    </row>
    <row r="84" spans="1:17" ht="16.2" thickBot="1">
      <c r="A84" s="184"/>
      <c r="B84" s="187"/>
      <c r="D84" s="168"/>
      <c r="E84" s="169"/>
      <c r="F84" s="170"/>
      <c r="G84" s="171"/>
      <c r="H84" s="171"/>
      <c r="I84" s="164" t="str">
        <f t="shared" si="2"/>
        <v/>
      </c>
      <c r="N84" s="189"/>
      <c r="O84" s="189"/>
      <c r="Q84" t="str">
        <f t="shared" si="3"/>
        <v/>
      </c>
    </row>
    <row r="85" spans="1:17" ht="16.2" thickBot="1">
      <c r="A85" s="184"/>
      <c r="B85" s="187"/>
      <c r="D85" s="168"/>
      <c r="E85" s="169"/>
      <c r="F85" s="170"/>
      <c r="G85" s="171"/>
      <c r="H85" s="171"/>
      <c r="I85" s="164" t="str">
        <f t="shared" si="2"/>
        <v/>
      </c>
      <c r="N85" s="189"/>
      <c r="O85" s="189"/>
      <c r="Q85" t="str">
        <f t="shared" si="3"/>
        <v/>
      </c>
    </row>
    <row r="86" spans="1:17" ht="16.2" thickBot="1">
      <c r="A86" s="184"/>
      <c r="B86" s="187"/>
      <c r="D86" s="168"/>
      <c r="E86" s="169"/>
      <c r="F86" s="170"/>
      <c r="G86" s="171"/>
      <c r="H86" s="171"/>
      <c r="I86" s="164" t="str">
        <f t="shared" si="2"/>
        <v/>
      </c>
      <c r="N86" s="189"/>
      <c r="O86" s="189"/>
      <c r="Q86" t="str">
        <f t="shared" si="3"/>
        <v/>
      </c>
    </row>
    <row r="87" spans="1:17" ht="16.2" thickBot="1">
      <c r="A87" s="184"/>
      <c r="B87" s="187"/>
      <c r="D87" s="168"/>
      <c r="E87" s="169"/>
      <c r="F87" s="170"/>
      <c r="G87" s="171"/>
      <c r="H87" s="171"/>
      <c r="I87" s="164" t="str">
        <f t="shared" si="2"/>
        <v/>
      </c>
      <c r="N87" s="189"/>
      <c r="O87" s="189"/>
      <c r="Q87" t="str">
        <f t="shared" si="3"/>
        <v/>
      </c>
    </row>
    <row r="88" spans="1:17" ht="16.2" thickBot="1">
      <c r="A88" s="184"/>
      <c r="B88" s="187"/>
      <c r="D88" s="168"/>
      <c r="E88" s="169"/>
      <c r="F88" s="170"/>
      <c r="G88" s="171"/>
      <c r="H88" s="171"/>
      <c r="I88" s="164" t="str">
        <f t="shared" si="2"/>
        <v/>
      </c>
      <c r="N88" s="189"/>
      <c r="O88" s="189"/>
      <c r="Q88" t="str">
        <f t="shared" si="3"/>
        <v/>
      </c>
    </row>
    <row r="89" spans="1:17" ht="16.2" thickBot="1">
      <c r="A89" s="184"/>
      <c r="B89" s="187"/>
      <c r="D89" s="168"/>
      <c r="E89" s="169"/>
      <c r="F89" s="170"/>
      <c r="G89" s="171"/>
      <c r="H89" s="171"/>
      <c r="I89" s="164" t="str">
        <f t="shared" si="2"/>
        <v/>
      </c>
      <c r="N89" s="189"/>
      <c r="O89" s="189"/>
      <c r="Q89" t="str">
        <f t="shared" si="3"/>
        <v/>
      </c>
    </row>
    <row r="90" spans="1:17" ht="16.2" thickBot="1">
      <c r="A90" s="184"/>
      <c r="B90" s="187"/>
      <c r="D90" s="168"/>
      <c r="E90" s="169"/>
      <c r="F90" s="170"/>
      <c r="G90" s="171"/>
      <c r="H90" s="171"/>
      <c r="I90" s="164" t="str">
        <f t="shared" si="2"/>
        <v/>
      </c>
      <c r="N90" s="189"/>
      <c r="O90" s="189"/>
      <c r="Q90" t="str">
        <f t="shared" si="3"/>
        <v/>
      </c>
    </row>
    <row r="91" spans="1:17" ht="16.2" thickBot="1">
      <c r="A91" s="184"/>
      <c r="B91" s="187"/>
      <c r="D91" s="168"/>
      <c r="E91" s="169"/>
      <c r="F91" s="170"/>
      <c r="G91" s="171"/>
      <c r="H91" s="171"/>
      <c r="I91" s="164" t="str">
        <f t="shared" si="2"/>
        <v/>
      </c>
      <c r="N91" s="189"/>
      <c r="O91" s="189"/>
      <c r="Q91" t="str">
        <f t="shared" si="3"/>
        <v/>
      </c>
    </row>
    <row r="92" spans="1:17" ht="16.2" thickBot="1">
      <c r="A92" s="184"/>
      <c r="B92" s="187"/>
      <c r="D92" s="168"/>
      <c r="E92" s="169"/>
      <c r="F92" s="170"/>
      <c r="G92" s="171"/>
      <c r="H92" s="171"/>
      <c r="I92" s="164" t="str">
        <f t="shared" si="2"/>
        <v/>
      </c>
      <c r="N92" s="189"/>
      <c r="O92" s="189"/>
      <c r="Q92" t="str">
        <f t="shared" si="3"/>
        <v/>
      </c>
    </row>
    <row r="93" spans="1:17" ht="16.2" thickBot="1">
      <c r="A93" s="184"/>
      <c r="B93" s="187"/>
      <c r="D93" s="168"/>
      <c r="E93" s="169"/>
      <c r="F93" s="170"/>
      <c r="G93" s="171"/>
      <c r="H93" s="171"/>
      <c r="I93" s="164" t="str">
        <f t="shared" si="2"/>
        <v/>
      </c>
      <c r="N93" s="189"/>
      <c r="O93" s="189"/>
      <c r="Q93" t="str">
        <f t="shared" si="3"/>
        <v/>
      </c>
    </row>
    <row r="94" spans="1:17" ht="16.2" thickBot="1">
      <c r="A94" s="184"/>
      <c r="B94" s="187"/>
      <c r="D94" s="168"/>
      <c r="E94" s="169"/>
      <c r="F94" s="170"/>
      <c r="G94" s="171"/>
      <c r="H94" s="171"/>
      <c r="I94" s="164" t="str">
        <f t="shared" si="2"/>
        <v/>
      </c>
      <c r="N94" s="189"/>
      <c r="O94" s="189"/>
      <c r="Q94" t="str">
        <f t="shared" si="3"/>
        <v/>
      </c>
    </row>
    <row r="95" spans="1:17" ht="16.2" thickBot="1">
      <c r="A95" s="184"/>
      <c r="B95" s="187"/>
      <c r="D95" s="168"/>
      <c r="E95" s="169"/>
      <c r="F95" s="170"/>
      <c r="G95" s="171"/>
      <c r="H95" s="171"/>
      <c r="I95" s="164" t="str">
        <f t="shared" si="2"/>
        <v/>
      </c>
      <c r="N95" s="189"/>
      <c r="O95" s="189"/>
      <c r="Q95" t="str">
        <f t="shared" si="3"/>
        <v/>
      </c>
    </row>
    <row r="96" spans="1:17" ht="16.2" thickBot="1">
      <c r="A96" s="184"/>
      <c r="B96" s="187"/>
      <c r="D96" s="168"/>
      <c r="E96" s="169"/>
      <c r="F96" s="170"/>
      <c r="G96" s="171"/>
      <c r="H96" s="171"/>
      <c r="I96" s="164" t="str">
        <f t="shared" si="2"/>
        <v/>
      </c>
      <c r="N96" s="189"/>
      <c r="O96" s="189"/>
      <c r="Q96" t="str">
        <f t="shared" si="3"/>
        <v/>
      </c>
    </row>
    <row r="97" spans="1:17" ht="16.2" thickBot="1">
      <c r="A97" s="184"/>
      <c r="B97" s="187"/>
      <c r="D97" s="168"/>
      <c r="E97" s="169"/>
      <c r="F97" s="170"/>
      <c r="G97" s="171"/>
      <c r="H97" s="171"/>
      <c r="I97" s="164" t="str">
        <f t="shared" si="2"/>
        <v/>
      </c>
      <c r="N97" s="189"/>
      <c r="O97" s="189"/>
      <c r="Q97" t="str">
        <f t="shared" si="3"/>
        <v/>
      </c>
    </row>
    <row r="98" spans="1:17" ht="16.2" thickBot="1">
      <c r="A98" s="184"/>
      <c r="B98" s="187"/>
      <c r="D98" s="168"/>
      <c r="E98" s="169"/>
      <c r="F98" s="170"/>
      <c r="G98" s="171"/>
      <c r="H98" s="171"/>
      <c r="I98" s="164" t="str">
        <f t="shared" si="2"/>
        <v/>
      </c>
      <c r="N98" s="189"/>
      <c r="O98" s="189"/>
      <c r="Q98" t="str">
        <f t="shared" si="3"/>
        <v/>
      </c>
    </row>
    <row r="99" spans="1:17" ht="16.2" thickBot="1">
      <c r="A99" s="184"/>
      <c r="B99" s="187"/>
      <c r="D99" s="168"/>
      <c r="E99" s="169"/>
      <c r="F99" s="170"/>
      <c r="G99" s="171"/>
      <c r="H99" s="171"/>
      <c r="I99" s="164" t="str">
        <f t="shared" si="2"/>
        <v/>
      </c>
      <c r="N99" s="189"/>
      <c r="O99" s="189"/>
      <c r="Q99" t="str">
        <f t="shared" si="3"/>
        <v/>
      </c>
    </row>
    <row r="100" spans="1:17" ht="16.2" thickBot="1">
      <c r="A100" s="184"/>
      <c r="B100" s="187"/>
      <c r="D100" s="168"/>
      <c r="E100" s="169"/>
      <c r="F100" s="170"/>
      <c r="G100" s="171"/>
      <c r="H100" s="171"/>
      <c r="I100" s="164" t="str">
        <f t="shared" si="2"/>
        <v/>
      </c>
      <c r="N100" s="189"/>
      <c r="O100" s="189"/>
      <c r="Q100" t="str">
        <f t="shared" si="3"/>
        <v/>
      </c>
    </row>
    <row r="101" spans="1:17" ht="16.2" thickBot="1">
      <c r="A101" s="184"/>
      <c r="B101" s="187"/>
      <c r="D101" s="168"/>
      <c r="E101" s="169"/>
      <c r="F101" s="170"/>
      <c r="G101" s="171"/>
      <c r="H101" s="171"/>
      <c r="I101" s="164" t="str">
        <f t="shared" si="2"/>
        <v/>
      </c>
      <c r="N101" s="189"/>
      <c r="O101" s="189"/>
      <c r="Q101" t="str">
        <f t="shared" si="3"/>
        <v/>
      </c>
    </row>
    <row r="102" spans="1:17" ht="16.2" thickBot="1">
      <c r="A102" s="184"/>
      <c r="B102" s="187"/>
      <c r="D102" s="168"/>
      <c r="E102" s="169"/>
      <c r="F102" s="170"/>
      <c r="G102" s="171"/>
      <c r="H102" s="171"/>
      <c r="I102" s="164" t="str">
        <f t="shared" si="2"/>
        <v/>
      </c>
      <c r="N102" s="189"/>
      <c r="O102" s="189"/>
      <c r="Q102" t="str">
        <f t="shared" si="3"/>
        <v/>
      </c>
    </row>
    <row r="103" spans="1:17" ht="16.2" thickBot="1">
      <c r="A103" s="184"/>
      <c r="B103" s="187"/>
      <c r="D103" s="168"/>
      <c r="E103" s="169"/>
      <c r="F103" s="170"/>
      <c r="G103" s="171"/>
      <c r="H103" s="171"/>
      <c r="I103" s="164" t="str">
        <f t="shared" si="2"/>
        <v/>
      </c>
      <c r="N103" s="189"/>
      <c r="O103" s="189"/>
      <c r="Q103" t="str">
        <f t="shared" si="3"/>
        <v/>
      </c>
    </row>
    <row r="104" spans="1:17" ht="16.2" thickBot="1">
      <c r="A104" s="184"/>
      <c r="B104" s="187"/>
      <c r="D104" s="168"/>
      <c r="E104" s="169"/>
      <c r="F104" s="170"/>
      <c r="G104" s="171"/>
      <c r="H104" s="171"/>
      <c r="I104" s="164" t="str">
        <f t="shared" si="2"/>
        <v/>
      </c>
      <c r="N104" s="189"/>
      <c r="O104" s="189"/>
      <c r="Q104" t="str">
        <f t="shared" si="3"/>
        <v/>
      </c>
    </row>
    <row r="105" spans="1:17" ht="16.2" thickBot="1">
      <c r="A105" s="184"/>
      <c r="B105" s="187"/>
      <c r="D105" s="168"/>
      <c r="E105" s="169"/>
      <c r="F105" s="170"/>
      <c r="G105" s="171"/>
      <c r="H105" s="171"/>
      <c r="I105" s="164" t="str">
        <f t="shared" si="2"/>
        <v/>
      </c>
      <c r="N105" s="189"/>
      <c r="O105" s="189"/>
      <c r="Q105" t="str">
        <f t="shared" si="3"/>
        <v/>
      </c>
    </row>
    <row r="106" spans="1:17" ht="16.2" thickBot="1">
      <c r="A106" s="184"/>
      <c r="B106" s="187"/>
      <c r="D106" s="168"/>
      <c r="E106" s="169"/>
      <c r="F106" s="170"/>
      <c r="G106" s="171"/>
      <c r="H106" s="171"/>
      <c r="I106" s="164" t="str">
        <f t="shared" si="2"/>
        <v/>
      </c>
      <c r="N106" s="189"/>
      <c r="O106" s="189"/>
      <c r="Q106" t="str">
        <f t="shared" si="3"/>
        <v/>
      </c>
    </row>
    <row r="107" spans="1:17" ht="16.2" thickBot="1">
      <c r="A107" s="184"/>
      <c r="B107" s="187"/>
      <c r="D107" s="168"/>
      <c r="E107" s="169"/>
      <c r="F107" s="170"/>
      <c r="G107" s="171"/>
      <c r="H107" s="171"/>
      <c r="I107" s="164" t="str">
        <f t="shared" si="2"/>
        <v/>
      </c>
      <c r="N107" s="189"/>
      <c r="O107" s="189"/>
      <c r="Q107" t="str">
        <f t="shared" si="3"/>
        <v/>
      </c>
    </row>
    <row r="108" spans="1:17" ht="16.2" thickBot="1">
      <c r="A108" s="184"/>
      <c r="B108" s="187"/>
      <c r="D108" s="168"/>
      <c r="E108" s="169"/>
      <c r="F108" s="170"/>
      <c r="G108" s="171"/>
      <c r="H108" s="171"/>
      <c r="I108" s="164" t="str">
        <f t="shared" si="2"/>
        <v/>
      </c>
      <c r="N108" s="189"/>
      <c r="O108" s="189"/>
      <c r="Q108" t="str">
        <f t="shared" si="3"/>
        <v/>
      </c>
    </row>
    <row r="109" spans="1:17" ht="16.2" thickBot="1">
      <c r="A109" s="184"/>
      <c r="B109" s="187"/>
      <c r="D109" s="168"/>
      <c r="E109" s="169"/>
      <c r="F109" s="170"/>
      <c r="G109" s="171"/>
      <c r="H109" s="171"/>
      <c r="I109" s="164" t="str">
        <f t="shared" si="2"/>
        <v/>
      </c>
      <c r="N109" s="189"/>
      <c r="O109" s="189"/>
      <c r="Q109" t="str">
        <f t="shared" si="3"/>
        <v/>
      </c>
    </row>
    <row r="110" spans="1:17" ht="16.2" thickBot="1">
      <c r="A110" s="184"/>
      <c r="B110" s="187"/>
      <c r="D110" s="168"/>
      <c r="E110" s="169"/>
      <c r="F110" s="170"/>
      <c r="G110" s="171"/>
      <c r="H110" s="171"/>
      <c r="I110" s="164" t="str">
        <f t="shared" si="2"/>
        <v/>
      </c>
      <c r="N110" s="189"/>
      <c r="O110" s="189"/>
      <c r="Q110" t="str">
        <f t="shared" si="3"/>
        <v/>
      </c>
    </row>
    <row r="111" spans="1:17" ht="16.2" thickBot="1">
      <c r="A111" s="184"/>
      <c r="B111" s="187"/>
      <c r="D111" s="168"/>
      <c r="E111" s="169"/>
      <c r="F111" s="170"/>
      <c r="G111" s="171"/>
      <c r="H111" s="171"/>
      <c r="I111" s="164" t="str">
        <f t="shared" si="2"/>
        <v/>
      </c>
      <c r="N111" s="189"/>
      <c r="O111" s="189"/>
      <c r="Q111" t="str">
        <f t="shared" si="3"/>
        <v/>
      </c>
    </row>
    <row r="112" spans="1:17" ht="16.2" thickBot="1">
      <c r="A112" s="184"/>
      <c r="B112" s="187"/>
      <c r="D112" s="168"/>
      <c r="E112" s="169"/>
      <c r="F112" s="170"/>
      <c r="G112" s="171"/>
      <c r="H112" s="171"/>
      <c r="I112" s="164" t="str">
        <f t="shared" si="2"/>
        <v/>
      </c>
      <c r="N112" s="189"/>
      <c r="O112" s="189"/>
      <c r="Q112" t="str">
        <f t="shared" si="3"/>
        <v/>
      </c>
    </row>
    <row r="113" spans="1:17" ht="16.2" thickBot="1">
      <c r="A113" s="184"/>
      <c r="B113" s="187"/>
      <c r="D113" s="168"/>
      <c r="E113" s="169"/>
      <c r="F113" s="170"/>
      <c r="G113" s="171"/>
      <c r="H113" s="171"/>
      <c r="I113" s="164" t="str">
        <f t="shared" si="2"/>
        <v/>
      </c>
      <c r="N113" s="189"/>
      <c r="O113" s="189"/>
      <c r="Q113" t="str">
        <f t="shared" si="3"/>
        <v/>
      </c>
    </row>
    <row r="114" spans="1:17" ht="16.2" thickBot="1">
      <c r="A114" s="184"/>
      <c r="B114" s="187"/>
      <c r="D114" s="168"/>
      <c r="E114" s="169"/>
      <c r="F114" s="170"/>
      <c r="G114" s="171"/>
      <c r="H114" s="171"/>
      <c r="I114" s="164" t="str">
        <f t="shared" si="2"/>
        <v/>
      </c>
      <c r="N114" s="189"/>
      <c r="O114" s="189"/>
      <c r="Q114" t="str">
        <f t="shared" si="3"/>
        <v/>
      </c>
    </row>
    <row r="115" spans="1:17" ht="16.2" thickBot="1">
      <c r="A115" s="184"/>
      <c r="B115" s="187"/>
      <c r="D115" s="168"/>
      <c r="E115" s="169"/>
      <c r="F115" s="170"/>
      <c r="G115" s="171"/>
      <c r="H115" s="171"/>
      <c r="I115" s="164" t="str">
        <f t="shared" si="2"/>
        <v/>
      </c>
      <c r="N115" s="189"/>
      <c r="O115" s="189"/>
      <c r="Q115" t="str">
        <f t="shared" si="3"/>
        <v/>
      </c>
    </row>
    <row r="116" spans="1:17" ht="16.2" thickBot="1">
      <c r="A116" s="184"/>
      <c r="B116" s="187"/>
      <c r="D116" s="168"/>
      <c r="E116" s="169"/>
      <c r="F116" s="170"/>
      <c r="G116" s="171"/>
      <c r="H116" s="171"/>
      <c r="I116" s="164" t="str">
        <f t="shared" si="2"/>
        <v/>
      </c>
      <c r="N116" s="189"/>
      <c r="O116" s="189"/>
      <c r="Q116" t="str">
        <f t="shared" si="3"/>
        <v/>
      </c>
    </row>
    <row r="117" spans="1:17" ht="16.2" thickBot="1">
      <c r="A117" s="184"/>
      <c r="B117" s="187"/>
      <c r="D117" s="168"/>
      <c r="E117" s="169"/>
      <c r="F117" s="170"/>
      <c r="G117" s="171"/>
      <c r="H117" s="171"/>
      <c r="I117" s="164" t="str">
        <f t="shared" si="2"/>
        <v/>
      </c>
      <c r="N117" s="189"/>
      <c r="O117" s="189"/>
      <c r="Q117" t="str">
        <f t="shared" si="3"/>
        <v/>
      </c>
    </row>
    <row r="118" spans="1:17" ht="16.2" thickBot="1">
      <c r="A118" s="184"/>
      <c r="B118" s="187"/>
      <c r="D118" s="168"/>
      <c r="E118" s="169"/>
      <c r="F118" s="170"/>
      <c r="G118" s="171"/>
      <c r="H118" s="171"/>
      <c r="I118" s="164" t="str">
        <f t="shared" si="2"/>
        <v/>
      </c>
      <c r="N118" s="189"/>
      <c r="O118" s="189"/>
      <c r="Q118" t="str">
        <f t="shared" si="3"/>
        <v/>
      </c>
    </row>
    <row r="119" spans="1:17" ht="16.2" thickBot="1">
      <c r="A119" s="184"/>
      <c r="B119" s="187"/>
      <c r="D119" s="168"/>
      <c r="E119" s="169"/>
      <c r="F119" s="170"/>
      <c r="G119" s="171"/>
      <c r="H119" s="171"/>
      <c r="I119" s="164" t="str">
        <f t="shared" si="2"/>
        <v/>
      </c>
      <c r="N119" s="189"/>
      <c r="O119" s="189"/>
      <c r="Q119" t="str">
        <f t="shared" si="3"/>
        <v/>
      </c>
    </row>
    <row r="120" spans="1:17" ht="16.2" thickBot="1">
      <c r="A120" s="184"/>
      <c r="B120" s="187"/>
      <c r="D120" s="168"/>
      <c r="E120" s="169"/>
      <c r="F120" s="170"/>
      <c r="G120" s="171"/>
      <c r="H120" s="171"/>
      <c r="I120" s="164" t="str">
        <f t="shared" si="2"/>
        <v/>
      </c>
      <c r="N120" s="189"/>
      <c r="O120" s="189"/>
      <c r="Q120" t="str">
        <f t="shared" si="3"/>
        <v/>
      </c>
    </row>
    <row r="121" spans="1:17" ht="16.2" thickBot="1">
      <c r="A121" s="184"/>
      <c r="B121" s="187"/>
      <c r="D121" s="168"/>
      <c r="E121" s="169"/>
      <c r="F121" s="170"/>
      <c r="G121" s="171"/>
      <c r="H121" s="171"/>
      <c r="I121" s="164" t="str">
        <f t="shared" si="2"/>
        <v/>
      </c>
      <c r="N121" s="189"/>
      <c r="O121" s="189"/>
      <c r="Q121" t="str">
        <f t="shared" si="3"/>
        <v/>
      </c>
    </row>
    <row r="122" spans="1:17" ht="16.2" thickBot="1">
      <c r="A122" s="184"/>
      <c r="B122" s="187"/>
      <c r="D122" s="168"/>
      <c r="E122" s="169"/>
      <c r="F122" s="170"/>
      <c r="G122" s="171"/>
      <c r="H122" s="171"/>
      <c r="I122" s="164" t="str">
        <f t="shared" si="2"/>
        <v/>
      </c>
      <c r="N122" s="189"/>
      <c r="O122" s="189"/>
      <c r="Q122" t="str">
        <f t="shared" si="3"/>
        <v/>
      </c>
    </row>
    <row r="123" spans="1:17" ht="16.2" thickBot="1">
      <c r="A123" s="184"/>
      <c r="B123" s="187"/>
      <c r="D123" s="168"/>
      <c r="E123" s="169"/>
      <c r="F123" s="170"/>
      <c r="G123" s="171"/>
      <c r="H123" s="171"/>
      <c r="I123" s="164" t="str">
        <f t="shared" si="2"/>
        <v/>
      </c>
      <c r="N123" s="189"/>
      <c r="O123" s="189"/>
      <c r="Q123" t="str">
        <f t="shared" si="3"/>
        <v/>
      </c>
    </row>
    <row r="124" spans="1:17" ht="16.2" thickBot="1">
      <c r="A124" s="184"/>
      <c r="B124" s="187"/>
      <c r="D124" s="168"/>
      <c r="E124" s="169"/>
      <c r="F124" s="170"/>
      <c r="G124" s="171"/>
      <c r="H124" s="171"/>
      <c r="I124" s="164" t="str">
        <f t="shared" si="2"/>
        <v/>
      </c>
      <c r="N124" s="189"/>
      <c r="O124" s="189"/>
      <c r="Q124" t="str">
        <f t="shared" si="3"/>
        <v/>
      </c>
    </row>
    <row r="125" spans="1:17" ht="16.2" thickBot="1">
      <c r="A125" s="184"/>
      <c r="B125" s="187"/>
      <c r="D125" s="168"/>
      <c r="E125" s="169"/>
      <c r="F125" s="170"/>
      <c r="G125" s="171"/>
      <c r="H125" s="171"/>
      <c r="I125" s="164" t="str">
        <f t="shared" si="2"/>
        <v/>
      </c>
      <c r="N125" s="189"/>
      <c r="O125" s="189"/>
      <c r="Q125" t="str">
        <f t="shared" si="3"/>
        <v/>
      </c>
    </row>
    <row r="126" spans="1:17" ht="16.2" thickBot="1">
      <c r="A126" s="184"/>
      <c r="B126" s="187"/>
      <c r="D126" s="168"/>
      <c r="E126" s="169"/>
      <c r="F126" s="170"/>
      <c r="G126" s="171"/>
      <c r="H126" s="171"/>
      <c r="I126" s="164" t="str">
        <f t="shared" si="2"/>
        <v/>
      </c>
      <c r="N126" s="189"/>
      <c r="O126" s="189"/>
      <c r="Q126" t="str">
        <f t="shared" si="3"/>
        <v/>
      </c>
    </row>
    <row r="127" spans="1:17" ht="16.2" thickBot="1">
      <c r="A127" s="184"/>
      <c r="B127" s="187"/>
      <c r="D127" s="168"/>
      <c r="E127" s="169"/>
      <c r="F127" s="170"/>
      <c r="G127" s="171"/>
      <c r="H127" s="171"/>
      <c r="I127" s="164" t="str">
        <f t="shared" si="2"/>
        <v/>
      </c>
      <c r="N127" s="189"/>
      <c r="O127" s="189"/>
      <c r="Q127" t="str">
        <f t="shared" si="3"/>
        <v/>
      </c>
    </row>
    <row r="128" spans="1:17" ht="16.2" thickBot="1">
      <c r="A128" s="184"/>
      <c r="B128" s="187"/>
      <c r="D128" s="168"/>
      <c r="E128" s="169"/>
      <c r="F128" s="170"/>
      <c r="G128" s="171"/>
      <c r="H128" s="171"/>
      <c r="I128" s="164" t="str">
        <f t="shared" si="2"/>
        <v/>
      </c>
      <c r="N128" s="189"/>
      <c r="O128" s="189"/>
      <c r="Q128" t="str">
        <f t="shared" si="3"/>
        <v/>
      </c>
    </row>
    <row r="129" spans="1:17" ht="16.2" thickBot="1">
      <c r="A129" s="184"/>
      <c r="B129" s="187"/>
      <c r="D129" s="168"/>
      <c r="E129" s="169"/>
      <c r="F129" s="170"/>
      <c r="G129" s="171"/>
      <c r="H129" s="171"/>
      <c r="I129" s="164" t="str">
        <f t="shared" si="2"/>
        <v/>
      </c>
      <c r="N129" s="189"/>
      <c r="O129" s="189"/>
      <c r="Q129" t="str">
        <f t="shared" si="3"/>
        <v/>
      </c>
    </row>
    <row r="130" spans="1:17" ht="16.2" thickBot="1">
      <c r="A130" s="184"/>
      <c r="B130" s="187"/>
      <c r="D130" s="168"/>
      <c r="E130" s="169"/>
      <c r="F130" s="170"/>
      <c r="G130" s="171"/>
      <c r="H130" s="171"/>
      <c r="I130" s="164" t="str">
        <f t="shared" si="2"/>
        <v/>
      </c>
      <c r="N130" s="189"/>
      <c r="O130" s="189"/>
      <c r="Q130" t="str">
        <f t="shared" si="3"/>
        <v/>
      </c>
    </row>
    <row r="131" spans="1:17" ht="16.2" thickBot="1">
      <c r="A131" s="184"/>
      <c r="B131" s="187"/>
      <c r="D131" s="168"/>
      <c r="E131" s="169"/>
      <c r="F131" s="170"/>
      <c r="G131" s="171"/>
      <c r="H131" s="171"/>
      <c r="I131" s="164" t="str">
        <f t="shared" ref="I131:I194" si="4">IF(C131="","",NORMDIST(C131,K$3,K$4,TRUE))</f>
        <v/>
      </c>
      <c r="N131" s="189"/>
      <c r="O131" s="189"/>
      <c r="Q131" t="str">
        <f t="shared" ref="Q131:Q194" si="5">IF(C131="","",EXP(-POWER((C131-K$3),2)/(2*K$4*K$4))/(K$4*SQRT(2*PI())))</f>
        <v/>
      </c>
    </row>
    <row r="132" spans="1:17" ht="16.2" thickBot="1">
      <c r="A132" s="184"/>
      <c r="B132" s="187"/>
      <c r="D132" s="168"/>
      <c r="E132" s="169"/>
      <c r="F132" s="170"/>
      <c r="G132" s="171"/>
      <c r="H132" s="171"/>
      <c r="I132" s="164" t="str">
        <f t="shared" si="4"/>
        <v/>
      </c>
      <c r="N132" s="189"/>
      <c r="O132" s="189"/>
      <c r="Q132" t="str">
        <f t="shared" si="5"/>
        <v/>
      </c>
    </row>
    <row r="133" spans="1:17" ht="16.2" thickBot="1">
      <c r="A133" s="184"/>
      <c r="B133" s="187"/>
      <c r="D133" s="168"/>
      <c r="E133" s="169"/>
      <c r="F133" s="170"/>
      <c r="G133" s="171"/>
      <c r="H133" s="171"/>
      <c r="I133" s="164" t="str">
        <f t="shared" si="4"/>
        <v/>
      </c>
      <c r="N133" s="189"/>
      <c r="O133" s="189"/>
      <c r="Q133" t="str">
        <f t="shared" si="5"/>
        <v/>
      </c>
    </row>
    <row r="134" spans="1:17" ht="16.2" thickBot="1">
      <c r="A134" s="184"/>
      <c r="B134" s="187"/>
      <c r="D134" s="168"/>
      <c r="E134" s="169"/>
      <c r="F134" s="170"/>
      <c r="G134" s="171"/>
      <c r="H134" s="171"/>
      <c r="I134" s="164" t="str">
        <f t="shared" si="4"/>
        <v/>
      </c>
      <c r="N134" s="189"/>
      <c r="O134" s="189"/>
      <c r="Q134" t="str">
        <f t="shared" si="5"/>
        <v/>
      </c>
    </row>
    <row r="135" spans="1:17" ht="16.2" thickBot="1">
      <c r="A135" s="184"/>
      <c r="B135" s="187"/>
      <c r="D135" s="168"/>
      <c r="E135" s="169"/>
      <c r="F135" s="170"/>
      <c r="G135" s="171"/>
      <c r="H135" s="171"/>
      <c r="I135" s="164" t="str">
        <f t="shared" si="4"/>
        <v/>
      </c>
      <c r="N135" s="189"/>
      <c r="O135" s="189"/>
      <c r="Q135" t="str">
        <f t="shared" si="5"/>
        <v/>
      </c>
    </row>
    <row r="136" spans="1:17" ht="16.2" thickBot="1">
      <c r="A136" s="184"/>
      <c r="B136" s="187"/>
      <c r="D136" s="168"/>
      <c r="E136" s="169"/>
      <c r="F136" s="170"/>
      <c r="G136" s="171"/>
      <c r="H136" s="171"/>
      <c r="I136" s="164" t="str">
        <f t="shared" si="4"/>
        <v/>
      </c>
      <c r="N136" s="189"/>
      <c r="O136" s="189"/>
      <c r="Q136" t="str">
        <f t="shared" si="5"/>
        <v/>
      </c>
    </row>
    <row r="137" spans="1:17" ht="16.2" thickBot="1">
      <c r="A137" s="184"/>
      <c r="B137" s="187"/>
      <c r="D137" s="168"/>
      <c r="E137" s="169"/>
      <c r="F137" s="170"/>
      <c r="G137" s="171"/>
      <c r="H137" s="171"/>
      <c r="I137" s="164" t="str">
        <f t="shared" si="4"/>
        <v/>
      </c>
      <c r="N137" s="189"/>
      <c r="O137" s="189"/>
      <c r="Q137" t="str">
        <f t="shared" si="5"/>
        <v/>
      </c>
    </row>
    <row r="138" spans="1:17" ht="16.2" thickBot="1">
      <c r="A138" s="184"/>
      <c r="B138" s="187"/>
      <c r="D138" s="168"/>
      <c r="E138" s="169"/>
      <c r="F138" s="170"/>
      <c r="G138" s="171"/>
      <c r="H138" s="171"/>
      <c r="I138" s="164" t="str">
        <f t="shared" si="4"/>
        <v/>
      </c>
      <c r="N138" s="189"/>
      <c r="O138" s="189"/>
      <c r="Q138" t="str">
        <f t="shared" si="5"/>
        <v/>
      </c>
    </row>
    <row r="139" spans="1:17" ht="16.2" thickBot="1">
      <c r="A139" s="184"/>
      <c r="B139" s="187"/>
      <c r="D139" s="168"/>
      <c r="E139" s="169"/>
      <c r="F139" s="170"/>
      <c r="G139" s="171"/>
      <c r="H139" s="171"/>
      <c r="I139" s="164" t="str">
        <f t="shared" si="4"/>
        <v/>
      </c>
      <c r="N139" s="189"/>
      <c r="O139" s="189"/>
      <c r="Q139" t="str">
        <f t="shared" si="5"/>
        <v/>
      </c>
    </row>
    <row r="140" spans="1:17" ht="16.2" thickBot="1">
      <c r="A140" s="184"/>
      <c r="B140" s="187"/>
      <c r="D140" s="168"/>
      <c r="E140" s="169"/>
      <c r="F140" s="170"/>
      <c r="G140" s="171"/>
      <c r="H140" s="171"/>
      <c r="I140" s="164" t="str">
        <f t="shared" si="4"/>
        <v/>
      </c>
      <c r="N140" s="189"/>
      <c r="O140" s="189"/>
      <c r="Q140" t="str">
        <f t="shared" si="5"/>
        <v/>
      </c>
    </row>
    <row r="141" spans="1:17" ht="16.2" thickBot="1">
      <c r="A141" s="184"/>
      <c r="B141" s="187"/>
      <c r="D141" s="168"/>
      <c r="E141" s="169"/>
      <c r="F141" s="170"/>
      <c r="G141" s="171"/>
      <c r="H141" s="171"/>
      <c r="I141" s="164" t="str">
        <f t="shared" si="4"/>
        <v/>
      </c>
      <c r="N141" s="189"/>
      <c r="O141" s="189"/>
      <c r="Q141" t="str">
        <f t="shared" si="5"/>
        <v/>
      </c>
    </row>
    <row r="142" spans="1:17" ht="16.2" thickBot="1">
      <c r="A142" s="184"/>
      <c r="B142" s="187"/>
      <c r="D142" s="168"/>
      <c r="E142" s="169"/>
      <c r="F142" s="170"/>
      <c r="G142" s="171"/>
      <c r="H142" s="171"/>
      <c r="I142" s="164" t="str">
        <f t="shared" si="4"/>
        <v/>
      </c>
      <c r="N142" s="189"/>
      <c r="O142" s="189"/>
      <c r="Q142" t="str">
        <f t="shared" si="5"/>
        <v/>
      </c>
    </row>
    <row r="143" spans="1:17" ht="16.2" thickBot="1">
      <c r="A143" s="184"/>
      <c r="B143" s="187"/>
      <c r="D143" s="168"/>
      <c r="E143" s="169"/>
      <c r="F143" s="170"/>
      <c r="G143" s="171"/>
      <c r="H143" s="171"/>
      <c r="I143" s="164" t="str">
        <f t="shared" si="4"/>
        <v/>
      </c>
      <c r="N143" s="189"/>
      <c r="O143" s="189"/>
      <c r="Q143" t="str">
        <f t="shared" si="5"/>
        <v/>
      </c>
    </row>
    <row r="144" spans="1:17" ht="16.2" thickBot="1">
      <c r="A144" s="184"/>
      <c r="B144" s="187"/>
      <c r="D144" s="168"/>
      <c r="E144" s="169"/>
      <c r="F144" s="170"/>
      <c r="G144" s="171"/>
      <c r="H144" s="171"/>
      <c r="I144" s="164" t="str">
        <f t="shared" si="4"/>
        <v/>
      </c>
      <c r="N144" s="189"/>
      <c r="O144" s="189"/>
      <c r="Q144" t="str">
        <f t="shared" si="5"/>
        <v/>
      </c>
    </row>
    <row r="145" spans="1:17" ht="16.2" thickBot="1">
      <c r="A145" s="184"/>
      <c r="B145" s="187"/>
      <c r="D145" s="168"/>
      <c r="E145" s="169"/>
      <c r="F145" s="170"/>
      <c r="G145" s="171"/>
      <c r="H145" s="171"/>
      <c r="I145" s="164" t="str">
        <f t="shared" si="4"/>
        <v/>
      </c>
      <c r="N145" s="189"/>
      <c r="O145" s="189"/>
      <c r="Q145" t="str">
        <f t="shared" si="5"/>
        <v/>
      </c>
    </row>
    <row r="146" spans="1:17" ht="16.2" thickBot="1">
      <c r="A146" s="184"/>
      <c r="B146" s="187"/>
      <c r="D146" s="168"/>
      <c r="E146" s="169"/>
      <c r="F146" s="170"/>
      <c r="G146" s="171"/>
      <c r="H146" s="171"/>
      <c r="I146" s="164" t="str">
        <f t="shared" si="4"/>
        <v/>
      </c>
      <c r="N146" s="189"/>
      <c r="O146" s="189"/>
      <c r="Q146" t="str">
        <f t="shared" si="5"/>
        <v/>
      </c>
    </row>
    <row r="147" spans="1:17" ht="16.2" thickBot="1">
      <c r="A147" s="184"/>
      <c r="B147" s="187"/>
      <c r="D147" s="168"/>
      <c r="E147" s="169"/>
      <c r="F147" s="170"/>
      <c r="G147" s="171"/>
      <c r="H147" s="171"/>
      <c r="I147" s="164" t="str">
        <f t="shared" si="4"/>
        <v/>
      </c>
      <c r="N147" s="189"/>
      <c r="O147" s="189"/>
      <c r="Q147" t="str">
        <f t="shared" si="5"/>
        <v/>
      </c>
    </row>
    <row r="148" spans="1:17" ht="16.2" thickBot="1">
      <c r="A148" s="184"/>
      <c r="B148" s="187"/>
      <c r="D148" s="168"/>
      <c r="E148" s="169"/>
      <c r="F148" s="170"/>
      <c r="G148" s="171"/>
      <c r="H148" s="171"/>
      <c r="I148" s="164" t="str">
        <f t="shared" si="4"/>
        <v/>
      </c>
      <c r="N148" s="189"/>
      <c r="O148" s="189"/>
      <c r="Q148" t="str">
        <f t="shared" si="5"/>
        <v/>
      </c>
    </row>
    <row r="149" spans="1:17" ht="16.2" thickBot="1">
      <c r="A149" s="184"/>
      <c r="B149" s="187"/>
      <c r="D149" s="168"/>
      <c r="E149" s="169"/>
      <c r="F149" s="170"/>
      <c r="G149" s="171"/>
      <c r="H149" s="171"/>
      <c r="I149" s="164" t="str">
        <f t="shared" si="4"/>
        <v/>
      </c>
      <c r="N149" s="189"/>
      <c r="O149" s="189"/>
      <c r="Q149" t="str">
        <f t="shared" si="5"/>
        <v/>
      </c>
    </row>
    <row r="150" spans="1:17" ht="16.2" thickBot="1">
      <c r="A150" s="184"/>
      <c r="B150" s="187"/>
      <c r="D150" s="168"/>
      <c r="E150" s="169"/>
      <c r="F150" s="170"/>
      <c r="G150" s="171"/>
      <c r="H150" s="171"/>
      <c r="I150" s="164" t="str">
        <f t="shared" si="4"/>
        <v/>
      </c>
      <c r="N150" s="189"/>
      <c r="O150" s="189"/>
      <c r="Q150" t="str">
        <f t="shared" si="5"/>
        <v/>
      </c>
    </row>
    <row r="151" spans="1:17" ht="16.2" thickBot="1">
      <c r="A151" s="184"/>
      <c r="B151" s="187"/>
      <c r="D151" s="168"/>
      <c r="E151" s="169"/>
      <c r="F151" s="170"/>
      <c r="G151" s="171"/>
      <c r="H151" s="171"/>
      <c r="I151" s="164" t="str">
        <f t="shared" si="4"/>
        <v/>
      </c>
      <c r="N151" s="189"/>
      <c r="O151" s="189"/>
      <c r="Q151" t="str">
        <f t="shared" si="5"/>
        <v/>
      </c>
    </row>
    <row r="152" spans="1:17" ht="16.2" thickBot="1">
      <c r="A152" s="184"/>
      <c r="B152" s="187"/>
      <c r="D152" s="168"/>
      <c r="E152" s="169"/>
      <c r="F152" s="170"/>
      <c r="G152" s="171"/>
      <c r="H152" s="171"/>
      <c r="I152" s="164" t="str">
        <f t="shared" si="4"/>
        <v/>
      </c>
      <c r="N152" s="189"/>
      <c r="O152" s="189"/>
      <c r="Q152" t="str">
        <f t="shared" si="5"/>
        <v/>
      </c>
    </row>
    <row r="153" spans="1:17" ht="16.2" thickBot="1">
      <c r="A153" s="184"/>
      <c r="B153" s="187"/>
      <c r="D153" s="168"/>
      <c r="E153" s="169"/>
      <c r="F153" s="170"/>
      <c r="G153" s="171"/>
      <c r="H153" s="171"/>
      <c r="I153" s="164" t="str">
        <f t="shared" si="4"/>
        <v/>
      </c>
      <c r="N153" s="189"/>
      <c r="O153" s="189"/>
      <c r="Q153" t="str">
        <f t="shared" si="5"/>
        <v/>
      </c>
    </row>
    <row r="154" spans="1:17" ht="16.2" thickBot="1">
      <c r="A154" s="184"/>
      <c r="B154" s="187"/>
      <c r="D154" s="168"/>
      <c r="E154" s="169"/>
      <c r="F154" s="170"/>
      <c r="G154" s="171"/>
      <c r="H154" s="171"/>
      <c r="I154" s="164" t="str">
        <f t="shared" si="4"/>
        <v/>
      </c>
      <c r="N154" s="189"/>
      <c r="O154" s="189"/>
      <c r="Q154" t="str">
        <f t="shared" si="5"/>
        <v/>
      </c>
    </row>
    <row r="155" spans="1:17" ht="16.2" thickBot="1">
      <c r="A155" s="184"/>
      <c r="B155" s="187"/>
      <c r="D155" s="168"/>
      <c r="E155" s="169"/>
      <c r="F155" s="170"/>
      <c r="G155" s="171"/>
      <c r="H155" s="171"/>
      <c r="I155" s="164" t="str">
        <f t="shared" si="4"/>
        <v/>
      </c>
      <c r="N155" s="189"/>
      <c r="O155" s="189"/>
      <c r="Q155" t="str">
        <f t="shared" si="5"/>
        <v/>
      </c>
    </row>
    <row r="156" spans="1:17" ht="16.2" thickBot="1">
      <c r="A156" s="184"/>
      <c r="B156" s="187"/>
      <c r="D156" s="168"/>
      <c r="E156" s="169"/>
      <c r="F156" s="170"/>
      <c r="G156" s="171"/>
      <c r="H156" s="171"/>
      <c r="I156" s="164" t="str">
        <f t="shared" si="4"/>
        <v/>
      </c>
      <c r="N156" s="189"/>
      <c r="O156" s="189"/>
      <c r="Q156" t="str">
        <f t="shared" si="5"/>
        <v/>
      </c>
    </row>
    <row r="157" spans="1:17" ht="16.2" thickBot="1">
      <c r="A157" s="184"/>
      <c r="B157" s="187"/>
      <c r="D157" s="168"/>
      <c r="E157" s="169"/>
      <c r="F157" s="170"/>
      <c r="G157" s="171"/>
      <c r="H157" s="171"/>
      <c r="I157" s="164" t="str">
        <f t="shared" si="4"/>
        <v/>
      </c>
      <c r="N157" s="189"/>
      <c r="O157" s="189"/>
      <c r="Q157" t="str">
        <f t="shared" si="5"/>
        <v/>
      </c>
    </row>
    <row r="158" spans="1:17" ht="16.2" thickBot="1">
      <c r="A158" s="184"/>
      <c r="B158" s="187"/>
      <c r="D158" s="168"/>
      <c r="E158" s="169"/>
      <c r="F158" s="170"/>
      <c r="G158" s="171"/>
      <c r="H158" s="171"/>
      <c r="I158" s="164" t="str">
        <f t="shared" si="4"/>
        <v/>
      </c>
      <c r="N158" s="189"/>
      <c r="O158" s="189"/>
      <c r="Q158" t="str">
        <f t="shared" si="5"/>
        <v/>
      </c>
    </row>
    <row r="159" spans="1:17" ht="16.2" thickBot="1">
      <c r="A159" s="184"/>
      <c r="B159" s="187"/>
      <c r="D159" s="168"/>
      <c r="E159" s="169"/>
      <c r="F159" s="170"/>
      <c r="G159" s="171"/>
      <c r="H159" s="171"/>
      <c r="I159" s="164" t="str">
        <f t="shared" si="4"/>
        <v/>
      </c>
      <c r="N159" s="189"/>
      <c r="O159" s="189"/>
      <c r="Q159" t="str">
        <f t="shared" si="5"/>
        <v/>
      </c>
    </row>
    <row r="160" spans="1:17" ht="16.2" thickBot="1">
      <c r="A160" s="184"/>
      <c r="B160" s="187"/>
      <c r="D160" s="168"/>
      <c r="E160" s="169"/>
      <c r="F160" s="170"/>
      <c r="G160" s="171"/>
      <c r="H160" s="171"/>
      <c r="I160" s="164" t="str">
        <f t="shared" si="4"/>
        <v/>
      </c>
      <c r="N160" s="189"/>
      <c r="O160" s="189"/>
      <c r="Q160" t="str">
        <f t="shared" si="5"/>
        <v/>
      </c>
    </row>
    <row r="161" spans="1:17" ht="16.2" thickBot="1">
      <c r="A161" s="184"/>
      <c r="B161" s="187"/>
      <c r="D161" s="168"/>
      <c r="E161" s="169"/>
      <c r="F161" s="170"/>
      <c r="G161" s="171"/>
      <c r="H161" s="171"/>
      <c r="I161" s="164" t="str">
        <f t="shared" si="4"/>
        <v/>
      </c>
      <c r="N161" s="189"/>
      <c r="O161" s="189"/>
      <c r="Q161" t="str">
        <f t="shared" si="5"/>
        <v/>
      </c>
    </row>
    <row r="162" spans="1:17" ht="16.2" thickBot="1">
      <c r="A162" s="184"/>
      <c r="B162" s="187"/>
      <c r="D162" s="168"/>
      <c r="E162" s="169"/>
      <c r="F162" s="170"/>
      <c r="G162" s="171"/>
      <c r="H162" s="171"/>
      <c r="I162" s="164" t="str">
        <f t="shared" si="4"/>
        <v/>
      </c>
      <c r="N162" s="189"/>
      <c r="O162" s="189"/>
      <c r="Q162" t="str">
        <f t="shared" si="5"/>
        <v/>
      </c>
    </row>
    <row r="163" spans="1:17" ht="16.2" thickBot="1">
      <c r="A163" s="184"/>
      <c r="B163" s="187"/>
      <c r="D163" s="168"/>
      <c r="E163" s="169"/>
      <c r="F163" s="170"/>
      <c r="G163" s="171"/>
      <c r="H163" s="171"/>
      <c r="I163" s="164" t="str">
        <f t="shared" si="4"/>
        <v/>
      </c>
      <c r="N163" s="189"/>
      <c r="O163" s="189"/>
      <c r="Q163" t="str">
        <f t="shared" si="5"/>
        <v/>
      </c>
    </row>
    <row r="164" spans="1:17" ht="16.2" thickBot="1">
      <c r="A164" s="184"/>
      <c r="B164" s="187"/>
      <c r="D164" s="168"/>
      <c r="E164" s="169"/>
      <c r="F164" s="170"/>
      <c r="G164" s="171"/>
      <c r="H164" s="171"/>
      <c r="I164" s="164" t="str">
        <f t="shared" si="4"/>
        <v/>
      </c>
      <c r="N164" s="189"/>
      <c r="O164" s="189"/>
      <c r="Q164" t="str">
        <f t="shared" si="5"/>
        <v/>
      </c>
    </row>
    <row r="165" spans="1:17" ht="16.2" thickBot="1">
      <c r="A165" s="184"/>
      <c r="B165" s="187"/>
      <c r="D165" s="168"/>
      <c r="E165" s="169"/>
      <c r="F165" s="170"/>
      <c r="G165" s="171"/>
      <c r="H165" s="171"/>
      <c r="I165" s="164" t="str">
        <f t="shared" si="4"/>
        <v/>
      </c>
      <c r="N165" s="189"/>
      <c r="O165" s="189"/>
      <c r="Q165" t="str">
        <f t="shared" si="5"/>
        <v/>
      </c>
    </row>
    <row r="166" spans="1:17" ht="16.2" thickBot="1">
      <c r="A166" s="184"/>
      <c r="B166" s="187"/>
      <c r="D166" s="168"/>
      <c r="E166" s="169"/>
      <c r="F166" s="170"/>
      <c r="G166" s="171"/>
      <c r="H166" s="171"/>
      <c r="I166" s="164" t="str">
        <f t="shared" si="4"/>
        <v/>
      </c>
      <c r="N166" s="189"/>
      <c r="O166" s="189"/>
      <c r="Q166" t="str">
        <f t="shared" si="5"/>
        <v/>
      </c>
    </row>
    <row r="167" spans="1:17" ht="16.2" thickBot="1">
      <c r="A167" s="184"/>
      <c r="B167" s="187"/>
      <c r="D167" s="168"/>
      <c r="E167" s="169"/>
      <c r="F167" s="170"/>
      <c r="G167" s="171"/>
      <c r="H167" s="171"/>
      <c r="I167" s="164" t="str">
        <f t="shared" si="4"/>
        <v/>
      </c>
      <c r="N167" s="189"/>
      <c r="O167" s="189"/>
      <c r="Q167" t="str">
        <f t="shared" si="5"/>
        <v/>
      </c>
    </row>
    <row r="168" spans="1:17" ht="16.2" thickBot="1">
      <c r="A168" s="184"/>
      <c r="B168" s="187"/>
      <c r="D168" s="168"/>
      <c r="E168" s="169"/>
      <c r="F168" s="170"/>
      <c r="G168" s="171"/>
      <c r="H168" s="171"/>
      <c r="I168" s="164" t="str">
        <f t="shared" si="4"/>
        <v/>
      </c>
      <c r="N168" s="189"/>
      <c r="O168" s="189"/>
      <c r="Q168" t="str">
        <f t="shared" si="5"/>
        <v/>
      </c>
    </row>
    <row r="169" spans="1:17" ht="16.2" thickBot="1">
      <c r="A169" s="184"/>
      <c r="B169" s="187"/>
      <c r="D169" s="168"/>
      <c r="E169" s="169"/>
      <c r="F169" s="170"/>
      <c r="G169" s="171"/>
      <c r="H169" s="171"/>
      <c r="I169" s="164" t="str">
        <f t="shared" si="4"/>
        <v/>
      </c>
      <c r="N169" s="189"/>
      <c r="O169" s="189"/>
      <c r="Q169" t="str">
        <f t="shared" si="5"/>
        <v/>
      </c>
    </row>
    <row r="170" spans="1:17" ht="16.2" thickBot="1">
      <c r="A170" s="184"/>
      <c r="B170" s="187"/>
      <c r="D170" s="168"/>
      <c r="E170" s="169"/>
      <c r="F170" s="170"/>
      <c r="G170" s="171"/>
      <c r="H170" s="171"/>
      <c r="I170" s="164" t="str">
        <f t="shared" si="4"/>
        <v/>
      </c>
      <c r="N170" s="189"/>
      <c r="O170" s="189"/>
      <c r="Q170" t="str">
        <f t="shared" si="5"/>
        <v/>
      </c>
    </row>
    <row r="171" spans="1:17" ht="16.2" thickBot="1">
      <c r="A171" s="184"/>
      <c r="B171" s="187"/>
      <c r="D171" s="168"/>
      <c r="E171" s="169"/>
      <c r="F171" s="170"/>
      <c r="G171" s="171"/>
      <c r="H171" s="171"/>
      <c r="I171" s="164" t="str">
        <f t="shared" si="4"/>
        <v/>
      </c>
      <c r="N171" s="189"/>
      <c r="O171" s="189"/>
      <c r="Q171" t="str">
        <f t="shared" si="5"/>
        <v/>
      </c>
    </row>
    <row r="172" spans="1:17" ht="16.2" thickBot="1">
      <c r="A172" s="184"/>
      <c r="B172" s="187"/>
      <c r="D172" s="168"/>
      <c r="E172" s="169"/>
      <c r="F172" s="170"/>
      <c r="G172" s="171"/>
      <c r="H172" s="171"/>
      <c r="I172" s="164" t="str">
        <f t="shared" si="4"/>
        <v/>
      </c>
      <c r="N172" s="189"/>
      <c r="O172" s="189"/>
      <c r="Q172" t="str">
        <f t="shared" si="5"/>
        <v/>
      </c>
    </row>
    <row r="173" spans="1:17" ht="16.2" thickBot="1">
      <c r="A173" s="184"/>
      <c r="B173" s="187"/>
      <c r="D173" s="168"/>
      <c r="E173" s="169"/>
      <c r="F173" s="170"/>
      <c r="G173" s="171"/>
      <c r="H173" s="171"/>
      <c r="I173" s="164" t="str">
        <f t="shared" si="4"/>
        <v/>
      </c>
      <c r="N173" s="189"/>
      <c r="O173" s="189"/>
      <c r="Q173" t="str">
        <f t="shared" si="5"/>
        <v/>
      </c>
    </row>
    <row r="174" spans="1:17" ht="16.2" thickBot="1">
      <c r="A174" s="184"/>
      <c r="B174" s="187"/>
      <c r="D174" s="168"/>
      <c r="E174" s="169"/>
      <c r="F174" s="170"/>
      <c r="G174" s="171"/>
      <c r="H174" s="171"/>
      <c r="I174" s="164" t="str">
        <f t="shared" si="4"/>
        <v/>
      </c>
      <c r="N174" s="189"/>
      <c r="O174" s="189"/>
      <c r="Q174" t="str">
        <f t="shared" si="5"/>
        <v/>
      </c>
    </row>
    <row r="175" spans="1:17" ht="16.2" thickBot="1">
      <c r="A175" s="184"/>
      <c r="B175" s="187"/>
      <c r="D175" s="168"/>
      <c r="E175" s="169"/>
      <c r="F175" s="170"/>
      <c r="G175" s="171"/>
      <c r="H175" s="171"/>
      <c r="I175" s="164" t="str">
        <f t="shared" si="4"/>
        <v/>
      </c>
      <c r="N175" s="189"/>
      <c r="O175" s="189"/>
      <c r="Q175" t="str">
        <f t="shared" si="5"/>
        <v/>
      </c>
    </row>
    <row r="176" spans="1:17" ht="16.2" thickBot="1">
      <c r="A176" s="184"/>
      <c r="B176" s="187"/>
      <c r="D176" s="168"/>
      <c r="E176" s="169"/>
      <c r="F176" s="170"/>
      <c r="G176" s="171"/>
      <c r="H176" s="171"/>
      <c r="I176" s="164" t="str">
        <f t="shared" si="4"/>
        <v/>
      </c>
      <c r="N176" s="189"/>
      <c r="O176" s="189"/>
      <c r="Q176" t="str">
        <f t="shared" si="5"/>
        <v/>
      </c>
    </row>
    <row r="177" spans="1:17" ht="16.2" thickBot="1">
      <c r="A177" s="184"/>
      <c r="B177" s="187"/>
      <c r="D177" s="168"/>
      <c r="E177" s="169"/>
      <c r="F177" s="170"/>
      <c r="G177" s="171"/>
      <c r="H177" s="171"/>
      <c r="I177" s="164" t="str">
        <f t="shared" si="4"/>
        <v/>
      </c>
      <c r="N177" s="189"/>
      <c r="O177" s="189"/>
      <c r="Q177" t="str">
        <f t="shared" si="5"/>
        <v/>
      </c>
    </row>
    <row r="178" spans="1:17" ht="16.2" thickBot="1">
      <c r="A178" s="184"/>
      <c r="B178" s="187"/>
      <c r="D178" s="168"/>
      <c r="E178" s="169"/>
      <c r="F178" s="170"/>
      <c r="G178" s="171"/>
      <c r="H178" s="171"/>
      <c r="I178" s="164" t="str">
        <f t="shared" si="4"/>
        <v/>
      </c>
      <c r="N178" s="189"/>
      <c r="O178" s="189"/>
      <c r="Q178" t="str">
        <f t="shared" si="5"/>
        <v/>
      </c>
    </row>
    <row r="179" spans="1:17" ht="16.2" thickBot="1">
      <c r="A179" s="184"/>
      <c r="B179" s="187"/>
      <c r="D179" s="168"/>
      <c r="E179" s="169"/>
      <c r="F179" s="170"/>
      <c r="G179" s="171"/>
      <c r="H179" s="171"/>
      <c r="I179" s="164" t="str">
        <f t="shared" si="4"/>
        <v/>
      </c>
      <c r="N179" s="189"/>
      <c r="O179" s="189"/>
      <c r="Q179" t="str">
        <f t="shared" si="5"/>
        <v/>
      </c>
    </row>
    <row r="180" spans="1:17" ht="16.2" thickBot="1">
      <c r="A180" s="184"/>
      <c r="B180" s="187"/>
      <c r="D180" s="168"/>
      <c r="E180" s="169"/>
      <c r="F180" s="170"/>
      <c r="G180" s="171"/>
      <c r="H180" s="171"/>
      <c r="I180" s="164" t="str">
        <f t="shared" si="4"/>
        <v/>
      </c>
      <c r="N180" s="189"/>
      <c r="O180" s="189"/>
      <c r="Q180" t="str">
        <f t="shared" si="5"/>
        <v/>
      </c>
    </row>
    <row r="181" spans="1:17" ht="16.2" thickBot="1">
      <c r="A181" s="184"/>
      <c r="B181" s="187"/>
      <c r="D181" s="168"/>
      <c r="E181" s="169"/>
      <c r="F181" s="170"/>
      <c r="G181" s="171"/>
      <c r="H181" s="171"/>
      <c r="I181" s="164" t="str">
        <f t="shared" si="4"/>
        <v/>
      </c>
      <c r="N181" s="189"/>
      <c r="O181" s="189"/>
      <c r="Q181" t="str">
        <f t="shared" si="5"/>
        <v/>
      </c>
    </row>
    <row r="182" spans="1:17" ht="16.2" thickBot="1">
      <c r="A182" s="184"/>
      <c r="B182" s="187"/>
      <c r="D182" s="168"/>
      <c r="E182" s="169"/>
      <c r="F182" s="170"/>
      <c r="G182" s="171"/>
      <c r="H182" s="171"/>
      <c r="I182" s="164" t="str">
        <f t="shared" si="4"/>
        <v/>
      </c>
      <c r="N182" s="189"/>
      <c r="O182" s="189"/>
      <c r="Q182" t="str">
        <f t="shared" si="5"/>
        <v/>
      </c>
    </row>
    <row r="183" spans="1:17" ht="16.2" thickBot="1">
      <c r="A183" s="184"/>
      <c r="B183" s="187"/>
      <c r="D183" s="168"/>
      <c r="E183" s="169"/>
      <c r="F183" s="170"/>
      <c r="G183" s="171"/>
      <c r="H183" s="171"/>
      <c r="I183" s="164" t="str">
        <f t="shared" si="4"/>
        <v/>
      </c>
      <c r="N183" s="189"/>
      <c r="O183" s="189"/>
      <c r="Q183" t="str">
        <f t="shared" si="5"/>
        <v/>
      </c>
    </row>
    <row r="184" spans="1:17" ht="16.2" thickBot="1">
      <c r="A184" s="184"/>
      <c r="B184" s="187"/>
      <c r="D184" s="168"/>
      <c r="E184" s="169"/>
      <c r="F184" s="170"/>
      <c r="G184" s="171"/>
      <c r="H184" s="171"/>
      <c r="I184" s="164" t="str">
        <f t="shared" si="4"/>
        <v/>
      </c>
      <c r="N184" s="189"/>
      <c r="O184" s="189"/>
      <c r="Q184" t="str">
        <f t="shared" si="5"/>
        <v/>
      </c>
    </row>
    <row r="185" spans="1:17" ht="16.2" thickBot="1">
      <c r="A185" s="184"/>
      <c r="B185" s="187"/>
      <c r="D185" s="168"/>
      <c r="E185" s="169"/>
      <c r="F185" s="170"/>
      <c r="G185" s="171"/>
      <c r="H185" s="171"/>
      <c r="I185" s="164" t="str">
        <f t="shared" si="4"/>
        <v/>
      </c>
      <c r="N185" s="189"/>
      <c r="O185" s="189"/>
      <c r="Q185" t="str">
        <f t="shared" si="5"/>
        <v/>
      </c>
    </row>
    <row r="186" spans="1:17" ht="16.2" thickBot="1">
      <c r="A186" s="184"/>
      <c r="B186" s="187"/>
      <c r="D186" s="168"/>
      <c r="E186" s="169"/>
      <c r="F186" s="170"/>
      <c r="G186" s="171"/>
      <c r="H186" s="171"/>
      <c r="I186" s="164" t="str">
        <f t="shared" si="4"/>
        <v/>
      </c>
      <c r="N186" s="189"/>
      <c r="O186" s="189"/>
      <c r="Q186" t="str">
        <f t="shared" si="5"/>
        <v/>
      </c>
    </row>
    <row r="187" spans="1:17" ht="16.2" thickBot="1">
      <c r="A187" s="184"/>
      <c r="B187" s="187"/>
      <c r="D187" s="168"/>
      <c r="E187" s="169"/>
      <c r="F187" s="170"/>
      <c r="G187" s="171"/>
      <c r="H187" s="171"/>
      <c r="I187" s="164" t="str">
        <f t="shared" si="4"/>
        <v/>
      </c>
      <c r="N187" s="189"/>
      <c r="O187" s="189"/>
      <c r="Q187" t="str">
        <f t="shared" si="5"/>
        <v/>
      </c>
    </row>
    <row r="188" spans="1:17" ht="16.2" thickBot="1">
      <c r="A188" s="184"/>
      <c r="B188" s="187"/>
      <c r="D188" s="168"/>
      <c r="E188" s="169"/>
      <c r="F188" s="170"/>
      <c r="G188" s="171"/>
      <c r="H188" s="171"/>
      <c r="I188" s="164" t="str">
        <f t="shared" si="4"/>
        <v/>
      </c>
      <c r="N188" s="189"/>
      <c r="O188" s="189"/>
      <c r="Q188" t="str">
        <f t="shared" si="5"/>
        <v/>
      </c>
    </row>
    <row r="189" spans="1:17" ht="16.2" thickBot="1">
      <c r="A189" s="184"/>
      <c r="B189" s="187"/>
      <c r="D189" s="168"/>
      <c r="E189" s="169"/>
      <c r="F189" s="170"/>
      <c r="G189" s="171"/>
      <c r="H189" s="171"/>
      <c r="I189" s="164" t="str">
        <f t="shared" si="4"/>
        <v/>
      </c>
      <c r="N189" s="189"/>
      <c r="O189" s="189"/>
      <c r="Q189" t="str">
        <f t="shared" si="5"/>
        <v/>
      </c>
    </row>
    <row r="190" spans="1:17" ht="16.2" thickBot="1">
      <c r="A190" s="184"/>
      <c r="B190" s="187"/>
      <c r="D190" s="168"/>
      <c r="E190" s="169"/>
      <c r="F190" s="170"/>
      <c r="G190" s="171"/>
      <c r="H190" s="171"/>
      <c r="I190" s="164" t="str">
        <f t="shared" si="4"/>
        <v/>
      </c>
      <c r="N190" s="189"/>
      <c r="O190" s="189"/>
      <c r="Q190" t="str">
        <f t="shared" si="5"/>
        <v/>
      </c>
    </row>
    <row r="191" spans="1:17" ht="16.2" thickBot="1">
      <c r="A191" s="184"/>
      <c r="B191" s="187"/>
      <c r="D191" s="168"/>
      <c r="E191" s="169"/>
      <c r="F191" s="170"/>
      <c r="G191" s="171"/>
      <c r="H191" s="171"/>
      <c r="I191" s="164" t="str">
        <f t="shared" si="4"/>
        <v/>
      </c>
      <c r="N191" s="189"/>
      <c r="O191" s="189"/>
      <c r="Q191" t="str">
        <f t="shared" si="5"/>
        <v/>
      </c>
    </row>
    <row r="192" spans="1:17" ht="16.2" thickBot="1">
      <c r="A192" s="184"/>
      <c r="B192" s="187"/>
      <c r="D192" s="168"/>
      <c r="E192" s="169"/>
      <c r="F192" s="170"/>
      <c r="G192" s="171"/>
      <c r="H192" s="171"/>
      <c r="I192" s="164" t="str">
        <f t="shared" si="4"/>
        <v/>
      </c>
      <c r="N192" s="189"/>
      <c r="O192" s="189"/>
      <c r="Q192" t="str">
        <f t="shared" si="5"/>
        <v/>
      </c>
    </row>
    <row r="193" spans="1:17" ht="16.2" thickBot="1">
      <c r="A193" s="184"/>
      <c r="B193" s="187"/>
      <c r="D193" s="168"/>
      <c r="E193" s="169"/>
      <c r="F193" s="170"/>
      <c r="G193" s="171"/>
      <c r="H193" s="171"/>
      <c r="I193" s="164" t="str">
        <f t="shared" si="4"/>
        <v/>
      </c>
      <c r="N193" s="189"/>
      <c r="O193" s="189"/>
      <c r="Q193" t="str">
        <f t="shared" si="5"/>
        <v/>
      </c>
    </row>
    <row r="194" spans="1:17" ht="16.2" thickBot="1">
      <c r="A194" s="184"/>
      <c r="B194" s="187"/>
      <c r="D194" s="168"/>
      <c r="E194" s="169"/>
      <c r="F194" s="170"/>
      <c r="G194" s="171"/>
      <c r="H194" s="171"/>
      <c r="I194" s="164" t="str">
        <f t="shared" si="4"/>
        <v/>
      </c>
      <c r="N194" s="189"/>
      <c r="O194" s="189"/>
      <c r="Q194" t="str">
        <f t="shared" si="5"/>
        <v/>
      </c>
    </row>
    <row r="195" spans="1:17" ht="16.2" thickBot="1">
      <c r="A195" s="184"/>
      <c r="B195" s="187"/>
      <c r="D195" s="168"/>
      <c r="E195" s="169"/>
      <c r="F195" s="170"/>
      <c r="G195" s="171"/>
      <c r="H195" s="171"/>
      <c r="I195" s="164" t="str">
        <f t="shared" ref="I195:I258" si="6">IF(C195="","",NORMDIST(C195,K$3,K$4,TRUE))</f>
        <v/>
      </c>
      <c r="N195" s="189"/>
      <c r="O195" s="189"/>
      <c r="Q195" t="str">
        <f t="shared" ref="Q195:Q258" si="7">IF(C195="","",EXP(-POWER((C195-K$3),2)/(2*K$4*K$4))/(K$4*SQRT(2*PI())))</f>
        <v/>
      </c>
    </row>
    <row r="196" spans="1:17" ht="16.2" thickBot="1">
      <c r="A196" s="184"/>
      <c r="B196" s="187"/>
      <c r="D196" s="168"/>
      <c r="E196" s="169"/>
      <c r="F196" s="170"/>
      <c r="G196" s="171"/>
      <c r="H196" s="171"/>
      <c r="I196" s="164" t="str">
        <f t="shared" si="6"/>
        <v/>
      </c>
      <c r="N196" s="189"/>
      <c r="O196" s="189"/>
      <c r="Q196" t="str">
        <f t="shared" si="7"/>
        <v/>
      </c>
    </row>
    <row r="197" spans="1:17" ht="16.2" thickBot="1">
      <c r="A197" s="184"/>
      <c r="B197" s="187"/>
      <c r="D197" s="168"/>
      <c r="E197" s="169"/>
      <c r="F197" s="170"/>
      <c r="G197" s="171"/>
      <c r="H197" s="171"/>
      <c r="I197" s="164" t="str">
        <f t="shared" si="6"/>
        <v/>
      </c>
      <c r="N197" s="189"/>
      <c r="O197" s="189"/>
      <c r="Q197" t="str">
        <f t="shared" si="7"/>
        <v/>
      </c>
    </row>
    <row r="198" spans="1:17" ht="16.2" thickBot="1">
      <c r="A198" s="184"/>
      <c r="B198" s="187"/>
      <c r="D198" s="168"/>
      <c r="E198" s="169"/>
      <c r="F198" s="170"/>
      <c r="G198" s="171"/>
      <c r="H198" s="171"/>
      <c r="I198" s="164" t="str">
        <f t="shared" si="6"/>
        <v/>
      </c>
      <c r="N198" s="189"/>
      <c r="O198" s="189"/>
      <c r="Q198" t="str">
        <f t="shared" si="7"/>
        <v/>
      </c>
    </row>
    <row r="199" spans="1:17" ht="16.2" thickBot="1">
      <c r="A199" s="184"/>
      <c r="B199" s="187"/>
      <c r="D199" s="168"/>
      <c r="E199" s="169"/>
      <c r="F199" s="170"/>
      <c r="G199" s="171"/>
      <c r="H199" s="171"/>
      <c r="I199" s="164" t="str">
        <f t="shared" si="6"/>
        <v/>
      </c>
      <c r="N199" s="189"/>
      <c r="O199" s="189"/>
      <c r="Q199" t="str">
        <f t="shared" si="7"/>
        <v/>
      </c>
    </row>
    <row r="200" spans="1:17" ht="16.2" thickBot="1">
      <c r="A200" s="184"/>
      <c r="B200" s="187"/>
      <c r="D200" s="168"/>
      <c r="E200" s="169"/>
      <c r="F200" s="170"/>
      <c r="G200" s="171"/>
      <c r="H200" s="171"/>
      <c r="I200" s="164" t="str">
        <f t="shared" si="6"/>
        <v/>
      </c>
      <c r="N200" s="189"/>
      <c r="O200" s="189"/>
      <c r="Q200" t="str">
        <f t="shared" si="7"/>
        <v/>
      </c>
    </row>
    <row r="201" spans="1:17" ht="16.2" thickBot="1">
      <c r="A201" s="184"/>
      <c r="B201" s="187"/>
      <c r="D201" s="168"/>
      <c r="E201" s="169"/>
      <c r="F201" s="170"/>
      <c r="G201" s="171"/>
      <c r="H201" s="171"/>
      <c r="I201" s="164" t="str">
        <f t="shared" si="6"/>
        <v/>
      </c>
      <c r="N201" s="189"/>
      <c r="O201" s="189"/>
      <c r="Q201" t="str">
        <f t="shared" si="7"/>
        <v/>
      </c>
    </row>
    <row r="202" spans="1:17" ht="16.2" thickBot="1">
      <c r="A202" s="184"/>
      <c r="B202" s="187"/>
      <c r="D202" s="168"/>
      <c r="E202" s="169"/>
      <c r="F202" s="170"/>
      <c r="G202" s="171"/>
      <c r="H202" s="171"/>
      <c r="I202" s="164" t="str">
        <f t="shared" si="6"/>
        <v/>
      </c>
      <c r="N202" s="189"/>
      <c r="O202" s="189"/>
      <c r="Q202" t="str">
        <f t="shared" si="7"/>
        <v/>
      </c>
    </row>
    <row r="203" spans="1:17" ht="16.2" thickBot="1">
      <c r="A203" s="184"/>
      <c r="B203" s="187"/>
      <c r="D203" s="168"/>
      <c r="E203" s="169"/>
      <c r="F203" s="170"/>
      <c r="G203" s="171"/>
      <c r="H203" s="171"/>
      <c r="I203" s="164" t="str">
        <f t="shared" si="6"/>
        <v/>
      </c>
      <c r="N203" s="189"/>
      <c r="O203" s="189"/>
      <c r="Q203" t="str">
        <f t="shared" si="7"/>
        <v/>
      </c>
    </row>
    <row r="204" spans="1:17" ht="16.2" thickBot="1">
      <c r="A204" s="184"/>
      <c r="B204" s="187"/>
      <c r="D204" s="168"/>
      <c r="E204" s="169"/>
      <c r="F204" s="170"/>
      <c r="G204" s="171"/>
      <c r="H204" s="171"/>
      <c r="I204" s="164" t="str">
        <f t="shared" si="6"/>
        <v/>
      </c>
      <c r="N204" s="189"/>
      <c r="O204" s="189"/>
      <c r="Q204" t="str">
        <f t="shared" si="7"/>
        <v/>
      </c>
    </row>
    <row r="205" spans="1:17" ht="16.2" thickBot="1">
      <c r="A205" s="184"/>
      <c r="B205" s="187"/>
      <c r="D205" s="168"/>
      <c r="E205" s="169"/>
      <c r="F205" s="170"/>
      <c r="G205" s="171"/>
      <c r="H205" s="171"/>
      <c r="I205" s="164" t="str">
        <f t="shared" si="6"/>
        <v/>
      </c>
      <c r="N205" s="189"/>
      <c r="O205" s="189"/>
      <c r="Q205" t="str">
        <f t="shared" si="7"/>
        <v/>
      </c>
    </row>
    <row r="206" spans="1:17" ht="16.2" thickBot="1">
      <c r="A206" s="184"/>
      <c r="B206" s="187"/>
      <c r="D206" s="168"/>
      <c r="E206" s="169"/>
      <c r="F206" s="170"/>
      <c r="G206" s="171"/>
      <c r="H206" s="171"/>
      <c r="I206" s="164" t="str">
        <f t="shared" si="6"/>
        <v/>
      </c>
      <c r="N206" s="189"/>
      <c r="O206" s="189"/>
      <c r="Q206" t="str">
        <f t="shared" si="7"/>
        <v/>
      </c>
    </row>
    <row r="207" spans="1:17" ht="16.2" thickBot="1">
      <c r="A207" s="184"/>
      <c r="B207" s="187"/>
      <c r="D207" s="168"/>
      <c r="E207" s="169"/>
      <c r="F207" s="170"/>
      <c r="G207" s="171"/>
      <c r="H207" s="171"/>
      <c r="I207" s="164" t="str">
        <f t="shared" si="6"/>
        <v/>
      </c>
      <c r="N207" s="189"/>
      <c r="O207" s="189"/>
      <c r="Q207" t="str">
        <f t="shared" si="7"/>
        <v/>
      </c>
    </row>
    <row r="208" spans="1:17" ht="16.2" thickBot="1">
      <c r="A208" s="184"/>
      <c r="B208" s="187"/>
      <c r="D208" s="168"/>
      <c r="E208" s="169"/>
      <c r="F208" s="170"/>
      <c r="G208" s="171"/>
      <c r="H208" s="171"/>
      <c r="I208" s="164" t="str">
        <f t="shared" si="6"/>
        <v/>
      </c>
      <c r="N208" s="189"/>
      <c r="O208" s="189"/>
      <c r="Q208" t="str">
        <f t="shared" si="7"/>
        <v/>
      </c>
    </row>
    <row r="209" spans="1:17" ht="16.2" thickBot="1">
      <c r="A209" s="184"/>
      <c r="B209" s="187"/>
      <c r="D209" s="168"/>
      <c r="E209" s="169"/>
      <c r="F209" s="170"/>
      <c r="G209" s="171"/>
      <c r="H209" s="171"/>
      <c r="I209" s="164" t="str">
        <f t="shared" si="6"/>
        <v/>
      </c>
      <c r="N209" s="189"/>
      <c r="O209" s="189"/>
      <c r="Q209" t="str">
        <f t="shared" si="7"/>
        <v/>
      </c>
    </row>
    <row r="210" spans="1:17" ht="16.2" thickBot="1">
      <c r="A210" s="184"/>
      <c r="B210" s="187"/>
      <c r="D210" s="168"/>
      <c r="E210" s="169"/>
      <c r="F210" s="170"/>
      <c r="G210" s="171"/>
      <c r="H210" s="171"/>
      <c r="I210" s="164" t="str">
        <f t="shared" si="6"/>
        <v/>
      </c>
      <c r="N210" s="189"/>
      <c r="O210" s="189"/>
      <c r="Q210" t="str">
        <f t="shared" si="7"/>
        <v/>
      </c>
    </row>
    <row r="211" spans="1:17" ht="16.2" thickBot="1">
      <c r="A211" s="184"/>
      <c r="B211" s="187"/>
      <c r="D211" s="168"/>
      <c r="E211" s="169"/>
      <c r="F211" s="170"/>
      <c r="G211" s="171"/>
      <c r="H211" s="171"/>
      <c r="I211" s="164" t="str">
        <f t="shared" si="6"/>
        <v/>
      </c>
      <c r="N211" s="189"/>
      <c r="O211" s="189"/>
      <c r="Q211" t="str">
        <f t="shared" si="7"/>
        <v/>
      </c>
    </row>
    <row r="212" spans="1:17" ht="16.2" thickBot="1">
      <c r="A212" s="184"/>
      <c r="B212" s="187"/>
      <c r="D212" s="168"/>
      <c r="E212" s="169"/>
      <c r="F212" s="170"/>
      <c r="G212" s="171"/>
      <c r="H212" s="171"/>
      <c r="I212" s="164" t="str">
        <f t="shared" si="6"/>
        <v/>
      </c>
      <c r="N212" s="189"/>
      <c r="O212" s="189"/>
      <c r="Q212" t="str">
        <f t="shared" si="7"/>
        <v/>
      </c>
    </row>
    <row r="213" spans="1:17" ht="16.2" thickBot="1">
      <c r="A213" s="184"/>
      <c r="B213" s="187"/>
      <c r="D213" s="168"/>
      <c r="E213" s="169"/>
      <c r="F213" s="170"/>
      <c r="G213" s="171"/>
      <c r="H213" s="171"/>
      <c r="I213" s="164" t="str">
        <f t="shared" si="6"/>
        <v/>
      </c>
      <c r="N213" s="189"/>
      <c r="O213" s="189"/>
      <c r="Q213" t="str">
        <f t="shared" si="7"/>
        <v/>
      </c>
    </row>
    <row r="214" spans="1:17" ht="16.2" thickBot="1">
      <c r="A214" s="184"/>
      <c r="B214" s="187"/>
      <c r="D214" s="168"/>
      <c r="E214" s="169"/>
      <c r="F214" s="170"/>
      <c r="G214" s="171"/>
      <c r="H214" s="171"/>
      <c r="I214" s="164" t="str">
        <f t="shared" si="6"/>
        <v/>
      </c>
      <c r="N214" s="189"/>
      <c r="O214" s="189"/>
      <c r="Q214" t="str">
        <f t="shared" si="7"/>
        <v/>
      </c>
    </row>
    <row r="215" spans="1:17" ht="16.2" thickBot="1">
      <c r="A215" s="184"/>
      <c r="B215" s="187"/>
      <c r="D215" s="168"/>
      <c r="E215" s="169"/>
      <c r="F215" s="170"/>
      <c r="G215" s="171"/>
      <c r="H215" s="171"/>
      <c r="I215" s="164" t="str">
        <f t="shared" si="6"/>
        <v/>
      </c>
      <c r="N215" s="189"/>
      <c r="O215" s="189"/>
      <c r="Q215" t="str">
        <f t="shared" si="7"/>
        <v/>
      </c>
    </row>
    <row r="216" spans="1:17" ht="16.2" thickBot="1">
      <c r="A216" s="184"/>
      <c r="B216" s="187"/>
      <c r="D216" s="168"/>
      <c r="E216" s="169"/>
      <c r="F216" s="170"/>
      <c r="G216" s="171"/>
      <c r="H216" s="171"/>
      <c r="I216" s="164" t="str">
        <f t="shared" si="6"/>
        <v/>
      </c>
      <c r="N216" s="189"/>
      <c r="O216" s="189"/>
      <c r="Q216" t="str">
        <f t="shared" si="7"/>
        <v/>
      </c>
    </row>
    <row r="217" spans="1:17" ht="16.2" thickBot="1">
      <c r="A217" s="184"/>
      <c r="B217" s="187"/>
      <c r="D217" s="168"/>
      <c r="E217" s="169"/>
      <c r="F217" s="170"/>
      <c r="G217" s="171"/>
      <c r="H217" s="171"/>
      <c r="I217" s="164" t="str">
        <f t="shared" si="6"/>
        <v/>
      </c>
      <c r="N217" s="189"/>
      <c r="O217" s="189"/>
      <c r="Q217" t="str">
        <f t="shared" si="7"/>
        <v/>
      </c>
    </row>
    <row r="218" spans="1:17" ht="16.2" thickBot="1">
      <c r="A218" s="184"/>
      <c r="B218" s="187"/>
      <c r="D218" s="168"/>
      <c r="E218" s="169"/>
      <c r="F218" s="170"/>
      <c r="G218" s="171"/>
      <c r="H218" s="171"/>
      <c r="I218" s="164" t="str">
        <f t="shared" si="6"/>
        <v/>
      </c>
      <c r="N218" s="189"/>
      <c r="O218" s="189"/>
      <c r="Q218" t="str">
        <f t="shared" si="7"/>
        <v/>
      </c>
    </row>
    <row r="219" spans="1:17" ht="16.2" thickBot="1">
      <c r="A219" s="184"/>
      <c r="B219" s="187"/>
      <c r="D219" s="168"/>
      <c r="E219" s="169"/>
      <c r="F219" s="170"/>
      <c r="G219" s="171"/>
      <c r="H219" s="171"/>
      <c r="I219" s="164" t="str">
        <f t="shared" si="6"/>
        <v/>
      </c>
      <c r="N219" s="189"/>
      <c r="O219" s="189"/>
      <c r="Q219" t="str">
        <f t="shared" si="7"/>
        <v/>
      </c>
    </row>
    <row r="220" spans="1:17" ht="16.2" thickBot="1">
      <c r="A220" s="184"/>
      <c r="B220" s="187"/>
      <c r="D220" s="168"/>
      <c r="E220" s="169"/>
      <c r="F220" s="170"/>
      <c r="G220" s="171"/>
      <c r="H220" s="171"/>
      <c r="I220" s="164" t="str">
        <f t="shared" si="6"/>
        <v/>
      </c>
      <c r="N220" s="189"/>
      <c r="O220" s="189"/>
      <c r="Q220" t="str">
        <f t="shared" si="7"/>
        <v/>
      </c>
    </row>
    <row r="221" spans="1:17" ht="16.2" thickBot="1">
      <c r="A221" s="184"/>
      <c r="B221" s="187"/>
      <c r="D221" s="168"/>
      <c r="E221" s="169"/>
      <c r="F221" s="170"/>
      <c r="G221" s="171"/>
      <c r="H221" s="171"/>
      <c r="I221" s="164" t="str">
        <f t="shared" si="6"/>
        <v/>
      </c>
      <c r="N221" s="189"/>
      <c r="O221" s="189"/>
      <c r="Q221" t="str">
        <f t="shared" si="7"/>
        <v/>
      </c>
    </row>
    <row r="222" spans="1:17" ht="16.2" thickBot="1">
      <c r="A222" s="184"/>
      <c r="B222" s="187"/>
      <c r="D222" s="168"/>
      <c r="E222" s="169"/>
      <c r="F222" s="170"/>
      <c r="G222" s="171"/>
      <c r="H222" s="171"/>
      <c r="I222" s="164" t="str">
        <f t="shared" si="6"/>
        <v/>
      </c>
      <c r="N222" s="189"/>
      <c r="O222" s="189"/>
      <c r="Q222" t="str">
        <f t="shared" si="7"/>
        <v/>
      </c>
    </row>
    <row r="223" spans="1:17" ht="16.2" thickBot="1">
      <c r="A223" s="184"/>
      <c r="B223" s="187"/>
      <c r="D223" s="168"/>
      <c r="E223" s="169"/>
      <c r="F223" s="170"/>
      <c r="G223" s="171"/>
      <c r="H223" s="171"/>
      <c r="I223" s="164" t="str">
        <f t="shared" si="6"/>
        <v/>
      </c>
      <c r="N223" s="189"/>
      <c r="O223" s="189"/>
      <c r="Q223" t="str">
        <f t="shared" si="7"/>
        <v/>
      </c>
    </row>
    <row r="224" spans="1:17" ht="16.2" thickBot="1">
      <c r="A224" s="184"/>
      <c r="B224" s="187"/>
      <c r="D224" s="168"/>
      <c r="E224" s="169"/>
      <c r="F224" s="170"/>
      <c r="G224" s="171"/>
      <c r="H224" s="171"/>
      <c r="I224" s="164" t="str">
        <f t="shared" si="6"/>
        <v/>
      </c>
      <c r="N224" s="189"/>
      <c r="O224" s="189"/>
      <c r="Q224" t="str">
        <f t="shared" si="7"/>
        <v/>
      </c>
    </row>
    <row r="225" spans="1:17" ht="16.2" thickBot="1">
      <c r="A225" s="184"/>
      <c r="B225" s="187"/>
      <c r="D225" s="168"/>
      <c r="E225" s="169"/>
      <c r="F225" s="170"/>
      <c r="G225" s="171"/>
      <c r="H225" s="171"/>
      <c r="I225" s="164" t="str">
        <f t="shared" si="6"/>
        <v/>
      </c>
      <c r="N225" s="189"/>
      <c r="O225" s="189"/>
      <c r="Q225" t="str">
        <f t="shared" si="7"/>
        <v/>
      </c>
    </row>
    <row r="226" spans="1:17" ht="16.2" thickBot="1">
      <c r="A226" s="184"/>
      <c r="B226" s="187"/>
      <c r="D226" s="168"/>
      <c r="E226" s="169"/>
      <c r="F226" s="170"/>
      <c r="G226" s="171"/>
      <c r="H226" s="171"/>
      <c r="I226" s="164" t="str">
        <f t="shared" si="6"/>
        <v/>
      </c>
      <c r="N226" s="189"/>
      <c r="O226" s="189"/>
      <c r="Q226" t="str">
        <f t="shared" si="7"/>
        <v/>
      </c>
    </row>
    <row r="227" spans="1:17" ht="16.2" thickBot="1">
      <c r="A227" s="184"/>
      <c r="B227" s="187"/>
      <c r="D227" s="168"/>
      <c r="E227" s="169"/>
      <c r="F227" s="170"/>
      <c r="G227" s="171"/>
      <c r="H227" s="171"/>
      <c r="I227" s="164" t="str">
        <f t="shared" si="6"/>
        <v/>
      </c>
      <c r="N227" s="189"/>
      <c r="O227" s="189"/>
      <c r="Q227" t="str">
        <f t="shared" si="7"/>
        <v/>
      </c>
    </row>
    <row r="228" spans="1:17" ht="16.2" thickBot="1">
      <c r="A228" s="184"/>
      <c r="B228" s="187"/>
      <c r="D228" s="168"/>
      <c r="E228" s="169"/>
      <c r="F228" s="170"/>
      <c r="G228" s="171"/>
      <c r="H228" s="171"/>
      <c r="I228" s="164" t="str">
        <f t="shared" si="6"/>
        <v/>
      </c>
      <c r="N228" s="189"/>
      <c r="O228" s="189"/>
      <c r="Q228" t="str">
        <f t="shared" si="7"/>
        <v/>
      </c>
    </row>
    <row r="229" spans="1:17" ht="16.2" thickBot="1">
      <c r="A229" s="184"/>
      <c r="B229" s="187"/>
      <c r="D229" s="168"/>
      <c r="E229" s="169"/>
      <c r="F229" s="170"/>
      <c r="G229" s="171"/>
      <c r="H229" s="171"/>
      <c r="I229" s="164" t="str">
        <f t="shared" si="6"/>
        <v/>
      </c>
      <c r="N229" s="189"/>
      <c r="O229" s="189"/>
      <c r="Q229" t="str">
        <f t="shared" si="7"/>
        <v/>
      </c>
    </row>
    <row r="230" spans="1:17" ht="16.2" thickBot="1">
      <c r="A230" s="184"/>
      <c r="B230" s="187"/>
      <c r="D230" s="168"/>
      <c r="E230" s="169"/>
      <c r="F230" s="170"/>
      <c r="G230" s="171"/>
      <c r="H230" s="171"/>
      <c r="I230" s="164" t="str">
        <f t="shared" si="6"/>
        <v/>
      </c>
      <c r="N230" s="189"/>
      <c r="O230" s="189"/>
      <c r="Q230" t="str">
        <f t="shared" si="7"/>
        <v/>
      </c>
    </row>
    <row r="231" spans="1:17" ht="16.2" thickBot="1">
      <c r="A231" s="184"/>
      <c r="B231" s="187"/>
      <c r="D231" s="168"/>
      <c r="E231" s="169"/>
      <c r="F231" s="170"/>
      <c r="G231" s="171"/>
      <c r="H231" s="171"/>
      <c r="I231" s="164" t="str">
        <f t="shared" si="6"/>
        <v/>
      </c>
      <c r="N231" s="189"/>
      <c r="O231" s="189"/>
      <c r="Q231" t="str">
        <f t="shared" si="7"/>
        <v/>
      </c>
    </row>
    <row r="232" spans="1:17" ht="16.2" thickBot="1">
      <c r="A232" s="184"/>
      <c r="B232" s="187"/>
      <c r="D232" s="168"/>
      <c r="E232" s="169"/>
      <c r="F232" s="170"/>
      <c r="G232" s="171"/>
      <c r="H232" s="171"/>
      <c r="I232" s="164" t="str">
        <f t="shared" si="6"/>
        <v/>
      </c>
      <c r="N232" s="189"/>
      <c r="O232" s="189"/>
      <c r="Q232" t="str">
        <f t="shared" si="7"/>
        <v/>
      </c>
    </row>
    <row r="233" spans="1:17" ht="16.2" thickBot="1">
      <c r="A233" s="184"/>
      <c r="B233" s="187"/>
      <c r="D233" s="168"/>
      <c r="E233" s="169"/>
      <c r="F233" s="170"/>
      <c r="G233" s="171"/>
      <c r="H233" s="171"/>
      <c r="I233" s="164" t="str">
        <f t="shared" si="6"/>
        <v/>
      </c>
      <c r="N233" s="189"/>
      <c r="O233" s="189"/>
      <c r="Q233" t="str">
        <f t="shared" si="7"/>
        <v/>
      </c>
    </row>
    <row r="234" spans="1:17" ht="16.2" thickBot="1">
      <c r="A234" s="184"/>
      <c r="B234" s="187"/>
      <c r="D234" s="168"/>
      <c r="E234" s="169"/>
      <c r="F234" s="170"/>
      <c r="G234" s="171"/>
      <c r="H234" s="171"/>
      <c r="I234" s="164" t="str">
        <f t="shared" si="6"/>
        <v/>
      </c>
      <c r="N234" s="189"/>
      <c r="O234" s="189"/>
      <c r="Q234" t="str">
        <f t="shared" si="7"/>
        <v/>
      </c>
    </row>
    <row r="235" spans="1:17" ht="16.2" thickBot="1">
      <c r="A235" s="184"/>
      <c r="B235" s="187"/>
      <c r="D235" s="168"/>
      <c r="E235" s="169"/>
      <c r="F235" s="170"/>
      <c r="G235" s="171"/>
      <c r="H235" s="171"/>
      <c r="I235" s="164" t="str">
        <f t="shared" si="6"/>
        <v/>
      </c>
      <c r="N235" s="189"/>
      <c r="O235" s="189"/>
      <c r="Q235" t="str">
        <f t="shared" si="7"/>
        <v/>
      </c>
    </row>
    <row r="236" spans="1:17" ht="16.2" thickBot="1">
      <c r="A236" s="184"/>
      <c r="B236" s="187"/>
      <c r="D236" s="168"/>
      <c r="E236" s="169"/>
      <c r="F236" s="170"/>
      <c r="G236" s="171"/>
      <c r="H236" s="171"/>
      <c r="I236" s="164" t="str">
        <f t="shared" si="6"/>
        <v/>
      </c>
      <c r="N236" s="189"/>
      <c r="O236" s="189"/>
      <c r="Q236" t="str">
        <f t="shared" si="7"/>
        <v/>
      </c>
    </row>
    <row r="237" spans="1:17" ht="16.2" thickBot="1">
      <c r="A237" s="184"/>
      <c r="B237" s="187"/>
      <c r="D237" s="168"/>
      <c r="E237" s="169"/>
      <c r="F237" s="170"/>
      <c r="G237" s="171"/>
      <c r="H237" s="171"/>
      <c r="I237" s="164" t="str">
        <f t="shared" si="6"/>
        <v/>
      </c>
      <c r="N237" s="189"/>
      <c r="O237" s="189"/>
      <c r="Q237" t="str">
        <f t="shared" si="7"/>
        <v/>
      </c>
    </row>
    <row r="238" spans="1:17" ht="16.2" thickBot="1">
      <c r="A238" s="184"/>
      <c r="B238" s="187"/>
      <c r="D238" s="168"/>
      <c r="E238" s="169"/>
      <c r="F238" s="170"/>
      <c r="G238" s="171"/>
      <c r="H238" s="171"/>
      <c r="I238" s="164" t="str">
        <f t="shared" si="6"/>
        <v/>
      </c>
      <c r="N238" s="189"/>
      <c r="O238" s="189"/>
      <c r="Q238" t="str">
        <f t="shared" si="7"/>
        <v/>
      </c>
    </row>
    <row r="239" spans="1:17" ht="16.2" thickBot="1">
      <c r="A239" s="184"/>
      <c r="B239" s="187"/>
      <c r="D239" s="168"/>
      <c r="E239" s="169"/>
      <c r="F239" s="170"/>
      <c r="G239" s="171"/>
      <c r="H239" s="171"/>
      <c r="I239" s="164" t="str">
        <f t="shared" si="6"/>
        <v/>
      </c>
      <c r="N239" s="189"/>
      <c r="O239" s="189"/>
      <c r="Q239" t="str">
        <f t="shared" si="7"/>
        <v/>
      </c>
    </row>
    <row r="240" spans="1:17" ht="16.2" thickBot="1">
      <c r="A240" s="184"/>
      <c r="B240" s="187"/>
      <c r="D240" s="168"/>
      <c r="E240" s="169"/>
      <c r="F240" s="170"/>
      <c r="G240" s="171"/>
      <c r="H240" s="171"/>
      <c r="I240" s="164" t="str">
        <f t="shared" si="6"/>
        <v/>
      </c>
      <c r="N240" s="189"/>
      <c r="O240" s="189"/>
      <c r="Q240" t="str">
        <f t="shared" si="7"/>
        <v/>
      </c>
    </row>
    <row r="241" spans="1:17" ht="16.2" thickBot="1">
      <c r="A241" s="184"/>
      <c r="B241" s="187"/>
      <c r="D241" s="168"/>
      <c r="E241" s="169"/>
      <c r="F241" s="170"/>
      <c r="G241" s="171"/>
      <c r="H241" s="171"/>
      <c r="I241" s="164" t="str">
        <f t="shared" si="6"/>
        <v/>
      </c>
      <c r="N241" s="189"/>
      <c r="O241" s="189"/>
      <c r="Q241" t="str">
        <f t="shared" si="7"/>
        <v/>
      </c>
    </row>
    <row r="242" spans="1:17" ht="16.2" thickBot="1">
      <c r="A242" s="184"/>
      <c r="B242" s="187"/>
      <c r="D242" s="168"/>
      <c r="E242" s="169"/>
      <c r="F242" s="170"/>
      <c r="G242" s="171"/>
      <c r="H242" s="171"/>
      <c r="I242" s="164" t="str">
        <f t="shared" si="6"/>
        <v/>
      </c>
      <c r="N242" s="189"/>
      <c r="O242" s="189"/>
      <c r="Q242" t="str">
        <f t="shared" si="7"/>
        <v/>
      </c>
    </row>
    <row r="243" spans="1:17" ht="16.2" thickBot="1">
      <c r="A243" s="184"/>
      <c r="B243" s="187"/>
      <c r="D243" s="168"/>
      <c r="E243" s="169"/>
      <c r="F243" s="170"/>
      <c r="G243" s="171"/>
      <c r="H243" s="171"/>
      <c r="I243" s="164" t="str">
        <f t="shared" si="6"/>
        <v/>
      </c>
      <c r="N243" s="189"/>
      <c r="O243" s="189"/>
      <c r="Q243" t="str">
        <f t="shared" si="7"/>
        <v/>
      </c>
    </row>
    <row r="244" spans="1:17" ht="16.2" thickBot="1">
      <c r="A244" s="184"/>
      <c r="B244" s="187"/>
      <c r="D244" s="168"/>
      <c r="E244" s="169"/>
      <c r="F244" s="170"/>
      <c r="G244" s="171"/>
      <c r="H244" s="171"/>
      <c r="I244" s="164" t="str">
        <f t="shared" si="6"/>
        <v/>
      </c>
      <c r="N244" s="189"/>
      <c r="O244" s="189"/>
      <c r="Q244" t="str">
        <f t="shared" si="7"/>
        <v/>
      </c>
    </row>
    <row r="245" spans="1:17" ht="16.2" thickBot="1">
      <c r="A245" s="184"/>
      <c r="B245" s="187"/>
      <c r="D245" s="168"/>
      <c r="E245" s="169"/>
      <c r="F245" s="170"/>
      <c r="G245" s="171"/>
      <c r="H245" s="171"/>
      <c r="I245" s="164" t="str">
        <f t="shared" si="6"/>
        <v/>
      </c>
      <c r="N245" s="189"/>
      <c r="O245" s="189"/>
      <c r="Q245" t="str">
        <f t="shared" si="7"/>
        <v/>
      </c>
    </row>
    <row r="246" spans="1:17" ht="16.2" thickBot="1">
      <c r="A246" s="184"/>
      <c r="B246" s="187"/>
      <c r="D246" s="168"/>
      <c r="E246" s="169"/>
      <c r="F246" s="170"/>
      <c r="G246" s="171"/>
      <c r="H246" s="171"/>
      <c r="I246" s="164" t="str">
        <f t="shared" si="6"/>
        <v/>
      </c>
      <c r="N246" s="189"/>
      <c r="O246" s="189"/>
      <c r="Q246" t="str">
        <f t="shared" si="7"/>
        <v/>
      </c>
    </row>
    <row r="247" spans="1:17" ht="16.2" thickBot="1">
      <c r="A247" s="184"/>
      <c r="B247" s="187"/>
      <c r="D247" s="168"/>
      <c r="E247" s="169"/>
      <c r="F247" s="170"/>
      <c r="G247" s="171"/>
      <c r="H247" s="171"/>
      <c r="I247" s="164" t="str">
        <f t="shared" si="6"/>
        <v/>
      </c>
      <c r="N247" s="189"/>
      <c r="O247" s="189"/>
      <c r="Q247" t="str">
        <f t="shared" si="7"/>
        <v/>
      </c>
    </row>
    <row r="248" spans="1:17" ht="16.2" thickBot="1">
      <c r="A248" s="184"/>
      <c r="B248" s="187"/>
      <c r="D248" s="168"/>
      <c r="E248" s="169"/>
      <c r="F248" s="170"/>
      <c r="G248" s="171"/>
      <c r="H248" s="171"/>
      <c r="I248" s="164" t="str">
        <f t="shared" si="6"/>
        <v/>
      </c>
      <c r="N248" s="189"/>
      <c r="O248" s="189"/>
      <c r="Q248" t="str">
        <f t="shared" si="7"/>
        <v/>
      </c>
    </row>
    <row r="249" spans="1:17" ht="16.2" thickBot="1">
      <c r="A249" s="184"/>
      <c r="B249" s="187"/>
      <c r="D249" s="168"/>
      <c r="E249" s="169"/>
      <c r="F249" s="170"/>
      <c r="G249" s="171"/>
      <c r="H249" s="171"/>
      <c r="I249" s="164" t="str">
        <f t="shared" si="6"/>
        <v/>
      </c>
      <c r="N249" s="189"/>
      <c r="O249" s="189"/>
      <c r="Q249" t="str">
        <f t="shared" si="7"/>
        <v/>
      </c>
    </row>
    <row r="250" spans="1:17" ht="16.2" thickBot="1">
      <c r="A250" s="184"/>
      <c r="B250" s="187"/>
      <c r="D250" s="168"/>
      <c r="E250" s="169"/>
      <c r="F250" s="170"/>
      <c r="G250" s="171"/>
      <c r="H250" s="171"/>
      <c r="I250" s="164" t="str">
        <f t="shared" si="6"/>
        <v/>
      </c>
      <c r="N250" s="189"/>
      <c r="O250" s="189"/>
      <c r="Q250" t="str">
        <f t="shared" si="7"/>
        <v/>
      </c>
    </row>
    <row r="251" spans="1:17" ht="16.2" thickBot="1">
      <c r="A251" s="184"/>
      <c r="B251" s="187"/>
      <c r="D251" s="168"/>
      <c r="E251" s="169"/>
      <c r="F251" s="170"/>
      <c r="G251" s="171"/>
      <c r="H251" s="171"/>
      <c r="I251" s="164" t="str">
        <f t="shared" si="6"/>
        <v/>
      </c>
      <c r="N251" s="189"/>
      <c r="O251" s="189"/>
      <c r="Q251" t="str">
        <f t="shared" si="7"/>
        <v/>
      </c>
    </row>
    <row r="252" spans="1:17" ht="16.2" thickBot="1">
      <c r="A252" s="184"/>
      <c r="B252" s="187"/>
      <c r="D252" s="168"/>
      <c r="E252" s="169"/>
      <c r="F252" s="170"/>
      <c r="G252" s="171"/>
      <c r="H252" s="171"/>
      <c r="I252" s="164" t="str">
        <f t="shared" si="6"/>
        <v/>
      </c>
      <c r="N252" s="189"/>
      <c r="O252" s="189"/>
      <c r="Q252" t="str">
        <f t="shared" si="7"/>
        <v/>
      </c>
    </row>
    <row r="253" spans="1:17" ht="16.2" thickBot="1">
      <c r="A253" s="184"/>
      <c r="B253" s="187"/>
      <c r="D253" s="168"/>
      <c r="E253" s="169"/>
      <c r="F253" s="170"/>
      <c r="G253" s="171"/>
      <c r="H253" s="171"/>
      <c r="I253" s="164" t="str">
        <f t="shared" si="6"/>
        <v/>
      </c>
      <c r="N253" s="189"/>
      <c r="O253" s="189"/>
      <c r="Q253" t="str">
        <f t="shared" si="7"/>
        <v/>
      </c>
    </row>
    <row r="254" spans="1:17" ht="16.2" thickBot="1">
      <c r="A254" s="184"/>
      <c r="B254" s="187"/>
      <c r="D254" s="168"/>
      <c r="E254" s="169"/>
      <c r="F254" s="170"/>
      <c r="G254" s="171"/>
      <c r="H254" s="171"/>
      <c r="I254" s="164" t="str">
        <f t="shared" si="6"/>
        <v/>
      </c>
      <c r="N254" s="189"/>
      <c r="O254" s="189"/>
      <c r="Q254" t="str">
        <f t="shared" si="7"/>
        <v/>
      </c>
    </row>
    <row r="255" spans="1:17" ht="16.2" thickBot="1">
      <c r="A255" s="184"/>
      <c r="B255" s="187"/>
      <c r="D255" s="168"/>
      <c r="E255" s="169"/>
      <c r="F255" s="170"/>
      <c r="G255" s="171"/>
      <c r="H255" s="171"/>
      <c r="I255" s="164" t="str">
        <f t="shared" si="6"/>
        <v/>
      </c>
      <c r="N255" s="189"/>
      <c r="O255" s="189"/>
      <c r="Q255" t="str">
        <f t="shared" si="7"/>
        <v/>
      </c>
    </row>
    <row r="256" spans="1:17" ht="16.2" thickBot="1">
      <c r="A256" s="184"/>
      <c r="B256" s="187"/>
      <c r="D256" s="168"/>
      <c r="E256" s="169"/>
      <c r="F256" s="170"/>
      <c r="G256" s="171"/>
      <c r="H256" s="171"/>
      <c r="I256" s="164" t="str">
        <f t="shared" si="6"/>
        <v/>
      </c>
      <c r="N256" s="189"/>
      <c r="O256" s="189"/>
      <c r="Q256" t="str">
        <f t="shared" si="7"/>
        <v/>
      </c>
    </row>
    <row r="257" spans="1:17" ht="16.2" thickBot="1">
      <c r="A257" s="184"/>
      <c r="B257" s="187"/>
      <c r="D257" s="168"/>
      <c r="E257" s="169"/>
      <c r="F257" s="170"/>
      <c r="G257" s="171"/>
      <c r="H257" s="171"/>
      <c r="I257" s="164" t="str">
        <f t="shared" si="6"/>
        <v/>
      </c>
      <c r="N257" s="189"/>
      <c r="O257" s="189"/>
      <c r="Q257" t="str">
        <f t="shared" si="7"/>
        <v/>
      </c>
    </row>
    <row r="258" spans="1:17" ht="16.2" thickBot="1">
      <c r="A258" s="184"/>
      <c r="B258" s="187"/>
      <c r="D258" s="168"/>
      <c r="E258" s="169"/>
      <c r="F258" s="170"/>
      <c r="G258" s="171"/>
      <c r="H258" s="171"/>
      <c r="I258" s="164" t="str">
        <f t="shared" si="6"/>
        <v/>
      </c>
      <c r="N258" s="189"/>
      <c r="O258" s="189"/>
      <c r="Q258" t="str">
        <f t="shared" si="7"/>
        <v/>
      </c>
    </row>
    <row r="259" spans="1:17" ht="16.2" thickBot="1">
      <c r="A259" s="184"/>
      <c r="B259" s="187"/>
      <c r="D259" s="168"/>
      <c r="E259" s="169"/>
      <c r="F259" s="170"/>
      <c r="G259" s="171"/>
      <c r="H259" s="171"/>
      <c r="I259" s="164" t="str">
        <f t="shared" ref="I259:I322" si="8">IF(C259="","",NORMDIST(C259,K$3,K$4,TRUE))</f>
        <v/>
      </c>
      <c r="N259" s="189"/>
      <c r="O259" s="189"/>
      <c r="Q259" t="str">
        <f t="shared" ref="Q259:Q322" si="9">IF(C259="","",EXP(-POWER((C259-K$3),2)/(2*K$4*K$4))/(K$4*SQRT(2*PI())))</f>
        <v/>
      </c>
    </row>
    <row r="260" spans="1:17" ht="16.2" thickBot="1">
      <c r="A260" s="184"/>
      <c r="B260" s="187"/>
      <c r="D260" s="168"/>
      <c r="E260" s="169"/>
      <c r="F260" s="170"/>
      <c r="G260" s="171"/>
      <c r="H260" s="171"/>
      <c r="I260" s="164" t="str">
        <f t="shared" si="8"/>
        <v/>
      </c>
      <c r="N260" s="189"/>
      <c r="O260" s="189"/>
      <c r="Q260" t="str">
        <f t="shared" si="9"/>
        <v/>
      </c>
    </row>
    <row r="261" spans="1:17" ht="16.2" thickBot="1">
      <c r="A261" s="184"/>
      <c r="B261" s="187"/>
      <c r="D261" s="168"/>
      <c r="E261" s="169"/>
      <c r="F261" s="170"/>
      <c r="G261" s="171"/>
      <c r="H261" s="171"/>
      <c r="I261" s="164" t="str">
        <f t="shared" si="8"/>
        <v/>
      </c>
      <c r="N261" s="189"/>
      <c r="O261" s="189"/>
      <c r="Q261" t="str">
        <f t="shared" si="9"/>
        <v/>
      </c>
    </row>
    <row r="262" spans="1:17" ht="16.2" thickBot="1">
      <c r="A262" s="184"/>
      <c r="B262" s="187"/>
      <c r="D262" s="168"/>
      <c r="E262" s="169"/>
      <c r="F262" s="170"/>
      <c r="G262" s="171"/>
      <c r="H262" s="171"/>
      <c r="I262" s="164" t="str">
        <f t="shared" si="8"/>
        <v/>
      </c>
      <c r="N262" s="189"/>
      <c r="O262" s="189"/>
      <c r="Q262" t="str">
        <f t="shared" si="9"/>
        <v/>
      </c>
    </row>
    <row r="263" spans="1:17" ht="16.2" thickBot="1">
      <c r="A263" s="184"/>
      <c r="B263" s="187"/>
      <c r="D263" s="168"/>
      <c r="E263" s="169"/>
      <c r="F263" s="170"/>
      <c r="G263" s="171"/>
      <c r="H263" s="171"/>
      <c r="I263" s="164" t="str">
        <f t="shared" si="8"/>
        <v/>
      </c>
      <c r="N263" s="189"/>
      <c r="O263" s="189"/>
      <c r="Q263" t="str">
        <f t="shared" si="9"/>
        <v/>
      </c>
    </row>
    <row r="264" spans="1:17" ht="16.2" thickBot="1">
      <c r="A264" s="184"/>
      <c r="B264" s="187"/>
      <c r="D264" s="168"/>
      <c r="E264" s="169"/>
      <c r="F264" s="170"/>
      <c r="G264" s="171"/>
      <c r="H264" s="171"/>
      <c r="I264" s="164" t="str">
        <f t="shared" si="8"/>
        <v/>
      </c>
      <c r="N264" s="189"/>
      <c r="O264" s="189"/>
      <c r="Q264" t="str">
        <f t="shared" si="9"/>
        <v/>
      </c>
    </row>
    <row r="265" spans="1:17" ht="16.2" thickBot="1">
      <c r="A265" s="184"/>
      <c r="B265" s="187"/>
      <c r="D265" s="168"/>
      <c r="E265" s="169"/>
      <c r="F265" s="170"/>
      <c r="G265" s="171"/>
      <c r="H265" s="171"/>
      <c r="I265" s="164" t="str">
        <f t="shared" si="8"/>
        <v/>
      </c>
      <c r="N265" s="189"/>
      <c r="O265" s="189"/>
      <c r="Q265" t="str">
        <f t="shared" si="9"/>
        <v/>
      </c>
    </row>
    <row r="266" spans="1:17" ht="16.2" thickBot="1">
      <c r="A266" s="184"/>
      <c r="B266" s="187"/>
      <c r="D266" s="168"/>
      <c r="E266" s="169"/>
      <c r="F266" s="170"/>
      <c r="G266" s="171"/>
      <c r="H266" s="171"/>
      <c r="I266" s="164" t="str">
        <f t="shared" si="8"/>
        <v/>
      </c>
      <c r="N266" s="189"/>
      <c r="O266" s="189"/>
      <c r="Q266" t="str">
        <f t="shared" si="9"/>
        <v/>
      </c>
    </row>
    <row r="267" spans="1:17" ht="16.2" thickBot="1">
      <c r="A267" s="184"/>
      <c r="B267" s="187"/>
      <c r="D267" s="168"/>
      <c r="E267" s="169"/>
      <c r="F267" s="170"/>
      <c r="G267" s="171"/>
      <c r="H267" s="171"/>
      <c r="I267" s="164" t="str">
        <f t="shared" si="8"/>
        <v/>
      </c>
      <c r="N267" s="189"/>
      <c r="O267" s="189"/>
      <c r="Q267" t="str">
        <f t="shared" si="9"/>
        <v/>
      </c>
    </row>
    <row r="268" spans="1:17" ht="16.2" thickBot="1">
      <c r="A268" s="184"/>
      <c r="B268" s="187"/>
      <c r="D268" s="168"/>
      <c r="E268" s="169"/>
      <c r="F268" s="170"/>
      <c r="G268" s="171"/>
      <c r="H268" s="171"/>
      <c r="I268" s="164" t="str">
        <f t="shared" si="8"/>
        <v/>
      </c>
      <c r="N268" s="189"/>
      <c r="O268" s="189"/>
      <c r="Q268" t="str">
        <f t="shared" si="9"/>
        <v/>
      </c>
    </row>
    <row r="269" spans="1:17" ht="16.2" thickBot="1">
      <c r="A269" s="184"/>
      <c r="B269" s="187"/>
      <c r="D269" s="168"/>
      <c r="E269" s="169"/>
      <c r="F269" s="170"/>
      <c r="G269" s="171"/>
      <c r="H269" s="171"/>
      <c r="I269" s="164" t="str">
        <f t="shared" si="8"/>
        <v/>
      </c>
      <c r="N269" s="189"/>
      <c r="O269" s="189"/>
      <c r="Q269" t="str">
        <f t="shared" si="9"/>
        <v/>
      </c>
    </row>
    <row r="270" spans="1:17" ht="16.2" thickBot="1">
      <c r="A270" s="184"/>
      <c r="B270" s="187"/>
      <c r="D270" s="168"/>
      <c r="E270" s="169"/>
      <c r="F270" s="170"/>
      <c r="G270" s="171"/>
      <c r="H270" s="171"/>
      <c r="I270" s="164" t="str">
        <f t="shared" si="8"/>
        <v/>
      </c>
      <c r="N270" s="189"/>
      <c r="O270" s="189"/>
      <c r="Q270" t="str">
        <f t="shared" si="9"/>
        <v/>
      </c>
    </row>
    <row r="271" spans="1:17" ht="16.2" thickBot="1">
      <c r="A271" s="184"/>
      <c r="B271" s="187"/>
      <c r="D271" s="168"/>
      <c r="E271" s="169"/>
      <c r="F271" s="170"/>
      <c r="G271" s="171"/>
      <c r="H271" s="171"/>
      <c r="I271" s="164" t="str">
        <f t="shared" si="8"/>
        <v/>
      </c>
      <c r="N271" s="189"/>
      <c r="O271" s="189"/>
      <c r="Q271" t="str">
        <f t="shared" si="9"/>
        <v/>
      </c>
    </row>
    <row r="272" spans="1:17" ht="16.2" thickBot="1">
      <c r="A272" s="184"/>
      <c r="B272" s="187"/>
      <c r="D272" s="168"/>
      <c r="E272" s="169"/>
      <c r="F272" s="170"/>
      <c r="G272" s="171"/>
      <c r="H272" s="171"/>
      <c r="I272" s="164" t="str">
        <f t="shared" si="8"/>
        <v/>
      </c>
      <c r="N272" s="189"/>
      <c r="O272" s="189"/>
      <c r="Q272" t="str">
        <f t="shared" si="9"/>
        <v/>
      </c>
    </row>
    <row r="273" spans="1:17" ht="16.2" thickBot="1">
      <c r="A273" s="184"/>
      <c r="B273" s="187"/>
      <c r="D273" s="168"/>
      <c r="E273" s="169"/>
      <c r="F273" s="170"/>
      <c r="G273" s="171"/>
      <c r="H273" s="171"/>
      <c r="I273" s="164" t="str">
        <f t="shared" si="8"/>
        <v/>
      </c>
      <c r="N273" s="189"/>
      <c r="O273" s="189"/>
      <c r="Q273" t="str">
        <f t="shared" si="9"/>
        <v/>
      </c>
    </row>
    <row r="274" spans="1:17" ht="16.2" thickBot="1">
      <c r="A274" s="184"/>
      <c r="B274" s="187"/>
      <c r="D274" s="168"/>
      <c r="E274" s="169"/>
      <c r="F274" s="170"/>
      <c r="G274" s="171"/>
      <c r="H274" s="171"/>
      <c r="I274" s="164" t="str">
        <f t="shared" si="8"/>
        <v/>
      </c>
      <c r="N274" s="189"/>
      <c r="O274" s="189"/>
      <c r="Q274" t="str">
        <f t="shared" si="9"/>
        <v/>
      </c>
    </row>
    <row r="275" spans="1:17" ht="16.2" thickBot="1">
      <c r="A275" s="184"/>
      <c r="B275" s="187"/>
      <c r="D275" s="168"/>
      <c r="E275" s="169"/>
      <c r="F275" s="170"/>
      <c r="G275" s="171"/>
      <c r="H275" s="171"/>
      <c r="I275" s="164" t="str">
        <f t="shared" si="8"/>
        <v/>
      </c>
      <c r="N275" s="189"/>
      <c r="O275" s="189"/>
      <c r="Q275" t="str">
        <f t="shared" si="9"/>
        <v/>
      </c>
    </row>
    <row r="276" spans="1:17" ht="16.2" thickBot="1">
      <c r="A276" s="184"/>
      <c r="B276" s="187"/>
      <c r="D276" s="168"/>
      <c r="E276" s="169"/>
      <c r="F276" s="170"/>
      <c r="G276" s="171"/>
      <c r="H276" s="171"/>
      <c r="I276" s="164" t="str">
        <f t="shared" si="8"/>
        <v/>
      </c>
      <c r="N276" s="189"/>
      <c r="O276" s="189"/>
      <c r="Q276" t="str">
        <f t="shared" si="9"/>
        <v/>
      </c>
    </row>
    <row r="277" spans="1:17" ht="16.2" thickBot="1">
      <c r="A277" s="184"/>
      <c r="B277" s="187"/>
      <c r="D277" s="168"/>
      <c r="E277" s="169"/>
      <c r="F277" s="170"/>
      <c r="G277" s="171"/>
      <c r="H277" s="171"/>
      <c r="I277" s="164" t="str">
        <f t="shared" si="8"/>
        <v/>
      </c>
      <c r="N277" s="189"/>
      <c r="O277" s="189"/>
      <c r="Q277" t="str">
        <f t="shared" si="9"/>
        <v/>
      </c>
    </row>
    <row r="278" spans="1:17" ht="16.2" thickBot="1">
      <c r="A278" s="184"/>
      <c r="B278" s="187"/>
      <c r="D278" s="168"/>
      <c r="E278" s="169"/>
      <c r="F278" s="170"/>
      <c r="G278" s="171"/>
      <c r="H278" s="171"/>
      <c r="I278" s="164" t="str">
        <f t="shared" si="8"/>
        <v/>
      </c>
      <c r="N278" s="189"/>
      <c r="O278" s="189"/>
      <c r="Q278" t="str">
        <f t="shared" si="9"/>
        <v/>
      </c>
    </row>
    <row r="279" spans="1:17" ht="16.2" thickBot="1">
      <c r="A279" s="184"/>
      <c r="B279" s="187"/>
      <c r="D279" s="168"/>
      <c r="E279" s="169"/>
      <c r="F279" s="170"/>
      <c r="G279" s="171"/>
      <c r="H279" s="171"/>
      <c r="I279" s="164" t="str">
        <f t="shared" si="8"/>
        <v/>
      </c>
      <c r="N279" s="189"/>
      <c r="O279" s="189"/>
      <c r="Q279" t="str">
        <f t="shared" si="9"/>
        <v/>
      </c>
    </row>
    <row r="280" spans="1:17" ht="16.2" thickBot="1">
      <c r="A280" s="184"/>
      <c r="B280" s="187"/>
      <c r="D280" s="168"/>
      <c r="E280" s="169"/>
      <c r="F280" s="170"/>
      <c r="G280" s="171"/>
      <c r="H280" s="171"/>
      <c r="I280" s="164" t="str">
        <f t="shared" si="8"/>
        <v/>
      </c>
      <c r="N280" s="189"/>
      <c r="O280" s="189"/>
      <c r="Q280" t="str">
        <f t="shared" si="9"/>
        <v/>
      </c>
    </row>
    <row r="281" spans="1:17" ht="16.2" thickBot="1">
      <c r="A281" s="184"/>
      <c r="B281" s="187"/>
      <c r="D281" s="168"/>
      <c r="E281" s="169"/>
      <c r="F281" s="170"/>
      <c r="G281" s="171"/>
      <c r="H281" s="171"/>
      <c r="I281" s="164" t="str">
        <f t="shared" si="8"/>
        <v/>
      </c>
      <c r="N281" s="189"/>
      <c r="O281" s="189"/>
      <c r="Q281" t="str">
        <f t="shared" si="9"/>
        <v/>
      </c>
    </row>
    <row r="282" spans="1:17" ht="16.2" thickBot="1">
      <c r="A282" s="184"/>
      <c r="B282" s="187"/>
      <c r="D282" s="168"/>
      <c r="E282" s="169"/>
      <c r="F282" s="170"/>
      <c r="G282" s="171"/>
      <c r="H282" s="171"/>
      <c r="I282" s="164" t="str">
        <f t="shared" si="8"/>
        <v/>
      </c>
      <c r="N282" s="189"/>
      <c r="O282" s="189"/>
      <c r="Q282" t="str">
        <f t="shared" si="9"/>
        <v/>
      </c>
    </row>
    <row r="283" spans="1:17" ht="16.2" thickBot="1">
      <c r="A283" s="184"/>
      <c r="B283" s="187"/>
      <c r="D283" s="168"/>
      <c r="E283" s="169"/>
      <c r="F283" s="170"/>
      <c r="G283" s="171"/>
      <c r="H283" s="171"/>
      <c r="I283" s="164" t="str">
        <f t="shared" si="8"/>
        <v/>
      </c>
      <c r="N283" s="189"/>
      <c r="O283" s="189"/>
      <c r="Q283" t="str">
        <f t="shared" si="9"/>
        <v/>
      </c>
    </row>
    <row r="284" spans="1:17" ht="16.2" thickBot="1">
      <c r="A284" s="184"/>
      <c r="B284" s="187"/>
      <c r="D284" s="168"/>
      <c r="E284" s="169"/>
      <c r="F284" s="170"/>
      <c r="G284" s="171"/>
      <c r="H284" s="171"/>
      <c r="I284" s="164" t="str">
        <f t="shared" si="8"/>
        <v/>
      </c>
      <c r="N284" s="189"/>
      <c r="O284" s="189"/>
      <c r="Q284" t="str">
        <f t="shared" si="9"/>
        <v/>
      </c>
    </row>
    <row r="285" spans="1:17" ht="16.2" thickBot="1">
      <c r="A285" s="184"/>
      <c r="B285" s="187"/>
      <c r="D285" s="168"/>
      <c r="E285" s="169"/>
      <c r="F285" s="170"/>
      <c r="G285" s="171"/>
      <c r="H285" s="171"/>
      <c r="I285" s="164" t="str">
        <f t="shared" si="8"/>
        <v/>
      </c>
      <c r="N285" s="189"/>
      <c r="O285" s="189"/>
      <c r="Q285" t="str">
        <f t="shared" si="9"/>
        <v/>
      </c>
    </row>
    <row r="286" spans="1:17" ht="16.2" thickBot="1">
      <c r="A286" s="184"/>
      <c r="B286" s="187"/>
      <c r="D286" s="168"/>
      <c r="E286" s="169"/>
      <c r="F286" s="170"/>
      <c r="G286" s="171"/>
      <c r="H286" s="171"/>
      <c r="I286" s="164" t="str">
        <f t="shared" si="8"/>
        <v/>
      </c>
      <c r="N286" s="189"/>
      <c r="O286" s="189"/>
      <c r="Q286" t="str">
        <f t="shared" si="9"/>
        <v/>
      </c>
    </row>
    <row r="287" spans="1:17" ht="16.2" thickBot="1">
      <c r="A287" s="184"/>
      <c r="B287" s="187"/>
      <c r="D287" s="168"/>
      <c r="E287" s="169"/>
      <c r="F287" s="170"/>
      <c r="G287" s="171"/>
      <c r="H287" s="171"/>
      <c r="I287" s="164" t="str">
        <f t="shared" si="8"/>
        <v/>
      </c>
      <c r="N287" s="189"/>
      <c r="O287" s="189"/>
      <c r="Q287" t="str">
        <f t="shared" si="9"/>
        <v/>
      </c>
    </row>
    <row r="288" spans="1:17" ht="16.2" thickBot="1">
      <c r="A288" s="184"/>
      <c r="B288" s="187"/>
      <c r="D288" s="168"/>
      <c r="E288" s="169"/>
      <c r="F288" s="170"/>
      <c r="G288" s="171"/>
      <c r="H288" s="171"/>
      <c r="I288" s="164" t="str">
        <f t="shared" si="8"/>
        <v/>
      </c>
      <c r="N288" s="189"/>
      <c r="O288" s="189"/>
      <c r="Q288" t="str">
        <f t="shared" si="9"/>
        <v/>
      </c>
    </row>
    <row r="289" spans="1:17" ht="16.2" thickBot="1">
      <c r="A289" s="184"/>
      <c r="B289" s="187"/>
      <c r="D289" s="168"/>
      <c r="E289" s="169"/>
      <c r="F289" s="170"/>
      <c r="G289" s="171"/>
      <c r="H289" s="171"/>
      <c r="I289" s="164" t="str">
        <f t="shared" si="8"/>
        <v/>
      </c>
      <c r="N289" s="189"/>
      <c r="O289" s="189"/>
      <c r="Q289" t="str">
        <f t="shared" si="9"/>
        <v/>
      </c>
    </row>
    <row r="290" spans="1:17" ht="16.2" thickBot="1">
      <c r="A290" s="184"/>
      <c r="B290" s="187"/>
      <c r="D290" s="168"/>
      <c r="E290" s="169"/>
      <c r="F290" s="170"/>
      <c r="G290" s="171"/>
      <c r="H290" s="171"/>
      <c r="I290" s="164" t="str">
        <f t="shared" si="8"/>
        <v/>
      </c>
      <c r="N290" s="189"/>
      <c r="O290" s="189"/>
      <c r="Q290" t="str">
        <f t="shared" si="9"/>
        <v/>
      </c>
    </row>
    <row r="291" spans="1:17" ht="16.2" thickBot="1">
      <c r="A291" s="184"/>
      <c r="B291" s="187"/>
      <c r="D291" s="168"/>
      <c r="E291" s="169"/>
      <c r="F291" s="170"/>
      <c r="G291" s="171"/>
      <c r="H291" s="171"/>
      <c r="I291" s="164" t="str">
        <f t="shared" si="8"/>
        <v/>
      </c>
      <c r="N291" s="189"/>
      <c r="O291" s="189"/>
      <c r="Q291" t="str">
        <f t="shared" si="9"/>
        <v/>
      </c>
    </row>
    <row r="292" spans="1:17" ht="16.2" thickBot="1">
      <c r="A292" s="184"/>
      <c r="B292" s="187"/>
      <c r="D292" s="168"/>
      <c r="E292" s="169"/>
      <c r="F292" s="170"/>
      <c r="G292" s="171"/>
      <c r="H292" s="171"/>
      <c r="I292" s="164" t="str">
        <f t="shared" si="8"/>
        <v/>
      </c>
      <c r="N292" s="189"/>
      <c r="O292" s="189"/>
      <c r="Q292" t="str">
        <f t="shared" si="9"/>
        <v/>
      </c>
    </row>
    <row r="293" spans="1:17" ht="16.2" thickBot="1">
      <c r="A293" s="184"/>
      <c r="B293" s="187"/>
      <c r="D293" s="168"/>
      <c r="E293" s="169"/>
      <c r="F293" s="170"/>
      <c r="G293" s="171"/>
      <c r="H293" s="171"/>
      <c r="I293" s="164" t="str">
        <f t="shared" si="8"/>
        <v/>
      </c>
      <c r="N293" s="189"/>
      <c r="O293" s="189"/>
      <c r="Q293" t="str">
        <f t="shared" si="9"/>
        <v/>
      </c>
    </row>
    <row r="294" spans="1:17" ht="16.2" thickBot="1">
      <c r="A294" s="184"/>
      <c r="B294" s="187"/>
      <c r="D294" s="168"/>
      <c r="E294" s="169"/>
      <c r="F294" s="170"/>
      <c r="G294" s="171"/>
      <c r="H294" s="171"/>
      <c r="I294" s="164" t="str">
        <f t="shared" si="8"/>
        <v/>
      </c>
      <c r="N294" s="189"/>
      <c r="O294" s="189"/>
      <c r="Q294" t="str">
        <f t="shared" si="9"/>
        <v/>
      </c>
    </row>
    <row r="295" spans="1:17" ht="16.2" thickBot="1">
      <c r="A295" s="184"/>
      <c r="B295" s="187"/>
      <c r="D295" s="168"/>
      <c r="E295" s="169"/>
      <c r="F295" s="170"/>
      <c r="G295" s="171"/>
      <c r="H295" s="171"/>
      <c r="I295" s="164" t="str">
        <f t="shared" si="8"/>
        <v/>
      </c>
      <c r="N295" s="189"/>
      <c r="O295" s="189"/>
      <c r="Q295" t="str">
        <f t="shared" si="9"/>
        <v/>
      </c>
    </row>
    <row r="296" spans="1:17" ht="16.2" thickBot="1">
      <c r="A296" s="184"/>
      <c r="B296" s="187"/>
      <c r="D296" s="168"/>
      <c r="E296" s="169"/>
      <c r="F296" s="170"/>
      <c r="G296" s="171"/>
      <c r="H296" s="171"/>
      <c r="I296" s="164" t="str">
        <f t="shared" si="8"/>
        <v/>
      </c>
      <c r="N296" s="189"/>
      <c r="O296" s="189"/>
      <c r="Q296" t="str">
        <f t="shared" si="9"/>
        <v/>
      </c>
    </row>
    <row r="297" spans="1:17" ht="16.2" thickBot="1">
      <c r="A297" s="184"/>
      <c r="B297" s="187"/>
      <c r="D297" s="168"/>
      <c r="E297" s="169"/>
      <c r="F297" s="170"/>
      <c r="G297" s="171"/>
      <c r="H297" s="171"/>
      <c r="I297" s="164" t="str">
        <f t="shared" si="8"/>
        <v/>
      </c>
      <c r="N297" s="189"/>
      <c r="O297" s="189"/>
      <c r="Q297" t="str">
        <f t="shared" si="9"/>
        <v/>
      </c>
    </row>
    <row r="298" spans="1:17" ht="16.2" thickBot="1">
      <c r="A298" s="184"/>
      <c r="B298" s="187"/>
      <c r="D298" s="168"/>
      <c r="E298" s="169"/>
      <c r="F298" s="170"/>
      <c r="G298" s="171"/>
      <c r="H298" s="171"/>
      <c r="I298" s="164" t="str">
        <f t="shared" si="8"/>
        <v/>
      </c>
      <c r="N298" s="189"/>
      <c r="O298" s="189"/>
      <c r="Q298" t="str">
        <f t="shared" si="9"/>
        <v/>
      </c>
    </row>
    <row r="299" spans="1:17" ht="16.2" thickBot="1">
      <c r="A299" s="184"/>
      <c r="B299" s="187"/>
      <c r="D299" s="168"/>
      <c r="E299" s="169"/>
      <c r="F299" s="170"/>
      <c r="G299" s="171"/>
      <c r="H299" s="171"/>
      <c r="I299" s="164" t="str">
        <f t="shared" si="8"/>
        <v/>
      </c>
      <c r="N299" s="189"/>
      <c r="O299" s="189"/>
      <c r="Q299" t="str">
        <f t="shared" si="9"/>
        <v/>
      </c>
    </row>
    <row r="300" spans="1:17" ht="16.2" thickBot="1">
      <c r="A300" s="184"/>
      <c r="B300" s="187"/>
      <c r="D300" s="168"/>
      <c r="E300" s="169"/>
      <c r="F300" s="170"/>
      <c r="G300" s="171"/>
      <c r="H300" s="171"/>
      <c r="I300" s="164" t="str">
        <f t="shared" si="8"/>
        <v/>
      </c>
      <c r="N300" s="189"/>
      <c r="O300" s="189"/>
      <c r="Q300" t="str">
        <f t="shared" si="9"/>
        <v/>
      </c>
    </row>
    <row r="301" spans="1:17" ht="16.2" thickBot="1">
      <c r="A301" s="184"/>
      <c r="B301" s="187"/>
      <c r="D301" s="168"/>
      <c r="E301" s="169"/>
      <c r="F301" s="170"/>
      <c r="G301" s="171"/>
      <c r="H301" s="171"/>
      <c r="I301" s="164" t="str">
        <f t="shared" si="8"/>
        <v/>
      </c>
      <c r="N301" s="189"/>
      <c r="O301" s="189"/>
      <c r="Q301" t="str">
        <f t="shared" si="9"/>
        <v/>
      </c>
    </row>
    <row r="302" spans="1:17" ht="16.2" thickBot="1">
      <c r="A302" s="184"/>
      <c r="B302" s="187"/>
      <c r="D302" s="168"/>
      <c r="E302" s="169"/>
      <c r="F302" s="170"/>
      <c r="G302" s="171"/>
      <c r="H302" s="171"/>
      <c r="I302" s="164" t="str">
        <f t="shared" si="8"/>
        <v/>
      </c>
      <c r="N302" s="189"/>
      <c r="O302" s="189"/>
      <c r="Q302" t="str">
        <f t="shared" si="9"/>
        <v/>
      </c>
    </row>
    <row r="303" spans="1:17" ht="16.2" thickBot="1">
      <c r="A303" s="184"/>
      <c r="B303" s="187"/>
      <c r="D303" s="168"/>
      <c r="E303" s="169"/>
      <c r="F303" s="170"/>
      <c r="G303" s="171"/>
      <c r="H303" s="171"/>
      <c r="I303" s="164" t="str">
        <f t="shared" si="8"/>
        <v/>
      </c>
      <c r="N303" s="189"/>
      <c r="O303" s="189"/>
      <c r="Q303" t="str">
        <f t="shared" si="9"/>
        <v/>
      </c>
    </row>
    <row r="304" spans="1:17" ht="16.2" thickBot="1">
      <c r="A304" s="184"/>
      <c r="B304" s="187"/>
      <c r="D304" s="168"/>
      <c r="E304" s="169"/>
      <c r="F304" s="170"/>
      <c r="G304" s="171"/>
      <c r="H304" s="171"/>
      <c r="I304" s="164" t="str">
        <f t="shared" si="8"/>
        <v/>
      </c>
      <c r="N304" s="189"/>
      <c r="O304" s="189"/>
      <c r="Q304" t="str">
        <f t="shared" si="9"/>
        <v/>
      </c>
    </row>
    <row r="305" spans="1:17" ht="16.2" thickBot="1">
      <c r="A305" s="184"/>
      <c r="B305" s="187"/>
      <c r="D305" s="168"/>
      <c r="E305" s="169"/>
      <c r="F305" s="170"/>
      <c r="G305" s="171"/>
      <c r="H305" s="171"/>
      <c r="I305" s="164" t="str">
        <f t="shared" si="8"/>
        <v/>
      </c>
      <c r="N305" s="189"/>
      <c r="O305" s="189"/>
      <c r="Q305" t="str">
        <f t="shared" si="9"/>
        <v/>
      </c>
    </row>
    <row r="306" spans="1:17" ht="16.2" thickBot="1">
      <c r="A306" s="184"/>
      <c r="B306" s="187"/>
      <c r="D306" s="168"/>
      <c r="E306" s="169"/>
      <c r="F306" s="170"/>
      <c r="G306" s="171"/>
      <c r="H306" s="171"/>
      <c r="I306" s="164" t="str">
        <f t="shared" si="8"/>
        <v/>
      </c>
      <c r="N306" s="189"/>
      <c r="O306" s="189"/>
      <c r="Q306" t="str">
        <f t="shared" si="9"/>
        <v/>
      </c>
    </row>
    <row r="307" spans="1:17" ht="16.2" thickBot="1">
      <c r="A307" s="184"/>
      <c r="B307" s="187"/>
      <c r="D307" s="168"/>
      <c r="E307" s="169"/>
      <c r="F307" s="170"/>
      <c r="G307" s="171"/>
      <c r="H307" s="171"/>
      <c r="I307" s="164" t="str">
        <f t="shared" si="8"/>
        <v/>
      </c>
      <c r="N307" s="189"/>
      <c r="O307" s="189"/>
      <c r="Q307" t="str">
        <f t="shared" si="9"/>
        <v/>
      </c>
    </row>
    <row r="308" spans="1:17" ht="16.2" thickBot="1">
      <c r="A308" s="184"/>
      <c r="B308" s="187"/>
      <c r="D308" s="168"/>
      <c r="E308" s="169"/>
      <c r="F308" s="170"/>
      <c r="G308" s="171"/>
      <c r="H308" s="171"/>
      <c r="I308" s="164" t="str">
        <f t="shared" si="8"/>
        <v/>
      </c>
      <c r="N308" s="189"/>
      <c r="O308" s="189"/>
      <c r="Q308" t="str">
        <f t="shared" si="9"/>
        <v/>
      </c>
    </row>
    <row r="309" spans="1:17" ht="16.2" thickBot="1">
      <c r="A309" s="184"/>
      <c r="B309" s="187"/>
      <c r="D309" s="168"/>
      <c r="E309" s="169"/>
      <c r="F309" s="170"/>
      <c r="G309" s="171"/>
      <c r="H309" s="171"/>
      <c r="I309" s="164" t="str">
        <f t="shared" si="8"/>
        <v/>
      </c>
      <c r="N309" s="189"/>
      <c r="O309" s="189"/>
      <c r="Q309" t="str">
        <f t="shared" si="9"/>
        <v/>
      </c>
    </row>
    <row r="310" spans="1:17" ht="16.2" thickBot="1">
      <c r="A310" s="184"/>
      <c r="B310" s="187"/>
      <c r="D310" s="168"/>
      <c r="E310" s="169"/>
      <c r="F310" s="170"/>
      <c r="G310" s="171"/>
      <c r="H310" s="171"/>
      <c r="I310" s="164" t="str">
        <f t="shared" si="8"/>
        <v/>
      </c>
      <c r="N310" s="189"/>
      <c r="O310" s="189"/>
      <c r="Q310" t="str">
        <f t="shared" si="9"/>
        <v/>
      </c>
    </row>
    <row r="311" spans="1:17" ht="16.2" thickBot="1">
      <c r="A311" s="184"/>
      <c r="B311" s="187"/>
      <c r="D311" s="168"/>
      <c r="E311" s="169"/>
      <c r="F311" s="170"/>
      <c r="G311" s="171"/>
      <c r="H311" s="171"/>
      <c r="I311" s="164" t="str">
        <f t="shared" si="8"/>
        <v/>
      </c>
      <c r="N311" s="189"/>
      <c r="O311" s="189"/>
      <c r="Q311" t="str">
        <f t="shared" si="9"/>
        <v/>
      </c>
    </row>
    <row r="312" spans="1:17" ht="16.2" thickBot="1">
      <c r="A312" s="184"/>
      <c r="B312" s="187"/>
      <c r="D312" s="168"/>
      <c r="E312" s="169"/>
      <c r="F312" s="170"/>
      <c r="G312" s="171"/>
      <c r="H312" s="171"/>
      <c r="I312" s="164" t="str">
        <f t="shared" si="8"/>
        <v/>
      </c>
      <c r="N312" s="189"/>
      <c r="O312" s="189"/>
      <c r="Q312" t="str">
        <f t="shared" si="9"/>
        <v/>
      </c>
    </row>
    <row r="313" spans="1:17" ht="16.2" thickBot="1">
      <c r="A313" s="184"/>
      <c r="B313" s="187"/>
      <c r="D313" s="168"/>
      <c r="E313" s="169"/>
      <c r="F313" s="170"/>
      <c r="G313" s="171"/>
      <c r="H313" s="171"/>
      <c r="I313" s="164" t="str">
        <f t="shared" si="8"/>
        <v/>
      </c>
      <c r="N313" s="189"/>
      <c r="O313" s="189"/>
      <c r="Q313" t="str">
        <f t="shared" si="9"/>
        <v/>
      </c>
    </row>
    <row r="314" spans="1:17" ht="16.2" thickBot="1">
      <c r="A314" s="184"/>
      <c r="B314" s="187"/>
      <c r="D314" s="168"/>
      <c r="E314" s="169"/>
      <c r="F314" s="170"/>
      <c r="G314" s="171"/>
      <c r="H314" s="171"/>
      <c r="I314" s="164" t="str">
        <f t="shared" si="8"/>
        <v/>
      </c>
      <c r="N314" s="189"/>
      <c r="O314" s="189"/>
      <c r="Q314" t="str">
        <f t="shared" si="9"/>
        <v/>
      </c>
    </row>
    <row r="315" spans="1:17" ht="16.2" thickBot="1">
      <c r="A315" s="184"/>
      <c r="B315" s="187"/>
      <c r="D315" s="168"/>
      <c r="E315" s="169"/>
      <c r="F315" s="170"/>
      <c r="G315" s="171"/>
      <c r="H315" s="171"/>
      <c r="I315" s="164" t="str">
        <f t="shared" si="8"/>
        <v/>
      </c>
      <c r="N315" s="189"/>
      <c r="O315" s="189"/>
      <c r="Q315" t="str">
        <f t="shared" si="9"/>
        <v/>
      </c>
    </row>
    <row r="316" spans="1:17" ht="16.2" thickBot="1">
      <c r="A316" s="184"/>
      <c r="B316" s="187"/>
      <c r="D316" s="168"/>
      <c r="E316" s="169"/>
      <c r="F316" s="170"/>
      <c r="G316" s="171"/>
      <c r="H316" s="171"/>
      <c r="I316" s="164" t="str">
        <f t="shared" si="8"/>
        <v/>
      </c>
      <c r="N316" s="189"/>
      <c r="O316" s="189"/>
      <c r="Q316" t="str">
        <f t="shared" si="9"/>
        <v/>
      </c>
    </row>
    <row r="317" spans="1:17" ht="16.2" thickBot="1">
      <c r="A317" s="184"/>
      <c r="B317" s="187"/>
      <c r="D317" s="168"/>
      <c r="E317" s="169"/>
      <c r="F317" s="170"/>
      <c r="G317" s="171"/>
      <c r="H317" s="171"/>
      <c r="I317" s="164" t="str">
        <f t="shared" si="8"/>
        <v/>
      </c>
      <c r="N317" s="189"/>
      <c r="O317" s="189"/>
      <c r="Q317" t="str">
        <f t="shared" si="9"/>
        <v/>
      </c>
    </row>
    <row r="318" spans="1:17" ht="16.2" thickBot="1">
      <c r="A318" s="184"/>
      <c r="B318" s="187"/>
      <c r="D318" s="168"/>
      <c r="E318" s="169"/>
      <c r="F318" s="170"/>
      <c r="G318" s="171"/>
      <c r="H318" s="171"/>
      <c r="I318" s="164" t="str">
        <f t="shared" si="8"/>
        <v/>
      </c>
      <c r="N318" s="189"/>
      <c r="O318" s="189"/>
      <c r="Q318" t="str">
        <f t="shared" si="9"/>
        <v/>
      </c>
    </row>
    <row r="319" spans="1:17" ht="16.2" thickBot="1">
      <c r="A319" s="184"/>
      <c r="B319" s="187"/>
      <c r="D319" s="168"/>
      <c r="E319" s="169"/>
      <c r="F319" s="170"/>
      <c r="G319" s="171"/>
      <c r="H319" s="171"/>
      <c r="I319" s="164" t="str">
        <f t="shared" si="8"/>
        <v/>
      </c>
      <c r="N319" s="189"/>
      <c r="O319" s="189"/>
      <c r="Q319" t="str">
        <f t="shared" si="9"/>
        <v/>
      </c>
    </row>
    <row r="320" spans="1:17" ht="16.2" thickBot="1">
      <c r="A320" s="184"/>
      <c r="B320" s="187"/>
      <c r="D320" s="168"/>
      <c r="E320" s="169"/>
      <c r="F320" s="170"/>
      <c r="G320" s="171"/>
      <c r="H320" s="171"/>
      <c r="I320" s="164" t="str">
        <f t="shared" si="8"/>
        <v/>
      </c>
      <c r="N320" s="189"/>
      <c r="O320" s="189"/>
      <c r="Q320" t="str">
        <f t="shared" si="9"/>
        <v/>
      </c>
    </row>
    <row r="321" spans="1:17" ht="16.2" thickBot="1">
      <c r="A321" s="184"/>
      <c r="B321" s="187"/>
      <c r="D321" s="168"/>
      <c r="E321" s="169"/>
      <c r="F321" s="170"/>
      <c r="G321" s="171"/>
      <c r="H321" s="171"/>
      <c r="I321" s="164" t="str">
        <f t="shared" si="8"/>
        <v/>
      </c>
      <c r="N321" s="189"/>
      <c r="O321" s="189"/>
      <c r="Q321" t="str">
        <f t="shared" si="9"/>
        <v/>
      </c>
    </row>
    <row r="322" spans="1:17" ht="16.2" thickBot="1">
      <c r="A322" s="184"/>
      <c r="B322" s="187"/>
      <c r="D322" s="168"/>
      <c r="E322" s="169"/>
      <c r="F322" s="170"/>
      <c r="G322" s="171"/>
      <c r="H322" s="171"/>
      <c r="I322" s="164" t="str">
        <f t="shared" si="8"/>
        <v/>
      </c>
      <c r="N322" s="189"/>
      <c r="O322" s="189"/>
      <c r="Q322" t="str">
        <f t="shared" si="9"/>
        <v/>
      </c>
    </row>
    <row r="323" spans="1:17" ht="16.2" thickBot="1">
      <c r="A323" s="184"/>
      <c r="B323" s="187"/>
      <c r="D323" s="168"/>
      <c r="E323" s="169"/>
      <c r="F323" s="170"/>
      <c r="G323" s="171"/>
      <c r="H323" s="171"/>
      <c r="I323" s="164" t="str">
        <f t="shared" ref="I323:I386" si="10">IF(C323="","",NORMDIST(C323,K$3,K$4,TRUE))</f>
        <v/>
      </c>
      <c r="N323" s="189"/>
      <c r="O323" s="189"/>
      <c r="Q323" t="str">
        <f t="shared" ref="Q323:Q386" si="11">IF(C323="","",EXP(-POWER((C323-K$3),2)/(2*K$4*K$4))/(K$4*SQRT(2*PI())))</f>
        <v/>
      </c>
    </row>
    <row r="324" spans="1:17" ht="16.2" thickBot="1">
      <c r="A324" s="184"/>
      <c r="B324" s="187"/>
      <c r="D324" s="168"/>
      <c r="E324" s="169"/>
      <c r="F324" s="170"/>
      <c r="G324" s="171"/>
      <c r="H324" s="171"/>
      <c r="I324" s="164" t="str">
        <f t="shared" si="10"/>
        <v/>
      </c>
      <c r="N324" s="189"/>
      <c r="O324" s="189"/>
      <c r="Q324" t="str">
        <f t="shared" si="11"/>
        <v/>
      </c>
    </row>
    <row r="325" spans="1:17" ht="16.2" thickBot="1">
      <c r="A325" s="184"/>
      <c r="B325" s="187"/>
      <c r="D325" s="168"/>
      <c r="E325" s="169"/>
      <c r="F325" s="170"/>
      <c r="G325" s="171"/>
      <c r="H325" s="171"/>
      <c r="I325" s="164" t="str">
        <f t="shared" si="10"/>
        <v/>
      </c>
      <c r="N325" s="189"/>
      <c r="O325" s="189"/>
      <c r="Q325" t="str">
        <f t="shared" si="11"/>
        <v/>
      </c>
    </row>
    <row r="326" spans="1:17" ht="16.2" thickBot="1">
      <c r="A326" s="184"/>
      <c r="B326" s="187"/>
      <c r="D326" s="168"/>
      <c r="E326" s="169"/>
      <c r="F326" s="170"/>
      <c r="G326" s="171"/>
      <c r="H326" s="171"/>
      <c r="I326" s="164" t="str">
        <f t="shared" si="10"/>
        <v/>
      </c>
      <c r="N326" s="189"/>
      <c r="O326" s="189"/>
      <c r="Q326" t="str">
        <f t="shared" si="11"/>
        <v/>
      </c>
    </row>
    <row r="327" spans="1:17" ht="16.2" thickBot="1">
      <c r="A327" s="184"/>
      <c r="B327" s="187"/>
      <c r="D327" s="168"/>
      <c r="E327" s="169"/>
      <c r="F327" s="170"/>
      <c r="G327" s="171"/>
      <c r="H327" s="171"/>
      <c r="I327" s="164" t="str">
        <f t="shared" si="10"/>
        <v/>
      </c>
      <c r="N327" s="189"/>
      <c r="O327" s="189"/>
      <c r="Q327" t="str">
        <f t="shared" si="11"/>
        <v/>
      </c>
    </row>
    <row r="328" spans="1:17" ht="16.2" thickBot="1">
      <c r="A328" s="184"/>
      <c r="B328" s="187"/>
      <c r="D328" s="168"/>
      <c r="E328" s="169"/>
      <c r="F328" s="170"/>
      <c r="G328" s="171"/>
      <c r="H328" s="171"/>
      <c r="I328" s="164" t="str">
        <f t="shared" si="10"/>
        <v/>
      </c>
      <c r="N328" s="189"/>
      <c r="O328" s="189"/>
      <c r="Q328" t="str">
        <f t="shared" si="11"/>
        <v/>
      </c>
    </row>
    <row r="329" spans="1:17" ht="16.2" thickBot="1">
      <c r="A329" s="184"/>
      <c r="B329" s="187"/>
      <c r="D329" s="168"/>
      <c r="E329" s="169"/>
      <c r="F329" s="170"/>
      <c r="G329" s="171"/>
      <c r="H329" s="171"/>
      <c r="I329" s="164" t="str">
        <f t="shared" si="10"/>
        <v/>
      </c>
      <c r="N329" s="189"/>
      <c r="O329" s="189"/>
      <c r="Q329" t="str">
        <f t="shared" si="11"/>
        <v/>
      </c>
    </row>
    <row r="330" spans="1:17" ht="16.2" thickBot="1">
      <c r="A330" s="184"/>
      <c r="B330" s="187"/>
      <c r="D330" s="168"/>
      <c r="E330" s="169"/>
      <c r="F330" s="170"/>
      <c r="G330" s="171"/>
      <c r="H330" s="171"/>
      <c r="I330" s="164" t="str">
        <f t="shared" si="10"/>
        <v/>
      </c>
      <c r="N330" s="189"/>
      <c r="O330" s="189"/>
      <c r="Q330" t="str">
        <f t="shared" si="11"/>
        <v/>
      </c>
    </row>
    <row r="331" spans="1:17" ht="16.2" thickBot="1">
      <c r="A331" s="184"/>
      <c r="B331" s="187"/>
      <c r="D331" s="168"/>
      <c r="E331" s="169"/>
      <c r="F331" s="170"/>
      <c r="G331" s="171"/>
      <c r="H331" s="171"/>
      <c r="I331" s="164" t="str">
        <f t="shared" si="10"/>
        <v/>
      </c>
      <c r="N331" s="189"/>
      <c r="O331" s="189"/>
      <c r="Q331" t="str">
        <f t="shared" si="11"/>
        <v/>
      </c>
    </row>
    <row r="332" spans="1:17" ht="16.2" thickBot="1">
      <c r="A332" s="184"/>
      <c r="B332" s="187"/>
      <c r="D332" s="168"/>
      <c r="E332" s="169"/>
      <c r="F332" s="170"/>
      <c r="G332" s="171"/>
      <c r="H332" s="171"/>
      <c r="I332" s="164" t="str">
        <f t="shared" si="10"/>
        <v/>
      </c>
      <c r="N332" s="189"/>
      <c r="O332" s="189"/>
      <c r="Q332" t="str">
        <f t="shared" si="11"/>
        <v/>
      </c>
    </row>
    <row r="333" spans="1:17" ht="16.2" thickBot="1">
      <c r="A333" s="184"/>
      <c r="B333" s="187"/>
      <c r="D333" s="168"/>
      <c r="E333" s="169"/>
      <c r="F333" s="170"/>
      <c r="G333" s="171"/>
      <c r="H333" s="171"/>
      <c r="I333" s="164" t="str">
        <f t="shared" si="10"/>
        <v/>
      </c>
      <c r="N333" s="189"/>
      <c r="O333" s="189"/>
      <c r="Q333" t="str">
        <f t="shared" si="11"/>
        <v/>
      </c>
    </row>
    <row r="334" spans="1:17" ht="16.2" thickBot="1">
      <c r="A334" s="184"/>
      <c r="B334" s="187"/>
      <c r="D334" s="168"/>
      <c r="E334" s="169"/>
      <c r="F334" s="170"/>
      <c r="G334" s="171"/>
      <c r="H334" s="171"/>
      <c r="I334" s="164" t="str">
        <f t="shared" si="10"/>
        <v/>
      </c>
      <c r="N334" s="189"/>
      <c r="O334" s="189"/>
      <c r="Q334" t="str">
        <f t="shared" si="11"/>
        <v/>
      </c>
    </row>
    <row r="335" spans="1:17" ht="16.2" thickBot="1">
      <c r="A335" s="184"/>
      <c r="B335" s="187"/>
      <c r="D335" s="168"/>
      <c r="E335" s="169"/>
      <c r="F335" s="170"/>
      <c r="G335" s="171"/>
      <c r="H335" s="171"/>
      <c r="I335" s="164" t="str">
        <f t="shared" si="10"/>
        <v/>
      </c>
      <c r="N335" s="189"/>
      <c r="O335" s="189"/>
      <c r="Q335" t="str">
        <f t="shared" si="11"/>
        <v/>
      </c>
    </row>
    <row r="336" spans="1:17" ht="16.2" thickBot="1">
      <c r="A336" s="184"/>
      <c r="B336" s="187"/>
      <c r="D336" s="168"/>
      <c r="E336" s="169"/>
      <c r="F336" s="170"/>
      <c r="G336" s="171"/>
      <c r="H336" s="171"/>
      <c r="I336" s="164" t="str">
        <f t="shared" si="10"/>
        <v/>
      </c>
      <c r="N336" s="189"/>
      <c r="O336" s="189"/>
      <c r="Q336" t="str">
        <f t="shared" si="11"/>
        <v/>
      </c>
    </row>
    <row r="337" spans="1:17" ht="16.2" thickBot="1">
      <c r="A337" s="184"/>
      <c r="B337" s="187"/>
      <c r="D337" s="168"/>
      <c r="E337" s="169"/>
      <c r="F337" s="170"/>
      <c r="G337" s="171"/>
      <c r="H337" s="171"/>
      <c r="I337" s="164" t="str">
        <f t="shared" si="10"/>
        <v/>
      </c>
      <c r="N337" s="189"/>
      <c r="O337" s="189"/>
      <c r="Q337" t="str">
        <f t="shared" si="11"/>
        <v/>
      </c>
    </row>
    <row r="338" spans="1:17" ht="16.2" thickBot="1">
      <c r="A338" s="184"/>
      <c r="B338" s="187"/>
      <c r="D338" s="168"/>
      <c r="E338" s="169"/>
      <c r="F338" s="170"/>
      <c r="G338" s="171"/>
      <c r="H338" s="171"/>
      <c r="I338" s="164" t="str">
        <f t="shared" si="10"/>
        <v/>
      </c>
      <c r="N338" s="189"/>
      <c r="O338" s="189"/>
      <c r="Q338" t="str">
        <f t="shared" si="11"/>
        <v/>
      </c>
    </row>
    <row r="339" spans="1:17" ht="16.2" thickBot="1">
      <c r="A339" s="184"/>
      <c r="B339" s="187"/>
      <c r="D339" s="168"/>
      <c r="E339" s="169"/>
      <c r="F339" s="170"/>
      <c r="G339" s="171"/>
      <c r="H339" s="171"/>
      <c r="I339" s="164" t="str">
        <f t="shared" si="10"/>
        <v/>
      </c>
      <c r="N339" s="189"/>
      <c r="O339" s="189"/>
      <c r="Q339" t="str">
        <f t="shared" si="11"/>
        <v/>
      </c>
    </row>
    <row r="340" spans="1:17" ht="16.2" thickBot="1">
      <c r="A340" s="184"/>
      <c r="B340" s="187"/>
      <c r="D340" s="168"/>
      <c r="E340" s="169"/>
      <c r="F340" s="170"/>
      <c r="G340" s="171"/>
      <c r="H340" s="171"/>
      <c r="I340" s="164" t="str">
        <f t="shared" si="10"/>
        <v/>
      </c>
      <c r="N340" s="189"/>
      <c r="O340" s="189"/>
      <c r="Q340" t="str">
        <f t="shared" si="11"/>
        <v/>
      </c>
    </row>
    <row r="341" spans="1:17" ht="16.2" thickBot="1">
      <c r="A341" s="184"/>
      <c r="B341" s="187"/>
      <c r="D341" s="168"/>
      <c r="E341" s="169"/>
      <c r="F341" s="170"/>
      <c r="G341" s="171"/>
      <c r="H341" s="171"/>
      <c r="I341" s="164" t="str">
        <f t="shared" si="10"/>
        <v/>
      </c>
      <c r="N341" s="189"/>
      <c r="O341" s="189"/>
      <c r="Q341" t="str">
        <f t="shared" si="11"/>
        <v/>
      </c>
    </row>
    <row r="342" spans="1:17" ht="16.2" thickBot="1">
      <c r="A342" s="184"/>
      <c r="B342" s="187"/>
      <c r="D342" s="168"/>
      <c r="E342" s="169"/>
      <c r="F342" s="170"/>
      <c r="G342" s="171"/>
      <c r="H342" s="171"/>
      <c r="I342" s="164" t="str">
        <f t="shared" si="10"/>
        <v/>
      </c>
      <c r="N342" s="189"/>
      <c r="O342" s="189"/>
      <c r="Q342" t="str">
        <f t="shared" si="11"/>
        <v/>
      </c>
    </row>
    <row r="343" spans="1:17" ht="16.2" thickBot="1">
      <c r="A343" s="184"/>
      <c r="B343" s="187"/>
      <c r="D343" s="168"/>
      <c r="E343" s="169"/>
      <c r="F343" s="170"/>
      <c r="G343" s="171"/>
      <c r="H343" s="171"/>
      <c r="I343" s="164" t="str">
        <f t="shared" si="10"/>
        <v/>
      </c>
      <c r="N343" s="189"/>
      <c r="O343" s="189"/>
      <c r="Q343" t="str">
        <f t="shared" si="11"/>
        <v/>
      </c>
    </row>
    <row r="344" spans="1:17" ht="16.2" thickBot="1">
      <c r="A344" s="184"/>
      <c r="B344" s="187"/>
      <c r="D344" s="168"/>
      <c r="E344" s="169"/>
      <c r="F344" s="170"/>
      <c r="G344" s="171"/>
      <c r="H344" s="171"/>
      <c r="I344" s="164" t="str">
        <f t="shared" si="10"/>
        <v/>
      </c>
      <c r="N344" s="189"/>
      <c r="O344" s="189"/>
      <c r="Q344" t="str">
        <f t="shared" si="11"/>
        <v/>
      </c>
    </row>
    <row r="345" spans="1:17" ht="16.2" thickBot="1">
      <c r="A345" s="184"/>
      <c r="B345" s="187"/>
      <c r="D345" s="168"/>
      <c r="E345" s="169"/>
      <c r="F345" s="170"/>
      <c r="G345" s="171"/>
      <c r="H345" s="171"/>
      <c r="I345" s="164" t="str">
        <f t="shared" si="10"/>
        <v/>
      </c>
      <c r="N345" s="189"/>
      <c r="O345" s="189"/>
      <c r="Q345" t="str">
        <f t="shared" si="11"/>
        <v/>
      </c>
    </row>
    <row r="346" spans="1:17" ht="16.2" thickBot="1">
      <c r="A346" s="184"/>
      <c r="B346" s="187"/>
      <c r="D346" s="168"/>
      <c r="E346" s="169"/>
      <c r="F346" s="170"/>
      <c r="G346" s="171"/>
      <c r="H346" s="171"/>
      <c r="I346" s="164" t="str">
        <f t="shared" si="10"/>
        <v/>
      </c>
      <c r="N346" s="189"/>
      <c r="O346" s="189"/>
      <c r="Q346" t="str">
        <f t="shared" si="11"/>
        <v/>
      </c>
    </row>
    <row r="347" spans="1:17" ht="16.2" thickBot="1">
      <c r="A347" s="184"/>
      <c r="B347" s="187"/>
      <c r="D347" s="168"/>
      <c r="E347" s="169"/>
      <c r="F347" s="170"/>
      <c r="G347" s="171"/>
      <c r="H347" s="171"/>
      <c r="I347" s="164" t="str">
        <f t="shared" si="10"/>
        <v/>
      </c>
      <c r="N347" s="189"/>
      <c r="O347" s="189"/>
      <c r="Q347" t="str">
        <f t="shared" si="11"/>
        <v/>
      </c>
    </row>
    <row r="348" spans="1:17" ht="16.2" thickBot="1">
      <c r="A348" s="184"/>
      <c r="B348" s="187"/>
      <c r="D348" s="168"/>
      <c r="E348" s="169"/>
      <c r="F348" s="170"/>
      <c r="G348" s="171"/>
      <c r="H348" s="171"/>
      <c r="I348" s="164" t="str">
        <f t="shared" si="10"/>
        <v/>
      </c>
      <c r="N348" s="189"/>
      <c r="O348" s="189"/>
      <c r="Q348" t="str">
        <f t="shared" si="11"/>
        <v/>
      </c>
    </row>
    <row r="349" spans="1:17" ht="16.2" thickBot="1">
      <c r="A349" s="184"/>
      <c r="B349" s="187"/>
      <c r="D349" s="168"/>
      <c r="E349" s="169"/>
      <c r="F349" s="170"/>
      <c r="G349" s="171"/>
      <c r="H349" s="171"/>
      <c r="I349" s="164" t="str">
        <f t="shared" si="10"/>
        <v/>
      </c>
      <c r="N349" s="189"/>
      <c r="O349" s="189"/>
      <c r="Q349" t="str">
        <f t="shared" si="11"/>
        <v/>
      </c>
    </row>
    <row r="350" spans="1:17" ht="16.2" thickBot="1">
      <c r="A350" s="184"/>
      <c r="B350" s="187"/>
      <c r="D350" s="168"/>
      <c r="E350" s="169"/>
      <c r="F350" s="170"/>
      <c r="G350" s="171"/>
      <c r="H350" s="171"/>
      <c r="I350" s="164" t="str">
        <f t="shared" si="10"/>
        <v/>
      </c>
      <c r="N350" s="189"/>
      <c r="O350" s="189"/>
      <c r="Q350" t="str">
        <f t="shared" si="11"/>
        <v/>
      </c>
    </row>
    <row r="351" spans="1:17" ht="16.2" thickBot="1">
      <c r="A351" s="184"/>
      <c r="B351" s="187"/>
      <c r="D351" s="168"/>
      <c r="E351" s="169"/>
      <c r="F351" s="170"/>
      <c r="G351" s="171"/>
      <c r="H351" s="171"/>
      <c r="I351" s="164" t="str">
        <f t="shared" si="10"/>
        <v/>
      </c>
      <c r="N351" s="189"/>
      <c r="O351" s="189"/>
      <c r="Q351" t="str">
        <f t="shared" si="11"/>
        <v/>
      </c>
    </row>
    <row r="352" spans="1:17" ht="16.2" thickBot="1">
      <c r="A352" s="184"/>
      <c r="B352" s="187"/>
      <c r="D352" s="168"/>
      <c r="E352" s="169"/>
      <c r="F352" s="170"/>
      <c r="G352" s="171"/>
      <c r="H352" s="171"/>
      <c r="I352" s="164" t="str">
        <f t="shared" si="10"/>
        <v/>
      </c>
      <c r="N352" s="189"/>
      <c r="O352" s="189"/>
      <c r="Q352" t="str">
        <f t="shared" si="11"/>
        <v/>
      </c>
    </row>
    <row r="353" spans="1:17" ht="16.2" thickBot="1">
      <c r="A353" s="184"/>
      <c r="B353" s="187"/>
      <c r="D353" s="168"/>
      <c r="E353" s="169"/>
      <c r="F353" s="170"/>
      <c r="G353" s="171"/>
      <c r="H353" s="171"/>
      <c r="I353" s="164" t="str">
        <f t="shared" si="10"/>
        <v/>
      </c>
      <c r="N353" s="189"/>
      <c r="O353" s="189"/>
      <c r="Q353" t="str">
        <f t="shared" si="11"/>
        <v/>
      </c>
    </row>
    <row r="354" spans="1:17" ht="16.2" thickBot="1">
      <c r="A354" s="184"/>
      <c r="B354" s="187"/>
      <c r="D354" s="168"/>
      <c r="E354" s="169"/>
      <c r="F354" s="170"/>
      <c r="G354" s="171"/>
      <c r="H354" s="171"/>
      <c r="I354" s="164" t="str">
        <f t="shared" si="10"/>
        <v/>
      </c>
      <c r="N354" s="189"/>
      <c r="O354" s="189"/>
      <c r="Q354" t="str">
        <f t="shared" si="11"/>
        <v/>
      </c>
    </row>
    <row r="355" spans="1:17" ht="16.2" thickBot="1">
      <c r="A355" s="184"/>
      <c r="B355" s="187"/>
      <c r="D355" s="168"/>
      <c r="E355" s="169"/>
      <c r="F355" s="170"/>
      <c r="G355" s="171"/>
      <c r="H355" s="171"/>
      <c r="I355" s="164" t="str">
        <f t="shared" si="10"/>
        <v/>
      </c>
      <c r="N355" s="189"/>
      <c r="O355" s="189"/>
      <c r="Q355" t="str">
        <f t="shared" si="11"/>
        <v/>
      </c>
    </row>
    <row r="356" spans="1:17" ht="16.2" thickBot="1">
      <c r="A356" s="184"/>
      <c r="B356" s="187"/>
      <c r="D356" s="168"/>
      <c r="E356" s="169"/>
      <c r="F356" s="170"/>
      <c r="G356" s="171"/>
      <c r="H356" s="171"/>
      <c r="I356" s="164" t="str">
        <f t="shared" si="10"/>
        <v/>
      </c>
      <c r="N356" s="189"/>
      <c r="O356" s="189"/>
      <c r="Q356" t="str">
        <f t="shared" si="11"/>
        <v/>
      </c>
    </row>
    <row r="357" spans="1:17" ht="16.2" thickBot="1">
      <c r="A357" s="184"/>
      <c r="B357" s="187"/>
      <c r="D357" s="168"/>
      <c r="E357" s="169"/>
      <c r="F357" s="170"/>
      <c r="G357" s="171"/>
      <c r="H357" s="171"/>
      <c r="I357" s="164" t="str">
        <f t="shared" si="10"/>
        <v/>
      </c>
      <c r="N357" s="189"/>
      <c r="O357" s="189"/>
      <c r="Q357" t="str">
        <f t="shared" si="11"/>
        <v/>
      </c>
    </row>
    <row r="358" spans="1:17" ht="16.2" thickBot="1">
      <c r="A358" s="184"/>
      <c r="B358" s="187"/>
      <c r="D358" s="168"/>
      <c r="E358" s="169"/>
      <c r="F358" s="170"/>
      <c r="G358" s="171"/>
      <c r="H358" s="171"/>
      <c r="I358" s="164" t="str">
        <f t="shared" si="10"/>
        <v/>
      </c>
      <c r="N358" s="189"/>
      <c r="O358" s="189"/>
      <c r="Q358" t="str">
        <f t="shared" si="11"/>
        <v/>
      </c>
    </row>
    <row r="359" spans="1:17" ht="16.2" thickBot="1">
      <c r="A359" s="184"/>
      <c r="B359" s="187"/>
      <c r="D359" s="168"/>
      <c r="E359" s="169"/>
      <c r="F359" s="170"/>
      <c r="G359" s="171"/>
      <c r="H359" s="171"/>
      <c r="I359" s="164" t="str">
        <f t="shared" si="10"/>
        <v/>
      </c>
      <c r="N359" s="189"/>
      <c r="O359" s="189"/>
      <c r="Q359" t="str">
        <f t="shared" si="11"/>
        <v/>
      </c>
    </row>
    <row r="360" spans="1:17" ht="16.2" thickBot="1">
      <c r="A360" s="184"/>
      <c r="B360" s="187"/>
      <c r="D360" s="168"/>
      <c r="E360" s="169"/>
      <c r="F360" s="170"/>
      <c r="G360" s="171"/>
      <c r="H360" s="171"/>
      <c r="I360" s="164" t="str">
        <f t="shared" si="10"/>
        <v/>
      </c>
      <c r="N360" s="189"/>
      <c r="O360" s="189"/>
      <c r="Q360" t="str">
        <f t="shared" si="11"/>
        <v/>
      </c>
    </row>
    <row r="361" spans="1:17" ht="16.2" thickBot="1">
      <c r="A361" s="184"/>
      <c r="B361" s="187"/>
      <c r="D361" s="168"/>
      <c r="E361" s="169"/>
      <c r="F361" s="170"/>
      <c r="G361" s="171"/>
      <c r="H361" s="171"/>
      <c r="I361" s="164" t="str">
        <f t="shared" si="10"/>
        <v/>
      </c>
      <c r="N361" s="189"/>
      <c r="O361" s="189"/>
      <c r="Q361" t="str">
        <f t="shared" si="11"/>
        <v/>
      </c>
    </row>
    <row r="362" spans="1:17" ht="16.2" thickBot="1">
      <c r="A362" s="184"/>
      <c r="B362" s="187"/>
      <c r="D362" s="168"/>
      <c r="E362" s="169"/>
      <c r="F362" s="170"/>
      <c r="G362" s="171"/>
      <c r="H362" s="171"/>
      <c r="I362" s="164" t="str">
        <f t="shared" si="10"/>
        <v/>
      </c>
      <c r="N362" s="189"/>
      <c r="O362" s="189"/>
      <c r="Q362" t="str">
        <f t="shared" si="11"/>
        <v/>
      </c>
    </row>
    <row r="363" spans="1:17" ht="16.2" thickBot="1">
      <c r="A363" s="184"/>
      <c r="B363" s="187"/>
      <c r="D363" s="168"/>
      <c r="E363" s="169"/>
      <c r="F363" s="170"/>
      <c r="G363" s="171"/>
      <c r="H363" s="171"/>
      <c r="I363" s="164" t="str">
        <f t="shared" si="10"/>
        <v/>
      </c>
      <c r="N363" s="189"/>
      <c r="O363" s="189"/>
      <c r="Q363" t="str">
        <f t="shared" si="11"/>
        <v/>
      </c>
    </row>
    <row r="364" spans="1:17" ht="16.2" thickBot="1">
      <c r="A364" s="184"/>
      <c r="B364" s="187"/>
      <c r="D364" s="168"/>
      <c r="E364" s="169"/>
      <c r="F364" s="170"/>
      <c r="G364" s="171"/>
      <c r="H364" s="171"/>
      <c r="I364" s="164" t="str">
        <f t="shared" si="10"/>
        <v/>
      </c>
      <c r="N364" s="189"/>
      <c r="O364" s="189"/>
      <c r="Q364" t="str">
        <f t="shared" si="11"/>
        <v/>
      </c>
    </row>
    <row r="365" spans="1:17" ht="16.2" thickBot="1">
      <c r="A365" s="184"/>
      <c r="B365" s="187"/>
      <c r="D365" s="168"/>
      <c r="E365" s="169"/>
      <c r="F365" s="170"/>
      <c r="G365" s="171"/>
      <c r="H365" s="171"/>
      <c r="I365" s="164" t="str">
        <f t="shared" si="10"/>
        <v/>
      </c>
      <c r="N365" s="189"/>
      <c r="O365" s="189"/>
      <c r="Q365" t="str">
        <f t="shared" si="11"/>
        <v/>
      </c>
    </row>
    <row r="366" spans="1:17" ht="16.2" thickBot="1">
      <c r="A366" s="184"/>
      <c r="B366" s="187"/>
      <c r="D366" s="168"/>
      <c r="E366" s="169"/>
      <c r="F366" s="170"/>
      <c r="G366" s="171"/>
      <c r="H366" s="171"/>
      <c r="I366" s="164" t="str">
        <f t="shared" si="10"/>
        <v/>
      </c>
      <c r="N366" s="189"/>
      <c r="O366" s="189"/>
      <c r="Q366" t="str">
        <f t="shared" si="11"/>
        <v/>
      </c>
    </row>
    <row r="367" spans="1:17" ht="16.2" thickBot="1">
      <c r="A367" s="184"/>
      <c r="B367" s="187"/>
      <c r="D367" s="168"/>
      <c r="E367" s="169"/>
      <c r="F367" s="170"/>
      <c r="G367" s="171"/>
      <c r="H367" s="171"/>
      <c r="I367" s="164" t="str">
        <f t="shared" si="10"/>
        <v/>
      </c>
      <c r="N367" s="189"/>
      <c r="O367" s="189"/>
      <c r="Q367" t="str">
        <f t="shared" si="11"/>
        <v/>
      </c>
    </row>
    <row r="368" spans="1:17" ht="16.2" thickBot="1">
      <c r="A368" s="184"/>
      <c r="B368" s="187"/>
      <c r="D368" s="168"/>
      <c r="E368" s="169"/>
      <c r="F368" s="170"/>
      <c r="G368" s="171"/>
      <c r="H368" s="171"/>
      <c r="I368" s="164" t="str">
        <f t="shared" si="10"/>
        <v/>
      </c>
      <c r="N368" s="189"/>
      <c r="O368" s="189"/>
      <c r="Q368" t="str">
        <f t="shared" si="11"/>
        <v/>
      </c>
    </row>
    <row r="369" spans="1:17" ht="16.2" thickBot="1">
      <c r="A369" s="184"/>
      <c r="B369" s="187"/>
      <c r="D369" s="168"/>
      <c r="E369" s="169"/>
      <c r="F369" s="170"/>
      <c r="G369" s="171"/>
      <c r="H369" s="171"/>
      <c r="I369" s="164" t="str">
        <f t="shared" si="10"/>
        <v/>
      </c>
      <c r="N369" s="189"/>
      <c r="O369" s="189"/>
      <c r="Q369" t="str">
        <f t="shared" si="11"/>
        <v/>
      </c>
    </row>
    <row r="370" spans="1:17" ht="16.2" thickBot="1">
      <c r="A370" s="184"/>
      <c r="B370" s="187"/>
      <c r="D370" s="168"/>
      <c r="E370" s="169"/>
      <c r="F370" s="170"/>
      <c r="G370" s="171"/>
      <c r="H370" s="171"/>
      <c r="I370" s="164" t="str">
        <f t="shared" si="10"/>
        <v/>
      </c>
      <c r="N370" s="189"/>
      <c r="O370" s="189"/>
      <c r="Q370" t="str">
        <f t="shared" si="11"/>
        <v/>
      </c>
    </row>
    <row r="371" spans="1:17" ht="16.2" thickBot="1">
      <c r="A371" s="184"/>
      <c r="B371" s="187"/>
      <c r="D371" s="168"/>
      <c r="E371" s="169"/>
      <c r="F371" s="170"/>
      <c r="G371" s="171"/>
      <c r="H371" s="171"/>
      <c r="I371" s="164" t="str">
        <f t="shared" si="10"/>
        <v/>
      </c>
      <c r="N371" s="189"/>
      <c r="O371" s="189"/>
      <c r="Q371" t="str">
        <f t="shared" si="11"/>
        <v/>
      </c>
    </row>
    <row r="372" spans="1:17" ht="16.2" thickBot="1">
      <c r="A372" s="184"/>
      <c r="B372" s="187"/>
      <c r="D372" s="168"/>
      <c r="E372" s="169"/>
      <c r="F372" s="170"/>
      <c r="G372" s="171"/>
      <c r="H372" s="171"/>
      <c r="I372" s="164" t="str">
        <f t="shared" si="10"/>
        <v/>
      </c>
      <c r="N372" s="189"/>
      <c r="O372" s="189"/>
      <c r="Q372" t="str">
        <f t="shared" si="11"/>
        <v/>
      </c>
    </row>
    <row r="373" spans="1:17" ht="16.2" thickBot="1">
      <c r="A373" s="184"/>
      <c r="B373" s="187"/>
      <c r="D373" s="168"/>
      <c r="E373" s="169"/>
      <c r="F373" s="170"/>
      <c r="G373" s="171"/>
      <c r="H373" s="171"/>
      <c r="I373" s="164" t="str">
        <f t="shared" si="10"/>
        <v/>
      </c>
      <c r="N373" s="189"/>
      <c r="O373" s="189"/>
      <c r="Q373" t="str">
        <f t="shared" si="11"/>
        <v/>
      </c>
    </row>
    <row r="374" spans="1:17" ht="16.2" thickBot="1">
      <c r="A374" s="184"/>
      <c r="B374" s="187"/>
      <c r="D374" s="168"/>
      <c r="E374" s="169"/>
      <c r="F374" s="170"/>
      <c r="G374" s="171"/>
      <c r="H374" s="171"/>
      <c r="I374" s="164" t="str">
        <f t="shared" si="10"/>
        <v/>
      </c>
      <c r="N374" s="189"/>
      <c r="O374" s="189"/>
      <c r="Q374" t="str">
        <f t="shared" si="11"/>
        <v/>
      </c>
    </row>
    <row r="375" spans="1:17" ht="16.2" thickBot="1">
      <c r="A375" s="184"/>
      <c r="B375" s="187"/>
      <c r="D375" s="168"/>
      <c r="E375" s="169"/>
      <c r="F375" s="170"/>
      <c r="G375" s="171"/>
      <c r="H375" s="171"/>
      <c r="I375" s="164" t="str">
        <f t="shared" si="10"/>
        <v/>
      </c>
      <c r="N375" s="189"/>
      <c r="O375" s="189"/>
      <c r="Q375" t="str">
        <f t="shared" si="11"/>
        <v/>
      </c>
    </row>
    <row r="376" spans="1:17" ht="16.2" thickBot="1">
      <c r="A376" s="184"/>
      <c r="B376" s="187"/>
      <c r="D376" s="168"/>
      <c r="E376" s="169"/>
      <c r="F376" s="170"/>
      <c r="G376" s="171"/>
      <c r="H376" s="171"/>
      <c r="I376" s="164" t="str">
        <f t="shared" si="10"/>
        <v/>
      </c>
      <c r="N376" s="189"/>
      <c r="O376" s="189"/>
      <c r="Q376" t="str">
        <f t="shared" si="11"/>
        <v/>
      </c>
    </row>
    <row r="377" spans="1:17" ht="16.2" thickBot="1">
      <c r="A377" s="184"/>
      <c r="B377" s="187"/>
      <c r="D377" s="168"/>
      <c r="E377" s="169"/>
      <c r="F377" s="170"/>
      <c r="G377" s="171"/>
      <c r="H377" s="171"/>
      <c r="I377" s="164" t="str">
        <f t="shared" si="10"/>
        <v/>
      </c>
      <c r="N377" s="189"/>
      <c r="O377" s="189"/>
      <c r="Q377" t="str">
        <f t="shared" si="11"/>
        <v/>
      </c>
    </row>
    <row r="378" spans="1:17" ht="16.2" thickBot="1">
      <c r="A378" s="184"/>
      <c r="B378" s="187"/>
      <c r="D378" s="168"/>
      <c r="E378" s="169"/>
      <c r="F378" s="170"/>
      <c r="G378" s="171"/>
      <c r="H378" s="171"/>
      <c r="I378" s="164" t="str">
        <f t="shared" si="10"/>
        <v/>
      </c>
      <c r="N378" s="189"/>
      <c r="O378" s="189"/>
      <c r="Q378" t="str">
        <f t="shared" si="11"/>
        <v/>
      </c>
    </row>
    <row r="379" spans="1:17" ht="16.2" thickBot="1">
      <c r="A379" s="184"/>
      <c r="B379" s="187"/>
      <c r="D379" s="168"/>
      <c r="E379" s="169"/>
      <c r="F379" s="170"/>
      <c r="G379" s="171"/>
      <c r="H379" s="171"/>
      <c r="I379" s="164" t="str">
        <f t="shared" si="10"/>
        <v/>
      </c>
      <c r="N379" s="189"/>
      <c r="O379" s="189"/>
      <c r="Q379" t="str">
        <f t="shared" si="11"/>
        <v/>
      </c>
    </row>
    <row r="380" spans="1:17" ht="16.2" thickBot="1">
      <c r="A380" s="184"/>
      <c r="B380" s="187"/>
      <c r="D380" s="168"/>
      <c r="E380" s="169"/>
      <c r="F380" s="170"/>
      <c r="G380" s="171"/>
      <c r="H380" s="171"/>
      <c r="I380" s="164" t="str">
        <f t="shared" si="10"/>
        <v/>
      </c>
      <c r="N380" s="189"/>
      <c r="O380" s="189"/>
      <c r="Q380" t="str">
        <f t="shared" si="11"/>
        <v/>
      </c>
    </row>
    <row r="381" spans="1:17" ht="16.2" thickBot="1">
      <c r="A381" s="184"/>
      <c r="B381" s="187"/>
      <c r="D381" s="168"/>
      <c r="E381" s="169"/>
      <c r="F381" s="170"/>
      <c r="G381" s="171"/>
      <c r="H381" s="171"/>
      <c r="I381" s="164" t="str">
        <f t="shared" si="10"/>
        <v/>
      </c>
      <c r="N381" s="189"/>
      <c r="O381" s="189"/>
      <c r="Q381" t="str">
        <f t="shared" si="11"/>
        <v/>
      </c>
    </row>
    <row r="382" spans="1:17" ht="16.2" thickBot="1">
      <c r="A382" s="184"/>
      <c r="B382" s="187"/>
      <c r="D382" s="168"/>
      <c r="E382" s="169"/>
      <c r="F382" s="170"/>
      <c r="G382" s="171"/>
      <c r="H382" s="171"/>
      <c r="I382" s="164" t="str">
        <f t="shared" si="10"/>
        <v/>
      </c>
      <c r="N382" s="189"/>
      <c r="O382" s="189"/>
      <c r="Q382" t="str">
        <f t="shared" si="11"/>
        <v/>
      </c>
    </row>
    <row r="383" spans="1:17" ht="16.2" thickBot="1">
      <c r="A383" s="184"/>
      <c r="B383" s="187"/>
      <c r="D383" s="168"/>
      <c r="E383" s="169"/>
      <c r="F383" s="170"/>
      <c r="G383" s="171"/>
      <c r="H383" s="171"/>
      <c r="I383" s="164" t="str">
        <f t="shared" si="10"/>
        <v/>
      </c>
      <c r="N383" s="189"/>
      <c r="O383" s="189"/>
      <c r="Q383" t="str">
        <f t="shared" si="11"/>
        <v/>
      </c>
    </row>
    <row r="384" spans="1:17" ht="16.2" thickBot="1">
      <c r="A384" s="184"/>
      <c r="B384" s="187"/>
      <c r="D384" s="168"/>
      <c r="E384" s="169"/>
      <c r="F384" s="170"/>
      <c r="G384" s="171"/>
      <c r="H384" s="171"/>
      <c r="I384" s="164" t="str">
        <f t="shared" si="10"/>
        <v/>
      </c>
      <c r="N384" s="189"/>
      <c r="O384" s="189"/>
      <c r="Q384" t="str">
        <f t="shared" si="11"/>
        <v/>
      </c>
    </row>
    <row r="385" spans="1:17" ht="16.2" thickBot="1">
      <c r="A385" s="184"/>
      <c r="B385" s="187"/>
      <c r="D385" s="168"/>
      <c r="E385" s="169"/>
      <c r="F385" s="170"/>
      <c r="G385" s="171"/>
      <c r="H385" s="171"/>
      <c r="I385" s="164" t="str">
        <f t="shared" si="10"/>
        <v/>
      </c>
      <c r="N385" s="189"/>
      <c r="O385" s="189"/>
      <c r="Q385" t="str">
        <f t="shared" si="11"/>
        <v/>
      </c>
    </row>
    <row r="386" spans="1:17" ht="16.2" thickBot="1">
      <c r="A386" s="184"/>
      <c r="B386" s="187"/>
      <c r="D386" s="168"/>
      <c r="E386" s="169"/>
      <c r="F386" s="170"/>
      <c r="G386" s="171"/>
      <c r="H386" s="171"/>
      <c r="I386" s="164" t="str">
        <f t="shared" si="10"/>
        <v/>
      </c>
      <c r="N386" s="189"/>
      <c r="O386" s="189"/>
      <c r="Q386" t="str">
        <f t="shared" si="11"/>
        <v/>
      </c>
    </row>
    <row r="387" spans="1:17" ht="16.2" thickBot="1">
      <c r="A387" s="184"/>
      <c r="B387" s="187"/>
      <c r="D387" s="168"/>
      <c r="E387" s="169"/>
      <c r="F387" s="170"/>
      <c r="G387" s="171"/>
      <c r="H387" s="171"/>
      <c r="I387" s="164" t="str">
        <f t="shared" ref="I387:I450" si="12">IF(C387="","",NORMDIST(C387,K$3,K$4,TRUE))</f>
        <v/>
      </c>
      <c r="N387" s="189"/>
      <c r="O387" s="189"/>
      <c r="Q387" t="str">
        <f t="shared" ref="Q387:Q450" si="13">IF(C387="","",EXP(-POWER((C387-K$3),2)/(2*K$4*K$4))/(K$4*SQRT(2*PI())))</f>
        <v/>
      </c>
    </row>
    <row r="388" spans="1:17" ht="16.2" thickBot="1">
      <c r="A388" s="184"/>
      <c r="B388" s="187"/>
      <c r="D388" s="168"/>
      <c r="E388" s="169"/>
      <c r="F388" s="170"/>
      <c r="G388" s="171"/>
      <c r="H388" s="171"/>
      <c r="I388" s="164" t="str">
        <f t="shared" si="12"/>
        <v/>
      </c>
      <c r="N388" s="189"/>
      <c r="O388" s="189"/>
      <c r="Q388" t="str">
        <f t="shared" si="13"/>
        <v/>
      </c>
    </row>
    <row r="389" spans="1:17" ht="16.2" thickBot="1">
      <c r="A389" s="184"/>
      <c r="B389" s="187"/>
      <c r="D389" s="168"/>
      <c r="E389" s="169"/>
      <c r="F389" s="170"/>
      <c r="G389" s="171"/>
      <c r="H389" s="171"/>
      <c r="I389" s="164" t="str">
        <f t="shared" si="12"/>
        <v/>
      </c>
      <c r="N389" s="189"/>
      <c r="O389" s="189"/>
      <c r="Q389" t="str">
        <f t="shared" si="13"/>
        <v/>
      </c>
    </row>
    <row r="390" spans="1:17" ht="16.2" thickBot="1">
      <c r="A390" s="184"/>
      <c r="B390" s="187"/>
      <c r="D390" s="168"/>
      <c r="E390" s="169"/>
      <c r="F390" s="170"/>
      <c r="G390" s="171"/>
      <c r="H390" s="171"/>
      <c r="I390" s="164" t="str">
        <f t="shared" si="12"/>
        <v/>
      </c>
      <c r="N390" s="189"/>
      <c r="O390" s="189"/>
      <c r="Q390" t="str">
        <f t="shared" si="13"/>
        <v/>
      </c>
    </row>
    <row r="391" spans="1:17" ht="16.2" thickBot="1">
      <c r="A391" s="184"/>
      <c r="B391" s="187"/>
      <c r="D391" s="168"/>
      <c r="E391" s="169"/>
      <c r="F391" s="170"/>
      <c r="G391" s="171"/>
      <c r="H391" s="171"/>
      <c r="I391" s="164" t="str">
        <f t="shared" si="12"/>
        <v/>
      </c>
      <c r="N391" s="189"/>
      <c r="O391" s="189"/>
      <c r="Q391" t="str">
        <f t="shared" si="13"/>
        <v/>
      </c>
    </row>
    <row r="392" spans="1:17" ht="16.2" thickBot="1">
      <c r="A392" s="184"/>
      <c r="B392" s="187"/>
      <c r="D392" s="168"/>
      <c r="E392" s="169"/>
      <c r="F392" s="170"/>
      <c r="G392" s="171"/>
      <c r="H392" s="171"/>
      <c r="I392" s="164" t="str">
        <f t="shared" si="12"/>
        <v/>
      </c>
      <c r="N392" s="189"/>
      <c r="O392" s="189"/>
      <c r="Q392" t="str">
        <f t="shared" si="13"/>
        <v/>
      </c>
    </row>
    <row r="393" spans="1:17" ht="16.2" thickBot="1">
      <c r="A393" s="184"/>
      <c r="B393" s="187"/>
      <c r="D393" s="168"/>
      <c r="E393" s="169"/>
      <c r="F393" s="170"/>
      <c r="G393" s="171"/>
      <c r="H393" s="171"/>
      <c r="I393" s="164" t="str">
        <f t="shared" si="12"/>
        <v/>
      </c>
      <c r="N393" s="189"/>
      <c r="O393" s="189"/>
      <c r="Q393" t="str">
        <f t="shared" si="13"/>
        <v/>
      </c>
    </row>
    <row r="394" spans="1:17" ht="16.2" thickBot="1">
      <c r="A394" s="184"/>
      <c r="B394" s="187"/>
      <c r="D394" s="168"/>
      <c r="E394" s="169"/>
      <c r="F394" s="170"/>
      <c r="G394" s="171"/>
      <c r="H394" s="171"/>
      <c r="I394" s="164" t="str">
        <f t="shared" si="12"/>
        <v/>
      </c>
      <c r="N394" s="189"/>
      <c r="O394" s="189"/>
      <c r="Q394" t="str">
        <f t="shared" si="13"/>
        <v/>
      </c>
    </row>
    <row r="395" spans="1:17" ht="16.2" thickBot="1">
      <c r="A395" s="184"/>
      <c r="B395" s="187"/>
      <c r="D395" s="168"/>
      <c r="E395" s="169"/>
      <c r="F395" s="170"/>
      <c r="G395" s="171"/>
      <c r="H395" s="171"/>
      <c r="I395" s="164" t="str">
        <f t="shared" si="12"/>
        <v/>
      </c>
      <c r="N395" s="189"/>
      <c r="O395" s="189"/>
      <c r="Q395" t="str">
        <f t="shared" si="13"/>
        <v/>
      </c>
    </row>
    <row r="396" spans="1:17" ht="16.2" thickBot="1">
      <c r="A396" s="184"/>
      <c r="B396" s="187"/>
      <c r="D396" s="168"/>
      <c r="E396" s="169"/>
      <c r="F396" s="170"/>
      <c r="G396" s="171"/>
      <c r="H396" s="171"/>
      <c r="I396" s="164" t="str">
        <f t="shared" si="12"/>
        <v/>
      </c>
      <c r="N396" s="189"/>
      <c r="O396" s="189"/>
      <c r="Q396" t="str">
        <f t="shared" si="13"/>
        <v/>
      </c>
    </row>
    <row r="397" spans="1:17" ht="16.2" thickBot="1">
      <c r="A397" s="184"/>
      <c r="B397" s="187"/>
      <c r="D397" s="168"/>
      <c r="E397" s="169"/>
      <c r="F397" s="170"/>
      <c r="G397" s="171"/>
      <c r="H397" s="171"/>
      <c r="I397" s="164" t="str">
        <f t="shared" si="12"/>
        <v/>
      </c>
      <c r="N397" s="189"/>
      <c r="O397" s="189"/>
      <c r="Q397" t="str">
        <f t="shared" si="13"/>
        <v/>
      </c>
    </row>
    <row r="398" spans="1:17" ht="16.2" thickBot="1">
      <c r="A398" s="184"/>
      <c r="B398" s="187"/>
      <c r="D398" s="168"/>
      <c r="E398" s="169"/>
      <c r="F398" s="170"/>
      <c r="G398" s="171"/>
      <c r="H398" s="171"/>
      <c r="I398" s="164" t="str">
        <f t="shared" si="12"/>
        <v/>
      </c>
      <c r="N398" s="189"/>
      <c r="O398" s="189"/>
      <c r="Q398" t="str">
        <f t="shared" si="13"/>
        <v/>
      </c>
    </row>
    <row r="399" spans="1:17" ht="16.2" thickBot="1">
      <c r="A399" s="184"/>
      <c r="B399" s="187"/>
      <c r="D399" s="168"/>
      <c r="E399" s="169"/>
      <c r="F399" s="170"/>
      <c r="G399" s="171"/>
      <c r="H399" s="171"/>
      <c r="I399" s="164" t="str">
        <f t="shared" si="12"/>
        <v/>
      </c>
      <c r="N399" s="189"/>
      <c r="O399" s="189"/>
      <c r="Q399" t="str">
        <f t="shared" si="13"/>
        <v/>
      </c>
    </row>
    <row r="400" spans="1:17" ht="16.2" thickBot="1">
      <c r="A400" s="184"/>
      <c r="B400" s="187"/>
      <c r="D400" s="168"/>
      <c r="E400" s="169"/>
      <c r="F400" s="170"/>
      <c r="G400" s="171"/>
      <c r="H400" s="171"/>
      <c r="I400" s="164" t="str">
        <f t="shared" si="12"/>
        <v/>
      </c>
      <c r="N400" s="189"/>
      <c r="O400" s="189"/>
      <c r="Q400" t="str">
        <f t="shared" si="13"/>
        <v/>
      </c>
    </row>
    <row r="401" spans="1:17" ht="16.2" thickBot="1">
      <c r="A401" s="184"/>
      <c r="B401" s="187"/>
      <c r="D401" s="168"/>
      <c r="E401" s="169"/>
      <c r="F401" s="170"/>
      <c r="G401" s="171"/>
      <c r="H401" s="171"/>
      <c r="I401" s="164" t="str">
        <f t="shared" si="12"/>
        <v/>
      </c>
      <c r="N401" s="189"/>
      <c r="O401" s="189"/>
      <c r="Q401" t="str">
        <f t="shared" si="13"/>
        <v/>
      </c>
    </row>
    <row r="402" spans="1:17" ht="16.2" thickBot="1">
      <c r="A402" s="184"/>
      <c r="B402" s="187"/>
      <c r="D402" s="168"/>
      <c r="E402" s="169"/>
      <c r="F402" s="170"/>
      <c r="G402" s="171"/>
      <c r="H402" s="171"/>
      <c r="I402" s="164" t="str">
        <f t="shared" si="12"/>
        <v/>
      </c>
      <c r="N402" s="189"/>
      <c r="O402" s="189"/>
      <c r="Q402" t="str">
        <f t="shared" si="13"/>
        <v/>
      </c>
    </row>
    <row r="403" spans="1:17" ht="16.2" thickBot="1">
      <c r="A403" s="184"/>
      <c r="B403" s="187"/>
      <c r="D403" s="168"/>
      <c r="E403" s="169"/>
      <c r="F403" s="170"/>
      <c r="G403" s="171"/>
      <c r="H403" s="171"/>
      <c r="I403" s="164" t="str">
        <f t="shared" si="12"/>
        <v/>
      </c>
      <c r="N403" s="189"/>
      <c r="O403" s="189"/>
      <c r="Q403" t="str">
        <f t="shared" si="13"/>
        <v/>
      </c>
    </row>
    <row r="404" spans="1:17" ht="16.2" thickBot="1">
      <c r="A404" s="184"/>
      <c r="B404" s="187"/>
      <c r="D404" s="168"/>
      <c r="E404" s="169"/>
      <c r="F404" s="170"/>
      <c r="G404" s="171"/>
      <c r="H404" s="171"/>
      <c r="I404" s="164" t="str">
        <f t="shared" si="12"/>
        <v/>
      </c>
      <c r="N404" s="189"/>
      <c r="O404" s="189"/>
      <c r="Q404" t="str">
        <f t="shared" si="13"/>
        <v/>
      </c>
    </row>
    <row r="405" spans="1:17" ht="16.2" thickBot="1">
      <c r="A405" s="184"/>
      <c r="B405" s="187"/>
      <c r="D405" s="168"/>
      <c r="E405" s="169"/>
      <c r="F405" s="170"/>
      <c r="G405" s="171"/>
      <c r="H405" s="171"/>
      <c r="I405" s="164" t="str">
        <f t="shared" si="12"/>
        <v/>
      </c>
      <c r="N405" s="189"/>
      <c r="O405" s="189"/>
      <c r="Q405" t="str">
        <f t="shared" si="13"/>
        <v/>
      </c>
    </row>
    <row r="406" spans="1:17" ht="16.2" thickBot="1">
      <c r="A406" s="184"/>
      <c r="B406" s="187"/>
      <c r="D406" s="168"/>
      <c r="E406" s="169"/>
      <c r="F406" s="170"/>
      <c r="G406" s="171"/>
      <c r="H406" s="171"/>
      <c r="I406" s="164" t="str">
        <f t="shared" si="12"/>
        <v/>
      </c>
      <c r="N406" s="189"/>
      <c r="O406" s="189"/>
      <c r="Q406" t="str">
        <f t="shared" si="13"/>
        <v/>
      </c>
    </row>
    <row r="407" spans="1:17" ht="16.2" thickBot="1">
      <c r="A407" s="184"/>
      <c r="B407" s="187"/>
      <c r="D407" s="168"/>
      <c r="E407" s="169"/>
      <c r="F407" s="170"/>
      <c r="G407" s="171"/>
      <c r="H407" s="171"/>
      <c r="I407" s="164" t="str">
        <f t="shared" si="12"/>
        <v/>
      </c>
      <c r="N407" s="189"/>
      <c r="O407" s="189"/>
      <c r="Q407" t="str">
        <f t="shared" si="13"/>
        <v/>
      </c>
    </row>
    <row r="408" spans="1:17" ht="16.2" thickBot="1">
      <c r="A408" s="184"/>
      <c r="B408" s="187"/>
      <c r="D408" s="168"/>
      <c r="E408" s="169"/>
      <c r="F408" s="170"/>
      <c r="G408" s="171"/>
      <c r="H408" s="171"/>
      <c r="I408" s="164" t="str">
        <f t="shared" si="12"/>
        <v/>
      </c>
      <c r="N408" s="189"/>
      <c r="O408" s="189"/>
      <c r="Q408" t="str">
        <f t="shared" si="13"/>
        <v/>
      </c>
    </row>
    <row r="409" spans="1:17" ht="16.2" thickBot="1">
      <c r="A409" s="184"/>
      <c r="B409" s="187"/>
      <c r="D409" s="168"/>
      <c r="E409" s="169"/>
      <c r="F409" s="170"/>
      <c r="G409" s="171"/>
      <c r="H409" s="171"/>
      <c r="I409" s="164" t="str">
        <f t="shared" si="12"/>
        <v/>
      </c>
      <c r="N409" s="189"/>
      <c r="O409" s="189"/>
      <c r="Q409" t="str">
        <f t="shared" si="13"/>
        <v/>
      </c>
    </row>
    <row r="410" spans="1:17" ht="16.2" thickBot="1">
      <c r="A410" s="184"/>
      <c r="B410" s="187"/>
      <c r="D410" s="168"/>
      <c r="E410" s="169"/>
      <c r="F410" s="170"/>
      <c r="G410" s="171"/>
      <c r="H410" s="171"/>
      <c r="I410" s="164" t="str">
        <f t="shared" si="12"/>
        <v/>
      </c>
      <c r="N410" s="189"/>
      <c r="O410" s="189"/>
      <c r="Q410" t="str">
        <f t="shared" si="13"/>
        <v/>
      </c>
    </row>
    <row r="411" spans="1:17" ht="16.2" thickBot="1">
      <c r="A411" s="184"/>
      <c r="B411" s="187"/>
      <c r="D411" s="168"/>
      <c r="E411" s="169"/>
      <c r="F411" s="170"/>
      <c r="G411" s="171"/>
      <c r="H411" s="171"/>
      <c r="I411" s="164" t="str">
        <f t="shared" si="12"/>
        <v/>
      </c>
      <c r="N411" s="189"/>
      <c r="O411" s="189"/>
      <c r="Q411" t="str">
        <f t="shared" si="13"/>
        <v/>
      </c>
    </row>
    <row r="412" spans="1:17" ht="16.2" thickBot="1">
      <c r="A412" s="184"/>
      <c r="B412" s="187"/>
      <c r="D412" s="168"/>
      <c r="E412" s="169"/>
      <c r="F412" s="170"/>
      <c r="G412" s="171"/>
      <c r="H412" s="171"/>
      <c r="I412" s="164" t="str">
        <f t="shared" si="12"/>
        <v/>
      </c>
      <c r="N412" s="189"/>
      <c r="O412" s="189"/>
      <c r="Q412" t="str">
        <f t="shared" si="13"/>
        <v/>
      </c>
    </row>
    <row r="413" spans="1:17" ht="16.2" thickBot="1">
      <c r="A413" s="184"/>
      <c r="B413" s="187"/>
      <c r="D413" s="168"/>
      <c r="E413" s="169"/>
      <c r="F413" s="170"/>
      <c r="G413" s="171"/>
      <c r="H413" s="171"/>
      <c r="I413" s="164" t="str">
        <f t="shared" si="12"/>
        <v/>
      </c>
      <c r="N413" s="189"/>
      <c r="O413" s="189"/>
      <c r="Q413" t="str">
        <f t="shared" si="13"/>
        <v/>
      </c>
    </row>
    <row r="414" spans="1:17" ht="16.2" thickBot="1">
      <c r="A414" s="184"/>
      <c r="B414" s="187"/>
      <c r="D414" s="168"/>
      <c r="E414" s="169"/>
      <c r="F414" s="170"/>
      <c r="G414" s="171"/>
      <c r="H414" s="171"/>
      <c r="I414" s="164" t="str">
        <f t="shared" si="12"/>
        <v/>
      </c>
      <c r="N414" s="189"/>
      <c r="O414" s="189"/>
      <c r="Q414" t="str">
        <f t="shared" si="13"/>
        <v/>
      </c>
    </row>
    <row r="415" spans="1:17" ht="16.2" thickBot="1">
      <c r="A415" s="184"/>
      <c r="B415" s="187"/>
      <c r="D415" s="168"/>
      <c r="E415" s="169"/>
      <c r="F415" s="170"/>
      <c r="G415" s="171"/>
      <c r="H415" s="171"/>
      <c r="I415" s="164" t="str">
        <f t="shared" si="12"/>
        <v/>
      </c>
      <c r="N415" s="189"/>
      <c r="O415" s="189"/>
      <c r="Q415" t="str">
        <f t="shared" si="13"/>
        <v/>
      </c>
    </row>
    <row r="416" spans="1:17" ht="16.2" thickBot="1">
      <c r="A416" s="184"/>
      <c r="B416" s="187"/>
      <c r="D416" s="168"/>
      <c r="E416" s="169"/>
      <c r="F416" s="170"/>
      <c r="G416" s="171"/>
      <c r="H416" s="171"/>
      <c r="I416" s="164" t="str">
        <f t="shared" si="12"/>
        <v/>
      </c>
      <c r="N416" s="189"/>
      <c r="O416" s="189"/>
      <c r="Q416" t="str">
        <f t="shared" si="13"/>
        <v/>
      </c>
    </row>
    <row r="417" spans="1:17" ht="16.2" thickBot="1">
      <c r="A417" s="184"/>
      <c r="B417" s="187"/>
      <c r="D417" s="168"/>
      <c r="E417" s="169"/>
      <c r="F417" s="170"/>
      <c r="G417" s="171"/>
      <c r="H417" s="171"/>
      <c r="I417" s="164" t="str">
        <f t="shared" si="12"/>
        <v/>
      </c>
      <c r="N417" s="189"/>
      <c r="O417" s="189"/>
      <c r="Q417" t="str">
        <f t="shared" si="13"/>
        <v/>
      </c>
    </row>
    <row r="418" spans="1:17" ht="16.2" thickBot="1">
      <c r="A418" s="184"/>
      <c r="B418" s="187"/>
      <c r="D418" s="168"/>
      <c r="E418" s="169"/>
      <c r="F418" s="170"/>
      <c r="G418" s="171"/>
      <c r="H418" s="171"/>
      <c r="I418" s="164" t="str">
        <f t="shared" si="12"/>
        <v/>
      </c>
      <c r="N418" s="189"/>
      <c r="O418" s="189"/>
      <c r="Q418" t="str">
        <f t="shared" si="13"/>
        <v/>
      </c>
    </row>
    <row r="419" spans="1:17" ht="16.2" thickBot="1">
      <c r="A419" s="184"/>
      <c r="B419" s="187"/>
      <c r="D419" s="168"/>
      <c r="E419" s="169"/>
      <c r="F419" s="170"/>
      <c r="G419" s="171"/>
      <c r="H419" s="171"/>
      <c r="I419" s="164" t="str">
        <f t="shared" si="12"/>
        <v/>
      </c>
      <c r="N419" s="189"/>
      <c r="O419" s="189"/>
      <c r="Q419" t="str">
        <f t="shared" si="13"/>
        <v/>
      </c>
    </row>
    <row r="420" spans="1:17" ht="16.2" thickBot="1">
      <c r="A420" s="184"/>
      <c r="B420" s="187"/>
      <c r="D420" s="168"/>
      <c r="E420" s="169"/>
      <c r="F420" s="170"/>
      <c r="G420" s="171"/>
      <c r="H420" s="171"/>
      <c r="I420" s="164" t="str">
        <f t="shared" si="12"/>
        <v/>
      </c>
      <c r="N420" s="189"/>
      <c r="O420" s="189"/>
      <c r="Q420" t="str">
        <f t="shared" si="13"/>
        <v/>
      </c>
    </row>
    <row r="421" spans="1:17" ht="16.2" thickBot="1">
      <c r="A421" s="184"/>
      <c r="B421" s="187"/>
      <c r="D421" s="168"/>
      <c r="E421" s="169"/>
      <c r="F421" s="170"/>
      <c r="G421" s="171"/>
      <c r="H421" s="171"/>
      <c r="I421" s="164" t="str">
        <f t="shared" si="12"/>
        <v/>
      </c>
      <c r="N421" s="189"/>
      <c r="O421" s="189"/>
      <c r="Q421" t="str">
        <f t="shared" si="13"/>
        <v/>
      </c>
    </row>
    <row r="422" spans="1:17" ht="16.2" thickBot="1">
      <c r="A422" s="184"/>
      <c r="B422" s="187"/>
      <c r="D422" s="168"/>
      <c r="E422" s="169"/>
      <c r="F422" s="170"/>
      <c r="G422" s="171"/>
      <c r="H422" s="171"/>
      <c r="I422" s="164" t="str">
        <f t="shared" si="12"/>
        <v/>
      </c>
      <c r="N422" s="189"/>
      <c r="O422" s="189"/>
      <c r="Q422" t="str">
        <f t="shared" si="13"/>
        <v/>
      </c>
    </row>
    <row r="423" spans="1:17" ht="16.2" thickBot="1">
      <c r="A423" s="184"/>
      <c r="B423" s="187"/>
      <c r="D423" s="168"/>
      <c r="E423" s="169"/>
      <c r="F423" s="170"/>
      <c r="G423" s="171"/>
      <c r="H423" s="171"/>
      <c r="I423" s="164" t="str">
        <f t="shared" si="12"/>
        <v/>
      </c>
      <c r="N423" s="189"/>
      <c r="O423" s="189"/>
      <c r="Q423" t="str">
        <f t="shared" si="13"/>
        <v/>
      </c>
    </row>
    <row r="424" spans="1:17" ht="16.2" thickBot="1">
      <c r="A424" s="184"/>
      <c r="B424" s="187"/>
      <c r="D424" s="168"/>
      <c r="E424" s="169"/>
      <c r="F424" s="170"/>
      <c r="G424" s="171"/>
      <c r="H424" s="171"/>
      <c r="I424" s="164" t="str">
        <f t="shared" si="12"/>
        <v/>
      </c>
      <c r="N424" s="189"/>
      <c r="O424" s="189"/>
      <c r="Q424" t="str">
        <f t="shared" si="13"/>
        <v/>
      </c>
    </row>
    <row r="425" spans="1:17" ht="16.2" thickBot="1">
      <c r="A425" s="184"/>
      <c r="B425" s="187"/>
      <c r="D425" s="168"/>
      <c r="E425" s="169"/>
      <c r="F425" s="170"/>
      <c r="G425" s="171"/>
      <c r="H425" s="171"/>
      <c r="I425" s="164" t="str">
        <f t="shared" si="12"/>
        <v/>
      </c>
      <c r="N425" s="189"/>
      <c r="O425" s="189"/>
      <c r="Q425" t="str">
        <f t="shared" si="13"/>
        <v/>
      </c>
    </row>
    <row r="426" spans="1:17" ht="16.2" thickBot="1">
      <c r="A426" s="184"/>
      <c r="B426" s="187"/>
      <c r="D426" s="168"/>
      <c r="E426" s="169"/>
      <c r="F426" s="170"/>
      <c r="G426" s="171"/>
      <c r="H426" s="171"/>
      <c r="I426" s="164" t="str">
        <f t="shared" si="12"/>
        <v/>
      </c>
      <c r="N426" s="189"/>
      <c r="O426" s="189"/>
      <c r="Q426" t="str">
        <f t="shared" si="13"/>
        <v/>
      </c>
    </row>
    <row r="427" spans="1:17" ht="16.2" thickBot="1">
      <c r="A427" s="184"/>
      <c r="B427" s="187"/>
      <c r="D427" s="168"/>
      <c r="E427" s="169"/>
      <c r="F427" s="170"/>
      <c r="G427" s="171"/>
      <c r="H427" s="171"/>
      <c r="I427" s="164" t="str">
        <f t="shared" si="12"/>
        <v/>
      </c>
      <c r="N427" s="189"/>
      <c r="O427" s="189"/>
      <c r="Q427" t="str">
        <f t="shared" si="13"/>
        <v/>
      </c>
    </row>
    <row r="428" spans="1:17" ht="16.2" thickBot="1">
      <c r="A428" s="184"/>
      <c r="B428" s="187"/>
      <c r="D428" s="168"/>
      <c r="E428" s="169"/>
      <c r="F428" s="170"/>
      <c r="G428" s="171"/>
      <c r="H428" s="171"/>
      <c r="I428" s="164" t="str">
        <f t="shared" si="12"/>
        <v/>
      </c>
      <c r="N428" s="189"/>
      <c r="O428" s="189"/>
      <c r="Q428" t="str">
        <f t="shared" si="13"/>
        <v/>
      </c>
    </row>
    <row r="429" spans="1:17" ht="16.2" thickBot="1">
      <c r="A429" s="184"/>
      <c r="B429" s="187"/>
      <c r="D429" s="168"/>
      <c r="E429" s="169"/>
      <c r="F429" s="170"/>
      <c r="G429" s="171"/>
      <c r="H429" s="171"/>
      <c r="I429" s="164" t="str">
        <f t="shared" si="12"/>
        <v/>
      </c>
      <c r="N429" s="189"/>
      <c r="O429" s="189"/>
      <c r="Q429" t="str">
        <f t="shared" si="13"/>
        <v/>
      </c>
    </row>
    <row r="430" spans="1:17" ht="16.2" thickBot="1">
      <c r="A430" s="184"/>
      <c r="B430" s="187"/>
      <c r="D430" s="168"/>
      <c r="E430" s="169"/>
      <c r="F430" s="170"/>
      <c r="G430" s="171"/>
      <c r="H430" s="171"/>
      <c r="I430" s="164" t="str">
        <f t="shared" si="12"/>
        <v/>
      </c>
      <c r="N430" s="189"/>
      <c r="O430" s="189"/>
      <c r="Q430" t="str">
        <f t="shared" si="13"/>
        <v/>
      </c>
    </row>
    <row r="431" spans="1:17" ht="16.2" thickBot="1">
      <c r="A431" s="184"/>
      <c r="B431" s="187"/>
      <c r="D431" s="168"/>
      <c r="E431" s="169"/>
      <c r="F431" s="170"/>
      <c r="G431" s="171"/>
      <c r="H431" s="171"/>
      <c r="I431" s="164" t="str">
        <f t="shared" si="12"/>
        <v/>
      </c>
      <c r="N431" s="189"/>
      <c r="O431" s="189"/>
      <c r="Q431" t="str">
        <f t="shared" si="13"/>
        <v/>
      </c>
    </row>
    <row r="432" spans="1:17" ht="16.2" thickBot="1">
      <c r="A432" s="184"/>
      <c r="B432" s="187"/>
      <c r="D432" s="168"/>
      <c r="E432" s="169"/>
      <c r="F432" s="170"/>
      <c r="G432" s="171"/>
      <c r="H432" s="171"/>
      <c r="I432" s="164" t="str">
        <f t="shared" si="12"/>
        <v/>
      </c>
      <c r="N432" s="189"/>
      <c r="O432" s="189"/>
      <c r="Q432" t="str">
        <f t="shared" si="13"/>
        <v/>
      </c>
    </row>
    <row r="433" spans="1:17" ht="16.2" thickBot="1">
      <c r="A433" s="184"/>
      <c r="B433" s="187"/>
      <c r="D433" s="168"/>
      <c r="E433" s="169"/>
      <c r="F433" s="170"/>
      <c r="G433" s="171"/>
      <c r="H433" s="171"/>
      <c r="I433" s="164" t="str">
        <f t="shared" si="12"/>
        <v/>
      </c>
      <c r="N433" s="189"/>
      <c r="O433" s="189"/>
      <c r="Q433" t="str">
        <f t="shared" si="13"/>
        <v/>
      </c>
    </row>
    <row r="434" spans="1:17" ht="16.2" thickBot="1">
      <c r="A434" s="184"/>
      <c r="B434" s="187"/>
      <c r="D434" s="168"/>
      <c r="E434" s="169"/>
      <c r="F434" s="170"/>
      <c r="G434" s="171"/>
      <c r="H434" s="171"/>
      <c r="I434" s="164" t="str">
        <f t="shared" si="12"/>
        <v/>
      </c>
      <c r="N434" s="189"/>
      <c r="O434" s="189"/>
      <c r="Q434" t="str">
        <f t="shared" si="13"/>
        <v/>
      </c>
    </row>
    <row r="435" spans="1:17" ht="16.2" thickBot="1">
      <c r="A435" s="184"/>
      <c r="B435" s="187"/>
      <c r="D435" s="168"/>
      <c r="E435" s="169"/>
      <c r="F435" s="170"/>
      <c r="G435" s="171"/>
      <c r="H435" s="171"/>
      <c r="I435" s="164" t="str">
        <f t="shared" si="12"/>
        <v/>
      </c>
      <c r="N435" s="189"/>
      <c r="O435" s="189"/>
      <c r="Q435" t="str">
        <f t="shared" si="13"/>
        <v/>
      </c>
    </row>
    <row r="436" spans="1:17" ht="16.2" thickBot="1">
      <c r="A436" s="184"/>
      <c r="B436" s="187"/>
      <c r="D436" s="168"/>
      <c r="E436" s="169"/>
      <c r="F436" s="170"/>
      <c r="G436" s="171"/>
      <c r="H436" s="171"/>
      <c r="I436" s="164" t="str">
        <f t="shared" si="12"/>
        <v/>
      </c>
      <c r="N436" s="189"/>
      <c r="O436" s="189"/>
      <c r="Q436" t="str">
        <f t="shared" si="13"/>
        <v/>
      </c>
    </row>
    <row r="437" spans="1:17" ht="16.2" thickBot="1">
      <c r="A437" s="184"/>
      <c r="B437" s="187"/>
      <c r="D437" s="168"/>
      <c r="E437" s="169"/>
      <c r="F437" s="170"/>
      <c r="G437" s="171"/>
      <c r="H437" s="171"/>
      <c r="I437" s="164" t="str">
        <f t="shared" si="12"/>
        <v/>
      </c>
      <c r="N437" s="189"/>
      <c r="O437" s="189"/>
      <c r="Q437" t="str">
        <f t="shared" si="13"/>
        <v/>
      </c>
    </row>
    <row r="438" spans="1:17" ht="16.2" thickBot="1">
      <c r="A438" s="184"/>
      <c r="B438" s="187"/>
      <c r="D438" s="168"/>
      <c r="E438" s="169"/>
      <c r="F438" s="170"/>
      <c r="G438" s="171"/>
      <c r="H438" s="171"/>
      <c r="I438" s="164" t="str">
        <f t="shared" si="12"/>
        <v/>
      </c>
      <c r="N438" s="189"/>
      <c r="O438" s="189"/>
      <c r="Q438" t="str">
        <f t="shared" si="13"/>
        <v/>
      </c>
    </row>
    <row r="439" spans="1:17" ht="16.2" thickBot="1">
      <c r="A439" s="184"/>
      <c r="B439" s="187"/>
      <c r="D439" s="168"/>
      <c r="E439" s="169"/>
      <c r="F439" s="170"/>
      <c r="G439" s="171"/>
      <c r="H439" s="171"/>
      <c r="I439" s="164" t="str">
        <f t="shared" si="12"/>
        <v/>
      </c>
      <c r="N439" s="189"/>
      <c r="O439" s="189"/>
      <c r="Q439" t="str">
        <f t="shared" si="13"/>
        <v/>
      </c>
    </row>
    <row r="440" spans="1:17" ht="16.2" thickBot="1">
      <c r="A440" s="184"/>
      <c r="B440" s="187"/>
      <c r="D440" s="168"/>
      <c r="E440" s="169"/>
      <c r="F440" s="170"/>
      <c r="G440" s="171"/>
      <c r="H440" s="171"/>
      <c r="I440" s="164" t="str">
        <f t="shared" si="12"/>
        <v/>
      </c>
      <c r="N440" s="189"/>
      <c r="O440" s="189"/>
      <c r="Q440" t="str">
        <f t="shared" si="13"/>
        <v/>
      </c>
    </row>
    <row r="441" spans="1:17" ht="16.2" thickBot="1">
      <c r="A441" s="184"/>
      <c r="B441" s="187"/>
      <c r="D441" s="168"/>
      <c r="E441" s="169"/>
      <c r="F441" s="170"/>
      <c r="G441" s="171"/>
      <c r="H441" s="171"/>
      <c r="I441" s="164" t="str">
        <f t="shared" si="12"/>
        <v/>
      </c>
      <c r="N441" s="189"/>
      <c r="O441" s="189"/>
      <c r="Q441" t="str">
        <f t="shared" si="13"/>
        <v/>
      </c>
    </row>
    <row r="442" spans="1:17" ht="16.2" thickBot="1">
      <c r="A442" s="184"/>
      <c r="B442" s="187"/>
      <c r="D442" s="168"/>
      <c r="E442" s="169"/>
      <c r="F442" s="170"/>
      <c r="G442" s="171"/>
      <c r="H442" s="171"/>
      <c r="I442" s="164" t="str">
        <f t="shared" si="12"/>
        <v/>
      </c>
      <c r="N442" s="189"/>
      <c r="O442" s="189"/>
      <c r="Q442" t="str">
        <f t="shared" si="13"/>
        <v/>
      </c>
    </row>
    <row r="443" spans="1:17" ht="16.2" thickBot="1">
      <c r="A443" s="184"/>
      <c r="B443" s="187"/>
      <c r="D443" s="168"/>
      <c r="E443" s="169"/>
      <c r="F443" s="170"/>
      <c r="G443" s="171"/>
      <c r="H443" s="171"/>
      <c r="I443" s="164" t="str">
        <f t="shared" si="12"/>
        <v/>
      </c>
      <c r="N443" s="189"/>
      <c r="O443" s="189"/>
      <c r="Q443" t="str">
        <f t="shared" si="13"/>
        <v/>
      </c>
    </row>
    <row r="444" spans="1:17" ht="16.2" thickBot="1">
      <c r="A444" s="184"/>
      <c r="B444" s="187"/>
      <c r="D444" s="168"/>
      <c r="E444" s="169"/>
      <c r="F444" s="170"/>
      <c r="G444" s="171"/>
      <c r="H444" s="171"/>
      <c r="I444" s="164" t="str">
        <f t="shared" si="12"/>
        <v/>
      </c>
      <c r="N444" s="189"/>
      <c r="O444" s="189"/>
      <c r="Q444" t="str">
        <f t="shared" si="13"/>
        <v/>
      </c>
    </row>
    <row r="445" spans="1:17" ht="16.2" thickBot="1">
      <c r="A445" s="184"/>
      <c r="B445" s="187"/>
      <c r="D445" s="168"/>
      <c r="E445" s="169"/>
      <c r="F445" s="170"/>
      <c r="G445" s="171"/>
      <c r="H445" s="171"/>
      <c r="I445" s="164" t="str">
        <f t="shared" si="12"/>
        <v/>
      </c>
      <c r="N445" s="189"/>
      <c r="O445" s="189"/>
      <c r="Q445" t="str">
        <f t="shared" si="13"/>
        <v/>
      </c>
    </row>
    <row r="446" spans="1:17" ht="16.2" thickBot="1">
      <c r="A446" s="184"/>
      <c r="B446" s="187"/>
      <c r="D446" s="168"/>
      <c r="E446" s="169"/>
      <c r="F446" s="170"/>
      <c r="G446" s="171"/>
      <c r="H446" s="171"/>
      <c r="I446" s="164" t="str">
        <f t="shared" si="12"/>
        <v/>
      </c>
      <c r="N446" s="189"/>
      <c r="O446" s="189"/>
      <c r="Q446" t="str">
        <f t="shared" si="13"/>
        <v/>
      </c>
    </row>
    <row r="447" spans="1:17" ht="16.2" thickBot="1">
      <c r="A447" s="184"/>
      <c r="B447" s="187"/>
      <c r="D447" s="168"/>
      <c r="E447" s="169"/>
      <c r="F447" s="170"/>
      <c r="G447" s="171"/>
      <c r="H447" s="171"/>
      <c r="I447" s="164" t="str">
        <f t="shared" si="12"/>
        <v/>
      </c>
      <c r="N447" s="189"/>
      <c r="O447" s="189"/>
      <c r="Q447" t="str">
        <f t="shared" si="13"/>
        <v/>
      </c>
    </row>
    <row r="448" spans="1:17" ht="16.2" thickBot="1">
      <c r="A448" s="184"/>
      <c r="B448" s="187"/>
      <c r="D448" s="168"/>
      <c r="E448" s="169"/>
      <c r="F448" s="170"/>
      <c r="G448" s="171"/>
      <c r="H448" s="171"/>
      <c r="I448" s="164" t="str">
        <f t="shared" si="12"/>
        <v/>
      </c>
      <c r="N448" s="189"/>
      <c r="O448" s="189"/>
      <c r="Q448" t="str">
        <f t="shared" si="13"/>
        <v/>
      </c>
    </row>
    <row r="449" spans="1:17" ht="16.2" thickBot="1">
      <c r="A449" s="184"/>
      <c r="B449" s="187"/>
      <c r="D449" s="168"/>
      <c r="E449" s="169"/>
      <c r="F449" s="170"/>
      <c r="G449" s="171"/>
      <c r="H449" s="171"/>
      <c r="I449" s="164" t="str">
        <f t="shared" si="12"/>
        <v/>
      </c>
      <c r="N449" s="189"/>
      <c r="O449" s="189"/>
      <c r="Q449" t="str">
        <f t="shared" si="13"/>
        <v/>
      </c>
    </row>
    <row r="450" spans="1:17" ht="16.2" thickBot="1">
      <c r="A450" s="184"/>
      <c r="B450" s="187"/>
      <c r="D450" s="168"/>
      <c r="E450" s="169"/>
      <c r="F450" s="170"/>
      <c r="G450" s="171"/>
      <c r="H450" s="171"/>
      <c r="I450" s="164" t="str">
        <f t="shared" si="12"/>
        <v/>
      </c>
      <c r="N450" s="189"/>
      <c r="O450" s="189"/>
      <c r="Q450" t="str">
        <f t="shared" si="13"/>
        <v/>
      </c>
    </row>
    <row r="451" spans="1:17" ht="16.2" thickBot="1">
      <c r="A451" s="184"/>
      <c r="B451" s="187"/>
      <c r="D451" s="168"/>
      <c r="E451" s="169"/>
      <c r="F451" s="170"/>
      <c r="G451" s="171"/>
      <c r="H451" s="171"/>
      <c r="I451" s="164" t="str">
        <f t="shared" ref="I451:I514" si="14">IF(C451="","",NORMDIST(C451,K$3,K$4,TRUE))</f>
        <v/>
      </c>
      <c r="N451" s="189"/>
      <c r="O451" s="189"/>
      <c r="Q451" t="str">
        <f t="shared" ref="Q451:Q514" si="15">IF(C451="","",EXP(-POWER((C451-K$3),2)/(2*K$4*K$4))/(K$4*SQRT(2*PI())))</f>
        <v/>
      </c>
    </row>
    <row r="452" spans="1:17" ht="16.2" thickBot="1">
      <c r="A452" s="184"/>
      <c r="B452" s="187"/>
      <c r="D452" s="168"/>
      <c r="E452" s="169"/>
      <c r="F452" s="170"/>
      <c r="G452" s="171"/>
      <c r="H452" s="171"/>
      <c r="I452" s="164" t="str">
        <f t="shared" si="14"/>
        <v/>
      </c>
      <c r="N452" s="189"/>
      <c r="O452" s="189"/>
      <c r="Q452" t="str">
        <f t="shared" si="15"/>
        <v/>
      </c>
    </row>
    <row r="453" spans="1:17" ht="16.2" thickBot="1">
      <c r="A453" s="184"/>
      <c r="B453" s="187"/>
      <c r="D453" s="168"/>
      <c r="E453" s="169"/>
      <c r="F453" s="170"/>
      <c r="G453" s="171"/>
      <c r="H453" s="171"/>
      <c r="I453" s="164" t="str">
        <f t="shared" si="14"/>
        <v/>
      </c>
      <c r="N453" s="189"/>
      <c r="O453" s="189"/>
      <c r="Q453" t="str">
        <f t="shared" si="15"/>
        <v/>
      </c>
    </row>
    <row r="454" spans="1:17" ht="16.2" thickBot="1">
      <c r="A454" s="184"/>
      <c r="B454" s="187"/>
      <c r="D454" s="168"/>
      <c r="E454" s="169"/>
      <c r="F454" s="170"/>
      <c r="G454" s="171"/>
      <c r="H454" s="171"/>
      <c r="I454" s="164" t="str">
        <f t="shared" si="14"/>
        <v/>
      </c>
      <c r="N454" s="189"/>
      <c r="O454" s="189"/>
      <c r="Q454" t="str">
        <f t="shared" si="15"/>
        <v/>
      </c>
    </row>
    <row r="455" spans="1:17" ht="16.2" thickBot="1">
      <c r="A455" s="184"/>
      <c r="B455" s="187"/>
      <c r="D455" s="168"/>
      <c r="E455" s="169"/>
      <c r="F455" s="170"/>
      <c r="G455" s="171"/>
      <c r="H455" s="171"/>
      <c r="I455" s="164" t="str">
        <f t="shared" si="14"/>
        <v/>
      </c>
      <c r="N455" s="189"/>
      <c r="O455" s="189"/>
      <c r="Q455" t="str">
        <f t="shared" si="15"/>
        <v/>
      </c>
    </row>
    <row r="456" spans="1:17" ht="16.2" thickBot="1">
      <c r="A456" s="184"/>
      <c r="B456" s="187"/>
      <c r="D456" s="168"/>
      <c r="E456" s="169"/>
      <c r="F456" s="170"/>
      <c r="G456" s="171"/>
      <c r="H456" s="171"/>
      <c r="I456" s="164" t="str">
        <f t="shared" si="14"/>
        <v/>
      </c>
      <c r="N456" s="189"/>
      <c r="O456" s="189"/>
      <c r="Q456" t="str">
        <f t="shared" si="15"/>
        <v/>
      </c>
    </row>
    <row r="457" spans="1:17" ht="16.2" thickBot="1">
      <c r="A457" s="184"/>
      <c r="B457" s="187"/>
      <c r="D457" s="168"/>
      <c r="E457" s="169"/>
      <c r="F457" s="170"/>
      <c r="G457" s="171"/>
      <c r="H457" s="171"/>
      <c r="I457" s="164" t="str">
        <f t="shared" si="14"/>
        <v/>
      </c>
      <c r="N457" s="189"/>
      <c r="O457" s="189"/>
      <c r="Q457" t="str">
        <f t="shared" si="15"/>
        <v/>
      </c>
    </row>
    <row r="458" spans="1:17" ht="16.2" thickBot="1">
      <c r="A458" s="184"/>
      <c r="B458" s="187"/>
      <c r="D458" s="168"/>
      <c r="E458" s="169"/>
      <c r="F458" s="170"/>
      <c r="G458" s="171"/>
      <c r="H458" s="171"/>
      <c r="I458" s="164" t="str">
        <f t="shared" si="14"/>
        <v/>
      </c>
      <c r="N458" s="189"/>
      <c r="O458" s="189"/>
      <c r="Q458" t="str">
        <f t="shared" si="15"/>
        <v/>
      </c>
    </row>
    <row r="459" spans="1:17" ht="16.2" thickBot="1">
      <c r="A459" s="184"/>
      <c r="B459" s="187"/>
      <c r="D459" s="168"/>
      <c r="E459" s="169"/>
      <c r="F459" s="170"/>
      <c r="G459" s="171"/>
      <c r="H459" s="171"/>
      <c r="I459" s="164" t="str">
        <f t="shared" si="14"/>
        <v/>
      </c>
      <c r="N459" s="189"/>
      <c r="O459" s="189"/>
      <c r="Q459" t="str">
        <f t="shared" si="15"/>
        <v/>
      </c>
    </row>
    <row r="460" spans="1:17" ht="16.2" thickBot="1">
      <c r="A460" s="184"/>
      <c r="B460" s="187"/>
      <c r="D460" s="168"/>
      <c r="E460" s="169"/>
      <c r="F460" s="170"/>
      <c r="G460" s="171"/>
      <c r="H460" s="171"/>
      <c r="I460" s="164" t="str">
        <f t="shared" si="14"/>
        <v/>
      </c>
      <c r="N460" s="189"/>
      <c r="O460" s="189"/>
      <c r="Q460" t="str">
        <f t="shared" si="15"/>
        <v/>
      </c>
    </row>
    <row r="461" spans="1:17" ht="16.2" thickBot="1">
      <c r="A461" s="184"/>
      <c r="B461" s="187"/>
      <c r="D461" s="168"/>
      <c r="E461" s="169"/>
      <c r="F461" s="170"/>
      <c r="G461" s="171"/>
      <c r="H461" s="171"/>
      <c r="I461" s="164" t="str">
        <f t="shared" si="14"/>
        <v/>
      </c>
      <c r="N461" s="189"/>
      <c r="O461" s="189"/>
      <c r="Q461" t="str">
        <f t="shared" si="15"/>
        <v/>
      </c>
    </row>
    <row r="462" spans="1:17" ht="16.2" thickBot="1">
      <c r="A462" s="184"/>
      <c r="B462" s="187"/>
      <c r="D462" s="168"/>
      <c r="E462" s="169"/>
      <c r="F462" s="170"/>
      <c r="G462" s="171"/>
      <c r="H462" s="171"/>
      <c r="I462" s="164" t="str">
        <f t="shared" si="14"/>
        <v/>
      </c>
      <c r="N462" s="189"/>
      <c r="O462" s="189"/>
      <c r="Q462" t="str">
        <f t="shared" si="15"/>
        <v/>
      </c>
    </row>
    <row r="463" spans="1:17" ht="16.2" thickBot="1">
      <c r="A463" s="184"/>
      <c r="B463" s="187"/>
      <c r="D463" s="168"/>
      <c r="E463" s="169"/>
      <c r="F463" s="170"/>
      <c r="G463" s="171"/>
      <c r="H463" s="171"/>
      <c r="I463" s="164" t="str">
        <f t="shared" si="14"/>
        <v/>
      </c>
      <c r="N463" s="189"/>
      <c r="O463" s="189"/>
      <c r="Q463" t="str">
        <f t="shared" si="15"/>
        <v/>
      </c>
    </row>
    <row r="464" spans="1:17" ht="16.2" thickBot="1">
      <c r="A464" s="184"/>
      <c r="B464" s="187"/>
      <c r="D464" s="168"/>
      <c r="E464" s="169"/>
      <c r="F464" s="170"/>
      <c r="G464" s="171"/>
      <c r="H464" s="171"/>
      <c r="I464" s="164" t="str">
        <f t="shared" si="14"/>
        <v/>
      </c>
      <c r="N464" s="189"/>
      <c r="O464" s="189"/>
      <c r="Q464" t="str">
        <f t="shared" si="15"/>
        <v/>
      </c>
    </row>
    <row r="465" spans="1:17" ht="16.2" thickBot="1">
      <c r="A465" s="184"/>
      <c r="B465" s="187"/>
      <c r="D465" s="168"/>
      <c r="E465" s="169"/>
      <c r="F465" s="170"/>
      <c r="G465" s="171"/>
      <c r="H465" s="171"/>
      <c r="I465" s="164" t="str">
        <f t="shared" si="14"/>
        <v/>
      </c>
      <c r="N465" s="189"/>
      <c r="O465" s="189"/>
      <c r="Q465" t="str">
        <f t="shared" si="15"/>
        <v/>
      </c>
    </row>
    <row r="466" spans="1:17" ht="16.2" thickBot="1">
      <c r="A466" s="184"/>
      <c r="B466" s="187"/>
      <c r="D466" s="168"/>
      <c r="E466" s="169"/>
      <c r="F466" s="170"/>
      <c r="G466" s="171"/>
      <c r="H466" s="171"/>
      <c r="I466" s="164" t="str">
        <f t="shared" si="14"/>
        <v/>
      </c>
      <c r="N466" s="189"/>
      <c r="O466" s="189"/>
      <c r="Q466" t="str">
        <f t="shared" si="15"/>
        <v/>
      </c>
    </row>
    <row r="467" spans="1:17" ht="16.2" thickBot="1">
      <c r="A467" s="184"/>
      <c r="B467" s="187"/>
      <c r="D467" s="168"/>
      <c r="E467" s="169"/>
      <c r="F467" s="170"/>
      <c r="G467" s="171"/>
      <c r="H467" s="171"/>
      <c r="I467" s="164" t="str">
        <f t="shared" si="14"/>
        <v/>
      </c>
      <c r="N467" s="189"/>
      <c r="O467" s="189"/>
      <c r="Q467" t="str">
        <f t="shared" si="15"/>
        <v/>
      </c>
    </row>
    <row r="468" spans="1:17" ht="16.2" thickBot="1">
      <c r="A468" s="184"/>
      <c r="B468" s="187"/>
      <c r="D468" s="168"/>
      <c r="E468" s="169"/>
      <c r="F468" s="170"/>
      <c r="G468" s="171"/>
      <c r="H468" s="171"/>
      <c r="I468" s="164" t="str">
        <f t="shared" si="14"/>
        <v/>
      </c>
      <c r="N468" s="189"/>
      <c r="O468" s="189"/>
      <c r="Q468" t="str">
        <f t="shared" si="15"/>
        <v/>
      </c>
    </row>
    <row r="469" spans="1:17" ht="16.2" thickBot="1">
      <c r="A469" s="184"/>
      <c r="B469" s="187"/>
      <c r="D469" s="168"/>
      <c r="E469" s="169"/>
      <c r="F469" s="170"/>
      <c r="G469" s="171"/>
      <c r="H469" s="171"/>
      <c r="I469" s="164" t="str">
        <f t="shared" si="14"/>
        <v/>
      </c>
      <c r="N469" s="189"/>
      <c r="O469" s="189"/>
      <c r="Q469" t="str">
        <f t="shared" si="15"/>
        <v/>
      </c>
    </row>
    <row r="470" spans="1:17" ht="16.2" thickBot="1">
      <c r="A470" s="184"/>
      <c r="B470" s="187"/>
      <c r="D470" s="168"/>
      <c r="E470" s="169"/>
      <c r="F470" s="170"/>
      <c r="G470" s="171"/>
      <c r="H470" s="171"/>
      <c r="I470" s="164" t="str">
        <f t="shared" si="14"/>
        <v/>
      </c>
      <c r="N470" s="189"/>
      <c r="O470" s="189"/>
      <c r="Q470" t="str">
        <f t="shared" si="15"/>
        <v/>
      </c>
    </row>
    <row r="471" spans="1:17" ht="16.2" thickBot="1">
      <c r="A471" s="184"/>
      <c r="B471" s="187"/>
      <c r="D471" s="168"/>
      <c r="E471" s="169"/>
      <c r="F471" s="170"/>
      <c r="G471" s="171"/>
      <c r="H471" s="171"/>
      <c r="I471" s="164" t="str">
        <f t="shared" si="14"/>
        <v/>
      </c>
      <c r="N471" s="189"/>
      <c r="O471" s="189"/>
      <c r="Q471" t="str">
        <f t="shared" si="15"/>
        <v/>
      </c>
    </row>
    <row r="472" spans="1:17" ht="16.2" thickBot="1">
      <c r="A472" s="184"/>
      <c r="B472" s="187"/>
      <c r="D472" s="168"/>
      <c r="E472" s="169"/>
      <c r="F472" s="170"/>
      <c r="G472" s="171"/>
      <c r="H472" s="171"/>
      <c r="I472" s="164" t="str">
        <f t="shared" si="14"/>
        <v/>
      </c>
      <c r="N472" s="189"/>
      <c r="O472" s="189"/>
      <c r="Q472" t="str">
        <f t="shared" si="15"/>
        <v/>
      </c>
    </row>
    <row r="473" spans="1:17" ht="16.2" thickBot="1">
      <c r="A473" s="184"/>
      <c r="B473" s="187"/>
      <c r="D473" s="168"/>
      <c r="E473" s="169"/>
      <c r="F473" s="170"/>
      <c r="G473" s="171"/>
      <c r="H473" s="171"/>
      <c r="I473" s="164" t="str">
        <f t="shared" si="14"/>
        <v/>
      </c>
      <c r="N473" s="189"/>
      <c r="O473" s="189"/>
      <c r="Q473" t="str">
        <f t="shared" si="15"/>
        <v/>
      </c>
    </row>
    <row r="474" spans="1:17" ht="16.2" thickBot="1">
      <c r="A474" s="184"/>
      <c r="B474" s="187"/>
      <c r="D474" s="168"/>
      <c r="E474" s="169"/>
      <c r="F474" s="170"/>
      <c r="G474" s="171"/>
      <c r="H474" s="171"/>
      <c r="I474" s="164" t="str">
        <f t="shared" si="14"/>
        <v/>
      </c>
      <c r="N474" s="189"/>
      <c r="O474" s="189"/>
      <c r="Q474" t="str">
        <f t="shared" si="15"/>
        <v/>
      </c>
    </row>
    <row r="475" spans="1:17" ht="16.2" thickBot="1">
      <c r="A475" s="184"/>
      <c r="B475" s="187"/>
      <c r="D475" s="168"/>
      <c r="E475" s="169"/>
      <c r="F475" s="170"/>
      <c r="G475" s="171"/>
      <c r="H475" s="171"/>
      <c r="I475" s="164" t="str">
        <f t="shared" si="14"/>
        <v/>
      </c>
      <c r="N475" s="189"/>
      <c r="O475" s="189"/>
      <c r="Q475" t="str">
        <f t="shared" si="15"/>
        <v/>
      </c>
    </row>
    <row r="476" spans="1:17" ht="16.2" thickBot="1">
      <c r="A476" s="184"/>
      <c r="B476" s="187"/>
      <c r="D476" s="168"/>
      <c r="E476" s="169"/>
      <c r="F476" s="170"/>
      <c r="G476" s="171"/>
      <c r="H476" s="171"/>
      <c r="I476" s="164" t="str">
        <f t="shared" si="14"/>
        <v/>
      </c>
      <c r="N476" s="189"/>
      <c r="O476" s="189"/>
      <c r="Q476" t="str">
        <f t="shared" si="15"/>
        <v/>
      </c>
    </row>
    <row r="477" spans="1:17" ht="16.2" thickBot="1">
      <c r="A477" s="184"/>
      <c r="B477" s="187"/>
      <c r="D477" s="168"/>
      <c r="E477" s="169"/>
      <c r="F477" s="170"/>
      <c r="G477" s="171"/>
      <c r="H477" s="171"/>
      <c r="I477" s="164" t="str">
        <f t="shared" si="14"/>
        <v/>
      </c>
      <c r="N477" s="189"/>
      <c r="O477" s="189"/>
      <c r="Q477" t="str">
        <f t="shared" si="15"/>
        <v/>
      </c>
    </row>
    <row r="478" spans="1:17" ht="16.2" thickBot="1">
      <c r="A478" s="184"/>
      <c r="B478" s="187"/>
      <c r="D478" s="168"/>
      <c r="E478" s="169"/>
      <c r="F478" s="170"/>
      <c r="G478" s="171"/>
      <c r="H478" s="171"/>
      <c r="I478" s="164" t="str">
        <f t="shared" si="14"/>
        <v/>
      </c>
      <c r="N478" s="189"/>
      <c r="O478" s="189"/>
      <c r="Q478" t="str">
        <f t="shared" si="15"/>
        <v/>
      </c>
    </row>
    <row r="479" spans="1:17" ht="16.2" thickBot="1">
      <c r="A479" s="184"/>
      <c r="B479" s="187"/>
      <c r="D479" s="168"/>
      <c r="E479" s="169"/>
      <c r="F479" s="170"/>
      <c r="G479" s="171"/>
      <c r="H479" s="171"/>
      <c r="I479" s="164" t="str">
        <f t="shared" si="14"/>
        <v/>
      </c>
      <c r="N479" s="189"/>
      <c r="O479" s="189"/>
      <c r="Q479" t="str">
        <f t="shared" si="15"/>
        <v/>
      </c>
    </row>
    <row r="480" spans="1:17" ht="16.2" thickBot="1">
      <c r="A480" s="184"/>
      <c r="B480" s="187"/>
      <c r="D480" s="168"/>
      <c r="E480" s="169"/>
      <c r="F480" s="170"/>
      <c r="G480" s="171"/>
      <c r="H480" s="171"/>
      <c r="I480" s="164" t="str">
        <f t="shared" si="14"/>
        <v/>
      </c>
      <c r="N480" s="189"/>
      <c r="O480" s="189"/>
      <c r="Q480" t="str">
        <f t="shared" si="15"/>
        <v/>
      </c>
    </row>
    <row r="481" spans="1:17" ht="16.2" thickBot="1">
      <c r="A481" s="184"/>
      <c r="B481" s="187"/>
      <c r="D481" s="168"/>
      <c r="E481" s="169"/>
      <c r="F481" s="170"/>
      <c r="G481" s="171"/>
      <c r="H481" s="171"/>
      <c r="I481" s="164" t="str">
        <f t="shared" si="14"/>
        <v/>
      </c>
      <c r="N481" s="189"/>
      <c r="O481" s="189"/>
      <c r="Q481" t="str">
        <f t="shared" si="15"/>
        <v/>
      </c>
    </row>
    <row r="482" spans="1:17" ht="16.2" thickBot="1">
      <c r="A482" s="184"/>
      <c r="B482" s="187"/>
      <c r="D482" s="168"/>
      <c r="E482" s="169"/>
      <c r="F482" s="170"/>
      <c r="G482" s="171"/>
      <c r="H482" s="171"/>
      <c r="I482" s="164" t="str">
        <f t="shared" si="14"/>
        <v/>
      </c>
      <c r="N482" s="189"/>
      <c r="O482" s="189"/>
      <c r="Q482" t="str">
        <f t="shared" si="15"/>
        <v/>
      </c>
    </row>
    <row r="483" spans="1:17" ht="16.2" thickBot="1">
      <c r="A483" s="184"/>
      <c r="B483" s="187"/>
      <c r="D483" s="168"/>
      <c r="E483" s="169"/>
      <c r="F483" s="170"/>
      <c r="G483" s="171"/>
      <c r="H483" s="171"/>
      <c r="I483" s="164" t="str">
        <f t="shared" si="14"/>
        <v/>
      </c>
      <c r="N483" s="189"/>
      <c r="O483" s="189"/>
      <c r="Q483" t="str">
        <f t="shared" si="15"/>
        <v/>
      </c>
    </row>
    <row r="484" spans="1:17" ht="16.2" thickBot="1">
      <c r="A484" s="184"/>
      <c r="B484" s="187"/>
      <c r="D484" s="168"/>
      <c r="E484" s="169"/>
      <c r="F484" s="170"/>
      <c r="G484" s="171"/>
      <c r="H484" s="171"/>
      <c r="I484" s="164" t="str">
        <f t="shared" si="14"/>
        <v/>
      </c>
      <c r="N484" s="189"/>
      <c r="O484" s="189"/>
      <c r="Q484" t="str">
        <f t="shared" si="15"/>
        <v/>
      </c>
    </row>
    <row r="485" spans="1:17" ht="16.2" thickBot="1">
      <c r="A485" s="184"/>
      <c r="B485" s="187"/>
      <c r="D485" s="168"/>
      <c r="E485" s="169"/>
      <c r="F485" s="170"/>
      <c r="G485" s="171"/>
      <c r="H485" s="171"/>
      <c r="I485" s="164" t="str">
        <f t="shared" si="14"/>
        <v/>
      </c>
      <c r="N485" s="189"/>
      <c r="O485" s="189"/>
      <c r="Q485" t="str">
        <f t="shared" si="15"/>
        <v/>
      </c>
    </row>
    <row r="486" spans="1:17" ht="16.2" thickBot="1">
      <c r="A486" s="184"/>
      <c r="B486" s="187"/>
      <c r="D486" s="168"/>
      <c r="E486" s="169"/>
      <c r="F486" s="170"/>
      <c r="G486" s="171"/>
      <c r="H486" s="171"/>
      <c r="I486" s="164" t="str">
        <f t="shared" si="14"/>
        <v/>
      </c>
      <c r="N486" s="189"/>
      <c r="O486" s="189"/>
      <c r="Q486" t="str">
        <f t="shared" si="15"/>
        <v/>
      </c>
    </row>
    <row r="487" spans="1:17" ht="16.2" thickBot="1">
      <c r="A487" s="184"/>
      <c r="B487" s="187"/>
      <c r="D487" s="168"/>
      <c r="E487" s="169"/>
      <c r="F487" s="170"/>
      <c r="G487" s="171"/>
      <c r="H487" s="171"/>
      <c r="I487" s="164" t="str">
        <f t="shared" si="14"/>
        <v/>
      </c>
      <c r="N487" s="189"/>
      <c r="O487" s="189"/>
      <c r="Q487" t="str">
        <f t="shared" si="15"/>
        <v/>
      </c>
    </row>
    <row r="488" spans="1:17" ht="16.2" thickBot="1">
      <c r="A488" s="184"/>
      <c r="B488" s="187"/>
      <c r="D488" s="168"/>
      <c r="E488" s="169"/>
      <c r="F488" s="170"/>
      <c r="G488" s="171"/>
      <c r="H488" s="171"/>
      <c r="I488" s="164" t="str">
        <f t="shared" si="14"/>
        <v/>
      </c>
      <c r="N488" s="189"/>
      <c r="O488" s="189"/>
      <c r="Q488" t="str">
        <f t="shared" si="15"/>
        <v/>
      </c>
    </row>
    <row r="489" spans="1:17" ht="16.2" thickBot="1">
      <c r="A489" s="184"/>
      <c r="B489" s="187"/>
      <c r="D489" s="168"/>
      <c r="E489" s="169"/>
      <c r="F489" s="170"/>
      <c r="G489" s="171"/>
      <c r="H489" s="171"/>
      <c r="I489" s="164" t="str">
        <f t="shared" si="14"/>
        <v/>
      </c>
      <c r="N489" s="189"/>
      <c r="O489" s="189"/>
      <c r="Q489" t="str">
        <f t="shared" si="15"/>
        <v/>
      </c>
    </row>
    <row r="490" spans="1:17" ht="16.2" thickBot="1">
      <c r="A490" s="184"/>
      <c r="B490" s="187"/>
      <c r="D490" s="168"/>
      <c r="E490" s="169"/>
      <c r="F490" s="170"/>
      <c r="G490" s="171"/>
      <c r="H490" s="171"/>
      <c r="I490" s="164" t="str">
        <f t="shared" si="14"/>
        <v/>
      </c>
      <c r="N490" s="189"/>
      <c r="O490" s="189"/>
      <c r="Q490" t="str">
        <f t="shared" si="15"/>
        <v/>
      </c>
    </row>
    <row r="491" spans="1:17" ht="16.2" thickBot="1">
      <c r="A491" s="184"/>
      <c r="B491" s="187"/>
      <c r="D491" s="168"/>
      <c r="E491" s="169"/>
      <c r="F491" s="170"/>
      <c r="G491" s="171"/>
      <c r="H491" s="171"/>
      <c r="I491" s="164" t="str">
        <f t="shared" si="14"/>
        <v/>
      </c>
      <c r="N491" s="189"/>
      <c r="O491" s="189"/>
      <c r="Q491" t="str">
        <f t="shared" si="15"/>
        <v/>
      </c>
    </row>
    <row r="492" spans="1:17" ht="16.2" thickBot="1">
      <c r="A492" s="184"/>
      <c r="B492" s="187"/>
      <c r="D492" s="168"/>
      <c r="E492" s="169"/>
      <c r="F492" s="170"/>
      <c r="G492" s="171"/>
      <c r="H492" s="171"/>
      <c r="I492" s="164" t="str">
        <f t="shared" si="14"/>
        <v/>
      </c>
      <c r="N492" s="189"/>
      <c r="O492" s="189"/>
      <c r="Q492" t="str">
        <f t="shared" si="15"/>
        <v/>
      </c>
    </row>
    <row r="493" spans="1:17" ht="16.2" thickBot="1">
      <c r="A493" s="184"/>
      <c r="B493" s="187"/>
      <c r="D493" s="168"/>
      <c r="E493" s="169"/>
      <c r="F493" s="170"/>
      <c r="G493" s="171"/>
      <c r="H493" s="171"/>
      <c r="I493" s="164" t="str">
        <f t="shared" si="14"/>
        <v/>
      </c>
      <c r="N493" s="189"/>
      <c r="O493" s="189"/>
      <c r="Q493" t="str">
        <f t="shared" si="15"/>
        <v/>
      </c>
    </row>
    <row r="494" spans="1:17" ht="16.2" thickBot="1">
      <c r="A494" s="184"/>
      <c r="B494" s="187"/>
      <c r="D494" s="168"/>
      <c r="E494" s="169"/>
      <c r="F494" s="170"/>
      <c r="G494" s="171"/>
      <c r="H494" s="171"/>
      <c r="I494" s="164" t="str">
        <f t="shared" si="14"/>
        <v/>
      </c>
      <c r="N494" s="189"/>
      <c r="O494" s="189"/>
      <c r="Q494" t="str">
        <f t="shared" si="15"/>
        <v/>
      </c>
    </row>
    <row r="495" spans="1:17" ht="16.2" thickBot="1">
      <c r="A495" s="184"/>
      <c r="B495" s="187"/>
      <c r="D495" s="168"/>
      <c r="E495" s="169"/>
      <c r="F495" s="170"/>
      <c r="G495" s="171"/>
      <c r="H495" s="171"/>
      <c r="I495" s="164" t="str">
        <f t="shared" si="14"/>
        <v/>
      </c>
      <c r="N495" s="189"/>
      <c r="O495" s="189"/>
      <c r="Q495" t="str">
        <f t="shared" si="15"/>
        <v/>
      </c>
    </row>
    <row r="496" spans="1:17" ht="16.2" thickBot="1">
      <c r="A496" s="184"/>
      <c r="B496" s="187"/>
      <c r="D496" s="168"/>
      <c r="E496" s="169"/>
      <c r="F496" s="170"/>
      <c r="G496" s="171"/>
      <c r="H496" s="171"/>
      <c r="I496" s="164" t="str">
        <f t="shared" si="14"/>
        <v/>
      </c>
      <c r="N496" s="189"/>
      <c r="O496" s="189"/>
      <c r="Q496" t="str">
        <f t="shared" si="15"/>
        <v/>
      </c>
    </row>
    <row r="497" spans="1:17" ht="16.2" thickBot="1">
      <c r="A497" s="184"/>
      <c r="B497" s="187"/>
      <c r="D497" s="168"/>
      <c r="E497" s="169"/>
      <c r="F497" s="170"/>
      <c r="G497" s="171"/>
      <c r="H497" s="171"/>
      <c r="I497" s="164" t="str">
        <f t="shared" si="14"/>
        <v/>
      </c>
      <c r="N497" s="189"/>
      <c r="O497" s="189"/>
      <c r="Q497" t="str">
        <f t="shared" si="15"/>
        <v/>
      </c>
    </row>
    <row r="498" spans="1:17" ht="16.2" thickBot="1">
      <c r="A498" s="184"/>
      <c r="B498" s="187"/>
      <c r="D498" s="168"/>
      <c r="E498" s="169"/>
      <c r="F498" s="170"/>
      <c r="G498" s="171"/>
      <c r="H498" s="171"/>
      <c r="I498" s="164" t="str">
        <f t="shared" si="14"/>
        <v/>
      </c>
      <c r="N498" s="189"/>
      <c r="O498" s="189"/>
      <c r="Q498" t="str">
        <f t="shared" si="15"/>
        <v/>
      </c>
    </row>
    <row r="499" spans="1:17" ht="16.2" thickBot="1">
      <c r="A499" s="184"/>
      <c r="B499" s="187"/>
      <c r="D499" s="168"/>
      <c r="E499" s="169"/>
      <c r="F499" s="170"/>
      <c r="G499" s="171"/>
      <c r="H499" s="171"/>
      <c r="I499" s="164" t="str">
        <f t="shared" si="14"/>
        <v/>
      </c>
      <c r="N499" s="189"/>
      <c r="O499" s="189"/>
      <c r="Q499" t="str">
        <f t="shared" si="15"/>
        <v/>
      </c>
    </row>
    <row r="500" spans="1:17" ht="16.2" thickBot="1">
      <c r="A500" s="184"/>
      <c r="B500" s="187"/>
      <c r="D500" s="168"/>
      <c r="E500" s="169"/>
      <c r="F500" s="170"/>
      <c r="G500" s="171"/>
      <c r="H500" s="171"/>
      <c r="I500" s="164" t="str">
        <f t="shared" si="14"/>
        <v/>
      </c>
      <c r="N500" s="189"/>
      <c r="O500" s="189"/>
      <c r="Q500" t="str">
        <f t="shared" si="15"/>
        <v/>
      </c>
    </row>
    <row r="501" spans="1:17" ht="16.2" thickBot="1">
      <c r="A501" s="184"/>
      <c r="B501" s="187"/>
      <c r="D501" s="168"/>
      <c r="E501" s="169"/>
      <c r="F501" s="170"/>
      <c r="G501" s="171"/>
      <c r="H501" s="171"/>
      <c r="I501" s="164" t="str">
        <f t="shared" si="14"/>
        <v/>
      </c>
      <c r="N501" s="189"/>
      <c r="O501" s="189"/>
      <c r="Q501" t="str">
        <f t="shared" si="15"/>
        <v/>
      </c>
    </row>
    <row r="502" spans="1:17" ht="16.2" thickBot="1">
      <c r="A502" s="184"/>
      <c r="B502" s="187"/>
      <c r="D502" s="168"/>
      <c r="E502" s="169"/>
      <c r="F502" s="170"/>
      <c r="G502" s="171"/>
      <c r="H502" s="171"/>
      <c r="I502" s="164" t="str">
        <f t="shared" si="14"/>
        <v/>
      </c>
      <c r="N502" s="189"/>
      <c r="O502" s="189"/>
      <c r="Q502" t="str">
        <f t="shared" si="15"/>
        <v/>
      </c>
    </row>
    <row r="503" spans="1:17" ht="16.2" thickBot="1">
      <c r="A503" s="184"/>
      <c r="B503" s="187"/>
      <c r="D503" s="168"/>
      <c r="E503" s="169"/>
      <c r="F503" s="170"/>
      <c r="G503" s="171"/>
      <c r="H503" s="171"/>
      <c r="I503" s="164" t="str">
        <f t="shared" si="14"/>
        <v/>
      </c>
      <c r="N503" s="189"/>
      <c r="O503" s="189"/>
      <c r="Q503" t="str">
        <f t="shared" si="15"/>
        <v/>
      </c>
    </row>
    <row r="504" spans="1:17" ht="16.2" thickBot="1">
      <c r="A504" s="184"/>
      <c r="B504" s="187"/>
      <c r="D504" s="168"/>
      <c r="E504" s="169"/>
      <c r="F504" s="170"/>
      <c r="G504" s="171"/>
      <c r="H504" s="171"/>
      <c r="I504" s="164" t="str">
        <f t="shared" si="14"/>
        <v/>
      </c>
      <c r="N504" s="189"/>
      <c r="O504" s="189"/>
      <c r="Q504" t="str">
        <f t="shared" si="15"/>
        <v/>
      </c>
    </row>
    <row r="505" spans="1:17" ht="16.2" thickBot="1">
      <c r="A505" s="184"/>
      <c r="B505" s="187"/>
      <c r="D505" s="168"/>
      <c r="E505" s="169"/>
      <c r="F505" s="170"/>
      <c r="G505" s="171"/>
      <c r="H505" s="171"/>
      <c r="I505" s="164" t="str">
        <f t="shared" si="14"/>
        <v/>
      </c>
      <c r="N505" s="189"/>
      <c r="O505" s="189"/>
      <c r="Q505" t="str">
        <f t="shared" si="15"/>
        <v/>
      </c>
    </row>
    <row r="506" spans="1:17" ht="16.2" thickBot="1">
      <c r="A506" s="184"/>
      <c r="B506" s="187"/>
      <c r="D506" s="168"/>
      <c r="E506" s="169"/>
      <c r="F506" s="170"/>
      <c r="G506" s="171"/>
      <c r="H506" s="171"/>
      <c r="I506" s="164" t="str">
        <f t="shared" si="14"/>
        <v/>
      </c>
      <c r="N506" s="189"/>
      <c r="O506" s="189"/>
      <c r="Q506" t="str">
        <f t="shared" si="15"/>
        <v/>
      </c>
    </row>
    <row r="507" spans="1:17" ht="16.2" thickBot="1">
      <c r="A507" s="184"/>
      <c r="B507" s="187"/>
      <c r="D507" s="168"/>
      <c r="E507" s="169"/>
      <c r="F507" s="170"/>
      <c r="G507" s="171"/>
      <c r="H507" s="171"/>
      <c r="I507" s="164" t="str">
        <f t="shared" si="14"/>
        <v/>
      </c>
      <c r="N507" s="189"/>
      <c r="O507" s="189"/>
      <c r="Q507" t="str">
        <f t="shared" si="15"/>
        <v/>
      </c>
    </row>
    <row r="508" spans="1:17" ht="16.2" thickBot="1">
      <c r="A508" s="184"/>
      <c r="B508" s="187"/>
      <c r="D508" s="168"/>
      <c r="E508" s="169"/>
      <c r="F508" s="170"/>
      <c r="G508" s="171"/>
      <c r="H508" s="171"/>
      <c r="I508" s="164" t="str">
        <f t="shared" si="14"/>
        <v/>
      </c>
      <c r="N508" s="189"/>
      <c r="O508" s="189"/>
      <c r="Q508" t="str">
        <f t="shared" si="15"/>
        <v/>
      </c>
    </row>
    <row r="509" spans="1:17" ht="16.2" thickBot="1">
      <c r="A509" s="184"/>
      <c r="B509" s="187"/>
      <c r="D509" s="168"/>
      <c r="E509" s="169"/>
      <c r="F509" s="170"/>
      <c r="G509" s="171"/>
      <c r="H509" s="171"/>
      <c r="I509" s="164" t="str">
        <f t="shared" si="14"/>
        <v/>
      </c>
      <c r="N509" s="189"/>
      <c r="O509" s="189"/>
      <c r="Q509" t="str">
        <f t="shared" si="15"/>
        <v/>
      </c>
    </row>
    <row r="510" spans="1:17" ht="16.2" thickBot="1">
      <c r="A510" s="184"/>
      <c r="B510" s="187"/>
      <c r="D510" s="168"/>
      <c r="E510" s="169"/>
      <c r="F510" s="170"/>
      <c r="G510" s="171"/>
      <c r="H510" s="171"/>
      <c r="I510" s="164" t="str">
        <f t="shared" si="14"/>
        <v/>
      </c>
      <c r="N510" s="189"/>
      <c r="O510" s="189"/>
      <c r="Q510" t="str">
        <f t="shared" si="15"/>
        <v/>
      </c>
    </row>
    <row r="511" spans="1:17" ht="16.2" thickBot="1">
      <c r="A511" s="184"/>
      <c r="B511" s="187"/>
      <c r="D511" s="168"/>
      <c r="E511" s="169"/>
      <c r="F511" s="170"/>
      <c r="G511" s="171"/>
      <c r="H511" s="171"/>
      <c r="I511" s="164" t="str">
        <f t="shared" si="14"/>
        <v/>
      </c>
      <c r="N511" s="189"/>
      <c r="O511" s="189"/>
      <c r="Q511" t="str">
        <f t="shared" si="15"/>
        <v/>
      </c>
    </row>
    <row r="512" spans="1:17" ht="16.2" thickBot="1">
      <c r="A512" s="184"/>
      <c r="B512" s="187"/>
      <c r="D512" s="168"/>
      <c r="E512" s="169"/>
      <c r="F512" s="170"/>
      <c r="G512" s="171"/>
      <c r="H512" s="171"/>
      <c r="I512" s="164" t="str">
        <f t="shared" si="14"/>
        <v/>
      </c>
      <c r="N512" s="189"/>
      <c r="O512" s="189"/>
      <c r="Q512" t="str">
        <f t="shared" si="15"/>
        <v/>
      </c>
    </row>
    <row r="513" spans="1:17" ht="16.2" thickBot="1">
      <c r="A513" s="184"/>
      <c r="B513" s="187"/>
      <c r="D513" s="168"/>
      <c r="E513" s="169"/>
      <c r="F513" s="170"/>
      <c r="G513" s="171"/>
      <c r="H513" s="171"/>
      <c r="I513" s="164" t="str">
        <f t="shared" si="14"/>
        <v/>
      </c>
      <c r="N513" s="189"/>
      <c r="O513" s="189"/>
      <c r="Q513" t="str">
        <f t="shared" si="15"/>
        <v/>
      </c>
    </row>
    <row r="514" spans="1:17" ht="16.2" thickBot="1">
      <c r="A514" s="184"/>
      <c r="B514" s="187"/>
      <c r="D514" s="168"/>
      <c r="E514" s="169"/>
      <c r="F514" s="170"/>
      <c r="G514" s="171"/>
      <c r="H514" s="171"/>
      <c r="I514" s="164" t="str">
        <f t="shared" si="14"/>
        <v/>
      </c>
      <c r="N514" s="189"/>
      <c r="O514" s="189"/>
      <c r="Q514" t="str">
        <f t="shared" si="15"/>
        <v/>
      </c>
    </row>
    <row r="515" spans="1:17" ht="16.2" thickBot="1">
      <c r="A515" s="184"/>
      <c r="B515" s="187"/>
      <c r="D515" s="168"/>
      <c r="E515" s="169"/>
      <c r="F515" s="170"/>
      <c r="G515" s="171"/>
      <c r="H515" s="171"/>
      <c r="I515" s="164" t="str">
        <f t="shared" ref="I515:I578" si="16">IF(C515="","",NORMDIST(C515,K$3,K$4,TRUE))</f>
        <v/>
      </c>
      <c r="N515" s="189"/>
      <c r="O515" s="189"/>
      <c r="Q515" t="str">
        <f t="shared" ref="Q515:Q560" si="17">IF(C515="","",EXP(-POWER((C515-K$3),2)/(2*K$4*K$4))/(K$4*SQRT(2*PI())))</f>
        <v/>
      </c>
    </row>
    <row r="516" spans="1:17" ht="16.2" thickBot="1">
      <c r="A516" s="184"/>
      <c r="B516" s="187"/>
      <c r="D516" s="168"/>
      <c r="E516" s="169"/>
      <c r="F516" s="170"/>
      <c r="G516" s="171"/>
      <c r="H516" s="171"/>
      <c r="I516" s="164" t="str">
        <f t="shared" si="16"/>
        <v/>
      </c>
      <c r="N516" s="189"/>
      <c r="O516" s="189"/>
      <c r="Q516" t="str">
        <f t="shared" si="17"/>
        <v/>
      </c>
    </row>
    <row r="517" spans="1:17" ht="16.2" thickBot="1">
      <c r="A517" s="184"/>
      <c r="B517" s="187"/>
      <c r="D517" s="168"/>
      <c r="E517" s="169"/>
      <c r="F517" s="170"/>
      <c r="G517" s="171"/>
      <c r="H517" s="171"/>
      <c r="I517" s="164" t="str">
        <f t="shared" si="16"/>
        <v/>
      </c>
      <c r="N517" s="189"/>
      <c r="O517" s="189"/>
      <c r="Q517" t="str">
        <f t="shared" si="17"/>
        <v/>
      </c>
    </row>
    <row r="518" spans="1:17" ht="16.2" thickBot="1">
      <c r="A518" s="184"/>
      <c r="B518" s="187"/>
      <c r="D518" s="168"/>
      <c r="E518" s="169"/>
      <c r="F518" s="170"/>
      <c r="G518" s="171"/>
      <c r="H518" s="171"/>
      <c r="I518" s="164" t="str">
        <f t="shared" si="16"/>
        <v/>
      </c>
      <c r="N518" s="189"/>
      <c r="O518" s="189"/>
      <c r="Q518" t="str">
        <f t="shared" si="17"/>
        <v/>
      </c>
    </row>
    <row r="519" spans="1:17" ht="16.2" thickBot="1">
      <c r="A519" s="184"/>
      <c r="B519" s="187"/>
      <c r="D519" s="168"/>
      <c r="E519" s="169"/>
      <c r="F519" s="170"/>
      <c r="G519" s="171"/>
      <c r="H519" s="171"/>
      <c r="I519" s="164" t="str">
        <f t="shared" si="16"/>
        <v/>
      </c>
      <c r="N519" s="189"/>
      <c r="O519" s="189"/>
      <c r="Q519" t="str">
        <f t="shared" si="17"/>
        <v/>
      </c>
    </row>
    <row r="520" spans="1:17" ht="16.2" thickBot="1">
      <c r="A520" s="184"/>
      <c r="B520" s="187"/>
      <c r="D520" s="168"/>
      <c r="E520" s="169"/>
      <c r="F520" s="170"/>
      <c r="G520" s="171"/>
      <c r="H520" s="171"/>
      <c r="I520" s="164" t="str">
        <f t="shared" si="16"/>
        <v/>
      </c>
      <c r="N520" s="189"/>
      <c r="O520" s="189"/>
      <c r="Q520" t="str">
        <f t="shared" si="17"/>
        <v/>
      </c>
    </row>
    <row r="521" spans="1:17" ht="16.2" thickBot="1">
      <c r="A521" s="184"/>
      <c r="B521" s="187"/>
      <c r="D521" s="168"/>
      <c r="E521" s="169"/>
      <c r="F521" s="170"/>
      <c r="G521" s="171"/>
      <c r="H521" s="171"/>
      <c r="I521" s="164" t="str">
        <f t="shared" si="16"/>
        <v/>
      </c>
      <c r="N521" s="189"/>
      <c r="O521" s="189"/>
      <c r="Q521" t="str">
        <f t="shared" si="17"/>
        <v/>
      </c>
    </row>
    <row r="522" spans="1:17" ht="16.2" thickBot="1">
      <c r="A522" s="184"/>
      <c r="B522" s="187"/>
      <c r="D522" s="168"/>
      <c r="E522" s="169"/>
      <c r="F522" s="170"/>
      <c r="G522" s="171"/>
      <c r="H522" s="171"/>
      <c r="I522" s="164" t="str">
        <f t="shared" si="16"/>
        <v/>
      </c>
      <c r="N522" s="189"/>
      <c r="O522" s="189"/>
      <c r="Q522" t="str">
        <f t="shared" si="17"/>
        <v/>
      </c>
    </row>
    <row r="523" spans="1:17" ht="16.2" thickBot="1">
      <c r="A523" s="184"/>
      <c r="B523" s="187"/>
      <c r="D523" s="168"/>
      <c r="E523" s="169"/>
      <c r="F523" s="170"/>
      <c r="G523" s="171"/>
      <c r="H523" s="171"/>
      <c r="I523" s="164" t="str">
        <f t="shared" si="16"/>
        <v/>
      </c>
      <c r="N523" s="189"/>
      <c r="O523" s="189"/>
      <c r="Q523" t="str">
        <f t="shared" si="17"/>
        <v/>
      </c>
    </row>
    <row r="524" spans="1:17" ht="16.2" thickBot="1">
      <c r="A524" s="184"/>
      <c r="B524" s="187"/>
      <c r="D524" s="168"/>
      <c r="E524" s="169"/>
      <c r="F524" s="170"/>
      <c r="G524" s="171"/>
      <c r="H524" s="171"/>
      <c r="I524" s="164" t="str">
        <f t="shared" si="16"/>
        <v/>
      </c>
      <c r="N524" s="189"/>
      <c r="O524" s="189"/>
      <c r="Q524" t="str">
        <f t="shared" si="17"/>
        <v/>
      </c>
    </row>
    <row r="525" spans="1:17" ht="16.2" thickBot="1">
      <c r="A525" s="184"/>
      <c r="B525" s="187"/>
      <c r="D525" s="168"/>
      <c r="E525" s="169"/>
      <c r="F525" s="170"/>
      <c r="G525" s="171"/>
      <c r="H525" s="171"/>
      <c r="I525" s="164" t="str">
        <f t="shared" si="16"/>
        <v/>
      </c>
      <c r="N525" s="189"/>
      <c r="O525" s="189"/>
      <c r="Q525" t="str">
        <f t="shared" si="17"/>
        <v/>
      </c>
    </row>
    <row r="526" spans="1:17" ht="16.2" thickBot="1">
      <c r="A526" s="184"/>
      <c r="B526" s="187"/>
      <c r="D526" s="168"/>
      <c r="E526" s="169"/>
      <c r="F526" s="170"/>
      <c r="G526" s="171"/>
      <c r="H526" s="171"/>
      <c r="I526" s="164" t="str">
        <f t="shared" si="16"/>
        <v/>
      </c>
      <c r="N526" s="189"/>
      <c r="O526" s="189"/>
      <c r="Q526" t="str">
        <f t="shared" si="17"/>
        <v/>
      </c>
    </row>
    <row r="527" spans="1:17" ht="16.2" thickBot="1">
      <c r="A527" s="184"/>
      <c r="B527" s="187"/>
      <c r="D527" s="168"/>
      <c r="E527" s="169"/>
      <c r="F527" s="170"/>
      <c r="G527" s="171"/>
      <c r="H527" s="171"/>
      <c r="I527" s="164" t="str">
        <f t="shared" si="16"/>
        <v/>
      </c>
      <c r="N527" s="189"/>
      <c r="O527" s="189"/>
      <c r="Q527" t="str">
        <f t="shared" si="17"/>
        <v/>
      </c>
    </row>
    <row r="528" spans="1:17" ht="16.2" thickBot="1">
      <c r="A528" s="184"/>
      <c r="B528" s="187"/>
      <c r="D528" s="168"/>
      <c r="E528" s="169"/>
      <c r="F528" s="170"/>
      <c r="G528" s="171"/>
      <c r="H528" s="171"/>
      <c r="I528" s="164" t="str">
        <f t="shared" si="16"/>
        <v/>
      </c>
      <c r="N528" s="189"/>
      <c r="O528" s="189"/>
      <c r="Q528" t="str">
        <f t="shared" si="17"/>
        <v/>
      </c>
    </row>
    <row r="529" spans="1:17" ht="16.2" thickBot="1">
      <c r="A529" s="184"/>
      <c r="B529" s="187"/>
      <c r="D529" s="168"/>
      <c r="E529" s="169"/>
      <c r="F529" s="170"/>
      <c r="G529" s="171"/>
      <c r="H529" s="171"/>
      <c r="I529" s="164" t="str">
        <f t="shared" si="16"/>
        <v/>
      </c>
      <c r="N529" s="189"/>
      <c r="O529" s="189"/>
      <c r="Q529" t="str">
        <f t="shared" si="17"/>
        <v/>
      </c>
    </row>
    <row r="530" spans="1:17" ht="16.2" thickBot="1">
      <c r="A530" s="184"/>
      <c r="B530" s="187"/>
      <c r="D530" s="168"/>
      <c r="E530" s="169"/>
      <c r="F530" s="170"/>
      <c r="G530" s="171"/>
      <c r="H530" s="171"/>
      <c r="I530" s="164" t="str">
        <f t="shared" si="16"/>
        <v/>
      </c>
      <c r="N530" s="189"/>
      <c r="O530" s="189"/>
      <c r="Q530" t="str">
        <f t="shared" si="17"/>
        <v/>
      </c>
    </row>
    <row r="531" spans="1:17" ht="16.2" thickBot="1">
      <c r="A531" s="184"/>
      <c r="B531" s="187"/>
      <c r="D531" s="168"/>
      <c r="E531" s="169"/>
      <c r="F531" s="170"/>
      <c r="G531" s="171"/>
      <c r="H531" s="171"/>
      <c r="I531" s="164" t="str">
        <f t="shared" si="16"/>
        <v/>
      </c>
      <c r="N531" s="189"/>
      <c r="O531" s="189"/>
      <c r="Q531" t="str">
        <f t="shared" si="17"/>
        <v/>
      </c>
    </row>
    <row r="532" spans="1:17" ht="16.2" thickBot="1">
      <c r="A532" s="184"/>
      <c r="B532" s="187"/>
      <c r="D532" s="168"/>
      <c r="E532" s="169"/>
      <c r="F532" s="170"/>
      <c r="G532" s="171"/>
      <c r="H532" s="171"/>
      <c r="I532" s="164" t="str">
        <f t="shared" si="16"/>
        <v/>
      </c>
      <c r="N532" s="189"/>
      <c r="O532" s="189"/>
      <c r="Q532" t="str">
        <f t="shared" si="17"/>
        <v/>
      </c>
    </row>
    <row r="533" spans="1:17" ht="16.2" thickBot="1">
      <c r="A533" s="184"/>
      <c r="B533" s="187"/>
      <c r="D533" s="168"/>
      <c r="E533" s="169"/>
      <c r="F533" s="170"/>
      <c r="G533" s="171"/>
      <c r="H533" s="171"/>
      <c r="I533" s="164" t="str">
        <f t="shared" si="16"/>
        <v/>
      </c>
      <c r="N533" s="189"/>
      <c r="O533" s="189"/>
      <c r="Q533" t="str">
        <f t="shared" si="17"/>
        <v/>
      </c>
    </row>
    <row r="534" spans="1:17" ht="16.2" thickBot="1">
      <c r="A534" s="184"/>
      <c r="B534" s="187"/>
      <c r="D534" s="168"/>
      <c r="E534" s="169"/>
      <c r="F534" s="170"/>
      <c r="G534" s="171"/>
      <c r="H534" s="171"/>
      <c r="I534" s="164" t="str">
        <f t="shared" si="16"/>
        <v/>
      </c>
      <c r="N534" s="189"/>
      <c r="O534" s="189"/>
      <c r="Q534" t="str">
        <f t="shared" si="17"/>
        <v/>
      </c>
    </row>
    <row r="535" spans="1:17" ht="16.2" thickBot="1">
      <c r="A535" s="184"/>
      <c r="B535" s="187"/>
      <c r="D535" s="168"/>
      <c r="E535" s="169"/>
      <c r="F535" s="170"/>
      <c r="G535" s="171"/>
      <c r="H535" s="171"/>
      <c r="I535" s="164" t="str">
        <f t="shared" si="16"/>
        <v/>
      </c>
      <c r="N535" s="189"/>
      <c r="O535" s="189"/>
      <c r="Q535" t="str">
        <f t="shared" si="17"/>
        <v/>
      </c>
    </row>
    <row r="536" spans="1:17" ht="16.2" thickBot="1">
      <c r="A536" s="184"/>
      <c r="B536" s="187"/>
      <c r="D536" s="168"/>
      <c r="E536" s="169"/>
      <c r="F536" s="170"/>
      <c r="G536" s="171"/>
      <c r="H536" s="171"/>
      <c r="I536" s="164" t="str">
        <f t="shared" si="16"/>
        <v/>
      </c>
      <c r="N536" s="189"/>
      <c r="O536" s="189"/>
      <c r="Q536" t="str">
        <f t="shared" si="17"/>
        <v/>
      </c>
    </row>
    <row r="537" spans="1:17" ht="16.2" thickBot="1">
      <c r="A537" s="184"/>
      <c r="B537" s="187"/>
      <c r="D537" s="168"/>
      <c r="E537" s="169"/>
      <c r="F537" s="170"/>
      <c r="G537" s="171"/>
      <c r="H537" s="171"/>
      <c r="I537" s="164" t="str">
        <f t="shared" si="16"/>
        <v/>
      </c>
      <c r="N537" s="189"/>
      <c r="O537" s="189"/>
      <c r="Q537" t="str">
        <f t="shared" si="17"/>
        <v/>
      </c>
    </row>
    <row r="538" spans="1:17" ht="16.2" thickBot="1">
      <c r="A538" s="184"/>
      <c r="B538" s="187"/>
      <c r="D538" s="168"/>
      <c r="E538" s="169"/>
      <c r="F538" s="170"/>
      <c r="G538" s="171"/>
      <c r="H538" s="171"/>
      <c r="I538" s="164" t="str">
        <f t="shared" si="16"/>
        <v/>
      </c>
      <c r="N538" s="189"/>
      <c r="O538" s="189"/>
      <c r="Q538" t="str">
        <f t="shared" si="17"/>
        <v/>
      </c>
    </row>
    <row r="539" spans="1:17" ht="16.2" thickBot="1">
      <c r="A539" s="184"/>
      <c r="B539" s="187"/>
      <c r="D539" s="168"/>
      <c r="E539" s="169"/>
      <c r="F539" s="170"/>
      <c r="G539" s="171"/>
      <c r="H539" s="171"/>
      <c r="I539" s="164" t="str">
        <f t="shared" si="16"/>
        <v/>
      </c>
      <c r="N539" s="189"/>
      <c r="O539" s="189"/>
      <c r="Q539" t="str">
        <f t="shared" si="17"/>
        <v/>
      </c>
    </row>
    <row r="540" spans="1:17" ht="16.2" thickBot="1">
      <c r="A540" s="184"/>
      <c r="B540" s="187"/>
      <c r="D540" s="168"/>
      <c r="E540" s="169"/>
      <c r="F540" s="170"/>
      <c r="G540" s="171"/>
      <c r="H540" s="171"/>
      <c r="I540" s="164" t="str">
        <f t="shared" si="16"/>
        <v/>
      </c>
      <c r="N540" s="189"/>
      <c r="O540" s="189"/>
      <c r="Q540" t="str">
        <f t="shared" si="17"/>
        <v/>
      </c>
    </row>
    <row r="541" spans="1:17" ht="16.2" thickBot="1">
      <c r="A541" s="184"/>
      <c r="B541" s="187"/>
      <c r="D541" s="168"/>
      <c r="E541" s="169"/>
      <c r="F541" s="170"/>
      <c r="G541" s="171"/>
      <c r="H541" s="171"/>
      <c r="I541" s="164" t="str">
        <f t="shared" si="16"/>
        <v/>
      </c>
      <c r="N541" s="189"/>
      <c r="O541" s="189"/>
      <c r="Q541" t="str">
        <f t="shared" si="17"/>
        <v/>
      </c>
    </row>
    <row r="542" spans="1:17" ht="16.2" thickBot="1">
      <c r="A542" s="184"/>
      <c r="B542" s="187"/>
      <c r="D542" s="168"/>
      <c r="E542" s="169"/>
      <c r="F542" s="170"/>
      <c r="G542" s="171"/>
      <c r="H542" s="171"/>
      <c r="I542" s="164" t="str">
        <f t="shared" si="16"/>
        <v/>
      </c>
      <c r="N542" s="189"/>
      <c r="O542" s="189"/>
      <c r="Q542" t="str">
        <f t="shared" si="17"/>
        <v/>
      </c>
    </row>
    <row r="543" spans="1:17" ht="16.2" thickBot="1">
      <c r="A543" s="184"/>
      <c r="B543" s="187"/>
      <c r="D543" s="168"/>
      <c r="E543" s="169"/>
      <c r="F543" s="170"/>
      <c r="G543" s="171"/>
      <c r="H543" s="171"/>
      <c r="I543" s="164" t="str">
        <f t="shared" si="16"/>
        <v/>
      </c>
      <c r="N543" s="189"/>
      <c r="O543" s="189"/>
      <c r="Q543" t="str">
        <f t="shared" si="17"/>
        <v/>
      </c>
    </row>
    <row r="544" spans="1:17" ht="16.2" thickBot="1">
      <c r="A544" s="184"/>
      <c r="B544" s="187"/>
      <c r="D544" s="168"/>
      <c r="E544" s="169"/>
      <c r="F544" s="170"/>
      <c r="G544" s="171"/>
      <c r="H544" s="171"/>
      <c r="I544" s="164" t="str">
        <f t="shared" si="16"/>
        <v/>
      </c>
      <c r="N544" s="189"/>
      <c r="O544" s="189"/>
      <c r="Q544" t="str">
        <f t="shared" si="17"/>
        <v/>
      </c>
    </row>
    <row r="545" spans="1:17" ht="16.2" thickBot="1">
      <c r="A545" s="184"/>
      <c r="B545" s="187"/>
      <c r="D545" s="168"/>
      <c r="E545" s="169"/>
      <c r="F545" s="170"/>
      <c r="G545" s="171"/>
      <c r="H545" s="171"/>
      <c r="I545" s="164" t="str">
        <f t="shared" si="16"/>
        <v/>
      </c>
      <c r="N545" s="189"/>
      <c r="O545" s="189"/>
      <c r="Q545" t="str">
        <f t="shared" si="17"/>
        <v/>
      </c>
    </row>
    <row r="546" spans="1:17" ht="16.2" thickBot="1">
      <c r="A546" s="184"/>
      <c r="B546" s="187"/>
      <c r="D546" s="168"/>
      <c r="E546" s="169"/>
      <c r="F546" s="170"/>
      <c r="G546" s="171"/>
      <c r="H546" s="171"/>
      <c r="I546" s="164" t="str">
        <f t="shared" si="16"/>
        <v/>
      </c>
      <c r="N546" s="189"/>
      <c r="O546" s="189"/>
      <c r="Q546" t="str">
        <f t="shared" si="17"/>
        <v/>
      </c>
    </row>
    <row r="547" spans="1:17" ht="16.2" thickBot="1">
      <c r="A547" s="184"/>
      <c r="B547" s="187"/>
      <c r="D547" s="168"/>
      <c r="E547" s="169"/>
      <c r="F547" s="170"/>
      <c r="G547" s="171"/>
      <c r="H547" s="171"/>
      <c r="I547" s="164" t="str">
        <f t="shared" si="16"/>
        <v/>
      </c>
      <c r="N547" s="189"/>
      <c r="O547" s="189"/>
      <c r="Q547" t="str">
        <f t="shared" si="17"/>
        <v/>
      </c>
    </row>
    <row r="548" spans="1:17" ht="16.2" thickBot="1">
      <c r="A548" s="184"/>
      <c r="B548" s="187"/>
      <c r="D548" s="168"/>
      <c r="E548" s="169"/>
      <c r="F548" s="170"/>
      <c r="G548" s="171"/>
      <c r="H548" s="171"/>
      <c r="I548" s="164" t="str">
        <f t="shared" si="16"/>
        <v/>
      </c>
      <c r="N548" s="189"/>
      <c r="O548" s="189"/>
      <c r="Q548" t="str">
        <f t="shared" si="17"/>
        <v/>
      </c>
    </row>
    <row r="549" spans="1:17" ht="16.2" thickBot="1">
      <c r="A549" s="184"/>
      <c r="B549" s="187"/>
      <c r="D549" s="168"/>
      <c r="E549" s="169"/>
      <c r="F549" s="170"/>
      <c r="G549" s="171"/>
      <c r="H549" s="171"/>
      <c r="I549" s="164" t="str">
        <f t="shared" si="16"/>
        <v/>
      </c>
      <c r="N549" s="189"/>
      <c r="O549" s="189"/>
      <c r="Q549" t="str">
        <f t="shared" si="17"/>
        <v/>
      </c>
    </row>
    <row r="550" spans="1:17" ht="16.2" thickBot="1">
      <c r="A550" s="184"/>
      <c r="B550" s="187"/>
      <c r="D550" s="168"/>
      <c r="E550" s="169"/>
      <c r="F550" s="170"/>
      <c r="G550" s="171"/>
      <c r="H550" s="171"/>
      <c r="I550" s="164" t="str">
        <f t="shared" si="16"/>
        <v/>
      </c>
      <c r="N550" s="189"/>
      <c r="O550" s="189"/>
      <c r="Q550" t="str">
        <f t="shared" si="17"/>
        <v/>
      </c>
    </row>
    <row r="551" spans="1:17" ht="16.2" thickBot="1">
      <c r="A551" s="184"/>
      <c r="B551" s="187"/>
      <c r="D551" s="168"/>
      <c r="E551" s="169"/>
      <c r="F551" s="170"/>
      <c r="G551" s="171"/>
      <c r="H551" s="171"/>
      <c r="I551" s="164" t="str">
        <f t="shared" si="16"/>
        <v/>
      </c>
      <c r="N551" s="189"/>
      <c r="O551" s="189"/>
      <c r="Q551" t="str">
        <f t="shared" si="17"/>
        <v/>
      </c>
    </row>
    <row r="552" spans="1:17" ht="16.2" thickBot="1">
      <c r="A552" s="184"/>
      <c r="B552" s="187"/>
      <c r="D552" s="168"/>
      <c r="E552" s="169"/>
      <c r="F552" s="170"/>
      <c r="G552" s="171"/>
      <c r="H552" s="171"/>
      <c r="I552" s="164" t="str">
        <f t="shared" si="16"/>
        <v/>
      </c>
      <c r="N552" s="189"/>
      <c r="O552" s="189"/>
      <c r="Q552" t="str">
        <f t="shared" si="17"/>
        <v/>
      </c>
    </row>
    <row r="553" spans="1:17" ht="16.2" thickBot="1">
      <c r="A553" s="184"/>
      <c r="B553" s="187"/>
      <c r="D553" s="168"/>
      <c r="E553" s="169"/>
      <c r="F553" s="170"/>
      <c r="G553" s="171"/>
      <c r="H553" s="171"/>
      <c r="I553" s="164" t="str">
        <f t="shared" si="16"/>
        <v/>
      </c>
      <c r="N553" s="189"/>
      <c r="O553" s="189"/>
      <c r="Q553" t="str">
        <f t="shared" si="17"/>
        <v/>
      </c>
    </row>
    <row r="554" spans="1:17" ht="16.2" thickBot="1">
      <c r="A554" s="184"/>
      <c r="B554" s="187"/>
      <c r="D554" s="168"/>
      <c r="E554" s="169"/>
      <c r="F554" s="170"/>
      <c r="G554" s="171"/>
      <c r="H554" s="171"/>
      <c r="I554" s="164" t="str">
        <f t="shared" si="16"/>
        <v/>
      </c>
      <c r="N554" s="189"/>
      <c r="O554" s="189"/>
      <c r="Q554" t="str">
        <f t="shared" si="17"/>
        <v/>
      </c>
    </row>
    <row r="555" spans="1:17" ht="16.2" thickBot="1">
      <c r="A555" s="184"/>
      <c r="B555" s="187"/>
      <c r="D555" s="168"/>
      <c r="E555" s="169"/>
      <c r="F555" s="170"/>
      <c r="G555" s="171"/>
      <c r="H555" s="171"/>
      <c r="I555" s="164" t="str">
        <f t="shared" si="16"/>
        <v/>
      </c>
      <c r="N555" s="189"/>
      <c r="O555" s="189"/>
      <c r="Q555" t="str">
        <f t="shared" si="17"/>
        <v/>
      </c>
    </row>
    <row r="556" spans="1:17" ht="16.2" thickBot="1">
      <c r="A556" s="184"/>
      <c r="B556" s="187"/>
      <c r="D556" s="168"/>
      <c r="E556" s="169"/>
      <c r="F556" s="170"/>
      <c r="G556" s="171"/>
      <c r="H556" s="171"/>
      <c r="I556" s="164" t="str">
        <f t="shared" si="16"/>
        <v/>
      </c>
      <c r="N556" s="189"/>
      <c r="O556" s="189"/>
      <c r="Q556" t="str">
        <f t="shared" si="17"/>
        <v/>
      </c>
    </row>
    <row r="557" spans="1:17" ht="16.2" thickBot="1">
      <c r="A557" s="184"/>
      <c r="B557" s="187"/>
      <c r="D557" s="168"/>
      <c r="E557" s="169"/>
      <c r="F557" s="170"/>
      <c r="G557" s="171"/>
      <c r="H557" s="171"/>
      <c r="I557" s="164" t="str">
        <f t="shared" si="16"/>
        <v/>
      </c>
      <c r="N557" s="189"/>
      <c r="O557" s="189"/>
      <c r="Q557" t="str">
        <f t="shared" si="17"/>
        <v/>
      </c>
    </row>
    <row r="558" spans="1:17" ht="16.2" thickBot="1">
      <c r="A558" s="184"/>
      <c r="B558" s="187"/>
      <c r="D558" s="168"/>
      <c r="E558" s="169"/>
      <c r="F558" s="170"/>
      <c r="G558" s="171"/>
      <c r="H558" s="171"/>
      <c r="I558" s="164" t="str">
        <f t="shared" si="16"/>
        <v/>
      </c>
      <c r="N558" s="189"/>
      <c r="O558" s="189"/>
      <c r="Q558" t="str">
        <f t="shared" si="17"/>
        <v/>
      </c>
    </row>
    <row r="559" spans="1:17" ht="16.2" thickBot="1">
      <c r="A559" s="184"/>
      <c r="B559" s="187"/>
      <c r="D559" s="168"/>
      <c r="E559" s="169"/>
      <c r="F559" s="170"/>
      <c r="G559" s="171"/>
      <c r="H559" s="171"/>
      <c r="I559" s="164" t="str">
        <f t="shared" si="16"/>
        <v/>
      </c>
      <c r="N559" s="189"/>
      <c r="O559" s="189"/>
      <c r="Q559" t="str">
        <f t="shared" si="17"/>
        <v/>
      </c>
    </row>
    <row r="560" spans="1:17" ht="16.2" thickBot="1">
      <c r="A560" s="184"/>
      <c r="B560" s="187"/>
      <c r="D560" s="168"/>
      <c r="E560" s="169"/>
      <c r="F560" s="170"/>
      <c r="G560" s="171"/>
      <c r="H560" s="171"/>
      <c r="I560" s="164" t="str">
        <f t="shared" si="16"/>
        <v/>
      </c>
      <c r="N560" s="189"/>
      <c r="O560" s="189"/>
      <c r="Q560" t="str">
        <f t="shared" si="17"/>
        <v/>
      </c>
    </row>
    <row r="561" spans="1:15" ht="16.2" thickBot="1">
      <c r="A561" s="184"/>
      <c r="B561" s="187"/>
      <c r="D561" s="168"/>
      <c r="E561" s="169"/>
      <c r="F561" s="170"/>
      <c r="G561" s="171"/>
      <c r="H561" s="171"/>
      <c r="I561" s="164" t="str">
        <f t="shared" si="16"/>
        <v/>
      </c>
      <c r="N561" s="189"/>
      <c r="O561" s="189"/>
    </row>
    <row r="562" spans="1:15" ht="16.2" thickBot="1">
      <c r="A562" s="184"/>
      <c r="B562" s="187"/>
      <c r="D562" s="168"/>
      <c r="E562" s="169"/>
      <c r="F562" s="170"/>
      <c r="G562" s="171"/>
      <c r="H562" s="171"/>
      <c r="I562" s="164" t="str">
        <f t="shared" si="16"/>
        <v/>
      </c>
      <c r="N562" s="189"/>
      <c r="O562" s="189"/>
    </row>
    <row r="563" spans="1:15" ht="16.2" thickBot="1">
      <c r="A563" s="184"/>
      <c r="B563" s="187"/>
      <c r="D563" s="168"/>
      <c r="E563" s="169"/>
      <c r="F563" s="170"/>
      <c r="G563" s="171"/>
      <c r="H563" s="171"/>
      <c r="I563" s="164" t="str">
        <f t="shared" si="16"/>
        <v/>
      </c>
      <c r="N563" s="189"/>
      <c r="O563" s="189"/>
    </row>
    <row r="564" spans="1:15" ht="16.2" thickBot="1">
      <c r="A564" s="184"/>
      <c r="B564" s="187"/>
      <c r="D564" s="168"/>
      <c r="E564" s="169"/>
      <c r="F564" s="170"/>
      <c r="G564" s="171"/>
      <c r="H564" s="171"/>
      <c r="I564" s="164" t="str">
        <f t="shared" si="16"/>
        <v/>
      </c>
      <c r="N564" s="189"/>
      <c r="O564" s="189"/>
    </row>
    <row r="565" spans="1:15" ht="16.2" thickBot="1">
      <c r="A565" s="184"/>
      <c r="B565" s="187"/>
      <c r="D565" s="168"/>
      <c r="E565" s="169"/>
      <c r="F565" s="170"/>
      <c r="G565" s="171"/>
      <c r="H565" s="171"/>
      <c r="I565" s="164" t="str">
        <f t="shared" si="16"/>
        <v/>
      </c>
      <c r="N565" s="189"/>
      <c r="O565" s="189"/>
    </row>
    <row r="566" spans="1:15" ht="16.2" thickBot="1">
      <c r="A566" s="184"/>
      <c r="B566" s="187"/>
      <c r="D566" s="168"/>
      <c r="E566" s="169"/>
      <c r="F566" s="170"/>
      <c r="G566" s="171"/>
      <c r="H566" s="171"/>
      <c r="I566" s="164" t="str">
        <f t="shared" si="16"/>
        <v/>
      </c>
      <c r="N566" s="189"/>
      <c r="O566" s="189"/>
    </row>
    <row r="567" spans="1:15" ht="16.2" thickBot="1">
      <c r="A567" s="184"/>
      <c r="B567" s="187"/>
      <c r="D567" s="168"/>
      <c r="E567" s="169"/>
      <c r="F567" s="170"/>
      <c r="G567" s="171"/>
      <c r="H567" s="171"/>
      <c r="I567" s="164" t="str">
        <f t="shared" si="16"/>
        <v/>
      </c>
      <c r="N567" s="189"/>
      <c r="O567" s="189"/>
    </row>
    <row r="568" spans="1:15" ht="16.2" thickBot="1">
      <c r="A568" s="184"/>
      <c r="B568" s="187"/>
      <c r="D568" s="168"/>
      <c r="E568" s="169"/>
      <c r="F568" s="170"/>
      <c r="G568" s="171"/>
      <c r="H568" s="171"/>
      <c r="I568" s="164" t="str">
        <f t="shared" si="16"/>
        <v/>
      </c>
      <c r="N568" s="189"/>
      <c r="O568" s="189"/>
    </row>
    <row r="569" spans="1:15" ht="16.2" thickBot="1">
      <c r="A569" s="184"/>
      <c r="B569" s="187"/>
      <c r="D569" s="168"/>
      <c r="E569" s="169"/>
      <c r="F569" s="170"/>
      <c r="G569" s="171"/>
      <c r="H569" s="171"/>
      <c r="I569" s="164" t="str">
        <f t="shared" si="16"/>
        <v/>
      </c>
      <c r="N569" s="189"/>
      <c r="O569" s="189"/>
    </row>
    <row r="570" spans="1:15" ht="16.2" thickBot="1">
      <c r="A570" s="184"/>
      <c r="B570" s="187"/>
      <c r="D570" s="168"/>
      <c r="E570" s="169"/>
      <c r="F570" s="170"/>
      <c r="G570" s="171"/>
      <c r="H570" s="171"/>
      <c r="I570" s="164" t="str">
        <f t="shared" si="16"/>
        <v/>
      </c>
      <c r="N570" s="189"/>
      <c r="O570" s="189"/>
    </row>
    <row r="571" spans="1:15" ht="16.2" thickBot="1">
      <c r="A571" s="184"/>
      <c r="B571" s="187"/>
      <c r="D571" s="168"/>
      <c r="E571" s="169"/>
      <c r="F571" s="170"/>
      <c r="G571" s="171"/>
      <c r="H571" s="171"/>
      <c r="I571" s="164" t="str">
        <f t="shared" si="16"/>
        <v/>
      </c>
      <c r="N571" s="189"/>
      <c r="O571" s="189"/>
    </row>
    <row r="572" spans="1:15" ht="16.2" thickBot="1">
      <c r="A572" s="184"/>
      <c r="B572" s="187"/>
      <c r="D572" s="168"/>
      <c r="E572" s="169"/>
      <c r="F572" s="170"/>
      <c r="G572" s="171"/>
      <c r="H572" s="171"/>
      <c r="I572" s="164" t="str">
        <f t="shared" si="16"/>
        <v/>
      </c>
      <c r="N572" s="189"/>
      <c r="O572" s="189"/>
    </row>
    <row r="573" spans="1:15" ht="16.2" thickBot="1">
      <c r="A573" s="184"/>
      <c r="B573" s="187"/>
      <c r="D573" s="168"/>
      <c r="E573" s="169"/>
      <c r="F573" s="170"/>
      <c r="G573" s="171"/>
      <c r="H573" s="171"/>
      <c r="I573" s="164" t="str">
        <f t="shared" si="16"/>
        <v/>
      </c>
      <c r="N573" s="189"/>
      <c r="O573" s="189"/>
    </row>
    <row r="574" spans="1:15" ht="16.2" thickBot="1">
      <c r="A574" s="184"/>
      <c r="B574" s="187"/>
      <c r="D574" s="168"/>
      <c r="E574" s="169"/>
      <c r="F574" s="170"/>
      <c r="G574" s="171"/>
      <c r="H574" s="171"/>
      <c r="I574" s="164" t="str">
        <f t="shared" si="16"/>
        <v/>
      </c>
      <c r="N574" s="189"/>
      <c r="O574" s="189"/>
    </row>
    <row r="575" spans="1:15" ht="16.2" thickBot="1">
      <c r="A575" s="184"/>
      <c r="B575" s="187"/>
      <c r="D575" s="168"/>
      <c r="E575" s="169"/>
      <c r="F575" s="170"/>
      <c r="G575" s="171"/>
      <c r="H575" s="171"/>
      <c r="I575" s="164" t="str">
        <f t="shared" si="16"/>
        <v/>
      </c>
      <c r="N575" s="189"/>
      <c r="O575" s="189"/>
    </row>
    <row r="576" spans="1:15" ht="16.2" thickBot="1">
      <c r="A576" s="184"/>
      <c r="B576" s="187"/>
      <c r="D576" s="168"/>
      <c r="E576" s="169"/>
      <c r="F576" s="170"/>
      <c r="G576" s="171"/>
      <c r="H576" s="171"/>
      <c r="I576" s="164" t="str">
        <f t="shared" si="16"/>
        <v/>
      </c>
      <c r="N576" s="189"/>
      <c r="O576" s="189"/>
    </row>
    <row r="577" spans="1:15" ht="16.2" thickBot="1">
      <c r="A577" s="184"/>
      <c r="B577" s="187"/>
      <c r="D577" s="168"/>
      <c r="E577" s="169"/>
      <c r="F577" s="170"/>
      <c r="G577" s="171"/>
      <c r="H577" s="171"/>
      <c r="I577" s="164" t="str">
        <f t="shared" si="16"/>
        <v/>
      </c>
      <c r="N577" s="189"/>
      <c r="O577" s="189"/>
    </row>
    <row r="578" spans="1:15" ht="16.2" thickBot="1">
      <c r="A578" s="184"/>
      <c r="B578" s="187"/>
      <c r="D578" s="168"/>
      <c r="E578" s="169"/>
      <c r="F578" s="170"/>
      <c r="G578" s="171"/>
      <c r="H578" s="171"/>
      <c r="I578" s="164" t="str">
        <f t="shared" si="16"/>
        <v/>
      </c>
      <c r="N578" s="189"/>
      <c r="O578" s="189"/>
    </row>
    <row r="579" spans="1:15" ht="16.2" thickBot="1">
      <c r="A579" s="184"/>
      <c r="B579" s="187"/>
      <c r="D579" s="168"/>
      <c r="E579" s="169"/>
      <c r="F579" s="170"/>
      <c r="G579" s="171"/>
      <c r="H579" s="171"/>
      <c r="I579" s="164" t="str">
        <f t="shared" ref="I579:I642" si="18">IF(C579="","",NORMDIST(C579,K$3,K$4,TRUE))</f>
        <v/>
      </c>
      <c r="N579" s="189"/>
      <c r="O579" s="189"/>
    </row>
    <row r="580" spans="1:15" ht="16.2" thickBot="1">
      <c r="A580" s="184"/>
      <c r="B580" s="187"/>
      <c r="D580" s="168"/>
      <c r="E580" s="169"/>
      <c r="F580" s="170"/>
      <c r="G580" s="171"/>
      <c r="H580" s="171"/>
      <c r="I580" s="164" t="str">
        <f t="shared" si="18"/>
        <v/>
      </c>
      <c r="N580" s="189"/>
      <c r="O580" s="189"/>
    </row>
    <row r="581" spans="1:15" ht="16.2" thickBot="1">
      <c r="A581" s="184"/>
      <c r="B581" s="187"/>
      <c r="D581" s="168"/>
      <c r="E581" s="169"/>
      <c r="F581" s="170"/>
      <c r="G581" s="171"/>
      <c r="H581" s="171"/>
      <c r="I581" s="164" t="str">
        <f t="shared" si="18"/>
        <v/>
      </c>
      <c r="N581" s="189"/>
      <c r="O581" s="189"/>
    </row>
    <row r="582" spans="1:15" ht="16.2" thickBot="1">
      <c r="A582" s="184"/>
      <c r="B582" s="187"/>
      <c r="D582" s="168"/>
      <c r="E582" s="169"/>
      <c r="F582" s="170"/>
      <c r="G582" s="171"/>
      <c r="H582" s="171"/>
      <c r="I582" s="164" t="str">
        <f t="shared" si="18"/>
        <v/>
      </c>
      <c r="N582" s="189"/>
      <c r="O582" s="189"/>
    </row>
    <row r="583" spans="1:15" ht="16.2" thickBot="1">
      <c r="A583" s="184"/>
      <c r="B583" s="187"/>
      <c r="D583" s="168"/>
      <c r="E583" s="169"/>
      <c r="F583" s="170"/>
      <c r="G583" s="171"/>
      <c r="H583" s="171"/>
      <c r="I583" s="164" t="str">
        <f t="shared" si="18"/>
        <v/>
      </c>
      <c r="N583" s="189"/>
      <c r="O583" s="189"/>
    </row>
    <row r="584" spans="1:15" ht="16.2" thickBot="1">
      <c r="A584" s="184"/>
      <c r="B584" s="187"/>
      <c r="D584" s="168"/>
      <c r="E584" s="169"/>
      <c r="F584" s="170"/>
      <c r="G584" s="171"/>
      <c r="H584" s="171"/>
      <c r="I584" s="164" t="str">
        <f t="shared" si="18"/>
        <v/>
      </c>
      <c r="N584" s="189"/>
      <c r="O584" s="189"/>
    </row>
    <row r="585" spans="1:15" ht="16.2" thickBot="1">
      <c r="A585" s="184"/>
      <c r="B585" s="187"/>
      <c r="D585" s="168"/>
      <c r="E585" s="169"/>
      <c r="F585" s="170"/>
      <c r="G585" s="171"/>
      <c r="H585" s="171"/>
      <c r="I585" s="164" t="str">
        <f t="shared" si="18"/>
        <v/>
      </c>
      <c r="N585" s="189"/>
      <c r="O585" s="189"/>
    </row>
    <row r="586" spans="1:15" ht="16.2" thickBot="1">
      <c r="A586" s="184"/>
      <c r="B586" s="187"/>
      <c r="D586" s="168"/>
      <c r="E586" s="169"/>
      <c r="F586" s="170"/>
      <c r="G586" s="171"/>
      <c r="H586" s="171"/>
      <c r="I586" s="164" t="str">
        <f t="shared" si="18"/>
        <v/>
      </c>
      <c r="N586" s="189"/>
      <c r="O586" s="189"/>
    </row>
    <row r="587" spans="1:15" ht="16.2" thickBot="1">
      <c r="A587" s="184"/>
      <c r="B587" s="187"/>
      <c r="D587" s="168"/>
      <c r="E587" s="169"/>
      <c r="F587" s="170"/>
      <c r="G587" s="171"/>
      <c r="H587" s="171"/>
      <c r="I587" s="164" t="str">
        <f t="shared" si="18"/>
        <v/>
      </c>
      <c r="N587" s="189"/>
      <c r="O587" s="189"/>
    </row>
    <row r="588" spans="1:15" ht="16.2" thickBot="1">
      <c r="A588" s="184"/>
      <c r="B588" s="187"/>
      <c r="D588" s="168"/>
      <c r="E588" s="169"/>
      <c r="F588" s="170"/>
      <c r="G588" s="171"/>
      <c r="H588" s="171"/>
      <c r="I588" s="164" t="str">
        <f t="shared" si="18"/>
        <v/>
      </c>
      <c r="N588" s="189"/>
      <c r="O588" s="189"/>
    </row>
    <row r="589" spans="1:15" ht="16.2" thickBot="1">
      <c r="A589" s="184"/>
      <c r="B589" s="187"/>
      <c r="D589" s="168"/>
      <c r="E589" s="169"/>
      <c r="F589" s="170"/>
      <c r="G589" s="171"/>
      <c r="H589" s="171"/>
      <c r="I589" s="164" t="str">
        <f t="shared" si="18"/>
        <v/>
      </c>
      <c r="N589" s="189"/>
      <c r="O589" s="189"/>
    </row>
    <row r="590" spans="1:15" ht="16.2" thickBot="1">
      <c r="A590" s="184"/>
      <c r="B590" s="187"/>
      <c r="D590" s="168"/>
      <c r="E590" s="169"/>
      <c r="F590" s="170"/>
      <c r="G590" s="171"/>
      <c r="H590" s="171"/>
      <c r="I590" s="164" t="str">
        <f t="shared" si="18"/>
        <v/>
      </c>
      <c r="N590" s="189"/>
      <c r="O590" s="189"/>
    </row>
    <row r="591" spans="1:15" ht="16.2" thickBot="1">
      <c r="A591" s="184"/>
      <c r="B591" s="187"/>
      <c r="D591" s="168"/>
      <c r="E591" s="169"/>
      <c r="F591" s="170"/>
      <c r="G591" s="171"/>
      <c r="H591" s="171"/>
      <c r="I591" s="164" t="str">
        <f t="shared" si="18"/>
        <v/>
      </c>
      <c r="N591" s="189"/>
      <c r="O591" s="189"/>
    </row>
    <row r="592" spans="1:15" ht="16.2" thickBot="1">
      <c r="A592" s="184"/>
      <c r="B592" s="187"/>
      <c r="D592" s="168"/>
      <c r="E592" s="169"/>
      <c r="F592" s="170"/>
      <c r="G592" s="171"/>
      <c r="H592" s="171"/>
      <c r="I592" s="164" t="str">
        <f t="shared" si="18"/>
        <v/>
      </c>
      <c r="N592" s="189"/>
      <c r="O592" s="189"/>
    </row>
    <row r="593" spans="1:15" ht="16.2" thickBot="1">
      <c r="A593" s="184"/>
      <c r="B593" s="187"/>
      <c r="D593" s="168"/>
      <c r="E593" s="169"/>
      <c r="F593" s="170"/>
      <c r="G593" s="171"/>
      <c r="H593" s="171"/>
      <c r="I593" s="164" t="str">
        <f t="shared" si="18"/>
        <v/>
      </c>
      <c r="N593" s="189"/>
      <c r="O593" s="189"/>
    </row>
    <row r="594" spans="1:15" ht="16.2" thickBot="1">
      <c r="A594" s="184"/>
      <c r="B594" s="187"/>
      <c r="D594" s="168"/>
      <c r="E594" s="169"/>
      <c r="F594" s="170"/>
      <c r="G594" s="171"/>
      <c r="H594" s="171"/>
      <c r="I594" s="164" t="str">
        <f t="shared" si="18"/>
        <v/>
      </c>
      <c r="N594" s="189"/>
      <c r="O594" s="189"/>
    </row>
    <row r="595" spans="1:15" ht="16.2" thickBot="1">
      <c r="A595" s="184"/>
      <c r="B595" s="187"/>
      <c r="D595" s="168"/>
      <c r="E595" s="169"/>
      <c r="F595" s="170"/>
      <c r="G595" s="171"/>
      <c r="H595" s="171"/>
      <c r="I595" s="164" t="str">
        <f t="shared" si="18"/>
        <v/>
      </c>
      <c r="N595" s="189"/>
      <c r="O595" s="189"/>
    </row>
    <row r="596" spans="1:15" ht="16.2" thickBot="1">
      <c r="A596" s="184"/>
      <c r="B596" s="187"/>
      <c r="D596" s="168"/>
      <c r="E596" s="169"/>
      <c r="F596" s="170"/>
      <c r="G596" s="171"/>
      <c r="H596" s="171"/>
      <c r="I596" s="164" t="str">
        <f t="shared" si="18"/>
        <v/>
      </c>
      <c r="N596" s="189"/>
      <c r="O596" s="189"/>
    </row>
    <row r="597" spans="1:15" ht="16.2" thickBot="1">
      <c r="A597" s="184"/>
      <c r="B597" s="187"/>
      <c r="D597" s="168"/>
      <c r="E597" s="169"/>
      <c r="F597" s="170"/>
      <c r="G597" s="171"/>
      <c r="H597" s="171"/>
      <c r="I597" s="164" t="str">
        <f t="shared" si="18"/>
        <v/>
      </c>
      <c r="N597" s="189"/>
      <c r="O597" s="189"/>
    </row>
    <row r="598" spans="1:15" ht="16.2" thickBot="1">
      <c r="A598" s="184"/>
      <c r="B598" s="187"/>
      <c r="D598" s="168"/>
      <c r="E598" s="169"/>
      <c r="F598" s="170"/>
      <c r="G598" s="171"/>
      <c r="H598" s="171"/>
      <c r="I598" s="164" t="str">
        <f t="shared" si="18"/>
        <v/>
      </c>
      <c r="N598" s="189"/>
      <c r="O598" s="189"/>
    </row>
    <row r="599" spans="1:15" ht="16.2" thickBot="1">
      <c r="A599" s="184"/>
      <c r="B599" s="187"/>
      <c r="D599" s="168"/>
      <c r="E599" s="169"/>
      <c r="F599" s="170"/>
      <c r="G599" s="171"/>
      <c r="H599" s="171"/>
      <c r="I599" s="164" t="str">
        <f t="shared" si="18"/>
        <v/>
      </c>
      <c r="N599" s="189"/>
      <c r="O599" s="189"/>
    </row>
    <row r="600" spans="1:15" ht="16.2" thickBot="1">
      <c r="A600" s="184"/>
      <c r="B600" s="187"/>
      <c r="D600" s="168"/>
      <c r="E600" s="169"/>
      <c r="F600" s="170"/>
      <c r="G600" s="171"/>
      <c r="H600" s="171"/>
      <c r="I600" s="164" t="str">
        <f t="shared" si="18"/>
        <v/>
      </c>
      <c r="N600" s="189"/>
      <c r="O600" s="189"/>
    </row>
    <row r="601" spans="1:15" ht="16.2" thickBot="1">
      <c r="A601" s="184"/>
      <c r="B601" s="187"/>
      <c r="D601" s="168"/>
      <c r="E601" s="169"/>
      <c r="F601" s="170"/>
      <c r="G601" s="171"/>
      <c r="H601" s="171"/>
      <c r="I601" s="164" t="str">
        <f t="shared" si="18"/>
        <v/>
      </c>
      <c r="N601" s="189"/>
      <c r="O601" s="189"/>
    </row>
    <row r="602" spans="1:15" ht="16.2" thickBot="1">
      <c r="A602" s="184"/>
      <c r="B602" s="187"/>
      <c r="D602" s="168"/>
      <c r="E602" s="169"/>
      <c r="F602" s="170"/>
      <c r="G602" s="171"/>
      <c r="H602" s="171"/>
      <c r="I602" s="164" t="str">
        <f t="shared" si="18"/>
        <v/>
      </c>
      <c r="N602" s="189"/>
      <c r="O602" s="189"/>
    </row>
    <row r="603" spans="1:15" ht="16.2" thickBot="1">
      <c r="A603" s="184"/>
      <c r="B603" s="187"/>
      <c r="D603" s="168"/>
      <c r="E603" s="169"/>
      <c r="F603" s="170"/>
      <c r="G603" s="171"/>
      <c r="H603" s="171"/>
      <c r="I603" s="164" t="str">
        <f t="shared" si="18"/>
        <v/>
      </c>
      <c r="N603" s="189"/>
      <c r="O603" s="189"/>
    </row>
    <row r="604" spans="1:15" ht="16.2" thickBot="1">
      <c r="A604" s="184"/>
      <c r="B604" s="187"/>
      <c r="D604" s="168"/>
      <c r="E604" s="169"/>
      <c r="F604" s="170"/>
      <c r="G604" s="171"/>
      <c r="H604" s="171"/>
      <c r="I604" s="164" t="str">
        <f t="shared" si="18"/>
        <v/>
      </c>
      <c r="N604" s="189"/>
      <c r="O604" s="189"/>
    </row>
    <row r="605" spans="1:15" ht="16.2" thickBot="1">
      <c r="A605" s="184"/>
      <c r="B605" s="187"/>
      <c r="D605" s="168"/>
      <c r="E605" s="169"/>
      <c r="F605" s="170"/>
      <c r="G605" s="171"/>
      <c r="H605" s="171"/>
      <c r="I605" s="164" t="str">
        <f t="shared" si="18"/>
        <v/>
      </c>
      <c r="N605" s="189"/>
      <c r="O605" s="189"/>
    </row>
    <row r="606" spans="1:15" ht="16.2" thickBot="1">
      <c r="A606" s="184"/>
      <c r="B606" s="187"/>
      <c r="D606" s="168"/>
      <c r="E606" s="169"/>
      <c r="F606" s="170"/>
      <c r="G606" s="171"/>
      <c r="H606" s="171"/>
      <c r="I606" s="164" t="str">
        <f t="shared" si="18"/>
        <v/>
      </c>
      <c r="N606" s="189"/>
      <c r="O606" s="189"/>
    </row>
    <row r="607" spans="1:15" ht="16.2" thickBot="1">
      <c r="A607" s="184"/>
      <c r="B607" s="187"/>
      <c r="D607" s="168"/>
      <c r="E607" s="169"/>
      <c r="F607" s="170"/>
      <c r="G607" s="171"/>
      <c r="H607" s="171"/>
      <c r="I607" s="164" t="str">
        <f t="shared" si="18"/>
        <v/>
      </c>
      <c r="N607" s="189"/>
      <c r="O607" s="189"/>
    </row>
    <row r="608" spans="1:15" ht="16.2" thickBot="1">
      <c r="A608" s="184"/>
      <c r="B608" s="187"/>
      <c r="D608" s="168"/>
      <c r="E608" s="169"/>
      <c r="F608" s="170"/>
      <c r="G608" s="171"/>
      <c r="H608" s="171"/>
      <c r="I608" s="164" t="str">
        <f t="shared" si="18"/>
        <v/>
      </c>
      <c r="N608" s="189"/>
      <c r="O608" s="189"/>
    </row>
    <row r="609" spans="1:15" ht="16.2" thickBot="1">
      <c r="A609" s="184"/>
      <c r="B609" s="187"/>
      <c r="D609" s="168"/>
      <c r="E609" s="169"/>
      <c r="F609" s="170"/>
      <c r="G609" s="171"/>
      <c r="H609" s="171"/>
      <c r="I609" s="164" t="str">
        <f t="shared" si="18"/>
        <v/>
      </c>
      <c r="N609" s="189"/>
      <c r="O609" s="189"/>
    </row>
    <row r="610" spans="1:15" ht="16.2" thickBot="1">
      <c r="A610" s="184"/>
      <c r="B610" s="187"/>
      <c r="D610" s="168"/>
      <c r="E610" s="169"/>
      <c r="F610" s="170"/>
      <c r="G610" s="171"/>
      <c r="H610" s="171"/>
      <c r="I610" s="164" t="str">
        <f t="shared" si="18"/>
        <v/>
      </c>
      <c r="N610" s="189"/>
      <c r="O610" s="189"/>
    </row>
    <row r="611" spans="1:15" ht="16.2" thickBot="1">
      <c r="A611" s="184"/>
      <c r="B611" s="187"/>
      <c r="D611" s="168"/>
      <c r="E611" s="169"/>
      <c r="F611" s="170"/>
      <c r="G611" s="171"/>
      <c r="H611" s="171"/>
      <c r="I611" s="164" t="str">
        <f t="shared" si="18"/>
        <v/>
      </c>
      <c r="N611" s="189"/>
      <c r="O611" s="189"/>
    </row>
    <row r="612" spans="1:15" ht="16.2" thickBot="1">
      <c r="A612" s="184"/>
      <c r="B612" s="187"/>
      <c r="D612" s="168"/>
      <c r="E612" s="169"/>
      <c r="F612" s="170"/>
      <c r="G612" s="171"/>
      <c r="H612" s="171"/>
      <c r="I612" s="164" t="str">
        <f t="shared" si="18"/>
        <v/>
      </c>
      <c r="N612" s="189"/>
      <c r="O612" s="189"/>
    </row>
    <row r="613" spans="1:15" ht="16.2" thickBot="1">
      <c r="A613" s="184"/>
      <c r="B613" s="187"/>
      <c r="D613" s="168"/>
      <c r="E613" s="169"/>
      <c r="F613" s="170"/>
      <c r="G613" s="171"/>
      <c r="H613" s="171"/>
      <c r="I613" s="164" t="str">
        <f t="shared" si="18"/>
        <v/>
      </c>
      <c r="N613" s="189"/>
      <c r="O613" s="189"/>
    </row>
    <row r="614" spans="1:15" ht="16.2" thickBot="1">
      <c r="A614" s="184"/>
      <c r="B614" s="187"/>
      <c r="D614" s="168"/>
      <c r="E614" s="169"/>
      <c r="F614" s="170"/>
      <c r="G614" s="171"/>
      <c r="H614" s="171"/>
      <c r="I614" s="164" t="str">
        <f t="shared" si="18"/>
        <v/>
      </c>
      <c r="N614" s="189"/>
      <c r="O614" s="189"/>
    </row>
    <row r="615" spans="1:15" ht="16.2" thickBot="1">
      <c r="A615" s="184"/>
      <c r="B615" s="187"/>
      <c r="D615" s="168"/>
      <c r="E615" s="169"/>
      <c r="F615" s="170"/>
      <c r="G615" s="171"/>
      <c r="H615" s="171"/>
      <c r="I615" s="164" t="str">
        <f t="shared" si="18"/>
        <v/>
      </c>
      <c r="N615" s="189"/>
      <c r="O615" s="189"/>
    </row>
    <row r="616" spans="1:15" ht="16.2" thickBot="1">
      <c r="A616" s="184"/>
      <c r="B616" s="187"/>
      <c r="D616" s="168"/>
      <c r="E616" s="169"/>
      <c r="F616" s="170"/>
      <c r="G616" s="171"/>
      <c r="H616" s="171"/>
      <c r="I616" s="164" t="str">
        <f t="shared" si="18"/>
        <v/>
      </c>
      <c r="N616" s="189"/>
      <c r="O616" s="189"/>
    </row>
    <row r="617" spans="1:15" ht="16.2" thickBot="1">
      <c r="A617" s="184"/>
      <c r="B617" s="187"/>
      <c r="D617" s="168"/>
      <c r="E617" s="169"/>
      <c r="F617" s="170"/>
      <c r="G617" s="171"/>
      <c r="H617" s="171"/>
      <c r="I617" s="164" t="str">
        <f t="shared" si="18"/>
        <v/>
      </c>
      <c r="N617" s="189"/>
      <c r="O617" s="189"/>
    </row>
    <row r="618" spans="1:15" ht="16.2" thickBot="1">
      <c r="A618" s="184"/>
      <c r="B618" s="187"/>
      <c r="D618" s="168"/>
      <c r="E618" s="169"/>
      <c r="F618" s="170"/>
      <c r="G618" s="171"/>
      <c r="H618" s="171"/>
      <c r="I618" s="164" t="str">
        <f t="shared" si="18"/>
        <v/>
      </c>
      <c r="N618" s="189"/>
      <c r="O618" s="189"/>
    </row>
    <row r="619" spans="1:15" ht="16.2" thickBot="1">
      <c r="A619" s="184"/>
      <c r="B619" s="187"/>
      <c r="D619" s="168"/>
      <c r="E619" s="169"/>
      <c r="F619" s="170"/>
      <c r="G619" s="171"/>
      <c r="H619" s="171"/>
      <c r="I619" s="164" t="str">
        <f t="shared" si="18"/>
        <v/>
      </c>
      <c r="N619" s="189"/>
      <c r="O619" s="189"/>
    </row>
    <row r="620" spans="1:15" ht="16.2" thickBot="1">
      <c r="A620" s="184"/>
      <c r="B620" s="187"/>
      <c r="D620" s="168"/>
      <c r="E620" s="169"/>
      <c r="F620" s="170"/>
      <c r="G620" s="171"/>
      <c r="H620" s="171"/>
      <c r="I620" s="164" t="str">
        <f t="shared" si="18"/>
        <v/>
      </c>
      <c r="N620" s="189"/>
      <c r="O620" s="189"/>
    </row>
    <row r="621" spans="1:15" ht="16.2" thickBot="1">
      <c r="A621" s="184"/>
      <c r="B621" s="187"/>
      <c r="D621" s="168"/>
      <c r="E621" s="169"/>
      <c r="F621" s="170"/>
      <c r="G621" s="171"/>
      <c r="H621" s="171"/>
      <c r="I621" s="164" t="str">
        <f t="shared" si="18"/>
        <v/>
      </c>
      <c r="N621" s="189"/>
      <c r="O621" s="189"/>
    </row>
    <row r="622" spans="1:15" ht="16.2" thickBot="1">
      <c r="A622" s="184"/>
      <c r="B622" s="187"/>
      <c r="D622" s="168"/>
      <c r="E622" s="169"/>
      <c r="F622" s="170"/>
      <c r="G622" s="171"/>
      <c r="H622" s="171"/>
      <c r="I622" s="164" t="str">
        <f t="shared" si="18"/>
        <v/>
      </c>
      <c r="N622" s="189"/>
      <c r="O622" s="189"/>
    </row>
    <row r="623" spans="1:15" ht="16.2" thickBot="1">
      <c r="A623" s="184"/>
      <c r="B623" s="187"/>
      <c r="D623" s="168"/>
      <c r="E623" s="169"/>
      <c r="F623" s="170"/>
      <c r="G623" s="171"/>
      <c r="H623" s="171"/>
      <c r="I623" s="164" t="str">
        <f t="shared" si="18"/>
        <v/>
      </c>
      <c r="N623" s="189"/>
      <c r="O623" s="189"/>
    </row>
    <row r="624" spans="1:15" ht="16.2" thickBot="1">
      <c r="A624" s="184"/>
      <c r="B624" s="187"/>
      <c r="D624" s="168"/>
      <c r="E624" s="169"/>
      <c r="F624" s="170"/>
      <c r="G624" s="171"/>
      <c r="H624" s="171"/>
      <c r="I624" s="164" t="str">
        <f t="shared" si="18"/>
        <v/>
      </c>
      <c r="N624" s="189"/>
      <c r="O624" s="189"/>
    </row>
    <row r="625" spans="1:15" ht="16.2" thickBot="1">
      <c r="A625" s="184"/>
      <c r="B625" s="187"/>
      <c r="D625" s="168"/>
      <c r="E625" s="169"/>
      <c r="F625" s="170"/>
      <c r="G625" s="171"/>
      <c r="H625" s="171"/>
      <c r="I625" s="164" t="str">
        <f t="shared" si="18"/>
        <v/>
      </c>
      <c r="N625" s="189"/>
      <c r="O625" s="189"/>
    </row>
    <row r="626" spans="1:15" ht="16.2" thickBot="1">
      <c r="A626" s="184"/>
      <c r="B626" s="187"/>
      <c r="D626" s="168"/>
      <c r="E626" s="169"/>
      <c r="F626" s="170"/>
      <c r="G626" s="171"/>
      <c r="H626" s="171"/>
      <c r="I626" s="164" t="str">
        <f t="shared" si="18"/>
        <v/>
      </c>
      <c r="N626" s="189"/>
      <c r="O626" s="189"/>
    </row>
    <row r="627" spans="1:15" ht="16.2" thickBot="1">
      <c r="A627" s="184"/>
      <c r="B627" s="187"/>
      <c r="D627" s="168"/>
      <c r="E627" s="169"/>
      <c r="F627" s="170"/>
      <c r="G627" s="171"/>
      <c r="H627" s="171"/>
      <c r="I627" s="164" t="str">
        <f t="shared" si="18"/>
        <v/>
      </c>
      <c r="N627" s="189"/>
      <c r="O627" s="189"/>
    </row>
    <row r="628" spans="1:15" ht="16.2" thickBot="1">
      <c r="A628" s="184"/>
      <c r="B628" s="187"/>
      <c r="D628" s="168"/>
      <c r="E628" s="169"/>
      <c r="F628" s="170"/>
      <c r="G628" s="171"/>
      <c r="H628" s="171"/>
      <c r="I628" s="164" t="str">
        <f t="shared" si="18"/>
        <v/>
      </c>
      <c r="N628" s="189"/>
      <c r="O628" s="189"/>
    </row>
    <row r="629" spans="1:15" ht="16.2" thickBot="1">
      <c r="A629" s="184"/>
      <c r="B629" s="187"/>
      <c r="D629" s="168"/>
      <c r="E629" s="169"/>
      <c r="F629" s="170"/>
      <c r="G629" s="171"/>
      <c r="H629" s="171"/>
      <c r="I629" s="164" t="str">
        <f t="shared" si="18"/>
        <v/>
      </c>
      <c r="N629" s="189"/>
      <c r="O629" s="189"/>
    </row>
    <row r="630" spans="1:15" ht="16.2" thickBot="1">
      <c r="A630" s="184"/>
      <c r="B630" s="187"/>
      <c r="D630" s="168"/>
      <c r="E630" s="169"/>
      <c r="F630" s="170"/>
      <c r="G630" s="171"/>
      <c r="H630" s="171"/>
      <c r="I630" s="164" t="str">
        <f t="shared" si="18"/>
        <v/>
      </c>
      <c r="N630" s="189"/>
      <c r="O630" s="189"/>
    </row>
    <row r="631" spans="1:15" ht="16.2" thickBot="1">
      <c r="A631" s="184"/>
      <c r="B631" s="187"/>
      <c r="D631" s="168"/>
      <c r="E631" s="169"/>
      <c r="F631" s="170"/>
      <c r="G631" s="171"/>
      <c r="H631" s="171"/>
      <c r="I631" s="164" t="str">
        <f t="shared" si="18"/>
        <v/>
      </c>
      <c r="N631" s="189"/>
      <c r="O631" s="189"/>
    </row>
    <row r="632" spans="1:15" ht="16.2" thickBot="1">
      <c r="A632" s="184"/>
      <c r="B632" s="187"/>
      <c r="D632" s="168"/>
      <c r="E632" s="169"/>
      <c r="F632" s="170"/>
      <c r="G632" s="171"/>
      <c r="H632" s="171"/>
      <c r="I632" s="164" t="str">
        <f t="shared" si="18"/>
        <v/>
      </c>
      <c r="N632" s="189"/>
      <c r="O632" s="189"/>
    </row>
    <row r="633" spans="1:15" ht="16.2" thickBot="1">
      <c r="A633" s="184"/>
      <c r="B633" s="187"/>
      <c r="D633" s="168"/>
      <c r="E633" s="169"/>
      <c r="F633" s="170"/>
      <c r="G633" s="171"/>
      <c r="H633" s="171"/>
      <c r="I633" s="164" t="str">
        <f t="shared" si="18"/>
        <v/>
      </c>
      <c r="N633" s="189"/>
      <c r="O633" s="189"/>
    </row>
    <row r="634" spans="1:15" ht="16.2" thickBot="1">
      <c r="A634" s="184"/>
      <c r="B634" s="187"/>
      <c r="D634" s="168"/>
      <c r="E634" s="169"/>
      <c r="F634" s="170"/>
      <c r="G634" s="171"/>
      <c r="H634" s="171"/>
      <c r="I634" s="164" t="str">
        <f t="shared" si="18"/>
        <v/>
      </c>
      <c r="N634" s="189"/>
      <c r="O634" s="189"/>
    </row>
    <row r="635" spans="1:15" ht="16.2" thickBot="1">
      <c r="A635" s="184"/>
      <c r="B635" s="187"/>
      <c r="D635" s="168"/>
      <c r="E635" s="169"/>
      <c r="F635" s="170"/>
      <c r="G635" s="171"/>
      <c r="H635" s="171"/>
      <c r="I635" s="164" t="str">
        <f t="shared" si="18"/>
        <v/>
      </c>
      <c r="N635" s="189"/>
      <c r="O635" s="189"/>
    </row>
    <row r="636" spans="1:15" ht="16.2" thickBot="1">
      <c r="A636" s="184"/>
      <c r="B636" s="187"/>
      <c r="D636" s="168"/>
      <c r="E636" s="169"/>
      <c r="F636" s="170"/>
      <c r="G636" s="171"/>
      <c r="H636" s="171"/>
      <c r="I636" s="164" t="str">
        <f t="shared" si="18"/>
        <v/>
      </c>
      <c r="N636" s="189"/>
      <c r="O636" s="189"/>
    </row>
    <row r="637" spans="1:15" ht="16.2" thickBot="1">
      <c r="A637" s="184"/>
      <c r="B637" s="187"/>
      <c r="D637" s="168"/>
      <c r="E637" s="169"/>
      <c r="F637" s="170"/>
      <c r="G637" s="171"/>
      <c r="H637" s="171"/>
      <c r="I637" s="164" t="str">
        <f t="shared" si="18"/>
        <v/>
      </c>
      <c r="N637" s="189"/>
      <c r="O637" s="189"/>
    </row>
    <row r="638" spans="1:15" ht="16.2" thickBot="1">
      <c r="A638" s="184"/>
      <c r="B638" s="187"/>
      <c r="D638" s="168"/>
      <c r="E638" s="169"/>
      <c r="F638" s="170"/>
      <c r="G638" s="171"/>
      <c r="H638" s="171"/>
      <c r="I638" s="164" t="str">
        <f t="shared" si="18"/>
        <v/>
      </c>
      <c r="N638" s="189"/>
      <c r="O638" s="189"/>
    </row>
    <row r="639" spans="1:15" ht="16.2" thickBot="1">
      <c r="A639" s="184"/>
      <c r="B639" s="187"/>
      <c r="D639" s="168"/>
      <c r="E639" s="169"/>
      <c r="F639" s="170"/>
      <c r="G639" s="171"/>
      <c r="H639" s="171"/>
      <c r="I639" s="164" t="str">
        <f t="shared" si="18"/>
        <v/>
      </c>
      <c r="N639" s="189"/>
      <c r="O639" s="189"/>
    </row>
    <row r="640" spans="1:15" ht="16.2" thickBot="1">
      <c r="A640" s="184"/>
      <c r="B640" s="187"/>
      <c r="D640" s="168"/>
      <c r="E640" s="169"/>
      <c r="F640" s="170"/>
      <c r="G640" s="171"/>
      <c r="H640" s="171"/>
      <c r="I640" s="164" t="str">
        <f t="shared" si="18"/>
        <v/>
      </c>
      <c r="N640" s="189"/>
      <c r="O640" s="189"/>
    </row>
    <row r="641" spans="1:15" ht="16.2" thickBot="1">
      <c r="A641" s="184"/>
      <c r="B641" s="187"/>
      <c r="D641" s="168"/>
      <c r="E641" s="169"/>
      <c r="F641" s="170"/>
      <c r="G641" s="171"/>
      <c r="H641" s="171"/>
      <c r="I641" s="164" t="str">
        <f t="shared" si="18"/>
        <v/>
      </c>
      <c r="N641" s="189"/>
      <c r="O641" s="189"/>
    </row>
    <row r="642" spans="1:15" ht="16.2" thickBot="1">
      <c r="A642" s="184"/>
      <c r="B642" s="187"/>
      <c r="D642" s="168"/>
      <c r="E642" s="169"/>
      <c r="F642" s="170"/>
      <c r="G642" s="171"/>
      <c r="H642" s="171"/>
      <c r="I642" s="164" t="str">
        <f t="shared" si="18"/>
        <v/>
      </c>
      <c r="N642" s="189"/>
      <c r="O642" s="189"/>
    </row>
    <row r="643" spans="1:15" ht="16.2" thickBot="1">
      <c r="A643" s="184"/>
      <c r="B643" s="187"/>
      <c r="D643" s="168"/>
      <c r="E643" s="169"/>
      <c r="F643" s="170"/>
      <c r="G643" s="171"/>
      <c r="H643" s="171"/>
      <c r="I643" s="164" t="str">
        <f t="shared" ref="I643:I706" si="19">IF(C643="","",NORMDIST(C643,K$3,K$4,TRUE))</f>
        <v/>
      </c>
      <c r="N643" s="189"/>
      <c r="O643" s="189"/>
    </row>
    <row r="644" spans="1:15" ht="16.2" thickBot="1">
      <c r="A644" s="184"/>
      <c r="B644" s="187"/>
      <c r="D644" s="168"/>
      <c r="E644" s="169"/>
      <c r="F644" s="170"/>
      <c r="G644" s="171"/>
      <c r="H644" s="171"/>
      <c r="I644" s="164" t="str">
        <f t="shared" si="19"/>
        <v/>
      </c>
      <c r="N644" s="189"/>
      <c r="O644" s="189"/>
    </row>
    <row r="645" spans="1:15" ht="16.2" thickBot="1">
      <c r="A645" s="184"/>
      <c r="B645" s="187"/>
      <c r="D645" s="168"/>
      <c r="E645" s="169"/>
      <c r="F645" s="170"/>
      <c r="G645" s="171"/>
      <c r="H645" s="171"/>
      <c r="I645" s="164" t="str">
        <f t="shared" si="19"/>
        <v/>
      </c>
      <c r="N645" s="189"/>
      <c r="O645" s="189"/>
    </row>
    <row r="646" spans="1:15" ht="16.2" thickBot="1">
      <c r="A646" s="184"/>
      <c r="B646" s="187"/>
      <c r="D646" s="168"/>
      <c r="E646" s="169"/>
      <c r="F646" s="170"/>
      <c r="G646" s="171"/>
      <c r="H646" s="171"/>
      <c r="I646" s="164" t="str">
        <f t="shared" si="19"/>
        <v/>
      </c>
      <c r="N646" s="189"/>
      <c r="O646" s="189"/>
    </row>
    <row r="647" spans="1:15" ht="16.2" thickBot="1">
      <c r="A647" s="184"/>
      <c r="B647" s="187"/>
      <c r="D647" s="168"/>
      <c r="E647" s="169"/>
      <c r="F647" s="170"/>
      <c r="G647" s="171"/>
      <c r="H647" s="171"/>
      <c r="I647" s="164" t="str">
        <f t="shared" si="19"/>
        <v/>
      </c>
      <c r="N647" s="189"/>
      <c r="O647" s="189"/>
    </row>
    <row r="648" spans="1:15" ht="16.2" thickBot="1">
      <c r="A648" s="184"/>
      <c r="B648" s="187"/>
      <c r="D648" s="168"/>
      <c r="E648" s="169"/>
      <c r="F648" s="170"/>
      <c r="G648" s="171"/>
      <c r="H648" s="171"/>
      <c r="I648" s="164" t="str">
        <f t="shared" si="19"/>
        <v/>
      </c>
      <c r="N648" s="189"/>
      <c r="O648" s="189"/>
    </row>
    <row r="649" spans="1:15" ht="16.2" thickBot="1">
      <c r="A649" s="184"/>
      <c r="B649" s="187"/>
      <c r="D649" s="168"/>
      <c r="E649" s="169"/>
      <c r="F649" s="170"/>
      <c r="G649" s="171"/>
      <c r="H649" s="171"/>
      <c r="I649" s="164" t="str">
        <f t="shared" si="19"/>
        <v/>
      </c>
      <c r="N649" s="189"/>
      <c r="O649" s="189"/>
    </row>
    <row r="650" spans="1:15" ht="16.2" thickBot="1">
      <c r="A650" s="184"/>
      <c r="B650" s="187"/>
      <c r="D650" s="168"/>
      <c r="E650" s="169"/>
      <c r="F650" s="170"/>
      <c r="G650" s="171"/>
      <c r="H650" s="171"/>
      <c r="I650" s="164" t="str">
        <f t="shared" si="19"/>
        <v/>
      </c>
      <c r="N650" s="189"/>
      <c r="O650" s="189"/>
    </row>
    <row r="651" spans="1:15" ht="16.2" thickBot="1">
      <c r="A651" s="184"/>
      <c r="B651" s="187"/>
      <c r="D651" s="168"/>
      <c r="E651" s="169"/>
      <c r="F651" s="170"/>
      <c r="G651" s="171"/>
      <c r="H651" s="171"/>
      <c r="I651" s="164" t="str">
        <f t="shared" si="19"/>
        <v/>
      </c>
      <c r="N651" s="189"/>
      <c r="O651" s="189"/>
    </row>
    <row r="652" spans="1:15" ht="16.2" thickBot="1">
      <c r="A652" s="184"/>
      <c r="B652" s="187"/>
      <c r="D652" s="168"/>
      <c r="E652" s="169"/>
      <c r="F652" s="170"/>
      <c r="G652" s="171"/>
      <c r="H652" s="171"/>
      <c r="I652" s="164" t="str">
        <f t="shared" si="19"/>
        <v/>
      </c>
      <c r="N652" s="189"/>
      <c r="O652" s="189"/>
    </row>
    <row r="653" spans="1:15" ht="16.2" thickBot="1">
      <c r="A653" s="184"/>
      <c r="B653" s="187"/>
      <c r="D653" s="168"/>
      <c r="E653" s="169"/>
      <c r="F653" s="170"/>
      <c r="G653" s="171"/>
      <c r="H653" s="171"/>
      <c r="I653" s="164" t="str">
        <f t="shared" si="19"/>
        <v/>
      </c>
      <c r="N653" s="189"/>
      <c r="O653" s="189"/>
    </row>
    <row r="654" spans="1:15" ht="16.2" thickBot="1">
      <c r="A654" s="184"/>
      <c r="B654" s="187"/>
      <c r="D654" s="168"/>
      <c r="E654" s="169"/>
      <c r="F654" s="170"/>
      <c r="G654" s="171"/>
      <c r="H654" s="171"/>
      <c r="I654" s="164" t="str">
        <f t="shared" si="19"/>
        <v/>
      </c>
      <c r="N654" s="189"/>
      <c r="O654" s="189"/>
    </row>
    <row r="655" spans="1:15" ht="16.2" thickBot="1">
      <c r="A655" s="184"/>
      <c r="B655" s="187"/>
      <c r="D655" s="168"/>
      <c r="E655" s="169"/>
      <c r="F655" s="170"/>
      <c r="G655" s="171"/>
      <c r="H655" s="171"/>
      <c r="I655" s="164" t="str">
        <f t="shared" si="19"/>
        <v/>
      </c>
      <c r="N655" s="189"/>
      <c r="O655" s="189"/>
    </row>
    <row r="656" spans="1:15" ht="16.2" thickBot="1">
      <c r="A656" s="184"/>
      <c r="B656" s="187"/>
      <c r="D656" s="168"/>
      <c r="E656" s="169"/>
      <c r="F656" s="170"/>
      <c r="G656" s="171"/>
      <c r="H656" s="171"/>
      <c r="I656" s="164" t="str">
        <f t="shared" si="19"/>
        <v/>
      </c>
      <c r="N656" s="189"/>
      <c r="O656" s="189"/>
    </row>
    <row r="657" spans="1:15" ht="16.2" thickBot="1">
      <c r="A657" s="184"/>
      <c r="B657" s="187"/>
      <c r="D657" s="168"/>
      <c r="E657" s="169"/>
      <c r="F657" s="170"/>
      <c r="G657" s="171"/>
      <c r="H657" s="171"/>
      <c r="I657" s="164" t="str">
        <f t="shared" si="19"/>
        <v/>
      </c>
      <c r="N657" s="189"/>
      <c r="O657" s="189"/>
    </row>
    <row r="658" spans="1:15" ht="16.2" thickBot="1">
      <c r="A658" s="184"/>
      <c r="B658" s="187"/>
      <c r="D658" s="168"/>
      <c r="E658" s="169"/>
      <c r="F658" s="170"/>
      <c r="G658" s="171"/>
      <c r="H658" s="171"/>
      <c r="I658" s="164" t="str">
        <f t="shared" si="19"/>
        <v/>
      </c>
      <c r="N658" s="189"/>
      <c r="O658" s="189"/>
    </row>
    <row r="659" spans="1:15" ht="16.2" thickBot="1">
      <c r="A659" s="184"/>
      <c r="B659" s="187"/>
      <c r="D659" s="168"/>
      <c r="E659" s="169"/>
      <c r="F659" s="170"/>
      <c r="G659" s="171"/>
      <c r="H659" s="171"/>
      <c r="I659" s="164" t="str">
        <f t="shared" si="19"/>
        <v/>
      </c>
      <c r="N659" s="189"/>
      <c r="O659" s="189"/>
    </row>
    <row r="660" spans="1:15" ht="16.2" thickBot="1">
      <c r="A660" s="184"/>
      <c r="B660" s="187"/>
      <c r="D660" s="168"/>
      <c r="E660" s="169"/>
      <c r="F660" s="170"/>
      <c r="G660" s="171"/>
      <c r="H660" s="171"/>
      <c r="I660" s="164" t="str">
        <f t="shared" si="19"/>
        <v/>
      </c>
      <c r="N660" s="189"/>
      <c r="O660" s="189"/>
    </row>
    <row r="661" spans="1:15" ht="16.2" thickBot="1">
      <c r="A661" s="184"/>
      <c r="B661" s="187"/>
      <c r="D661" s="168"/>
      <c r="E661" s="169"/>
      <c r="F661" s="170"/>
      <c r="G661" s="171"/>
      <c r="H661" s="171"/>
      <c r="I661" s="164" t="str">
        <f t="shared" si="19"/>
        <v/>
      </c>
      <c r="N661" s="189"/>
      <c r="O661" s="189"/>
    </row>
    <row r="662" spans="1:15" ht="16.2" thickBot="1">
      <c r="A662" s="184"/>
      <c r="B662" s="187"/>
      <c r="D662" s="168"/>
      <c r="E662" s="169"/>
      <c r="F662" s="170"/>
      <c r="G662" s="171"/>
      <c r="H662" s="171"/>
      <c r="I662" s="164" t="str">
        <f t="shared" si="19"/>
        <v/>
      </c>
      <c r="N662" s="189"/>
      <c r="O662" s="189"/>
    </row>
    <row r="663" spans="1:15" ht="16.2" thickBot="1">
      <c r="A663" s="184"/>
      <c r="B663" s="187"/>
      <c r="D663" s="168"/>
      <c r="E663" s="169"/>
      <c r="F663" s="170"/>
      <c r="G663" s="171"/>
      <c r="H663" s="171"/>
      <c r="I663" s="164" t="str">
        <f t="shared" si="19"/>
        <v/>
      </c>
      <c r="N663" s="189"/>
      <c r="O663" s="189"/>
    </row>
    <row r="664" spans="1:15" ht="16.2" thickBot="1">
      <c r="A664" s="184"/>
      <c r="B664" s="187"/>
      <c r="D664" s="168"/>
      <c r="E664" s="169"/>
      <c r="F664" s="170"/>
      <c r="G664" s="171"/>
      <c r="H664" s="171"/>
      <c r="I664" s="164" t="str">
        <f t="shared" si="19"/>
        <v/>
      </c>
      <c r="N664" s="189"/>
      <c r="O664" s="189"/>
    </row>
    <row r="665" spans="1:15" ht="16.2" thickBot="1">
      <c r="A665" s="184"/>
      <c r="B665" s="187"/>
      <c r="D665" s="168"/>
      <c r="E665" s="169"/>
      <c r="F665" s="170"/>
      <c r="G665" s="171"/>
      <c r="H665" s="171"/>
      <c r="I665" s="164" t="str">
        <f t="shared" si="19"/>
        <v/>
      </c>
      <c r="N665" s="189"/>
      <c r="O665" s="189"/>
    </row>
    <row r="666" spans="1:15" ht="16.2" thickBot="1">
      <c r="A666" s="184"/>
      <c r="B666" s="187"/>
      <c r="D666" s="168"/>
      <c r="E666" s="169"/>
      <c r="F666" s="170"/>
      <c r="G666" s="171"/>
      <c r="H666" s="171"/>
      <c r="I666" s="164" t="str">
        <f t="shared" si="19"/>
        <v/>
      </c>
      <c r="N666" s="189"/>
      <c r="O666" s="189"/>
    </row>
    <row r="667" spans="1:15" ht="16.2" thickBot="1">
      <c r="A667" s="184"/>
      <c r="B667" s="187"/>
      <c r="D667" s="168"/>
      <c r="E667" s="169"/>
      <c r="F667" s="170"/>
      <c r="G667" s="171"/>
      <c r="H667" s="171"/>
      <c r="I667" s="164" t="str">
        <f t="shared" si="19"/>
        <v/>
      </c>
      <c r="N667" s="189"/>
      <c r="O667" s="189"/>
    </row>
    <row r="668" spans="1:15" ht="16.2" thickBot="1">
      <c r="A668" s="184"/>
      <c r="B668" s="187"/>
      <c r="D668" s="168"/>
      <c r="E668" s="169"/>
      <c r="F668" s="170"/>
      <c r="G668" s="171"/>
      <c r="H668" s="171"/>
      <c r="I668" s="164" t="str">
        <f t="shared" si="19"/>
        <v/>
      </c>
      <c r="N668" s="189"/>
      <c r="O668" s="189"/>
    </row>
    <row r="669" spans="1:15" ht="16.2" thickBot="1">
      <c r="A669" s="184"/>
      <c r="B669" s="187"/>
      <c r="D669" s="168"/>
      <c r="E669" s="169"/>
      <c r="F669" s="170"/>
      <c r="G669" s="171"/>
      <c r="H669" s="171"/>
      <c r="I669" s="164" t="str">
        <f t="shared" si="19"/>
        <v/>
      </c>
      <c r="N669" s="189"/>
      <c r="O669" s="189"/>
    </row>
    <row r="670" spans="1:15" ht="16.2" thickBot="1">
      <c r="A670" s="184"/>
      <c r="B670" s="187"/>
      <c r="D670" s="168"/>
      <c r="E670" s="169"/>
      <c r="F670" s="170"/>
      <c r="G670" s="171"/>
      <c r="H670" s="171"/>
      <c r="I670" s="164" t="str">
        <f t="shared" si="19"/>
        <v/>
      </c>
      <c r="N670" s="189"/>
      <c r="O670" s="189"/>
    </row>
    <row r="671" spans="1:15" ht="16.2" thickBot="1">
      <c r="A671" s="184"/>
      <c r="B671" s="187"/>
      <c r="D671" s="168"/>
      <c r="E671" s="169"/>
      <c r="F671" s="170"/>
      <c r="G671" s="171"/>
      <c r="H671" s="171"/>
      <c r="I671" s="164" t="str">
        <f t="shared" si="19"/>
        <v/>
      </c>
      <c r="N671" s="189"/>
      <c r="O671" s="189"/>
    </row>
    <row r="672" spans="1:15" ht="16.2" thickBot="1">
      <c r="A672" s="184"/>
      <c r="B672" s="187"/>
      <c r="D672" s="168"/>
      <c r="E672" s="169"/>
      <c r="F672" s="170"/>
      <c r="G672" s="171"/>
      <c r="H672" s="171"/>
      <c r="I672" s="164" t="str">
        <f t="shared" si="19"/>
        <v/>
      </c>
      <c r="N672" s="189"/>
      <c r="O672" s="189"/>
    </row>
    <row r="673" spans="1:15" ht="16.2" thickBot="1">
      <c r="A673" s="184"/>
      <c r="B673" s="187"/>
      <c r="D673" s="168"/>
      <c r="E673" s="169"/>
      <c r="F673" s="170"/>
      <c r="G673" s="171"/>
      <c r="H673" s="171"/>
      <c r="I673" s="164" t="str">
        <f t="shared" si="19"/>
        <v/>
      </c>
      <c r="N673" s="189"/>
      <c r="O673" s="189"/>
    </row>
    <row r="674" spans="1:15" ht="16.2" thickBot="1">
      <c r="A674" s="184"/>
      <c r="B674" s="187"/>
      <c r="D674" s="168"/>
      <c r="E674" s="169"/>
      <c r="F674" s="170"/>
      <c r="G674" s="171"/>
      <c r="H674" s="171"/>
      <c r="I674" s="164" t="str">
        <f t="shared" si="19"/>
        <v/>
      </c>
      <c r="N674" s="189"/>
      <c r="O674" s="189"/>
    </row>
    <row r="675" spans="1:15" ht="16.2" thickBot="1">
      <c r="A675" s="184"/>
      <c r="B675" s="187"/>
      <c r="D675" s="168"/>
      <c r="E675" s="169"/>
      <c r="F675" s="170"/>
      <c r="G675" s="171"/>
      <c r="H675" s="171"/>
      <c r="I675" s="164" t="str">
        <f t="shared" si="19"/>
        <v/>
      </c>
      <c r="N675" s="189"/>
      <c r="O675" s="189"/>
    </row>
    <row r="676" spans="1:15" ht="16.2" thickBot="1">
      <c r="A676" s="184"/>
      <c r="B676" s="187"/>
      <c r="D676" s="168"/>
      <c r="E676" s="169"/>
      <c r="F676" s="170"/>
      <c r="G676" s="171"/>
      <c r="H676" s="171"/>
      <c r="I676" s="164" t="str">
        <f t="shared" si="19"/>
        <v/>
      </c>
      <c r="N676" s="189"/>
      <c r="O676" s="189"/>
    </row>
    <row r="677" spans="1:15" ht="16.2" thickBot="1">
      <c r="A677" s="184"/>
      <c r="B677" s="187"/>
      <c r="D677" s="168"/>
      <c r="E677" s="169"/>
      <c r="F677" s="170"/>
      <c r="G677" s="171"/>
      <c r="H677" s="171"/>
      <c r="I677" s="164" t="str">
        <f t="shared" si="19"/>
        <v/>
      </c>
      <c r="N677" s="189"/>
      <c r="O677" s="189"/>
    </row>
    <row r="678" spans="1:15" ht="16.2" thickBot="1">
      <c r="A678" s="184"/>
      <c r="B678" s="187"/>
      <c r="D678" s="168"/>
      <c r="E678" s="169"/>
      <c r="F678" s="170"/>
      <c r="G678" s="171"/>
      <c r="H678" s="171"/>
      <c r="I678" s="164" t="str">
        <f t="shared" si="19"/>
        <v/>
      </c>
      <c r="N678" s="189"/>
      <c r="O678" s="189"/>
    </row>
    <row r="679" spans="1:15" ht="16.2" thickBot="1">
      <c r="A679" s="184"/>
      <c r="B679" s="187"/>
      <c r="D679" s="168"/>
      <c r="E679" s="169"/>
      <c r="F679" s="170"/>
      <c r="G679" s="171"/>
      <c r="H679" s="171"/>
      <c r="I679" s="164" t="str">
        <f t="shared" si="19"/>
        <v/>
      </c>
      <c r="N679" s="189"/>
      <c r="O679" s="189"/>
    </row>
    <row r="680" spans="1:15" ht="16.2" thickBot="1">
      <c r="A680" s="184"/>
      <c r="B680" s="187"/>
      <c r="D680" s="168"/>
      <c r="E680" s="169"/>
      <c r="F680" s="170"/>
      <c r="G680" s="171"/>
      <c r="H680" s="171"/>
      <c r="I680" s="164" t="str">
        <f t="shared" si="19"/>
        <v/>
      </c>
      <c r="N680" s="189"/>
      <c r="O680" s="189"/>
    </row>
    <row r="681" spans="1:15" ht="16.2" thickBot="1">
      <c r="A681" s="184"/>
      <c r="B681" s="187"/>
      <c r="D681" s="168"/>
      <c r="E681" s="169"/>
      <c r="F681" s="170"/>
      <c r="G681" s="171"/>
      <c r="H681" s="171"/>
      <c r="I681" s="164" t="str">
        <f t="shared" si="19"/>
        <v/>
      </c>
      <c r="N681" s="189"/>
      <c r="O681" s="189"/>
    </row>
    <row r="682" spans="1:15" ht="16.2" thickBot="1">
      <c r="A682" s="184"/>
      <c r="B682" s="187"/>
      <c r="D682" s="168"/>
      <c r="E682" s="169"/>
      <c r="F682" s="170"/>
      <c r="G682" s="171"/>
      <c r="H682" s="171"/>
      <c r="I682" s="164" t="str">
        <f t="shared" si="19"/>
        <v/>
      </c>
      <c r="N682" s="189"/>
      <c r="O682" s="189"/>
    </row>
    <row r="683" spans="1:15" ht="16.2" thickBot="1">
      <c r="A683" s="184"/>
      <c r="B683" s="187"/>
      <c r="D683" s="168"/>
      <c r="E683" s="169"/>
      <c r="F683" s="170"/>
      <c r="G683" s="171"/>
      <c r="H683" s="171"/>
      <c r="I683" s="164" t="str">
        <f t="shared" si="19"/>
        <v/>
      </c>
      <c r="N683" s="189"/>
      <c r="O683" s="189"/>
    </row>
    <row r="684" spans="1:15" ht="16.2" thickBot="1">
      <c r="A684" s="184"/>
      <c r="B684" s="187"/>
      <c r="D684" s="168"/>
      <c r="E684" s="169"/>
      <c r="F684" s="170"/>
      <c r="G684" s="171"/>
      <c r="H684" s="171"/>
      <c r="I684" s="164" t="str">
        <f t="shared" si="19"/>
        <v/>
      </c>
      <c r="N684" s="189"/>
      <c r="O684" s="189"/>
    </row>
    <row r="685" spans="1:15" ht="16.2" thickBot="1">
      <c r="A685" s="184"/>
      <c r="B685" s="187"/>
      <c r="D685" s="168"/>
      <c r="E685" s="169"/>
      <c r="F685" s="170"/>
      <c r="G685" s="171"/>
      <c r="H685" s="171"/>
      <c r="I685" s="164" t="str">
        <f t="shared" si="19"/>
        <v/>
      </c>
      <c r="N685" s="189"/>
      <c r="O685" s="189"/>
    </row>
    <row r="686" spans="1:15" ht="16.2" thickBot="1">
      <c r="A686" s="184"/>
      <c r="B686" s="187"/>
      <c r="D686" s="168"/>
      <c r="E686" s="169"/>
      <c r="F686" s="170"/>
      <c r="G686" s="171"/>
      <c r="H686" s="171"/>
      <c r="I686" s="164" t="str">
        <f t="shared" si="19"/>
        <v/>
      </c>
      <c r="N686" s="189"/>
      <c r="O686" s="189"/>
    </row>
    <row r="687" spans="1:15" ht="16.2" thickBot="1">
      <c r="A687" s="184"/>
      <c r="B687" s="187"/>
      <c r="D687" s="168"/>
      <c r="E687" s="169"/>
      <c r="F687" s="170"/>
      <c r="G687" s="171"/>
      <c r="H687" s="171"/>
      <c r="I687" s="164" t="str">
        <f t="shared" si="19"/>
        <v/>
      </c>
      <c r="N687" s="189"/>
      <c r="O687" s="189"/>
    </row>
    <row r="688" spans="1:15" ht="16.2" thickBot="1">
      <c r="A688" s="184"/>
      <c r="B688" s="187"/>
      <c r="D688" s="168"/>
      <c r="E688" s="169"/>
      <c r="F688" s="170"/>
      <c r="G688" s="171"/>
      <c r="H688" s="171"/>
      <c r="I688" s="164" t="str">
        <f t="shared" si="19"/>
        <v/>
      </c>
      <c r="N688" s="189"/>
      <c r="O688" s="189"/>
    </row>
    <row r="689" spans="1:15" ht="16.2" thickBot="1">
      <c r="A689" s="184"/>
      <c r="B689" s="187"/>
      <c r="D689" s="168"/>
      <c r="E689" s="169"/>
      <c r="F689" s="170"/>
      <c r="G689" s="171"/>
      <c r="H689" s="171"/>
      <c r="I689" s="164" t="str">
        <f t="shared" si="19"/>
        <v/>
      </c>
      <c r="N689" s="189"/>
      <c r="O689" s="189"/>
    </row>
    <row r="690" spans="1:15" ht="16.2" thickBot="1">
      <c r="A690" s="184"/>
      <c r="B690" s="187"/>
      <c r="D690" s="168"/>
      <c r="E690" s="169"/>
      <c r="F690" s="170"/>
      <c r="G690" s="171"/>
      <c r="H690" s="171"/>
      <c r="I690" s="164" t="str">
        <f t="shared" si="19"/>
        <v/>
      </c>
      <c r="N690" s="189"/>
      <c r="O690" s="189"/>
    </row>
    <row r="691" spans="1:15" ht="16.2" thickBot="1">
      <c r="A691" s="184"/>
      <c r="B691" s="187"/>
      <c r="D691" s="168"/>
      <c r="E691" s="169"/>
      <c r="F691" s="170"/>
      <c r="G691" s="171"/>
      <c r="H691" s="171"/>
      <c r="I691" s="164" t="str">
        <f t="shared" si="19"/>
        <v/>
      </c>
      <c r="N691" s="189"/>
      <c r="O691" s="189"/>
    </row>
    <row r="692" spans="1:15" ht="16.2" thickBot="1">
      <c r="A692" s="184"/>
      <c r="B692" s="187"/>
      <c r="D692" s="168"/>
      <c r="E692" s="169"/>
      <c r="F692" s="170"/>
      <c r="G692" s="171"/>
      <c r="H692" s="171"/>
      <c r="I692" s="164" t="str">
        <f t="shared" si="19"/>
        <v/>
      </c>
      <c r="N692" s="189"/>
      <c r="O692" s="189"/>
    </row>
    <row r="693" spans="1:15" ht="16.2" thickBot="1">
      <c r="A693" s="184"/>
      <c r="B693" s="187"/>
      <c r="D693" s="168"/>
      <c r="E693" s="169"/>
      <c r="F693" s="170"/>
      <c r="G693" s="171"/>
      <c r="H693" s="171"/>
      <c r="I693" s="164" t="str">
        <f t="shared" si="19"/>
        <v/>
      </c>
      <c r="N693" s="189"/>
      <c r="O693" s="189"/>
    </row>
    <row r="694" spans="1:15" ht="16.2" thickBot="1">
      <c r="A694" s="184"/>
      <c r="B694" s="187"/>
      <c r="D694" s="168"/>
      <c r="E694" s="169"/>
      <c r="F694" s="170"/>
      <c r="G694" s="171"/>
      <c r="H694" s="171"/>
      <c r="I694" s="164" t="str">
        <f t="shared" si="19"/>
        <v/>
      </c>
      <c r="N694" s="189"/>
      <c r="O694" s="189"/>
    </row>
    <row r="695" spans="1:15" ht="16.2" thickBot="1">
      <c r="A695" s="184"/>
      <c r="B695" s="187"/>
      <c r="D695" s="168"/>
      <c r="E695" s="169"/>
      <c r="F695" s="170"/>
      <c r="G695" s="171"/>
      <c r="H695" s="171"/>
      <c r="I695" s="164" t="str">
        <f t="shared" si="19"/>
        <v/>
      </c>
      <c r="N695" s="189"/>
      <c r="O695" s="189"/>
    </row>
    <row r="696" spans="1:15" ht="16.2" thickBot="1">
      <c r="A696" s="184"/>
      <c r="B696" s="187"/>
      <c r="D696" s="168"/>
      <c r="E696" s="169"/>
      <c r="F696" s="170"/>
      <c r="G696" s="171"/>
      <c r="H696" s="171"/>
      <c r="I696" s="164" t="str">
        <f t="shared" si="19"/>
        <v/>
      </c>
      <c r="N696" s="189"/>
      <c r="O696" s="189"/>
    </row>
    <row r="697" spans="1:15" ht="16.2" thickBot="1">
      <c r="A697" s="184"/>
      <c r="B697" s="187"/>
      <c r="D697" s="168"/>
      <c r="E697" s="169"/>
      <c r="F697" s="170"/>
      <c r="G697" s="171"/>
      <c r="H697" s="171"/>
      <c r="I697" s="164" t="str">
        <f t="shared" si="19"/>
        <v/>
      </c>
      <c r="N697" s="189"/>
      <c r="O697" s="189"/>
    </row>
    <row r="698" spans="1:15" ht="16.2" thickBot="1">
      <c r="A698" s="184"/>
      <c r="B698" s="187"/>
      <c r="D698" s="168"/>
      <c r="E698" s="169"/>
      <c r="F698" s="170"/>
      <c r="G698" s="171"/>
      <c r="H698" s="171"/>
      <c r="I698" s="164" t="str">
        <f t="shared" si="19"/>
        <v/>
      </c>
      <c r="N698" s="189"/>
      <c r="O698" s="189"/>
    </row>
    <row r="699" spans="1:15" ht="16.2" thickBot="1">
      <c r="A699" s="184"/>
      <c r="B699" s="187"/>
      <c r="D699" s="168"/>
      <c r="E699" s="169"/>
      <c r="F699" s="170"/>
      <c r="G699" s="171"/>
      <c r="H699" s="171"/>
      <c r="I699" s="164" t="str">
        <f t="shared" si="19"/>
        <v/>
      </c>
      <c r="N699" s="189"/>
      <c r="O699" s="189"/>
    </row>
    <row r="700" spans="1:15" ht="16.2" thickBot="1">
      <c r="A700" s="184"/>
      <c r="B700" s="187"/>
      <c r="D700" s="168"/>
      <c r="E700" s="169"/>
      <c r="F700" s="170"/>
      <c r="G700" s="171"/>
      <c r="H700" s="171"/>
      <c r="I700" s="164" t="str">
        <f t="shared" si="19"/>
        <v/>
      </c>
      <c r="N700" s="189"/>
      <c r="O700" s="189"/>
    </row>
    <row r="701" spans="1:15" ht="16.2" thickBot="1">
      <c r="A701" s="184"/>
      <c r="B701" s="187"/>
      <c r="D701" s="168"/>
      <c r="E701" s="169"/>
      <c r="F701" s="170"/>
      <c r="G701" s="171"/>
      <c r="H701" s="171"/>
      <c r="I701" s="164" t="str">
        <f t="shared" si="19"/>
        <v/>
      </c>
      <c r="N701" s="189"/>
      <c r="O701" s="189"/>
    </row>
    <row r="702" spans="1:15" ht="16.2" thickBot="1">
      <c r="A702" s="184"/>
      <c r="B702" s="187"/>
      <c r="D702" s="168"/>
      <c r="E702" s="169"/>
      <c r="F702" s="170"/>
      <c r="G702" s="171"/>
      <c r="H702" s="171"/>
      <c r="I702" s="164" t="str">
        <f t="shared" si="19"/>
        <v/>
      </c>
      <c r="N702" s="189"/>
      <c r="O702" s="189"/>
    </row>
    <row r="703" spans="1:15" ht="16.2" thickBot="1">
      <c r="A703" s="184"/>
      <c r="B703" s="187"/>
      <c r="D703" s="168"/>
      <c r="E703" s="169"/>
      <c r="F703" s="170"/>
      <c r="G703" s="171"/>
      <c r="H703" s="171"/>
      <c r="I703" s="164" t="str">
        <f t="shared" si="19"/>
        <v/>
      </c>
      <c r="N703" s="189"/>
      <c r="O703" s="189"/>
    </row>
    <row r="704" spans="1:15" ht="16.2" thickBot="1">
      <c r="A704" s="184"/>
      <c r="B704" s="187"/>
      <c r="D704" s="168"/>
      <c r="E704" s="169"/>
      <c r="F704" s="170"/>
      <c r="G704" s="171"/>
      <c r="H704" s="171"/>
      <c r="I704" s="164" t="str">
        <f t="shared" si="19"/>
        <v/>
      </c>
      <c r="N704" s="189"/>
      <c r="O704" s="189"/>
    </row>
    <row r="705" spans="1:15" ht="16.2" thickBot="1">
      <c r="A705" s="184"/>
      <c r="B705" s="187"/>
      <c r="D705" s="168"/>
      <c r="E705" s="169"/>
      <c r="F705" s="170"/>
      <c r="G705" s="171"/>
      <c r="H705" s="171"/>
      <c r="I705" s="164" t="str">
        <f t="shared" si="19"/>
        <v/>
      </c>
      <c r="N705" s="189"/>
      <c r="O705" s="189"/>
    </row>
    <row r="706" spans="1:15" ht="16.2" thickBot="1">
      <c r="A706" s="184"/>
      <c r="B706" s="187"/>
      <c r="D706" s="168"/>
      <c r="E706" s="169"/>
      <c r="F706" s="170"/>
      <c r="G706" s="171"/>
      <c r="H706" s="171"/>
      <c r="I706" s="164" t="str">
        <f t="shared" si="19"/>
        <v/>
      </c>
      <c r="N706" s="189"/>
      <c r="O706" s="189"/>
    </row>
    <row r="707" spans="1:15" ht="16.2" thickBot="1">
      <c r="A707" s="184"/>
      <c r="B707" s="187"/>
      <c r="D707" s="168"/>
      <c r="E707" s="169"/>
      <c r="F707" s="170"/>
      <c r="G707" s="171"/>
      <c r="H707" s="171"/>
      <c r="I707" s="164" t="str">
        <f t="shared" ref="I707:I770" si="20">IF(C707="","",NORMDIST(C707,K$3,K$4,TRUE))</f>
        <v/>
      </c>
      <c r="N707" s="189"/>
      <c r="O707" s="189"/>
    </row>
    <row r="708" spans="1:15" ht="16.2" thickBot="1">
      <c r="A708" s="184"/>
      <c r="B708" s="187"/>
      <c r="D708" s="168"/>
      <c r="E708" s="169"/>
      <c r="F708" s="170"/>
      <c r="G708" s="171"/>
      <c r="H708" s="171"/>
      <c r="I708" s="164" t="str">
        <f t="shared" si="20"/>
        <v/>
      </c>
      <c r="N708" s="189"/>
      <c r="O708" s="189"/>
    </row>
    <row r="709" spans="1:15" ht="16.2" thickBot="1">
      <c r="A709" s="184"/>
      <c r="B709" s="187"/>
      <c r="D709" s="168"/>
      <c r="E709" s="169"/>
      <c r="F709" s="170"/>
      <c r="G709" s="171"/>
      <c r="H709" s="171"/>
      <c r="I709" s="164" t="str">
        <f t="shared" si="20"/>
        <v/>
      </c>
      <c r="N709" s="189"/>
      <c r="O709" s="189"/>
    </row>
    <row r="710" spans="1:15" ht="16.2" thickBot="1">
      <c r="A710" s="184"/>
      <c r="B710" s="187"/>
      <c r="D710" s="168"/>
      <c r="E710" s="169"/>
      <c r="F710" s="170"/>
      <c r="G710" s="171"/>
      <c r="H710" s="171"/>
      <c r="I710" s="164" t="str">
        <f t="shared" si="20"/>
        <v/>
      </c>
      <c r="N710" s="189"/>
      <c r="O710" s="189"/>
    </row>
    <row r="711" spans="1:15" ht="16.2" thickBot="1">
      <c r="A711" s="184"/>
      <c r="B711" s="187"/>
      <c r="D711" s="168"/>
      <c r="E711" s="169"/>
      <c r="F711" s="170"/>
      <c r="G711" s="171"/>
      <c r="H711" s="171"/>
      <c r="I711" s="164" t="str">
        <f t="shared" si="20"/>
        <v/>
      </c>
      <c r="N711" s="189"/>
      <c r="O711" s="189"/>
    </row>
    <row r="712" spans="1:15" ht="16.2" thickBot="1">
      <c r="A712" s="184"/>
      <c r="B712" s="187"/>
      <c r="D712" s="168"/>
      <c r="E712" s="169"/>
      <c r="F712" s="170"/>
      <c r="G712" s="171"/>
      <c r="H712" s="171"/>
      <c r="I712" s="164" t="str">
        <f t="shared" si="20"/>
        <v/>
      </c>
      <c r="N712" s="189"/>
      <c r="O712" s="189"/>
    </row>
    <row r="713" spans="1:15" ht="16.2" thickBot="1">
      <c r="A713" s="184"/>
      <c r="B713" s="187"/>
      <c r="D713" s="168"/>
      <c r="E713" s="169"/>
      <c r="F713" s="170"/>
      <c r="G713" s="171"/>
      <c r="H713" s="171"/>
      <c r="I713" s="164" t="str">
        <f t="shared" si="20"/>
        <v/>
      </c>
      <c r="N713" s="189"/>
      <c r="O713" s="189"/>
    </row>
    <row r="714" spans="1:15" ht="16.2" thickBot="1">
      <c r="A714" s="184"/>
      <c r="B714" s="187"/>
      <c r="D714" s="168"/>
      <c r="E714" s="169"/>
      <c r="F714" s="170"/>
      <c r="G714" s="171"/>
      <c r="H714" s="171"/>
      <c r="I714" s="164" t="str">
        <f t="shared" si="20"/>
        <v/>
      </c>
      <c r="N714" s="189"/>
      <c r="O714" s="189"/>
    </row>
    <row r="715" spans="1:15" ht="16.2" thickBot="1">
      <c r="A715" s="184"/>
      <c r="B715" s="187"/>
      <c r="D715" s="168"/>
      <c r="E715" s="169"/>
      <c r="F715" s="170"/>
      <c r="G715" s="171"/>
      <c r="H715" s="171"/>
      <c r="I715" s="164" t="str">
        <f t="shared" si="20"/>
        <v/>
      </c>
      <c r="N715" s="189"/>
      <c r="O715" s="189"/>
    </row>
    <row r="716" spans="1:15" ht="16.2" thickBot="1">
      <c r="A716" s="184"/>
      <c r="B716" s="187"/>
      <c r="D716" s="168"/>
      <c r="E716" s="169"/>
      <c r="F716" s="170"/>
      <c r="G716" s="171"/>
      <c r="H716" s="171"/>
      <c r="I716" s="164" t="str">
        <f t="shared" si="20"/>
        <v/>
      </c>
      <c r="N716" s="189"/>
      <c r="O716" s="189"/>
    </row>
    <row r="717" spans="1:15" ht="16.2" thickBot="1">
      <c r="A717" s="184"/>
      <c r="B717" s="187"/>
      <c r="D717" s="168"/>
      <c r="E717" s="169"/>
      <c r="F717" s="170"/>
      <c r="G717" s="171"/>
      <c r="H717" s="171"/>
      <c r="I717" s="164" t="str">
        <f t="shared" si="20"/>
        <v/>
      </c>
      <c r="N717" s="189"/>
      <c r="O717" s="189"/>
    </row>
    <row r="718" spans="1:15" ht="16.2" thickBot="1">
      <c r="A718" s="184"/>
      <c r="B718" s="187"/>
      <c r="D718" s="168"/>
      <c r="E718" s="169"/>
      <c r="F718" s="170"/>
      <c r="G718" s="171"/>
      <c r="H718" s="171"/>
      <c r="I718" s="164" t="str">
        <f t="shared" si="20"/>
        <v/>
      </c>
      <c r="N718" s="189"/>
      <c r="O718" s="189"/>
    </row>
    <row r="719" spans="1:15" ht="16.2" thickBot="1">
      <c r="A719" s="184"/>
      <c r="B719" s="187"/>
      <c r="D719" s="168"/>
      <c r="E719" s="169"/>
      <c r="F719" s="170"/>
      <c r="G719" s="171"/>
      <c r="H719" s="171"/>
      <c r="I719" s="164" t="str">
        <f t="shared" si="20"/>
        <v/>
      </c>
      <c r="N719" s="189"/>
      <c r="O719" s="189"/>
    </row>
    <row r="720" spans="1:15" ht="16.2" thickBot="1">
      <c r="A720" s="184"/>
      <c r="B720" s="187"/>
      <c r="D720" s="168"/>
      <c r="E720" s="169"/>
      <c r="F720" s="170"/>
      <c r="G720" s="171"/>
      <c r="H720" s="171"/>
      <c r="I720" s="164" t="str">
        <f t="shared" si="20"/>
        <v/>
      </c>
      <c r="N720" s="189"/>
      <c r="O720" s="189"/>
    </row>
    <row r="721" spans="1:15" ht="16.2" thickBot="1">
      <c r="A721" s="184"/>
      <c r="B721" s="187"/>
      <c r="D721" s="168"/>
      <c r="E721" s="169"/>
      <c r="F721" s="170"/>
      <c r="G721" s="171"/>
      <c r="H721" s="171"/>
      <c r="I721" s="164" t="str">
        <f t="shared" si="20"/>
        <v/>
      </c>
      <c r="N721" s="189"/>
      <c r="O721" s="189"/>
    </row>
    <row r="722" spans="1:15" ht="16.2" thickBot="1">
      <c r="A722" s="184"/>
      <c r="B722" s="187"/>
      <c r="D722" s="168"/>
      <c r="E722" s="169"/>
      <c r="F722" s="170"/>
      <c r="G722" s="171"/>
      <c r="H722" s="171"/>
      <c r="I722" s="164" t="str">
        <f t="shared" si="20"/>
        <v/>
      </c>
      <c r="N722" s="189"/>
      <c r="O722" s="189"/>
    </row>
    <row r="723" spans="1:15" ht="16.2" thickBot="1">
      <c r="A723" s="184"/>
      <c r="B723" s="187"/>
      <c r="D723" s="168"/>
      <c r="E723" s="169"/>
      <c r="F723" s="170"/>
      <c r="G723" s="171"/>
      <c r="H723" s="171"/>
      <c r="I723" s="164" t="str">
        <f t="shared" si="20"/>
        <v/>
      </c>
      <c r="N723" s="189"/>
      <c r="O723" s="189"/>
    </row>
    <row r="724" spans="1:15" ht="16.2" thickBot="1">
      <c r="A724" s="184"/>
      <c r="B724" s="187"/>
      <c r="D724" s="168"/>
      <c r="E724" s="169"/>
      <c r="F724" s="170"/>
      <c r="G724" s="171"/>
      <c r="H724" s="171"/>
      <c r="I724" s="164" t="str">
        <f t="shared" si="20"/>
        <v/>
      </c>
      <c r="N724" s="189"/>
      <c r="O724" s="189"/>
    </row>
    <row r="725" spans="1:15" ht="16.2" thickBot="1">
      <c r="A725" s="184"/>
      <c r="B725" s="187"/>
      <c r="D725" s="168"/>
      <c r="E725" s="169"/>
      <c r="F725" s="170"/>
      <c r="G725" s="171"/>
      <c r="H725" s="171"/>
      <c r="I725" s="164" t="str">
        <f t="shared" si="20"/>
        <v/>
      </c>
      <c r="N725" s="189"/>
      <c r="O725" s="189"/>
    </row>
    <row r="726" spans="1:15" ht="16.2" thickBot="1">
      <c r="A726" s="184"/>
      <c r="B726" s="187"/>
      <c r="D726" s="168"/>
      <c r="E726" s="169"/>
      <c r="F726" s="170"/>
      <c r="G726" s="171"/>
      <c r="H726" s="171"/>
      <c r="I726" s="164" t="str">
        <f t="shared" si="20"/>
        <v/>
      </c>
      <c r="N726" s="189"/>
      <c r="O726" s="189"/>
    </row>
    <row r="727" spans="1:15" ht="16.2" thickBot="1">
      <c r="A727" s="184"/>
      <c r="B727" s="187"/>
      <c r="D727" s="168"/>
      <c r="E727" s="169"/>
      <c r="F727" s="170"/>
      <c r="G727" s="171"/>
      <c r="H727" s="171"/>
      <c r="I727" s="164" t="str">
        <f t="shared" si="20"/>
        <v/>
      </c>
      <c r="N727" s="189"/>
      <c r="O727" s="189"/>
    </row>
    <row r="728" spans="1:15" ht="16.2" thickBot="1">
      <c r="A728" s="184"/>
      <c r="B728" s="187"/>
      <c r="D728" s="168"/>
      <c r="E728" s="169"/>
      <c r="F728" s="170"/>
      <c r="G728" s="171"/>
      <c r="H728" s="171"/>
      <c r="I728" s="164" t="str">
        <f t="shared" si="20"/>
        <v/>
      </c>
      <c r="N728" s="189"/>
      <c r="O728" s="189"/>
    </row>
    <row r="729" spans="1:15" ht="16.2" thickBot="1">
      <c r="A729" s="184"/>
      <c r="B729" s="187"/>
      <c r="D729" s="168"/>
      <c r="E729" s="169"/>
      <c r="F729" s="170"/>
      <c r="G729" s="171"/>
      <c r="H729" s="171"/>
      <c r="I729" s="164" t="str">
        <f t="shared" si="20"/>
        <v/>
      </c>
      <c r="N729" s="189"/>
      <c r="O729" s="189"/>
    </row>
    <row r="730" spans="1:15" ht="16.2" thickBot="1">
      <c r="A730" s="184"/>
      <c r="B730" s="187"/>
      <c r="D730" s="168"/>
      <c r="E730" s="169"/>
      <c r="F730" s="170"/>
      <c r="G730" s="171"/>
      <c r="H730" s="171"/>
      <c r="I730" s="164" t="str">
        <f t="shared" si="20"/>
        <v/>
      </c>
      <c r="N730" s="189"/>
      <c r="O730" s="189"/>
    </row>
    <row r="731" spans="1:15" ht="16.2" thickBot="1">
      <c r="A731" s="184"/>
      <c r="B731" s="187"/>
      <c r="D731" s="168"/>
      <c r="E731" s="169"/>
      <c r="F731" s="170"/>
      <c r="G731" s="171"/>
      <c r="H731" s="171"/>
      <c r="I731" s="164" t="str">
        <f t="shared" si="20"/>
        <v/>
      </c>
      <c r="N731" s="189"/>
      <c r="O731" s="189"/>
    </row>
    <row r="732" spans="1:15" ht="16.2" thickBot="1">
      <c r="A732" s="184"/>
      <c r="B732" s="187"/>
      <c r="D732" s="168"/>
      <c r="E732" s="169"/>
      <c r="F732" s="170"/>
      <c r="G732" s="171"/>
      <c r="H732" s="171"/>
      <c r="I732" s="164" t="str">
        <f t="shared" si="20"/>
        <v/>
      </c>
      <c r="N732" s="189"/>
      <c r="O732" s="189"/>
    </row>
    <row r="733" spans="1:15" ht="16.2" thickBot="1">
      <c r="A733" s="184"/>
      <c r="B733" s="187"/>
      <c r="D733" s="168"/>
      <c r="E733" s="169"/>
      <c r="F733" s="170"/>
      <c r="G733" s="171"/>
      <c r="H733" s="171"/>
      <c r="I733" s="164" t="str">
        <f t="shared" si="20"/>
        <v/>
      </c>
      <c r="N733" s="189"/>
      <c r="O733" s="189"/>
    </row>
    <row r="734" spans="1:15" ht="16.2" thickBot="1">
      <c r="A734" s="184"/>
      <c r="B734" s="187"/>
      <c r="D734" s="168"/>
      <c r="E734" s="169"/>
      <c r="F734" s="170"/>
      <c r="G734" s="171"/>
      <c r="H734" s="171"/>
      <c r="I734" s="164" t="str">
        <f t="shared" si="20"/>
        <v/>
      </c>
      <c r="N734" s="189"/>
      <c r="O734" s="189"/>
    </row>
    <row r="735" spans="1:15" ht="16.2" thickBot="1">
      <c r="A735" s="184"/>
      <c r="B735" s="187"/>
      <c r="D735" s="168"/>
      <c r="E735" s="169"/>
      <c r="F735" s="170"/>
      <c r="G735" s="171"/>
      <c r="H735" s="171"/>
      <c r="I735" s="164" t="str">
        <f t="shared" si="20"/>
        <v/>
      </c>
      <c r="N735" s="189"/>
      <c r="O735" s="189"/>
    </row>
    <row r="736" spans="1:15" ht="16.2" thickBot="1">
      <c r="A736" s="184"/>
      <c r="B736" s="187"/>
      <c r="D736" s="168"/>
      <c r="E736" s="169"/>
      <c r="F736" s="170"/>
      <c r="G736" s="171"/>
      <c r="H736" s="171"/>
      <c r="I736" s="164" t="str">
        <f t="shared" si="20"/>
        <v/>
      </c>
      <c r="N736" s="189"/>
      <c r="O736" s="189"/>
    </row>
    <row r="737" spans="1:15" ht="16.2" thickBot="1">
      <c r="A737" s="184"/>
      <c r="B737" s="187"/>
      <c r="D737" s="168"/>
      <c r="E737" s="169"/>
      <c r="F737" s="170"/>
      <c r="G737" s="171"/>
      <c r="H737" s="171"/>
      <c r="I737" s="164" t="str">
        <f t="shared" si="20"/>
        <v/>
      </c>
      <c r="N737" s="189"/>
      <c r="O737" s="189"/>
    </row>
    <row r="738" spans="1:15" ht="16.2" thickBot="1">
      <c r="A738" s="184"/>
      <c r="B738" s="187"/>
      <c r="D738" s="168"/>
      <c r="E738" s="169"/>
      <c r="F738" s="170"/>
      <c r="G738" s="171"/>
      <c r="H738" s="171"/>
      <c r="I738" s="164" t="str">
        <f t="shared" si="20"/>
        <v/>
      </c>
      <c r="N738" s="189"/>
      <c r="O738" s="189"/>
    </row>
    <row r="739" spans="1:15" ht="16.2" thickBot="1">
      <c r="A739" s="184"/>
      <c r="B739" s="187"/>
      <c r="D739" s="168"/>
      <c r="E739" s="169"/>
      <c r="F739" s="170"/>
      <c r="G739" s="171"/>
      <c r="H739" s="171"/>
      <c r="I739" s="164" t="str">
        <f t="shared" si="20"/>
        <v/>
      </c>
      <c r="N739" s="189"/>
      <c r="O739" s="189"/>
    </row>
    <row r="740" spans="1:15" ht="16.2" thickBot="1">
      <c r="A740" s="184"/>
      <c r="B740" s="187"/>
      <c r="D740" s="168"/>
      <c r="E740" s="169"/>
      <c r="F740" s="170"/>
      <c r="G740" s="171"/>
      <c r="H740" s="171"/>
      <c r="I740" s="164" t="str">
        <f t="shared" si="20"/>
        <v/>
      </c>
      <c r="N740" s="189"/>
      <c r="O740" s="189"/>
    </row>
    <row r="741" spans="1:15" ht="16.2" thickBot="1">
      <c r="A741" s="184"/>
      <c r="B741" s="187"/>
      <c r="D741" s="168"/>
      <c r="E741" s="169"/>
      <c r="F741" s="170"/>
      <c r="G741" s="171"/>
      <c r="H741" s="171"/>
      <c r="I741" s="164" t="str">
        <f t="shared" si="20"/>
        <v/>
      </c>
      <c r="N741" s="189"/>
      <c r="O741" s="189"/>
    </row>
    <row r="742" spans="1:15" ht="16.2" thickBot="1">
      <c r="A742" s="184"/>
      <c r="B742" s="187"/>
      <c r="D742" s="168"/>
      <c r="E742" s="169"/>
      <c r="F742" s="170"/>
      <c r="G742" s="171"/>
      <c r="H742" s="171"/>
      <c r="I742" s="164" t="str">
        <f t="shared" si="20"/>
        <v/>
      </c>
      <c r="N742" s="189"/>
      <c r="O742" s="189"/>
    </row>
    <row r="743" spans="1:15" ht="16.2" thickBot="1">
      <c r="A743" s="184"/>
      <c r="B743" s="187"/>
      <c r="D743" s="168"/>
      <c r="E743" s="169"/>
      <c r="F743" s="170"/>
      <c r="G743" s="171"/>
      <c r="H743" s="171"/>
      <c r="I743" s="164" t="str">
        <f t="shared" si="20"/>
        <v/>
      </c>
      <c r="N743" s="189"/>
      <c r="O743" s="189"/>
    </row>
    <row r="744" spans="1:15" ht="16.2" thickBot="1">
      <c r="A744" s="184"/>
      <c r="B744" s="187"/>
      <c r="D744" s="168"/>
      <c r="E744" s="169"/>
      <c r="F744" s="170"/>
      <c r="G744" s="171"/>
      <c r="H744" s="171"/>
      <c r="I744" s="164" t="str">
        <f t="shared" si="20"/>
        <v/>
      </c>
      <c r="N744" s="189"/>
      <c r="O744" s="189"/>
    </row>
    <row r="745" spans="1:15" ht="16.2" thickBot="1">
      <c r="A745" s="184"/>
      <c r="B745" s="187"/>
      <c r="D745" s="168"/>
      <c r="E745" s="169"/>
      <c r="F745" s="170"/>
      <c r="G745" s="171"/>
      <c r="H745" s="171"/>
      <c r="I745" s="164" t="str">
        <f t="shared" si="20"/>
        <v/>
      </c>
      <c r="N745" s="189"/>
      <c r="O745" s="189"/>
    </row>
    <row r="746" spans="1:15" ht="16.2" thickBot="1">
      <c r="A746" s="184"/>
      <c r="B746" s="187"/>
      <c r="D746" s="168"/>
      <c r="E746" s="169"/>
      <c r="F746" s="170"/>
      <c r="G746" s="171"/>
      <c r="H746" s="171"/>
      <c r="I746" s="164" t="str">
        <f t="shared" si="20"/>
        <v/>
      </c>
      <c r="N746" s="189"/>
      <c r="O746" s="189"/>
    </row>
    <row r="747" spans="1:15" ht="16.2" thickBot="1">
      <c r="A747" s="184"/>
      <c r="B747" s="187"/>
      <c r="D747" s="168"/>
      <c r="E747" s="169"/>
      <c r="F747" s="170"/>
      <c r="G747" s="171"/>
      <c r="H747" s="171"/>
      <c r="I747" s="164" t="str">
        <f t="shared" si="20"/>
        <v/>
      </c>
      <c r="N747" s="189"/>
      <c r="O747" s="189"/>
    </row>
    <row r="748" spans="1:15" ht="16.2" thickBot="1">
      <c r="A748" s="184"/>
      <c r="B748" s="187"/>
      <c r="D748" s="168"/>
      <c r="E748" s="169"/>
      <c r="F748" s="170"/>
      <c r="G748" s="171"/>
      <c r="H748" s="171"/>
      <c r="I748" s="164" t="str">
        <f t="shared" si="20"/>
        <v/>
      </c>
      <c r="N748" s="189"/>
      <c r="O748" s="189"/>
    </row>
    <row r="749" spans="1:15" ht="16.2" thickBot="1">
      <c r="A749" s="184"/>
      <c r="B749" s="187"/>
      <c r="D749" s="168"/>
      <c r="E749" s="169"/>
      <c r="F749" s="170"/>
      <c r="G749" s="171"/>
      <c r="H749" s="171"/>
      <c r="I749" s="164" t="str">
        <f t="shared" si="20"/>
        <v/>
      </c>
      <c r="N749" s="189"/>
      <c r="O749" s="189"/>
    </row>
    <row r="750" spans="1:15" ht="16.2" thickBot="1">
      <c r="A750" s="184"/>
      <c r="B750" s="187"/>
      <c r="D750" s="168"/>
      <c r="E750" s="169"/>
      <c r="F750" s="170"/>
      <c r="G750" s="171"/>
      <c r="H750" s="171"/>
      <c r="I750" s="164" t="str">
        <f t="shared" si="20"/>
        <v/>
      </c>
      <c r="N750" s="189"/>
      <c r="O750" s="189"/>
    </row>
    <row r="751" spans="1:15" ht="16.2" thickBot="1">
      <c r="A751" s="184"/>
      <c r="B751" s="187"/>
      <c r="D751" s="168"/>
      <c r="E751" s="169"/>
      <c r="F751" s="170"/>
      <c r="G751" s="171"/>
      <c r="H751" s="171"/>
      <c r="I751" s="164" t="str">
        <f t="shared" si="20"/>
        <v/>
      </c>
      <c r="N751" s="189"/>
      <c r="O751" s="189"/>
    </row>
    <row r="752" spans="1:15" ht="16.2" thickBot="1">
      <c r="A752" s="184"/>
      <c r="B752" s="187"/>
      <c r="D752" s="168"/>
      <c r="E752" s="169"/>
      <c r="F752" s="170"/>
      <c r="G752" s="171"/>
      <c r="H752" s="171"/>
      <c r="I752" s="164" t="str">
        <f t="shared" si="20"/>
        <v/>
      </c>
      <c r="N752" s="189"/>
      <c r="O752" s="189"/>
    </row>
    <row r="753" spans="1:15" ht="16.2" thickBot="1">
      <c r="A753" s="184"/>
      <c r="B753" s="187"/>
      <c r="D753" s="168"/>
      <c r="E753" s="169"/>
      <c r="F753" s="170"/>
      <c r="G753" s="171"/>
      <c r="H753" s="171"/>
      <c r="I753" s="164" t="str">
        <f t="shared" si="20"/>
        <v/>
      </c>
      <c r="N753" s="189"/>
      <c r="O753" s="189"/>
    </row>
    <row r="754" spans="1:15" ht="16.2" thickBot="1">
      <c r="A754" s="184"/>
      <c r="B754" s="187"/>
      <c r="D754" s="168"/>
      <c r="E754" s="169"/>
      <c r="F754" s="170"/>
      <c r="G754" s="171"/>
      <c r="H754" s="171"/>
      <c r="I754" s="164" t="str">
        <f t="shared" si="20"/>
        <v/>
      </c>
      <c r="N754" s="189"/>
      <c r="O754" s="189"/>
    </row>
    <row r="755" spans="1:15" ht="16.2" thickBot="1">
      <c r="A755" s="184"/>
      <c r="B755" s="187"/>
      <c r="D755" s="168"/>
      <c r="E755" s="169"/>
      <c r="F755" s="170"/>
      <c r="G755" s="171"/>
      <c r="H755" s="171"/>
      <c r="I755" s="164" t="str">
        <f t="shared" si="20"/>
        <v/>
      </c>
      <c r="N755" s="189"/>
      <c r="O755" s="189"/>
    </row>
    <row r="756" spans="1:15" ht="16.2" thickBot="1">
      <c r="A756" s="184"/>
      <c r="B756" s="187"/>
      <c r="D756" s="168"/>
      <c r="E756" s="169"/>
      <c r="F756" s="170"/>
      <c r="G756" s="171"/>
      <c r="H756" s="171"/>
      <c r="I756" s="164" t="str">
        <f t="shared" si="20"/>
        <v/>
      </c>
      <c r="N756" s="189"/>
      <c r="O756" s="189"/>
    </row>
    <row r="757" spans="1:15" ht="16.2" thickBot="1">
      <c r="A757" s="184"/>
      <c r="B757" s="187"/>
      <c r="D757" s="168"/>
      <c r="E757" s="169"/>
      <c r="F757" s="170"/>
      <c r="G757" s="171"/>
      <c r="H757" s="171"/>
      <c r="I757" s="164" t="str">
        <f t="shared" si="20"/>
        <v/>
      </c>
      <c r="N757" s="189"/>
      <c r="O757" s="189"/>
    </row>
    <row r="758" spans="1:15" ht="16.2" thickBot="1">
      <c r="A758" s="184"/>
      <c r="B758" s="187"/>
      <c r="D758" s="168"/>
      <c r="E758" s="169"/>
      <c r="F758" s="170"/>
      <c r="G758" s="171"/>
      <c r="H758" s="171"/>
      <c r="I758" s="164" t="str">
        <f t="shared" si="20"/>
        <v/>
      </c>
      <c r="N758" s="189"/>
      <c r="O758" s="189"/>
    </row>
    <row r="759" spans="1:15" ht="16.2" thickBot="1">
      <c r="A759" s="184"/>
      <c r="B759" s="187"/>
      <c r="D759" s="168"/>
      <c r="E759" s="169"/>
      <c r="F759" s="170"/>
      <c r="G759" s="171"/>
      <c r="H759" s="171"/>
      <c r="I759" s="164" t="str">
        <f t="shared" si="20"/>
        <v/>
      </c>
      <c r="N759" s="189"/>
      <c r="O759" s="189"/>
    </row>
    <row r="760" spans="1:15" ht="16.2" thickBot="1">
      <c r="A760" s="184"/>
      <c r="B760" s="187"/>
      <c r="D760" s="168"/>
      <c r="E760" s="169"/>
      <c r="F760" s="170"/>
      <c r="G760" s="171"/>
      <c r="H760" s="171"/>
      <c r="I760" s="164" t="str">
        <f t="shared" si="20"/>
        <v/>
      </c>
      <c r="N760" s="189"/>
      <c r="O760" s="189"/>
    </row>
    <row r="761" spans="1:15" ht="16.2" thickBot="1">
      <c r="A761" s="184"/>
      <c r="B761" s="187"/>
      <c r="D761" s="168"/>
      <c r="E761" s="169"/>
      <c r="F761" s="170"/>
      <c r="G761" s="171"/>
      <c r="H761" s="171"/>
      <c r="I761" s="164" t="str">
        <f t="shared" si="20"/>
        <v/>
      </c>
      <c r="N761" s="189"/>
      <c r="O761" s="189"/>
    </row>
    <row r="762" spans="1:15" ht="16.2" thickBot="1">
      <c r="A762" s="184"/>
      <c r="B762" s="187"/>
      <c r="D762" s="168"/>
      <c r="E762" s="169"/>
      <c r="F762" s="170"/>
      <c r="G762" s="171"/>
      <c r="H762" s="171"/>
      <c r="I762" s="164" t="str">
        <f t="shared" si="20"/>
        <v/>
      </c>
      <c r="N762" s="189"/>
      <c r="O762" s="189"/>
    </row>
    <row r="763" spans="1:15" ht="16.2" thickBot="1">
      <c r="A763" s="184"/>
      <c r="B763" s="187"/>
      <c r="D763" s="168"/>
      <c r="E763" s="169"/>
      <c r="F763" s="170"/>
      <c r="G763" s="171"/>
      <c r="H763" s="171"/>
      <c r="I763" s="164" t="str">
        <f t="shared" si="20"/>
        <v/>
      </c>
      <c r="N763" s="189"/>
      <c r="O763" s="189"/>
    </row>
    <row r="764" spans="1:15" ht="16.2" thickBot="1">
      <c r="A764" s="184"/>
      <c r="B764" s="187"/>
      <c r="D764" s="168"/>
      <c r="E764" s="169"/>
      <c r="F764" s="170"/>
      <c r="G764" s="171"/>
      <c r="H764" s="171"/>
      <c r="I764" s="164" t="str">
        <f t="shared" si="20"/>
        <v/>
      </c>
      <c r="N764" s="189"/>
      <c r="O764" s="189"/>
    </row>
    <row r="765" spans="1:15" ht="16.2" thickBot="1">
      <c r="A765" s="184"/>
      <c r="B765" s="187"/>
      <c r="D765" s="168"/>
      <c r="E765" s="169"/>
      <c r="F765" s="170"/>
      <c r="G765" s="171"/>
      <c r="H765" s="171"/>
      <c r="I765" s="164" t="str">
        <f t="shared" si="20"/>
        <v/>
      </c>
      <c r="N765" s="189"/>
      <c r="O765" s="189"/>
    </row>
    <row r="766" spans="1:15" ht="16.2" thickBot="1">
      <c r="A766" s="184"/>
      <c r="B766" s="187"/>
      <c r="D766" s="168"/>
      <c r="E766" s="169"/>
      <c r="F766" s="170"/>
      <c r="G766" s="171"/>
      <c r="H766" s="171"/>
      <c r="I766" s="164" t="str">
        <f t="shared" si="20"/>
        <v/>
      </c>
      <c r="N766" s="189"/>
      <c r="O766" s="189"/>
    </row>
    <row r="767" spans="1:15" ht="16.2" thickBot="1">
      <c r="A767" s="184"/>
      <c r="B767" s="187"/>
      <c r="D767" s="168"/>
      <c r="E767" s="169"/>
      <c r="F767" s="170"/>
      <c r="G767" s="171"/>
      <c r="H767" s="171"/>
      <c r="I767" s="164" t="str">
        <f t="shared" si="20"/>
        <v/>
      </c>
      <c r="N767" s="189"/>
      <c r="O767" s="189"/>
    </row>
    <row r="768" spans="1:15" ht="16.2" thickBot="1">
      <c r="A768" s="184"/>
      <c r="B768" s="187"/>
      <c r="D768" s="168"/>
      <c r="E768" s="169"/>
      <c r="F768" s="170"/>
      <c r="G768" s="171"/>
      <c r="H768" s="171"/>
      <c r="I768" s="164" t="str">
        <f t="shared" si="20"/>
        <v/>
      </c>
      <c r="N768" s="189"/>
      <c r="O768" s="189"/>
    </row>
    <row r="769" spans="1:15" ht="16.2" thickBot="1">
      <c r="A769" s="184"/>
      <c r="B769" s="187"/>
      <c r="D769" s="168"/>
      <c r="E769" s="169"/>
      <c r="F769" s="170"/>
      <c r="G769" s="171"/>
      <c r="H769" s="171"/>
      <c r="I769" s="164" t="str">
        <f t="shared" si="20"/>
        <v/>
      </c>
      <c r="N769" s="189"/>
      <c r="O769" s="189"/>
    </row>
    <row r="770" spans="1:15" ht="16.2" thickBot="1">
      <c r="A770" s="184"/>
      <c r="B770" s="187"/>
      <c r="D770" s="168"/>
      <c r="E770" s="169"/>
      <c r="F770" s="170"/>
      <c r="G770" s="171"/>
      <c r="H770" s="171"/>
      <c r="I770" s="164" t="str">
        <f t="shared" si="20"/>
        <v/>
      </c>
      <c r="N770" s="189"/>
      <c r="O770" s="189"/>
    </row>
    <row r="771" spans="1:15" ht="16.2" thickBot="1">
      <c r="A771" s="184"/>
      <c r="B771" s="187"/>
      <c r="D771" s="168"/>
      <c r="E771" s="169"/>
      <c r="F771" s="170"/>
      <c r="G771" s="171"/>
      <c r="H771" s="171"/>
      <c r="I771" s="164" t="str">
        <f t="shared" ref="I771:I834" si="21">IF(C771="","",NORMDIST(C771,K$3,K$4,TRUE))</f>
        <v/>
      </c>
      <c r="N771" s="189"/>
      <c r="O771" s="189"/>
    </row>
    <row r="772" spans="1:15" ht="16.2" thickBot="1">
      <c r="A772" s="184"/>
      <c r="B772" s="187"/>
      <c r="D772" s="168"/>
      <c r="E772" s="169"/>
      <c r="F772" s="170"/>
      <c r="G772" s="171"/>
      <c r="H772" s="171"/>
      <c r="I772" s="164" t="str">
        <f t="shared" si="21"/>
        <v/>
      </c>
      <c r="N772" s="189"/>
      <c r="O772" s="189"/>
    </row>
    <row r="773" spans="1:15" ht="16.2" thickBot="1">
      <c r="A773" s="184"/>
      <c r="B773" s="187"/>
      <c r="D773" s="168"/>
      <c r="E773" s="169"/>
      <c r="F773" s="170"/>
      <c r="G773" s="171"/>
      <c r="H773" s="171"/>
      <c r="I773" s="164" t="str">
        <f t="shared" si="21"/>
        <v/>
      </c>
      <c r="N773" s="189"/>
      <c r="O773" s="189"/>
    </row>
    <row r="774" spans="1:15" ht="16.2" thickBot="1">
      <c r="A774" s="184"/>
      <c r="B774" s="187"/>
      <c r="D774" s="168"/>
      <c r="E774" s="169"/>
      <c r="F774" s="170"/>
      <c r="G774" s="171"/>
      <c r="H774" s="171"/>
      <c r="I774" s="164" t="str">
        <f t="shared" si="21"/>
        <v/>
      </c>
      <c r="N774" s="189"/>
      <c r="O774" s="189"/>
    </row>
    <row r="775" spans="1:15" ht="16.2" thickBot="1">
      <c r="A775" s="184"/>
      <c r="B775" s="187"/>
      <c r="D775" s="168"/>
      <c r="E775" s="169"/>
      <c r="F775" s="170"/>
      <c r="G775" s="171"/>
      <c r="H775" s="171"/>
      <c r="I775" s="164" t="str">
        <f t="shared" si="21"/>
        <v/>
      </c>
      <c r="N775" s="189"/>
      <c r="O775" s="189"/>
    </row>
    <row r="776" spans="1:15" ht="16.2" thickBot="1">
      <c r="A776" s="184"/>
      <c r="B776" s="187"/>
      <c r="D776" s="168"/>
      <c r="E776" s="169"/>
      <c r="F776" s="170"/>
      <c r="G776" s="171"/>
      <c r="H776" s="171"/>
      <c r="I776" s="164" t="str">
        <f t="shared" si="21"/>
        <v/>
      </c>
      <c r="N776" s="189"/>
      <c r="O776" s="189"/>
    </row>
    <row r="777" spans="1:15" ht="16.2" thickBot="1">
      <c r="A777" s="184"/>
      <c r="B777" s="187"/>
      <c r="D777" s="168"/>
      <c r="E777" s="169"/>
      <c r="F777" s="170"/>
      <c r="G777" s="171"/>
      <c r="H777" s="171"/>
      <c r="I777" s="164" t="str">
        <f t="shared" si="21"/>
        <v/>
      </c>
      <c r="N777" s="189"/>
      <c r="O777" s="189"/>
    </row>
    <row r="778" spans="1:15" ht="16.2" thickBot="1">
      <c r="A778" s="184"/>
      <c r="B778" s="187"/>
      <c r="D778" s="168"/>
      <c r="E778" s="169"/>
      <c r="F778" s="170"/>
      <c r="G778" s="171"/>
      <c r="H778" s="171"/>
      <c r="I778" s="164" t="str">
        <f t="shared" si="21"/>
        <v/>
      </c>
      <c r="N778" s="189"/>
      <c r="O778" s="189"/>
    </row>
    <row r="779" spans="1:15" ht="16.2" thickBot="1">
      <c r="A779" s="184"/>
      <c r="B779" s="187"/>
      <c r="D779" s="168"/>
      <c r="E779" s="169"/>
      <c r="F779" s="170"/>
      <c r="G779" s="171"/>
      <c r="H779" s="171"/>
      <c r="I779" s="164" t="str">
        <f t="shared" si="21"/>
        <v/>
      </c>
      <c r="N779" s="189"/>
      <c r="O779" s="189"/>
    </row>
    <row r="780" spans="1:15" ht="16.2" thickBot="1">
      <c r="A780" s="184"/>
      <c r="B780" s="187"/>
      <c r="D780" s="168"/>
      <c r="E780" s="169"/>
      <c r="F780" s="170"/>
      <c r="G780" s="171"/>
      <c r="H780" s="171"/>
      <c r="I780" s="164" t="str">
        <f t="shared" si="21"/>
        <v/>
      </c>
      <c r="N780" s="189"/>
      <c r="O780" s="189"/>
    </row>
    <row r="781" spans="1:15" ht="16.2" thickBot="1">
      <c r="A781" s="184"/>
      <c r="B781" s="187"/>
      <c r="D781" s="168"/>
      <c r="E781" s="169"/>
      <c r="F781" s="170"/>
      <c r="G781" s="171"/>
      <c r="H781" s="171"/>
      <c r="I781" s="164" t="str">
        <f t="shared" si="21"/>
        <v/>
      </c>
      <c r="N781" s="189"/>
      <c r="O781" s="189"/>
    </row>
    <row r="782" spans="1:15" ht="16.2" thickBot="1">
      <c r="A782" s="184"/>
      <c r="B782" s="187"/>
      <c r="D782" s="168"/>
      <c r="E782" s="169"/>
      <c r="F782" s="170"/>
      <c r="G782" s="171"/>
      <c r="H782" s="171"/>
      <c r="I782" s="164" t="str">
        <f t="shared" si="21"/>
        <v/>
      </c>
      <c r="N782" s="189"/>
      <c r="O782" s="189"/>
    </row>
    <row r="783" spans="1:15" ht="16.2" thickBot="1">
      <c r="A783" s="184"/>
      <c r="B783" s="187"/>
      <c r="D783" s="168"/>
      <c r="E783" s="169"/>
      <c r="F783" s="170"/>
      <c r="G783" s="171"/>
      <c r="H783" s="171"/>
      <c r="I783" s="164" t="str">
        <f t="shared" si="21"/>
        <v/>
      </c>
      <c r="N783" s="189"/>
      <c r="O783" s="189"/>
    </row>
    <row r="784" spans="1:15" ht="16.2" thickBot="1">
      <c r="A784" s="184"/>
      <c r="B784" s="187"/>
      <c r="D784" s="168"/>
      <c r="E784" s="169"/>
      <c r="F784" s="170"/>
      <c r="G784" s="171"/>
      <c r="H784" s="171"/>
      <c r="I784" s="164" t="str">
        <f t="shared" si="21"/>
        <v/>
      </c>
      <c r="N784" s="189"/>
      <c r="O784" s="189"/>
    </row>
    <row r="785" spans="1:15" ht="16.2" thickBot="1">
      <c r="A785" s="184"/>
      <c r="B785" s="187"/>
      <c r="D785" s="168"/>
      <c r="E785" s="169"/>
      <c r="F785" s="170"/>
      <c r="G785" s="171"/>
      <c r="H785" s="171"/>
      <c r="I785" s="164" t="str">
        <f t="shared" si="21"/>
        <v/>
      </c>
      <c r="N785" s="189"/>
      <c r="O785" s="189"/>
    </row>
    <row r="786" spans="1:15" ht="16.2" thickBot="1">
      <c r="A786" s="184"/>
      <c r="B786" s="187"/>
      <c r="D786" s="168"/>
      <c r="E786" s="169"/>
      <c r="F786" s="170"/>
      <c r="G786" s="171"/>
      <c r="H786" s="171"/>
      <c r="I786" s="164" t="str">
        <f t="shared" si="21"/>
        <v/>
      </c>
      <c r="N786" s="189"/>
      <c r="O786" s="189"/>
    </row>
    <row r="787" spans="1:15" ht="16.2" thickBot="1">
      <c r="A787" s="184"/>
      <c r="B787" s="187"/>
      <c r="D787" s="168"/>
      <c r="E787" s="169"/>
      <c r="F787" s="170"/>
      <c r="G787" s="171"/>
      <c r="H787" s="171"/>
      <c r="I787" s="164" t="str">
        <f t="shared" si="21"/>
        <v/>
      </c>
      <c r="N787" s="189"/>
      <c r="O787" s="189"/>
    </row>
    <row r="788" spans="1:15" ht="16.2" thickBot="1">
      <c r="A788" s="184"/>
      <c r="B788" s="187"/>
      <c r="D788" s="168"/>
      <c r="E788" s="169"/>
      <c r="F788" s="170"/>
      <c r="G788" s="171"/>
      <c r="H788" s="171"/>
      <c r="I788" s="164" t="str">
        <f t="shared" si="21"/>
        <v/>
      </c>
      <c r="N788" s="189"/>
      <c r="O788" s="189"/>
    </row>
    <row r="789" spans="1:15" ht="16.2" thickBot="1">
      <c r="A789" s="184"/>
      <c r="B789" s="187"/>
      <c r="D789" s="168"/>
      <c r="E789" s="169"/>
      <c r="F789" s="170"/>
      <c r="G789" s="171"/>
      <c r="H789" s="171"/>
      <c r="I789" s="164" t="str">
        <f t="shared" si="21"/>
        <v/>
      </c>
      <c r="N789" s="189"/>
      <c r="O789" s="189"/>
    </row>
    <row r="790" spans="1:15" ht="16.2" thickBot="1">
      <c r="A790" s="184"/>
      <c r="B790" s="187"/>
      <c r="D790" s="168"/>
      <c r="E790" s="169"/>
      <c r="F790" s="170"/>
      <c r="G790" s="171"/>
      <c r="H790" s="171"/>
      <c r="I790" s="164" t="str">
        <f t="shared" si="21"/>
        <v/>
      </c>
      <c r="N790" s="189"/>
      <c r="O790" s="189"/>
    </row>
    <row r="791" spans="1:15" ht="16.2" thickBot="1">
      <c r="A791" s="184"/>
      <c r="B791" s="187"/>
      <c r="D791" s="168"/>
      <c r="E791" s="169"/>
      <c r="F791" s="170"/>
      <c r="G791" s="171"/>
      <c r="H791" s="171"/>
      <c r="I791" s="164" t="str">
        <f t="shared" si="21"/>
        <v/>
      </c>
      <c r="N791" s="189"/>
      <c r="O791" s="189"/>
    </row>
    <row r="792" spans="1:15" ht="16.2" thickBot="1">
      <c r="A792" s="184"/>
      <c r="B792" s="187"/>
      <c r="D792" s="168"/>
      <c r="E792" s="169"/>
      <c r="F792" s="170"/>
      <c r="G792" s="171"/>
      <c r="H792" s="171"/>
      <c r="I792" s="164" t="str">
        <f t="shared" si="21"/>
        <v/>
      </c>
      <c r="N792" s="189"/>
      <c r="O792" s="189"/>
    </row>
    <row r="793" spans="1:15" ht="16.2" thickBot="1">
      <c r="A793" s="184"/>
      <c r="B793" s="187"/>
      <c r="D793" s="168"/>
      <c r="E793" s="169"/>
      <c r="F793" s="170"/>
      <c r="G793" s="171"/>
      <c r="H793" s="171"/>
      <c r="I793" s="164" t="str">
        <f t="shared" si="21"/>
        <v/>
      </c>
      <c r="N793" s="189"/>
      <c r="O793" s="189"/>
    </row>
    <row r="794" spans="1:15" ht="16.2" thickBot="1">
      <c r="A794" s="184"/>
      <c r="B794" s="187"/>
      <c r="D794" s="168"/>
      <c r="E794" s="169"/>
      <c r="F794" s="170"/>
      <c r="G794" s="171"/>
      <c r="H794" s="171"/>
      <c r="I794" s="164" t="str">
        <f t="shared" si="21"/>
        <v/>
      </c>
      <c r="N794" s="189"/>
      <c r="O794" s="189"/>
    </row>
    <row r="795" spans="1:15" ht="16.2" thickBot="1">
      <c r="A795" s="184"/>
      <c r="B795" s="187"/>
      <c r="D795" s="168"/>
      <c r="E795" s="169"/>
      <c r="F795" s="170"/>
      <c r="G795" s="171"/>
      <c r="H795" s="171"/>
      <c r="I795" s="164" t="str">
        <f t="shared" si="21"/>
        <v/>
      </c>
      <c r="N795" s="189"/>
      <c r="O795" s="189"/>
    </row>
    <row r="796" spans="1:15" ht="16.2" thickBot="1">
      <c r="A796" s="184"/>
      <c r="B796" s="187"/>
      <c r="D796" s="168"/>
      <c r="E796" s="169"/>
      <c r="F796" s="170"/>
      <c r="G796" s="171"/>
      <c r="H796" s="171"/>
      <c r="I796" s="164" t="str">
        <f t="shared" si="21"/>
        <v/>
      </c>
      <c r="N796" s="189"/>
      <c r="O796" s="189"/>
    </row>
    <row r="797" spans="1:15" ht="16.2" thickBot="1">
      <c r="A797" s="184"/>
      <c r="B797" s="187"/>
      <c r="D797" s="168"/>
      <c r="E797" s="169"/>
      <c r="F797" s="170"/>
      <c r="G797" s="171"/>
      <c r="H797" s="171"/>
      <c r="I797" s="164" t="str">
        <f t="shared" si="21"/>
        <v/>
      </c>
      <c r="N797" s="189"/>
      <c r="O797" s="189"/>
    </row>
    <row r="798" spans="1:15" ht="16.2" thickBot="1">
      <c r="A798" s="184"/>
      <c r="B798" s="187"/>
      <c r="D798" s="168"/>
      <c r="E798" s="169"/>
      <c r="F798" s="170"/>
      <c r="G798" s="171"/>
      <c r="H798" s="171"/>
      <c r="I798" s="164" t="str">
        <f t="shared" si="21"/>
        <v/>
      </c>
      <c r="N798" s="189"/>
      <c r="O798" s="189"/>
    </row>
    <row r="799" spans="1:15" ht="16.2" thickBot="1">
      <c r="A799" s="184"/>
      <c r="B799" s="187"/>
      <c r="D799" s="168"/>
      <c r="E799" s="169"/>
      <c r="F799" s="170"/>
      <c r="G799" s="171"/>
      <c r="H799" s="171"/>
      <c r="I799" s="164" t="str">
        <f t="shared" si="21"/>
        <v/>
      </c>
      <c r="N799" s="189"/>
      <c r="O799" s="189"/>
    </row>
    <row r="800" spans="1:15" ht="16.2" thickBot="1">
      <c r="A800" s="184"/>
      <c r="B800" s="187"/>
      <c r="D800" s="168"/>
      <c r="E800" s="169"/>
      <c r="F800" s="170"/>
      <c r="G800" s="171"/>
      <c r="H800" s="171"/>
      <c r="I800" s="164" t="str">
        <f t="shared" si="21"/>
        <v/>
      </c>
      <c r="N800" s="189"/>
      <c r="O800" s="189"/>
    </row>
    <row r="801" spans="1:15" ht="16.2" thickBot="1">
      <c r="A801" s="184"/>
      <c r="B801" s="187"/>
      <c r="D801" s="168"/>
      <c r="E801" s="169"/>
      <c r="F801" s="170"/>
      <c r="G801" s="171"/>
      <c r="H801" s="171"/>
      <c r="I801" s="164" t="str">
        <f t="shared" si="21"/>
        <v/>
      </c>
      <c r="N801" s="189"/>
      <c r="O801" s="189"/>
    </row>
    <row r="802" spans="1:15" ht="16.2" thickBot="1">
      <c r="A802" s="184"/>
      <c r="B802" s="187"/>
      <c r="D802" s="168"/>
      <c r="E802" s="169"/>
      <c r="F802" s="170"/>
      <c r="G802" s="171"/>
      <c r="H802" s="171"/>
      <c r="I802" s="164" t="str">
        <f t="shared" si="21"/>
        <v/>
      </c>
      <c r="N802" s="189"/>
      <c r="O802" s="189"/>
    </row>
    <row r="803" spans="1:15" ht="16.2" thickBot="1">
      <c r="A803" s="184"/>
      <c r="B803" s="187"/>
      <c r="D803" s="168"/>
      <c r="E803" s="169"/>
      <c r="F803" s="170"/>
      <c r="G803" s="171"/>
      <c r="H803" s="171"/>
      <c r="I803" s="164" t="str">
        <f t="shared" si="21"/>
        <v/>
      </c>
      <c r="N803" s="189"/>
      <c r="O803" s="189"/>
    </row>
    <row r="804" spans="1:15" ht="16.2" thickBot="1">
      <c r="A804" s="184"/>
      <c r="B804" s="187"/>
      <c r="D804" s="168"/>
      <c r="E804" s="169"/>
      <c r="F804" s="170"/>
      <c r="G804" s="171"/>
      <c r="H804" s="171"/>
      <c r="I804" s="164" t="str">
        <f t="shared" si="21"/>
        <v/>
      </c>
      <c r="N804" s="189"/>
      <c r="O804" s="189"/>
    </row>
    <row r="805" spans="1:15" ht="16.2" thickBot="1">
      <c r="A805" s="184"/>
      <c r="B805" s="187"/>
      <c r="D805" s="168"/>
      <c r="E805" s="169"/>
      <c r="F805" s="170"/>
      <c r="G805" s="171"/>
      <c r="H805" s="171"/>
      <c r="I805" s="164" t="str">
        <f t="shared" si="21"/>
        <v/>
      </c>
      <c r="N805" s="189"/>
      <c r="O805" s="189"/>
    </row>
    <row r="806" spans="1:15" ht="16.2" thickBot="1">
      <c r="A806" s="184"/>
      <c r="B806" s="187"/>
      <c r="D806" s="168"/>
      <c r="E806" s="169"/>
      <c r="F806" s="170"/>
      <c r="G806" s="171"/>
      <c r="H806" s="171"/>
      <c r="I806" s="164" t="str">
        <f t="shared" si="21"/>
        <v/>
      </c>
      <c r="N806" s="189"/>
      <c r="O806" s="189"/>
    </row>
    <row r="807" spans="1:15" ht="16.2" thickBot="1">
      <c r="A807" s="184"/>
      <c r="B807" s="187"/>
      <c r="D807" s="168"/>
      <c r="E807" s="169"/>
      <c r="F807" s="170"/>
      <c r="G807" s="171"/>
      <c r="H807" s="171"/>
      <c r="I807" s="164" t="str">
        <f t="shared" si="21"/>
        <v/>
      </c>
      <c r="N807" s="189"/>
      <c r="O807" s="189"/>
    </row>
    <row r="808" spans="1:15" ht="16.2" thickBot="1">
      <c r="A808" s="184"/>
      <c r="B808" s="187"/>
      <c r="D808" s="168"/>
      <c r="E808" s="169"/>
      <c r="F808" s="170"/>
      <c r="G808" s="171"/>
      <c r="H808" s="171"/>
      <c r="I808" s="164" t="str">
        <f t="shared" si="21"/>
        <v/>
      </c>
      <c r="N808" s="189"/>
      <c r="O808" s="189"/>
    </row>
    <row r="809" spans="1:15" ht="16.2" thickBot="1">
      <c r="A809" s="184"/>
      <c r="B809" s="187"/>
      <c r="D809" s="168"/>
      <c r="E809" s="169"/>
      <c r="F809" s="170"/>
      <c r="G809" s="171"/>
      <c r="H809" s="171"/>
      <c r="I809" s="164" t="str">
        <f t="shared" si="21"/>
        <v/>
      </c>
      <c r="N809" s="189"/>
      <c r="O809" s="189"/>
    </row>
    <row r="810" spans="1:15" ht="16.2" thickBot="1">
      <c r="A810" s="184"/>
      <c r="B810" s="187"/>
      <c r="D810" s="168"/>
      <c r="E810" s="169"/>
      <c r="F810" s="170"/>
      <c r="G810" s="171"/>
      <c r="H810" s="171"/>
      <c r="I810" s="164" t="str">
        <f t="shared" si="21"/>
        <v/>
      </c>
      <c r="N810" s="189"/>
      <c r="O810" s="189"/>
    </row>
    <row r="811" spans="1:15" ht="16.2" thickBot="1">
      <c r="A811" s="184"/>
      <c r="B811" s="187"/>
      <c r="D811" s="168"/>
      <c r="E811" s="169"/>
      <c r="F811" s="170"/>
      <c r="G811" s="171"/>
      <c r="H811" s="171"/>
      <c r="I811" s="164" t="str">
        <f t="shared" si="21"/>
        <v/>
      </c>
      <c r="N811" s="189"/>
      <c r="O811" s="189"/>
    </row>
    <row r="812" spans="1:15" ht="16.2" thickBot="1">
      <c r="A812" s="184"/>
      <c r="B812" s="187"/>
      <c r="D812" s="168"/>
      <c r="E812" s="169"/>
      <c r="F812" s="170"/>
      <c r="G812" s="171"/>
      <c r="H812" s="171"/>
      <c r="I812" s="164" t="str">
        <f t="shared" si="21"/>
        <v/>
      </c>
      <c r="N812" s="189"/>
      <c r="O812" s="189"/>
    </row>
    <row r="813" spans="1:15" ht="16.2" thickBot="1">
      <c r="A813" s="184"/>
      <c r="B813" s="187"/>
      <c r="D813" s="168"/>
      <c r="E813" s="169"/>
      <c r="F813" s="170"/>
      <c r="G813" s="171"/>
      <c r="H813" s="171"/>
      <c r="I813" s="164" t="str">
        <f t="shared" si="21"/>
        <v/>
      </c>
      <c r="N813" s="189"/>
      <c r="O813" s="189"/>
    </row>
    <row r="814" spans="1:15" ht="16.2" thickBot="1">
      <c r="A814" s="184"/>
      <c r="B814" s="187"/>
      <c r="D814" s="168"/>
      <c r="E814" s="169"/>
      <c r="F814" s="170"/>
      <c r="G814" s="171"/>
      <c r="H814" s="171"/>
      <c r="I814" s="164" t="str">
        <f t="shared" si="21"/>
        <v/>
      </c>
      <c r="N814" s="189"/>
      <c r="O814" s="189"/>
    </row>
    <row r="815" spans="1:15" ht="16.2" thickBot="1">
      <c r="A815" s="184"/>
      <c r="B815" s="187"/>
      <c r="D815" s="168"/>
      <c r="E815" s="169"/>
      <c r="F815" s="170"/>
      <c r="G815" s="171"/>
      <c r="H815" s="171"/>
      <c r="I815" s="164" t="str">
        <f t="shared" si="21"/>
        <v/>
      </c>
      <c r="N815" s="189"/>
      <c r="O815" s="189"/>
    </row>
    <row r="816" spans="1:15" ht="16.2" thickBot="1">
      <c r="A816" s="184"/>
      <c r="B816" s="187"/>
      <c r="D816" s="168"/>
      <c r="E816" s="169"/>
      <c r="F816" s="170"/>
      <c r="G816" s="171"/>
      <c r="H816" s="171"/>
      <c r="I816" s="164" t="str">
        <f t="shared" si="21"/>
        <v/>
      </c>
      <c r="N816" s="189"/>
      <c r="O816" s="189"/>
    </row>
    <row r="817" spans="1:15" ht="16.2" thickBot="1">
      <c r="A817" s="184"/>
      <c r="B817" s="187"/>
      <c r="D817" s="168"/>
      <c r="E817" s="169"/>
      <c r="F817" s="170"/>
      <c r="G817" s="171"/>
      <c r="H817" s="171"/>
      <c r="I817" s="164" t="str">
        <f t="shared" si="21"/>
        <v/>
      </c>
      <c r="N817" s="189"/>
      <c r="O817" s="189"/>
    </row>
    <row r="818" spans="1:15" ht="16.2" thickBot="1">
      <c r="A818" s="184"/>
      <c r="B818" s="187"/>
      <c r="D818" s="168"/>
      <c r="E818" s="169"/>
      <c r="F818" s="170"/>
      <c r="G818" s="171"/>
      <c r="H818" s="171"/>
      <c r="I818" s="164" t="str">
        <f t="shared" si="21"/>
        <v/>
      </c>
      <c r="N818" s="189"/>
      <c r="O818" s="189"/>
    </row>
    <row r="819" spans="1:15" ht="16.2" thickBot="1">
      <c r="A819" s="184"/>
      <c r="B819" s="187"/>
      <c r="D819" s="168"/>
      <c r="E819" s="169"/>
      <c r="F819" s="170"/>
      <c r="G819" s="171"/>
      <c r="H819" s="171"/>
      <c r="I819" s="164" t="str">
        <f t="shared" si="21"/>
        <v/>
      </c>
      <c r="N819" s="189"/>
      <c r="O819" s="189"/>
    </row>
    <row r="820" spans="1:15" ht="16.2" thickBot="1">
      <c r="A820" s="184"/>
      <c r="B820" s="187"/>
      <c r="D820" s="168"/>
      <c r="E820" s="169"/>
      <c r="F820" s="170"/>
      <c r="G820" s="171"/>
      <c r="H820" s="171"/>
      <c r="I820" s="164" t="str">
        <f t="shared" si="21"/>
        <v/>
      </c>
      <c r="N820" s="189"/>
      <c r="O820" s="189"/>
    </row>
    <row r="821" spans="1:15" ht="16.2" thickBot="1">
      <c r="A821" s="184"/>
      <c r="B821" s="187"/>
      <c r="D821" s="168"/>
      <c r="E821" s="169"/>
      <c r="F821" s="170"/>
      <c r="G821" s="171"/>
      <c r="H821" s="171"/>
      <c r="I821" s="164" t="str">
        <f t="shared" si="21"/>
        <v/>
      </c>
      <c r="N821" s="189"/>
      <c r="O821" s="189"/>
    </row>
    <row r="822" spans="1:15" ht="16.2" thickBot="1">
      <c r="A822" s="184"/>
      <c r="B822" s="187"/>
      <c r="D822" s="168"/>
      <c r="E822" s="169"/>
      <c r="F822" s="170"/>
      <c r="G822" s="171"/>
      <c r="H822" s="171"/>
      <c r="I822" s="164" t="str">
        <f t="shared" si="21"/>
        <v/>
      </c>
      <c r="N822" s="189"/>
      <c r="O822" s="189"/>
    </row>
    <row r="823" spans="1:15" ht="16.2" thickBot="1">
      <c r="A823" s="184"/>
      <c r="B823" s="187"/>
      <c r="D823" s="168"/>
      <c r="E823" s="169"/>
      <c r="F823" s="170"/>
      <c r="G823" s="171"/>
      <c r="H823" s="171"/>
      <c r="I823" s="164" t="str">
        <f t="shared" si="21"/>
        <v/>
      </c>
      <c r="N823" s="189"/>
      <c r="O823" s="189"/>
    </row>
    <row r="824" spans="1:15" ht="16.2" thickBot="1">
      <c r="A824" s="184"/>
      <c r="B824" s="187"/>
      <c r="D824" s="168"/>
      <c r="E824" s="169"/>
      <c r="F824" s="170"/>
      <c r="G824" s="171"/>
      <c r="H824" s="171"/>
      <c r="I824" s="164" t="str">
        <f t="shared" si="21"/>
        <v/>
      </c>
      <c r="N824" s="189"/>
      <c r="O824" s="189"/>
    </row>
    <row r="825" spans="1:15" ht="16.2" thickBot="1">
      <c r="A825" s="184"/>
      <c r="B825" s="187"/>
      <c r="D825" s="168"/>
      <c r="E825" s="169"/>
      <c r="F825" s="170"/>
      <c r="G825" s="171"/>
      <c r="H825" s="171"/>
      <c r="I825" s="164" t="str">
        <f t="shared" si="21"/>
        <v/>
      </c>
      <c r="N825" s="189"/>
      <c r="O825" s="189"/>
    </row>
    <row r="826" spans="1:15" ht="16.2" thickBot="1">
      <c r="A826" s="184"/>
      <c r="B826" s="187"/>
      <c r="D826" s="168"/>
      <c r="E826" s="169"/>
      <c r="F826" s="170"/>
      <c r="G826" s="171"/>
      <c r="H826" s="171"/>
      <c r="I826" s="164" t="str">
        <f t="shared" si="21"/>
        <v/>
      </c>
      <c r="N826" s="189"/>
      <c r="O826" s="189"/>
    </row>
    <row r="827" spans="1:15" ht="16.2" thickBot="1">
      <c r="A827" s="184"/>
      <c r="B827" s="187"/>
      <c r="D827" s="168"/>
      <c r="E827" s="169"/>
      <c r="F827" s="170"/>
      <c r="G827" s="171"/>
      <c r="H827" s="171"/>
      <c r="I827" s="164" t="str">
        <f t="shared" si="21"/>
        <v/>
      </c>
      <c r="N827" s="189"/>
      <c r="O827" s="189"/>
    </row>
    <row r="828" spans="1:15" ht="16.2" thickBot="1">
      <c r="A828" s="184"/>
      <c r="B828" s="187"/>
      <c r="D828" s="168"/>
      <c r="E828" s="169"/>
      <c r="F828" s="170"/>
      <c r="G828" s="171"/>
      <c r="H828" s="171"/>
      <c r="I828" s="164" t="str">
        <f t="shared" si="21"/>
        <v/>
      </c>
      <c r="N828" s="189"/>
      <c r="O828" s="189"/>
    </row>
    <row r="829" spans="1:15" ht="16.2" thickBot="1">
      <c r="A829" s="184"/>
      <c r="B829" s="187"/>
      <c r="D829" s="168"/>
      <c r="E829" s="169"/>
      <c r="F829" s="170"/>
      <c r="G829" s="171"/>
      <c r="H829" s="171"/>
      <c r="I829" s="164" t="str">
        <f t="shared" si="21"/>
        <v/>
      </c>
      <c r="N829" s="189"/>
      <c r="O829" s="189"/>
    </row>
    <row r="830" spans="1:15" ht="16.2" thickBot="1">
      <c r="A830" s="184"/>
      <c r="B830" s="187"/>
      <c r="D830" s="168"/>
      <c r="E830" s="169"/>
      <c r="F830" s="170"/>
      <c r="G830" s="171"/>
      <c r="H830" s="171"/>
      <c r="I830" s="164" t="str">
        <f t="shared" si="21"/>
        <v/>
      </c>
      <c r="N830" s="189"/>
      <c r="O830" s="189"/>
    </row>
    <row r="831" spans="1:15" ht="16.2" thickBot="1">
      <c r="A831" s="184"/>
      <c r="B831" s="187"/>
      <c r="D831" s="168"/>
      <c r="E831" s="169"/>
      <c r="F831" s="170"/>
      <c r="G831" s="171"/>
      <c r="H831" s="171"/>
      <c r="I831" s="164" t="str">
        <f t="shared" si="21"/>
        <v/>
      </c>
      <c r="N831" s="189"/>
      <c r="O831" s="189"/>
    </row>
    <row r="832" spans="1:15" ht="16.2" thickBot="1">
      <c r="A832" s="184"/>
      <c r="B832" s="187"/>
      <c r="D832" s="168"/>
      <c r="E832" s="169"/>
      <c r="F832" s="170"/>
      <c r="G832" s="171"/>
      <c r="H832" s="171"/>
      <c r="I832" s="164" t="str">
        <f t="shared" si="21"/>
        <v/>
      </c>
      <c r="N832" s="189"/>
      <c r="O832" s="189"/>
    </row>
    <row r="833" spans="1:15" ht="16.2" thickBot="1">
      <c r="A833" s="184"/>
      <c r="B833" s="187"/>
      <c r="D833" s="168"/>
      <c r="E833" s="169"/>
      <c r="F833" s="170"/>
      <c r="G833" s="171"/>
      <c r="H833" s="171"/>
      <c r="I833" s="164" t="str">
        <f t="shared" si="21"/>
        <v/>
      </c>
      <c r="N833" s="189"/>
      <c r="O833" s="189"/>
    </row>
    <row r="834" spans="1:15" ht="16.2" thickBot="1">
      <c r="A834" s="184"/>
      <c r="B834" s="187"/>
      <c r="D834" s="168"/>
      <c r="E834" s="169"/>
      <c r="F834" s="170"/>
      <c r="G834" s="171"/>
      <c r="H834" s="171"/>
      <c r="I834" s="164" t="str">
        <f t="shared" si="21"/>
        <v/>
      </c>
      <c r="N834" s="189"/>
      <c r="O834" s="189"/>
    </row>
    <row r="835" spans="1:15" ht="16.2" thickBot="1">
      <c r="A835" s="184"/>
      <c r="B835" s="187"/>
      <c r="D835" s="168"/>
      <c r="E835" s="169"/>
      <c r="F835" s="170"/>
      <c r="G835" s="171"/>
      <c r="H835" s="171"/>
      <c r="I835" s="164" t="str">
        <f t="shared" ref="I835:I898" si="22">IF(C835="","",NORMDIST(C835,K$3,K$4,TRUE))</f>
        <v/>
      </c>
      <c r="N835" s="189"/>
      <c r="O835" s="189"/>
    </row>
    <row r="836" spans="1:15" ht="16.2" thickBot="1">
      <c r="A836" s="184"/>
      <c r="B836" s="187"/>
      <c r="D836" s="168"/>
      <c r="E836" s="169"/>
      <c r="F836" s="170"/>
      <c r="G836" s="171"/>
      <c r="H836" s="171"/>
      <c r="I836" s="164" t="str">
        <f t="shared" si="22"/>
        <v/>
      </c>
      <c r="N836" s="189"/>
      <c r="O836" s="189"/>
    </row>
    <row r="837" spans="1:15" ht="16.2" thickBot="1">
      <c r="A837" s="184"/>
      <c r="B837" s="187"/>
      <c r="D837" s="168"/>
      <c r="E837" s="169"/>
      <c r="F837" s="170"/>
      <c r="G837" s="171"/>
      <c r="H837" s="171"/>
      <c r="I837" s="164" t="str">
        <f t="shared" si="22"/>
        <v/>
      </c>
      <c r="N837" s="189"/>
      <c r="O837" s="189"/>
    </row>
    <row r="838" spans="1:15" ht="16.2" thickBot="1">
      <c r="A838" s="184"/>
      <c r="B838" s="187"/>
      <c r="D838" s="168"/>
      <c r="E838" s="169"/>
      <c r="F838" s="170"/>
      <c r="G838" s="171"/>
      <c r="H838" s="171"/>
      <c r="I838" s="164" t="str">
        <f t="shared" si="22"/>
        <v/>
      </c>
      <c r="N838" s="189"/>
      <c r="O838" s="189"/>
    </row>
    <row r="839" spans="1:15" ht="16.2" thickBot="1">
      <c r="A839" s="184"/>
      <c r="B839" s="187"/>
      <c r="D839" s="168"/>
      <c r="E839" s="169"/>
      <c r="F839" s="170"/>
      <c r="G839" s="171"/>
      <c r="H839" s="171"/>
      <c r="I839" s="164" t="str">
        <f t="shared" si="22"/>
        <v/>
      </c>
      <c r="N839" s="189"/>
      <c r="O839" s="189"/>
    </row>
    <row r="840" spans="1:15" ht="16.2" thickBot="1">
      <c r="A840" s="184"/>
      <c r="B840" s="187"/>
      <c r="D840" s="168"/>
      <c r="E840" s="169"/>
      <c r="F840" s="170"/>
      <c r="G840" s="171"/>
      <c r="H840" s="171"/>
      <c r="I840" s="164" t="str">
        <f t="shared" si="22"/>
        <v/>
      </c>
      <c r="N840" s="189"/>
      <c r="O840" s="189"/>
    </row>
    <row r="841" spans="1:15" ht="16.2" thickBot="1">
      <c r="A841" s="184"/>
      <c r="B841" s="187"/>
      <c r="D841" s="168"/>
      <c r="E841" s="169"/>
      <c r="F841" s="170"/>
      <c r="G841" s="171"/>
      <c r="H841" s="171"/>
      <c r="I841" s="164" t="str">
        <f t="shared" si="22"/>
        <v/>
      </c>
      <c r="N841" s="189"/>
      <c r="O841" s="189"/>
    </row>
    <row r="842" spans="1:15" ht="16.2" thickBot="1">
      <c r="A842" s="184"/>
      <c r="B842" s="187"/>
      <c r="D842" s="168"/>
      <c r="E842" s="169"/>
      <c r="F842" s="170"/>
      <c r="G842" s="171"/>
      <c r="H842" s="171"/>
      <c r="I842" s="164" t="str">
        <f t="shared" si="22"/>
        <v/>
      </c>
      <c r="N842" s="189"/>
      <c r="O842" s="189"/>
    </row>
    <row r="843" spans="1:15" ht="16.2" thickBot="1">
      <c r="A843" s="184"/>
      <c r="B843" s="187"/>
      <c r="D843" s="168"/>
      <c r="E843" s="169"/>
      <c r="F843" s="170"/>
      <c r="G843" s="171"/>
      <c r="H843" s="171"/>
      <c r="I843" s="164" t="str">
        <f t="shared" si="22"/>
        <v/>
      </c>
      <c r="N843" s="189"/>
      <c r="O843" s="189"/>
    </row>
    <row r="844" spans="1:15" ht="16.2" thickBot="1">
      <c r="A844" s="184"/>
      <c r="B844" s="187"/>
      <c r="D844" s="168"/>
      <c r="E844" s="169"/>
      <c r="F844" s="170"/>
      <c r="G844" s="171"/>
      <c r="H844" s="171"/>
      <c r="I844" s="164" t="str">
        <f t="shared" si="22"/>
        <v/>
      </c>
      <c r="N844" s="189"/>
      <c r="O844" s="189"/>
    </row>
    <row r="845" spans="1:15" ht="16.2" thickBot="1">
      <c r="A845" s="184"/>
      <c r="B845" s="187"/>
      <c r="D845" s="168"/>
      <c r="E845" s="169"/>
      <c r="F845" s="170"/>
      <c r="G845" s="171"/>
      <c r="H845" s="171"/>
      <c r="I845" s="164" t="str">
        <f t="shared" si="22"/>
        <v/>
      </c>
      <c r="N845" s="189"/>
      <c r="O845" s="189"/>
    </row>
    <row r="846" spans="1:15" ht="16.2" thickBot="1">
      <c r="A846" s="184"/>
      <c r="B846" s="187"/>
      <c r="D846" s="168"/>
      <c r="E846" s="169"/>
      <c r="F846" s="170"/>
      <c r="G846" s="171"/>
      <c r="H846" s="171"/>
      <c r="I846" s="164" t="str">
        <f t="shared" si="22"/>
        <v/>
      </c>
      <c r="N846" s="189"/>
      <c r="O846" s="189"/>
    </row>
    <row r="847" spans="1:15" ht="16.2" thickBot="1">
      <c r="A847" s="184"/>
      <c r="B847" s="187"/>
      <c r="D847" s="168"/>
      <c r="E847" s="169"/>
      <c r="F847" s="170"/>
      <c r="G847" s="171"/>
      <c r="H847" s="171"/>
      <c r="I847" s="164" t="str">
        <f t="shared" si="22"/>
        <v/>
      </c>
      <c r="N847" s="189"/>
      <c r="O847" s="189"/>
    </row>
    <row r="848" spans="1:15" ht="16.2" thickBot="1">
      <c r="A848" s="184"/>
      <c r="B848" s="187"/>
      <c r="D848" s="168"/>
      <c r="E848" s="169"/>
      <c r="F848" s="170"/>
      <c r="G848" s="171"/>
      <c r="H848" s="171"/>
      <c r="I848" s="164" t="str">
        <f t="shared" si="22"/>
        <v/>
      </c>
      <c r="N848" s="189"/>
      <c r="O848" s="189"/>
    </row>
    <row r="849" spans="1:15" ht="16.2" thickBot="1">
      <c r="A849" s="184"/>
      <c r="B849" s="187"/>
      <c r="D849" s="168"/>
      <c r="E849" s="169"/>
      <c r="F849" s="170"/>
      <c r="G849" s="171"/>
      <c r="H849" s="171"/>
      <c r="I849" s="164" t="str">
        <f t="shared" si="22"/>
        <v/>
      </c>
      <c r="N849" s="189"/>
      <c r="O849" s="189"/>
    </row>
    <row r="850" spans="1:15" ht="16.2" thickBot="1">
      <c r="A850" s="184"/>
      <c r="B850" s="187"/>
      <c r="D850" s="168"/>
      <c r="E850" s="169"/>
      <c r="F850" s="170"/>
      <c r="G850" s="171"/>
      <c r="H850" s="171"/>
      <c r="I850" s="164" t="str">
        <f t="shared" si="22"/>
        <v/>
      </c>
      <c r="N850" s="189"/>
      <c r="O850" s="189"/>
    </row>
    <row r="851" spans="1:15" ht="16.2" thickBot="1">
      <c r="A851" s="184"/>
      <c r="B851" s="187"/>
      <c r="D851" s="168"/>
      <c r="E851" s="169"/>
      <c r="F851" s="170"/>
      <c r="G851" s="171"/>
      <c r="H851" s="171"/>
      <c r="I851" s="164" t="str">
        <f t="shared" si="22"/>
        <v/>
      </c>
      <c r="N851" s="189"/>
      <c r="O851" s="189"/>
    </row>
    <row r="852" spans="1:15" ht="16.2" thickBot="1">
      <c r="A852" s="184"/>
      <c r="B852" s="187"/>
      <c r="D852" s="168"/>
      <c r="E852" s="169"/>
      <c r="F852" s="170"/>
      <c r="G852" s="171"/>
      <c r="H852" s="171"/>
      <c r="I852" s="164" t="str">
        <f t="shared" si="22"/>
        <v/>
      </c>
      <c r="N852" s="189"/>
      <c r="O852" s="189"/>
    </row>
    <row r="853" spans="1:15" ht="16.2" thickBot="1">
      <c r="A853" s="184"/>
      <c r="B853" s="187"/>
      <c r="D853" s="168"/>
      <c r="E853" s="169"/>
      <c r="F853" s="170"/>
      <c r="G853" s="171"/>
      <c r="H853" s="171"/>
      <c r="I853" s="164" t="str">
        <f t="shared" si="22"/>
        <v/>
      </c>
      <c r="N853" s="189"/>
      <c r="O853" s="189"/>
    </row>
    <row r="854" spans="1:15" ht="16.2" thickBot="1">
      <c r="A854" s="184"/>
      <c r="B854" s="187"/>
      <c r="D854" s="168"/>
      <c r="E854" s="169"/>
      <c r="F854" s="170"/>
      <c r="G854" s="171"/>
      <c r="H854" s="171"/>
      <c r="I854" s="164" t="str">
        <f t="shared" si="22"/>
        <v/>
      </c>
      <c r="N854" s="189"/>
      <c r="O854" s="189"/>
    </row>
    <row r="855" spans="1:15" ht="16.2" thickBot="1">
      <c r="A855" s="184"/>
      <c r="B855" s="187"/>
      <c r="D855" s="168"/>
      <c r="E855" s="169"/>
      <c r="F855" s="170"/>
      <c r="G855" s="171"/>
      <c r="H855" s="171"/>
      <c r="I855" s="164" t="str">
        <f t="shared" si="22"/>
        <v/>
      </c>
      <c r="N855" s="189"/>
      <c r="O855" s="189"/>
    </row>
    <row r="856" spans="1:15" ht="16.2" thickBot="1">
      <c r="A856" s="184"/>
      <c r="B856" s="187"/>
      <c r="D856" s="168"/>
      <c r="E856" s="169"/>
      <c r="F856" s="170"/>
      <c r="G856" s="171"/>
      <c r="H856" s="171"/>
      <c r="I856" s="164" t="str">
        <f t="shared" si="22"/>
        <v/>
      </c>
      <c r="N856" s="189"/>
      <c r="O856" s="189"/>
    </row>
    <row r="857" spans="1:15" ht="16.2" thickBot="1">
      <c r="A857" s="184"/>
      <c r="B857" s="187"/>
      <c r="D857" s="168"/>
      <c r="E857" s="169"/>
      <c r="F857" s="170"/>
      <c r="G857" s="171"/>
      <c r="H857" s="171"/>
      <c r="I857" s="164" t="str">
        <f t="shared" si="22"/>
        <v/>
      </c>
      <c r="N857" s="189"/>
      <c r="O857" s="189"/>
    </row>
    <row r="858" spans="1:15" ht="16.2" thickBot="1">
      <c r="A858" s="184"/>
      <c r="B858" s="187"/>
      <c r="D858" s="168"/>
      <c r="E858" s="169"/>
      <c r="F858" s="170"/>
      <c r="G858" s="171"/>
      <c r="H858" s="171"/>
      <c r="I858" s="164" t="str">
        <f t="shared" si="22"/>
        <v/>
      </c>
      <c r="N858" s="189"/>
      <c r="O858" s="189"/>
    </row>
    <row r="859" spans="1:15" ht="16.2" thickBot="1">
      <c r="A859" s="184"/>
      <c r="B859" s="187"/>
      <c r="D859" s="168"/>
      <c r="E859" s="169"/>
      <c r="F859" s="170"/>
      <c r="G859" s="171"/>
      <c r="H859" s="171"/>
      <c r="I859" s="164" t="str">
        <f t="shared" si="22"/>
        <v/>
      </c>
      <c r="N859" s="189"/>
      <c r="O859" s="189"/>
    </row>
    <row r="860" spans="1:15" ht="16.2" thickBot="1">
      <c r="A860" s="184"/>
      <c r="B860" s="187"/>
      <c r="D860" s="168"/>
      <c r="E860" s="169"/>
      <c r="F860" s="170"/>
      <c r="G860" s="171"/>
      <c r="H860" s="171"/>
      <c r="I860" s="164" t="str">
        <f t="shared" si="22"/>
        <v/>
      </c>
      <c r="N860" s="189"/>
      <c r="O860" s="189"/>
    </row>
    <row r="861" spans="1:15" ht="16.2" thickBot="1">
      <c r="A861" s="184"/>
      <c r="B861" s="187"/>
      <c r="D861" s="168"/>
      <c r="E861" s="169"/>
      <c r="F861" s="170"/>
      <c r="G861" s="171"/>
      <c r="H861" s="171"/>
      <c r="I861" s="164" t="str">
        <f t="shared" si="22"/>
        <v/>
      </c>
      <c r="N861" s="189"/>
      <c r="O861" s="189"/>
    </row>
    <row r="862" spans="1:15" ht="16.2" thickBot="1">
      <c r="A862" s="184"/>
      <c r="B862" s="187"/>
      <c r="D862" s="168"/>
      <c r="E862" s="169"/>
      <c r="F862" s="170"/>
      <c r="G862" s="171"/>
      <c r="H862" s="171"/>
      <c r="I862" s="164" t="str">
        <f t="shared" si="22"/>
        <v/>
      </c>
      <c r="N862" s="189"/>
      <c r="O862" s="189"/>
    </row>
    <row r="863" spans="1:15" ht="16.2" thickBot="1">
      <c r="A863" s="184"/>
      <c r="B863" s="187"/>
      <c r="D863" s="168"/>
      <c r="E863" s="169"/>
      <c r="F863" s="170"/>
      <c r="G863" s="171"/>
      <c r="H863" s="171"/>
      <c r="I863" s="164" t="str">
        <f t="shared" si="22"/>
        <v/>
      </c>
      <c r="N863" s="189"/>
      <c r="O863" s="189"/>
    </row>
    <row r="864" spans="1:15" ht="16.2" thickBot="1">
      <c r="A864" s="184"/>
      <c r="B864" s="187"/>
      <c r="D864" s="168"/>
      <c r="E864" s="169"/>
      <c r="F864" s="170"/>
      <c r="G864" s="171"/>
      <c r="H864" s="171"/>
      <c r="I864" s="164" t="str">
        <f t="shared" si="22"/>
        <v/>
      </c>
      <c r="N864" s="189"/>
      <c r="O864" s="189"/>
    </row>
    <row r="865" spans="1:15" ht="16.2" thickBot="1">
      <c r="A865" s="184"/>
      <c r="B865" s="187"/>
      <c r="D865" s="168"/>
      <c r="E865" s="169"/>
      <c r="F865" s="170"/>
      <c r="G865" s="171"/>
      <c r="H865" s="171"/>
      <c r="I865" s="164" t="str">
        <f t="shared" si="22"/>
        <v/>
      </c>
      <c r="N865" s="189"/>
      <c r="O865" s="189"/>
    </row>
    <row r="866" spans="1:15" ht="16.2" thickBot="1">
      <c r="A866" s="184"/>
      <c r="B866" s="187"/>
      <c r="D866" s="168"/>
      <c r="E866" s="169"/>
      <c r="F866" s="170"/>
      <c r="G866" s="171"/>
      <c r="H866" s="171"/>
      <c r="I866" s="164" t="str">
        <f t="shared" si="22"/>
        <v/>
      </c>
      <c r="N866" s="189"/>
      <c r="O866" s="189"/>
    </row>
    <row r="867" spans="1:15" ht="16.2" thickBot="1">
      <c r="A867" s="184"/>
      <c r="B867" s="187"/>
      <c r="D867" s="168"/>
      <c r="E867" s="169"/>
      <c r="F867" s="170"/>
      <c r="G867" s="171"/>
      <c r="H867" s="171"/>
      <c r="I867" s="164" t="str">
        <f t="shared" si="22"/>
        <v/>
      </c>
      <c r="N867" s="189"/>
      <c r="O867" s="189"/>
    </row>
    <row r="868" spans="1:15" ht="16.2" thickBot="1">
      <c r="A868" s="184"/>
      <c r="B868" s="187"/>
      <c r="D868" s="168"/>
      <c r="E868" s="169"/>
      <c r="F868" s="170"/>
      <c r="G868" s="171"/>
      <c r="H868" s="171"/>
      <c r="I868" s="164" t="str">
        <f t="shared" si="22"/>
        <v/>
      </c>
      <c r="N868" s="189"/>
      <c r="O868" s="189"/>
    </row>
    <row r="869" spans="1:15" ht="16.2" thickBot="1">
      <c r="A869" s="184"/>
      <c r="B869" s="187"/>
      <c r="D869" s="168"/>
      <c r="E869" s="169"/>
      <c r="F869" s="170"/>
      <c r="G869" s="171"/>
      <c r="H869" s="171"/>
      <c r="I869" s="164" t="str">
        <f t="shared" si="22"/>
        <v/>
      </c>
      <c r="N869" s="189"/>
      <c r="O869" s="189"/>
    </row>
    <row r="870" spans="1:15" ht="16.2" thickBot="1">
      <c r="A870" s="184"/>
      <c r="B870" s="187"/>
      <c r="D870" s="168"/>
      <c r="E870" s="169"/>
      <c r="F870" s="170"/>
      <c r="G870" s="171"/>
      <c r="H870" s="171"/>
      <c r="I870" s="164" t="str">
        <f t="shared" si="22"/>
        <v/>
      </c>
      <c r="N870" s="189"/>
      <c r="O870" s="189"/>
    </row>
    <row r="871" spans="1:15" ht="16.2" thickBot="1">
      <c r="A871" s="184"/>
      <c r="B871" s="187"/>
      <c r="D871" s="168"/>
      <c r="E871" s="169"/>
      <c r="F871" s="170"/>
      <c r="G871" s="171"/>
      <c r="H871" s="171"/>
      <c r="I871" s="164" t="str">
        <f t="shared" si="22"/>
        <v/>
      </c>
      <c r="N871" s="189"/>
      <c r="O871" s="189"/>
    </row>
    <row r="872" spans="1:15" ht="16.2" thickBot="1">
      <c r="A872" s="184"/>
      <c r="B872" s="187"/>
      <c r="D872" s="168"/>
      <c r="E872" s="169"/>
      <c r="F872" s="170"/>
      <c r="G872" s="171"/>
      <c r="H872" s="171"/>
      <c r="I872" s="164" t="str">
        <f t="shared" si="22"/>
        <v/>
      </c>
      <c r="N872" s="189"/>
      <c r="O872" s="189"/>
    </row>
    <row r="873" spans="1:15" ht="16.2" thickBot="1">
      <c r="A873" s="184"/>
      <c r="B873" s="187"/>
      <c r="D873" s="168"/>
      <c r="E873" s="169"/>
      <c r="F873" s="170"/>
      <c r="G873" s="171"/>
      <c r="H873" s="171"/>
      <c r="I873" s="164" t="str">
        <f t="shared" si="22"/>
        <v/>
      </c>
      <c r="N873" s="189"/>
      <c r="O873" s="189"/>
    </row>
    <row r="874" spans="1:15" ht="16.2" thickBot="1">
      <c r="A874" s="184"/>
      <c r="B874" s="187"/>
      <c r="D874" s="168"/>
      <c r="E874" s="169"/>
      <c r="F874" s="170"/>
      <c r="G874" s="171"/>
      <c r="H874" s="171"/>
      <c r="I874" s="164" t="str">
        <f t="shared" si="22"/>
        <v/>
      </c>
      <c r="N874" s="189"/>
      <c r="O874" s="189"/>
    </row>
    <row r="875" spans="1:15" ht="16.2" thickBot="1">
      <c r="A875" s="184"/>
      <c r="B875" s="187"/>
      <c r="D875" s="168"/>
      <c r="E875" s="169"/>
      <c r="F875" s="170"/>
      <c r="G875" s="171"/>
      <c r="H875" s="171"/>
      <c r="I875" s="164" t="str">
        <f t="shared" si="22"/>
        <v/>
      </c>
      <c r="N875" s="189"/>
      <c r="O875" s="189"/>
    </row>
    <row r="876" spans="1:15" ht="16.2" thickBot="1">
      <c r="A876" s="184"/>
      <c r="B876" s="187"/>
      <c r="D876" s="168"/>
      <c r="E876" s="169"/>
      <c r="F876" s="170"/>
      <c r="G876" s="171"/>
      <c r="H876" s="171"/>
      <c r="I876" s="164" t="str">
        <f t="shared" si="22"/>
        <v/>
      </c>
      <c r="N876" s="189"/>
      <c r="O876" s="189"/>
    </row>
    <row r="877" spans="1:15" ht="16.2" thickBot="1">
      <c r="A877" s="184"/>
      <c r="B877" s="187"/>
      <c r="D877" s="168"/>
      <c r="E877" s="169"/>
      <c r="F877" s="170"/>
      <c r="G877" s="171"/>
      <c r="H877" s="171"/>
      <c r="I877" s="164" t="str">
        <f t="shared" si="22"/>
        <v/>
      </c>
      <c r="N877" s="189"/>
      <c r="O877" s="189"/>
    </row>
    <row r="878" spans="1:15" ht="16.2" thickBot="1">
      <c r="A878" s="184"/>
      <c r="B878" s="187"/>
      <c r="D878" s="168"/>
      <c r="E878" s="169"/>
      <c r="F878" s="170"/>
      <c r="G878" s="171"/>
      <c r="H878" s="171"/>
      <c r="I878" s="164" t="str">
        <f t="shared" si="22"/>
        <v/>
      </c>
      <c r="N878" s="189"/>
      <c r="O878" s="189"/>
    </row>
    <row r="879" spans="1:15" ht="16.2" thickBot="1">
      <c r="A879" s="184"/>
      <c r="B879" s="187"/>
      <c r="D879" s="168"/>
      <c r="E879" s="169"/>
      <c r="F879" s="170"/>
      <c r="G879" s="171"/>
      <c r="H879" s="171"/>
      <c r="I879" s="164" t="str">
        <f t="shared" si="22"/>
        <v/>
      </c>
      <c r="N879" s="189"/>
      <c r="O879" s="189"/>
    </row>
    <row r="880" spans="1:15" ht="16.2" thickBot="1">
      <c r="A880" s="184"/>
      <c r="B880" s="187"/>
      <c r="D880" s="168"/>
      <c r="E880" s="169"/>
      <c r="F880" s="170"/>
      <c r="G880" s="171"/>
      <c r="H880" s="171"/>
      <c r="I880" s="164" t="str">
        <f t="shared" si="22"/>
        <v/>
      </c>
      <c r="N880" s="189"/>
      <c r="O880" s="189"/>
    </row>
    <row r="881" spans="1:15" ht="16.2" thickBot="1">
      <c r="A881" s="184"/>
      <c r="B881" s="187"/>
      <c r="D881" s="168"/>
      <c r="E881" s="169"/>
      <c r="F881" s="170"/>
      <c r="G881" s="171"/>
      <c r="H881" s="171"/>
      <c r="I881" s="164" t="str">
        <f t="shared" si="22"/>
        <v/>
      </c>
      <c r="N881" s="189"/>
      <c r="O881" s="189"/>
    </row>
    <row r="882" spans="1:15" ht="16.2" thickBot="1">
      <c r="A882" s="184"/>
      <c r="B882" s="187"/>
      <c r="D882" s="168"/>
      <c r="E882" s="169"/>
      <c r="F882" s="170"/>
      <c r="G882" s="171"/>
      <c r="H882" s="171"/>
      <c r="I882" s="164" t="str">
        <f t="shared" si="22"/>
        <v/>
      </c>
      <c r="N882" s="189"/>
      <c r="O882" s="189"/>
    </row>
    <row r="883" spans="1:15" ht="16.2" thickBot="1">
      <c r="A883" s="184"/>
      <c r="B883" s="187"/>
      <c r="D883" s="168"/>
      <c r="E883" s="169"/>
      <c r="F883" s="170"/>
      <c r="G883" s="171"/>
      <c r="H883" s="171"/>
      <c r="I883" s="164" t="str">
        <f t="shared" si="22"/>
        <v/>
      </c>
      <c r="N883" s="189"/>
      <c r="O883" s="189"/>
    </row>
    <row r="884" spans="1:15" ht="16.2" thickBot="1">
      <c r="A884" s="184"/>
      <c r="B884" s="187"/>
      <c r="D884" s="168"/>
      <c r="E884" s="169"/>
      <c r="F884" s="170"/>
      <c r="G884" s="171"/>
      <c r="H884" s="171"/>
      <c r="I884" s="164" t="str">
        <f t="shared" si="22"/>
        <v/>
      </c>
      <c r="N884" s="189"/>
      <c r="O884" s="189"/>
    </row>
    <row r="885" spans="1:15" ht="16.2" thickBot="1">
      <c r="A885" s="184"/>
      <c r="B885" s="187"/>
      <c r="D885" s="168"/>
      <c r="E885" s="169"/>
      <c r="F885" s="170"/>
      <c r="G885" s="171"/>
      <c r="H885" s="171"/>
      <c r="I885" s="164" t="str">
        <f t="shared" si="22"/>
        <v/>
      </c>
      <c r="N885" s="189"/>
      <c r="O885" s="189"/>
    </row>
    <row r="886" spans="1:15" ht="16.2" thickBot="1">
      <c r="A886" s="184"/>
      <c r="B886" s="187"/>
      <c r="D886" s="168"/>
      <c r="E886" s="169"/>
      <c r="F886" s="170"/>
      <c r="G886" s="171"/>
      <c r="H886" s="171"/>
      <c r="I886" s="164" t="str">
        <f t="shared" si="22"/>
        <v/>
      </c>
      <c r="N886" s="189"/>
      <c r="O886" s="189"/>
    </row>
    <row r="887" spans="1:15" ht="16.2" thickBot="1">
      <c r="A887" s="184"/>
      <c r="B887" s="187"/>
      <c r="D887" s="168"/>
      <c r="E887" s="169"/>
      <c r="F887" s="170"/>
      <c r="G887" s="171"/>
      <c r="H887" s="171"/>
      <c r="I887" s="164" t="str">
        <f t="shared" si="22"/>
        <v/>
      </c>
      <c r="N887" s="189"/>
      <c r="O887" s="189"/>
    </row>
    <row r="888" spans="1:15" ht="16.2" thickBot="1">
      <c r="A888" s="184"/>
      <c r="B888" s="187"/>
      <c r="D888" s="168"/>
      <c r="E888" s="169"/>
      <c r="F888" s="170"/>
      <c r="G888" s="171"/>
      <c r="H888" s="171"/>
      <c r="I888" s="164" t="str">
        <f t="shared" si="22"/>
        <v/>
      </c>
      <c r="N888" s="189"/>
      <c r="O888" s="189"/>
    </row>
    <row r="889" spans="1:15" ht="16.2" thickBot="1">
      <c r="A889" s="184"/>
      <c r="B889" s="187"/>
      <c r="D889" s="168"/>
      <c r="E889" s="169"/>
      <c r="F889" s="170"/>
      <c r="G889" s="171"/>
      <c r="H889" s="171"/>
      <c r="I889" s="164" t="str">
        <f t="shared" si="22"/>
        <v/>
      </c>
      <c r="N889" s="189"/>
      <c r="O889" s="189"/>
    </row>
    <row r="890" spans="1:15" ht="16.2" thickBot="1">
      <c r="A890" s="184"/>
      <c r="B890" s="187"/>
      <c r="D890" s="168"/>
      <c r="E890" s="169"/>
      <c r="F890" s="170"/>
      <c r="G890" s="171"/>
      <c r="H890" s="171"/>
      <c r="I890" s="164" t="str">
        <f t="shared" si="22"/>
        <v/>
      </c>
      <c r="N890" s="189"/>
      <c r="O890" s="189"/>
    </row>
    <row r="891" spans="1:15" ht="16.2" thickBot="1">
      <c r="A891" s="184"/>
      <c r="B891" s="187"/>
      <c r="D891" s="168"/>
      <c r="E891" s="169"/>
      <c r="F891" s="170"/>
      <c r="G891" s="171"/>
      <c r="H891" s="171"/>
      <c r="I891" s="164" t="str">
        <f t="shared" si="22"/>
        <v/>
      </c>
      <c r="N891" s="189"/>
      <c r="O891" s="189"/>
    </row>
    <row r="892" spans="1:15" ht="16.2" thickBot="1">
      <c r="A892" s="184"/>
      <c r="B892" s="187"/>
      <c r="D892" s="168"/>
      <c r="E892" s="169"/>
      <c r="F892" s="170"/>
      <c r="G892" s="171"/>
      <c r="H892" s="171"/>
      <c r="I892" s="164" t="str">
        <f t="shared" si="22"/>
        <v/>
      </c>
      <c r="N892" s="189"/>
      <c r="O892" s="189"/>
    </row>
    <row r="893" spans="1:15" ht="16.2" thickBot="1">
      <c r="A893" s="184"/>
      <c r="B893" s="187"/>
      <c r="D893" s="168"/>
      <c r="E893" s="169"/>
      <c r="F893" s="170"/>
      <c r="G893" s="171"/>
      <c r="H893" s="171"/>
      <c r="I893" s="164" t="str">
        <f t="shared" si="22"/>
        <v/>
      </c>
      <c r="N893" s="189"/>
      <c r="O893" s="189"/>
    </row>
    <row r="894" spans="1:15" ht="16.2" thickBot="1">
      <c r="A894" s="184"/>
      <c r="B894" s="187"/>
      <c r="D894" s="168"/>
      <c r="E894" s="169"/>
      <c r="F894" s="170"/>
      <c r="G894" s="171"/>
      <c r="H894" s="171"/>
      <c r="I894" s="164" t="str">
        <f t="shared" si="22"/>
        <v/>
      </c>
      <c r="N894" s="189"/>
      <c r="O894" s="189"/>
    </row>
    <row r="895" spans="1:15" ht="16.2" thickBot="1">
      <c r="A895" s="184"/>
      <c r="B895" s="187"/>
      <c r="D895" s="168"/>
      <c r="E895" s="169"/>
      <c r="F895" s="170"/>
      <c r="G895" s="171"/>
      <c r="H895" s="171"/>
      <c r="I895" s="164" t="str">
        <f t="shared" si="22"/>
        <v/>
      </c>
      <c r="N895" s="189"/>
      <c r="O895" s="189"/>
    </row>
    <row r="896" spans="1:15" ht="16.2" thickBot="1">
      <c r="A896" s="184"/>
      <c r="B896" s="187"/>
      <c r="D896" s="168"/>
      <c r="E896" s="169"/>
      <c r="F896" s="170"/>
      <c r="G896" s="171"/>
      <c r="H896" s="171"/>
      <c r="I896" s="164" t="str">
        <f t="shared" si="22"/>
        <v/>
      </c>
      <c r="N896" s="189"/>
      <c r="O896" s="189"/>
    </row>
    <row r="897" spans="1:15" ht="16.2" thickBot="1">
      <c r="A897" s="184"/>
      <c r="B897" s="187"/>
      <c r="D897" s="168"/>
      <c r="E897" s="169"/>
      <c r="F897" s="170"/>
      <c r="G897" s="171"/>
      <c r="H897" s="171"/>
      <c r="I897" s="164" t="str">
        <f t="shared" si="22"/>
        <v/>
      </c>
      <c r="N897" s="189"/>
      <c r="O897" s="189"/>
    </row>
    <row r="898" spans="1:15" ht="16.2" thickBot="1">
      <c r="A898" s="184"/>
      <c r="B898" s="187"/>
      <c r="D898" s="168"/>
      <c r="E898" s="169"/>
      <c r="F898" s="170"/>
      <c r="G898" s="171"/>
      <c r="H898" s="171"/>
      <c r="I898" s="164" t="str">
        <f t="shared" si="22"/>
        <v/>
      </c>
      <c r="N898" s="189"/>
      <c r="O898" s="189"/>
    </row>
    <row r="899" spans="1:15" ht="16.2" thickBot="1">
      <c r="A899" s="184"/>
      <c r="B899" s="187"/>
      <c r="D899" s="168"/>
      <c r="E899" s="169"/>
      <c r="F899" s="170"/>
      <c r="G899" s="171"/>
      <c r="H899" s="171"/>
      <c r="I899" s="164" t="str">
        <f t="shared" ref="I899:I962" si="23">IF(C899="","",NORMDIST(C899,K$3,K$4,TRUE))</f>
        <v/>
      </c>
      <c r="N899" s="189"/>
      <c r="O899" s="189"/>
    </row>
    <row r="900" spans="1:15" ht="16.2" thickBot="1">
      <c r="A900" s="184"/>
      <c r="B900" s="187"/>
      <c r="D900" s="168"/>
      <c r="E900" s="169"/>
      <c r="F900" s="170"/>
      <c r="G900" s="171"/>
      <c r="H900" s="171"/>
      <c r="I900" s="164" t="str">
        <f t="shared" si="23"/>
        <v/>
      </c>
      <c r="N900" s="189"/>
      <c r="O900" s="189"/>
    </row>
    <row r="901" spans="1:15" ht="16.2" thickBot="1">
      <c r="A901" s="184"/>
      <c r="B901" s="187"/>
      <c r="D901" s="168"/>
      <c r="E901" s="169"/>
      <c r="F901" s="170"/>
      <c r="G901" s="171"/>
      <c r="H901" s="171"/>
      <c r="I901" s="164" t="str">
        <f t="shared" si="23"/>
        <v/>
      </c>
      <c r="N901" s="189"/>
      <c r="O901" s="189"/>
    </row>
    <row r="902" spans="1:15" ht="16.2" thickBot="1">
      <c r="A902" s="184"/>
      <c r="B902" s="187"/>
      <c r="D902" s="168"/>
      <c r="E902" s="169"/>
      <c r="F902" s="170"/>
      <c r="G902" s="171"/>
      <c r="H902" s="171"/>
      <c r="I902" s="164" t="str">
        <f t="shared" si="23"/>
        <v/>
      </c>
      <c r="N902" s="189"/>
      <c r="O902" s="189"/>
    </row>
    <row r="903" spans="1:15" ht="16.2" thickBot="1">
      <c r="A903" s="184"/>
      <c r="B903" s="187"/>
      <c r="D903" s="168"/>
      <c r="E903" s="169"/>
      <c r="F903" s="170"/>
      <c r="G903" s="171"/>
      <c r="H903" s="171"/>
      <c r="I903" s="164" t="str">
        <f t="shared" si="23"/>
        <v/>
      </c>
      <c r="N903" s="189"/>
      <c r="O903" s="189"/>
    </row>
    <row r="904" spans="1:15" ht="16.2" thickBot="1">
      <c r="A904" s="184"/>
      <c r="B904" s="187"/>
      <c r="D904" s="168"/>
      <c r="E904" s="169"/>
      <c r="F904" s="170"/>
      <c r="G904" s="171"/>
      <c r="H904" s="171"/>
      <c r="I904" s="164" t="str">
        <f t="shared" si="23"/>
        <v/>
      </c>
      <c r="N904" s="189"/>
      <c r="O904" s="189"/>
    </row>
    <row r="905" spans="1:15" ht="16.2" thickBot="1">
      <c r="A905" s="184"/>
      <c r="B905" s="187"/>
      <c r="D905" s="168"/>
      <c r="E905" s="169"/>
      <c r="F905" s="170"/>
      <c r="G905" s="171"/>
      <c r="H905" s="171"/>
      <c r="I905" s="164" t="str">
        <f t="shared" si="23"/>
        <v/>
      </c>
      <c r="N905" s="189"/>
      <c r="O905" s="189"/>
    </row>
    <row r="906" spans="1:15" ht="16.2" thickBot="1">
      <c r="A906" s="184"/>
      <c r="B906" s="187"/>
      <c r="D906" s="168"/>
      <c r="E906" s="169"/>
      <c r="F906" s="170"/>
      <c r="G906" s="171"/>
      <c r="H906" s="171"/>
      <c r="I906" s="164" t="str">
        <f t="shared" si="23"/>
        <v/>
      </c>
      <c r="N906" s="189"/>
      <c r="O906" s="189"/>
    </row>
    <row r="907" spans="1:15" ht="16.2" thickBot="1">
      <c r="A907" s="184"/>
      <c r="B907" s="187"/>
      <c r="D907" s="168"/>
      <c r="E907" s="169"/>
      <c r="F907" s="170"/>
      <c r="G907" s="171"/>
      <c r="H907" s="171"/>
      <c r="I907" s="164" t="str">
        <f t="shared" si="23"/>
        <v/>
      </c>
      <c r="N907" s="189"/>
      <c r="O907" s="189"/>
    </row>
    <row r="908" spans="1:15" ht="16.2" thickBot="1">
      <c r="A908" s="184"/>
      <c r="B908" s="187"/>
      <c r="D908" s="168"/>
      <c r="E908" s="169"/>
      <c r="F908" s="170"/>
      <c r="G908" s="171"/>
      <c r="H908" s="171"/>
      <c r="I908" s="164" t="str">
        <f t="shared" si="23"/>
        <v/>
      </c>
      <c r="N908" s="189"/>
      <c r="O908" s="189"/>
    </row>
    <row r="909" spans="1:15" ht="16.2" thickBot="1">
      <c r="A909" s="184"/>
      <c r="B909" s="187"/>
      <c r="D909" s="168"/>
      <c r="E909" s="169"/>
      <c r="F909" s="170"/>
      <c r="G909" s="171"/>
      <c r="H909" s="171"/>
      <c r="I909" s="164" t="str">
        <f t="shared" si="23"/>
        <v/>
      </c>
      <c r="N909" s="189"/>
      <c r="O909" s="189"/>
    </row>
    <row r="910" spans="1:15" ht="16.2" thickBot="1">
      <c r="A910" s="184"/>
      <c r="B910" s="187"/>
      <c r="D910" s="168"/>
      <c r="E910" s="169"/>
      <c r="F910" s="170"/>
      <c r="G910" s="171"/>
      <c r="H910" s="171"/>
      <c r="I910" s="164" t="str">
        <f t="shared" si="23"/>
        <v/>
      </c>
      <c r="N910" s="189"/>
      <c r="O910" s="189"/>
    </row>
    <row r="911" spans="1:15" ht="16.2" thickBot="1">
      <c r="A911" s="184"/>
      <c r="B911" s="187"/>
      <c r="D911" s="168"/>
      <c r="E911" s="169"/>
      <c r="F911" s="170"/>
      <c r="G911" s="171"/>
      <c r="H911" s="171"/>
      <c r="I911" s="164" t="str">
        <f t="shared" si="23"/>
        <v/>
      </c>
      <c r="N911" s="189"/>
      <c r="O911" s="189"/>
    </row>
    <row r="912" spans="1:15" ht="16.2" thickBot="1">
      <c r="A912" s="184"/>
      <c r="B912" s="187"/>
      <c r="D912" s="168"/>
      <c r="E912" s="169"/>
      <c r="F912" s="170"/>
      <c r="G912" s="171"/>
      <c r="H912" s="171"/>
      <c r="I912" s="164" t="str">
        <f t="shared" si="23"/>
        <v/>
      </c>
      <c r="N912" s="189"/>
      <c r="O912" s="189"/>
    </row>
    <row r="913" spans="1:15" ht="16.2" thickBot="1">
      <c r="A913" s="184"/>
      <c r="B913" s="187"/>
      <c r="D913" s="168"/>
      <c r="E913" s="169"/>
      <c r="F913" s="170"/>
      <c r="G913" s="171"/>
      <c r="H913" s="171"/>
      <c r="I913" s="164" t="str">
        <f t="shared" si="23"/>
        <v/>
      </c>
      <c r="N913" s="189"/>
      <c r="O913" s="189"/>
    </row>
    <row r="914" spans="1:15" ht="16.2" thickBot="1">
      <c r="A914" s="184"/>
      <c r="B914" s="187"/>
      <c r="D914" s="168"/>
      <c r="E914" s="169"/>
      <c r="F914" s="170"/>
      <c r="G914" s="171"/>
      <c r="H914" s="171"/>
      <c r="I914" s="164" t="str">
        <f t="shared" si="23"/>
        <v/>
      </c>
      <c r="N914" s="189"/>
      <c r="O914" s="189"/>
    </row>
    <row r="915" spans="1:15" ht="16.2" thickBot="1">
      <c r="A915" s="184"/>
      <c r="B915" s="187"/>
      <c r="D915" s="168"/>
      <c r="E915" s="169"/>
      <c r="F915" s="170"/>
      <c r="G915" s="171"/>
      <c r="H915" s="171"/>
      <c r="I915" s="164" t="str">
        <f t="shared" si="23"/>
        <v/>
      </c>
      <c r="N915" s="189"/>
      <c r="O915" s="189"/>
    </row>
    <row r="916" spans="1:15" ht="16.2" thickBot="1">
      <c r="A916" s="184"/>
      <c r="B916" s="187"/>
      <c r="D916" s="168"/>
      <c r="E916" s="169"/>
      <c r="F916" s="170"/>
      <c r="G916" s="171"/>
      <c r="H916" s="171"/>
      <c r="I916" s="164" t="str">
        <f t="shared" si="23"/>
        <v/>
      </c>
      <c r="N916" s="189"/>
      <c r="O916" s="189"/>
    </row>
    <row r="917" spans="1:15" ht="16.2" thickBot="1">
      <c r="A917" s="184"/>
      <c r="B917" s="187"/>
      <c r="D917" s="168"/>
      <c r="E917" s="169"/>
      <c r="F917" s="170"/>
      <c r="G917" s="171"/>
      <c r="H917" s="171"/>
      <c r="I917" s="164" t="str">
        <f t="shared" si="23"/>
        <v/>
      </c>
      <c r="N917" s="189"/>
      <c r="O917" s="189"/>
    </row>
    <row r="918" spans="1:15" ht="16.2" thickBot="1">
      <c r="A918" s="184"/>
      <c r="B918" s="187"/>
      <c r="D918" s="168"/>
      <c r="E918" s="169"/>
      <c r="F918" s="170"/>
      <c r="G918" s="171"/>
      <c r="H918" s="171"/>
      <c r="I918" s="164" t="str">
        <f t="shared" si="23"/>
        <v/>
      </c>
      <c r="N918" s="189"/>
      <c r="O918" s="189"/>
    </row>
    <row r="919" spans="1:15" ht="16.2" thickBot="1">
      <c r="A919" s="184"/>
      <c r="B919" s="187"/>
      <c r="D919" s="168"/>
      <c r="E919" s="169"/>
      <c r="F919" s="170"/>
      <c r="G919" s="171"/>
      <c r="H919" s="171"/>
      <c r="I919" s="164" t="str">
        <f t="shared" si="23"/>
        <v/>
      </c>
      <c r="N919" s="189"/>
      <c r="O919" s="189"/>
    </row>
    <row r="920" spans="1:15" ht="16.2" thickBot="1">
      <c r="A920" s="184"/>
      <c r="B920" s="187"/>
      <c r="D920" s="168"/>
      <c r="E920" s="169"/>
      <c r="F920" s="170"/>
      <c r="G920" s="171"/>
      <c r="H920" s="171"/>
      <c r="I920" s="164" t="str">
        <f t="shared" si="23"/>
        <v/>
      </c>
      <c r="N920" s="189"/>
      <c r="O920" s="189"/>
    </row>
    <row r="921" spans="1:15" ht="16.2" thickBot="1">
      <c r="A921" s="184"/>
      <c r="B921" s="187"/>
      <c r="D921" s="168"/>
      <c r="E921" s="169"/>
      <c r="F921" s="170"/>
      <c r="G921" s="171"/>
      <c r="H921" s="171"/>
      <c r="I921" s="164" t="str">
        <f t="shared" si="23"/>
        <v/>
      </c>
      <c r="N921" s="189"/>
      <c r="O921" s="189"/>
    </row>
    <row r="922" spans="1:15" ht="16.2" thickBot="1">
      <c r="A922" s="184"/>
      <c r="B922" s="187"/>
      <c r="D922" s="168"/>
      <c r="E922" s="169"/>
      <c r="F922" s="170"/>
      <c r="G922" s="171"/>
      <c r="H922" s="171"/>
      <c r="I922" s="164" t="str">
        <f t="shared" si="23"/>
        <v/>
      </c>
      <c r="N922" s="189"/>
      <c r="O922" s="189"/>
    </row>
    <row r="923" spans="1:15" ht="16.2" thickBot="1">
      <c r="A923" s="184"/>
      <c r="B923" s="187"/>
      <c r="D923" s="168"/>
      <c r="E923" s="169"/>
      <c r="F923" s="170"/>
      <c r="G923" s="171"/>
      <c r="H923" s="171"/>
      <c r="I923" s="164" t="str">
        <f t="shared" si="23"/>
        <v/>
      </c>
      <c r="N923" s="189"/>
      <c r="O923" s="189"/>
    </row>
    <row r="924" spans="1:15" ht="16.2" thickBot="1">
      <c r="A924" s="184"/>
      <c r="B924" s="187"/>
      <c r="D924" s="168"/>
      <c r="E924" s="169"/>
      <c r="F924" s="170"/>
      <c r="G924" s="171"/>
      <c r="H924" s="171"/>
      <c r="I924" s="164" t="str">
        <f t="shared" si="23"/>
        <v/>
      </c>
      <c r="N924" s="189"/>
      <c r="O924" s="189"/>
    </row>
    <row r="925" spans="1:15" ht="16.2" thickBot="1">
      <c r="A925" s="184"/>
      <c r="B925" s="187"/>
      <c r="D925" s="168"/>
      <c r="E925" s="169"/>
      <c r="F925" s="170"/>
      <c r="G925" s="171"/>
      <c r="H925" s="171"/>
      <c r="I925" s="164" t="str">
        <f t="shared" si="23"/>
        <v/>
      </c>
      <c r="N925" s="189"/>
      <c r="O925" s="189"/>
    </row>
    <row r="926" spans="1:15" ht="16.2" thickBot="1">
      <c r="A926" s="184"/>
      <c r="B926" s="187"/>
      <c r="D926" s="168"/>
      <c r="E926" s="169"/>
      <c r="F926" s="170"/>
      <c r="G926" s="171"/>
      <c r="H926" s="171"/>
      <c r="I926" s="164" t="str">
        <f t="shared" si="23"/>
        <v/>
      </c>
      <c r="N926" s="189"/>
      <c r="O926" s="189"/>
    </row>
    <row r="927" spans="1:15" ht="16.2" thickBot="1">
      <c r="A927" s="184"/>
      <c r="B927" s="187"/>
      <c r="D927" s="168"/>
      <c r="E927" s="169"/>
      <c r="F927" s="170"/>
      <c r="G927" s="171"/>
      <c r="H927" s="171"/>
      <c r="I927" s="164" t="str">
        <f t="shared" si="23"/>
        <v/>
      </c>
      <c r="N927" s="189"/>
      <c r="O927" s="189"/>
    </row>
    <row r="928" spans="1:15" ht="16.2" thickBot="1">
      <c r="A928" s="184"/>
      <c r="B928" s="187"/>
      <c r="D928" s="168"/>
      <c r="E928" s="169"/>
      <c r="F928" s="170"/>
      <c r="G928" s="171"/>
      <c r="H928" s="171"/>
      <c r="I928" s="164" t="str">
        <f t="shared" si="23"/>
        <v/>
      </c>
      <c r="N928" s="189"/>
      <c r="O928" s="189"/>
    </row>
    <row r="929" spans="1:15" ht="16.2" thickBot="1">
      <c r="A929" s="184"/>
      <c r="B929" s="187"/>
      <c r="D929" s="168"/>
      <c r="E929" s="169"/>
      <c r="F929" s="170"/>
      <c r="G929" s="171"/>
      <c r="H929" s="171"/>
      <c r="I929" s="164" t="str">
        <f t="shared" si="23"/>
        <v/>
      </c>
      <c r="N929" s="189"/>
      <c r="O929" s="189"/>
    </row>
    <row r="930" spans="1:15" ht="16.2" thickBot="1">
      <c r="A930" s="184"/>
      <c r="B930" s="187"/>
      <c r="D930" s="168"/>
      <c r="E930" s="169"/>
      <c r="F930" s="170"/>
      <c r="G930" s="171"/>
      <c r="H930" s="171"/>
      <c r="I930" s="164" t="str">
        <f t="shared" si="23"/>
        <v/>
      </c>
      <c r="N930" s="189"/>
      <c r="O930" s="189"/>
    </row>
    <row r="931" spans="1:15" ht="16.2" thickBot="1">
      <c r="A931" s="184"/>
      <c r="B931" s="187"/>
      <c r="D931" s="168"/>
      <c r="E931" s="169"/>
      <c r="F931" s="170"/>
      <c r="G931" s="171"/>
      <c r="H931" s="171"/>
      <c r="I931" s="164" t="str">
        <f t="shared" si="23"/>
        <v/>
      </c>
      <c r="N931" s="189"/>
      <c r="O931" s="189"/>
    </row>
    <row r="932" spans="1:15" ht="16.2" thickBot="1">
      <c r="A932" s="184"/>
      <c r="B932" s="187"/>
      <c r="D932" s="168"/>
      <c r="E932" s="169"/>
      <c r="F932" s="170"/>
      <c r="G932" s="171"/>
      <c r="H932" s="171"/>
      <c r="I932" s="164" t="str">
        <f t="shared" si="23"/>
        <v/>
      </c>
      <c r="N932" s="189"/>
      <c r="O932" s="189"/>
    </row>
    <row r="933" spans="1:15" ht="16.2" thickBot="1">
      <c r="A933" s="184"/>
      <c r="B933" s="187"/>
      <c r="D933" s="168"/>
      <c r="E933" s="169"/>
      <c r="F933" s="170"/>
      <c r="G933" s="171"/>
      <c r="H933" s="171"/>
      <c r="I933" s="164" t="str">
        <f t="shared" si="23"/>
        <v/>
      </c>
      <c r="N933" s="189"/>
      <c r="O933" s="189"/>
    </row>
    <row r="934" spans="1:15" ht="16.2" thickBot="1">
      <c r="A934" s="184"/>
      <c r="B934" s="187"/>
      <c r="D934" s="168"/>
      <c r="E934" s="169"/>
      <c r="F934" s="170"/>
      <c r="G934" s="171"/>
      <c r="H934" s="171"/>
      <c r="I934" s="164" t="str">
        <f t="shared" si="23"/>
        <v/>
      </c>
      <c r="N934" s="189"/>
      <c r="O934" s="189"/>
    </row>
    <row r="935" spans="1:15" ht="16.2" thickBot="1">
      <c r="A935" s="184"/>
      <c r="B935" s="187"/>
      <c r="D935" s="168"/>
      <c r="E935" s="169"/>
      <c r="F935" s="170"/>
      <c r="G935" s="171"/>
      <c r="H935" s="171"/>
      <c r="I935" s="164" t="str">
        <f t="shared" si="23"/>
        <v/>
      </c>
      <c r="N935" s="189"/>
      <c r="O935" s="189"/>
    </row>
    <row r="936" spans="1:15" ht="16.2" thickBot="1">
      <c r="A936" s="184"/>
      <c r="B936" s="187"/>
      <c r="D936" s="168"/>
      <c r="E936" s="169"/>
      <c r="F936" s="170"/>
      <c r="G936" s="171"/>
      <c r="H936" s="171"/>
      <c r="I936" s="164" t="str">
        <f t="shared" si="23"/>
        <v/>
      </c>
      <c r="N936" s="189"/>
      <c r="O936" s="189"/>
    </row>
    <row r="937" spans="1:15" ht="16.2" thickBot="1">
      <c r="A937" s="184"/>
      <c r="B937" s="187"/>
      <c r="D937" s="168"/>
      <c r="E937" s="169"/>
      <c r="F937" s="170"/>
      <c r="G937" s="171"/>
      <c r="H937" s="171"/>
      <c r="I937" s="164" t="str">
        <f t="shared" si="23"/>
        <v/>
      </c>
      <c r="N937" s="189"/>
      <c r="O937" s="189"/>
    </row>
    <row r="938" spans="1:15" ht="16.2" thickBot="1">
      <c r="A938" s="184"/>
      <c r="B938" s="187"/>
      <c r="D938" s="168"/>
      <c r="E938" s="169"/>
      <c r="F938" s="170"/>
      <c r="G938" s="171"/>
      <c r="H938" s="171"/>
      <c r="I938" s="164" t="str">
        <f t="shared" si="23"/>
        <v/>
      </c>
      <c r="N938" s="189"/>
      <c r="O938" s="189"/>
    </row>
    <row r="939" spans="1:15" ht="16.2" thickBot="1">
      <c r="A939" s="184"/>
      <c r="B939" s="187"/>
      <c r="D939" s="168"/>
      <c r="E939" s="169"/>
      <c r="F939" s="170"/>
      <c r="G939" s="171"/>
      <c r="H939" s="171"/>
      <c r="I939" s="164" t="str">
        <f t="shared" si="23"/>
        <v/>
      </c>
      <c r="N939" s="189"/>
      <c r="O939" s="189"/>
    </row>
    <row r="940" spans="1:15" ht="16.2" thickBot="1">
      <c r="A940" s="184"/>
      <c r="B940" s="187"/>
      <c r="D940" s="168"/>
      <c r="E940" s="169"/>
      <c r="F940" s="170"/>
      <c r="G940" s="171"/>
      <c r="H940" s="171"/>
      <c r="I940" s="164" t="str">
        <f t="shared" si="23"/>
        <v/>
      </c>
      <c r="N940" s="189"/>
      <c r="O940" s="189"/>
    </row>
    <row r="941" spans="1:15" ht="16.2" thickBot="1">
      <c r="A941" s="184"/>
      <c r="B941" s="187"/>
      <c r="D941" s="168"/>
      <c r="E941" s="169"/>
      <c r="F941" s="170"/>
      <c r="G941" s="171"/>
      <c r="H941" s="171"/>
      <c r="I941" s="164" t="str">
        <f t="shared" si="23"/>
        <v/>
      </c>
      <c r="N941" s="189"/>
      <c r="O941" s="189"/>
    </row>
    <row r="942" spans="1:15" ht="16.2" thickBot="1">
      <c r="A942" s="184"/>
      <c r="B942" s="187"/>
      <c r="D942" s="168"/>
      <c r="E942" s="169"/>
      <c r="F942" s="170"/>
      <c r="G942" s="171"/>
      <c r="H942" s="171"/>
      <c r="I942" s="164" t="str">
        <f t="shared" si="23"/>
        <v/>
      </c>
      <c r="N942" s="189"/>
      <c r="O942" s="189"/>
    </row>
    <row r="943" spans="1:15" ht="16.2" thickBot="1">
      <c r="A943" s="184"/>
      <c r="B943" s="187"/>
      <c r="D943" s="168"/>
      <c r="E943" s="169"/>
      <c r="F943" s="170"/>
      <c r="G943" s="171"/>
      <c r="H943" s="171"/>
      <c r="I943" s="164" t="str">
        <f t="shared" si="23"/>
        <v/>
      </c>
      <c r="N943" s="189"/>
      <c r="O943" s="189"/>
    </row>
    <row r="944" spans="1:15" ht="16.2" thickBot="1">
      <c r="A944" s="184"/>
      <c r="B944" s="187"/>
      <c r="D944" s="168"/>
      <c r="E944" s="169"/>
      <c r="F944" s="170"/>
      <c r="G944" s="171"/>
      <c r="H944" s="171"/>
      <c r="I944" s="164" t="str">
        <f t="shared" si="23"/>
        <v/>
      </c>
      <c r="N944" s="189"/>
      <c r="O944" s="189"/>
    </row>
    <row r="945" spans="1:15" ht="16.2" thickBot="1">
      <c r="A945" s="184"/>
      <c r="B945" s="187"/>
      <c r="D945" s="168"/>
      <c r="E945" s="169"/>
      <c r="F945" s="170"/>
      <c r="G945" s="171"/>
      <c r="H945" s="171"/>
      <c r="I945" s="164" t="str">
        <f t="shared" si="23"/>
        <v/>
      </c>
      <c r="N945" s="189"/>
      <c r="O945" s="189"/>
    </row>
    <row r="946" spans="1:15" ht="16.2" thickBot="1">
      <c r="A946" s="184"/>
      <c r="B946" s="187"/>
      <c r="D946" s="168"/>
      <c r="E946" s="169"/>
      <c r="F946" s="170"/>
      <c r="G946" s="171"/>
      <c r="H946" s="171"/>
      <c r="I946" s="164" t="str">
        <f t="shared" si="23"/>
        <v/>
      </c>
      <c r="N946" s="189"/>
      <c r="O946" s="189"/>
    </row>
    <row r="947" spans="1:15" ht="16.2" thickBot="1">
      <c r="A947" s="184"/>
      <c r="B947" s="187"/>
      <c r="D947" s="168"/>
      <c r="E947" s="169"/>
      <c r="F947" s="170"/>
      <c r="G947" s="171"/>
      <c r="H947" s="171"/>
      <c r="I947" s="164" t="str">
        <f t="shared" si="23"/>
        <v/>
      </c>
      <c r="N947" s="189"/>
      <c r="O947" s="189"/>
    </row>
    <row r="948" spans="1:15" ht="16.2" thickBot="1">
      <c r="A948" s="184"/>
      <c r="B948" s="187"/>
      <c r="D948" s="168"/>
      <c r="E948" s="169"/>
      <c r="F948" s="170"/>
      <c r="G948" s="171"/>
      <c r="H948" s="171"/>
      <c r="I948" s="164" t="str">
        <f t="shared" si="23"/>
        <v/>
      </c>
      <c r="N948" s="189"/>
      <c r="O948" s="189"/>
    </row>
    <row r="949" spans="1:15" ht="16.2" thickBot="1">
      <c r="A949" s="184"/>
      <c r="B949" s="187"/>
      <c r="D949" s="168"/>
      <c r="E949" s="169"/>
      <c r="F949" s="170"/>
      <c r="G949" s="171"/>
      <c r="H949" s="171"/>
      <c r="I949" s="164" t="str">
        <f t="shared" si="23"/>
        <v/>
      </c>
      <c r="N949" s="189"/>
      <c r="O949" s="189"/>
    </row>
    <row r="950" spans="1:15" ht="16.2" thickBot="1">
      <c r="A950" s="184"/>
      <c r="B950" s="187"/>
      <c r="D950" s="168"/>
      <c r="E950" s="169"/>
      <c r="F950" s="170"/>
      <c r="G950" s="171"/>
      <c r="H950" s="171"/>
      <c r="I950" s="164" t="str">
        <f t="shared" si="23"/>
        <v/>
      </c>
      <c r="N950" s="189"/>
      <c r="O950" s="189"/>
    </row>
    <row r="951" spans="1:15" ht="16.2" thickBot="1">
      <c r="A951" s="184"/>
      <c r="B951" s="187"/>
      <c r="D951" s="168"/>
      <c r="E951" s="169"/>
      <c r="F951" s="170"/>
      <c r="G951" s="171"/>
      <c r="H951" s="171"/>
      <c r="I951" s="164" t="str">
        <f t="shared" si="23"/>
        <v/>
      </c>
      <c r="N951" s="189"/>
      <c r="O951" s="189"/>
    </row>
    <row r="952" spans="1:15" ht="16.2" thickBot="1">
      <c r="A952" s="184"/>
      <c r="B952" s="187"/>
      <c r="D952" s="168"/>
      <c r="E952" s="169"/>
      <c r="F952" s="170"/>
      <c r="G952" s="171"/>
      <c r="H952" s="171"/>
      <c r="I952" s="164" t="str">
        <f t="shared" si="23"/>
        <v/>
      </c>
      <c r="N952" s="189"/>
      <c r="O952" s="189"/>
    </row>
    <row r="953" spans="1:15" ht="16.2" thickBot="1">
      <c r="A953" s="184"/>
      <c r="B953" s="187"/>
      <c r="D953" s="168"/>
      <c r="E953" s="169"/>
      <c r="F953" s="170"/>
      <c r="G953" s="171"/>
      <c r="H953" s="171"/>
      <c r="I953" s="164" t="str">
        <f t="shared" si="23"/>
        <v/>
      </c>
      <c r="N953" s="189"/>
      <c r="O953" s="189"/>
    </row>
    <row r="954" spans="1:15" ht="16.2" thickBot="1">
      <c r="A954" s="184"/>
      <c r="B954" s="187"/>
      <c r="D954" s="168"/>
      <c r="E954" s="169"/>
      <c r="F954" s="170"/>
      <c r="G954" s="171"/>
      <c r="H954" s="171"/>
      <c r="I954" s="164" t="str">
        <f t="shared" si="23"/>
        <v/>
      </c>
      <c r="N954" s="189"/>
      <c r="O954" s="189"/>
    </row>
    <row r="955" spans="1:15" ht="16.2" thickBot="1">
      <c r="A955" s="184"/>
      <c r="B955" s="187"/>
      <c r="D955" s="168"/>
      <c r="E955" s="169"/>
      <c r="F955" s="170"/>
      <c r="G955" s="171"/>
      <c r="H955" s="171"/>
      <c r="I955" s="164" t="str">
        <f t="shared" si="23"/>
        <v/>
      </c>
      <c r="N955" s="189"/>
      <c r="O955" s="189"/>
    </row>
    <row r="956" spans="1:15" ht="16.2" thickBot="1">
      <c r="A956" s="184"/>
      <c r="B956" s="187"/>
      <c r="D956" s="168"/>
      <c r="E956" s="169"/>
      <c r="F956" s="170"/>
      <c r="G956" s="171"/>
      <c r="H956" s="171"/>
      <c r="I956" s="164" t="str">
        <f t="shared" si="23"/>
        <v/>
      </c>
      <c r="N956" s="189"/>
      <c r="O956" s="189"/>
    </row>
    <row r="957" spans="1:15" ht="16.2" thickBot="1">
      <c r="A957" s="184"/>
      <c r="B957" s="187"/>
      <c r="D957" s="168"/>
      <c r="E957" s="169"/>
      <c r="F957" s="170"/>
      <c r="G957" s="171"/>
      <c r="H957" s="171"/>
      <c r="I957" s="164" t="str">
        <f t="shared" si="23"/>
        <v/>
      </c>
      <c r="N957" s="189"/>
      <c r="O957" s="189"/>
    </row>
    <row r="958" spans="1:15" ht="16.2" thickBot="1">
      <c r="A958" s="184"/>
      <c r="B958" s="187"/>
      <c r="D958" s="168"/>
      <c r="E958" s="169"/>
      <c r="F958" s="170"/>
      <c r="G958" s="171"/>
      <c r="H958" s="171"/>
      <c r="I958" s="164" t="str">
        <f t="shared" si="23"/>
        <v/>
      </c>
      <c r="N958" s="189"/>
      <c r="O958" s="189"/>
    </row>
    <row r="959" spans="1:15" ht="16.2" thickBot="1">
      <c r="A959" s="184"/>
      <c r="B959" s="187"/>
      <c r="D959" s="168"/>
      <c r="E959" s="169"/>
      <c r="F959" s="170"/>
      <c r="G959" s="171"/>
      <c r="H959" s="171"/>
      <c r="I959" s="164" t="str">
        <f t="shared" si="23"/>
        <v/>
      </c>
      <c r="N959" s="189"/>
      <c r="O959" s="189"/>
    </row>
    <row r="960" spans="1:15" ht="16.2" thickBot="1">
      <c r="A960" s="184"/>
      <c r="B960" s="187"/>
      <c r="D960" s="168"/>
      <c r="E960" s="169"/>
      <c r="F960" s="170"/>
      <c r="G960" s="171"/>
      <c r="H960" s="171"/>
      <c r="I960" s="164" t="str">
        <f t="shared" si="23"/>
        <v/>
      </c>
      <c r="N960" s="189"/>
      <c r="O960" s="189"/>
    </row>
    <row r="961" spans="1:15" ht="16.2" thickBot="1">
      <c r="A961" s="184"/>
      <c r="B961" s="187"/>
      <c r="D961" s="168"/>
      <c r="E961" s="169"/>
      <c r="F961" s="170"/>
      <c r="G961" s="171"/>
      <c r="H961" s="171"/>
      <c r="I961" s="164" t="str">
        <f t="shared" si="23"/>
        <v/>
      </c>
      <c r="N961" s="189"/>
      <c r="O961" s="189"/>
    </row>
    <row r="962" spans="1:15" ht="16.2" thickBot="1">
      <c r="A962" s="184"/>
      <c r="B962" s="187"/>
      <c r="D962" s="168"/>
      <c r="E962" s="169"/>
      <c r="F962" s="170"/>
      <c r="G962" s="171"/>
      <c r="H962" s="171"/>
      <c r="I962" s="164" t="str">
        <f t="shared" si="23"/>
        <v/>
      </c>
      <c r="N962" s="189"/>
      <c r="O962" s="189"/>
    </row>
    <row r="963" spans="1:15" ht="16.2" thickBot="1">
      <c r="A963" s="184"/>
      <c r="B963" s="187"/>
      <c r="D963" s="168"/>
      <c r="E963" s="169"/>
      <c r="F963" s="170"/>
      <c r="G963" s="171"/>
      <c r="H963" s="171"/>
      <c r="I963" s="164" t="str">
        <f t="shared" ref="I963:I1026" si="24">IF(C963="","",NORMDIST(C963,K$3,K$4,TRUE))</f>
        <v/>
      </c>
      <c r="N963" s="189"/>
      <c r="O963" s="189"/>
    </row>
    <row r="964" spans="1:15" ht="16.2" thickBot="1">
      <c r="A964" s="184"/>
      <c r="B964" s="187"/>
      <c r="D964" s="168"/>
      <c r="E964" s="169"/>
      <c r="F964" s="170"/>
      <c r="G964" s="171"/>
      <c r="H964" s="171"/>
      <c r="I964" s="164" t="str">
        <f t="shared" si="24"/>
        <v/>
      </c>
      <c r="N964" s="189"/>
      <c r="O964" s="189"/>
    </row>
    <row r="965" spans="1:15" ht="16.2" thickBot="1">
      <c r="A965" s="184"/>
      <c r="B965" s="187"/>
      <c r="D965" s="168"/>
      <c r="E965" s="169"/>
      <c r="F965" s="170"/>
      <c r="G965" s="171"/>
      <c r="H965" s="171"/>
      <c r="I965" s="164" t="str">
        <f t="shared" si="24"/>
        <v/>
      </c>
      <c r="N965" s="189"/>
      <c r="O965" s="189"/>
    </row>
    <row r="966" spans="1:15" ht="16.2" thickBot="1">
      <c r="A966" s="184"/>
      <c r="B966" s="187"/>
      <c r="D966" s="168"/>
      <c r="E966" s="169"/>
      <c r="F966" s="170"/>
      <c r="G966" s="171"/>
      <c r="H966" s="171"/>
      <c r="I966" s="164" t="str">
        <f t="shared" si="24"/>
        <v/>
      </c>
      <c r="N966" s="189"/>
      <c r="O966" s="189"/>
    </row>
    <row r="967" spans="1:15" ht="16.2" thickBot="1">
      <c r="A967" s="184"/>
      <c r="B967" s="187"/>
      <c r="D967" s="168"/>
      <c r="E967" s="169"/>
      <c r="F967" s="170"/>
      <c r="G967" s="171"/>
      <c r="H967" s="171"/>
      <c r="I967" s="164" t="str">
        <f t="shared" si="24"/>
        <v/>
      </c>
      <c r="N967" s="189"/>
      <c r="O967" s="189"/>
    </row>
    <row r="968" spans="1:15" ht="16.2" thickBot="1">
      <c r="A968" s="184"/>
      <c r="B968" s="187"/>
      <c r="D968" s="168"/>
      <c r="E968" s="169"/>
      <c r="F968" s="170"/>
      <c r="G968" s="171"/>
      <c r="H968" s="171"/>
      <c r="I968" s="164" t="str">
        <f t="shared" si="24"/>
        <v/>
      </c>
      <c r="N968" s="189"/>
      <c r="O968" s="189"/>
    </row>
    <row r="969" spans="1:15" ht="16.2" thickBot="1">
      <c r="A969" s="184"/>
      <c r="B969" s="187"/>
      <c r="D969" s="168"/>
      <c r="E969" s="169"/>
      <c r="F969" s="170"/>
      <c r="G969" s="171"/>
      <c r="H969" s="171"/>
      <c r="I969" s="164" t="str">
        <f t="shared" si="24"/>
        <v/>
      </c>
      <c r="N969" s="189"/>
      <c r="O969" s="189"/>
    </row>
    <row r="970" spans="1:15" ht="16.2" thickBot="1">
      <c r="A970" s="184"/>
      <c r="B970" s="187"/>
      <c r="D970" s="168"/>
      <c r="E970" s="169"/>
      <c r="F970" s="170"/>
      <c r="G970" s="171"/>
      <c r="H970" s="171"/>
      <c r="I970" s="164" t="str">
        <f t="shared" si="24"/>
        <v/>
      </c>
      <c r="N970" s="189"/>
      <c r="O970" s="189"/>
    </row>
    <row r="971" spans="1:15" ht="16.2" thickBot="1">
      <c r="A971" s="184"/>
      <c r="B971" s="187"/>
      <c r="D971" s="168"/>
      <c r="E971" s="169"/>
      <c r="F971" s="170"/>
      <c r="G971" s="171"/>
      <c r="H971" s="171"/>
      <c r="I971" s="164" t="str">
        <f t="shared" si="24"/>
        <v/>
      </c>
      <c r="N971" s="189"/>
      <c r="O971" s="189"/>
    </row>
    <row r="972" spans="1:15" ht="16.2" thickBot="1">
      <c r="A972" s="184"/>
      <c r="B972" s="187"/>
      <c r="D972" s="168"/>
      <c r="E972" s="169"/>
      <c r="F972" s="170"/>
      <c r="G972" s="171"/>
      <c r="H972" s="171"/>
      <c r="I972" s="164" t="str">
        <f t="shared" si="24"/>
        <v/>
      </c>
      <c r="N972" s="189"/>
      <c r="O972" s="189"/>
    </row>
    <row r="973" spans="1:15" ht="16.2" thickBot="1">
      <c r="A973" s="184"/>
      <c r="B973" s="187"/>
      <c r="D973" s="168"/>
      <c r="E973" s="169"/>
      <c r="F973" s="170"/>
      <c r="G973" s="171"/>
      <c r="H973" s="171"/>
      <c r="I973" s="164" t="str">
        <f t="shared" si="24"/>
        <v/>
      </c>
      <c r="N973" s="189"/>
      <c r="O973" s="189"/>
    </row>
    <row r="974" spans="1:15" ht="16.2" thickBot="1">
      <c r="A974" s="184"/>
      <c r="B974" s="187"/>
      <c r="D974" s="168"/>
      <c r="E974" s="169"/>
      <c r="F974" s="170"/>
      <c r="G974" s="171"/>
      <c r="H974" s="171"/>
      <c r="I974" s="164" t="str">
        <f t="shared" si="24"/>
        <v/>
      </c>
      <c r="N974" s="189"/>
      <c r="O974" s="189"/>
    </row>
    <row r="975" spans="1:15" ht="16.2" thickBot="1">
      <c r="A975" s="184"/>
      <c r="B975" s="187"/>
      <c r="D975" s="168"/>
      <c r="E975" s="169"/>
      <c r="F975" s="170"/>
      <c r="G975" s="171"/>
      <c r="H975" s="171"/>
      <c r="I975" s="164" t="str">
        <f t="shared" si="24"/>
        <v/>
      </c>
      <c r="N975" s="189"/>
      <c r="O975" s="189"/>
    </row>
    <row r="976" spans="1:15" ht="16.2" thickBot="1">
      <c r="A976" s="184"/>
      <c r="B976" s="187"/>
      <c r="D976" s="168"/>
      <c r="E976" s="169"/>
      <c r="F976" s="170"/>
      <c r="G976" s="171"/>
      <c r="H976" s="171"/>
      <c r="I976" s="164" t="str">
        <f t="shared" si="24"/>
        <v/>
      </c>
      <c r="N976" s="189"/>
      <c r="O976" s="189"/>
    </row>
    <row r="977" spans="1:15" ht="16.2" thickBot="1">
      <c r="A977" s="184"/>
      <c r="B977" s="187"/>
      <c r="D977" s="168"/>
      <c r="E977" s="169"/>
      <c r="F977" s="170"/>
      <c r="G977" s="171"/>
      <c r="H977" s="171"/>
      <c r="I977" s="164" t="str">
        <f t="shared" si="24"/>
        <v/>
      </c>
      <c r="N977" s="189"/>
      <c r="O977" s="189"/>
    </row>
    <row r="978" spans="1:15" ht="16.2" thickBot="1">
      <c r="A978" s="184"/>
      <c r="B978" s="187"/>
      <c r="D978" s="168"/>
      <c r="E978" s="169"/>
      <c r="F978" s="170"/>
      <c r="G978" s="171"/>
      <c r="H978" s="171"/>
      <c r="I978" s="164" t="str">
        <f t="shared" si="24"/>
        <v/>
      </c>
      <c r="N978" s="189"/>
      <c r="O978" s="189"/>
    </row>
    <row r="979" spans="1:15" ht="16.2" thickBot="1">
      <c r="A979" s="184"/>
      <c r="B979" s="187"/>
      <c r="D979" s="168"/>
      <c r="E979" s="169"/>
      <c r="F979" s="170"/>
      <c r="G979" s="171"/>
      <c r="H979" s="171"/>
      <c r="I979" s="164" t="str">
        <f t="shared" si="24"/>
        <v/>
      </c>
      <c r="N979" s="189"/>
      <c r="O979" s="189"/>
    </row>
    <row r="980" spans="1:15" ht="16.2" thickBot="1">
      <c r="A980" s="184"/>
      <c r="B980" s="187"/>
      <c r="D980" s="168"/>
      <c r="E980" s="169"/>
      <c r="F980" s="170"/>
      <c r="G980" s="171"/>
      <c r="H980" s="171"/>
      <c r="I980" s="164" t="str">
        <f t="shared" si="24"/>
        <v/>
      </c>
      <c r="N980" s="189"/>
      <c r="O980" s="189"/>
    </row>
    <row r="981" spans="1:15" ht="16.2" thickBot="1">
      <c r="A981" s="184"/>
      <c r="B981" s="187"/>
      <c r="D981" s="168"/>
      <c r="E981" s="169"/>
      <c r="F981" s="170"/>
      <c r="G981" s="171"/>
      <c r="H981" s="171"/>
      <c r="I981" s="164" t="str">
        <f t="shared" si="24"/>
        <v/>
      </c>
      <c r="N981" s="189"/>
      <c r="O981" s="189"/>
    </row>
    <row r="982" spans="1:15" ht="16.2" thickBot="1">
      <c r="A982" s="184"/>
      <c r="B982" s="187"/>
      <c r="D982" s="168"/>
      <c r="E982" s="169"/>
      <c r="F982" s="170"/>
      <c r="G982" s="171"/>
      <c r="H982" s="171"/>
      <c r="I982" s="164" t="str">
        <f t="shared" si="24"/>
        <v/>
      </c>
      <c r="N982" s="189"/>
      <c r="O982" s="189"/>
    </row>
    <row r="983" spans="1:15" ht="16.2" thickBot="1">
      <c r="A983" s="184"/>
      <c r="B983" s="187"/>
      <c r="D983" s="168"/>
      <c r="E983" s="169"/>
      <c r="F983" s="170"/>
      <c r="G983" s="171"/>
      <c r="H983" s="171"/>
      <c r="I983" s="164" t="str">
        <f t="shared" si="24"/>
        <v/>
      </c>
      <c r="N983" s="189"/>
      <c r="O983" s="189"/>
    </row>
    <row r="984" spans="1:15" ht="16.2" thickBot="1">
      <c r="A984" s="184"/>
      <c r="B984" s="187"/>
      <c r="D984" s="168"/>
      <c r="E984" s="169"/>
      <c r="F984" s="170"/>
      <c r="G984" s="171"/>
      <c r="H984" s="171"/>
      <c r="I984" s="164" t="str">
        <f t="shared" si="24"/>
        <v/>
      </c>
      <c r="N984" s="189"/>
      <c r="O984" s="189"/>
    </row>
    <row r="985" spans="1:15" ht="16.2" thickBot="1">
      <c r="A985" s="184"/>
      <c r="B985" s="187"/>
      <c r="D985" s="168"/>
      <c r="E985" s="169"/>
      <c r="F985" s="170"/>
      <c r="G985" s="171"/>
      <c r="H985" s="171"/>
      <c r="I985" s="164" t="str">
        <f t="shared" si="24"/>
        <v/>
      </c>
      <c r="N985" s="189"/>
      <c r="O985" s="189"/>
    </row>
    <row r="986" spans="1:15" ht="16.2" thickBot="1">
      <c r="A986" s="184"/>
      <c r="B986" s="187"/>
      <c r="D986" s="168"/>
      <c r="E986" s="169"/>
      <c r="F986" s="170"/>
      <c r="G986" s="171"/>
      <c r="H986" s="171"/>
      <c r="I986" s="164" t="str">
        <f t="shared" si="24"/>
        <v/>
      </c>
      <c r="N986" s="189"/>
      <c r="O986" s="189"/>
    </row>
    <row r="987" spans="1:15" ht="16.2" thickBot="1">
      <c r="A987" s="184"/>
      <c r="B987" s="187"/>
      <c r="D987" s="168"/>
      <c r="E987" s="169"/>
      <c r="F987" s="170"/>
      <c r="G987" s="171"/>
      <c r="H987" s="171"/>
      <c r="I987" s="164" t="str">
        <f t="shared" si="24"/>
        <v/>
      </c>
      <c r="N987" s="189"/>
      <c r="O987" s="189"/>
    </row>
    <row r="988" spans="1:15" ht="16.2" thickBot="1">
      <c r="A988" s="184"/>
      <c r="B988" s="187"/>
      <c r="D988" s="168"/>
      <c r="E988" s="169"/>
      <c r="F988" s="170"/>
      <c r="G988" s="171"/>
      <c r="H988" s="171"/>
      <c r="I988" s="164" t="str">
        <f t="shared" si="24"/>
        <v/>
      </c>
      <c r="N988" s="189"/>
      <c r="O988" s="189"/>
    </row>
    <row r="989" spans="1:15" ht="16.2" thickBot="1">
      <c r="A989" s="184"/>
      <c r="B989" s="187"/>
      <c r="D989" s="168"/>
      <c r="E989" s="169"/>
      <c r="F989" s="170"/>
      <c r="G989" s="171"/>
      <c r="H989" s="171"/>
      <c r="I989" s="164" t="str">
        <f t="shared" si="24"/>
        <v/>
      </c>
      <c r="N989" s="189"/>
      <c r="O989" s="189"/>
    </row>
    <row r="990" spans="1:15" ht="16.2" thickBot="1">
      <c r="A990" s="184"/>
      <c r="B990" s="187"/>
      <c r="D990" s="168"/>
      <c r="E990" s="169"/>
      <c r="F990" s="170"/>
      <c r="G990" s="171"/>
      <c r="H990" s="171"/>
      <c r="I990" s="164" t="str">
        <f t="shared" si="24"/>
        <v/>
      </c>
      <c r="N990" s="189"/>
      <c r="O990" s="189"/>
    </row>
    <row r="991" spans="1:15" ht="16.2" thickBot="1">
      <c r="A991" s="184"/>
      <c r="B991" s="187"/>
      <c r="D991" s="168"/>
      <c r="E991" s="169"/>
      <c r="F991" s="170"/>
      <c r="G991" s="171"/>
      <c r="H991" s="171"/>
      <c r="I991" s="164" t="str">
        <f t="shared" si="24"/>
        <v/>
      </c>
      <c r="N991" s="189"/>
      <c r="O991" s="189"/>
    </row>
    <row r="992" spans="1:15" ht="16.2" thickBot="1">
      <c r="A992" s="184"/>
      <c r="B992" s="187"/>
      <c r="D992" s="168"/>
      <c r="E992" s="169"/>
      <c r="F992" s="170"/>
      <c r="G992" s="171"/>
      <c r="H992" s="171"/>
      <c r="I992" s="164" t="str">
        <f t="shared" si="24"/>
        <v/>
      </c>
      <c r="N992" s="189"/>
      <c r="O992" s="189"/>
    </row>
    <row r="993" spans="1:15" ht="16.2" thickBot="1">
      <c r="A993" s="184"/>
      <c r="B993" s="187"/>
      <c r="D993" s="168"/>
      <c r="E993" s="169"/>
      <c r="F993" s="170"/>
      <c r="G993" s="171"/>
      <c r="H993" s="171"/>
      <c r="I993" s="164" t="str">
        <f t="shared" si="24"/>
        <v/>
      </c>
      <c r="N993" s="189"/>
      <c r="O993" s="189"/>
    </row>
    <row r="994" spans="1:15" ht="16.2" thickBot="1">
      <c r="A994" s="184"/>
      <c r="B994" s="187"/>
      <c r="D994" s="168"/>
      <c r="E994" s="169"/>
      <c r="F994" s="170"/>
      <c r="G994" s="171"/>
      <c r="H994" s="171"/>
      <c r="I994" s="164" t="str">
        <f t="shared" si="24"/>
        <v/>
      </c>
      <c r="N994" s="189"/>
      <c r="O994" s="189"/>
    </row>
    <row r="995" spans="1:15" ht="16.2" thickBot="1">
      <c r="A995" s="184"/>
      <c r="B995" s="187"/>
      <c r="D995" s="168"/>
      <c r="E995" s="169"/>
      <c r="F995" s="170"/>
      <c r="G995" s="171"/>
      <c r="H995" s="171"/>
      <c r="I995" s="164" t="str">
        <f t="shared" si="24"/>
        <v/>
      </c>
      <c r="N995" s="189"/>
      <c r="O995" s="189"/>
    </row>
    <row r="996" spans="1:15" ht="16.2" thickBot="1">
      <c r="A996" s="184"/>
      <c r="B996" s="187"/>
      <c r="D996" s="168"/>
      <c r="E996" s="169"/>
      <c r="F996" s="170"/>
      <c r="G996" s="171"/>
      <c r="H996" s="171"/>
      <c r="I996" s="164" t="str">
        <f t="shared" si="24"/>
        <v/>
      </c>
      <c r="N996" s="189"/>
      <c r="O996" s="189"/>
    </row>
    <row r="997" spans="1:15" ht="16.2" thickBot="1">
      <c r="A997" s="184"/>
      <c r="B997" s="187"/>
      <c r="D997" s="168"/>
      <c r="E997" s="169"/>
      <c r="F997" s="170"/>
      <c r="G997" s="171"/>
      <c r="H997" s="171"/>
      <c r="I997" s="164" t="str">
        <f t="shared" si="24"/>
        <v/>
      </c>
      <c r="N997" s="189"/>
      <c r="O997" s="189"/>
    </row>
    <row r="998" spans="1:15" ht="16.2" thickBot="1">
      <c r="A998" s="184"/>
      <c r="B998" s="187"/>
      <c r="D998" s="168"/>
      <c r="E998" s="169"/>
      <c r="F998" s="170"/>
      <c r="G998" s="171"/>
      <c r="H998" s="171"/>
      <c r="I998" s="164" t="str">
        <f t="shared" si="24"/>
        <v/>
      </c>
      <c r="N998" s="189"/>
      <c r="O998" s="189"/>
    </row>
    <row r="999" spans="1:15" ht="16.2" thickBot="1">
      <c r="A999" s="184"/>
      <c r="B999" s="187"/>
      <c r="D999" s="168"/>
      <c r="E999" s="169"/>
      <c r="F999" s="170"/>
      <c r="G999" s="171"/>
      <c r="H999" s="171"/>
      <c r="I999" s="164" t="str">
        <f t="shared" si="24"/>
        <v/>
      </c>
      <c r="N999" s="189"/>
      <c r="O999" s="189"/>
    </row>
    <row r="1000" spans="1:15" ht="16.2" thickBot="1">
      <c r="A1000" s="184"/>
      <c r="B1000" s="187"/>
      <c r="D1000" s="168"/>
      <c r="E1000" s="169"/>
      <c r="F1000" s="170"/>
      <c r="G1000" s="171"/>
      <c r="H1000" s="171"/>
      <c r="I1000" s="164" t="str">
        <f t="shared" si="24"/>
        <v/>
      </c>
      <c r="N1000" s="189"/>
      <c r="O1000" s="189"/>
    </row>
    <row r="1001" spans="1:15" ht="16.2" thickBot="1">
      <c r="A1001" s="184"/>
      <c r="B1001" s="187"/>
      <c r="D1001" s="168"/>
      <c r="E1001" s="169"/>
      <c r="F1001" s="170"/>
      <c r="G1001" s="171"/>
      <c r="H1001" s="171"/>
      <c r="I1001" s="164" t="str">
        <f t="shared" si="24"/>
        <v/>
      </c>
      <c r="N1001" s="189"/>
      <c r="O1001" s="189"/>
    </row>
    <row r="1002" spans="1:15" ht="16.2" thickBot="1">
      <c r="A1002" s="184"/>
      <c r="B1002" s="187"/>
      <c r="D1002" s="168"/>
      <c r="E1002" s="169"/>
      <c r="F1002" s="170"/>
      <c r="G1002" s="171"/>
      <c r="H1002" s="171"/>
      <c r="I1002" s="164" t="str">
        <f t="shared" si="24"/>
        <v/>
      </c>
      <c r="N1002" s="189"/>
      <c r="O1002" s="189"/>
    </row>
    <row r="1003" spans="1:15" ht="16.2" thickBot="1">
      <c r="A1003" s="184"/>
      <c r="B1003" s="187"/>
      <c r="D1003" s="168"/>
      <c r="E1003" s="169"/>
      <c r="F1003" s="170"/>
      <c r="G1003" s="171"/>
      <c r="H1003" s="171"/>
      <c r="I1003" s="164" t="str">
        <f t="shared" si="24"/>
        <v/>
      </c>
      <c r="N1003" s="189"/>
      <c r="O1003" s="189"/>
    </row>
    <row r="1004" spans="1:15" ht="16.2" thickBot="1">
      <c r="A1004" s="184"/>
      <c r="B1004" s="187"/>
      <c r="D1004" s="168"/>
      <c r="E1004" s="169"/>
      <c r="F1004" s="170"/>
      <c r="G1004" s="171"/>
      <c r="H1004" s="171"/>
      <c r="I1004" s="164" t="str">
        <f t="shared" si="24"/>
        <v/>
      </c>
      <c r="N1004" s="189"/>
      <c r="O1004" s="189"/>
    </row>
    <row r="1005" spans="1:15" ht="16.2" thickBot="1">
      <c r="A1005" s="184"/>
      <c r="B1005" s="187"/>
      <c r="D1005" s="168"/>
      <c r="E1005" s="169"/>
      <c r="F1005" s="170"/>
      <c r="G1005" s="171"/>
      <c r="H1005" s="171"/>
      <c r="I1005" s="164" t="str">
        <f t="shared" si="24"/>
        <v/>
      </c>
      <c r="N1005" s="189"/>
      <c r="O1005" s="189"/>
    </row>
    <row r="1006" spans="1:15" ht="16.2" thickBot="1">
      <c r="A1006" s="184"/>
      <c r="B1006" s="187"/>
      <c r="D1006" s="168"/>
      <c r="E1006" s="169"/>
      <c r="F1006" s="170"/>
      <c r="G1006" s="171"/>
      <c r="H1006" s="171"/>
      <c r="I1006" s="164" t="str">
        <f t="shared" si="24"/>
        <v/>
      </c>
      <c r="N1006" s="189"/>
      <c r="O1006" s="189"/>
    </row>
    <row r="1007" spans="1:15" ht="16.2" thickBot="1">
      <c r="A1007" s="184"/>
      <c r="B1007" s="187"/>
      <c r="D1007" s="168"/>
      <c r="E1007" s="169"/>
      <c r="F1007" s="170"/>
      <c r="G1007" s="171"/>
      <c r="H1007" s="171"/>
      <c r="I1007" s="164" t="str">
        <f t="shared" si="24"/>
        <v/>
      </c>
      <c r="N1007" s="189"/>
      <c r="O1007" s="189"/>
    </row>
    <row r="1008" spans="1:15" ht="16.2" thickBot="1">
      <c r="A1008" s="184"/>
      <c r="B1008" s="187"/>
      <c r="D1008" s="168"/>
      <c r="E1008" s="169"/>
      <c r="F1008" s="170"/>
      <c r="G1008" s="171"/>
      <c r="H1008" s="171"/>
      <c r="I1008" s="164" t="str">
        <f t="shared" si="24"/>
        <v/>
      </c>
      <c r="N1008" s="189"/>
      <c r="O1008" s="189"/>
    </row>
    <row r="1009" spans="1:15" ht="16.2" thickBot="1">
      <c r="A1009" s="184"/>
      <c r="B1009" s="187"/>
      <c r="D1009" s="168"/>
      <c r="E1009" s="169"/>
      <c r="F1009" s="170"/>
      <c r="G1009" s="171"/>
      <c r="H1009" s="171"/>
      <c r="I1009" s="164" t="str">
        <f t="shared" si="24"/>
        <v/>
      </c>
      <c r="N1009" s="189"/>
      <c r="O1009" s="189"/>
    </row>
    <row r="1010" spans="1:15" ht="16.2" thickBot="1">
      <c r="A1010" s="184"/>
      <c r="B1010" s="187"/>
      <c r="D1010" s="168"/>
      <c r="E1010" s="169"/>
      <c r="F1010" s="170"/>
      <c r="G1010" s="171"/>
      <c r="H1010" s="171"/>
      <c r="I1010" s="164" t="str">
        <f t="shared" si="24"/>
        <v/>
      </c>
      <c r="N1010" s="189"/>
      <c r="O1010" s="189"/>
    </row>
    <row r="1011" spans="1:15" ht="16.2" thickBot="1">
      <c r="A1011" s="184"/>
      <c r="B1011" s="187"/>
      <c r="D1011" s="168"/>
      <c r="E1011" s="169"/>
      <c r="F1011" s="170"/>
      <c r="G1011" s="171"/>
      <c r="H1011" s="171"/>
      <c r="I1011" s="164" t="str">
        <f t="shared" si="24"/>
        <v/>
      </c>
      <c r="N1011" s="189"/>
      <c r="O1011" s="189"/>
    </row>
    <row r="1012" spans="1:15" ht="16.2" thickBot="1">
      <c r="A1012" s="184"/>
      <c r="B1012" s="187"/>
      <c r="D1012" s="168"/>
      <c r="E1012" s="169"/>
      <c r="F1012" s="170"/>
      <c r="G1012" s="171"/>
      <c r="H1012" s="171"/>
      <c r="I1012" s="164" t="str">
        <f t="shared" si="24"/>
        <v/>
      </c>
      <c r="N1012" s="189"/>
      <c r="O1012" s="189"/>
    </row>
    <row r="1013" spans="1:15" ht="16.2" thickBot="1">
      <c r="A1013" s="184"/>
      <c r="B1013" s="187"/>
      <c r="D1013" s="168"/>
      <c r="E1013" s="169"/>
      <c r="F1013" s="170"/>
      <c r="G1013" s="171"/>
      <c r="H1013" s="171"/>
      <c r="I1013" s="164" t="str">
        <f t="shared" si="24"/>
        <v/>
      </c>
      <c r="N1013" s="189"/>
      <c r="O1013" s="189"/>
    </row>
    <row r="1014" spans="1:15" ht="16.2" thickBot="1">
      <c r="A1014" s="184"/>
      <c r="B1014" s="187"/>
      <c r="D1014" s="168"/>
      <c r="E1014" s="169"/>
      <c r="F1014" s="170"/>
      <c r="G1014" s="171"/>
      <c r="H1014" s="171"/>
      <c r="I1014" s="164" t="str">
        <f t="shared" si="24"/>
        <v/>
      </c>
      <c r="N1014" s="189"/>
      <c r="O1014" s="189"/>
    </row>
    <row r="1015" spans="1:15" ht="16.2" thickBot="1">
      <c r="A1015" s="184"/>
      <c r="B1015" s="187"/>
      <c r="D1015" s="168"/>
      <c r="E1015" s="169"/>
      <c r="F1015" s="170"/>
      <c r="G1015" s="171"/>
      <c r="H1015" s="171"/>
      <c r="I1015" s="164" t="str">
        <f t="shared" si="24"/>
        <v/>
      </c>
      <c r="N1015" s="189"/>
      <c r="O1015" s="189"/>
    </row>
    <row r="1016" spans="1:15" ht="16.2" thickBot="1">
      <c r="A1016" s="184"/>
      <c r="B1016" s="187"/>
      <c r="D1016" s="168"/>
      <c r="E1016" s="169"/>
      <c r="F1016" s="170"/>
      <c r="G1016" s="171"/>
      <c r="H1016" s="171"/>
      <c r="I1016" s="164" t="str">
        <f t="shared" si="24"/>
        <v/>
      </c>
      <c r="N1016" s="189"/>
      <c r="O1016" s="189"/>
    </row>
    <row r="1017" spans="1:15" ht="16.2" thickBot="1">
      <c r="A1017" s="184"/>
      <c r="B1017" s="187"/>
      <c r="D1017" s="168"/>
      <c r="E1017" s="169"/>
      <c r="F1017" s="170"/>
      <c r="G1017" s="171"/>
      <c r="H1017" s="171"/>
      <c r="I1017" s="164" t="str">
        <f t="shared" si="24"/>
        <v/>
      </c>
      <c r="N1017" s="189"/>
      <c r="O1017" s="189"/>
    </row>
    <row r="1018" spans="1:15" ht="16.2" thickBot="1">
      <c r="A1018" s="184"/>
      <c r="B1018" s="187"/>
      <c r="D1018" s="168"/>
      <c r="E1018" s="169"/>
      <c r="F1018" s="170"/>
      <c r="G1018" s="171"/>
      <c r="H1018" s="171"/>
      <c r="I1018" s="164" t="str">
        <f t="shared" si="24"/>
        <v/>
      </c>
      <c r="N1018" s="189"/>
      <c r="O1018" s="189"/>
    </row>
    <row r="1019" spans="1:15" ht="16.2" thickBot="1">
      <c r="A1019" s="184"/>
      <c r="B1019" s="187"/>
      <c r="D1019" s="168"/>
      <c r="E1019" s="169"/>
      <c r="F1019" s="170"/>
      <c r="G1019" s="171"/>
      <c r="H1019" s="171"/>
      <c r="I1019" s="164" t="str">
        <f t="shared" si="24"/>
        <v/>
      </c>
      <c r="N1019" s="189"/>
      <c r="O1019" s="189"/>
    </row>
    <row r="1020" spans="1:15" ht="16.2" thickBot="1">
      <c r="A1020" s="184"/>
      <c r="B1020" s="187"/>
      <c r="D1020" s="168"/>
      <c r="E1020" s="169"/>
      <c r="F1020" s="170"/>
      <c r="G1020" s="171"/>
      <c r="H1020" s="171"/>
      <c r="I1020" s="164" t="str">
        <f t="shared" si="24"/>
        <v/>
      </c>
      <c r="N1020" s="189"/>
      <c r="O1020" s="189"/>
    </row>
    <row r="1021" spans="1:15" ht="16.2" thickBot="1">
      <c r="A1021" s="184"/>
      <c r="B1021" s="187"/>
      <c r="D1021" s="168"/>
      <c r="E1021" s="169"/>
      <c r="F1021" s="170"/>
      <c r="G1021" s="171"/>
      <c r="H1021" s="171"/>
      <c r="I1021" s="164" t="str">
        <f t="shared" si="24"/>
        <v/>
      </c>
      <c r="N1021" s="189"/>
      <c r="O1021" s="189"/>
    </row>
    <row r="1022" spans="1:15" ht="16.2" thickBot="1">
      <c r="A1022" s="184"/>
      <c r="B1022" s="187"/>
      <c r="D1022" s="168"/>
      <c r="E1022" s="169"/>
      <c r="F1022" s="170"/>
      <c r="G1022" s="171"/>
      <c r="H1022" s="171"/>
      <c r="I1022" s="164" t="str">
        <f t="shared" si="24"/>
        <v/>
      </c>
      <c r="N1022" s="189"/>
      <c r="O1022" s="189"/>
    </row>
    <row r="1023" spans="1:15" ht="16.2" thickBot="1">
      <c r="A1023" s="184"/>
      <c r="B1023" s="187"/>
      <c r="D1023" s="168"/>
      <c r="E1023" s="169"/>
      <c r="F1023" s="170"/>
      <c r="G1023" s="171"/>
      <c r="H1023" s="171"/>
      <c r="I1023" s="164" t="str">
        <f t="shared" si="24"/>
        <v/>
      </c>
      <c r="N1023" s="189"/>
      <c r="O1023" s="189"/>
    </row>
    <row r="1024" spans="1:15" ht="16.2" thickBot="1">
      <c r="A1024" s="184"/>
      <c r="B1024" s="187"/>
      <c r="D1024" s="168"/>
      <c r="E1024" s="169"/>
      <c r="F1024" s="170"/>
      <c r="G1024" s="171"/>
      <c r="H1024" s="171"/>
      <c r="I1024" s="164" t="str">
        <f t="shared" si="24"/>
        <v/>
      </c>
      <c r="N1024" s="189"/>
      <c r="O1024" s="189"/>
    </row>
    <row r="1025" spans="1:15" ht="16.2" thickBot="1">
      <c r="A1025" s="184"/>
      <c r="B1025" s="187"/>
      <c r="D1025" s="168"/>
      <c r="E1025" s="169"/>
      <c r="F1025" s="170"/>
      <c r="G1025" s="171"/>
      <c r="H1025" s="171"/>
      <c r="I1025" s="164" t="str">
        <f t="shared" si="24"/>
        <v/>
      </c>
      <c r="N1025" s="189"/>
      <c r="O1025" s="189"/>
    </row>
    <row r="1026" spans="1:15" ht="16.2" thickBot="1">
      <c r="A1026" s="184"/>
      <c r="B1026" s="187"/>
      <c r="D1026" s="168"/>
      <c r="E1026" s="169"/>
      <c r="F1026" s="170"/>
      <c r="G1026" s="171"/>
      <c r="H1026" s="171"/>
      <c r="I1026" s="164" t="str">
        <f t="shared" si="24"/>
        <v/>
      </c>
      <c r="N1026" s="189"/>
      <c r="O1026" s="189"/>
    </row>
    <row r="1027" spans="1:15" ht="16.2" thickBot="1">
      <c r="A1027" s="184"/>
      <c r="B1027" s="187"/>
      <c r="D1027" s="168"/>
      <c r="E1027" s="169"/>
      <c r="F1027" s="170"/>
      <c r="G1027" s="171"/>
      <c r="H1027" s="171"/>
      <c r="I1027" s="164" t="str">
        <f t="shared" ref="I1027:I1090" si="25">IF(C1027="","",NORMDIST(C1027,K$3,K$4,TRUE))</f>
        <v/>
      </c>
      <c r="N1027" s="189"/>
      <c r="O1027" s="189"/>
    </row>
    <row r="1028" spans="1:15" ht="16.2" thickBot="1">
      <c r="A1028" s="184"/>
      <c r="B1028" s="187"/>
      <c r="D1028" s="168"/>
      <c r="E1028" s="169"/>
      <c r="F1028" s="170"/>
      <c r="G1028" s="171"/>
      <c r="H1028" s="171"/>
      <c r="I1028" s="164" t="str">
        <f t="shared" si="25"/>
        <v/>
      </c>
      <c r="N1028" s="189"/>
      <c r="O1028" s="189"/>
    </row>
    <row r="1029" spans="1:15" ht="16.2" thickBot="1">
      <c r="A1029" s="184"/>
      <c r="B1029" s="187"/>
      <c r="D1029" s="168"/>
      <c r="E1029" s="169"/>
      <c r="F1029" s="170"/>
      <c r="G1029" s="171"/>
      <c r="H1029" s="171"/>
      <c r="I1029" s="164" t="str">
        <f t="shared" si="25"/>
        <v/>
      </c>
      <c r="N1029" s="189"/>
      <c r="O1029" s="189"/>
    </row>
    <row r="1030" spans="1:15" ht="16.2" thickBot="1">
      <c r="A1030" s="184"/>
      <c r="B1030" s="187"/>
      <c r="D1030" s="168"/>
      <c r="E1030" s="169"/>
      <c r="F1030" s="170"/>
      <c r="G1030" s="171"/>
      <c r="H1030" s="171"/>
      <c r="I1030" s="164" t="str">
        <f t="shared" si="25"/>
        <v/>
      </c>
      <c r="N1030" s="189"/>
      <c r="O1030" s="189"/>
    </row>
    <row r="1031" spans="1:15" ht="16.2" thickBot="1">
      <c r="A1031" s="184"/>
      <c r="B1031" s="187"/>
      <c r="D1031" s="168"/>
      <c r="E1031" s="169"/>
      <c r="F1031" s="170"/>
      <c r="G1031" s="171"/>
      <c r="H1031" s="171"/>
      <c r="I1031" s="164" t="str">
        <f t="shared" si="25"/>
        <v/>
      </c>
      <c r="N1031" s="189"/>
      <c r="O1031" s="189"/>
    </row>
    <row r="1032" spans="1:15" ht="16.2" thickBot="1">
      <c r="A1032" s="184"/>
      <c r="B1032" s="187"/>
      <c r="D1032" s="168"/>
      <c r="E1032" s="169"/>
      <c r="F1032" s="170"/>
      <c r="G1032" s="171"/>
      <c r="H1032" s="171"/>
      <c r="I1032" s="164" t="str">
        <f t="shared" si="25"/>
        <v/>
      </c>
      <c r="N1032" s="189"/>
      <c r="O1032" s="189"/>
    </row>
    <row r="1033" spans="1:15" ht="16.2" thickBot="1">
      <c r="A1033" s="184"/>
      <c r="B1033" s="187"/>
      <c r="D1033" s="168"/>
      <c r="E1033" s="169"/>
      <c r="F1033" s="170"/>
      <c r="G1033" s="171"/>
      <c r="H1033" s="171"/>
      <c r="I1033" s="164" t="str">
        <f t="shared" si="25"/>
        <v/>
      </c>
      <c r="N1033" s="189"/>
      <c r="O1033" s="189"/>
    </row>
    <row r="1034" spans="1:15" ht="16.2" thickBot="1">
      <c r="A1034" s="184"/>
      <c r="B1034" s="187"/>
      <c r="D1034" s="168"/>
      <c r="E1034" s="169"/>
      <c r="F1034" s="170"/>
      <c r="G1034" s="171"/>
      <c r="H1034" s="171"/>
      <c r="I1034" s="164" t="str">
        <f t="shared" si="25"/>
        <v/>
      </c>
      <c r="N1034" s="189"/>
      <c r="O1034" s="189"/>
    </row>
    <row r="1035" spans="1:15" ht="16.2" thickBot="1">
      <c r="A1035" s="184"/>
      <c r="B1035" s="187"/>
      <c r="D1035" s="168"/>
      <c r="E1035" s="169"/>
      <c r="F1035" s="170"/>
      <c r="G1035" s="171"/>
      <c r="H1035" s="171"/>
      <c r="I1035" s="164" t="str">
        <f t="shared" si="25"/>
        <v/>
      </c>
      <c r="N1035" s="189"/>
      <c r="O1035" s="189"/>
    </row>
    <row r="1036" spans="1:15" ht="16.2" thickBot="1">
      <c r="A1036" s="184"/>
      <c r="B1036" s="187"/>
      <c r="D1036" s="168"/>
      <c r="E1036" s="169"/>
      <c r="F1036" s="170"/>
      <c r="G1036" s="171"/>
      <c r="H1036" s="171"/>
      <c r="I1036" s="164" t="str">
        <f t="shared" si="25"/>
        <v/>
      </c>
      <c r="N1036" s="189"/>
      <c r="O1036" s="189"/>
    </row>
    <row r="1037" spans="1:15" ht="16.2" thickBot="1">
      <c r="A1037" s="184"/>
      <c r="B1037" s="187"/>
      <c r="D1037" s="168"/>
      <c r="E1037" s="169"/>
      <c r="F1037" s="170"/>
      <c r="G1037" s="171"/>
      <c r="H1037" s="171"/>
      <c r="I1037" s="164" t="str">
        <f t="shared" si="25"/>
        <v/>
      </c>
      <c r="N1037" s="189"/>
      <c r="O1037" s="189"/>
    </row>
    <row r="1038" spans="1:15" ht="16.2" thickBot="1">
      <c r="A1038" s="184"/>
      <c r="B1038" s="187"/>
      <c r="D1038" s="168"/>
      <c r="E1038" s="169"/>
      <c r="F1038" s="170"/>
      <c r="G1038" s="171"/>
      <c r="H1038" s="171"/>
      <c r="I1038" s="164" t="str">
        <f t="shared" si="25"/>
        <v/>
      </c>
      <c r="N1038" s="189"/>
      <c r="O1038" s="189"/>
    </row>
    <row r="1039" spans="1:15" ht="16.2" thickBot="1">
      <c r="A1039" s="184"/>
      <c r="B1039" s="187"/>
      <c r="D1039" s="168"/>
      <c r="E1039" s="169"/>
      <c r="F1039" s="170"/>
      <c r="G1039" s="171"/>
      <c r="H1039" s="171"/>
      <c r="I1039" s="164" t="str">
        <f t="shared" si="25"/>
        <v/>
      </c>
      <c r="N1039" s="189"/>
      <c r="O1039" s="189"/>
    </row>
    <row r="1040" spans="1:15" ht="16.2" thickBot="1">
      <c r="A1040" s="184"/>
      <c r="B1040" s="187"/>
      <c r="D1040" s="168"/>
      <c r="E1040" s="169"/>
      <c r="F1040" s="170"/>
      <c r="G1040" s="171"/>
      <c r="H1040" s="171"/>
      <c r="I1040" s="164" t="str">
        <f t="shared" si="25"/>
        <v/>
      </c>
      <c r="N1040" s="189"/>
      <c r="O1040" s="189"/>
    </row>
    <row r="1041" spans="1:15" ht="16.2" thickBot="1">
      <c r="A1041" s="184"/>
      <c r="B1041" s="187"/>
      <c r="D1041" s="168"/>
      <c r="E1041" s="169"/>
      <c r="F1041" s="170"/>
      <c r="G1041" s="171"/>
      <c r="H1041" s="171"/>
      <c r="I1041" s="164" t="str">
        <f t="shared" si="25"/>
        <v/>
      </c>
      <c r="N1041" s="189"/>
      <c r="O1041" s="189"/>
    </row>
    <row r="1042" spans="1:15" ht="16.2" thickBot="1">
      <c r="A1042" s="184"/>
      <c r="B1042" s="187"/>
      <c r="D1042" s="168"/>
      <c r="E1042" s="169"/>
      <c r="F1042" s="170"/>
      <c r="G1042" s="171"/>
      <c r="H1042" s="171"/>
      <c r="I1042" s="164" t="str">
        <f t="shared" si="25"/>
        <v/>
      </c>
      <c r="N1042" s="189"/>
      <c r="O1042" s="189"/>
    </row>
    <row r="1043" spans="1:15" ht="16.2" thickBot="1">
      <c r="A1043" s="184"/>
      <c r="B1043" s="187"/>
      <c r="D1043" s="168"/>
      <c r="E1043" s="169"/>
      <c r="F1043" s="170"/>
      <c r="G1043" s="171"/>
      <c r="H1043" s="171"/>
      <c r="I1043" s="164" t="str">
        <f t="shared" si="25"/>
        <v/>
      </c>
      <c r="N1043" s="189"/>
      <c r="O1043" s="189"/>
    </row>
    <row r="1044" spans="1:15" ht="16.2" thickBot="1">
      <c r="A1044" s="184"/>
      <c r="B1044" s="187"/>
      <c r="D1044" s="168"/>
      <c r="E1044" s="169"/>
      <c r="F1044" s="170"/>
      <c r="G1044" s="171"/>
      <c r="H1044" s="171"/>
      <c r="I1044" s="164" t="str">
        <f t="shared" si="25"/>
        <v/>
      </c>
      <c r="N1044" s="189"/>
      <c r="O1044" s="189"/>
    </row>
    <row r="1045" spans="1:15" ht="16.2" thickBot="1">
      <c r="A1045" s="184"/>
      <c r="B1045" s="187"/>
      <c r="D1045" s="168"/>
      <c r="E1045" s="169"/>
      <c r="F1045" s="170"/>
      <c r="G1045" s="171"/>
      <c r="H1045" s="171"/>
      <c r="I1045" s="164" t="str">
        <f t="shared" si="25"/>
        <v/>
      </c>
      <c r="N1045" s="189"/>
      <c r="O1045" s="189"/>
    </row>
    <row r="1046" spans="1:15" ht="16.2" thickBot="1">
      <c r="A1046" s="184"/>
      <c r="B1046" s="187"/>
      <c r="D1046" s="168"/>
      <c r="E1046" s="169"/>
      <c r="F1046" s="170"/>
      <c r="G1046" s="171"/>
      <c r="H1046" s="171"/>
      <c r="I1046" s="164" t="str">
        <f t="shared" si="25"/>
        <v/>
      </c>
      <c r="N1046" s="189"/>
      <c r="O1046" s="189"/>
    </row>
    <row r="1047" spans="1:15" ht="16.2" thickBot="1">
      <c r="A1047" s="184"/>
      <c r="B1047" s="187"/>
      <c r="D1047" s="168"/>
      <c r="E1047" s="169"/>
      <c r="F1047" s="170"/>
      <c r="G1047" s="171"/>
      <c r="H1047" s="171"/>
      <c r="I1047" s="164" t="str">
        <f t="shared" si="25"/>
        <v/>
      </c>
      <c r="N1047" s="189"/>
      <c r="O1047" s="189"/>
    </row>
    <row r="1048" spans="1:15" ht="16.2" thickBot="1">
      <c r="A1048" s="184"/>
      <c r="B1048" s="187"/>
      <c r="D1048" s="168"/>
      <c r="E1048" s="169"/>
      <c r="F1048" s="170"/>
      <c r="G1048" s="171"/>
      <c r="H1048" s="171"/>
      <c r="I1048" s="164" t="str">
        <f t="shared" si="25"/>
        <v/>
      </c>
      <c r="N1048" s="189"/>
      <c r="O1048" s="189"/>
    </row>
    <row r="1049" spans="1:15" ht="16.2" thickBot="1">
      <c r="A1049" s="184"/>
      <c r="B1049" s="187"/>
      <c r="D1049" s="168"/>
      <c r="E1049" s="169"/>
      <c r="F1049" s="170"/>
      <c r="G1049" s="171"/>
      <c r="H1049" s="171"/>
      <c r="I1049" s="164" t="str">
        <f t="shared" si="25"/>
        <v/>
      </c>
      <c r="N1049" s="189"/>
      <c r="O1049" s="189"/>
    </row>
    <row r="1050" spans="1:15" ht="16.2" thickBot="1">
      <c r="A1050" s="184"/>
      <c r="B1050" s="187"/>
      <c r="D1050" s="168"/>
      <c r="E1050" s="169"/>
      <c r="F1050" s="170"/>
      <c r="G1050" s="171"/>
      <c r="H1050" s="171"/>
      <c r="I1050" s="164" t="str">
        <f t="shared" si="25"/>
        <v/>
      </c>
      <c r="N1050" s="189"/>
      <c r="O1050" s="189"/>
    </row>
    <row r="1051" spans="1:15" ht="16.2" thickBot="1">
      <c r="A1051" s="184"/>
      <c r="B1051" s="187"/>
      <c r="D1051" s="168"/>
      <c r="E1051" s="169"/>
      <c r="F1051" s="170"/>
      <c r="G1051" s="171"/>
      <c r="H1051" s="171"/>
      <c r="I1051" s="164" t="str">
        <f t="shared" si="25"/>
        <v/>
      </c>
      <c r="N1051" s="189"/>
      <c r="O1051" s="189"/>
    </row>
    <row r="1052" spans="1:15" ht="16.2" thickBot="1">
      <c r="A1052" s="184"/>
      <c r="B1052" s="187"/>
      <c r="D1052" s="168"/>
      <c r="E1052" s="169"/>
      <c r="F1052" s="170"/>
      <c r="G1052" s="171"/>
      <c r="H1052" s="171"/>
      <c r="I1052" s="164" t="str">
        <f t="shared" si="25"/>
        <v/>
      </c>
      <c r="N1052" s="189"/>
      <c r="O1052" s="189"/>
    </row>
    <row r="1053" spans="1:15" ht="16.2" thickBot="1">
      <c r="A1053" s="184"/>
      <c r="B1053" s="187"/>
      <c r="D1053" s="168"/>
      <c r="E1053" s="169"/>
      <c r="F1053" s="170"/>
      <c r="G1053" s="171"/>
      <c r="H1053" s="171"/>
      <c r="I1053" s="164" t="str">
        <f t="shared" si="25"/>
        <v/>
      </c>
      <c r="N1053" s="189"/>
      <c r="O1053" s="189"/>
    </row>
    <row r="1054" spans="1:15" ht="16.2" thickBot="1">
      <c r="A1054" s="184"/>
      <c r="B1054" s="187"/>
      <c r="D1054" s="168"/>
      <c r="E1054" s="169"/>
      <c r="F1054" s="170"/>
      <c r="G1054" s="171"/>
      <c r="H1054" s="171"/>
      <c r="I1054" s="164" t="str">
        <f t="shared" si="25"/>
        <v/>
      </c>
      <c r="N1054" s="189"/>
      <c r="O1054" s="189"/>
    </row>
    <row r="1055" spans="1:15" ht="16.2" thickBot="1">
      <c r="A1055" s="184"/>
      <c r="B1055" s="187"/>
      <c r="D1055" s="168"/>
      <c r="E1055" s="169"/>
      <c r="F1055" s="170"/>
      <c r="G1055" s="171"/>
      <c r="H1055" s="171"/>
      <c r="I1055" s="164" t="str">
        <f t="shared" si="25"/>
        <v/>
      </c>
      <c r="N1055" s="189"/>
      <c r="O1055" s="189"/>
    </row>
    <row r="1056" spans="1:15" ht="16.2" thickBot="1">
      <c r="A1056" s="184"/>
      <c r="B1056" s="187"/>
      <c r="D1056" s="168"/>
      <c r="E1056" s="169"/>
      <c r="F1056" s="170"/>
      <c r="G1056" s="171"/>
      <c r="H1056" s="171"/>
      <c r="I1056" s="164" t="str">
        <f t="shared" si="25"/>
        <v/>
      </c>
      <c r="N1056" s="189"/>
      <c r="O1056" s="189"/>
    </row>
    <row r="1057" spans="1:15" ht="16.2" thickBot="1">
      <c r="A1057" s="184"/>
      <c r="B1057" s="187"/>
      <c r="D1057" s="168"/>
      <c r="E1057" s="169"/>
      <c r="F1057" s="170"/>
      <c r="G1057" s="171"/>
      <c r="H1057" s="171"/>
      <c r="I1057" s="164" t="str">
        <f t="shared" si="25"/>
        <v/>
      </c>
      <c r="N1057" s="189"/>
      <c r="O1057" s="189"/>
    </row>
    <row r="1058" spans="1:15" ht="16.2" thickBot="1">
      <c r="A1058" s="184"/>
      <c r="B1058" s="187"/>
      <c r="D1058" s="168"/>
      <c r="E1058" s="169"/>
      <c r="F1058" s="170"/>
      <c r="G1058" s="171"/>
      <c r="H1058" s="171"/>
      <c r="I1058" s="164" t="str">
        <f t="shared" si="25"/>
        <v/>
      </c>
      <c r="N1058" s="189"/>
      <c r="O1058" s="189"/>
    </row>
    <row r="1059" spans="1:15" ht="16.2" thickBot="1">
      <c r="A1059" s="184"/>
      <c r="B1059" s="187"/>
      <c r="D1059" s="168"/>
      <c r="E1059" s="169"/>
      <c r="F1059" s="170"/>
      <c r="G1059" s="171"/>
      <c r="H1059" s="171"/>
      <c r="I1059" s="164" t="str">
        <f t="shared" si="25"/>
        <v/>
      </c>
      <c r="N1059" s="189"/>
      <c r="O1059" s="189"/>
    </row>
    <row r="1060" spans="1:15" ht="16.2" thickBot="1">
      <c r="A1060" s="184"/>
      <c r="B1060" s="187"/>
      <c r="D1060" s="168"/>
      <c r="E1060" s="169"/>
      <c r="F1060" s="170"/>
      <c r="G1060" s="171"/>
      <c r="H1060" s="171"/>
      <c r="I1060" s="164" t="str">
        <f t="shared" si="25"/>
        <v/>
      </c>
      <c r="N1060" s="189"/>
      <c r="O1060" s="189"/>
    </row>
    <row r="1061" spans="1:15" ht="16.2" thickBot="1">
      <c r="A1061" s="184"/>
      <c r="B1061" s="187"/>
      <c r="D1061" s="168"/>
      <c r="E1061" s="169"/>
      <c r="F1061" s="170"/>
      <c r="G1061" s="171"/>
      <c r="H1061" s="171"/>
      <c r="I1061" s="164" t="str">
        <f t="shared" si="25"/>
        <v/>
      </c>
      <c r="N1061" s="189"/>
      <c r="O1061" s="189"/>
    </row>
    <row r="1062" spans="1:15" ht="16.2" thickBot="1">
      <c r="A1062" s="184"/>
      <c r="B1062" s="187"/>
      <c r="D1062" s="168"/>
      <c r="E1062" s="169"/>
      <c r="F1062" s="170"/>
      <c r="G1062" s="171"/>
      <c r="H1062" s="171"/>
      <c r="I1062" s="164" t="str">
        <f t="shared" si="25"/>
        <v/>
      </c>
      <c r="N1062" s="189"/>
      <c r="O1062" s="189"/>
    </row>
    <row r="1063" spans="1:15" ht="16.2" thickBot="1">
      <c r="A1063" s="184"/>
      <c r="B1063" s="187"/>
      <c r="D1063" s="168"/>
      <c r="E1063" s="169"/>
      <c r="F1063" s="170"/>
      <c r="G1063" s="171"/>
      <c r="H1063" s="171"/>
      <c r="I1063" s="164" t="str">
        <f t="shared" si="25"/>
        <v/>
      </c>
      <c r="N1063" s="189"/>
      <c r="O1063" s="189"/>
    </row>
    <row r="1064" spans="1:15" ht="16.2" thickBot="1">
      <c r="A1064" s="184"/>
      <c r="B1064" s="187"/>
      <c r="D1064" s="168"/>
      <c r="E1064" s="169"/>
      <c r="F1064" s="170"/>
      <c r="G1064" s="171"/>
      <c r="H1064" s="171"/>
      <c r="I1064" s="164" t="str">
        <f t="shared" si="25"/>
        <v/>
      </c>
      <c r="N1064" s="189"/>
      <c r="O1064" s="189"/>
    </row>
    <row r="1065" spans="1:15" ht="16.2" thickBot="1">
      <c r="A1065" s="184"/>
      <c r="B1065" s="187"/>
      <c r="D1065" s="168"/>
      <c r="E1065" s="169"/>
      <c r="F1065" s="170"/>
      <c r="G1065" s="171"/>
      <c r="H1065" s="171"/>
      <c r="I1065" s="164" t="str">
        <f t="shared" si="25"/>
        <v/>
      </c>
      <c r="N1065" s="189"/>
      <c r="O1065" s="189"/>
    </row>
    <row r="1066" spans="1:15" ht="16.2" thickBot="1">
      <c r="A1066" s="184"/>
      <c r="B1066" s="187"/>
      <c r="D1066" s="168"/>
      <c r="E1066" s="169"/>
      <c r="F1066" s="170"/>
      <c r="G1066" s="171"/>
      <c r="H1066" s="171"/>
      <c r="I1066" s="164" t="str">
        <f t="shared" si="25"/>
        <v/>
      </c>
      <c r="N1066" s="189"/>
      <c r="O1066" s="189"/>
    </row>
    <row r="1067" spans="1:15" ht="16.2" thickBot="1">
      <c r="A1067" s="184"/>
      <c r="B1067" s="187"/>
      <c r="D1067" s="168"/>
      <c r="E1067" s="169"/>
      <c r="F1067" s="170"/>
      <c r="G1067" s="171"/>
      <c r="H1067" s="171"/>
      <c r="I1067" s="164" t="str">
        <f t="shared" si="25"/>
        <v/>
      </c>
      <c r="N1067" s="189"/>
      <c r="O1067" s="189"/>
    </row>
    <row r="1068" spans="1:15" ht="16.2" thickBot="1">
      <c r="A1068" s="184"/>
      <c r="B1068" s="187"/>
      <c r="D1068" s="168"/>
      <c r="E1068" s="169"/>
      <c r="F1068" s="170"/>
      <c r="G1068" s="171"/>
      <c r="H1068" s="171"/>
      <c r="I1068" s="164" t="str">
        <f t="shared" si="25"/>
        <v/>
      </c>
      <c r="N1068" s="189"/>
      <c r="O1068" s="189"/>
    </row>
    <row r="1069" spans="1:15" ht="16.2" thickBot="1">
      <c r="A1069" s="184"/>
      <c r="B1069" s="187"/>
      <c r="D1069" s="168"/>
      <c r="E1069" s="169"/>
      <c r="F1069" s="170"/>
      <c r="G1069" s="171"/>
      <c r="H1069" s="171"/>
      <c r="I1069" s="164" t="str">
        <f t="shared" si="25"/>
        <v/>
      </c>
      <c r="N1069" s="189"/>
      <c r="O1069" s="189"/>
    </row>
    <row r="1070" spans="1:15" ht="16.2" thickBot="1">
      <c r="A1070" s="184"/>
      <c r="B1070" s="187"/>
      <c r="D1070" s="168"/>
      <c r="E1070" s="169"/>
      <c r="F1070" s="170"/>
      <c r="G1070" s="171"/>
      <c r="H1070" s="171"/>
      <c r="I1070" s="164" t="str">
        <f t="shared" si="25"/>
        <v/>
      </c>
      <c r="N1070" s="189"/>
      <c r="O1070" s="189"/>
    </row>
    <row r="1071" spans="1:15" ht="16.2" thickBot="1">
      <c r="A1071" s="184"/>
      <c r="B1071" s="187"/>
      <c r="D1071" s="168"/>
      <c r="E1071" s="169"/>
      <c r="F1071" s="170"/>
      <c r="G1071" s="171"/>
      <c r="H1071" s="171"/>
      <c r="I1071" s="164" t="str">
        <f t="shared" si="25"/>
        <v/>
      </c>
      <c r="N1071" s="189"/>
      <c r="O1071" s="189"/>
    </row>
    <row r="1072" spans="1:15" ht="16.2" thickBot="1">
      <c r="A1072" s="184"/>
      <c r="B1072" s="187"/>
      <c r="D1072" s="168"/>
      <c r="E1072" s="169"/>
      <c r="F1072" s="170"/>
      <c r="G1072" s="171"/>
      <c r="H1072" s="171"/>
      <c r="I1072" s="164" t="str">
        <f t="shared" si="25"/>
        <v/>
      </c>
      <c r="N1072" s="189"/>
      <c r="O1072" s="189"/>
    </row>
    <row r="1073" spans="1:15" ht="16.2" thickBot="1">
      <c r="A1073" s="184"/>
      <c r="B1073" s="187"/>
      <c r="D1073" s="168"/>
      <c r="E1073" s="169"/>
      <c r="F1073" s="170"/>
      <c r="G1073" s="171"/>
      <c r="H1073" s="171"/>
      <c r="I1073" s="164" t="str">
        <f t="shared" si="25"/>
        <v/>
      </c>
      <c r="N1073" s="189"/>
      <c r="O1073" s="189"/>
    </row>
    <row r="1074" spans="1:15" ht="16.2" thickBot="1">
      <c r="A1074" s="184"/>
      <c r="B1074" s="187"/>
      <c r="D1074" s="168"/>
      <c r="E1074" s="169"/>
      <c r="F1074" s="170"/>
      <c r="G1074" s="171"/>
      <c r="H1074" s="171"/>
      <c r="I1074" s="164" t="str">
        <f t="shared" si="25"/>
        <v/>
      </c>
      <c r="N1074" s="189"/>
      <c r="O1074" s="189"/>
    </row>
    <row r="1075" spans="1:15" ht="16.2" thickBot="1">
      <c r="A1075" s="184"/>
      <c r="B1075" s="187"/>
      <c r="D1075" s="168"/>
      <c r="E1075" s="169"/>
      <c r="F1075" s="170"/>
      <c r="G1075" s="171"/>
      <c r="H1075" s="171"/>
      <c r="I1075" s="164" t="str">
        <f t="shared" si="25"/>
        <v/>
      </c>
      <c r="N1075" s="189"/>
      <c r="O1075" s="189"/>
    </row>
    <row r="1076" spans="1:15" ht="16.2" thickBot="1">
      <c r="A1076" s="184"/>
      <c r="B1076" s="187"/>
      <c r="D1076" s="168"/>
      <c r="E1076" s="169"/>
      <c r="F1076" s="170"/>
      <c r="G1076" s="171"/>
      <c r="H1076" s="171"/>
      <c r="I1076" s="164" t="str">
        <f t="shared" si="25"/>
        <v/>
      </c>
      <c r="N1076" s="189"/>
      <c r="O1076" s="189"/>
    </row>
    <row r="1077" spans="1:15" ht="16.2" thickBot="1">
      <c r="A1077" s="184"/>
      <c r="B1077" s="187"/>
      <c r="D1077" s="168"/>
      <c r="E1077" s="169"/>
      <c r="F1077" s="170"/>
      <c r="G1077" s="171"/>
      <c r="H1077" s="171"/>
      <c r="I1077" s="164" t="str">
        <f t="shared" si="25"/>
        <v/>
      </c>
      <c r="N1077" s="189"/>
      <c r="O1077" s="189"/>
    </row>
    <row r="1078" spans="1:15" ht="16.2" thickBot="1">
      <c r="A1078" s="184"/>
      <c r="B1078" s="187"/>
      <c r="D1078" s="168"/>
      <c r="E1078" s="169"/>
      <c r="F1078" s="170"/>
      <c r="G1078" s="171"/>
      <c r="H1078" s="171"/>
      <c r="I1078" s="164" t="str">
        <f t="shared" si="25"/>
        <v/>
      </c>
      <c r="N1078" s="189"/>
      <c r="O1078" s="189"/>
    </row>
    <row r="1079" spans="1:15" ht="16.2" thickBot="1">
      <c r="A1079" s="184"/>
      <c r="B1079" s="187"/>
      <c r="D1079" s="168"/>
      <c r="E1079" s="169"/>
      <c r="F1079" s="170"/>
      <c r="G1079" s="171"/>
      <c r="H1079" s="171"/>
      <c r="I1079" s="164" t="str">
        <f t="shared" si="25"/>
        <v/>
      </c>
      <c r="N1079" s="189"/>
      <c r="O1079" s="189"/>
    </row>
    <row r="1080" spans="1:15" ht="16.2" thickBot="1">
      <c r="A1080" s="184"/>
      <c r="B1080" s="187"/>
      <c r="D1080" s="168"/>
      <c r="E1080" s="169"/>
      <c r="F1080" s="170"/>
      <c r="G1080" s="171"/>
      <c r="H1080" s="171"/>
      <c r="I1080" s="164" t="str">
        <f t="shared" si="25"/>
        <v/>
      </c>
      <c r="N1080" s="189"/>
      <c r="O1080" s="189"/>
    </row>
    <row r="1081" spans="1:15" ht="16.2" thickBot="1">
      <c r="A1081" s="184"/>
      <c r="B1081" s="187"/>
      <c r="D1081" s="168"/>
      <c r="E1081" s="169"/>
      <c r="F1081" s="170"/>
      <c r="G1081" s="171"/>
      <c r="H1081" s="171"/>
      <c r="I1081" s="164" t="str">
        <f t="shared" si="25"/>
        <v/>
      </c>
      <c r="N1081" s="189"/>
      <c r="O1081" s="189"/>
    </row>
    <row r="1082" spans="1:15" ht="16.2" thickBot="1">
      <c r="A1082" s="184"/>
      <c r="B1082" s="187"/>
      <c r="D1082" s="168"/>
      <c r="E1082" s="169"/>
      <c r="F1082" s="170"/>
      <c r="G1082" s="171"/>
      <c r="H1082" s="171"/>
      <c r="I1082" s="164" t="str">
        <f t="shared" si="25"/>
        <v/>
      </c>
      <c r="N1082" s="189"/>
      <c r="O1082" s="189"/>
    </row>
    <row r="1083" spans="1:15" ht="16.2" thickBot="1">
      <c r="A1083" s="184"/>
      <c r="B1083" s="187"/>
      <c r="D1083" s="168"/>
      <c r="E1083" s="169"/>
      <c r="F1083" s="170"/>
      <c r="G1083" s="171"/>
      <c r="H1083" s="171"/>
      <c r="I1083" s="164" t="str">
        <f t="shared" si="25"/>
        <v/>
      </c>
      <c r="N1083" s="189"/>
      <c r="O1083" s="189"/>
    </row>
    <row r="1084" spans="1:15" ht="16.2" thickBot="1">
      <c r="A1084" s="184"/>
      <c r="B1084" s="187"/>
      <c r="D1084" s="168"/>
      <c r="E1084" s="169"/>
      <c r="F1084" s="170"/>
      <c r="G1084" s="171"/>
      <c r="H1084" s="171"/>
      <c r="I1084" s="164" t="str">
        <f t="shared" si="25"/>
        <v/>
      </c>
      <c r="N1084" s="189"/>
      <c r="O1084" s="189"/>
    </row>
    <row r="1085" spans="1:15" ht="16.2" thickBot="1">
      <c r="A1085" s="184"/>
      <c r="B1085" s="187"/>
      <c r="D1085" s="168"/>
      <c r="E1085" s="169"/>
      <c r="F1085" s="170"/>
      <c r="G1085" s="171"/>
      <c r="H1085" s="171"/>
      <c r="I1085" s="164" t="str">
        <f t="shared" si="25"/>
        <v/>
      </c>
      <c r="N1085" s="189"/>
      <c r="O1085" s="189"/>
    </row>
    <row r="1086" spans="1:15" ht="16.2" thickBot="1">
      <c r="A1086" s="184"/>
      <c r="B1086" s="187"/>
      <c r="D1086" s="168"/>
      <c r="E1086" s="169"/>
      <c r="F1086" s="170"/>
      <c r="G1086" s="171"/>
      <c r="H1086" s="171"/>
      <c r="I1086" s="164" t="str">
        <f t="shared" si="25"/>
        <v/>
      </c>
      <c r="N1086" s="189"/>
      <c r="O1086" s="189"/>
    </row>
    <row r="1087" spans="1:15" ht="16.2" thickBot="1">
      <c r="A1087" s="184"/>
      <c r="B1087" s="187"/>
      <c r="D1087" s="168"/>
      <c r="E1087" s="169"/>
      <c r="F1087" s="170"/>
      <c r="G1087" s="171"/>
      <c r="H1087" s="171"/>
      <c r="I1087" s="164" t="str">
        <f t="shared" si="25"/>
        <v/>
      </c>
      <c r="N1087" s="189"/>
      <c r="O1087" s="189"/>
    </row>
    <row r="1088" spans="1:15" ht="16.2" thickBot="1">
      <c r="A1088" s="184"/>
      <c r="B1088" s="187"/>
      <c r="D1088" s="168"/>
      <c r="E1088" s="169"/>
      <c r="F1088" s="170"/>
      <c r="G1088" s="171"/>
      <c r="H1088" s="171"/>
      <c r="I1088" s="164" t="str">
        <f t="shared" si="25"/>
        <v/>
      </c>
      <c r="N1088" s="189"/>
      <c r="O1088" s="189"/>
    </row>
    <row r="1089" spans="1:15" ht="16.2" thickBot="1">
      <c r="A1089" s="184"/>
      <c r="B1089" s="187"/>
      <c r="D1089" s="168"/>
      <c r="E1089" s="169"/>
      <c r="F1089" s="170"/>
      <c r="G1089" s="171"/>
      <c r="H1089" s="171"/>
      <c r="I1089" s="164" t="str">
        <f t="shared" si="25"/>
        <v/>
      </c>
      <c r="N1089" s="189"/>
      <c r="O1089" s="189"/>
    </row>
    <row r="1090" spans="1:15" ht="16.2" thickBot="1">
      <c r="A1090" s="184"/>
      <c r="B1090" s="187"/>
      <c r="D1090" s="168"/>
      <c r="E1090" s="169"/>
      <c r="F1090" s="170"/>
      <c r="G1090" s="171"/>
      <c r="H1090" s="171"/>
      <c r="I1090" s="164" t="str">
        <f t="shared" si="25"/>
        <v/>
      </c>
      <c r="N1090" s="189"/>
      <c r="O1090" s="189"/>
    </row>
    <row r="1091" spans="1:15" ht="16.2" thickBot="1">
      <c r="A1091" s="184"/>
      <c r="B1091" s="187"/>
      <c r="D1091" s="168"/>
      <c r="E1091" s="169"/>
      <c r="F1091" s="170"/>
      <c r="G1091" s="171"/>
      <c r="H1091" s="171"/>
      <c r="I1091" s="164" t="str">
        <f t="shared" ref="I1091:I1154" si="26">IF(C1091="","",NORMDIST(C1091,K$3,K$4,TRUE))</f>
        <v/>
      </c>
      <c r="N1091" s="189"/>
      <c r="O1091" s="189"/>
    </row>
    <row r="1092" spans="1:15" ht="16.2" thickBot="1">
      <c r="A1092" s="184"/>
      <c r="B1092" s="187"/>
      <c r="D1092" s="168"/>
      <c r="E1092" s="169"/>
      <c r="F1092" s="170"/>
      <c r="G1092" s="171"/>
      <c r="H1092" s="171"/>
      <c r="I1092" s="164" t="str">
        <f t="shared" si="26"/>
        <v/>
      </c>
      <c r="N1092" s="189"/>
      <c r="O1092" s="189"/>
    </row>
    <row r="1093" spans="1:15" ht="16.2" thickBot="1">
      <c r="A1093" s="184"/>
      <c r="B1093" s="187"/>
      <c r="D1093" s="168"/>
      <c r="E1093" s="169"/>
      <c r="F1093" s="170"/>
      <c r="G1093" s="171"/>
      <c r="H1093" s="171"/>
      <c r="I1093" s="164" t="str">
        <f t="shared" si="26"/>
        <v/>
      </c>
      <c r="N1093" s="189"/>
      <c r="O1093" s="189"/>
    </row>
    <row r="1094" spans="1:15" ht="16.2" thickBot="1">
      <c r="A1094" s="184"/>
      <c r="B1094" s="187"/>
      <c r="D1094" s="168"/>
      <c r="E1094" s="169"/>
      <c r="F1094" s="170"/>
      <c r="G1094" s="171"/>
      <c r="H1094" s="171"/>
      <c r="I1094" s="164" t="str">
        <f t="shared" si="26"/>
        <v/>
      </c>
      <c r="N1094" s="189"/>
      <c r="O1094" s="189"/>
    </row>
    <row r="1095" spans="1:15" ht="16.2" thickBot="1">
      <c r="A1095" s="184"/>
      <c r="B1095" s="187"/>
      <c r="D1095" s="168"/>
      <c r="E1095" s="169"/>
      <c r="F1095" s="170"/>
      <c r="G1095" s="171"/>
      <c r="H1095" s="171"/>
      <c r="I1095" s="164" t="str">
        <f t="shared" si="26"/>
        <v/>
      </c>
      <c r="N1095" s="189"/>
      <c r="O1095" s="189"/>
    </row>
    <row r="1096" spans="1:15" ht="16.2" thickBot="1">
      <c r="A1096" s="184"/>
      <c r="B1096" s="187"/>
      <c r="D1096" s="168"/>
      <c r="E1096" s="169"/>
      <c r="F1096" s="170"/>
      <c r="G1096" s="171"/>
      <c r="H1096" s="171"/>
      <c r="I1096" s="164" t="str">
        <f t="shared" si="26"/>
        <v/>
      </c>
      <c r="N1096" s="189"/>
      <c r="O1096" s="189"/>
    </row>
    <row r="1097" spans="1:15" ht="16.2" thickBot="1">
      <c r="A1097" s="184"/>
      <c r="B1097" s="187"/>
      <c r="D1097" s="168"/>
      <c r="E1097" s="169"/>
      <c r="F1097" s="170"/>
      <c r="G1097" s="171"/>
      <c r="H1097" s="171"/>
      <c r="I1097" s="164" t="str">
        <f t="shared" si="26"/>
        <v/>
      </c>
      <c r="N1097" s="189"/>
      <c r="O1097" s="189"/>
    </row>
    <row r="1098" spans="1:15" ht="16.2" thickBot="1">
      <c r="A1098" s="184"/>
      <c r="B1098" s="187"/>
      <c r="D1098" s="168"/>
      <c r="E1098" s="169"/>
      <c r="F1098" s="170"/>
      <c r="G1098" s="171"/>
      <c r="H1098" s="171"/>
      <c r="I1098" s="164" t="str">
        <f t="shared" si="26"/>
        <v/>
      </c>
      <c r="N1098" s="189"/>
      <c r="O1098" s="189"/>
    </row>
    <row r="1099" spans="1:15" ht="16.2" thickBot="1">
      <c r="A1099" s="184"/>
      <c r="B1099" s="187"/>
      <c r="D1099" s="168"/>
      <c r="E1099" s="169"/>
      <c r="F1099" s="170"/>
      <c r="G1099" s="171"/>
      <c r="H1099" s="171"/>
      <c r="I1099" s="164" t="str">
        <f t="shared" si="26"/>
        <v/>
      </c>
      <c r="N1099" s="189"/>
      <c r="O1099" s="189"/>
    </row>
    <row r="1100" spans="1:15" ht="16.2" thickBot="1">
      <c r="A1100" s="184"/>
      <c r="B1100" s="187"/>
      <c r="D1100" s="168"/>
      <c r="E1100" s="169"/>
      <c r="F1100" s="170"/>
      <c r="G1100" s="171"/>
      <c r="H1100" s="171"/>
      <c r="I1100" s="164" t="str">
        <f t="shared" si="26"/>
        <v/>
      </c>
      <c r="N1100" s="189"/>
      <c r="O1100" s="189"/>
    </row>
    <row r="1101" spans="1:15" ht="16.2" thickBot="1">
      <c r="A1101" s="184"/>
      <c r="B1101" s="187"/>
      <c r="D1101" s="168"/>
      <c r="E1101" s="169"/>
      <c r="F1101" s="170"/>
      <c r="G1101" s="171"/>
      <c r="H1101" s="171"/>
      <c r="I1101" s="164" t="str">
        <f t="shared" si="26"/>
        <v/>
      </c>
      <c r="N1101" s="189"/>
      <c r="O1101" s="189"/>
    </row>
    <row r="1102" spans="1:15" ht="16.2" thickBot="1">
      <c r="A1102" s="184"/>
      <c r="B1102" s="187"/>
      <c r="D1102" s="168"/>
      <c r="E1102" s="169"/>
      <c r="F1102" s="170"/>
      <c r="G1102" s="171"/>
      <c r="H1102" s="171"/>
      <c r="I1102" s="164" t="str">
        <f t="shared" si="26"/>
        <v/>
      </c>
      <c r="N1102" s="189"/>
      <c r="O1102" s="189"/>
    </row>
    <row r="1103" spans="1:15" ht="16.2" thickBot="1">
      <c r="A1103" s="184"/>
      <c r="B1103" s="187"/>
      <c r="D1103" s="168"/>
      <c r="E1103" s="169"/>
      <c r="F1103" s="170"/>
      <c r="G1103" s="171"/>
      <c r="H1103" s="171"/>
      <c r="I1103" s="164" t="str">
        <f t="shared" si="26"/>
        <v/>
      </c>
      <c r="N1103" s="189"/>
      <c r="O1103" s="189"/>
    </row>
    <row r="1104" spans="1:15" ht="16.2" thickBot="1">
      <c r="A1104" s="184"/>
      <c r="B1104" s="187"/>
      <c r="D1104" s="168"/>
      <c r="E1104" s="169"/>
      <c r="F1104" s="170"/>
      <c r="G1104" s="171"/>
      <c r="H1104" s="171"/>
      <c r="I1104" s="164" t="str">
        <f t="shared" si="26"/>
        <v/>
      </c>
      <c r="N1104" s="189"/>
      <c r="O1104" s="189"/>
    </row>
    <row r="1105" spans="1:15" ht="16.2" thickBot="1">
      <c r="A1105" s="184"/>
      <c r="B1105" s="187"/>
      <c r="D1105" s="168"/>
      <c r="E1105" s="169"/>
      <c r="F1105" s="170"/>
      <c r="G1105" s="171"/>
      <c r="H1105" s="171"/>
      <c r="I1105" s="164" t="str">
        <f t="shared" si="26"/>
        <v/>
      </c>
      <c r="N1105" s="189"/>
      <c r="O1105" s="189"/>
    </row>
    <row r="1106" spans="1:15" ht="16.2" thickBot="1">
      <c r="A1106" s="184"/>
      <c r="B1106" s="187"/>
      <c r="D1106" s="168"/>
      <c r="E1106" s="169"/>
      <c r="F1106" s="170"/>
      <c r="G1106" s="171"/>
      <c r="H1106" s="171"/>
      <c r="I1106" s="164" t="str">
        <f t="shared" si="26"/>
        <v/>
      </c>
      <c r="N1106" s="189"/>
      <c r="O1106" s="189"/>
    </row>
    <row r="1107" spans="1:15" ht="16.2" thickBot="1">
      <c r="A1107" s="184"/>
      <c r="B1107" s="187"/>
      <c r="D1107" s="168"/>
      <c r="E1107" s="169"/>
      <c r="F1107" s="170"/>
      <c r="G1107" s="171"/>
      <c r="H1107" s="171"/>
      <c r="I1107" s="164" t="str">
        <f t="shared" si="26"/>
        <v/>
      </c>
      <c r="N1107" s="189"/>
      <c r="O1107" s="189"/>
    </row>
    <row r="1108" spans="1:15" ht="16.2" thickBot="1">
      <c r="A1108" s="184"/>
      <c r="B1108" s="187"/>
      <c r="D1108" s="168"/>
      <c r="E1108" s="169"/>
      <c r="F1108" s="170"/>
      <c r="G1108" s="171"/>
      <c r="H1108" s="171"/>
      <c r="I1108" s="164" t="str">
        <f t="shared" si="26"/>
        <v/>
      </c>
      <c r="N1108" s="189"/>
      <c r="O1108" s="189"/>
    </row>
    <row r="1109" spans="1:15" ht="16.2" thickBot="1">
      <c r="A1109" s="184"/>
      <c r="B1109" s="187"/>
      <c r="D1109" s="168"/>
      <c r="E1109" s="169"/>
      <c r="F1109" s="170"/>
      <c r="G1109" s="171"/>
      <c r="H1109" s="171"/>
      <c r="I1109" s="164" t="str">
        <f t="shared" si="26"/>
        <v/>
      </c>
      <c r="N1109" s="189"/>
      <c r="O1109" s="189"/>
    </row>
    <row r="1110" spans="1:15" ht="16.2" thickBot="1">
      <c r="A1110" s="184"/>
      <c r="B1110" s="187"/>
      <c r="D1110" s="168"/>
      <c r="E1110" s="169"/>
      <c r="F1110" s="170"/>
      <c r="G1110" s="171"/>
      <c r="H1110" s="171"/>
      <c r="I1110" s="164" t="str">
        <f t="shared" si="26"/>
        <v/>
      </c>
      <c r="N1110" s="189"/>
      <c r="O1110" s="189"/>
    </row>
    <row r="1111" spans="1:15" ht="16.2" thickBot="1">
      <c r="A1111" s="184"/>
      <c r="B1111" s="187"/>
      <c r="D1111" s="168"/>
      <c r="E1111" s="169"/>
      <c r="F1111" s="170"/>
      <c r="G1111" s="171"/>
      <c r="H1111" s="171"/>
      <c r="I1111" s="164" t="str">
        <f t="shared" si="26"/>
        <v/>
      </c>
      <c r="N1111" s="189"/>
      <c r="O1111" s="189"/>
    </row>
    <row r="1112" spans="1:15" ht="16.2" thickBot="1">
      <c r="A1112" s="184"/>
      <c r="B1112" s="187"/>
      <c r="D1112" s="168"/>
      <c r="E1112" s="169"/>
      <c r="F1112" s="170"/>
      <c r="G1112" s="171"/>
      <c r="H1112" s="171"/>
      <c r="I1112" s="164" t="str">
        <f t="shared" si="26"/>
        <v/>
      </c>
      <c r="N1112" s="189"/>
      <c r="O1112" s="189"/>
    </row>
    <row r="1113" spans="1:15" ht="16.2" thickBot="1">
      <c r="A1113" s="184"/>
      <c r="B1113" s="187"/>
      <c r="D1113" s="168"/>
      <c r="E1113" s="169"/>
      <c r="F1113" s="170"/>
      <c r="G1113" s="171"/>
      <c r="H1113" s="171"/>
      <c r="I1113" s="164" t="str">
        <f t="shared" si="26"/>
        <v/>
      </c>
      <c r="N1113" s="189"/>
      <c r="O1113" s="189"/>
    </row>
    <row r="1114" spans="1:15" ht="16.2" thickBot="1">
      <c r="A1114" s="184"/>
      <c r="B1114" s="187"/>
      <c r="D1114" s="168"/>
      <c r="E1114" s="169"/>
      <c r="F1114" s="170"/>
      <c r="G1114" s="171"/>
      <c r="H1114" s="171"/>
      <c r="I1114" s="164" t="str">
        <f t="shared" si="26"/>
        <v/>
      </c>
      <c r="N1114" s="189"/>
      <c r="O1114" s="189"/>
    </row>
    <row r="1115" spans="1:15" ht="16.2" thickBot="1">
      <c r="A1115" s="184"/>
      <c r="B1115" s="187"/>
      <c r="D1115" s="168"/>
      <c r="E1115" s="169"/>
      <c r="F1115" s="170"/>
      <c r="G1115" s="171"/>
      <c r="H1115" s="171"/>
      <c r="I1115" s="164" t="str">
        <f t="shared" si="26"/>
        <v/>
      </c>
      <c r="N1115" s="189"/>
      <c r="O1115" s="189"/>
    </row>
    <row r="1116" spans="1:15" ht="16.2" thickBot="1">
      <c r="A1116" s="184"/>
      <c r="B1116" s="187"/>
      <c r="D1116" s="168"/>
      <c r="E1116" s="169"/>
      <c r="F1116" s="170"/>
      <c r="G1116" s="171"/>
      <c r="H1116" s="171"/>
      <c r="I1116" s="164" t="str">
        <f t="shared" si="26"/>
        <v/>
      </c>
      <c r="N1116" s="189"/>
      <c r="O1116" s="189"/>
    </row>
    <row r="1117" spans="1:15" ht="16.2" thickBot="1">
      <c r="A1117" s="184"/>
      <c r="B1117" s="187"/>
      <c r="D1117" s="168"/>
      <c r="E1117" s="169"/>
      <c r="F1117" s="170"/>
      <c r="G1117" s="171"/>
      <c r="H1117" s="171"/>
      <c r="I1117" s="164" t="str">
        <f t="shared" si="26"/>
        <v/>
      </c>
      <c r="N1117" s="189"/>
      <c r="O1117" s="189"/>
    </row>
    <row r="1118" spans="1:15" ht="16.2" thickBot="1">
      <c r="A1118" s="184"/>
      <c r="B1118" s="187"/>
      <c r="D1118" s="168"/>
      <c r="E1118" s="169"/>
      <c r="F1118" s="170"/>
      <c r="G1118" s="171"/>
      <c r="H1118" s="171"/>
      <c r="I1118" s="164" t="str">
        <f t="shared" si="26"/>
        <v/>
      </c>
      <c r="N1118" s="189"/>
      <c r="O1118" s="189"/>
    </row>
    <row r="1119" spans="1:15" ht="16.2" thickBot="1">
      <c r="A1119" s="184"/>
      <c r="B1119" s="187"/>
      <c r="D1119" s="168"/>
      <c r="E1119" s="169"/>
      <c r="F1119" s="170"/>
      <c r="G1119" s="171"/>
      <c r="H1119" s="171"/>
      <c r="I1119" s="164" t="str">
        <f t="shared" si="26"/>
        <v/>
      </c>
      <c r="N1119" s="189"/>
      <c r="O1119" s="189"/>
    </row>
    <row r="1120" spans="1:15" ht="16.2" thickBot="1">
      <c r="A1120" s="184"/>
      <c r="B1120" s="187"/>
      <c r="D1120" s="168"/>
      <c r="E1120" s="169"/>
      <c r="F1120" s="170"/>
      <c r="G1120" s="171"/>
      <c r="H1120" s="171"/>
      <c r="I1120" s="164" t="str">
        <f t="shared" si="26"/>
        <v/>
      </c>
      <c r="N1120" s="189"/>
      <c r="O1120" s="189"/>
    </row>
    <row r="1121" spans="1:15" ht="16.2" thickBot="1">
      <c r="A1121" s="184"/>
      <c r="B1121" s="187"/>
      <c r="D1121" s="168"/>
      <c r="E1121" s="169"/>
      <c r="F1121" s="170"/>
      <c r="G1121" s="171"/>
      <c r="H1121" s="171"/>
      <c r="I1121" s="164" t="str">
        <f t="shared" si="26"/>
        <v/>
      </c>
      <c r="N1121" s="189"/>
      <c r="O1121" s="189"/>
    </row>
    <row r="1122" spans="1:15" ht="16.2" thickBot="1">
      <c r="A1122" s="184"/>
      <c r="B1122" s="187"/>
      <c r="D1122" s="168"/>
      <c r="E1122" s="169"/>
      <c r="F1122" s="170"/>
      <c r="G1122" s="171"/>
      <c r="H1122" s="171"/>
      <c r="I1122" s="164" t="str">
        <f t="shared" si="26"/>
        <v/>
      </c>
      <c r="N1122" s="189"/>
      <c r="O1122" s="189"/>
    </row>
    <row r="1123" spans="1:15" ht="16.2" thickBot="1">
      <c r="A1123" s="184"/>
      <c r="B1123" s="187"/>
      <c r="D1123" s="168"/>
      <c r="E1123" s="169"/>
      <c r="F1123" s="170"/>
      <c r="G1123" s="171"/>
      <c r="H1123" s="171"/>
      <c r="I1123" s="164" t="str">
        <f t="shared" si="26"/>
        <v/>
      </c>
      <c r="N1123" s="189"/>
      <c r="O1123" s="189"/>
    </row>
    <row r="1124" spans="1:15" ht="16.2" thickBot="1">
      <c r="A1124" s="184"/>
      <c r="B1124" s="187"/>
      <c r="D1124" s="168"/>
      <c r="E1124" s="169"/>
      <c r="F1124" s="170"/>
      <c r="G1124" s="171"/>
      <c r="H1124" s="171"/>
      <c r="I1124" s="164" t="str">
        <f t="shared" si="26"/>
        <v/>
      </c>
      <c r="N1124" s="189"/>
      <c r="O1124" s="189"/>
    </row>
    <row r="1125" spans="1:15" ht="16.2" thickBot="1">
      <c r="A1125" s="184"/>
      <c r="B1125" s="187"/>
      <c r="D1125" s="168"/>
      <c r="E1125" s="169"/>
      <c r="F1125" s="170"/>
      <c r="G1125" s="171"/>
      <c r="H1125" s="171"/>
      <c r="I1125" s="164" t="str">
        <f t="shared" si="26"/>
        <v/>
      </c>
      <c r="N1125" s="189"/>
      <c r="O1125" s="189"/>
    </row>
    <row r="1126" spans="1:15" ht="16.2" thickBot="1">
      <c r="A1126" s="184"/>
      <c r="B1126" s="187"/>
      <c r="D1126" s="168"/>
      <c r="E1126" s="169"/>
      <c r="F1126" s="170"/>
      <c r="G1126" s="171"/>
      <c r="H1126" s="171"/>
      <c r="I1126" s="164" t="str">
        <f t="shared" si="26"/>
        <v/>
      </c>
      <c r="N1126" s="189"/>
      <c r="O1126" s="189"/>
    </row>
    <row r="1127" spans="1:15" ht="16.2" thickBot="1">
      <c r="A1127" s="184"/>
      <c r="B1127" s="187"/>
      <c r="D1127" s="168"/>
      <c r="E1127" s="169"/>
      <c r="F1127" s="170"/>
      <c r="G1127" s="171"/>
      <c r="H1127" s="171"/>
      <c r="I1127" s="164" t="str">
        <f t="shared" si="26"/>
        <v/>
      </c>
      <c r="N1127" s="189"/>
      <c r="O1127" s="189"/>
    </row>
    <row r="1128" spans="1:15" ht="16.2" thickBot="1">
      <c r="A1128" s="184"/>
      <c r="B1128" s="187"/>
      <c r="D1128" s="168"/>
      <c r="E1128" s="169"/>
      <c r="F1128" s="170"/>
      <c r="G1128" s="171"/>
      <c r="H1128" s="171"/>
      <c r="I1128" s="164" t="str">
        <f t="shared" si="26"/>
        <v/>
      </c>
      <c r="N1128" s="189"/>
      <c r="O1128" s="189"/>
    </row>
    <row r="1129" spans="1:15" ht="16.2" thickBot="1">
      <c r="A1129" s="184"/>
      <c r="B1129" s="187"/>
      <c r="D1129" s="168"/>
      <c r="E1129" s="169"/>
      <c r="F1129" s="170"/>
      <c r="G1129" s="171"/>
      <c r="H1129" s="171"/>
      <c r="I1129" s="164" t="str">
        <f t="shared" si="26"/>
        <v/>
      </c>
      <c r="N1129" s="189"/>
      <c r="O1129" s="189"/>
    </row>
    <row r="1130" spans="1:15" ht="16.2" thickBot="1">
      <c r="A1130" s="184"/>
      <c r="B1130" s="187"/>
      <c r="D1130" s="168"/>
      <c r="E1130" s="169"/>
      <c r="F1130" s="170"/>
      <c r="G1130" s="171"/>
      <c r="H1130" s="171"/>
      <c r="I1130" s="164" t="str">
        <f t="shared" si="26"/>
        <v/>
      </c>
      <c r="N1130" s="189"/>
      <c r="O1130" s="189"/>
    </row>
    <row r="1131" spans="1:15" ht="16.2" thickBot="1">
      <c r="A1131" s="184"/>
      <c r="B1131" s="187"/>
      <c r="D1131" s="168"/>
      <c r="E1131" s="169"/>
      <c r="F1131" s="170"/>
      <c r="G1131" s="171"/>
      <c r="H1131" s="171"/>
      <c r="I1131" s="164" t="str">
        <f t="shared" si="26"/>
        <v/>
      </c>
      <c r="N1131" s="189"/>
      <c r="O1131" s="189"/>
    </row>
    <row r="1132" spans="1:15" ht="16.2" thickBot="1">
      <c r="A1132" s="184"/>
      <c r="B1132" s="187"/>
      <c r="D1132" s="168"/>
      <c r="E1132" s="169"/>
      <c r="F1132" s="170"/>
      <c r="G1132" s="171"/>
      <c r="H1132" s="171"/>
      <c r="I1132" s="164" t="str">
        <f t="shared" si="26"/>
        <v/>
      </c>
      <c r="N1132" s="189"/>
      <c r="O1132" s="189"/>
    </row>
    <row r="1133" spans="1:15" ht="16.2" thickBot="1">
      <c r="A1133" s="184"/>
      <c r="B1133" s="187"/>
      <c r="D1133" s="168"/>
      <c r="E1133" s="169"/>
      <c r="F1133" s="170"/>
      <c r="G1133" s="171"/>
      <c r="H1133" s="171"/>
      <c r="I1133" s="164" t="str">
        <f t="shared" si="26"/>
        <v/>
      </c>
      <c r="N1133" s="189"/>
      <c r="O1133" s="189"/>
    </row>
    <row r="1134" spans="1:15" ht="16.2" thickBot="1">
      <c r="A1134" s="184"/>
      <c r="B1134" s="187"/>
      <c r="D1134" s="168"/>
      <c r="E1134" s="169"/>
      <c r="F1134" s="170"/>
      <c r="G1134" s="171"/>
      <c r="H1134" s="171"/>
      <c r="I1134" s="164" t="str">
        <f t="shared" si="26"/>
        <v/>
      </c>
      <c r="N1134" s="189"/>
      <c r="O1134" s="189"/>
    </row>
    <row r="1135" spans="1:15" ht="16.2" thickBot="1">
      <c r="A1135" s="184"/>
      <c r="B1135" s="187"/>
      <c r="D1135" s="168"/>
      <c r="E1135" s="169"/>
      <c r="F1135" s="170"/>
      <c r="G1135" s="171"/>
      <c r="H1135" s="171"/>
      <c r="I1135" s="164" t="str">
        <f t="shared" si="26"/>
        <v/>
      </c>
      <c r="N1135" s="189"/>
      <c r="O1135" s="189"/>
    </row>
    <row r="1136" spans="1:15" ht="16.2" thickBot="1">
      <c r="A1136" s="184"/>
      <c r="B1136" s="187"/>
      <c r="D1136" s="168"/>
      <c r="E1136" s="169"/>
      <c r="F1136" s="170"/>
      <c r="G1136" s="171"/>
      <c r="H1136" s="171"/>
      <c r="I1136" s="164" t="str">
        <f t="shared" si="26"/>
        <v/>
      </c>
      <c r="N1136" s="189"/>
      <c r="O1136" s="189"/>
    </row>
    <row r="1137" spans="1:15" ht="16.2" thickBot="1">
      <c r="A1137" s="184"/>
      <c r="B1137" s="187"/>
      <c r="D1137" s="168"/>
      <c r="E1137" s="169"/>
      <c r="F1137" s="170"/>
      <c r="G1137" s="171"/>
      <c r="H1137" s="171"/>
      <c r="I1137" s="164" t="str">
        <f t="shared" si="26"/>
        <v/>
      </c>
      <c r="N1137" s="189"/>
      <c r="O1137" s="189"/>
    </row>
    <row r="1138" spans="1:15" ht="16.2" thickBot="1">
      <c r="A1138" s="184"/>
      <c r="B1138" s="187"/>
      <c r="D1138" s="168"/>
      <c r="E1138" s="169"/>
      <c r="F1138" s="170"/>
      <c r="G1138" s="171"/>
      <c r="H1138" s="171"/>
      <c r="I1138" s="164" t="str">
        <f t="shared" si="26"/>
        <v/>
      </c>
      <c r="N1138" s="189"/>
      <c r="O1138" s="189"/>
    </row>
    <row r="1139" spans="1:15" ht="16.2" thickBot="1">
      <c r="A1139" s="184"/>
      <c r="B1139" s="187"/>
      <c r="D1139" s="168"/>
      <c r="E1139" s="169"/>
      <c r="F1139" s="170"/>
      <c r="G1139" s="171"/>
      <c r="H1139" s="171"/>
      <c r="I1139" s="164" t="str">
        <f t="shared" si="26"/>
        <v/>
      </c>
      <c r="N1139" s="189"/>
      <c r="O1139" s="189"/>
    </row>
    <row r="1140" spans="1:15" ht="16.2" thickBot="1">
      <c r="A1140" s="184"/>
      <c r="B1140" s="187"/>
      <c r="D1140" s="168"/>
      <c r="E1140" s="169"/>
      <c r="F1140" s="170"/>
      <c r="G1140" s="171"/>
      <c r="H1140" s="171"/>
      <c r="I1140" s="164" t="str">
        <f t="shared" si="26"/>
        <v/>
      </c>
      <c r="N1140" s="189"/>
      <c r="O1140" s="189"/>
    </row>
    <row r="1141" spans="1:15" ht="16.2" thickBot="1">
      <c r="A1141" s="184"/>
      <c r="B1141" s="187"/>
      <c r="D1141" s="168"/>
      <c r="E1141" s="169"/>
      <c r="F1141" s="170"/>
      <c r="G1141" s="171"/>
      <c r="H1141" s="171"/>
      <c r="I1141" s="164" t="str">
        <f t="shared" si="26"/>
        <v/>
      </c>
      <c r="N1141" s="189"/>
      <c r="O1141" s="189"/>
    </row>
    <row r="1142" spans="1:15" ht="16.2" thickBot="1">
      <c r="A1142" s="184"/>
      <c r="B1142" s="187"/>
      <c r="D1142" s="168"/>
      <c r="E1142" s="169"/>
      <c r="F1142" s="170"/>
      <c r="G1142" s="171"/>
      <c r="H1142" s="171"/>
      <c r="I1142" s="164" t="str">
        <f t="shared" si="26"/>
        <v/>
      </c>
      <c r="N1142" s="189"/>
      <c r="O1142" s="189"/>
    </row>
    <row r="1143" spans="1:15" ht="16.2" thickBot="1">
      <c r="A1143" s="184"/>
      <c r="B1143" s="187"/>
      <c r="D1143" s="168"/>
      <c r="E1143" s="169"/>
      <c r="F1143" s="170"/>
      <c r="G1143" s="171"/>
      <c r="H1143" s="171"/>
      <c r="I1143" s="164" t="str">
        <f t="shared" si="26"/>
        <v/>
      </c>
      <c r="N1143" s="189"/>
      <c r="O1143" s="189"/>
    </row>
    <row r="1144" spans="1:15" ht="16.2" thickBot="1">
      <c r="A1144" s="184"/>
      <c r="B1144" s="187"/>
      <c r="D1144" s="168"/>
      <c r="E1144" s="169"/>
      <c r="F1144" s="170"/>
      <c r="G1144" s="171"/>
      <c r="H1144" s="171"/>
      <c r="I1144" s="164" t="str">
        <f t="shared" si="26"/>
        <v/>
      </c>
      <c r="N1144" s="189"/>
      <c r="O1144" s="189"/>
    </row>
    <row r="1145" spans="1:15" ht="16.2" thickBot="1">
      <c r="A1145" s="184"/>
      <c r="B1145" s="187"/>
      <c r="D1145" s="168"/>
      <c r="E1145" s="169"/>
      <c r="F1145" s="170"/>
      <c r="G1145" s="171"/>
      <c r="H1145" s="171"/>
      <c r="I1145" s="164" t="str">
        <f t="shared" si="26"/>
        <v/>
      </c>
      <c r="N1145" s="189"/>
      <c r="O1145" s="189"/>
    </row>
    <row r="1146" spans="1:15" ht="16.2" thickBot="1">
      <c r="A1146" s="184"/>
      <c r="B1146" s="187"/>
      <c r="D1146" s="168"/>
      <c r="E1146" s="169"/>
      <c r="F1146" s="170"/>
      <c r="G1146" s="171"/>
      <c r="H1146" s="171"/>
      <c r="I1146" s="164" t="str">
        <f t="shared" si="26"/>
        <v/>
      </c>
      <c r="N1146" s="189"/>
      <c r="O1146" s="189"/>
    </row>
    <row r="1147" spans="1:15" ht="16.2" thickBot="1">
      <c r="A1147" s="184"/>
      <c r="B1147" s="187"/>
      <c r="D1147" s="168"/>
      <c r="E1147" s="169"/>
      <c r="F1147" s="170"/>
      <c r="G1147" s="171"/>
      <c r="H1147" s="171"/>
      <c r="I1147" s="164" t="str">
        <f t="shared" si="26"/>
        <v/>
      </c>
      <c r="N1147" s="189"/>
      <c r="O1147" s="189"/>
    </row>
    <row r="1148" spans="1:15" ht="16.2" thickBot="1">
      <c r="A1148" s="184"/>
      <c r="B1148" s="187"/>
      <c r="D1148" s="168"/>
      <c r="E1148" s="169"/>
      <c r="F1148" s="170"/>
      <c r="G1148" s="171"/>
      <c r="H1148" s="171"/>
      <c r="I1148" s="164" t="str">
        <f t="shared" si="26"/>
        <v/>
      </c>
      <c r="N1148" s="189"/>
      <c r="O1148" s="189"/>
    </row>
    <row r="1149" spans="1:15" ht="16.2" thickBot="1">
      <c r="A1149" s="184"/>
      <c r="B1149" s="187"/>
      <c r="D1149" s="168"/>
      <c r="E1149" s="169"/>
      <c r="F1149" s="170"/>
      <c r="G1149" s="171"/>
      <c r="H1149" s="171"/>
      <c r="I1149" s="164" t="str">
        <f t="shared" si="26"/>
        <v/>
      </c>
      <c r="N1149" s="189"/>
      <c r="O1149" s="189"/>
    </row>
    <row r="1150" spans="1:15" ht="16.2" thickBot="1">
      <c r="A1150" s="184"/>
      <c r="B1150" s="187"/>
      <c r="D1150" s="168"/>
      <c r="E1150" s="169"/>
      <c r="F1150" s="170"/>
      <c r="G1150" s="171"/>
      <c r="H1150" s="171"/>
      <c r="I1150" s="164" t="str">
        <f t="shared" si="26"/>
        <v/>
      </c>
      <c r="N1150" s="189"/>
      <c r="O1150" s="189"/>
    </row>
    <row r="1151" spans="1:15" ht="16.2" thickBot="1">
      <c r="A1151" s="184"/>
      <c r="B1151" s="187"/>
      <c r="D1151" s="168"/>
      <c r="E1151" s="169"/>
      <c r="F1151" s="170"/>
      <c r="G1151" s="171"/>
      <c r="H1151" s="171"/>
      <c r="I1151" s="164" t="str">
        <f t="shared" si="26"/>
        <v/>
      </c>
      <c r="N1151" s="189"/>
      <c r="O1151" s="189"/>
    </row>
    <row r="1152" spans="1:15" ht="16.2" thickBot="1">
      <c r="A1152" s="184"/>
      <c r="B1152" s="187"/>
      <c r="D1152" s="168"/>
      <c r="E1152" s="169"/>
      <c r="F1152" s="170"/>
      <c r="G1152" s="171"/>
      <c r="H1152" s="171"/>
      <c r="I1152" s="164" t="str">
        <f t="shared" si="26"/>
        <v/>
      </c>
      <c r="N1152" s="189"/>
      <c r="O1152" s="189"/>
    </row>
    <row r="1153" spans="1:15" ht="16.2" thickBot="1">
      <c r="A1153" s="184"/>
      <c r="B1153" s="187"/>
      <c r="D1153" s="168"/>
      <c r="E1153" s="169"/>
      <c r="F1153" s="170"/>
      <c r="G1153" s="171"/>
      <c r="H1153" s="171"/>
      <c r="I1153" s="164" t="str">
        <f t="shared" si="26"/>
        <v/>
      </c>
      <c r="N1153" s="189"/>
      <c r="O1153" s="189"/>
    </row>
    <row r="1154" spans="1:15" ht="16.2" thickBot="1">
      <c r="A1154" s="184"/>
      <c r="B1154" s="187"/>
      <c r="D1154" s="168"/>
      <c r="E1154" s="169"/>
      <c r="F1154" s="170"/>
      <c r="G1154" s="171"/>
      <c r="H1154" s="171"/>
      <c r="I1154" s="164" t="str">
        <f t="shared" si="26"/>
        <v/>
      </c>
      <c r="N1154" s="189"/>
      <c r="O1154" s="189"/>
    </row>
    <row r="1155" spans="1:15" ht="16.2" thickBot="1">
      <c r="A1155" s="184"/>
      <c r="B1155" s="187"/>
      <c r="D1155" s="168"/>
      <c r="E1155" s="169"/>
      <c r="F1155" s="170"/>
      <c r="G1155" s="171"/>
      <c r="H1155" s="171"/>
      <c r="I1155" s="164" t="str">
        <f t="shared" ref="I1155:I1207" si="27">IF(C1155="","",NORMDIST(C1155,K$3,K$4,TRUE))</f>
        <v/>
      </c>
      <c r="N1155" s="189"/>
      <c r="O1155" s="189"/>
    </row>
    <row r="1156" spans="1:15" ht="16.2" thickBot="1">
      <c r="A1156" s="184"/>
      <c r="B1156" s="187"/>
      <c r="D1156" s="168"/>
      <c r="E1156" s="169"/>
      <c r="F1156" s="170"/>
      <c r="G1156" s="171"/>
      <c r="H1156" s="171"/>
      <c r="I1156" s="164" t="str">
        <f t="shared" si="27"/>
        <v/>
      </c>
      <c r="N1156" s="189"/>
      <c r="O1156" s="189"/>
    </row>
    <row r="1157" spans="1:15" ht="16.2" thickBot="1">
      <c r="A1157" s="184"/>
      <c r="B1157" s="187"/>
      <c r="D1157" s="168"/>
      <c r="E1157" s="169"/>
      <c r="F1157" s="170"/>
      <c r="G1157" s="171"/>
      <c r="H1157" s="171"/>
      <c r="I1157" s="164" t="str">
        <f t="shared" si="27"/>
        <v/>
      </c>
      <c r="N1157" s="189"/>
      <c r="O1157" s="189"/>
    </row>
    <row r="1158" spans="1:15" ht="16.2" thickBot="1">
      <c r="A1158" s="184"/>
      <c r="B1158" s="187"/>
      <c r="D1158" s="168"/>
      <c r="E1158" s="169"/>
      <c r="F1158" s="170"/>
      <c r="G1158" s="171"/>
      <c r="H1158" s="171"/>
      <c r="I1158" s="164" t="str">
        <f t="shared" si="27"/>
        <v/>
      </c>
      <c r="N1158" s="189"/>
      <c r="O1158" s="189"/>
    </row>
    <row r="1159" spans="1:15" ht="16.2" thickBot="1">
      <c r="A1159" s="184"/>
      <c r="B1159" s="187"/>
      <c r="D1159" s="168"/>
      <c r="E1159" s="169"/>
      <c r="F1159" s="170"/>
      <c r="G1159" s="171"/>
      <c r="H1159" s="171"/>
      <c r="I1159" s="164" t="str">
        <f t="shared" si="27"/>
        <v/>
      </c>
      <c r="N1159" s="189"/>
      <c r="O1159" s="189"/>
    </row>
    <row r="1160" spans="1:15" ht="16.2" thickBot="1">
      <c r="A1160" s="184"/>
      <c r="B1160" s="187"/>
      <c r="D1160" s="168"/>
      <c r="E1160" s="169"/>
      <c r="F1160" s="170"/>
      <c r="G1160" s="171"/>
      <c r="H1160" s="171"/>
      <c r="I1160" s="164" t="str">
        <f t="shared" si="27"/>
        <v/>
      </c>
      <c r="N1160" s="189"/>
      <c r="O1160" s="189"/>
    </row>
    <row r="1161" spans="1:15" ht="16.2" thickBot="1">
      <c r="A1161" s="184"/>
      <c r="B1161" s="187"/>
      <c r="D1161" s="168"/>
      <c r="E1161" s="169"/>
      <c r="F1161" s="170"/>
      <c r="G1161" s="171"/>
      <c r="H1161" s="171"/>
      <c r="I1161" s="164" t="str">
        <f t="shared" si="27"/>
        <v/>
      </c>
      <c r="N1161" s="189"/>
      <c r="O1161" s="189"/>
    </row>
    <row r="1162" spans="1:15" ht="16.2" thickBot="1">
      <c r="A1162" s="184"/>
      <c r="B1162" s="187"/>
      <c r="D1162" s="168"/>
      <c r="E1162" s="169"/>
      <c r="F1162" s="170"/>
      <c r="G1162" s="171"/>
      <c r="H1162" s="171"/>
      <c r="I1162" s="164" t="str">
        <f t="shared" si="27"/>
        <v/>
      </c>
      <c r="N1162" s="189"/>
      <c r="O1162" s="189"/>
    </row>
    <row r="1163" spans="1:15" ht="16.2" thickBot="1">
      <c r="A1163" s="184"/>
      <c r="B1163" s="187"/>
      <c r="D1163" s="168"/>
      <c r="E1163" s="169"/>
      <c r="F1163" s="170"/>
      <c r="G1163" s="171"/>
      <c r="H1163" s="171"/>
      <c r="I1163" s="164" t="str">
        <f t="shared" si="27"/>
        <v/>
      </c>
      <c r="N1163" s="189"/>
      <c r="O1163" s="189"/>
    </row>
    <row r="1164" spans="1:15" ht="16.2" thickBot="1">
      <c r="A1164" s="184"/>
      <c r="B1164" s="187"/>
      <c r="D1164" s="168"/>
      <c r="E1164" s="169"/>
      <c r="F1164" s="170"/>
      <c r="G1164" s="171"/>
      <c r="H1164" s="171"/>
      <c r="I1164" s="164" t="str">
        <f t="shared" si="27"/>
        <v/>
      </c>
      <c r="N1164" s="189"/>
      <c r="O1164" s="189"/>
    </row>
    <row r="1165" spans="1:15" ht="16.2" thickBot="1">
      <c r="A1165" s="184"/>
      <c r="B1165" s="187"/>
      <c r="D1165" s="168"/>
      <c r="E1165" s="169"/>
      <c r="F1165" s="170"/>
      <c r="G1165" s="171"/>
      <c r="H1165" s="171"/>
      <c r="I1165" s="164" t="str">
        <f t="shared" si="27"/>
        <v/>
      </c>
      <c r="N1165" s="189"/>
      <c r="O1165" s="189"/>
    </row>
    <row r="1166" spans="1:15" ht="16.2" thickBot="1">
      <c r="A1166" s="184"/>
      <c r="B1166" s="187"/>
      <c r="D1166" s="168"/>
      <c r="E1166" s="169"/>
      <c r="F1166" s="170"/>
      <c r="G1166" s="171"/>
      <c r="H1166" s="171"/>
      <c r="I1166" s="164" t="str">
        <f t="shared" si="27"/>
        <v/>
      </c>
      <c r="N1166" s="189"/>
      <c r="O1166" s="189"/>
    </row>
    <row r="1167" spans="1:15" ht="16.2" thickBot="1">
      <c r="A1167" s="184"/>
      <c r="B1167" s="187"/>
      <c r="D1167" s="168"/>
      <c r="E1167" s="169"/>
      <c r="F1167" s="170"/>
      <c r="G1167" s="171"/>
      <c r="H1167" s="171"/>
      <c r="I1167" s="164" t="str">
        <f t="shared" si="27"/>
        <v/>
      </c>
      <c r="N1167" s="189"/>
      <c r="O1167" s="189"/>
    </row>
    <row r="1168" spans="1:15" ht="16.2" thickBot="1">
      <c r="A1168" s="184"/>
      <c r="B1168" s="187"/>
      <c r="D1168" s="168"/>
      <c r="E1168" s="169"/>
      <c r="F1168" s="170"/>
      <c r="G1168" s="171"/>
      <c r="H1168" s="171"/>
      <c r="I1168" s="164" t="str">
        <f t="shared" si="27"/>
        <v/>
      </c>
      <c r="N1168" s="189"/>
      <c r="O1168" s="189"/>
    </row>
    <row r="1169" spans="1:15" ht="16.2" thickBot="1">
      <c r="A1169" s="184"/>
      <c r="B1169" s="187"/>
      <c r="D1169" s="168"/>
      <c r="E1169" s="169"/>
      <c r="F1169" s="170"/>
      <c r="G1169" s="171"/>
      <c r="H1169" s="171"/>
      <c r="I1169" s="164" t="str">
        <f t="shared" si="27"/>
        <v/>
      </c>
      <c r="N1169" s="189"/>
      <c r="O1169" s="189"/>
    </row>
    <row r="1170" spans="1:15" ht="16.2" thickBot="1">
      <c r="A1170" s="184"/>
      <c r="B1170" s="187"/>
      <c r="D1170" s="168"/>
      <c r="E1170" s="169"/>
      <c r="F1170" s="170"/>
      <c r="G1170" s="171"/>
      <c r="H1170" s="171"/>
      <c r="I1170" s="164" t="str">
        <f t="shared" si="27"/>
        <v/>
      </c>
      <c r="N1170" s="189"/>
      <c r="O1170" s="189"/>
    </row>
    <row r="1171" spans="1:15" ht="16.2" thickBot="1">
      <c r="A1171" s="184"/>
      <c r="B1171" s="187"/>
      <c r="D1171" s="168"/>
      <c r="E1171" s="169"/>
      <c r="F1171" s="170"/>
      <c r="G1171" s="171"/>
      <c r="H1171" s="171"/>
      <c r="I1171" s="164" t="str">
        <f t="shared" si="27"/>
        <v/>
      </c>
      <c r="N1171" s="189"/>
      <c r="O1171" s="189"/>
    </row>
    <row r="1172" spans="1:15" ht="16.2" thickBot="1">
      <c r="A1172" s="184"/>
      <c r="B1172" s="187"/>
      <c r="D1172" s="168"/>
      <c r="E1172" s="169"/>
      <c r="F1172" s="170"/>
      <c r="G1172" s="171"/>
      <c r="H1172" s="171"/>
      <c r="I1172" s="164" t="str">
        <f t="shared" si="27"/>
        <v/>
      </c>
      <c r="N1172" s="189"/>
      <c r="O1172" s="189"/>
    </row>
    <row r="1173" spans="1:15" ht="16.2" thickBot="1">
      <c r="A1173" s="184"/>
      <c r="B1173" s="187"/>
      <c r="D1173" s="168"/>
      <c r="E1173" s="169"/>
      <c r="F1173" s="170"/>
      <c r="G1173" s="171"/>
      <c r="H1173" s="171"/>
      <c r="I1173" s="164" t="str">
        <f t="shared" si="27"/>
        <v/>
      </c>
      <c r="N1173" s="189"/>
      <c r="O1173" s="189"/>
    </row>
    <row r="1174" spans="1:15" ht="16.2" thickBot="1">
      <c r="A1174" s="184"/>
      <c r="B1174" s="187"/>
      <c r="D1174" s="168"/>
      <c r="E1174" s="169"/>
      <c r="F1174" s="170"/>
      <c r="G1174" s="171"/>
      <c r="H1174" s="171"/>
      <c r="I1174" s="164" t="str">
        <f t="shared" si="27"/>
        <v/>
      </c>
      <c r="N1174" s="189"/>
      <c r="O1174" s="189"/>
    </row>
    <row r="1175" spans="1:15" ht="16.2" thickBot="1">
      <c r="A1175" s="184"/>
      <c r="B1175" s="187"/>
      <c r="D1175" s="168"/>
      <c r="E1175" s="169"/>
      <c r="F1175" s="170"/>
      <c r="G1175" s="171"/>
      <c r="H1175" s="171"/>
      <c r="I1175" s="164" t="str">
        <f t="shared" si="27"/>
        <v/>
      </c>
      <c r="N1175" s="189"/>
      <c r="O1175" s="189"/>
    </row>
    <row r="1176" spans="1:15" ht="16.2" thickBot="1">
      <c r="A1176" s="184"/>
      <c r="B1176" s="187"/>
      <c r="D1176" s="168"/>
      <c r="E1176" s="169"/>
      <c r="F1176" s="170"/>
      <c r="G1176" s="171"/>
      <c r="H1176" s="171"/>
      <c r="I1176" s="164" t="str">
        <f t="shared" si="27"/>
        <v/>
      </c>
      <c r="N1176" s="189"/>
      <c r="O1176" s="189"/>
    </row>
    <row r="1177" spans="1:15" ht="16.2" thickBot="1">
      <c r="A1177" s="184"/>
      <c r="B1177" s="187"/>
      <c r="D1177" s="168"/>
      <c r="E1177" s="169"/>
      <c r="F1177" s="170"/>
      <c r="G1177" s="171"/>
      <c r="H1177" s="171"/>
      <c r="I1177" s="164" t="str">
        <f t="shared" si="27"/>
        <v/>
      </c>
      <c r="N1177" s="189"/>
      <c r="O1177" s="189"/>
    </row>
    <row r="1178" spans="1:15" ht="16.2" thickBot="1">
      <c r="A1178" s="184"/>
      <c r="B1178" s="187"/>
      <c r="D1178" s="168"/>
      <c r="E1178" s="169"/>
      <c r="F1178" s="170"/>
      <c r="G1178" s="171"/>
      <c r="H1178" s="171"/>
      <c r="I1178" s="164" t="str">
        <f t="shared" si="27"/>
        <v/>
      </c>
      <c r="N1178" s="189"/>
      <c r="O1178" s="189"/>
    </row>
    <row r="1179" spans="1:15" ht="16.2" thickBot="1">
      <c r="A1179" s="184"/>
      <c r="B1179" s="187"/>
      <c r="D1179" s="168"/>
      <c r="E1179" s="169"/>
      <c r="F1179" s="170"/>
      <c r="G1179" s="171"/>
      <c r="H1179" s="171"/>
      <c r="I1179" s="164" t="str">
        <f t="shared" si="27"/>
        <v/>
      </c>
      <c r="N1179" s="189"/>
      <c r="O1179" s="189"/>
    </row>
    <row r="1180" spans="1:15" ht="16.2" thickBot="1">
      <c r="A1180" s="184"/>
      <c r="B1180" s="187"/>
      <c r="D1180" s="168"/>
      <c r="E1180" s="169"/>
      <c r="F1180" s="170"/>
      <c r="G1180" s="171"/>
      <c r="H1180" s="171"/>
      <c r="I1180" s="164" t="str">
        <f t="shared" si="27"/>
        <v/>
      </c>
      <c r="N1180" s="189"/>
      <c r="O1180" s="189"/>
    </row>
    <row r="1181" spans="1:15" ht="16.2" thickBot="1">
      <c r="A1181" s="184"/>
      <c r="B1181" s="187"/>
      <c r="D1181" s="168"/>
      <c r="E1181" s="169"/>
      <c r="F1181" s="170"/>
      <c r="G1181" s="171"/>
      <c r="H1181" s="171"/>
      <c r="I1181" s="164" t="str">
        <f t="shared" si="27"/>
        <v/>
      </c>
      <c r="N1181" s="189"/>
      <c r="O1181" s="189"/>
    </row>
    <row r="1182" spans="1:15" ht="16.2" thickBot="1">
      <c r="A1182" s="184"/>
      <c r="B1182" s="187"/>
      <c r="D1182" s="168"/>
      <c r="E1182" s="169"/>
      <c r="F1182" s="170"/>
      <c r="G1182" s="171"/>
      <c r="H1182" s="171"/>
      <c r="I1182" s="164" t="str">
        <f t="shared" si="27"/>
        <v/>
      </c>
      <c r="N1182" s="189"/>
      <c r="O1182" s="189"/>
    </row>
    <row r="1183" spans="1:15" ht="16.2" thickBot="1">
      <c r="A1183" s="184"/>
      <c r="B1183" s="187"/>
      <c r="D1183" s="168"/>
      <c r="E1183" s="169"/>
      <c r="F1183" s="170"/>
      <c r="G1183" s="171"/>
      <c r="H1183" s="171"/>
      <c r="I1183" s="164" t="str">
        <f t="shared" si="27"/>
        <v/>
      </c>
      <c r="N1183" s="189"/>
      <c r="O1183" s="189"/>
    </row>
    <row r="1184" spans="1:15" ht="16.2" thickBot="1">
      <c r="A1184" s="184"/>
      <c r="B1184" s="187"/>
      <c r="D1184" s="168"/>
      <c r="E1184" s="169"/>
      <c r="F1184" s="170"/>
      <c r="G1184" s="171"/>
      <c r="H1184" s="171"/>
      <c r="I1184" s="164" t="str">
        <f t="shared" si="27"/>
        <v/>
      </c>
      <c r="N1184" s="189"/>
      <c r="O1184" s="189"/>
    </row>
    <row r="1185" spans="1:15" ht="16.2" thickBot="1">
      <c r="A1185" s="184"/>
      <c r="B1185" s="187"/>
      <c r="D1185" s="168"/>
      <c r="E1185" s="169"/>
      <c r="F1185" s="170"/>
      <c r="G1185" s="171"/>
      <c r="H1185" s="171"/>
      <c r="I1185" s="164" t="str">
        <f t="shared" si="27"/>
        <v/>
      </c>
      <c r="N1185" s="189"/>
      <c r="O1185" s="189"/>
    </row>
    <row r="1186" spans="1:15" ht="16.2" thickBot="1">
      <c r="A1186" s="184"/>
      <c r="B1186" s="187"/>
      <c r="D1186" s="168"/>
      <c r="E1186" s="169"/>
      <c r="F1186" s="170"/>
      <c r="G1186" s="171"/>
      <c r="H1186" s="171"/>
      <c r="I1186" s="164" t="str">
        <f t="shared" si="27"/>
        <v/>
      </c>
      <c r="N1186" s="189"/>
      <c r="O1186" s="189"/>
    </row>
    <row r="1187" spans="1:15" ht="16.2" thickBot="1">
      <c r="A1187" s="184"/>
      <c r="B1187" s="187"/>
      <c r="D1187" s="168"/>
      <c r="E1187" s="169"/>
      <c r="F1187" s="170"/>
      <c r="G1187" s="171"/>
      <c r="H1187" s="171"/>
      <c r="I1187" s="164" t="str">
        <f t="shared" si="27"/>
        <v/>
      </c>
      <c r="N1187" s="189"/>
      <c r="O1187" s="189"/>
    </row>
    <row r="1188" spans="1:15" ht="16.2" thickBot="1">
      <c r="A1188" s="184"/>
      <c r="B1188" s="187"/>
      <c r="D1188" s="168"/>
      <c r="E1188" s="169"/>
      <c r="F1188" s="170"/>
      <c r="G1188" s="171"/>
      <c r="H1188" s="171"/>
      <c r="I1188" s="164" t="str">
        <f t="shared" si="27"/>
        <v/>
      </c>
      <c r="N1188" s="189"/>
      <c r="O1188" s="189"/>
    </row>
    <row r="1189" spans="1:15" ht="16.2" thickBot="1">
      <c r="A1189" s="184"/>
      <c r="B1189" s="187"/>
      <c r="D1189" s="168"/>
      <c r="E1189" s="169"/>
      <c r="F1189" s="170"/>
      <c r="G1189" s="171"/>
      <c r="H1189" s="171"/>
      <c r="I1189" s="164" t="str">
        <f t="shared" si="27"/>
        <v/>
      </c>
      <c r="N1189" s="189"/>
      <c r="O1189" s="189"/>
    </row>
    <row r="1190" spans="1:15" ht="16.2" thickBot="1">
      <c r="A1190" s="184"/>
      <c r="B1190" s="187"/>
      <c r="D1190" s="168"/>
      <c r="E1190" s="169"/>
      <c r="F1190" s="170"/>
      <c r="G1190" s="171"/>
      <c r="H1190" s="171"/>
      <c r="I1190" s="164" t="str">
        <f t="shared" si="27"/>
        <v/>
      </c>
      <c r="N1190" s="189"/>
      <c r="O1190" s="189"/>
    </row>
    <row r="1191" spans="1:15" ht="16.2" thickBot="1">
      <c r="A1191" s="184"/>
      <c r="B1191" s="187"/>
      <c r="D1191" s="168"/>
      <c r="E1191" s="169"/>
      <c r="F1191" s="170"/>
      <c r="G1191" s="171"/>
      <c r="H1191" s="171"/>
      <c r="I1191" s="164" t="str">
        <f t="shared" si="27"/>
        <v/>
      </c>
      <c r="N1191" s="189"/>
      <c r="O1191" s="189"/>
    </row>
    <row r="1192" spans="1:15" ht="16.2" thickBot="1">
      <c r="A1192" s="184"/>
      <c r="B1192" s="187"/>
      <c r="D1192" s="168"/>
      <c r="E1192" s="169"/>
      <c r="F1192" s="170"/>
      <c r="G1192" s="171"/>
      <c r="H1192" s="171"/>
      <c r="I1192" s="164" t="str">
        <f t="shared" si="27"/>
        <v/>
      </c>
      <c r="N1192" s="189"/>
      <c r="O1192" s="189"/>
    </row>
    <row r="1193" spans="1:15" ht="16.2" thickBot="1">
      <c r="A1193" s="184"/>
      <c r="B1193" s="187"/>
      <c r="D1193" s="168"/>
      <c r="E1193" s="169"/>
      <c r="F1193" s="170"/>
      <c r="G1193" s="171"/>
      <c r="H1193" s="171"/>
      <c r="I1193" s="164" t="str">
        <f t="shared" si="27"/>
        <v/>
      </c>
      <c r="N1193" s="189"/>
      <c r="O1193" s="189"/>
    </row>
    <row r="1194" spans="1:15" ht="16.2" thickBot="1">
      <c r="A1194" s="184"/>
      <c r="B1194" s="187"/>
      <c r="D1194" s="168"/>
      <c r="E1194" s="169"/>
      <c r="F1194" s="170"/>
      <c r="G1194" s="171"/>
      <c r="H1194" s="171"/>
      <c r="I1194" s="164" t="str">
        <f t="shared" si="27"/>
        <v/>
      </c>
      <c r="N1194" s="189"/>
      <c r="O1194" s="189"/>
    </row>
    <row r="1195" spans="1:15" ht="16.2" thickBot="1">
      <c r="A1195" s="184"/>
      <c r="B1195" s="187"/>
      <c r="D1195" s="168"/>
      <c r="E1195" s="169"/>
      <c r="F1195" s="170"/>
      <c r="G1195" s="171"/>
      <c r="H1195" s="171"/>
      <c r="I1195" s="164" t="str">
        <f t="shared" si="27"/>
        <v/>
      </c>
      <c r="N1195" s="189"/>
      <c r="O1195" s="189"/>
    </row>
    <row r="1196" spans="1:15" ht="16.2" thickBot="1">
      <c r="A1196" s="184"/>
      <c r="B1196" s="187"/>
      <c r="D1196" s="168"/>
      <c r="E1196" s="169"/>
      <c r="F1196" s="170"/>
      <c r="G1196" s="171"/>
      <c r="H1196" s="171"/>
      <c r="I1196" s="164" t="str">
        <f t="shared" si="27"/>
        <v/>
      </c>
      <c r="N1196" s="189"/>
      <c r="O1196" s="189"/>
    </row>
    <row r="1197" spans="1:15" ht="16.2" thickBot="1">
      <c r="A1197" s="184"/>
      <c r="B1197" s="187"/>
      <c r="D1197" s="168"/>
      <c r="E1197" s="169"/>
      <c r="F1197" s="170"/>
      <c r="G1197" s="171"/>
      <c r="H1197" s="171"/>
      <c r="I1197" s="164" t="str">
        <f t="shared" si="27"/>
        <v/>
      </c>
      <c r="N1197" s="189"/>
      <c r="O1197" s="189"/>
    </row>
    <row r="1198" spans="1:15" ht="16.2" thickBot="1">
      <c r="A1198" s="184"/>
      <c r="B1198" s="187"/>
      <c r="D1198" s="168"/>
      <c r="E1198" s="169"/>
      <c r="F1198" s="170"/>
      <c r="G1198" s="171"/>
      <c r="H1198" s="171"/>
      <c r="I1198" s="164" t="str">
        <f t="shared" si="27"/>
        <v/>
      </c>
      <c r="N1198" s="189"/>
      <c r="O1198" s="189"/>
    </row>
    <row r="1199" spans="1:15" ht="16.2" thickBot="1">
      <c r="A1199" s="184"/>
      <c r="B1199" s="187"/>
      <c r="D1199" s="168"/>
      <c r="E1199" s="169"/>
      <c r="F1199" s="170"/>
      <c r="G1199" s="171"/>
      <c r="H1199" s="171"/>
      <c r="I1199" s="164" t="str">
        <f t="shared" si="27"/>
        <v/>
      </c>
      <c r="N1199" s="189"/>
      <c r="O1199" s="189"/>
    </row>
    <row r="1200" spans="1:15" ht="16.2" thickBot="1">
      <c r="A1200" s="184"/>
      <c r="B1200" s="187"/>
      <c r="D1200" s="168"/>
      <c r="E1200" s="169"/>
      <c r="F1200" s="170"/>
      <c r="G1200" s="171"/>
      <c r="H1200" s="171"/>
      <c r="I1200" s="164" t="str">
        <f t="shared" si="27"/>
        <v/>
      </c>
      <c r="N1200" s="189"/>
      <c r="O1200" s="189"/>
    </row>
    <row r="1201" spans="1:15" ht="16.2" thickBot="1">
      <c r="A1201" s="184"/>
      <c r="B1201" s="187"/>
      <c r="D1201" s="168"/>
      <c r="E1201" s="169"/>
      <c r="F1201" s="170"/>
      <c r="G1201" s="171"/>
      <c r="H1201" s="171"/>
      <c r="I1201" s="164" t="str">
        <f t="shared" si="27"/>
        <v/>
      </c>
      <c r="N1201" s="189"/>
      <c r="O1201" s="189"/>
    </row>
    <row r="1202" spans="1:15" ht="16.2" thickBot="1">
      <c r="A1202" s="184"/>
      <c r="B1202" s="187"/>
      <c r="D1202" s="168"/>
      <c r="E1202" s="169"/>
      <c r="F1202" s="170"/>
      <c r="G1202" s="171"/>
      <c r="H1202" s="171"/>
      <c r="I1202" s="164" t="str">
        <f t="shared" si="27"/>
        <v/>
      </c>
      <c r="N1202" s="189"/>
      <c r="O1202" s="189"/>
    </row>
    <row r="1203" spans="1:15" ht="16.2" thickBot="1">
      <c r="A1203" s="184"/>
      <c r="B1203" s="187"/>
      <c r="D1203" s="168"/>
      <c r="E1203" s="169"/>
      <c r="F1203" s="170"/>
      <c r="G1203" s="171"/>
      <c r="H1203" s="171"/>
      <c r="I1203" s="164" t="str">
        <f t="shared" si="27"/>
        <v/>
      </c>
      <c r="N1203" s="189"/>
      <c r="O1203" s="189"/>
    </row>
    <row r="1204" spans="1:15" ht="16.2" thickBot="1">
      <c r="A1204" s="184"/>
      <c r="B1204" s="187"/>
      <c r="D1204" s="168"/>
      <c r="E1204" s="169"/>
      <c r="F1204" s="170"/>
      <c r="G1204" s="171"/>
      <c r="H1204" s="171"/>
      <c r="I1204" s="164" t="str">
        <f t="shared" si="27"/>
        <v/>
      </c>
      <c r="N1204" s="189"/>
      <c r="O1204" s="189"/>
    </row>
    <row r="1205" spans="1:15" ht="16.2" thickBot="1">
      <c r="A1205" s="184"/>
      <c r="B1205" s="187"/>
      <c r="D1205" s="168"/>
      <c r="E1205" s="169"/>
      <c r="F1205" s="170"/>
      <c r="G1205" s="171"/>
      <c r="H1205" s="171"/>
      <c r="I1205" s="164" t="str">
        <f t="shared" si="27"/>
        <v/>
      </c>
      <c r="N1205" s="189"/>
      <c r="O1205" s="189"/>
    </row>
    <row r="1206" spans="1:15" ht="16.2" thickBot="1">
      <c r="A1206" s="184"/>
      <c r="B1206" s="187"/>
      <c r="D1206" s="168"/>
      <c r="E1206" s="169"/>
      <c r="F1206" s="170"/>
      <c r="G1206" s="171"/>
      <c r="H1206" s="171"/>
      <c r="I1206" s="164" t="str">
        <f t="shared" si="27"/>
        <v/>
      </c>
      <c r="N1206" s="189"/>
      <c r="O1206" s="189"/>
    </row>
    <row r="1207" spans="1:15" ht="16.2" thickBot="1">
      <c r="A1207" s="184"/>
      <c r="B1207" s="187"/>
      <c r="D1207" s="168"/>
      <c r="E1207" s="169"/>
      <c r="F1207" s="170"/>
      <c r="G1207" s="171"/>
      <c r="H1207" s="171"/>
      <c r="I1207" s="164" t="str">
        <f t="shared" si="27"/>
        <v/>
      </c>
      <c r="N1207" s="189"/>
      <c r="O1207" s="189"/>
    </row>
    <row r="1208" spans="1:15" ht="16.2" thickBot="1">
      <c r="A1208" s="184"/>
      <c r="B1208" s="187"/>
      <c r="D1208" s="168"/>
      <c r="E1208" s="169"/>
      <c r="F1208" s="170"/>
      <c r="G1208" s="171"/>
      <c r="H1208" s="171"/>
      <c r="I1208" s="164" t="str">
        <f t="shared" ref="I1208:I1209" si="28">IF(C1208="","",NORMDIST(C1208,K1209,K1210,TRUE))</f>
        <v/>
      </c>
      <c r="N1208" s="189"/>
      <c r="O1208" s="189"/>
    </row>
    <row r="1209" spans="1:15" ht="16.2" thickBot="1">
      <c r="A1209" s="184"/>
      <c r="B1209" s="187"/>
      <c r="D1209" s="168"/>
      <c r="E1209" s="169"/>
      <c r="F1209" s="170"/>
      <c r="G1209" s="171"/>
      <c r="H1209" s="171"/>
      <c r="I1209" s="164" t="str">
        <f t="shared" si="28"/>
        <v/>
      </c>
      <c r="N1209" s="189"/>
      <c r="O1209" s="189"/>
    </row>
    <row r="1210" spans="1:15" ht="16.2" thickBot="1">
      <c r="A1210" s="184"/>
      <c r="B1210" s="187"/>
      <c r="D1210" s="168"/>
      <c r="E1210" s="169"/>
      <c r="F1210" s="170"/>
      <c r="G1210" s="171"/>
      <c r="H1210" s="171"/>
      <c r="N1210" s="189"/>
      <c r="O1210" s="189"/>
    </row>
    <row r="1211" spans="1:15" ht="16.2" thickBot="1">
      <c r="A1211" s="184"/>
      <c r="B1211" s="187"/>
      <c r="D1211" s="168"/>
      <c r="E1211" s="169"/>
      <c r="F1211" s="170"/>
      <c r="G1211" s="171"/>
      <c r="H1211" s="171"/>
      <c r="N1211" s="189"/>
      <c r="O1211" s="189"/>
    </row>
    <row r="1212" spans="1:15" ht="16.2" thickBot="1">
      <c r="A1212" s="184"/>
      <c r="B1212" s="187"/>
      <c r="D1212" s="168"/>
      <c r="E1212" s="169"/>
      <c r="F1212" s="170"/>
      <c r="G1212" s="171"/>
      <c r="H1212" s="171"/>
      <c r="N1212" s="189"/>
      <c r="O1212" s="189"/>
    </row>
    <row r="1213" spans="1:15" ht="16.2" thickBot="1">
      <c r="A1213" s="184"/>
      <c r="B1213" s="187"/>
      <c r="D1213" s="168"/>
      <c r="E1213" s="169"/>
      <c r="F1213" s="170"/>
      <c r="G1213" s="171"/>
      <c r="H1213" s="171"/>
      <c r="N1213" s="189"/>
      <c r="O1213" s="189"/>
    </row>
    <row r="1214" spans="1:15" ht="16.2" thickBot="1">
      <c r="A1214" s="184"/>
      <c r="B1214" s="187"/>
      <c r="D1214" s="168"/>
      <c r="E1214" s="169"/>
      <c r="F1214" s="170"/>
      <c r="G1214" s="171"/>
      <c r="H1214" s="171"/>
      <c r="N1214" s="189"/>
      <c r="O1214" s="189"/>
    </row>
    <row r="1215" spans="1:15" ht="16.2" thickBot="1">
      <c r="A1215" s="184"/>
      <c r="B1215" s="187"/>
      <c r="D1215" s="168"/>
      <c r="E1215" s="169"/>
      <c r="F1215" s="170"/>
      <c r="G1215" s="171"/>
      <c r="H1215" s="171"/>
      <c r="N1215" s="189"/>
      <c r="O1215" s="189"/>
    </row>
    <row r="1216" spans="1:15" ht="16.2" thickBot="1">
      <c r="A1216" s="184"/>
      <c r="B1216" s="187"/>
      <c r="D1216" s="168"/>
      <c r="E1216" s="169"/>
      <c r="F1216" s="170"/>
      <c r="G1216" s="171"/>
      <c r="H1216" s="171"/>
      <c r="N1216" s="189"/>
      <c r="O1216" s="189"/>
    </row>
    <row r="1217" spans="1:15" ht="16.2" thickBot="1">
      <c r="A1217" s="184"/>
      <c r="B1217" s="187"/>
      <c r="D1217" s="168"/>
      <c r="E1217" s="169"/>
      <c r="F1217" s="170"/>
      <c r="G1217" s="171"/>
      <c r="H1217" s="171"/>
      <c r="N1217" s="189"/>
      <c r="O1217" s="189"/>
    </row>
    <row r="1218" spans="1:15" ht="16.2" thickBot="1">
      <c r="A1218" s="184"/>
      <c r="B1218" s="187"/>
      <c r="D1218" s="168"/>
      <c r="E1218" s="169"/>
      <c r="F1218" s="170"/>
      <c r="G1218" s="171"/>
      <c r="H1218" s="171"/>
      <c r="N1218" s="189"/>
      <c r="O1218" s="189"/>
    </row>
    <row r="1219" spans="1:15" ht="16.2" thickBot="1">
      <c r="A1219" s="184"/>
      <c r="B1219" s="187"/>
      <c r="D1219" s="168"/>
      <c r="E1219" s="169"/>
      <c r="F1219" s="170"/>
      <c r="G1219" s="171"/>
      <c r="H1219" s="171"/>
      <c r="N1219" s="189"/>
      <c r="O1219" s="189"/>
    </row>
    <row r="1220" spans="1:15" ht="16.2" thickBot="1">
      <c r="A1220" s="184"/>
      <c r="B1220" s="187"/>
      <c r="D1220" s="168"/>
      <c r="E1220" s="169"/>
      <c r="F1220" s="170"/>
      <c r="G1220" s="171"/>
      <c r="H1220" s="171"/>
      <c r="N1220" s="189"/>
      <c r="O1220" s="189"/>
    </row>
    <row r="1221" spans="1:15" ht="16.2" thickBot="1">
      <c r="A1221" s="184"/>
      <c r="B1221" s="187"/>
      <c r="D1221" s="168"/>
      <c r="E1221" s="169"/>
      <c r="F1221" s="170"/>
      <c r="G1221" s="171"/>
      <c r="H1221" s="171"/>
      <c r="N1221" s="189"/>
      <c r="O1221" s="189"/>
    </row>
    <row r="1222" spans="1:15" ht="16.2" thickBot="1">
      <c r="A1222" s="184"/>
      <c r="B1222" s="187"/>
      <c r="D1222" s="168"/>
      <c r="E1222" s="169"/>
      <c r="F1222" s="170"/>
      <c r="G1222" s="171"/>
      <c r="H1222" s="171"/>
      <c r="N1222" s="189"/>
      <c r="O1222" s="189"/>
    </row>
    <row r="1223" spans="1:15" ht="16.2" thickBot="1">
      <c r="A1223" s="184"/>
      <c r="B1223" s="187"/>
      <c r="D1223" s="168"/>
      <c r="E1223" s="169"/>
      <c r="F1223" s="170"/>
      <c r="G1223" s="171"/>
      <c r="H1223" s="171"/>
      <c r="N1223" s="189"/>
      <c r="O1223" s="189"/>
    </row>
    <row r="1224" spans="1:15" ht="16.2" thickBot="1">
      <c r="A1224" s="184"/>
      <c r="B1224" s="187"/>
      <c r="D1224" s="168"/>
      <c r="E1224" s="169"/>
      <c r="F1224" s="170"/>
      <c r="G1224" s="171"/>
      <c r="H1224" s="171"/>
      <c r="N1224" s="189"/>
      <c r="O1224" s="189"/>
    </row>
    <row r="1225" spans="1:15" ht="16.2" thickBot="1">
      <c r="A1225" s="184"/>
      <c r="B1225" s="187"/>
      <c r="D1225" s="168"/>
      <c r="E1225" s="169"/>
      <c r="F1225" s="170"/>
      <c r="G1225" s="171"/>
      <c r="H1225" s="171"/>
      <c r="N1225" s="189"/>
      <c r="O1225" s="189"/>
    </row>
    <row r="1226" spans="1:15" ht="16.2" thickBot="1">
      <c r="A1226" s="184"/>
      <c r="B1226" s="187"/>
      <c r="D1226" s="168"/>
      <c r="E1226" s="169"/>
      <c r="F1226" s="170"/>
      <c r="G1226" s="171"/>
      <c r="H1226" s="171"/>
      <c r="N1226" s="189"/>
      <c r="O1226" s="189"/>
    </row>
    <row r="1227" spans="1:15" ht="16.2" thickBot="1">
      <c r="A1227" s="184"/>
      <c r="B1227" s="187"/>
      <c r="D1227" s="168"/>
      <c r="E1227" s="169"/>
      <c r="F1227" s="170"/>
      <c r="G1227" s="171"/>
      <c r="H1227" s="171"/>
      <c r="N1227" s="189"/>
      <c r="O1227" s="189"/>
    </row>
    <row r="1228" spans="1:15" ht="16.2" thickBot="1">
      <c r="A1228" s="184"/>
      <c r="B1228" s="187"/>
      <c r="D1228" s="168"/>
      <c r="E1228" s="169"/>
      <c r="F1228" s="170"/>
      <c r="G1228" s="171"/>
      <c r="H1228" s="171"/>
      <c r="N1228" s="189"/>
      <c r="O1228" s="189"/>
    </row>
    <row r="1229" spans="1:15" ht="16.2" thickBot="1">
      <c r="A1229" s="184"/>
      <c r="B1229" s="187"/>
      <c r="D1229" s="168"/>
      <c r="E1229" s="169"/>
      <c r="F1229" s="170"/>
      <c r="G1229" s="171"/>
      <c r="H1229" s="171"/>
      <c r="N1229" s="189"/>
      <c r="O1229" s="189"/>
    </row>
    <row r="1230" spans="1:15" ht="16.2" thickBot="1">
      <c r="A1230" s="184"/>
      <c r="B1230" s="187"/>
      <c r="D1230" s="168"/>
      <c r="E1230" s="169"/>
      <c r="F1230" s="170"/>
      <c r="G1230" s="171"/>
      <c r="H1230" s="171"/>
      <c r="N1230" s="189"/>
      <c r="O1230" s="189"/>
    </row>
    <row r="1231" spans="1:15" ht="16.2" thickBot="1">
      <c r="A1231" s="184"/>
      <c r="B1231" s="187"/>
      <c r="D1231" s="168"/>
      <c r="E1231" s="169"/>
      <c r="F1231" s="170"/>
      <c r="G1231" s="171"/>
      <c r="H1231" s="171"/>
      <c r="N1231" s="189"/>
      <c r="O1231" s="189"/>
    </row>
    <row r="1232" spans="1:15" ht="16.2" thickBot="1">
      <c r="A1232" s="184"/>
      <c r="B1232" s="187"/>
      <c r="D1232" s="168"/>
      <c r="E1232" s="169"/>
      <c r="F1232" s="170"/>
      <c r="G1232" s="171"/>
      <c r="H1232" s="171"/>
      <c r="N1232" s="189"/>
      <c r="O1232" s="189"/>
    </row>
    <row r="1233" spans="1:15" ht="16.2" thickBot="1">
      <c r="A1233" s="184"/>
      <c r="B1233" s="187"/>
      <c r="D1233" s="168"/>
      <c r="E1233" s="169"/>
      <c r="F1233" s="170"/>
      <c r="G1233" s="171"/>
      <c r="H1233" s="171"/>
      <c r="N1233" s="189"/>
      <c r="O1233" s="189"/>
    </row>
    <row r="1234" spans="1:15" ht="16.2" thickBot="1">
      <c r="A1234" s="184"/>
      <c r="B1234" s="187"/>
      <c r="D1234" s="168"/>
      <c r="E1234" s="169"/>
      <c r="F1234" s="170"/>
      <c r="G1234" s="171"/>
      <c r="H1234" s="171"/>
      <c r="N1234" s="189"/>
      <c r="O1234" s="189"/>
    </row>
    <row r="1235" spans="1:15" ht="16.2" thickBot="1">
      <c r="A1235" s="184"/>
      <c r="B1235" s="187"/>
      <c r="D1235" s="168"/>
      <c r="E1235" s="169"/>
      <c r="F1235" s="170"/>
      <c r="G1235" s="171"/>
      <c r="H1235" s="171"/>
      <c r="N1235" s="189"/>
      <c r="O1235" s="189"/>
    </row>
    <row r="1236" spans="1:15" ht="16.2" thickBot="1">
      <c r="A1236" s="184"/>
      <c r="B1236" s="187"/>
      <c r="D1236" s="168"/>
      <c r="E1236" s="169"/>
      <c r="F1236" s="170"/>
      <c r="G1236" s="171"/>
      <c r="H1236" s="171"/>
      <c r="N1236" s="189"/>
      <c r="O1236" s="189"/>
    </row>
    <row r="1237" spans="1:15" ht="16.2" thickBot="1">
      <c r="A1237" s="184"/>
      <c r="B1237" s="187"/>
      <c r="D1237" s="168"/>
      <c r="E1237" s="169"/>
      <c r="F1237" s="170"/>
      <c r="G1237" s="171"/>
      <c r="H1237" s="171"/>
      <c r="N1237" s="189"/>
      <c r="O1237" s="189"/>
    </row>
    <row r="1238" spans="1:15" ht="16.2" thickBot="1">
      <c r="A1238" s="184"/>
      <c r="B1238" s="187"/>
      <c r="D1238" s="168"/>
      <c r="E1238" s="169"/>
      <c r="F1238" s="170"/>
      <c r="G1238" s="171"/>
      <c r="H1238" s="171"/>
      <c r="N1238" s="189"/>
      <c r="O1238" s="189"/>
    </row>
    <row r="1239" spans="1:15" ht="16.2" thickBot="1">
      <c r="A1239" s="184"/>
      <c r="B1239" s="187"/>
      <c r="D1239" s="168"/>
      <c r="E1239" s="169"/>
      <c r="F1239" s="170"/>
      <c r="G1239" s="171"/>
      <c r="H1239" s="171"/>
      <c r="N1239" s="189"/>
      <c r="O1239" s="189"/>
    </row>
    <row r="1240" spans="1:15" ht="16.2" thickBot="1">
      <c r="A1240" s="184"/>
      <c r="B1240" s="187"/>
      <c r="D1240" s="168"/>
      <c r="E1240" s="169"/>
      <c r="F1240" s="170"/>
      <c r="G1240" s="171"/>
      <c r="H1240" s="171"/>
      <c r="N1240" s="189"/>
      <c r="O1240" s="189"/>
    </row>
    <row r="1241" spans="1:15" ht="16.2" thickBot="1">
      <c r="A1241" s="184"/>
      <c r="B1241" s="187"/>
      <c r="D1241" s="168"/>
      <c r="E1241" s="169"/>
      <c r="F1241" s="170"/>
      <c r="G1241" s="171"/>
      <c r="H1241" s="171"/>
      <c r="N1241" s="189"/>
      <c r="O1241" s="189"/>
    </row>
    <row r="1242" spans="1:15" ht="16.2" thickBot="1">
      <c r="A1242" s="184"/>
      <c r="B1242" s="187"/>
      <c r="D1242" s="168"/>
      <c r="E1242" s="169"/>
      <c r="F1242" s="170"/>
      <c r="G1242" s="171"/>
      <c r="H1242" s="171"/>
      <c r="N1242" s="189"/>
      <c r="O1242" s="189"/>
    </row>
    <row r="1243" spans="1:15" ht="16.2" thickBot="1">
      <c r="A1243" s="184"/>
      <c r="B1243" s="187"/>
      <c r="D1243" s="168"/>
      <c r="E1243" s="169"/>
      <c r="F1243" s="170"/>
      <c r="G1243" s="171"/>
      <c r="H1243" s="171"/>
      <c r="N1243" s="189"/>
      <c r="O1243" s="189"/>
    </row>
    <row r="1244" spans="1:15" ht="16.2" thickBot="1">
      <c r="A1244" s="184"/>
      <c r="B1244" s="187"/>
      <c r="D1244" s="168"/>
      <c r="E1244" s="169"/>
      <c r="F1244" s="170"/>
      <c r="G1244" s="171"/>
      <c r="H1244" s="171"/>
      <c r="N1244" s="189"/>
      <c r="O1244" s="189"/>
    </row>
    <row r="1245" spans="1:15" ht="16.2" thickBot="1">
      <c r="A1245" s="184"/>
      <c r="B1245" s="187"/>
      <c r="D1245" s="168"/>
      <c r="E1245" s="169"/>
      <c r="F1245" s="170"/>
      <c r="G1245" s="171"/>
      <c r="H1245" s="171"/>
      <c r="N1245" s="189"/>
      <c r="O1245" s="189"/>
    </row>
    <row r="1246" spans="1:15" ht="16.2" thickBot="1">
      <c r="A1246" s="184"/>
      <c r="B1246" s="187"/>
      <c r="D1246" s="168"/>
      <c r="E1246" s="169"/>
      <c r="F1246" s="170"/>
      <c r="G1246" s="171"/>
      <c r="H1246" s="171"/>
      <c r="N1246" s="189"/>
      <c r="O1246" s="189"/>
    </row>
    <row r="1247" spans="1:15" ht="16.2" thickBot="1">
      <c r="A1247" s="184"/>
      <c r="B1247" s="187"/>
      <c r="D1247" s="168"/>
      <c r="E1247" s="169"/>
      <c r="F1247" s="170"/>
      <c r="G1247" s="171"/>
      <c r="H1247" s="171"/>
      <c r="N1247" s="189"/>
      <c r="O1247" s="189"/>
    </row>
    <row r="1248" spans="1:15" ht="16.2" thickBot="1">
      <c r="A1248" s="184"/>
      <c r="B1248" s="187"/>
      <c r="D1248" s="168"/>
      <c r="E1248" s="169"/>
      <c r="F1248" s="170"/>
      <c r="G1248" s="171"/>
      <c r="H1248" s="171"/>
      <c r="N1248" s="189"/>
      <c r="O1248" s="189"/>
    </row>
    <row r="1249" spans="1:15" ht="16.2" thickBot="1">
      <c r="A1249" s="184"/>
      <c r="B1249" s="187"/>
      <c r="D1249" s="168"/>
      <c r="E1249" s="169"/>
      <c r="F1249" s="170"/>
      <c r="G1249" s="171"/>
      <c r="H1249" s="171"/>
      <c r="N1249" s="189"/>
      <c r="O1249" s="189"/>
    </row>
    <row r="1250" spans="1:15" ht="16.2" thickBot="1">
      <c r="A1250" s="184"/>
      <c r="B1250" s="187"/>
      <c r="D1250" s="168"/>
      <c r="E1250" s="169"/>
      <c r="F1250" s="170"/>
      <c r="G1250" s="171"/>
      <c r="H1250" s="171"/>
      <c r="N1250" s="189"/>
      <c r="O1250" s="189"/>
    </row>
    <row r="1251" spans="1:15" ht="16.2" thickBot="1">
      <c r="A1251" s="184"/>
      <c r="B1251" s="187"/>
      <c r="D1251" s="168"/>
      <c r="E1251" s="169"/>
      <c r="F1251" s="170"/>
      <c r="G1251" s="171"/>
      <c r="H1251" s="171"/>
      <c r="N1251" s="189"/>
      <c r="O1251" s="189"/>
    </row>
    <row r="1252" spans="1:15" ht="16.2" thickBot="1">
      <c r="A1252" s="184"/>
      <c r="B1252" s="187"/>
      <c r="D1252" s="168"/>
      <c r="E1252" s="169"/>
      <c r="F1252" s="170"/>
      <c r="G1252" s="171"/>
      <c r="H1252" s="171"/>
      <c r="N1252" s="189"/>
      <c r="O1252" s="189"/>
    </row>
    <row r="1253" spans="1:15" ht="16.2" thickBot="1">
      <c r="A1253" s="184"/>
      <c r="B1253" s="187"/>
      <c r="D1253" s="168"/>
      <c r="E1253" s="169"/>
      <c r="F1253" s="170"/>
      <c r="G1253" s="171"/>
      <c r="H1253" s="171"/>
      <c r="N1253" s="189"/>
      <c r="O1253" s="189"/>
    </row>
    <row r="1254" spans="1:15" ht="16.2" thickBot="1">
      <c r="A1254" s="184"/>
      <c r="B1254" s="187"/>
      <c r="D1254" s="168"/>
      <c r="E1254" s="169"/>
      <c r="F1254" s="170"/>
      <c r="G1254" s="171"/>
      <c r="H1254" s="171"/>
      <c r="N1254" s="189"/>
      <c r="O1254" s="189"/>
    </row>
    <row r="1255" spans="1:15" ht="16.2" thickBot="1">
      <c r="A1255" s="184"/>
      <c r="B1255" s="187"/>
      <c r="D1255" s="168"/>
      <c r="E1255" s="169"/>
      <c r="F1255" s="170"/>
      <c r="G1255" s="171"/>
      <c r="H1255" s="171"/>
      <c r="N1255" s="189"/>
      <c r="O1255" s="189"/>
    </row>
    <row r="1256" spans="1:15" ht="16.2" thickBot="1">
      <c r="A1256" s="184"/>
      <c r="B1256" s="187"/>
      <c r="D1256" s="168"/>
      <c r="E1256" s="169"/>
      <c r="F1256" s="170"/>
      <c r="G1256" s="171"/>
      <c r="H1256" s="171"/>
      <c r="N1256" s="189"/>
      <c r="O1256" s="189"/>
    </row>
    <row r="1257" spans="1:15" ht="16.2" thickBot="1">
      <c r="A1257" s="184"/>
      <c r="B1257" s="187"/>
      <c r="D1257" s="168"/>
      <c r="E1257" s="169"/>
      <c r="F1257" s="170"/>
      <c r="G1257" s="171"/>
      <c r="H1257" s="171"/>
      <c r="N1257" s="189"/>
      <c r="O1257" s="189"/>
    </row>
    <row r="1258" spans="1:15" ht="16.2" thickBot="1">
      <c r="A1258" s="184"/>
      <c r="B1258" s="187"/>
      <c r="D1258" s="168"/>
      <c r="E1258" s="169"/>
      <c r="F1258" s="170"/>
      <c r="G1258" s="171"/>
      <c r="H1258" s="171"/>
      <c r="N1258" s="189"/>
      <c r="O1258" s="189"/>
    </row>
    <row r="1259" spans="1:15" ht="16.2" thickBot="1">
      <c r="A1259" s="184"/>
      <c r="B1259" s="187"/>
      <c r="D1259" s="168"/>
      <c r="E1259" s="169"/>
      <c r="F1259" s="170"/>
      <c r="G1259" s="171"/>
      <c r="H1259" s="171"/>
      <c r="N1259" s="189"/>
      <c r="O1259" s="189"/>
    </row>
    <row r="1260" spans="1:15" ht="16.2" thickBot="1">
      <c r="A1260" s="184"/>
      <c r="B1260" s="187"/>
      <c r="D1260" s="168"/>
      <c r="E1260" s="169"/>
      <c r="F1260" s="170"/>
      <c r="G1260" s="171"/>
      <c r="H1260" s="171"/>
      <c r="N1260" s="189"/>
      <c r="O1260" s="189"/>
    </row>
    <row r="1261" spans="1:15" ht="16.2" thickBot="1">
      <c r="A1261" s="184"/>
      <c r="B1261" s="187"/>
      <c r="D1261" s="168"/>
      <c r="E1261" s="169"/>
      <c r="F1261" s="170"/>
      <c r="G1261" s="171"/>
      <c r="H1261" s="171"/>
      <c r="N1261" s="189"/>
      <c r="O1261" s="189"/>
    </row>
    <row r="1262" spans="1:15" ht="16.2" thickBot="1">
      <c r="A1262" s="184"/>
      <c r="B1262" s="187"/>
      <c r="D1262" s="168"/>
      <c r="E1262" s="169"/>
      <c r="F1262" s="170"/>
      <c r="G1262" s="171"/>
      <c r="H1262" s="171"/>
      <c r="N1262" s="189"/>
      <c r="O1262" s="189"/>
    </row>
    <row r="1263" spans="1:15" ht="16.2" thickBot="1">
      <c r="A1263" s="184"/>
      <c r="B1263" s="187"/>
      <c r="D1263" s="168"/>
      <c r="E1263" s="169"/>
      <c r="F1263" s="170"/>
      <c r="G1263" s="171"/>
      <c r="H1263" s="171"/>
      <c r="N1263" s="189"/>
      <c r="O1263" s="189"/>
    </row>
    <row r="1264" spans="1:15" ht="16.2" thickBot="1">
      <c r="A1264" s="184"/>
      <c r="B1264" s="187"/>
      <c r="D1264" s="168"/>
      <c r="E1264" s="169"/>
      <c r="F1264" s="170"/>
      <c r="G1264" s="171"/>
      <c r="H1264" s="171"/>
      <c r="N1264" s="189"/>
      <c r="O1264" s="189"/>
    </row>
    <row r="1265" spans="1:15" ht="16.2" thickBot="1">
      <c r="A1265" s="184"/>
      <c r="B1265" s="187"/>
      <c r="D1265" s="168"/>
      <c r="E1265" s="169"/>
      <c r="F1265" s="170"/>
      <c r="G1265" s="171"/>
      <c r="H1265" s="171"/>
      <c r="N1265" s="189"/>
      <c r="O1265" s="189"/>
    </row>
    <row r="1266" spans="1:15" ht="16.2" thickBot="1">
      <c r="A1266" s="184"/>
      <c r="B1266" s="187"/>
      <c r="D1266" s="168"/>
      <c r="E1266" s="169"/>
      <c r="F1266" s="170"/>
      <c r="G1266" s="171"/>
      <c r="H1266" s="171"/>
      <c r="N1266" s="189"/>
      <c r="O1266" s="189"/>
    </row>
    <row r="1267" spans="1:15" ht="16.2" thickBot="1">
      <c r="A1267" s="184"/>
      <c r="B1267" s="187"/>
      <c r="D1267" s="168"/>
      <c r="E1267" s="169"/>
      <c r="F1267" s="170"/>
      <c r="G1267" s="171"/>
      <c r="H1267" s="171"/>
      <c r="N1267" s="189"/>
      <c r="O1267" s="189"/>
    </row>
    <row r="1268" spans="1:15" ht="16.2" thickBot="1">
      <c r="A1268" s="184"/>
      <c r="B1268" s="187"/>
      <c r="D1268" s="168"/>
      <c r="E1268" s="169"/>
      <c r="F1268" s="170"/>
      <c r="G1268" s="171"/>
      <c r="H1268" s="171"/>
      <c r="N1268" s="189"/>
      <c r="O1268" s="189"/>
    </row>
    <row r="1269" spans="1:15" ht="16.2" thickBot="1">
      <c r="A1269" s="184"/>
      <c r="B1269" s="187"/>
      <c r="D1269" s="168"/>
      <c r="E1269" s="169"/>
      <c r="F1269" s="170"/>
      <c r="G1269" s="171"/>
      <c r="H1269" s="171"/>
      <c r="N1269" s="189"/>
      <c r="O1269" s="189"/>
    </row>
    <row r="1270" spans="1:15" ht="16.2" thickBot="1">
      <c r="A1270" s="184"/>
      <c r="B1270" s="187"/>
      <c r="D1270" s="168"/>
      <c r="E1270" s="169"/>
      <c r="F1270" s="170"/>
      <c r="G1270" s="171"/>
      <c r="H1270" s="171"/>
      <c r="N1270" s="189"/>
      <c r="O1270" s="189"/>
    </row>
    <row r="1271" spans="1:15" ht="16.2" thickBot="1">
      <c r="A1271" s="184"/>
      <c r="B1271" s="187"/>
      <c r="D1271" s="168"/>
      <c r="E1271" s="169"/>
      <c r="F1271" s="170"/>
      <c r="G1271" s="171"/>
      <c r="H1271" s="171"/>
      <c r="N1271" s="189"/>
      <c r="O1271" s="189"/>
    </row>
    <row r="1272" spans="1:15" ht="16.2" thickBot="1">
      <c r="A1272" s="184"/>
      <c r="B1272" s="187"/>
      <c r="D1272" s="168"/>
      <c r="E1272" s="169"/>
      <c r="F1272" s="170"/>
      <c r="G1272" s="171"/>
      <c r="H1272" s="171"/>
      <c r="N1272" s="189"/>
      <c r="O1272" s="189"/>
    </row>
    <row r="1273" spans="1:15" ht="16.2" thickBot="1">
      <c r="A1273" s="184"/>
      <c r="B1273" s="187"/>
      <c r="D1273" s="168"/>
      <c r="E1273" s="169"/>
      <c r="F1273" s="170"/>
      <c r="G1273" s="171"/>
      <c r="H1273" s="171"/>
      <c r="N1273" s="189"/>
      <c r="O1273" s="189"/>
    </row>
    <row r="1274" spans="1:15" ht="16.2" thickBot="1">
      <c r="A1274" s="184"/>
      <c r="B1274" s="187"/>
      <c r="D1274" s="168"/>
      <c r="E1274" s="169"/>
      <c r="F1274" s="170"/>
      <c r="G1274" s="171"/>
      <c r="H1274" s="171"/>
      <c r="N1274" s="189"/>
      <c r="O1274" s="189"/>
    </row>
    <row r="1275" spans="1:15" ht="16.2" thickBot="1">
      <c r="A1275" s="184"/>
      <c r="B1275" s="187"/>
      <c r="D1275" s="168"/>
      <c r="E1275" s="169"/>
      <c r="F1275" s="170"/>
      <c r="G1275" s="171"/>
      <c r="H1275" s="171"/>
      <c r="N1275" s="189"/>
      <c r="O1275" s="189"/>
    </row>
    <row r="1276" spans="1:15" ht="16.2" thickBot="1">
      <c r="A1276" s="184"/>
      <c r="B1276" s="187"/>
      <c r="D1276" s="168"/>
      <c r="E1276" s="169"/>
      <c r="F1276" s="170"/>
      <c r="G1276" s="171"/>
      <c r="H1276" s="171"/>
      <c r="N1276" s="189"/>
      <c r="O1276" s="189"/>
    </row>
    <row r="1277" spans="1:15" ht="16.2" thickBot="1">
      <c r="A1277" s="184"/>
      <c r="B1277" s="187"/>
      <c r="D1277" s="168"/>
      <c r="E1277" s="169"/>
      <c r="F1277" s="170"/>
      <c r="G1277" s="171"/>
      <c r="H1277" s="171"/>
      <c r="N1277" s="189"/>
      <c r="O1277" s="189"/>
    </row>
    <row r="1278" spans="1:15" ht="16.2" thickBot="1">
      <c r="A1278" s="184"/>
      <c r="B1278" s="187"/>
      <c r="D1278" s="168"/>
      <c r="E1278" s="169"/>
      <c r="F1278" s="170"/>
      <c r="G1278" s="171"/>
      <c r="H1278" s="171"/>
      <c r="N1278" s="189"/>
      <c r="O1278" s="189"/>
    </row>
    <row r="1279" spans="1:15" ht="16.2" thickBot="1">
      <c r="A1279" s="184"/>
      <c r="B1279" s="187"/>
      <c r="D1279" s="168"/>
      <c r="E1279" s="169"/>
      <c r="F1279" s="170"/>
      <c r="G1279" s="171"/>
      <c r="H1279" s="171"/>
      <c r="N1279" s="189"/>
      <c r="O1279" s="189"/>
    </row>
    <row r="1280" spans="1:15" ht="16.2" thickBot="1">
      <c r="A1280" s="184"/>
      <c r="B1280" s="187"/>
      <c r="D1280" s="168"/>
      <c r="E1280" s="169"/>
      <c r="F1280" s="170"/>
      <c r="G1280" s="171"/>
      <c r="H1280" s="171"/>
      <c r="N1280" s="189"/>
      <c r="O1280" s="189"/>
    </row>
    <row r="1281" spans="1:15" ht="16.2" thickBot="1">
      <c r="A1281" s="184"/>
      <c r="B1281" s="187"/>
      <c r="D1281" s="168"/>
      <c r="E1281" s="169"/>
      <c r="F1281" s="170"/>
      <c r="G1281" s="171"/>
      <c r="H1281" s="171"/>
      <c r="N1281" s="189"/>
      <c r="O1281" s="189"/>
    </row>
    <row r="1282" spans="1:15" ht="16.2" thickBot="1">
      <c r="A1282" s="184"/>
      <c r="B1282" s="187"/>
      <c r="D1282" s="168"/>
      <c r="E1282" s="169"/>
      <c r="F1282" s="170"/>
      <c r="G1282" s="171"/>
      <c r="H1282" s="171"/>
      <c r="N1282" s="189"/>
      <c r="O1282" s="189"/>
    </row>
    <row r="1283" spans="1:15" ht="16.2" thickBot="1">
      <c r="A1283" s="184"/>
      <c r="B1283" s="187"/>
      <c r="D1283" s="168"/>
      <c r="E1283" s="169"/>
      <c r="F1283" s="170"/>
      <c r="G1283" s="171"/>
      <c r="H1283" s="171"/>
      <c r="N1283" s="189"/>
      <c r="O1283" s="189"/>
    </row>
    <row r="1284" spans="1:15" ht="16.2" thickBot="1">
      <c r="A1284" s="184"/>
      <c r="B1284" s="187"/>
      <c r="D1284" s="168"/>
      <c r="E1284" s="169"/>
      <c r="F1284" s="170"/>
      <c r="G1284" s="171"/>
      <c r="H1284" s="171"/>
      <c r="N1284" s="189"/>
      <c r="O1284" s="189"/>
    </row>
    <row r="1285" spans="1:15" ht="16.2" thickBot="1">
      <c r="A1285" s="184"/>
      <c r="B1285" s="187"/>
      <c r="D1285" s="168"/>
      <c r="E1285" s="169"/>
      <c r="F1285" s="170"/>
      <c r="G1285" s="171"/>
      <c r="H1285" s="171"/>
      <c r="N1285" s="189"/>
      <c r="O1285" s="189"/>
    </row>
    <row r="1286" spans="1:15" ht="16.2" thickBot="1">
      <c r="A1286" s="184"/>
      <c r="B1286" s="187"/>
      <c r="D1286" s="168"/>
      <c r="E1286" s="169"/>
      <c r="F1286" s="170"/>
      <c r="G1286" s="171"/>
      <c r="H1286" s="171"/>
      <c r="N1286" s="189"/>
      <c r="O1286" s="189"/>
    </row>
    <row r="1287" spans="1:15" ht="16.2" thickBot="1">
      <c r="A1287" s="184"/>
      <c r="B1287" s="187"/>
      <c r="D1287" s="168"/>
      <c r="E1287" s="169"/>
      <c r="F1287" s="170"/>
      <c r="G1287" s="171"/>
      <c r="H1287" s="171"/>
      <c r="N1287" s="189"/>
      <c r="O1287" s="189"/>
    </row>
    <row r="1288" spans="1:15" ht="16.2" thickBot="1">
      <c r="A1288" s="184"/>
      <c r="B1288" s="187"/>
      <c r="D1288" s="168"/>
      <c r="E1288" s="169"/>
      <c r="F1288" s="170"/>
      <c r="G1288" s="171"/>
      <c r="H1288" s="171"/>
      <c r="N1288" s="189"/>
      <c r="O1288" s="189"/>
    </row>
    <row r="1289" spans="1:15" ht="16.2" thickBot="1">
      <c r="A1289" s="184"/>
      <c r="B1289" s="187"/>
      <c r="D1289" s="168"/>
      <c r="E1289" s="169"/>
      <c r="F1289" s="170"/>
      <c r="G1289" s="171"/>
      <c r="H1289" s="171"/>
      <c r="N1289" s="189"/>
      <c r="O1289" s="189"/>
    </row>
    <row r="1290" spans="1:15" ht="16.2" thickBot="1">
      <c r="A1290" s="184"/>
      <c r="B1290" s="187"/>
      <c r="D1290" s="168"/>
      <c r="E1290" s="169"/>
      <c r="F1290" s="170"/>
      <c r="G1290" s="171"/>
      <c r="H1290" s="171"/>
      <c r="N1290" s="189"/>
      <c r="O1290" s="189"/>
    </row>
    <row r="1291" spans="1:15" ht="16.2" thickBot="1">
      <c r="A1291" s="184"/>
      <c r="B1291" s="187"/>
      <c r="D1291" s="168"/>
      <c r="E1291" s="169"/>
      <c r="F1291" s="170"/>
      <c r="G1291" s="171"/>
      <c r="H1291" s="171"/>
      <c r="N1291" s="189"/>
      <c r="O1291" s="189"/>
    </row>
    <row r="1292" spans="1:15" ht="16.2" thickBot="1">
      <c r="A1292" s="184"/>
      <c r="B1292" s="187"/>
      <c r="D1292" s="168"/>
      <c r="E1292" s="169"/>
      <c r="F1292" s="170"/>
      <c r="G1292" s="171"/>
      <c r="H1292" s="171"/>
      <c r="N1292" s="189"/>
      <c r="O1292" s="189"/>
    </row>
    <row r="1293" spans="1:15" ht="16.2" thickBot="1">
      <c r="A1293" s="184"/>
      <c r="B1293" s="187"/>
      <c r="D1293" s="168"/>
      <c r="E1293" s="169"/>
      <c r="F1293" s="170"/>
      <c r="G1293" s="171"/>
      <c r="H1293" s="171"/>
      <c r="N1293" s="189"/>
      <c r="O1293" s="189"/>
    </row>
    <row r="1294" spans="1:15" ht="16.2" thickBot="1">
      <c r="A1294" s="184"/>
      <c r="B1294" s="187"/>
      <c r="D1294" s="168"/>
      <c r="E1294" s="169"/>
      <c r="F1294" s="170"/>
      <c r="G1294" s="171"/>
      <c r="H1294" s="171"/>
      <c r="N1294" s="189"/>
      <c r="O1294" s="189"/>
    </row>
    <row r="1295" spans="1:15" ht="16.2" thickBot="1">
      <c r="A1295" s="184"/>
      <c r="B1295" s="187"/>
      <c r="D1295" s="168"/>
      <c r="E1295" s="169"/>
      <c r="F1295" s="170"/>
      <c r="G1295" s="171"/>
      <c r="H1295" s="171"/>
      <c r="N1295" s="189"/>
      <c r="O1295" s="189"/>
    </row>
    <row r="1296" spans="1:15" ht="16.2" thickBot="1">
      <c r="A1296" s="184"/>
      <c r="B1296" s="187"/>
      <c r="D1296" s="168"/>
      <c r="E1296" s="169"/>
      <c r="F1296" s="170"/>
      <c r="G1296" s="171"/>
      <c r="H1296" s="171"/>
      <c r="N1296" s="189"/>
      <c r="O1296" s="189"/>
    </row>
    <row r="1297" spans="1:15" ht="16.2" thickBot="1">
      <c r="A1297" s="184"/>
      <c r="B1297" s="187"/>
      <c r="D1297" s="168"/>
      <c r="E1297" s="169"/>
      <c r="F1297" s="170"/>
      <c r="G1297" s="171"/>
      <c r="H1297" s="171"/>
      <c r="N1297" s="189"/>
      <c r="O1297" s="189"/>
    </row>
    <row r="1298" spans="1:15" ht="16.2" thickBot="1">
      <c r="A1298" s="184"/>
      <c r="B1298" s="187"/>
      <c r="D1298" s="168"/>
      <c r="E1298" s="169"/>
      <c r="F1298" s="170"/>
      <c r="G1298" s="171"/>
      <c r="H1298" s="171"/>
      <c r="N1298" s="189"/>
      <c r="O1298" s="189"/>
    </row>
    <row r="1299" spans="1:15" ht="16.2" thickBot="1">
      <c r="A1299" s="184"/>
      <c r="B1299" s="187"/>
      <c r="D1299" s="168"/>
      <c r="E1299" s="169"/>
      <c r="F1299" s="170"/>
      <c r="G1299" s="171"/>
      <c r="H1299" s="171"/>
      <c r="N1299" s="189"/>
      <c r="O1299" s="189"/>
    </row>
    <row r="1300" spans="1:15" ht="16.2" thickBot="1">
      <c r="A1300" s="184"/>
      <c r="B1300" s="187"/>
      <c r="D1300" s="168"/>
      <c r="E1300" s="169"/>
      <c r="F1300" s="170"/>
      <c r="G1300" s="171"/>
      <c r="H1300" s="171"/>
      <c r="N1300" s="189"/>
      <c r="O1300" s="189"/>
    </row>
    <row r="1301" spans="1:15" ht="16.2" thickBot="1">
      <c r="A1301" s="184"/>
      <c r="B1301" s="187"/>
      <c r="D1301" s="168"/>
      <c r="E1301" s="169"/>
      <c r="F1301" s="170"/>
      <c r="G1301" s="171"/>
      <c r="H1301" s="171"/>
      <c r="N1301" s="189"/>
      <c r="O1301" s="189"/>
    </row>
    <row r="1302" spans="1:15" ht="16.2" thickBot="1">
      <c r="A1302" s="184"/>
      <c r="B1302" s="187"/>
      <c r="D1302" s="168"/>
      <c r="E1302" s="169"/>
      <c r="F1302" s="170"/>
      <c r="G1302" s="171"/>
      <c r="H1302" s="171"/>
      <c r="N1302" s="189"/>
      <c r="O1302" s="189"/>
    </row>
    <row r="1303" spans="1:15" ht="16.2" thickBot="1">
      <c r="A1303" s="184"/>
      <c r="B1303" s="187"/>
      <c r="D1303" s="168"/>
      <c r="E1303" s="169"/>
      <c r="F1303" s="170"/>
      <c r="G1303" s="171"/>
      <c r="H1303" s="171"/>
      <c r="N1303" s="189"/>
      <c r="O1303" s="189"/>
    </row>
    <row r="1304" spans="1:15" ht="16.2" thickBot="1">
      <c r="A1304" s="184"/>
      <c r="B1304" s="187"/>
      <c r="D1304" s="168"/>
      <c r="E1304" s="169"/>
      <c r="F1304" s="170"/>
      <c r="G1304" s="171"/>
      <c r="H1304" s="171"/>
      <c r="N1304" s="189"/>
      <c r="O1304" s="189"/>
    </row>
    <row r="1305" spans="1:15" ht="16.2" thickBot="1">
      <c r="A1305" s="184"/>
      <c r="B1305" s="187"/>
      <c r="D1305" s="168"/>
      <c r="E1305" s="169"/>
      <c r="F1305" s="170"/>
      <c r="G1305" s="171"/>
      <c r="H1305" s="171"/>
      <c r="N1305" s="189"/>
      <c r="O1305" s="189"/>
    </row>
    <row r="1306" spans="1:15" ht="16.2" thickBot="1">
      <c r="A1306" s="184"/>
      <c r="B1306" s="187"/>
      <c r="D1306" s="168"/>
      <c r="E1306" s="169"/>
      <c r="F1306" s="170"/>
      <c r="G1306" s="171"/>
      <c r="H1306" s="171"/>
      <c r="N1306" s="189"/>
      <c r="O1306" s="189"/>
    </row>
    <row r="1307" spans="1:15" ht="16.2" thickBot="1">
      <c r="A1307" s="184"/>
      <c r="B1307" s="187"/>
      <c r="D1307" s="168"/>
      <c r="E1307" s="169"/>
      <c r="F1307" s="170"/>
      <c r="G1307" s="171"/>
      <c r="H1307" s="171"/>
      <c r="N1307" s="189"/>
      <c r="O1307" s="189"/>
    </row>
    <row r="1308" spans="1:15" ht="16.2" thickBot="1">
      <c r="A1308" s="184"/>
      <c r="B1308" s="187"/>
      <c r="D1308" s="168"/>
      <c r="E1308" s="169"/>
      <c r="F1308" s="170"/>
      <c r="G1308" s="171"/>
      <c r="H1308" s="171"/>
      <c r="N1308" s="189"/>
      <c r="O1308" s="189"/>
    </row>
    <row r="1309" spans="1:15" ht="16.2" thickBot="1">
      <c r="A1309" s="184"/>
      <c r="B1309" s="187"/>
      <c r="D1309" s="168"/>
      <c r="E1309" s="169"/>
      <c r="F1309" s="170"/>
      <c r="G1309" s="171"/>
      <c r="H1309" s="171"/>
      <c r="N1309" s="189"/>
      <c r="O1309" s="189"/>
    </row>
    <row r="1310" spans="1:15" ht="16.2" thickBot="1">
      <c r="A1310" s="184"/>
      <c r="B1310" s="187"/>
      <c r="D1310" s="168"/>
      <c r="E1310" s="169"/>
      <c r="F1310" s="170"/>
      <c r="G1310" s="171"/>
      <c r="H1310" s="171"/>
      <c r="N1310" s="189"/>
      <c r="O1310" s="189"/>
    </row>
    <row r="1311" spans="1:15" ht="16.2" thickBot="1">
      <c r="A1311" s="184"/>
      <c r="B1311" s="187"/>
      <c r="D1311" s="168"/>
      <c r="E1311" s="169"/>
      <c r="F1311" s="170"/>
      <c r="G1311" s="171"/>
      <c r="H1311" s="171"/>
      <c r="N1311" s="189"/>
      <c r="O1311" s="189"/>
    </row>
    <row r="1312" spans="1:15" ht="16.2" thickBot="1">
      <c r="A1312" s="184"/>
      <c r="B1312" s="187"/>
      <c r="D1312" s="168"/>
      <c r="E1312" s="169"/>
      <c r="F1312" s="170"/>
      <c r="G1312" s="171"/>
      <c r="H1312" s="171"/>
      <c r="N1312" s="189"/>
      <c r="O1312" s="189"/>
    </row>
    <row r="1313" spans="1:15" ht="16.2" thickBot="1">
      <c r="A1313" s="184"/>
      <c r="B1313" s="187"/>
      <c r="D1313" s="168"/>
      <c r="E1313" s="169"/>
      <c r="F1313" s="170"/>
      <c r="G1313" s="171"/>
      <c r="H1313" s="171"/>
      <c r="N1313" s="189"/>
      <c r="O1313" s="189"/>
    </row>
    <row r="1314" spans="1:15" ht="16.2" thickBot="1">
      <c r="A1314" s="184"/>
      <c r="B1314" s="187"/>
      <c r="D1314" s="168"/>
      <c r="E1314" s="169"/>
      <c r="F1314" s="170"/>
      <c r="G1314" s="171"/>
      <c r="H1314" s="171"/>
      <c r="N1314" s="189"/>
      <c r="O1314" s="189"/>
    </row>
    <row r="1315" spans="1:15" ht="16.2" thickBot="1">
      <c r="A1315" s="184"/>
      <c r="B1315" s="187"/>
      <c r="D1315" s="168"/>
      <c r="E1315" s="169"/>
      <c r="F1315" s="170"/>
      <c r="G1315" s="171"/>
      <c r="H1315" s="171"/>
      <c r="N1315" s="189"/>
      <c r="O1315" s="189"/>
    </row>
    <row r="1316" spans="1:15" ht="16.2" thickBot="1">
      <c r="A1316" s="184"/>
      <c r="B1316" s="187"/>
      <c r="D1316" s="168"/>
      <c r="E1316" s="169"/>
      <c r="F1316" s="170"/>
      <c r="G1316" s="171"/>
      <c r="H1316" s="171"/>
      <c r="N1316" s="189"/>
      <c r="O1316" s="189"/>
    </row>
    <row r="1317" spans="1:15" ht="16.2" thickBot="1">
      <c r="A1317" s="184"/>
      <c r="B1317" s="187"/>
      <c r="D1317" s="168"/>
      <c r="E1317" s="169"/>
      <c r="F1317" s="170"/>
      <c r="G1317" s="171"/>
      <c r="H1317" s="171"/>
      <c r="N1317" s="189"/>
      <c r="O1317" s="189"/>
    </row>
    <row r="1318" spans="1:15" ht="16.2" thickBot="1">
      <c r="A1318" s="184"/>
      <c r="B1318" s="187"/>
      <c r="D1318" s="168"/>
      <c r="E1318" s="169"/>
      <c r="F1318" s="170"/>
      <c r="G1318" s="171"/>
      <c r="H1318" s="171"/>
      <c r="N1318" s="189"/>
      <c r="O1318" s="189"/>
    </row>
    <row r="1319" spans="1:15" ht="16.2" thickBot="1">
      <c r="A1319" s="184"/>
      <c r="B1319" s="187"/>
      <c r="D1319" s="168"/>
      <c r="E1319" s="169"/>
      <c r="F1319" s="170"/>
      <c r="G1319" s="171"/>
      <c r="H1319" s="171"/>
      <c r="N1319" s="189"/>
      <c r="O1319" s="189"/>
    </row>
    <row r="1320" spans="1:15" ht="16.2" thickBot="1">
      <c r="A1320" s="184"/>
      <c r="B1320" s="187"/>
      <c r="D1320" s="168"/>
      <c r="E1320" s="169"/>
      <c r="F1320" s="170"/>
      <c r="G1320" s="171"/>
      <c r="H1320" s="171"/>
      <c r="N1320" s="189"/>
      <c r="O1320" s="189"/>
    </row>
    <row r="1321" spans="1:15" ht="16.2" thickBot="1">
      <c r="A1321" s="184"/>
      <c r="B1321" s="187"/>
      <c r="D1321" s="168"/>
      <c r="E1321" s="169"/>
      <c r="F1321" s="170"/>
      <c r="G1321" s="171"/>
      <c r="H1321" s="171"/>
      <c r="N1321" s="189"/>
      <c r="O1321" s="189"/>
    </row>
    <row r="1322" spans="1:15" ht="16.2" thickBot="1">
      <c r="A1322" s="184"/>
      <c r="B1322" s="187"/>
      <c r="D1322" s="168"/>
      <c r="E1322" s="169"/>
      <c r="F1322" s="170"/>
      <c r="G1322" s="171"/>
      <c r="H1322" s="171"/>
      <c r="N1322" s="189"/>
      <c r="O1322" s="189"/>
    </row>
    <row r="1323" spans="1:15" ht="16.2" thickBot="1">
      <c r="A1323" s="184"/>
      <c r="B1323" s="187"/>
      <c r="D1323" s="168"/>
      <c r="E1323" s="169"/>
      <c r="F1323" s="170"/>
      <c r="G1323" s="171"/>
      <c r="H1323" s="171"/>
      <c r="N1323" s="189"/>
      <c r="O1323" s="189"/>
    </row>
    <row r="1324" spans="1:15" ht="16.2" thickBot="1">
      <c r="A1324" s="184"/>
      <c r="B1324" s="187"/>
      <c r="D1324" s="168"/>
      <c r="E1324" s="169"/>
      <c r="F1324" s="170"/>
      <c r="G1324" s="171"/>
      <c r="H1324" s="171"/>
      <c r="N1324" s="189"/>
      <c r="O1324" s="189"/>
    </row>
    <row r="1325" spans="1:15" ht="16.2" thickBot="1">
      <c r="A1325" s="184"/>
      <c r="B1325" s="187"/>
      <c r="D1325" s="168"/>
      <c r="E1325" s="169"/>
      <c r="F1325" s="170"/>
      <c r="G1325" s="171"/>
      <c r="H1325" s="171"/>
      <c r="N1325" s="189"/>
      <c r="O1325" s="189"/>
    </row>
    <row r="1326" spans="1:15" ht="16.2" thickBot="1">
      <c r="A1326" s="184"/>
      <c r="B1326" s="187"/>
      <c r="D1326" s="168"/>
      <c r="E1326" s="169"/>
      <c r="F1326" s="170"/>
      <c r="G1326" s="171"/>
      <c r="H1326" s="171"/>
      <c r="N1326" s="189"/>
      <c r="O1326" s="189"/>
    </row>
    <row r="1327" spans="1:15" ht="16.2" thickBot="1">
      <c r="A1327" s="184"/>
      <c r="B1327" s="187"/>
      <c r="D1327" s="168"/>
      <c r="E1327" s="169"/>
      <c r="F1327" s="170"/>
      <c r="G1327" s="171"/>
      <c r="H1327" s="171"/>
      <c r="N1327" s="189"/>
      <c r="O1327" s="189"/>
    </row>
    <row r="1328" spans="1:15" ht="16.2" thickBot="1">
      <c r="A1328" s="184"/>
      <c r="B1328" s="187"/>
      <c r="D1328" s="168"/>
      <c r="E1328" s="169"/>
      <c r="F1328" s="170"/>
      <c r="G1328" s="171"/>
      <c r="H1328" s="171"/>
      <c r="N1328" s="189"/>
      <c r="O1328" s="189"/>
    </row>
    <row r="1329" spans="1:15" ht="16.2" thickBot="1">
      <c r="A1329" s="184"/>
      <c r="B1329" s="187"/>
      <c r="D1329" s="168"/>
      <c r="E1329" s="169"/>
      <c r="F1329" s="170"/>
      <c r="G1329" s="171"/>
      <c r="H1329" s="171"/>
      <c r="N1329" s="189"/>
      <c r="O1329" s="189"/>
    </row>
    <row r="1330" spans="1:15" ht="16.2" thickBot="1">
      <c r="A1330" s="184"/>
      <c r="B1330" s="187"/>
      <c r="D1330" s="168"/>
      <c r="E1330" s="169"/>
      <c r="F1330" s="170"/>
      <c r="G1330" s="171"/>
      <c r="H1330" s="171"/>
      <c r="N1330" s="189"/>
      <c r="O1330" s="189"/>
    </row>
    <row r="1331" spans="1:15" ht="16.2" thickBot="1">
      <c r="A1331" s="184"/>
      <c r="B1331" s="187"/>
      <c r="D1331" s="168"/>
      <c r="E1331" s="169"/>
      <c r="F1331" s="170"/>
      <c r="G1331" s="171"/>
      <c r="H1331" s="171"/>
      <c r="N1331" s="189"/>
      <c r="O1331" s="189"/>
    </row>
    <row r="1332" spans="1:15" ht="16.2" thickBot="1">
      <c r="A1332" s="184"/>
      <c r="B1332" s="187"/>
      <c r="D1332" s="168"/>
      <c r="E1332" s="169"/>
      <c r="F1332" s="170"/>
      <c r="G1332" s="171"/>
      <c r="H1332" s="171"/>
      <c r="N1332" s="189"/>
      <c r="O1332" s="189"/>
    </row>
    <row r="1333" spans="1:15" ht="16.2" thickBot="1">
      <c r="A1333" s="184"/>
      <c r="B1333" s="187"/>
      <c r="D1333" s="168"/>
      <c r="E1333" s="169"/>
      <c r="F1333" s="170"/>
      <c r="G1333" s="171"/>
      <c r="H1333" s="171"/>
      <c r="N1333" s="189"/>
      <c r="O1333" s="189"/>
    </row>
    <row r="1334" spans="1:15" ht="16.2" thickBot="1">
      <c r="A1334" s="184"/>
      <c r="B1334" s="187"/>
      <c r="D1334" s="168"/>
      <c r="E1334" s="169"/>
      <c r="F1334" s="170"/>
      <c r="G1334" s="171"/>
      <c r="H1334" s="171"/>
      <c r="N1334" s="189"/>
      <c r="O1334" s="189"/>
    </row>
    <row r="1335" spans="1:15" ht="16.2" thickBot="1">
      <c r="A1335" s="184"/>
      <c r="B1335" s="187"/>
      <c r="D1335" s="168"/>
      <c r="E1335" s="169"/>
      <c r="F1335" s="170"/>
      <c r="G1335" s="171"/>
      <c r="H1335" s="171"/>
      <c r="N1335" s="189"/>
      <c r="O1335" s="189"/>
    </row>
    <row r="1336" spans="1:15" ht="16.2" thickBot="1">
      <c r="A1336" s="184"/>
      <c r="B1336" s="187"/>
      <c r="D1336" s="168"/>
      <c r="E1336" s="169"/>
      <c r="F1336" s="170"/>
      <c r="G1336" s="171"/>
      <c r="H1336" s="171"/>
      <c r="N1336" s="189"/>
      <c r="O1336" s="189"/>
    </row>
    <row r="1337" spans="1:15" ht="16.2" thickBot="1">
      <c r="A1337" s="184"/>
      <c r="B1337" s="187"/>
      <c r="D1337" s="168"/>
      <c r="E1337" s="169"/>
      <c r="F1337" s="170"/>
      <c r="G1337" s="171"/>
      <c r="H1337" s="171"/>
      <c r="N1337" s="189"/>
      <c r="O1337" s="189"/>
    </row>
    <row r="1338" spans="1:15" ht="16.2" thickBot="1">
      <c r="A1338" s="184"/>
      <c r="B1338" s="187"/>
      <c r="D1338" s="168"/>
      <c r="E1338" s="169"/>
      <c r="F1338" s="170"/>
      <c r="G1338" s="171"/>
      <c r="H1338" s="171"/>
      <c r="N1338" s="189"/>
      <c r="O1338" s="189"/>
    </row>
    <row r="1339" spans="1:15" ht="16.2" thickBot="1">
      <c r="A1339" s="184"/>
      <c r="B1339" s="187"/>
      <c r="D1339" s="168"/>
      <c r="E1339" s="169"/>
      <c r="F1339" s="170"/>
      <c r="G1339" s="171"/>
      <c r="H1339" s="171"/>
      <c r="N1339" s="189"/>
      <c r="O1339" s="189"/>
    </row>
    <row r="1340" spans="1:15" ht="16.2" thickBot="1">
      <c r="A1340" s="184"/>
      <c r="B1340" s="187"/>
      <c r="D1340" s="168"/>
      <c r="E1340" s="169"/>
      <c r="F1340" s="170"/>
      <c r="G1340" s="171"/>
      <c r="H1340" s="171"/>
      <c r="N1340" s="189"/>
      <c r="O1340" s="189"/>
    </row>
    <row r="1341" spans="1:15" ht="16.2" thickBot="1">
      <c r="A1341" s="184"/>
      <c r="B1341" s="187"/>
      <c r="D1341" s="168"/>
      <c r="E1341" s="169"/>
      <c r="F1341" s="170"/>
      <c r="G1341" s="171"/>
      <c r="H1341" s="171"/>
      <c r="N1341" s="189"/>
      <c r="O1341" s="189"/>
    </row>
    <row r="1342" spans="1:15" ht="16.2" thickBot="1">
      <c r="A1342" s="184"/>
      <c r="B1342" s="187"/>
      <c r="D1342" s="168"/>
      <c r="E1342" s="169"/>
      <c r="F1342" s="170"/>
      <c r="G1342" s="171"/>
      <c r="H1342" s="171"/>
      <c r="N1342" s="189"/>
      <c r="O1342" s="189"/>
    </row>
    <row r="1343" spans="1:15" ht="16.2" thickBot="1">
      <c r="A1343" s="184"/>
      <c r="B1343" s="187"/>
      <c r="D1343" s="168"/>
      <c r="E1343" s="169"/>
      <c r="F1343" s="170"/>
      <c r="G1343" s="171"/>
      <c r="H1343" s="171"/>
      <c r="N1343" s="189"/>
      <c r="O1343" s="189"/>
    </row>
    <row r="1344" spans="1:15" ht="16.2" thickBot="1">
      <c r="A1344" s="184"/>
      <c r="B1344" s="187"/>
      <c r="D1344" s="168"/>
      <c r="E1344" s="169"/>
      <c r="F1344" s="170"/>
      <c r="G1344" s="171"/>
      <c r="H1344" s="171"/>
      <c r="N1344" s="189"/>
      <c r="O1344" s="189"/>
    </row>
    <row r="1345" spans="1:15" ht="16.2" thickBot="1">
      <c r="A1345" s="184"/>
      <c r="B1345" s="187"/>
      <c r="D1345" s="168"/>
      <c r="E1345" s="169"/>
      <c r="F1345" s="170"/>
      <c r="G1345" s="171"/>
      <c r="H1345" s="171"/>
      <c r="N1345" s="189"/>
      <c r="O1345" s="189"/>
    </row>
    <row r="1346" spans="1:15" ht="16.2" thickBot="1">
      <c r="A1346" s="184"/>
      <c r="B1346" s="187"/>
      <c r="D1346" s="168"/>
      <c r="E1346" s="169"/>
      <c r="F1346" s="170"/>
      <c r="G1346" s="171"/>
      <c r="H1346" s="171"/>
      <c r="N1346" s="189"/>
      <c r="O1346" s="189"/>
    </row>
    <row r="1347" spans="1:15" ht="16.2" thickBot="1">
      <c r="A1347" s="184"/>
      <c r="B1347" s="187"/>
      <c r="D1347" s="168"/>
      <c r="E1347" s="169"/>
      <c r="F1347" s="170"/>
      <c r="G1347" s="171"/>
      <c r="H1347" s="171"/>
      <c r="N1347" s="189"/>
      <c r="O1347" s="189"/>
    </row>
    <row r="1348" spans="1:15" ht="16.2" thickBot="1">
      <c r="A1348" s="184"/>
      <c r="B1348" s="187"/>
      <c r="D1348" s="168"/>
      <c r="E1348" s="169"/>
      <c r="F1348" s="170"/>
      <c r="G1348" s="171"/>
      <c r="H1348" s="171"/>
      <c r="N1348" s="189"/>
      <c r="O1348" s="189"/>
    </row>
    <row r="1349" spans="1:15" ht="16.2" thickBot="1">
      <c r="A1349" s="184"/>
      <c r="B1349" s="187"/>
      <c r="D1349" s="168"/>
      <c r="E1349" s="169"/>
      <c r="F1349" s="170"/>
      <c r="G1349" s="171"/>
      <c r="H1349" s="171"/>
      <c r="N1349" s="189"/>
      <c r="O1349" s="189"/>
    </row>
    <row r="1350" spans="1:15" ht="16.2" thickBot="1">
      <c r="A1350" s="184"/>
      <c r="B1350" s="187"/>
      <c r="D1350" s="168"/>
      <c r="E1350" s="169"/>
      <c r="F1350" s="170"/>
      <c r="G1350" s="171"/>
      <c r="H1350" s="171"/>
      <c r="N1350" s="189"/>
      <c r="O1350" s="189"/>
    </row>
    <row r="1351" spans="1:15" ht="16.2" thickBot="1">
      <c r="A1351" s="184"/>
      <c r="B1351" s="187"/>
      <c r="D1351" s="168"/>
      <c r="E1351" s="169"/>
      <c r="F1351" s="170"/>
      <c r="G1351" s="171"/>
      <c r="H1351" s="171"/>
      <c r="N1351" s="189"/>
      <c r="O1351" s="189"/>
    </row>
    <row r="1352" spans="1:15" ht="16.2" thickBot="1">
      <c r="A1352" s="184"/>
      <c r="B1352" s="187"/>
      <c r="D1352" s="168"/>
      <c r="E1352" s="169"/>
      <c r="F1352" s="170"/>
      <c r="G1352" s="171"/>
      <c r="H1352" s="171"/>
      <c r="N1352" s="189"/>
      <c r="O1352" s="189"/>
    </row>
    <row r="1353" spans="1:15" ht="16.2" thickBot="1">
      <c r="A1353" s="184"/>
      <c r="B1353" s="187"/>
      <c r="D1353" s="168"/>
      <c r="E1353" s="169"/>
      <c r="F1353" s="170"/>
      <c r="G1353" s="171"/>
      <c r="H1353" s="171"/>
      <c r="N1353" s="189"/>
      <c r="O1353" s="189"/>
    </row>
    <row r="1354" spans="1:15" ht="16.2" thickBot="1">
      <c r="A1354" s="184"/>
      <c r="B1354" s="187"/>
      <c r="D1354" s="168"/>
      <c r="E1354" s="169"/>
      <c r="F1354" s="170"/>
      <c r="G1354" s="171"/>
      <c r="H1354" s="171"/>
      <c r="N1354" s="189"/>
      <c r="O1354" s="189"/>
    </row>
    <row r="1355" spans="1:15" ht="16.2" thickBot="1">
      <c r="A1355" s="184"/>
      <c r="B1355" s="187"/>
      <c r="D1355" s="168"/>
      <c r="E1355" s="169"/>
      <c r="F1355" s="170"/>
      <c r="G1355" s="171"/>
      <c r="H1355" s="171"/>
      <c r="N1355" s="189"/>
      <c r="O1355" s="189"/>
    </row>
    <row r="1356" spans="1:15" ht="16.2" thickBot="1">
      <c r="A1356" s="184"/>
      <c r="B1356" s="187"/>
      <c r="D1356" s="168"/>
      <c r="E1356" s="169"/>
      <c r="F1356" s="170"/>
      <c r="G1356" s="171"/>
      <c r="H1356" s="171"/>
      <c r="N1356" s="189"/>
      <c r="O1356" s="189"/>
    </row>
    <row r="1357" spans="1:15" ht="16.2" thickBot="1">
      <c r="A1357" s="184"/>
      <c r="B1357" s="187"/>
      <c r="D1357" s="168"/>
      <c r="E1357" s="169"/>
      <c r="F1357" s="170"/>
      <c r="G1357" s="171"/>
      <c r="H1357" s="171"/>
      <c r="N1357" s="189"/>
      <c r="O1357" s="189"/>
    </row>
    <row r="1358" spans="1:15" ht="16.2" thickBot="1">
      <c r="A1358" s="184"/>
      <c r="B1358" s="187"/>
      <c r="D1358" s="168"/>
      <c r="E1358" s="169"/>
      <c r="F1358" s="170"/>
      <c r="G1358" s="171"/>
      <c r="H1358" s="171"/>
      <c r="N1358" s="189"/>
      <c r="O1358" s="189"/>
    </row>
    <row r="1359" spans="1:15" ht="16.2" thickBot="1">
      <c r="A1359" s="184"/>
      <c r="B1359" s="187"/>
      <c r="D1359" s="168"/>
      <c r="E1359" s="169"/>
      <c r="F1359" s="170"/>
      <c r="G1359" s="171"/>
      <c r="H1359" s="171"/>
      <c r="N1359" s="189"/>
      <c r="O1359" s="189"/>
    </row>
    <row r="1360" spans="1:15" ht="16.2" thickBot="1">
      <c r="A1360" s="184"/>
      <c r="B1360" s="187"/>
      <c r="D1360" s="168"/>
      <c r="E1360" s="169"/>
      <c r="F1360" s="170"/>
      <c r="G1360" s="171"/>
      <c r="H1360" s="171"/>
      <c r="N1360" s="189"/>
      <c r="O1360" s="189"/>
    </row>
    <row r="1361" spans="1:15" ht="16.2" thickBot="1">
      <c r="A1361" s="184"/>
      <c r="B1361" s="187"/>
      <c r="D1361" s="168"/>
      <c r="E1361" s="169"/>
      <c r="F1361" s="170"/>
      <c r="G1361" s="171"/>
      <c r="H1361" s="171"/>
      <c r="N1361" s="189"/>
      <c r="O1361" s="189"/>
    </row>
    <row r="1362" spans="1:15" ht="16.2" thickBot="1">
      <c r="A1362" s="184"/>
      <c r="B1362" s="187"/>
      <c r="D1362" s="168"/>
      <c r="E1362" s="169"/>
      <c r="F1362" s="170"/>
      <c r="G1362" s="171"/>
      <c r="H1362" s="171"/>
      <c r="N1362" s="189"/>
      <c r="O1362" s="189"/>
    </row>
    <row r="1363" spans="1:15" ht="16.2" thickBot="1">
      <c r="A1363" s="184"/>
      <c r="B1363" s="187"/>
      <c r="D1363" s="168"/>
      <c r="E1363" s="169"/>
      <c r="F1363" s="170"/>
      <c r="G1363" s="171"/>
      <c r="H1363" s="171"/>
      <c r="N1363" s="189"/>
      <c r="O1363" s="189"/>
    </row>
    <row r="1364" spans="1:15" ht="16.2" thickBot="1">
      <c r="A1364" s="184"/>
      <c r="B1364" s="187"/>
      <c r="D1364" s="168"/>
      <c r="E1364" s="169"/>
      <c r="F1364" s="170"/>
      <c r="G1364" s="171"/>
      <c r="H1364" s="171"/>
      <c r="N1364" s="189"/>
      <c r="O1364" s="189"/>
    </row>
    <row r="1365" spans="1:15" ht="16.2" thickBot="1">
      <c r="A1365" s="184"/>
      <c r="B1365" s="187"/>
      <c r="D1365" s="168"/>
      <c r="E1365" s="169"/>
      <c r="F1365" s="170"/>
      <c r="G1365" s="171"/>
      <c r="H1365" s="171"/>
      <c r="N1365" s="189"/>
      <c r="O1365" s="189"/>
    </row>
    <row r="1366" spans="1:15" ht="16.2" thickBot="1">
      <c r="A1366" s="184"/>
      <c r="B1366" s="187"/>
      <c r="D1366" s="168"/>
      <c r="E1366" s="169"/>
      <c r="F1366" s="170"/>
      <c r="G1366" s="171"/>
      <c r="H1366" s="171"/>
      <c r="N1366" s="189"/>
      <c r="O1366" s="189"/>
    </row>
    <row r="1367" spans="1:15" ht="16.2" thickBot="1">
      <c r="A1367" s="184"/>
      <c r="B1367" s="187"/>
      <c r="D1367" s="168"/>
      <c r="E1367" s="169"/>
      <c r="F1367" s="170"/>
      <c r="G1367" s="171"/>
      <c r="H1367" s="171"/>
      <c r="N1367" s="189"/>
      <c r="O1367" s="189"/>
    </row>
    <row r="1368" spans="1:15" ht="16.2" thickBot="1">
      <c r="A1368" s="184"/>
      <c r="B1368" s="187"/>
      <c r="D1368" s="168"/>
      <c r="E1368" s="169"/>
      <c r="F1368" s="170"/>
      <c r="G1368" s="171"/>
      <c r="H1368" s="171"/>
      <c r="N1368" s="189"/>
      <c r="O1368" s="189"/>
    </row>
    <row r="1369" spans="1:15" ht="16.2" thickBot="1">
      <c r="A1369" s="184"/>
      <c r="B1369" s="187"/>
      <c r="D1369" s="168"/>
      <c r="E1369" s="169"/>
      <c r="F1369" s="170"/>
      <c r="G1369" s="171"/>
      <c r="H1369" s="171"/>
      <c r="N1369" s="189"/>
      <c r="O1369" s="189"/>
    </row>
    <row r="1370" spans="1:15" ht="16.2" thickBot="1">
      <c r="A1370" s="184"/>
      <c r="B1370" s="187"/>
      <c r="D1370" s="168"/>
      <c r="E1370" s="169"/>
      <c r="F1370" s="170"/>
      <c r="G1370" s="171"/>
      <c r="H1370" s="171"/>
      <c r="N1370" s="189"/>
      <c r="O1370" s="189"/>
    </row>
    <row r="1371" spans="1:15" ht="16.2" thickBot="1">
      <c r="A1371" s="184"/>
      <c r="B1371" s="187"/>
      <c r="D1371" s="168"/>
      <c r="E1371" s="169"/>
      <c r="F1371" s="170"/>
      <c r="G1371" s="171"/>
      <c r="H1371" s="171"/>
      <c r="N1371" s="189"/>
      <c r="O1371" s="189"/>
    </row>
    <row r="1372" spans="1:15" ht="16.2" thickBot="1">
      <c r="A1372" s="184"/>
      <c r="B1372" s="187"/>
      <c r="D1372" s="168"/>
      <c r="E1372" s="169"/>
      <c r="F1372" s="170"/>
      <c r="G1372" s="171"/>
      <c r="H1372" s="171"/>
      <c r="N1372" s="189"/>
      <c r="O1372" s="189"/>
    </row>
    <row r="1373" spans="1:15" ht="16.2" thickBot="1">
      <c r="A1373" s="184"/>
      <c r="B1373" s="187"/>
      <c r="D1373" s="168"/>
      <c r="E1373" s="169"/>
      <c r="F1373" s="170"/>
      <c r="G1373" s="171"/>
      <c r="H1373" s="171"/>
      <c r="N1373" s="189"/>
      <c r="O1373" s="189"/>
    </row>
    <row r="1374" spans="1:15" ht="16.2" thickBot="1">
      <c r="A1374" s="184"/>
      <c r="B1374" s="187"/>
      <c r="D1374" s="168"/>
      <c r="E1374" s="169"/>
      <c r="F1374" s="170"/>
      <c r="G1374" s="171"/>
      <c r="H1374" s="171"/>
      <c r="N1374" s="189"/>
      <c r="O1374" s="189"/>
    </row>
    <row r="1375" spans="1:15" ht="16.2" thickBot="1">
      <c r="A1375" s="184"/>
      <c r="B1375" s="187"/>
      <c r="D1375" s="168"/>
      <c r="E1375" s="169"/>
      <c r="F1375" s="170"/>
      <c r="G1375" s="171"/>
      <c r="H1375" s="171"/>
      <c r="N1375" s="189"/>
      <c r="O1375" s="189"/>
    </row>
    <row r="1376" spans="1:15" ht="16.2" thickBot="1">
      <c r="A1376" s="184"/>
      <c r="B1376" s="187"/>
      <c r="D1376" s="168"/>
      <c r="E1376" s="169"/>
      <c r="F1376" s="170"/>
      <c r="G1376" s="171"/>
      <c r="H1376" s="171"/>
      <c r="N1376" s="189"/>
      <c r="O1376" s="189"/>
    </row>
    <row r="1377" spans="1:15" ht="16.2" thickBot="1">
      <c r="A1377" s="184"/>
      <c r="B1377" s="187"/>
      <c r="D1377" s="168"/>
      <c r="E1377" s="169"/>
      <c r="F1377" s="170"/>
      <c r="G1377" s="171"/>
      <c r="H1377" s="171"/>
      <c r="N1377" s="189"/>
      <c r="O1377" s="189"/>
    </row>
    <row r="1378" spans="1:15" ht="16.2" thickBot="1">
      <c r="A1378" s="184"/>
      <c r="B1378" s="187"/>
      <c r="D1378" s="168"/>
      <c r="E1378" s="169"/>
      <c r="F1378" s="170"/>
      <c r="G1378" s="171"/>
      <c r="H1378" s="171"/>
      <c r="N1378" s="189"/>
      <c r="O1378" s="189"/>
    </row>
    <row r="1379" spans="1:15" ht="16.2" thickBot="1">
      <c r="A1379" s="184"/>
      <c r="B1379" s="187"/>
      <c r="D1379" s="168"/>
      <c r="E1379" s="169"/>
      <c r="F1379" s="170"/>
      <c r="G1379" s="171"/>
      <c r="H1379" s="171"/>
      <c r="N1379" s="189"/>
      <c r="O1379" s="189"/>
    </row>
    <row r="1380" spans="1:15" ht="16.2" thickBot="1">
      <c r="A1380" s="184"/>
      <c r="B1380" s="187"/>
      <c r="D1380" s="168"/>
      <c r="E1380" s="169"/>
      <c r="F1380" s="170"/>
      <c r="G1380" s="171"/>
      <c r="H1380" s="171"/>
      <c r="N1380" s="189"/>
      <c r="O1380" s="189"/>
    </row>
    <row r="1381" spans="1:15" ht="16.2" thickBot="1">
      <c r="A1381" s="184"/>
      <c r="B1381" s="187"/>
      <c r="D1381" s="168"/>
      <c r="E1381" s="169"/>
      <c r="F1381" s="170"/>
      <c r="G1381" s="171"/>
      <c r="H1381" s="171"/>
      <c r="N1381" s="189"/>
      <c r="O1381" s="189"/>
    </row>
    <row r="1382" spans="1:15" ht="16.2" thickBot="1">
      <c r="A1382" s="184"/>
      <c r="B1382" s="187"/>
      <c r="D1382" s="168"/>
      <c r="E1382" s="169"/>
      <c r="F1382" s="170"/>
      <c r="G1382" s="171"/>
      <c r="H1382" s="171"/>
      <c r="N1382" s="189"/>
      <c r="O1382" s="189"/>
    </row>
    <row r="1383" spans="1:15" ht="16.2" thickBot="1">
      <c r="A1383" s="184"/>
      <c r="B1383" s="187"/>
      <c r="D1383" s="168"/>
      <c r="E1383" s="169"/>
      <c r="F1383" s="170"/>
      <c r="G1383" s="171"/>
      <c r="H1383" s="171"/>
      <c r="N1383" s="189"/>
      <c r="O1383" s="189"/>
    </row>
    <row r="1384" spans="1:15" ht="16.2" thickBot="1">
      <c r="A1384" s="184"/>
      <c r="B1384" s="187"/>
      <c r="D1384" s="168"/>
      <c r="E1384" s="169"/>
      <c r="F1384" s="170"/>
      <c r="G1384" s="171"/>
      <c r="H1384" s="171"/>
      <c r="N1384" s="189"/>
      <c r="O1384" s="189"/>
    </row>
    <row r="1385" spans="1:15" ht="16.2" thickBot="1">
      <c r="A1385" s="184"/>
      <c r="B1385" s="187"/>
      <c r="D1385" s="168"/>
      <c r="E1385" s="169"/>
      <c r="F1385" s="170"/>
      <c r="G1385" s="171"/>
      <c r="H1385" s="171"/>
      <c r="N1385" s="189"/>
      <c r="O1385" s="189"/>
    </row>
    <row r="1386" spans="1:15" ht="16.2" thickBot="1">
      <c r="A1386" s="184"/>
      <c r="B1386" s="187"/>
      <c r="D1386" s="168"/>
      <c r="E1386" s="169"/>
      <c r="F1386" s="170"/>
      <c r="G1386" s="171"/>
      <c r="H1386" s="171"/>
      <c r="N1386" s="189"/>
      <c r="O1386" s="189"/>
    </row>
    <row r="1387" spans="1:15" ht="16.2" thickBot="1">
      <c r="A1387" s="184"/>
      <c r="B1387" s="187"/>
      <c r="D1387" s="168"/>
      <c r="E1387" s="169"/>
      <c r="F1387" s="170"/>
      <c r="G1387" s="171"/>
      <c r="H1387" s="171"/>
      <c r="N1387" s="189"/>
      <c r="O1387" s="189"/>
    </row>
    <row r="1388" spans="1:15" ht="16.2" thickBot="1">
      <c r="A1388" s="184"/>
      <c r="B1388" s="187"/>
      <c r="D1388" s="168"/>
      <c r="E1388" s="169"/>
      <c r="F1388" s="170"/>
      <c r="G1388" s="171"/>
      <c r="H1388" s="171"/>
      <c r="N1388" s="189"/>
      <c r="O1388" s="189"/>
    </row>
    <row r="1389" spans="1:15" ht="16.2" thickBot="1">
      <c r="A1389" s="184"/>
      <c r="B1389" s="187"/>
      <c r="D1389" s="168"/>
      <c r="E1389" s="169"/>
      <c r="F1389" s="170"/>
      <c r="G1389" s="171"/>
      <c r="H1389" s="171"/>
      <c r="N1389" s="189"/>
      <c r="O1389" s="189"/>
    </row>
    <row r="1390" spans="1:15" ht="16.2" thickBot="1">
      <c r="A1390" s="184"/>
      <c r="B1390" s="187"/>
      <c r="D1390" s="168"/>
      <c r="E1390" s="169"/>
      <c r="F1390" s="170"/>
      <c r="G1390" s="171"/>
      <c r="H1390" s="171"/>
      <c r="N1390" s="189"/>
      <c r="O1390" s="189"/>
    </row>
    <row r="1391" spans="1:15" ht="16.2" thickBot="1">
      <c r="A1391" s="184"/>
      <c r="B1391" s="187"/>
      <c r="D1391" s="168"/>
      <c r="E1391" s="169"/>
      <c r="F1391" s="170"/>
      <c r="G1391" s="171"/>
      <c r="H1391" s="171"/>
      <c r="N1391" s="189"/>
      <c r="O1391" s="189"/>
    </row>
    <row r="1392" spans="1:15" ht="16.2" thickBot="1">
      <c r="A1392" s="184"/>
      <c r="B1392" s="187"/>
      <c r="D1392" s="168"/>
      <c r="E1392" s="169"/>
      <c r="F1392" s="170"/>
      <c r="G1392" s="171"/>
      <c r="H1392" s="171"/>
      <c r="N1392" s="189"/>
      <c r="O1392" s="189"/>
    </row>
    <row r="1393" spans="1:15" ht="16.2" thickBot="1">
      <c r="A1393" s="184"/>
      <c r="B1393" s="187"/>
      <c r="D1393" s="168"/>
      <c r="E1393" s="169"/>
      <c r="F1393" s="170"/>
      <c r="G1393" s="171"/>
      <c r="H1393" s="171"/>
      <c r="N1393" s="189"/>
      <c r="O1393" s="189"/>
    </row>
    <row r="1394" spans="1:15" ht="16.2" thickBot="1">
      <c r="A1394" s="184"/>
      <c r="B1394" s="187"/>
      <c r="D1394" s="168"/>
      <c r="E1394" s="169"/>
      <c r="F1394" s="170"/>
      <c r="G1394" s="171"/>
      <c r="H1394" s="171"/>
      <c r="N1394" s="189"/>
      <c r="O1394" s="189"/>
    </row>
    <row r="1395" spans="1:15" ht="16.2" thickBot="1">
      <c r="A1395" s="184"/>
      <c r="B1395" s="187"/>
      <c r="D1395" s="168"/>
      <c r="E1395" s="169"/>
      <c r="F1395" s="170"/>
      <c r="G1395" s="171"/>
      <c r="H1395" s="171"/>
      <c r="N1395" s="189"/>
      <c r="O1395" s="189"/>
    </row>
    <row r="1396" spans="1:15" ht="16.2" thickBot="1">
      <c r="A1396" s="184"/>
      <c r="B1396" s="187"/>
      <c r="D1396" s="168"/>
      <c r="E1396" s="169"/>
      <c r="F1396" s="170"/>
      <c r="G1396" s="171"/>
      <c r="H1396" s="171"/>
      <c r="N1396" s="189"/>
      <c r="O1396" s="189"/>
    </row>
    <row r="1397" spans="1:15" ht="16.2" thickBot="1">
      <c r="A1397" s="184"/>
      <c r="B1397" s="187"/>
      <c r="D1397" s="168"/>
      <c r="E1397" s="169"/>
      <c r="F1397" s="170"/>
      <c r="G1397" s="171"/>
      <c r="H1397" s="171"/>
      <c r="N1397" s="189"/>
      <c r="O1397" s="189"/>
    </row>
    <row r="1398" spans="1:15" ht="16.2" thickBot="1">
      <c r="A1398" s="184"/>
      <c r="B1398" s="187"/>
      <c r="D1398" s="168"/>
      <c r="E1398" s="169"/>
      <c r="F1398" s="170"/>
      <c r="G1398" s="171"/>
      <c r="H1398" s="171"/>
      <c r="N1398" s="189"/>
      <c r="O1398" s="189"/>
    </row>
    <row r="1399" spans="1:15" ht="16.2" thickBot="1">
      <c r="A1399" s="184"/>
      <c r="B1399" s="187"/>
      <c r="D1399" s="168"/>
      <c r="E1399" s="169"/>
      <c r="F1399" s="170"/>
      <c r="G1399" s="171"/>
      <c r="H1399" s="171"/>
      <c r="N1399" s="189"/>
      <c r="O1399" s="189"/>
    </row>
    <row r="1400" spans="1:15" ht="16.2" thickBot="1">
      <c r="A1400" s="184"/>
      <c r="B1400" s="187"/>
      <c r="D1400" s="168"/>
      <c r="E1400" s="169"/>
      <c r="F1400" s="170"/>
      <c r="G1400" s="171"/>
      <c r="H1400" s="171"/>
      <c r="N1400" s="189"/>
      <c r="O1400" s="189"/>
    </row>
    <row r="1401" spans="1:15" ht="16.2" thickBot="1">
      <c r="A1401" s="184"/>
      <c r="B1401" s="187"/>
      <c r="D1401" s="168"/>
      <c r="E1401" s="169"/>
      <c r="F1401" s="170"/>
      <c r="G1401" s="171"/>
      <c r="H1401" s="171"/>
      <c r="N1401" s="189"/>
      <c r="O1401" s="189"/>
    </row>
    <row r="1402" spans="1:15" ht="16.2" thickBot="1">
      <c r="A1402" s="184"/>
      <c r="B1402" s="187"/>
      <c r="D1402" s="168"/>
      <c r="E1402" s="169"/>
      <c r="F1402" s="170"/>
      <c r="G1402" s="171"/>
      <c r="H1402" s="171"/>
      <c r="N1402" s="189"/>
      <c r="O1402" s="189"/>
    </row>
    <row r="1403" spans="1:15" ht="16.2" thickBot="1">
      <c r="A1403" s="184"/>
      <c r="B1403" s="187"/>
      <c r="D1403" s="168"/>
      <c r="E1403" s="169"/>
      <c r="F1403" s="170"/>
      <c r="G1403" s="171"/>
      <c r="H1403" s="171"/>
      <c r="N1403" s="189"/>
      <c r="O1403" s="189"/>
    </row>
    <row r="1404" spans="1:15" ht="16.2" thickBot="1">
      <c r="A1404" s="184"/>
      <c r="B1404" s="187"/>
      <c r="D1404" s="168"/>
      <c r="E1404" s="169"/>
      <c r="F1404" s="170"/>
      <c r="G1404" s="171"/>
      <c r="H1404" s="171"/>
      <c r="N1404" s="189"/>
      <c r="O1404" s="189"/>
    </row>
    <row r="1405" spans="1:15" ht="16.2" thickBot="1">
      <c r="A1405" s="184"/>
      <c r="B1405" s="187"/>
      <c r="D1405" s="168"/>
      <c r="E1405" s="169"/>
      <c r="F1405" s="170"/>
      <c r="G1405" s="171"/>
      <c r="H1405" s="171"/>
      <c r="N1405" s="189"/>
      <c r="O1405" s="189"/>
    </row>
    <row r="1406" spans="1:15" ht="16.2" thickBot="1">
      <c r="A1406" s="184"/>
      <c r="B1406" s="187"/>
      <c r="D1406" s="168"/>
      <c r="E1406" s="169"/>
      <c r="F1406" s="170"/>
      <c r="G1406" s="171"/>
      <c r="H1406" s="171"/>
      <c r="N1406" s="189"/>
      <c r="O1406" s="189"/>
    </row>
    <row r="1407" spans="1:15" ht="16.2" thickBot="1">
      <c r="A1407" s="184"/>
      <c r="B1407" s="187"/>
      <c r="D1407" s="168"/>
      <c r="E1407" s="169"/>
      <c r="F1407" s="170"/>
      <c r="G1407" s="171"/>
      <c r="H1407" s="171"/>
      <c r="N1407" s="189"/>
      <c r="O1407" s="189"/>
    </row>
    <row r="1408" spans="1:15" ht="16.2" thickBot="1">
      <c r="A1408" s="184"/>
      <c r="B1408" s="187"/>
      <c r="D1408" s="168"/>
      <c r="E1408" s="169"/>
      <c r="F1408" s="170"/>
      <c r="G1408" s="171"/>
      <c r="H1408" s="171"/>
      <c r="N1408" s="189"/>
      <c r="O1408" s="189"/>
    </row>
    <row r="1409" spans="1:15" ht="16.2" thickBot="1">
      <c r="A1409" s="184"/>
      <c r="B1409" s="187"/>
      <c r="D1409" s="168"/>
      <c r="E1409" s="169"/>
      <c r="F1409" s="170"/>
      <c r="G1409" s="171"/>
      <c r="H1409" s="171"/>
      <c r="N1409" s="189"/>
      <c r="O1409" s="189"/>
    </row>
    <row r="1410" spans="1:15" ht="16.2" thickBot="1">
      <c r="A1410" s="184"/>
      <c r="B1410" s="187"/>
      <c r="D1410" s="168"/>
      <c r="E1410" s="169"/>
      <c r="F1410" s="170"/>
      <c r="G1410" s="171"/>
      <c r="H1410" s="171"/>
      <c r="N1410" s="189"/>
      <c r="O1410" s="189"/>
    </row>
    <row r="1411" spans="1:15" ht="16.2" thickBot="1">
      <c r="A1411" s="184"/>
      <c r="B1411" s="187"/>
      <c r="D1411" s="168"/>
      <c r="E1411" s="169"/>
      <c r="F1411" s="170"/>
      <c r="G1411" s="171"/>
      <c r="H1411" s="171"/>
      <c r="N1411" s="189"/>
      <c r="O1411" s="189"/>
    </row>
    <row r="1412" spans="1:15" ht="16.2" thickBot="1">
      <c r="A1412" s="184"/>
      <c r="B1412" s="187"/>
      <c r="D1412" s="168"/>
      <c r="E1412" s="169"/>
      <c r="F1412" s="170"/>
      <c r="G1412" s="171"/>
      <c r="H1412" s="171"/>
      <c r="N1412" s="189"/>
      <c r="O1412" s="189"/>
    </row>
    <row r="1413" spans="1:15" ht="16.2" thickBot="1">
      <c r="A1413" s="184"/>
      <c r="B1413" s="187"/>
      <c r="D1413" s="168"/>
      <c r="E1413" s="169"/>
      <c r="F1413" s="170"/>
      <c r="G1413" s="171"/>
      <c r="H1413" s="171"/>
      <c r="N1413" s="189"/>
      <c r="O1413" s="189"/>
    </row>
    <row r="1414" spans="1:15" ht="16.2" thickBot="1">
      <c r="A1414" s="184"/>
      <c r="B1414" s="187"/>
      <c r="D1414" s="168"/>
      <c r="E1414" s="169"/>
      <c r="F1414" s="170"/>
      <c r="G1414" s="171"/>
      <c r="H1414" s="171"/>
      <c r="N1414" s="189"/>
      <c r="O1414" s="189"/>
    </row>
    <row r="1415" spans="1:15" ht="16.2" thickBot="1">
      <c r="A1415" s="184"/>
      <c r="B1415" s="187"/>
      <c r="D1415" s="168"/>
      <c r="E1415" s="169"/>
      <c r="F1415" s="170"/>
      <c r="G1415" s="171"/>
      <c r="H1415" s="171"/>
      <c r="N1415" s="189"/>
      <c r="O1415" s="189"/>
    </row>
    <row r="1416" spans="1:15" ht="16.2" thickBot="1">
      <c r="A1416" s="184"/>
      <c r="B1416" s="187"/>
      <c r="D1416" s="168"/>
      <c r="E1416" s="169"/>
      <c r="F1416" s="170"/>
      <c r="G1416" s="171"/>
      <c r="H1416" s="171"/>
      <c r="N1416" s="189"/>
      <c r="O1416" s="189"/>
    </row>
    <row r="1417" spans="1:15" ht="16.2" thickBot="1">
      <c r="A1417" s="184"/>
      <c r="B1417" s="187"/>
      <c r="D1417" s="168"/>
      <c r="E1417" s="169"/>
      <c r="F1417" s="170"/>
      <c r="G1417" s="171"/>
      <c r="H1417" s="171"/>
      <c r="N1417" s="189"/>
      <c r="O1417" s="189"/>
    </row>
    <row r="1418" spans="1:15" ht="16.2" thickBot="1">
      <c r="A1418" s="184"/>
      <c r="B1418" s="187"/>
      <c r="D1418" s="168"/>
      <c r="E1418" s="169"/>
      <c r="F1418" s="170"/>
      <c r="G1418" s="171"/>
      <c r="H1418" s="171"/>
      <c r="N1418" s="189"/>
      <c r="O1418" s="189"/>
    </row>
    <row r="1419" spans="1:15" ht="16.2" thickBot="1">
      <c r="A1419" s="184"/>
      <c r="B1419" s="187"/>
      <c r="D1419" s="168"/>
      <c r="E1419" s="169"/>
      <c r="F1419" s="170"/>
      <c r="G1419" s="171"/>
      <c r="H1419" s="171"/>
      <c r="N1419" s="189"/>
      <c r="O1419" s="189"/>
    </row>
    <row r="1420" spans="1:15" ht="16.2" thickBot="1">
      <c r="A1420" s="184"/>
      <c r="B1420" s="187"/>
      <c r="D1420" s="168"/>
      <c r="E1420" s="169"/>
      <c r="F1420" s="170"/>
      <c r="G1420" s="171"/>
      <c r="H1420" s="171"/>
      <c r="N1420" s="189"/>
      <c r="O1420" s="189"/>
    </row>
    <row r="1421" spans="1:15" ht="16.2" thickBot="1">
      <c r="A1421" s="184"/>
      <c r="B1421" s="187"/>
      <c r="D1421" s="168"/>
      <c r="E1421" s="169"/>
      <c r="F1421" s="170"/>
      <c r="G1421" s="171"/>
      <c r="H1421" s="171"/>
      <c r="N1421" s="189"/>
      <c r="O1421" s="189"/>
    </row>
    <row r="1422" spans="1:15" ht="16.2" thickBot="1">
      <c r="A1422" s="184"/>
      <c r="B1422" s="187"/>
      <c r="D1422" s="168"/>
      <c r="E1422" s="169"/>
      <c r="F1422" s="170"/>
      <c r="G1422" s="171"/>
      <c r="H1422" s="171"/>
      <c r="N1422" s="189"/>
      <c r="O1422" s="189"/>
    </row>
    <row r="1423" spans="1:15" ht="16.2" thickBot="1">
      <c r="A1423" s="184"/>
      <c r="B1423" s="187"/>
      <c r="D1423" s="168"/>
      <c r="E1423" s="169"/>
      <c r="F1423" s="170"/>
      <c r="G1423" s="171"/>
      <c r="H1423" s="171"/>
      <c r="N1423" s="189"/>
      <c r="O1423" s="189"/>
    </row>
    <row r="1424" spans="1:15" ht="16.2" thickBot="1">
      <c r="A1424" s="184"/>
      <c r="B1424" s="187"/>
      <c r="D1424" s="168"/>
      <c r="E1424" s="169"/>
      <c r="F1424" s="170"/>
      <c r="G1424" s="171"/>
      <c r="H1424" s="171"/>
      <c r="N1424" s="189"/>
      <c r="O1424" s="189"/>
    </row>
    <row r="1425" spans="1:15" ht="16.2" thickBot="1">
      <c r="A1425" s="184"/>
      <c r="B1425" s="187"/>
      <c r="D1425" s="168"/>
      <c r="E1425" s="169"/>
      <c r="F1425" s="170"/>
      <c r="G1425" s="171"/>
      <c r="H1425" s="171"/>
      <c r="N1425" s="189"/>
      <c r="O1425" s="189"/>
    </row>
    <row r="1426" spans="1:15" ht="16.2" thickBot="1">
      <c r="A1426" s="184"/>
      <c r="B1426" s="187"/>
      <c r="D1426" s="168"/>
      <c r="E1426" s="169"/>
      <c r="F1426" s="170"/>
      <c r="G1426" s="171"/>
      <c r="H1426" s="171"/>
      <c r="N1426" s="189"/>
      <c r="O1426" s="189"/>
    </row>
    <row r="1427" spans="1:15" ht="16.2" thickBot="1">
      <c r="A1427" s="184"/>
      <c r="B1427" s="187"/>
      <c r="D1427" s="168"/>
      <c r="E1427" s="169"/>
      <c r="F1427" s="170"/>
      <c r="G1427" s="171"/>
      <c r="H1427" s="171"/>
      <c r="N1427" s="189"/>
      <c r="O1427" s="189"/>
    </row>
    <row r="1428" spans="1:15" ht="16.2" thickBot="1">
      <c r="A1428" s="184"/>
      <c r="B1428" s="187"/>
      <c r="D1428" s="168"/>
      <c r="E1428" s="169"/>
      <c r="F1428" s="170"/>
      <c r="G1428" s="171"/>
      <c r="H1428" s="171"/>
      <c r="N1428" s="189"/>
      <c r="O1428" s="189"/>
    </row>
    <row r="1429" spans="1:15" ht="16.2" thickBot="1">
      <c r="A1429" s="184"/>
      <c r="B1429" s="187"/>
      <c r="D1429" s="168"/>
      <c r="E1429" s="169"/>
      <c r="F1429" s="170"/>
      <c r="G1429" s="171"/>
      <c r="H1429" s="171"/>
      <c r="N1429" s="189"/>
      <c r="O1429" s="189"/>
    </row>
    <row r="1430" spans="1:15" ht="16.2" thickBot="1">
      <c r="A1430" s="184"/>
      <c r="B1430" s="187"/>
      <c r="D1430" s="168"/>
      <c r="E1430" s="169"/>
      <c r="F1430" s="170"/>
      <c r="G1430" s="171"/>
      <c r="H1430" s="171"/>
      <c r="N1430" s="189"/>
      <c r="O1430" s="189"/>
    </row>
    <row r="1431" spans="1:15" ht="16.2" thickBot="1">
      <c r="A1431" s="184"/>
      <c r="B1431" s="187"/>
      <c r="D1431" s="168"/>
      <c r="E1431" s="169"/>
      <c r="F1431" s="170"/>
      <c r="G1431" s="171"/>
      <c r="H1431" s="171"/>
      <c r="N1431" s="189"/>
      <c r="O1431" s="189"/>
    </row>
    <row r="1432" spans="1:15" ht="16.2" thickBot="1">
      <c r="A1432" s="184"/>
      <c r="B1432" s="187"/>
      <c r="D1432" s="168"/>
      <c r="E1432" s="169"/>
      <c r="F1432" s="170"/>
      <c r="G1432" s="171"/>
      <c r="H1432" s="171"/>
      <c r="N1432" s="189"/>
      <c r="O1432" s="189"/>
    </row>
    <row r="1433" spans="1:15" ht="16.2" thickBot="1">
      <c r="A1433" s="184"/>
      <c r="B1433" s="187"/>
      <c r="D1433" s="168"/>
      <c r="E1433" s="169"/>
      <c r="F1433" s="170"/>
      <c r="G1433" s="171"/>
      <c r="H1433" s="171"/>
      <c r="N1433" s="189"/>
      <c r="O1433" s="189"/>
    </row>
    <row r="1434" spans="1:15" ht="16.2" thickBot="1">
      <c r="A1434" s="184"/>
      <c r="B1434" s="187"/>
      <c r="D1434" s="168"/>
      <c r="E1434" s="169"/>
      <c r="F1434" s="170"/>
      <c r="G1434" s="171"/>
      <c r="H1434" s="171"/>
      <c r="N1434" s="189"/>
      <c r="O1434" s="189"/>
    </row>
    <row r="1435" spans="1:15" ht="16.2" thickBot="1">
      <c r="A1435" s="184"/>
      <c r="B1435" s="187"/>
      <c r="D1435" s="168"/>
      <c r="E1435" s="169"/>
      <c r="F1435" s="170"/>
      <c r="G1435" s="171"/>
      <c r="H1435" s="171"/>
      <c r="N1435" s="189"/>
      <c r="O1435" s="189"/>
    </row>
    <row r="1436" spans="1:15" ht="16.2" thickBot="1">
      <c r="A1436" s="184"/>
      <c r="B1436" s="187"/>
      <c r="D1436" s="168"/>
      <c r="E1436" s="169"/>
      <c r="F1436" s="170"/>
      <c r="G1436" s="171"/>
      <c r="H1436" s="171"/>
      <c r="N1436" s="189"/>
      <c r="O1436" s="189"/>
    </row>
    <row r="1437" spans="1:15" ht="16.2" thickBot="1">
      <c r="A1437" s="184"/>
      <c r="B1437" s="187"/>
      <c r="D1437" s="168"/>
      <c r="E1437" s="169"/>
      <c r="F1437" s="170"/>
      <c r="G1437" s="171"/>
      <c r="H1437" s="171"/>
      <c r="N1437" s="189"/>
      <c r="O1437" s="189"/>
    </row>
    <row r="1438" spans="1:15" ht="16.2" thickBot="1">
      <c r="A1438" s="184"/>
      <c r="B1438" s="187"/>
      <c r="D1438" s="168"/>
      <c r="E1438" s="169"/>
      <c r="F1438" s="170"/>
      <c r="G1438" s="171"/>
      <c r="H1438" s="171"/>
      <c r="N1438" s="189"/>
      <c r="O1438" s="189"/>
    </row>
    <row r="1439" spans="1:15" ht="16.2" thickBot="1">
      <c r="A1439" s="184"/>
      <c r="B1439" s="187"/>
      <c r="D1439" s="168"/>
      <c r="E1439" s="169"/>
      <c r="F1439" s="170"/>
      <c r="G1439" s="171"/>
      <c r="H1439" s="171"/>
      <c r="N1439" s="189"/>
      <c r="O1439" s="189"/>
    </row>
    <row r="1440" spans="1:15" ht="16.2" thickBot="1">
      <c r="A1440" s="184"/>
      <c r="B1440" s="187"/>
      <c r="D1440" s="168"/>
      <c r="E1440" s="169"/>
      <c r="F1440" s="170"/>
      <c r="G1440" s="171"/>
      <c r="H1440" s="171"/>
      <c r="N1440" s="189"/>
      <c r="O1440" s="189"/>
    </row>
    <row r="1441" spans="1:15" ht="16.2" thickBot="1">
      <c r="A1441" s="184"/>
      <c r="B1441" s="187"/>
      <c r="D1441" s="168"/>
      <c r="E1441" s="169"/>
      <c r="F1441" s="170"/>
      <c r="G1441" s="171"/>
      <c r="H1441" s="171"/>
      <c r="N1441" s="189"/>
      <c r="O1441" s="189"/>
    </row>
    <row r="1442" spans="1:15" ht="16.2" thickBot="1">
      <c r="A1442" s="184"/>
      <c r="B1442" s="187"/>
      <c r="D1442" s="168"/>
      <c r="E1442" s="169"/>
      <c r="F1442" s="170"/>
      <c r="G1442" s="171"/>
      <c r="H1442" s="171"/>
      <c r="N1442" s="189"/>
      <c r="O1442" s="189"/>
    </row>
    <row r="1443" spans="1:15" ht="16.2" thickBot="1">
      <c r="A1443" s="184"/>
      <c r="B1443" s="187"/>
      <c r="D1443" s="168"/>
      <c r="E1443" s="169"/>
      <c r="F1443" s="170"/>
      <c r="G1443" s="171"/>
      <c r="H1443" s="171"/>
      <c r="N1443" s="189"/>
      <c r="O1443" s="189"/>
    </row>
    <row r="1444" spans="1:15" ht="16.2" thickBot="1">
      <c r="A1444" s="184"/>
      <c r="B1444" s="187"/>
      <c r="D1444" s="168"/>
      <c r="E1444" s="169"/>
      <c r="F1444" s="170"/>
      <c r="G1444" s="171"/>
      <c r="H1444" s="171"/>
      <c r="N1444" s="189"/>
      <c r="O1444" s="189"/>
    </row>
    <row r="1445" spans="1:15" ht="16.2" thickBot="1">
      <c r="A1445" s="184"/>
      <c r="B1445" s="187"/>
      <c r="D1445" s="168"/>
      <c r="E1445" s="169"/>
      <c r="F1445" s="170"/>
      <c r="G1445" s="171"/>
      <c r="H1445" s="171"/>
      <c r="N1445" s="189"/>
      <c r="O1445" s="189"/>
    </row>
    <row r="1446" spans="1:15" ht="16.2" thickBot="1">
      <c r="A1446" s="184"/>
      <c r="B1446" s="187"/>
      <c r="D1446" s="168"/>
      <c r="E1446" s="169"/>
      <c r="F1446" s="170"/>
      <c r="G1446" s="171"/>
      <c r="H1446" s="171"/>
      <c r="N1446" s="189"/>
      <c r="O1446" s="189"/>
    </row>
    <row r="1447" spans="1:15" ht="16.2" thickBot="1">
      <c r="A1447" s="184"/>
      <c r="B1447" s="187"/>
      <c r="D1447" s="168"/>
      <c r="E1447" s="169"/>
      <c r="F1447" s="170"/>
      <c r="G1447" s="171"/>
      <c r="H1447" s="171"/>
      <c r="N1447" s="189"/>
      <c r="O1447" s="189"/>
    </row>
    <row r="1448" spans="1:15" ht="16.2" thickBot="1">
      <c r="A1448" s="184"/>
      <c r="B1448" s="187"/>
      <c r="D1448" s="168"/>
      <c r="E1448" s="169"/>
      <c r="F1448" s="170"/>
      <c r="G1448" s="171"/>
      <c r="H1448" s="171"/>
      <c r="N1448" s="189"/>
      <c r="O1448" s="189"/>
    </row>
    <row r="1449" spans="1:15" ht="16.2" thickBot="1">
      <c r="A1449" s="184"/>
      <c r="B1449" s="187"/>
      <c r="D1449" s="168"/>
      <c r="E1449" s="169"/>
      <c r="F1449" s="170"/>
      <c r="G1449" s="171"/>
      <c r="H1449" s="171"/>
      <c r="N1449" s="189"/>
      <c r="O1449" s="189"/>
    </row>
    <row r="1450" spans="1:15" ht="16.2" thickBot="1">
      <c r="A1450" s="184"/>
      <c r="B1450" s="187"/>
      <c r="D1450" s="168"/>
      <c r="E1450" s="169"/>
      <c r="F1450" s="170"/>
      <c r="G1450" s="171"/>
      <c r="H1450" s="171"/>
      <c r="N1450" s="189"/>
      <c r="O1450" s="189"/>
    </row>
    <row r="1451" spans="1:15" ht="16.2" thickBot="1">
      <c r="A1451" s="184"/>
      <c r="B1451" s="187"/>
      <c r="D1451" s="168"/>
      <c r="E1451" s="169"/>
      <c r="F1451" s="170"/>
      <c r="G1451" s="171"/>
      <c r="H1451" s="171"/>
      <c r="N1451" s="189"/>
      <c r="O1451" s="189"/>
    </row>
    <row r="1452" spans="1:15" ht="16.2" thickBot="1">
      <c r="A1452" s="184"/>
      <c r="B1452" s="187"/>
      <c r="D1452" s="168"/>
      <c r="E1452" s="169"/>
      <c r="F1452" s="170"/>
      <c r="G1452" s="171"/>
      <c r="H1452" s="171"/>
      <c r="N1452" s="189"/>
      <c r="O1452" s="189"/>
    </row>
    <row r="1453" spans="1:15" ht="16.2" thickBot="1">
      <c r="A1453" s="184"/>
      <c r="B1453" s="187"/>
      <c r="D1453" s="168"/>
      <c r="E1453" s="169"/>
      <c r="F1453" s="170"/>
      <c r="G1453" s="171"/>
      <c r="H1453" s="171"/>
      <c r="N1453" s="189"/>
      <c r="O1453" s="189"/>
    </row>
    <row r="1454" spans="1:15" ht="16.2" thickBot="1">
      <c r="A1454" s="184"/>
      <c r="B1454" s="187"/>
      <c r="D1454" s="168"/>
      <c r="E1454" s="169"/>
      <c r="F1454" s="170"/>
      <c r="G1454" s="171"/>
      <c r="H1454" s="171"/>
      <c r="N1454" s="189"/>
      <c r="O1454" s="189"/>
    </row>
    <row r="1455" spans="1:15" ht="16.2" thickBot="1">
      <c r="A1455" s="184"/>
      <c r="B1455" s="187"/>
      <c r="D1455" s="168"/>
      <c r="E1455" s="169"/>
      <c r="F1455" s="170"/>
      <c r="G1455" s="171"/>
      <c r="H1455" s="171"/>
      <c r="N1455" s="189"/>
      <c r="O1455" s="189"/>
    </row>
    <row r="1456" spans="1:15" ht="16.2" thickBot="1">
      <c r="A1456" s="184"/>
      <c r="B1456" s="187"/>
      <c r="D1456" s="168"/>
      <c r="E1456" s="169"/>
      <c r="F1456" s="170"/>
      <c r="G1456" s="171"/>
      <c r="H1456" s="171"/>
      <c r="N1456" s="189"/>
      <c r="O1456" s="189"/>
    </row>
    <row r="1457" spans="1:15" ht="16.2" thickBot="1">
      <c r="A1457" s="184"/>
      <c r="B1457" s="187"/>
      <c r="D1457" s="168"/>
      <c r="E1457" s="169"/>
      <c r="F1457" s="170"/>
      <c r="G1457" s="171"/>
      <c r="H1457" s="171"/>
      <c r="N1457" s="189"/>
      <c r="O1457" s="189"/>
    </row>
    <row r="1458" spans="1:15" ht="16.2" thickBot="1">
      <c r="A1458" s="184"/>
      <c r="B1458" s="187"/>
      <c r="D1458" s="168"/>
      <c r="E1458" s="169"/>
      <c r="F1458" s="170"/>
      <c r="G1458" s="171"/>
      <c r="H1458" s="171"/>
      <c r="N1458" s="189"/>
      <c r="O1458" s="189"/>
    </row>
    <row r="1459" spans="1:15" ht="16.2" thickBot="1">
      <c r="A1459" s="184"/>
      <c r="B1459" s="187"/>
      <c r="D1459" s="168"/>
      <c r="E1459" s="169"/>
      <c r="F1459" s="170"/>
      <c r="G1459" s="171"/>
      <c r="H1459" s="171"/>
      <c r="N1459" s="189"/>
      <c r="O1459" s="189"/>
    </row>
    <row r="1460" spans="1:15" ht="16.2" thickBot="1">
      <c r="A1460" s="184"/>
      <c r="B1460" s="187"/>
      <c r="D1460" s="168"/>
      <c r="E1460" s="169"/>
      <c r="F1460" s="170"/>
      <c r="G1460" s="171"/>
      <c r="H1460" s="171"/>
      <c r="N1460" s="189"/>
      <c r="O1460" s="189"/>
    </row>
    <row r="1461" spans="1:15" ht="16.2" thickBot="1">
      <c r="A1461" s="184"/>
      <c r="B1461" s="187"/>
      <c r="D1461" s="168"/>
      <c r="E1461" s="169"/>
      <c r="F1461" s="170"/>
      <c r="G1461" s="171"/>
      <c r="H1461" s="171"/>
      <c r="N1461" s="189"/>
      <c r="O1461" s="189"/>
    </row>
    <row r="1462" spans="1:15" ht="16.2" thickBot="1">
      <c r="A1462" s="184"/>
      <c r="B1462" s="187"/>
      <c r="D1462" s="168"/>
      <c r="E1462" s="169"/>
      <c r="F1462" s="170"/>
      <c r="G1462" s="171"/>
      <c r="H1462" s="171"/>
      <c r="N1462" s="189"/>
      <c r="O1462" s="189"/>
    </row>
    <row r="1463" spans="1:15" ht="16.2" thickBot="1">
      <c r="A1463" s="184"/>
      <c r="B1463" s="187"/>
      <c r="D1463" s="168"/>
      <c r="E1463" s="169"/>
      <c r="F1463" s="170"/>
      <c r="G1463" s="171"/>
      <c r="H1463" s="171"/>
      <c r="N1463" s="189"/>
      <c r="O1463" s="189"/>
    </row>
    <row r="1464" spans="1:15" ht="16.2" thickBot="1">
      <c r="A1464" s="184"/>
      <c r="B1464" s="187"/>
      <c r="D1464" s="168"/>
      <c r="E1464" s="169"/>
      <c r="F1464" s="170"/>
      <c r="G1464" s="171"/>
      <c r="H1464" s="171"/>
      <c r="N1464" s="189"/>
      <c r="O1464" s="189"/>
    </row>
    <row r="1465" spans="1:15" ht="16.2" thickBot="1">
      <c r="A1465" s="184"/>
      <c r="B1465" s="187"/>
      <c r="D1465" s="168"/>
      <c r="E1465" s="169"/>
      <c r="F1465" s="170"/>
      <c r="G1465" s="171"/>
      <c r="H1465" s="171"/>
      <c r="N1465" s="189"/>
      <c r="O1465" s="189"/>
    </row>
    <row r="1466" spans="1:15" ht="16.2" thickBot="1">
      <c r="A1466" s="184"/>
      <c r="B1466" s="187"/>
      <c r="D1466" s="168"/>
      <c r="E1466" s="169"/>
      <c r="F1466" s="170"/>
      <c r="G1466" s="171"/>
      <c r="H1466" s="171"/>
      <c r="N1466" s="189"/>
      <c r="O1466" s="189"/>
    </row>
    <row r="1467" spans="1:15" ht="16.2" thickBot="1">
      <c r="A1467" s="184"/>
      <c r="B1467" s="187"/>
      <c r="D1467" s="168"/>
      <c r="E1467" s="169"/>
      <c r="F1467" s="170"/>
      <c r="G1467" s="171"/>
      <c r="H1467" s="171"/>
      <c r="N1467" s="189"/>
      <c r="O1467" s="189"/>
    </row>
    <row r="1468" spans="1:15" ht="16.2" thickBot="1">
      <c r="A1468" s="184"/>
      <c r="B1468" s="187"/>
      <c r="D1468" s="168"/>
      <c r="E1468" s="169"/>
      <c r="F1468" s="170"/>
      <c r="G1468" s="171"/>
      <c r="H1468" s="171"/>
      <c r="N1468" s="189"/>
      <c r="O1468" s="189"/>
    </row>
    <row r="1469" spans="1:15" ht="16.2" thickBot="1">
      <c r="A1469" s="184"/>
      <c r="B1469" s="187"/>
      <c r="D1469" s="168"/>
      <c r="E1469" s="169"/>
      <c r="F1469" s="170"/>
      <c r="G1469" s="171"/>
      <c r="H1469" s="171"/>
      <c r="N1469" s="189"/>
      <c r="O1469" s="189"/>
    </row>
    <row r="1470" spans="1:15" ht="16.2" thickBot="1">
      <c r="A1470" s="184"/>
      <c r="B1470" s="187"/>
      <c r="D1470" s="168"/>
      <c r="E1470" s="169"/>
      <c r="F1470" s="170"/>
      <c r="G1470" s="171"/>
      <c r="H1470" s="171"/>
      <c r="N1470" s="189"/>
      <c r="O1470" s="189"/>
    </row>
    <row r="1471" spans="1:15" ht="16.2" thickBot="1">
      <c r="A1471" s="184"/>
      <c r="B1471" s="187"/>
      <c r="D1471" s="168"/>
      <c r="E1471" s="169"/>
      <c r="F1471" s="170"/>
      <c r="G1471" s="171"/>
      <c r="H1471" s="171"/>
      <c r="N1471" s="189"/>
      <c r="O1471" s="189"/>
    </row>
    <row r="1472" spans="1:15" ht="16.2" thickBot="1">
      <c r="A1472" s="184"/>
      <c r="B1472" s="187"/>
      <c r="D1472" s="168"/>
      <c r="E1472" s="169"/>
      <c r="F1472" s="170"/>
      <c r="G1472" s="171"/>
      <c r="H1472" s="171"/>
      <c r="N1472" s="189"/>
      <c r="O1472" s="189"/>
    </row>
    <row r="1473" spans="1:15" ht="16.2" thickBot="1">
      <c r="A1473" s="184"/>
      <c r="B1473" s="187"/>
      <c r="D1473" s="168"/>
      <c r="E1473" s="169"/>
      <c r="F1473" s="170"/>
      <c r="G1473" s="171"/>
      <c r="H1473" s="171"/>
      <c r="N1473" s="189"/>
      <c r="O1473" s="189"/>
    </row>
    <row r="1474" spans="1:15" ht="16.2" thickBot="1">
      <c r="A1474" s="184"/>
      <c r="B1474" s="187"/>
      <c r="D1474" s="168"/>
      <c r="E1474" s="169"/>
      <c r="F1474" s="170"/>
      <c r="G1474" s="171"/>
      <c r="H1474" s="171"/>
      <c r="N1474" s="189"/>
      <c r="O1474" s="189"/>
    </row>
    <row r="1475" spans="1:15" ht="16.2" thickBot="1">
      <c r="A1475" s="184"/>
      <c r="B1475" s="187"/>
      <c r="D1475" s="168"/>
      <c r="E1475" s="169"/>
      <c r="F1475" s="170"/>
      <c r="G1475" s="171"/>
      <c r="H1475" s="171"/>
      <c r="N1475" s="189"/>
      <c r="O1475" s="189"/>
    </row>
    <row r="1476" spans="1:15" ht="16.2" thickBot="1">
      <c r="A1476" s="184"/>
      <c r="B1476" s="187"/>
      <c r="D1476" s="168"/>
      <c r="E1476" s="169"/>
      <c r="F1476" s="170"/>
      <c r="G1476" s="171"/>
      <c r="H1476" s="171"/>
      <c r="N1476" s="189"/>
      <c r="O1476" s="189"/>
    </row>
    <row r="1477" spans="1:15" ht="16.2" thickBot="1">
      <c r="A1477" s="184"/>
      <c r="B1477" s="187"/>
      <c r="D1477" s="168"/>
      <c r="E1477" s="169"/>
      <c r="F1477" s="170"/>
      <c r="G1477" s="171"/>
      <c r="H1477" s="171"/>
      <c r="N1477" s="189"/>
      <c r="O1477" s="189"/>
    </row>
    <row r="1478" spans="1:15" ht="16.2" thickBot="1">
      <c r="A1478" s="184"/>
      <c r="B1478" s="187"/>
      <c r="D1478" s="168"/>
      <c r="E1478" s="169"/>
      <c r="F1478" s="170"/>
      <c r="G1478" s="171"/>
      <c r="H1478" s="171"/>
      <c r="N1478" s="189"/>
      <c r="O1478" s="189"/>
    </row>
    <row r="1479" spans="1:15" ht="16.2" thickBot="1">
      <c r="A1479" s="184"/>
      <c r="B1479" s="187"/>
      <c r="D1479" s="168"/>
      <c r="E1479" s="169"/>
      <c r="F1479" s="170"/>
      <c r="G1479" s="171"/>
      <c r="H1479" s="171"/>
      <c r="N1479" s="189"/>
      <c r="O1479" s="189"/>
    </row>
    <row r="1480" spans="1:15" ht="16.2" thickBot="1">
      <c r="A1480" s="184"/>
      <c r="B1480" s="187"/>
      <c r="D1480" s="168"/>
      <c r="E1480" s="169"/>
      <c r="F1480" s="170"/>
      <c r="G1480" s="171"/>
      <c r="H1480" s="171"/>
      <c r="N1480" s="189"/>
      <c r="O1480" s="189"/>
    </row>
    <row r="1481" spans="1:15" ht="16.2" thickBot="1">
      <c r="A1481" s="184"/>
      <c r="B1481" s="187"/>
      <c r="D1481" s="168"/>
      <c r="E1481" s="169"/>
      <c r="F1481" s="170"/>
      <c r="G1481" s="171"/>
      <c r="H1481" s="171"/>
      <c r="N1481" s="189"/>
      <c r="O1481" s="189"/>
    </row>
    <row r="1482" spans="1:15" ht="16.2" thickBot="1">
      <c r="A1482" s="184"/>
      <c r="B1482" s="187"/>
      <c r="D1482" s="168"/>
      <c r="E1482" s="169"/>
      <c r="F1482" s="170"/>
      <c r="G1482" s="171"/>
      <c r="H1482" s="171"/>
      <c r="N1482" s="189"/>
      <c r="O1482" s="189"/>
    </row>
    <row r="1483" spans="1:15" ht="16.2" thickBot="1">
      <c r="A1483" s="184"/>
      <c r="B1483" s="187"/>
      <c r="D1483" s="168"/>
      <c r="E1483" s="169"/>
      <c r="F1483" s="170"/>
      <c r="G1483" s="171"/>
      <c r="H1483" s="171"/>
      <c r="N1483" s="189"/>
      <c r="O1483" s="189"/>
    </row>
    <row r="1484" spans="1:15" ht="16.2" thickBot="1">
      <c r="A1484" s="184"/>
      <c r="B1484" s="187"/>
      <c r="D1484" s="168"/>
      <c r="E1484" s="169"/>
      <c r="F1484" s="170"/>
      <c r="G1484" s="171"/>
      <c r="H1484" s="171"/>
      <c r="N1484" s="189"/>
      <c r="O1484" s="189"/>
    </row>
    <row r="1485" spans="1:15" ht="16.2" thickBot="1">
      <c r="A1485" s="184"/>
      <c r="B1485" s="187"/>
      <c r="D1485" s="168"/>
      <c r="E1485" s="169"/>
      <c r="F1485" s="170"/>
      <c r="G1485" s="171"/>
      <c r="H1485" s="171"/>
      <c r="N1485" s="189"/>
      <c r="O1485" s="189"/>
    </row>
    <row r="1486" spans="1:15" ht="16.2" thickBot="1">
      <c r="A1486" s="184"/>
      <c r="B1486" s="187"/>
      <c r="D1486" s="168"/>
      <c r="E1486" s="169"/>
      <c r="F1486" s="170"/>
      <c r="G1486" s="171"/>
      <c r="H1486" s="171"/>
      <c r="N1486" s="189"/>
      <c r="O1486" s="189"/>
    </row>
    <row r="1487" spans="1:15" ht="16.2" thickBot="1">
      <c r="A1487" s="184"/>
      <c r="B1487" s="187"/>
      <c r="D1487" s="168"/>
      <c r="E1487" s="169"/>
      <c r="F1487" s="170"/>
      <c r="G1487" s="171"/>
      <c r="H1487" s="171"/>
      <c r="N1487" s="189"/>
      <c r="O1487" s="189"/>
    </row>
    <row r="1488" spans="1:15" ht="16.2" thickBot="1">
      <c r="A1488" s="184"/>
      <c r="B1488" s="187"/>
      <c r="D1488" s="168"/>
      <c r="E1488" s="169"/>
      <c r="F1488" s="170"/>
      <c r="G1488" s="171"/>
      <c r="H1488" s="171"/>
      <c r="N1488" s="189"/>
      <c r="O1488" s="189"/>
    </row>
    <row r="1489" spans="1:15" ht="16.2" thickBot="1">
      <c r="A1489" s="184"/>
      <c r="B1489" s="187"/>
      <c r="D1489" s="168"/>
      <c r="E1489" s="169"/>
      <c r="F1489" s="170"/>
      <c r="G1489" s="171"/>
      <c r="H1489" s="171"/>
      <c r="N1489" s="189"/>
      <c r="O1489" s="189"/>
    </row>
    <row r="1490" spans="1:15" ht="16.2" thickBot="1">
      <c r="A1490" s="184"/>
      <c r="B1490" s="187"/>
      <c r="D1490" s="168"/>
      <c r="E1490" s="169"/>
      <c r="F1490" s="170"/>
      <c r="G1490" s="171"/>
      <c r="H1490" s="171"/>
      <c r="N1490" s="189"/>
      <c r="O1490" s="189"/>
    </row>
    <row r="1491" spans="1:15" ht="16.2" thickBot="1">
      <c r="A1491" s="184"/>
      <c r="B1491" s="187"/>
      <c r="D1491" s="168"/>
      <c r="E1491" s="169"/>
      <c r="F1491" s="170"/>
      <c r="G1491" s="171"/>
      <c r="H1491" s="171"/>
      <c r="N1491" s="189"/>
      <c r="O1491" s="189"/>
    </row>
    <row r="1492" spans="1:15" ht="16.2" thickBot="1">
      <c r="A1492" s="184"/>
      <c r="B1492" s="187"/>
      <c r="D1492" s="168"/>
      <c r="E1492" s="169"/>
      <c r="F1492" s="170"/>
      <c r="G1492" s="171"/>
      <c r="H1492" s="171"/>
      <c r="N1492" s="189"/>
      <c r="O1492" s="189"/>
    </row>
    <row r="1493" spans="1:15" ht="16.2" thickBot="1">
      <c r="A1493" s="184"/>
      <c r="B1493" s="187"/>
      <c r="D1493" s="168"/>
      <c r="E1493" s="169"/>
      <c r="F1493" s="170"/>
      <c r="G1493" s="171"/>
      <c r="H1493" s="171"/>
      <c r="N1493" s="189"/>
      <c r="O1493" s="189"/>
    </row>
    <row r="1494" spans="1:15" ht="16.2" thickBot="1">
      <c r="A1494" s="184"/>
      <c r="B1494" s="187"/>
      <c r="D1494" s="168"/>
      <c r="E1494" s="169"/>
      <c r="F1494" s="170"/>
      <c r="G1494" s="171"/>
      <c r="H1494" s="171"/>
      <c r="N1494" s="189"/>
      <c r="O1494" s="189"/>
    </row>
    <row r="1495" spans="1:15" ht="16.2" thickBot="1">
      <c r="A1495" s="184"/>
      <c r="B1495" s="187"/>
      <c r="D1495" s="168"/>
      <c r="E1495" s="169"/>
      <c r="F1495" s="170"/>
      <c r="G1495" s="171"/>
      <c r="H1495" s="171"/>
      <c r="N1495" s="189"/>
      <c r="O1495" s="189"/>
    </row>
    <row r="1496" spans="1:15" ht="16.2" thickBot="1">
      <c r="A1496" s="184"/>
      <c r="B1496" s="187"/>
      <c r="D1496" s="168"/>
      <c r="E1496" s="169"/>
      <c r="F1496" s="170"/>
      <c r="G1496" s="171"/>
      <c r="H1496" s="171"/>
      <c r="N1496" s="189"/>
      <c r="O1496" s="189"/>
    </row>
    <row r="1497" spans="1:15" ht="16.2" thickBot="1">
      <c r="A1497" s="184"/>
      <c r="B1497" s="187"/>
      <c r="D1497" s="168"/>
      <c r="E1497" s="169"/>
      <c r="F1497" s="170"/>
      <c r="G1497" s="171"/>
      <c r="H1497" s="171"/>
      <c r="N1497" s="189"/>
      <c r="O1497" s="189"/>
    </row>
    <row r="1498" spans="1:15" ht="16.2" thickBot="1">
      <c r="A1498" s="184"/>
      <c r="B1498" s="187"/>
      <c r="D1498" s="168"/>
      <c r="E1498" s="169"/>
      <c r="F1498" s="170"/>
      <c r="G1498" s="171"/>
      <c r="H1498" s="171"/>
      <c r="N1498" s="189"/>
      <c r="O1498" s="189"/>
    </row>
    <row r="1499" spans="1:15" ht="16.2" thickBot="1">
      <c r="A1499" s="184"/>
      <c r="B1499" s="187"/>
      <c r="D1499" s="168"/>
      <c r="E1499" s="169"/>
      <c r="F1499" s="170"/>
      <c r="G1499" s="171"/>
      <c r="H1499" s="171"/>
      <c r="N1499" s="189"/>
      <c r="O1499" s="189"/>
    </row>
    <row r="1500" spans="1:15" ht="16.2" thickBot="1">
      <c r="A1500" s="184"/>
      <c r="B1500" s="187"/>
      <c r="D1500" s="168"/>
      <c r="E1500" s="169"/>
      <c r="F1500" s="170"/>
      <c r="G1500" s="171"/>
      <c r="H1500" s="171"/>
      <c r="N1500" s="189"/>
      <c r="O1500" s="189"/>
    </row>
    <row r="1501" spans="1:15" ht="16.2" thickBot="1">
      <c r="A1501" s="184"/>
      <c r="B1501" s="187"/>
      <c r="D1501" s="168"/>
      <c r="E1501" s="169"/>
      <c r="F1501" s="170"/>
      <c r="G1501" s="171"/>
      <c r="H1501" s="171"/>
      <c r="N1501" s="189"/>
      <c r="O1501" s="189"/>
    </row>
    <row r="1502" spans="1:15" ht="16.2" thickBot="1">
      <c r="A1502" s="184"/>
      <c r="B1502" s="187"/>
      <c r="D1502" s="168"/>
      <c r="E1502" s="169"/>
      <c r="F1502" s="170"/>
      <c r="G1502" s="171"/>
      <c r="H1502" s="171"/>
      <c r="N1502" s="189"/>
      <c r="O1502" s="189"/>
    </row>
    <row r="1503" spans="1:15" ht="16.2" thickBot="1">
      <c r="A1503" s="184"/>
      <c r="B1503" s="187"/>
      <c r="D1503" s="168"/>
      <c r="E1503" s="169"/>
      <c r="F1503" s="170"/>
      <c r="G1503" s="171"/>
      <c r="H1503" s="171"/>
      <c r="N1503" s="189"/>
      <c r="O1503" s="189"/>
    </row>
    <row r="1504" spans="1:15" ht="16.2" thickBot="1">
      <c r="A1504" s="184"/>
      <c r="B1504" s="187"/>
      <c r="D1504" s="168"/>
      <c r="E1504" s="169"/>
      <c r="F1504" s="170"/>
      <c r="G1504" s="171"/>
      <c r="H1504" s="171"/>
      <c r="N1504" s="189"/>
      <c r="O1504" s="189"/>
    </row>
    <row r="1505" spans="1:15" ht="16.2" thickBot="1">
      <c r="A1505" s="184"/>
      <c r="B1505" s="187"/>
      <c r="D1505" s="168"/>
      <c r="E1505" s="169"/>
      <c r="F1505" s="170"/>
      <c r="G1505" s="171"/>
      <c r="H1505" s="171"/>
      <c r="N1505" s="189"/>
      <c r="O1505" s="189"/>
    </row>
    <row r="1506" spans="1:15" ht="16.2" thickBot="1">
      <c r="A1506" s="184"/>
      <c r="B1506" s="187"/>
      <c r="D1506" s="168"/>
      <c r="E1506" s="169"/>
      <c r="F1506" s="170"/>
      <c r="G1506" s="171"/>
      <c r="H1506" s="171"/>
      <c r="N1506" s="189"/>
      <c r="O1506" s="189"/>
    </row>
    <row r="1507" spans="1:15" ht="16.2" thickBot="1">
      <c r="A1507" s="184"/>
      <c r="B1507" s="187"/>
      <c r="D1507" s="168"/>
      <c r="E1507" s="169"/>
      <c r="F1507" s="170"/>
      <c r="G1507" s="171"/>
      <c r="H1507" s="171"/>
      <c r="N1507" s="189"/>
      <c r="O1507" s="189"/>
    </row>
    <row r="1508" spans="1:15" ht="16.2" thickBot="1">
      <c r="A1508" s="184"/>
      <c r="B1508" s="187"/>
      <c r="D1508" s="168"/>
      <c r="E1508" s="169"/>
      <c r="F1508" s="170"/>
      <c r="G1508" s="171"/>
      <c r="H1508" s="171"/>
      <c r="N1508" s="189"/>
      <c r="O1508" s="189"/>
    </row>
    <row r="1509" spans="1:15" ht="16.2" thickBot="1">
      <c r="A1509" s="184"/>
      <c r="B1509" s="187"/>
      <c r="D1509" s="168"/>
      <c r="E1509" s="169"/>
      <c r="F1509" s="170"/>
      <c r="G1509" s="171"/>
      <c r="H1509" s="171"/>
      <c r="N1509" s="189"/>
      <c r="O1509" s="189"/>
    </row>
    <row r="1510" spans="1:15" ht="16.2" thickBot="1">
      <c r="A1510" s="184"/>
      <c r="B1510" s="187"/>
      <c r="D1510" s="168"/>
      <c r="E1510" s="169"/>
      <c r="F1510" s="170"/>
      <c r="G1510" s="171"/>
      <c r="H1510" s="171"/>
      <c r="N1510" s="189"/>
      <c r="O1510" s="189"/>
    </row>
    <row r="1511" spans="1:15" ht="16.2" thickBot="1">
      <c r="A1511" s="184"/>
      <c r="B1511" s="187"/>
      <c r="D1511" s="168"/>
      <c r="E1511" s="169"/>
      <c r="F1511" s="170"/>
      <c r="G1511" s="171"/>
      <c r="H1511" s="171"/>
      <c r="N1511" s="189"/>
      <c r="O1511" s="189"/>
    </row>
    <row r="1512" spans="1:15" ht="16.2" thickBot="1">
      <c r="A1512" s="184"/>
      <c r="B1512" s="187"/>
      <c r="D1512" s="168"/>
      <c r="E1512" s="169"/>
      <c r="F1512" s="170"/>
      <c r="G1512" s="171"/>
      <c r="H1512" s="171"/>
      <c r="N1512" s="189"/>
      <c r="O1512" s="189"/>
    </row>
    <row r="1513" spans="1:15" ht="16.2" thickBot="1">
      <c r="A1513" s="184"/>
      <c r="B1513" s="187"/>
      <c r="D1513" s="168"/>
      <c r="E1513" s="169"/>
      <c r="F1513" s="170"/>
      <c r="G1513" s="171"/>
      <c r="H1513" s="171"/>
      <c r="N1513" s="189"/>
      <c r="O1513" s="189"/>
    </row>
    <row r="1514" spans="1:15" ht="16.2" thickBot="1">
      <c r="A1514" s="184"/>
      <c r="B1514" s="187"/>
      <c r="D1514" s="168"/>
      <c r="E1514" s="169"/>
      <c r="F1514" s="170"/>
      <c r="G1514" s="171"/>
      <c r="H1514" s="171"/>
      <c r="N1514" s="189"/>
      <c r="O1514" s="189"/>
    </row>
    <row r="1515" spans="1:15" ht="16.2" thickBot="1">
      <c r="A1515" s="184"/>
      <c r="B1515" s="187"/>
      <c r="D1515" s="168"/>
      <c r="E1515" s="169"/>
      <c r="F1515" s="170"/>
      <c r="G1515" s="171"/>
      <c r="H1515" s="171"/>
      <c r="N1515" s="189"/>
      <c r="O1515" s="189"/>
    </row>
    <row r="1516" spans="1:15" ht="16.2" thickBot="1">
      <c r="A1516" s="184"/>
      <c r="B1516" s="187"/>
      <c r="D1516" s="168"/>
      <c r="E1516" s="169"/>
      <c r="F1516" s="170"/>
      <c r="G1516" s="171"/>
      <c r="H1516" s="171"/>
      <c r="N1516" s="189"/>
      <c r="O1516" s="189"/>
    </row>
    <row r="1517" spans="1:15" ht="16.2" thickBot="1">
      <c r="A1517" s="184"/>
      <c r="B1517" s="187"/>
      <c r="D1517" s="168"/>
      <c r="E1517" s="169"/>
      <c r="F1517" s="170"/>
      <c r="G1517" s="171"/>
      <c r="H1517" s="171"/>
      <c r="N1517" s="189"/>
      <c r="O1517" s="189"/>
    </row>
    <row r="1518" spans="1:15" ht="16.2" thickBot="1">
      <c r="A1518" s="184"/>
      <c r="B1518" s="187"/>
      <c r="D1518" s="168"/>
      <c r="E1518" s="169"/>
      <c r="F1518" s="170"/>
      <c r="G1518" s="171"/>
      <c r="H1518" s="171"/>
      <c r="N1518" s="189"/>
      <c r="O1518" s="189"/>
    </row>
    <row r="1519" spans="1:15" ht="16.2" thickBot="1">
      <c r="A1519" s="184"/>
      <c r="B1519" s="187"/>
      <c r="D1519" s="168"/>
      <c r="E1519" s="169"/>
      <c r="F1519" s="170"/>
      <c r="G1519" s="171"/>
      <c r="H1519" s="171"/>
      <c r="N1519" s="189"/>
      <c r="O1519" s="189"/>
    </row>
    <row r="1520" spans="1:15" ht="16.2" thickBot="1">
      <c r="A1520" s="184"/>
      <c r="B1520" s="187"/>
      <c r="D1520" s="168"/>
      <c r="E1520" s="169"/>
      <c r="F1520" s="170"/>
      <c r="G1520" s="171"/>
      <c r="H1520" s="171"/>
      <c r="N1520" s="189"/>
      <c r="O1520" s="189"/>
    </row>
    <row r="1521" spans="1:15" ht="16.2" thickBot="1">
      <c r="A1521" s="184"/>
      <c r="B1521" s="187"/>
      <c r="D1521" s="168"/>
      <c r="E1521" s="169"/>
      <c r="F1521" s="170"/>
      <c r="G1521" s="171"/>
      <c r="H1521" s="171"/>
      <c r="N1521" s="189"/>
      <c r="O1521" s="189"/>
    </row>
    <row r="1522" spans="1:15" ht="16.2" thickBot="1">
      <c r="A1522" s="184"/>
      <c r="B1522" s="187"/>
      <c r="D1522" s="168"/>
      <c r="E1522" s="169"/>
      <c r="F1522" s="170"/>
      <c r="G1522" s="171"/>
      <c r="H1522" s="171"/>
      <c r="N1522" s="189"/>
      <c r="O1522" s="189"/>
    </row>
    <row r="1523" spans="1:15" ht="16.2" thickBot="1">
      <c r="A1523" s="184"/>
      <c r="B1523" s="187"/>
      <c r="D1523" s="168"/>
      <c r="E1523" s="169"/>
      <c r="F1523" s="170"/>
      <c r="G1523" s="171"/>
      <c r="H1523" s="171"/>
      <c r="N1523" s="189"/>
      <c r="O1523" s="189"/>
    </row>
    <row r="1524" spans="1:15" ht="16.2" thickBot="1">
      <c r="A1524" s="184"/>
      <c r="B1524" s="187"/>
      <c r="D1524" s="168"/>
      <c r="E1524" s="169"/>
      <c r="F1524" s="170"/>
      <c r="G1524" s="171"/>
      <c r="H1524" s="171"/>
      <c r="N1524" s="189"/>
      <c r="O1524" s="189"/>
    </row>
    <row r="1525" spans="1:15" ht="16.2" thickBot="1">
      <c r="A1525" s="184"/>
      <c r="B1525" s="187"/>
      <c r="D1525" s="168"/>
      <c r="E1525" s="169"/>
      <c r="F1525" s="170"/>
      <c r="G1525" s="171"/>
      <c r="H1525" s="171"/>
      <c r="N1525" s="189"/>
      <c r="O1525" s="189"/>
    </row>
    <row r="1526" spans="1:15" ht="16.2" thickBot="1">
      <c r="A1526" s="184"/>
      <c r="B1526" s="187"/>
      <c r="D1526" s="168"/>
      <c r="E1526" s="169"/>
      <c r="F1526" s="170"/>
      <c r="G1526" s="171"/>
      <c r="H1526" s="171"/>
      <c r="N1526" s="189"/>
      <c r="O1526" s="189"/>
    </row>
    <row r="1527" spans="1:15" ht="16.2" thickBot="1">
      <c r="A1527" s="184"/>
      <c r="B1527" s="187"/>
      <c r="D1527" s="168"/>
      <c r="E1527" s="169"/>
      <c r="F1527" s="170"/>
      <c r="G1527" s="171"/>
      <c r="H1527" s="171"/>
      <c r="N1527" s="189"/>
      <c r="O1527" s="189"/>
    </row>
    <row r="1528" spans="1:15" ht="16.2" thickBot="1">
      <c r="A1528" s="184"/>
      <c r="B1528" s="187"/>
      <c r="D1528" s="168"/>
      <c r="E1528" s="169"/>
      <c r="F1528" s="170"/>
      <c r="G1528" s="171"/>
      <c r="H1528" s="171"/>
      <c r="N1528" s="189"/>
      <c r="O1528" s="189"/>
    </row>
    <row r="1529" spans="1:15" ht="16.2" thickBot="1">
      <c r="A1529" s="184"/>
      <c r="B1529" s="187"/>
      <c r="D1529" s="168"/>
      <c r="E1529" s="169"/>
      <c r="F1529" s="170"/>
      <c r="G1529" s="171"/>
      <c r="H1529" s="171"/>
      <c r="N1529" s="189"/>
      <c r="O1529" s="189"/>
    </row>
    <row r="1530" spans="1:15" ht="16.2" thickBot="1">
      <c r="A1530" s="184"/>
      <c r="B1530" s="187"/>
      <c r="D1530" s="168"/>
      <c r="E1530" s="169"/>
      <c r="F1530" s="170"/>
      <c r="G1530" s="171"/>
      <c r="H1530" s="171"/>
      <c r="N1530" s="189"/>
      <c r="O1530" s="189"/>
    </row>
    <row r="1531" spans="1:15" ht="16.2" thickBot="1">
      <c r="A1531" s="184"/>
      <c r="B1531" s="187"/>
      <c r="D1531" s="168"/>
      <c r="E1531" s="169"/>
      <c r="F1531" s="170"/>
      <c r="G1531" s="171"/>
      <c r="H1531" s="171"/>
      <c r="N1531" s="189"/>
      <c r="O1531" s="189"/>
    </row>
    <row r="1532" spans="1:15" ht="16.2" thickBot="1">
      <c r="A1532" s="184"/>
      <c r="B1532" s="187"/>
      <c r="D1532" s="168"/>
      <c r="E1532" s="169"/>
      <c r="F1532" s="170"/>
      <c r="G1532" s="171"/>
      <c r="H1532" s="171"/>
      <c r="N1532" s="189"/>
      <c r="O1532" s="189"/>
    </row>
    <row r="1533" spans="1:15" ht="16.2" thickBot="1">
      <c r="A1533" s="184"/>
      <c r="B1533" s="187"/>
      <c r="D1533" s="168"/>
      <c r="E1533" s="169"/>
      <c r="F1533" s="170"/>
      <c r="G1533" s="171"/>
      <c r="H1533" s="171"/>
      <c r="N1533" s="189"/>
      <c r="O1533" s="189"/>
    </row>
    <row r="1534" spans="1:15" ht="16.2" thickBot="1">
      <c r="A1534" s="184"/>
      <c r="B1534" s="187"/>
      <c r="D1534" s="168"/>
      <c r="E1534" s="169"/>
      <c r="F1534" s="170"/>
      <c r="G1534" s="171"/>
      <c r="H1534" s="171"/>
      <c r="N1534" s="189"/>
      <c r="O1534" s="189"/>
    </row>
    <row r="1535" spans="1:15" ht="16.2" thickBot="1">
      <c r="A1535" s="184"/>
      <c r="B1535" s="187"/>
      <c r="D1535" s="168"/>
      <c r="E1535" s="169"/>
      <c r="F1535" s="170"/>
      <c r="G1535" s="171"/>
      <c r="H1535" s="171"/>
      <c r="N1535" s="189"/>
      <c r="O1535" s="189"/>
    </row>
    <row r="1536" spans="1:15" ht="16.2" thickBot="1">
      <c r="A1536" s="184"/>
      <c r="B1536" s="187"/>
      <c r="D1536" s="168"/>
      <c r="E1536" s="169"/>
      <c r="F1536" s="170"/>
      <c r="G1536" s="171"/>
      <c r="H1536" s="171"/>
      <c r="N1536" s="189"/>
      <c r="O1536" s="189"/>
    </row>
    <row r="1537" spans="1:15" ht="16.2" thickBot="1">
      <c r="A1537" s="184"/>
      <c r="B1537" s="187"/>
      <c r="D1537" s="168"/>
      <c r="E1537" s="169"/>
      <c r="F1537" s="170"/>
      <c r="G1537" s="171"/>
      <c r="H1537" s="171"/>
      <c r="N1537" s="189"/>
      <c r="O1537" s="189"/>
    </row>
    <row r="1538" spans="1:15" ht="16.2" thickBot="1">
      <c r="A1538" s="184"/>
      <c r="B1538" s="187"/>
      <c r="D1538" s="168"/>
      <c r="E1538" s="169"/>
      <c r="F1538" s="170"/>
      <c r="G1538" s="171"/>
      <c r="H1538" s="171"/>
      <c r="N1538" s="189"/>
      <c r="O1538" s="189"/>
    </row>
    <row r="1539" spans="1:15" ht="16.2" thickBot="1">
      <c r="A1539" s="184"/>
      <c r="B1539" s="187"/>
      <c r="D1539" s="168"/>
      <c r="E1539" s="169"/>
      <c r="F1539" s="170"/>
      <c r="G1539" s="171"/>
      <c r="H1539" s="171"/>
      <c r="N1539" s="189"/>
      <c r="O1539" s="189"/>
    </row>
    <row r="1540" spans="1:15" ht="16.2" thickBot="1">
      <c r="A1540" s="184"/>
      <c r="B1540" s="187"/>
      <c r="D1540" s="168"/>
      <c r="E1540" s="169"/>
      <c r="F1540" s="170"/>
      <c r="G1540" s="171"/>
      <c r="H1540" s="171"/>
      <c r="N1540" s="189"/>
      <c r="O1540" s="189"/>
    </row>
    <row r="1541" spans="1:15" ht="16.2" thickBot="1">
      <c r="A1541" s="184"/>
      <c r="B1541" s="187"/>
      <c r="D1541" s="168"/>
      <c r="E1541" s="169"/>
      <c r="F1541" s="170"/>
      <c r="G1541" s="171"/>
      <c r="H1541" s="171"/>
      <c r="N1541" s="189"/>
      <c r="O1541" s="189"/>
    </row>
    <row r="1542" spans="1:15" ht="16.2" thickBot="1">
      <c r="A1542" s="184"/>
      <c r="B1542" s="187"/>
      <c r="D1542" s="168"/>
      <c r="E1542" s="169"/>
      <c r="F1542" s="170"/>
      <c r="G1542" s="171"/>
      <c r="H1542" s="171"/>
      <c r="N1542" s="189"/>
      <c r="O1542" s="189"/>
    </row>
    <row r="1543" spans="1:15" ht="16.2" thickBot="1">
      <c r="A1543" s="184"/>
      <c r="B1543" s="187"/>
      <c r="D1543" s="168"/>
      <c r="E1543" s="169"/>
      <c r="F1543" s="170"/>
      <c r="G1543" s="171"/>
      <c r="H1543" s="171"/>
      <c r="N1543" s="189"/>
      <c r="O1543" s="189"/>
    </row>
    <row r="1544" spans="1:15" ht="16.2" thickBot="1">
      <c r="A1544" s="184"/>
      <c r="B1544" s="187"/>
      <c r="D1544" s="168"/>
      <c r="E1544" s="169"/>
      <c r="F1544" s="170"/>
      <c r="G1544" s="171"/>
      <c r="H1544" s="171"/>
      <c r="N1544" s="189"/>
      <c r="O1544" s="189"/>
    </row>
    <row r="1545" spans="1:15" ht="16.2" thickBot="1">
      <c r="A1545" s="184"/>
      <c r="B1545" s="187"/>
      <c r="D1545" s="168"/>
      <c r="E1545" s="169"/>
      <c r="F1545" s="170"/>
      <c r="G1545" s="171"/>
      <c r="H1545" s="171"/>
      <c r="N1545" s="189"/>
      <c r="O1545" s="189"/>
    </row>
    <row r="1546" spans="1:15" ht="16.2" thickBot="1">
      <c r="A1546" s="184"/>
      <c r="B1546" s="187"/>
      <c r="D1546" s="168"/>
      <c r="E1546" s="169"/>
      <c r="F1546" s="170"/>
      <c r="G1546" s="171"/>
      <c r="H1546" s="171"/>
      <c r="N1546" s="189"/>
      <c r="O1546" s="189"/>
    </row>
    <row r="1547" spans="1:15" ht="16.2" thickBot="1">
      <c r="A1547" s="184"/>
      <c r="B1547" s="187"/>
      <c r="D1547" s="168"/>
      <c r="E1547" s="169"/>
      <c r="F1547" s="170"/>
      <c r="G1547" s="171"/>
      <c r="H1547" s="171"/>
      <c r="N1547" s="189"/>
      <c r="O1547" s="189"/>
    </row>
    <row r="1548" spans="1:15" ht="16.2" thickBot="1">
      <c r="A1548" s="184"/>
      <c r="B1548" s="187"/>
      <c r="D1548" s="168"/>
      <c r="E1548" s="169"/>
      <c r="F1548" s="170"/>
      <c r="G1548" s="171"/>
      <c r="H1548" s="171"/>
      <c r="N1548" s="189"/>
      <c r="O1548" s="189"/>
    </row>
    <row r="1549" spans="1:15" ht="16.2" thickBot="1">
      <c r="A1549" s="184"/>
      <c r="B1549" s="187"/>
      <c r="D1549" s="168"/>
      <c r="E1549" s="169"/>
      <c r="F1549" s="170"/>
      <c r="G1549" s="171"/>
      <c r="H1549" s="171"/>
      <c r="N1549" s="189"/>
      <c r="O1549" s="189"/>
    </row>
    <row r="1550" spans="1:15" ht="16.2" thickBot="1">
      <c r="A1550" s="184"/>
      <c r="B1550" s="187"/>
      <c r="D1550" s="168"/>
      <c r="E1550" s="169"/>
      <c r="F1550" s="170"/>
      <c r="G1550" s="171"/>
      <c r="H1550" s="171"/>
      <c r="N1550" s="189"/>
      <c r="O1550" s="189"/>
    </row>
    <row r="1551" spans="1:15" ht="16.2" thickBot="1">
      <c r="A1551" s="184"/>
      <c r="B1551" s="187"/>
      <c r="D1551" s="168"/>
      <c r="E1551" s="169"/>
      <c r="F1551" s="170"/>
      <c r="G1551" s="171"/>
      <c r="H1551" s="171"/>
      <c r="N1551" s="189"/>
      <c r="O1551" s="189"/>
    </row>
    <row r="1552" spans="1:15" ht="16.2" thickBot="1">
      <c r="A1552" s="184"/>
      <c r="B1552" s="187"/>
      <c r="D1552" s="168"/>
      <c r="E1552" s="169"/>
      <c r="F1552" s="170"/>
      <c r="G1552" s="171"/>
      <c r="H1552" s="171"/>
      <c r="N1552" s="189"/>
      <c r="O1552" s="189"/>
    </row>
    <row r="1553" spans="1:15" ht="16.2" thickBot="1">
      <c r="A1553" s="184"/>
      <c r="B1553" s="187"/>
      <c r="D1553" s="168"/>
      <c r="E1553" s="169"/>
      <c r="F1553" s="170"/>
      <c r="G1553" s="171"/>
      <c r="H1553" s="171"/>
      <c r="N1553" s="189"/>
      <c r="O1553" s="189"/>
    </row>
    <row r="1554" spans="1:15" ht="16.2" thickBot="1">
      <c r="A1554" s="184"/>
      <c r="B1554" s="187"/>
      <c r="D1554" s="168"/>
      <c r="E1554" s="169"/>
      <c r="F1554" s="170"/>
      <c r="G1554" s="171"/>
      <c r="H1554" s="171"/>
      <c r="N1554" s="189"/>
      <c r="O1554" s="189"/>
    </row>
    <row r="1555" spans="1:15" ht="16.2" thickBot="1">
      <c r="A1555" s="184"/>
      <c r="B1555" s="187"/>
      <c r="D1555" s="168"/>
      <c r="E1555" s="169"/>
      <c r="F1555" s="170"/>
      <c r="G1555" s="171"/>
      <c r="H1555" s="171"/>
      <c r="N1555" s="189"/>
      <c r="O1555" s="189"/>
    </row>
    <row r="1556" spans="1:15" ht="16.2" thickBot="1">
      <c r="A1556" s="184"/>
      <c r="B1556" s="187"/>
      <c r="D1556" s="168"/>
      <c r="E1556" s="169"/>
      <c r="F1556" s="170"/>
      <c r="G1556" s="171"/>
      <c r="H1556" s="171"/>
      <c r="N1556" s="189"/>
      <c r="O1556" s="189"/>
    </row>
    <row r="1557" spans="1:15" ht="16.2" thickBot="1">
      <c r="A1557" s="184"/>
      <c r="B1557" s="187"/>
      <c r="D1557" s="168"/>
      <c r="E1557" s="169"/>
      <c r="F1557" s="170"/>
      <c r="G1557" s="171"/>
      <c r="H1557" s="171"/>
      <c r="N1557" s="189"/>
      <c r="O1557" s="189"/>
    </row>
    <row r="1558" spans="1:15" ht="16.2" thickBot="1">
      <c r="A1558" s="184"/>
      <c r="B1558" s="187"/>
      <c r="D1558" s="168"/>
      <c r="E1558" s="169"/>
      <c r="F1558" s="170"/>
      <c r="G1558" s="171"/>
      <c r="H1558" s="171"/>
      <c r="N1558" s="189"/>
      <c r="O1558" s="189"/>
    </row>
    <row r="1559" spans="1:15" ht="16.2" thickBot="1">
      <c r="A1559" s="184"/>
      <c r="B1559" s="187"/>
      <c r="D1559" s="168"/>
      <c r="E1559" s="169"/>
      <c r="F1559" s="170"/>
      <c r="G1559" s="171"/>
      <c r="H1559" s="171"/>
      <c r="N1559" s="189"/>
      <c r="O1559" s="189"/>
    </row>
    <row r="1560" spans="1:15" ht="16.2" thickBot="1">
      <c r="A1560" s="184"/>
      <c r="B1560" s="187"/>
      <c r="D1560" s="168"/>
      <c r="E1560" s="169"/>
      <c r="F1560" s="170"/>
      <c r="G1560" s="171"/>
      <c r="H1560" s="171"/>
      <c r="N1560" s="189"/>
      <c r="O1560" s="189"/>
    </row>
    <row r="1561" spans="1:15" ht="16.2" thickBot="1">
      <c r="A1561" s="184"/>
      <c r="B1561" s="187"/>
      <c r="D1561" s="168"/>
      <c r="E1561" s="169"/>
      <c r="F1561" s="170"/>
      <c r="G1561" s="171"/>
      <c r="H1561" s="171"/>
      <c r="N1561" s="189"/>
      <c r="O1561" s="189"/>
    </row>
    <row r="1562" spans="1:15" ht="16.2" thickBot="1">
      <c r="A1562" s="184"/>
      <c r="B1562" s="187"/>
      <c r="D1562" s="168"/>
      <c r="E1562" s="169"/>
      <c r="F1562" s="170"/>
      <c r="G1562" s="171"/>
      <c r="H1562" s="171"/>
      <c r="N1562" s="189"/>
      <c r="O1562" s="189"/>
    </row>
    <row r="1563" spans="1:15" ht="16.2" thickBot="1">
      <c r="A1563" s="184"/>
      <c r="B1563" s="187"/>
      <c r="D1563" s="168"/>
      <c r="E1563" s="169"/>
      <c r="F1563" s="170"/>
      <c r="G1563" s="171"/>
      <c r="H1563" s="171"/>
      <c r="N1563" s="189"/>
      <c r="O1563" s="189"/>
    </row>
    <row r="1564" spans="1:15" ht="16.2" thickBot="1">
      <c r="A1564" s="184"/>
      <c r="B1564" s="187"/>
      <c r="D1564" s="168"/>
      <c r="E1564" s="169"/>
      <c r="F1564" s="170"/>
      <c r="G1564" s="171"/>
      <c r="H1564" s="171"/>
      <c r="N1564" s="189"/>
      <c r="O1564" s="189"/>
    </row>
    <row r="1565" spans="1:15" ht="16.2" thickBot="1">
      <c r="A1565" s="184"/>
      <c r="B1565" s="187"/>
      <c r="D1565" s="168"/>
      <c r="E1565" s="169"/>
      <c r="F1565" s="170"/>
      <c r="G1565" s="171"/>
      <c r="H1565" s="171"/>
      <c r="N1565" s="189"/>
      <c r="O1565" s="189"/>
    </row>
    <row r="1566" spans="1:15" ht="16.2" thickBot="1">
      <c r="A1566" s="184"/>
      <c r="B1566" s="187"/>
      <c r="D1566" s="168"/>
      <c r="E1566" s="169"/>
      <c r="F1566" s="170"/>
      <c r="G1566" s="171"/>
      <c r="H1566" s="171"/>
      <c r="N1566" s="189"/>
      <c r="O1566" s="189"/>
    </row>
    <row r="1567" spans="1:15" ht="16.2" thickBot="1">
      <c r="A1567" s="184"/>
      <c r="B1567" s="187"/>
      <c r="D1567" s="168"/>
      <c r="E1567" s="169"/>
      <c r="F1567" s="170"/>
      <c r="G1567" s="171"/>
      <c r="H1567" s="171"/>
      <c r="N1567" s="189"/>
      <c r="O1567" s="189"/>
    </row>
    <row r="1568" spans="1:15" ht="16.2" thickBot="1">
      <c r="A1568" s="184"/>
      <c r="B1568" s="187"/>
      <c r="D1568" s="168"/>
      <c r="E1568" s="169"/>
      <c r="F1568" s="170"/>
      <c r="G1568" s="171"/>
      <c r="H1568" s="171"/>
      <c r="N1568" s="189"/>
      <c r="O1568" s="189"/>
    </row>
    <row r="1569" spans="1:15" ht="16.2" thickBot="1">
      <c r="A1569" s="184"/>
      <c r="B1569" s="187"/>
      <c r="D1569" s="168"/>
      <c r="E1569" s="169"/>
      <c r="F1569" s="170"/>
      <c r="G1569" s="171"/>
      <c r="H1569" s="171"/>
      <c r="N1569" s="189"/>
      <c r="O1569" s="189"/>
    </row>
    <row r="1570" spans="1:15" ht="16.2" thickBot="1">
      <c r="A1570" s="184"/>
      <c r="B1570" s="187"/>
      <c r="D1570" s="168"/>
      <c r="E1570" s="169"/>
      <c r="F1570" s="170"/>
      <c r="G1570" s="171"/>
      <c r="H1570" s="171"/>
      <c r="N1570" s="189"/>
      <c r="O1570" s="189"/>
    </row>
    <row r="1571" spans="1:15" ht="16.2" thickBot="1">
      <c r="A1571" s="184"/>
      <c r="B1571" s="187"/>
      <c r="D1571" s="168"/>
      <c r="E1571" s="169"/>
      <c r="F1571" s="170"/>
      <c r="G1571" s="171"/>
      <c r="H1571" s="171"/>
      <c r="N1571" s="189"/>
      <c r="O1571" s="189"/>
    </row>
    <row r="1572" spans="1:15" ht="16.2" thickBot="1">
      <c r="A1572" s="184"/>
      <c r="B1572" s="187"/>
      <c r="D1572" s="168"/>
      <c r="E1572" s="169"/>
      <c r="F1572" s="170"/>
      <c r="G1572" s="171"/>
      <c r="H1572" s="171"/>
      <c r="N1572" s="189"/>
      <c r="O1572" s="189"/>
    </row>
    <row r="1573" spans="1:15" ht="16.2" thickBot="1">
      <c r="A1573" s="184"/>
      <c r="B1573" s="187"/>
      <c r="D1573" s="168"/>
      <c r="E1573" s="169"/>
      <c r="F1573" s="170"/>
      <c r="G1573" s="171"/>
      <c r="H1573" s="171"/>
      <c r="N1573" s="189"/>
      <c r="O1573" s="189"/>
    </row>
    <row r="1574" spans="1:15" ht="16.2" thickBot="1">
      <c r="A1574" s="184"/>
      <c r="B1574" s="187"/>
      <c r="D1574" s="168"/>
      <c r="E1574" s="169"/>
      <c r="F1574" s="170"/>
      <c r="G1574" s="171"/>
      <c r="H1574" s="171"/>
      <c r="N1574" s="189"/>
      <c r="O1574" s="189"/>
    </row>
    <row r="1575" spans="1:15" ht="16.2" thickBot="1">
      <c r="A1575" s="184"/>
      <c r="B1575" s="187"/>
      <c r="D1575" s="168"/>
      <c r="E1575" s="169"/>
      <c r="F1575" s="170"/>
      <c r="G1575" s="171"/>
      <c r="H1575" s="171"/>
      <c r="N1575" s="189"/>
      <c r="O1575" s="189"/>
    </row>
    <row r="1576" spans="1:15" ht="16.2" thickBot="1">
      <c r="A1576" s="184"/>
      <c r="B1576" s="187"/>
      <c r="D1576" s="168"/>
      <c r="E1576" s="169"/>
      <c r="F1576" s="170"/>
      <c r="G1576" s="171"/>
      <c r="H1576" s="171"/>
      <c r="N1576" s="189"/>
      <c r="O1576" s="189"/>
    </row>
    <row r="1577" spans="1:15" ht="16.2" thickBot="1">
      <c r="A1577" s="184"/>
      <c r="B1577" s="187"/>
      <c r="D1577" s="168"/>
      <c r="E1577" s="169"/>
      <c r="F1577" s="170"/>
      <c r="G1577" s="171"/>
      <c r="H1577" s="171"/>
      <c r="N1577" s="189"/>
      <c r="O1577" s="189"/>
    </row>
    <row r="1578" spans="1:15" ht="16.2" thickBot="1">
      <c r="A1578" s="184"/>
      <c r="B1578" s="187"/>
      <c r="D1578" s="168"/>
      <c r="E1578" s="169"/>
      <c r="F1578" s="170"/>
      <c r="G1578" s="171"/>
      <c r="H1578" s="171"/>
      <c r="N1578" s="189"/>
      <c r="O1578" s="189"/>
    </row>
    <row r="1579" spans="1:15" ht="16.2" thickBot="1">
      <c r="A1579" s="184"/>
      <c r="B1579" s="187"/>
      <c r="D1579" s="168"/>
      <c r="E1579" s="169"/>
      <c r="F1579" s="170"/>
      <c r="G1579" s="171"/>
      <c r="H1579" s="171"/>
      <c r="N1579" s="189"/>
      <c r="O1579" s="189"/>
    </row>
    <row r="1580" spans="1:15" ht="16.2" thickBot="1">
      <c r="A1580" s="184"/>
      <c r="B1580" s="187"/>
      <c r="D1580" s="168"/>
      <c r="E1580" s="169"/>
      <c r="F1580" s="170"/>
      <c r="G1580" s="171"/>
      <c r="H1580" s="171"/>
      <c r="N1580" s="189"/>
      <c r="O1580" s="189"/>
    </row>
    <row r="1581" spans="1:15" ht="16.2" thickBot="1">
      <c r="A1581" s="184"/>
      <c r="B1581" s="187"/>
      <c r="D1581" s="168"/>
      <c r="E1581" s="169"/>
      <c r="F1581" s="170"/>
      <c r="G1581" s="171"/>
      <c r="H1581" s="171"/>
      <c r="N1581" s="189"/>
      <c r="O1581" s="189"/>
    </row>
    <row r="1582" spans="1:15" ht="16.2" thickBot="1">
      <c r="A1582" s="184"/>
      <c r="B1582" s="187"/>
      <c r="D1582" s="168"/>
      <c r="E1582" s="169"/>
      <c r="F1582" s="170"/>
      <c r="G1582" s="171"/>
      <c r="H1582" s="171"/>
      <c r="N1582" s="189"/>
      <c r="O1582" s="189"/>
    </row>
    <row r="1583" spans="1:15" ht="16.2" thickBot="1">
      <c r="A1583" s="184"/>
      <c r="B1583" s="187"/>
      <c r="D1583" s="168"/>
      <c r="E1583" s="169"/>
      <c r="F1583" s="170"/>
      <c r="G1583" s="171"/>
      <c r="H1583" s="171"/>
      <c r="N1583" s="189"/>
      <c r="O1583" s="189"/>
    </row>
    <row r="1584" spans="1:15" ht="16.2" thickBot="1">
      <c r="A1584" s="184"/>
      <c r="B1584" s="187"/>
      <c r="D1584" s="168"/>
      <c r="E1584" s="169"/>
      <c r="F1584" s="170"/>
      <c r="G1584" s="171"/>
      <c r="H1584" s="171"/>
      <c r="N1584" s="189"/>
      <c r="O1584" s="189"/>
    </row>
    <row r="1585" spans="1:15" ht="16.2" thickBot="1">
      <c r="A1585" s="184"/>
      <c r="B1585" s="187"/>
      <c r="D1585" s="168"/>
      <c r="E1585" s="169"/>
      <c r="F1585" s="170"/>
      <c r="G1585" s="171"/>
      <c r="H1585" s="171"/>
      <c r="N1585" s="189"/>
      <c r="O1585" s="189"/>
    </row>
    <row r="1586" spans="1:15" ht="16.2" thickBot="1">
      <c r="A1586" s="184"/>
      <c r="B1586" s="187"/>
      <c r="D1586" s="168"/>
      <c r="E1586" s="169"/>
      <c r="F1586" s="170"/>
      <c r="G1586" s="171"/>
      <c r="H1586" s="171"/>
      <c r="N1586" s="189"/>
      <c r="O1586" s="189"/>
    </row>
    <row r="1587" spans="1:15" ht="16.2" thickBot="1">
      <c r="A1587" s="184"/>
      <c r="B1587" s="187"/>
      <c r="D1587" s="168"/>
      <c r="E1587" s="169"/>
      <c r="F1587" s="170"/>
      <c r="G1587" s="171"/>
      <c r="H1587" s="171"/>
      <c r="N1587" s="189"/>
      <c r="O1587" s="189"/>
    </row>
    <row r="1588" spans="1:15" ht="16.2" thickBot="1">
      <c r="A1588" s="184"/>
      <c r="B1588" s="187"/>
      <c r="D1588" s="168"/>
      <c r="E1588" s="169"/>
      <c r="F1588" s="170"/>
      <c r="G1588" s="171"/>
      <c r="H1588" s="171"/>
      <c r="N1588" s="189"/>
      <c r="O1588" s="189"/>
    </row>
    <row r="1589" spans="1:15" ht="16.2" thickBot="1">
      <c r="A1589" s="184"/>
      <c r="B1589" s="187"/>
      <c r="D1589" s="168"/>
      <c r="E1589" s="169"/>
      <c r="F1589" s="170"/>
      <c r="G1589" s="171"/>
      <c r="H1589" s="171"/>
      <c r="N1589" s="189"/>
      <c r="O1589" s="189"/>
    </row>
    <row r="1590" spans="1:15" ht="16.2" thickBot="1">
      <c r="A1590" s="184"/>
      <c r="B1590" s="187"/>
      <c r="D1590" s="168"/>
      <c r="E1590" s="169"/>
      <c r="F1590" s="170"/>
      <c r="G1590" s="171"/>
      <c r="H1590" s="171"/>
      <c r="N1590" s="189"/>
      <c r="O1590" s="189"/>
    </row>
    <row r="1591" spans="1:15" ht="16.2" thickBot="1">
      <c r="A1591" s="184"/>
      <c r="B1591" s="187"/>
      <c r="D1591" s="168"/>
      <c r="E1591" s="169"/>
      <c r="F1591" s="170"/>
      <c r="G1591" s="171"/>
      <c r="H1591" s="171"/>
      <c r="N1591" s="189"/>
      <c r="O1591" s="189"/>
    </row>
    <row r="1592" spans="1:15" ht="16.2" thickBot="1">
      <c r="A1592" s="184"/>
      <c r="B1592" s="187"/>
      <c r="D1592" s="168"/>
      <c r="E1592" s="169"/>
      <c r="F1592" s="170"/>
      <c r="G1592" s="171"/>
      <c r="H1592" s="171"/>
      <c r="N1592" s="189"/>
      <c r="O1592" s="189"/>
    </row>
    <row r="1593" spans="1:15" ht="16.2" thickBot="1">
      <c r="A1593" s="184"/>
      <c r="B1593" s="187"/>
      <c r="D1593" s="168"/>
      <c r="E1593" s="169"/>
      <c r="F1593" s="170"/>
      <c r="G1593" s="171"/>
      <c r="H1593" s="171"/>
      <c r="N1593" s="189"/>
      <c r="O1593" s="189"/>
    </row>
    <row r="1594" spans="1:15" ht="16.2" thickBot="1">
      <c r="A1594" s="184"/>
      <c r="B1594" s="187"/>
      <c r="D1594" s="168"/>
      <c r="E1594" s="169"/>
      <c r="F1594" s="170"/>
      <c r="G1594" s="171"/>
      <c r="H1594" s="171"/>
      <c r="N1594" s="189"/>
      <c r="O1594" s="189"/>
    </row>
    <row r="1595" spans="1:15" ht="16.2" thickBot="1">
      <c r="A1595" s="184"/>
      <c r="B1595" s="187"/>
      <c r="D1595" s="168"/>
      <c r="E1595" s="169"/>
      <c r="F1595" s="170"/>
      <c r="G1595" s="171"/>
      <c r="H1595" s="171"/>
      <c r="N1595" s="189"/>
      <c r="O1595" s="189"/>
    </row>
    <row r="1596" spans="1:15" ht="16.2" thickBot="1">
      <c r="A1596" s="184"/>
      <c r="B1596" s="187"/>
      <c r="D1596" s="168"/>
      <c r="E1596" s="169"/>
      <c r="F1596" s="170"/>
      <c r="G1596" s="171"/>
      <c r="H1596" s="171"/>
      <c r="N1596" s="189"/>
      <c r="O1596" s="189"/>
    </row>
    <row r="1597" spans="1:15" ht="16.2" thickBot="1">
      <c r="A1597" s="184"/>
      <c r="B1597" s="187"/>
      <c r="D1597" s="168"/>
      <c r="E1597" s="169"/>
      <c r="F1597" s="170"/>
      <c r="G1597" s="171"/>
      <c r="H1597" s="171"/>
      <c r="N1597" s="189"/>
      <c r="O1597" s="189"/>
    </row>
    <row r="1598" spans="1:15" ht="16.2" thickBot="1">
      <c r="A1598" s="184"/>
      <c r="B1598" s="187"/>
      <c r="D1598" s="168"/>
      <c r="E1598" s="169"/>
      <c r="F1598" s="170"/>
      <c r="G1598" s="171"/>
      <c r="H1598" s="171"/>
      <c r="N1598" s="189"/>
      <c r="O1598" s="189"/>
    </row>
    <row r="1599" spans="1:15" ht="16.2" thickBot="1">
      <c r="A1599" s="184"/>
      <c r="B1599" s="187"/>
      <c r="D1599" s="168"/>
      <c r="E1599" s="169"/>
      <c r="F1599" s="170"/>
      <c r="G1599" s="171"/>
      <c r="H1599" s="171"/>
      <c r="N1599" s="189"/>
      <c r="O1599" s="189"/>
    </row>
    <row r="1600" spans="1:15" ht="16.2" thickBot="1">
      <c r="A1600" s="184"/>
      <c r="B1600" s="187"/>
      <c r="D1600" s="168"/>
      <c r="E1600" s="169"/>
      <c r="F1600" s="170"/>
      <c r="G1600" s="171"/>
      <c r="H1600" s="171"/>
      <c r="N1600" s="189"/>
      <c r="O1600" s="189"/>
    </row>
    <row r="1601" spans="1:15" ht="16.2" thickBot="1">
      <c r="A1601" s="184"/>
      <c r="B1601" s="187"/>
      <c r="D1601" s="168"/>
      <c r="E1601" s="169"/>
      <c r="F1601" s="170"/>
      <c r="G1601" s="171"/>
      <c r="H1601" s="171"/>
      <c r="N1601" s="189"/>
      <c r="O1601" s="189"/>
    </row>
    <row r="1602" spans="1:15" ht="16.2" thickBot="1">
      <c r="A1602" s="184"/>
      <c r="B1602" s="187"/>
      <c r="D1602" s="168"/>
      <c r="E1602" s="169"/>
      <c r="F1602" s="170"/>
      <c r="G1602" s="171"/>
      <c r="H1602" s="171"/>
      <c r="N1602" s="189"/>
      <c r="O1602" s="189"/>
    </row>
    <row r="1603" spans="1:15" ht="16.2" thickBot="1">
      <c r="A1603" s="184"/>
      <c r="B1603" s="187"/>
      <c r="D1603" s="168"/>
      <c r="E1603" s="169"/>
      <c r="F1603" s="170"/>
      <c r="G1603" s="171"/>
      <c r="H1603" s="171"/>
      <c r="N1603" s="189"/>
      <c r="O1603" s="189"/>
    </row>
    <row r="1604" spans="1:15" ht="16.2" thickBot="1">
      <c r="A1604" s="184"/>
      <c r="B1604" s="187"/>
      <c r="D1604" s="168"/>
      <c r="E1604" s="169"/>
      <c r="F1604" s="170"/>
      <c r="G1604" s="171"/>
      <c r="H1604" s="171"/>
      <c r="N1604" s="189"/>
      <c r="O1604" s="189"/>
    </row>
    <row r="1605" spans="1:15" ht="16.2" thickBot="1">
      <c r="A1605" s="184"/>
      <c r="B1605" s="187"/>
      <c r="D1605" s="168"/>
      <c r="E1605" s="169"/>
      <c r="F1605" s="170"/>
      <c r="G1605" s="171"/>
      <c r="H1605" s="171"/>
      <c r="N1605" s="189"/>
      <c r="O1605" s="189"/>
    </row>
    <row r="1606" spans="1:15" ht="16.2" thickBot="1">
      <c r="A1606" s="184"/>
      <c r="B1606" s="187"/>
      <c r="D1606" s="168"/>
      <c r="E1606" s="169"/>
      <c r="F1606" s="170"/>
      <c r="G1606" s="171"/>
      <c r="H1606" s="171"/>
      <c r="N1606" s="189"/>
      <c r="O1606" s="189"/>
    </row>
    <row r="1607" spans="1:15" ht="16.2" thickBot="1">
      <c r="A1607" s="184"/>
      <c r="B1607" s="187"/>
      <c r="D1607" s="168"/>
      <c r="E1607" s="169"/>
      <c r="F1607" s="170"/>
      <c r="G1607" s="171"/>
      <c r="H1607" s="171"/>
      <c r="N1607" s="189"/>
      <c r="O1607" s="189"/>
    </row>
    <row r="1608" spans="1:15" ht="16.2" thickBot="1">
      <c r="A1608" s="184"/>
      <c r="B1608" s="187"/>
      <c r="D1608" s="168"/>
      <c r="E1608" s="169"/>
      <c r="F1608" s="170"/>
      <c r="G1608" s="171"/>
      <c r="H1608" s="171"/>
      <c r="N1608" s="189"/>
      <c r="O1608" s="189"/>
    </row>
    <row r="1609" spans="1:15" ht="16.2" thickBot="1">
      <c r="A1609" s="184"/>
      <c r="B1609" s="187"/>
      <c r="D1609" s="168"/>
      <c r="E1609" s="169"/>
      <c r="F1609" s="170"/>
      <c r="G1609" s="171"/>
      <c r="H1609" s="171"/>
      <c r="N1609" s="189"/>
      <c r="O1609" s="189"/>
    </row>
    <row r="1610" spans="1:15" ht="16.2" thickBot="1">
      <c r="A1610" s="184"/>
      <c r="B1610" s="187"/>
      <c r="D1610" s="168"/>
      <c r="E1610" s="169"/>
      <c r="F1610" s="170"/>
      <c r="G1610" s="171"/>
      <c r="H1610" s="171"/>
      <c r="N1610" s="189"/>
      <c r="O1610" s="189"/>
    </row>
    <row r="1611" spans="1:15" ht="16.2" thickBot="1">
      <c r="A1611" s="184"/>
      <c r="B1611" s="187"/>
      <c r="D1611" s="168"/>
      <c r="E1611" s="169"/>
      <c r="F1611" s="170"/>
      <c r="G1611" s="171"/>
      <c r="H1611" s="171"/>
      <c r="N1611" s="189"/>
      <c r="O1611" s="189"/>
    </row>
    <row r="1612" spans="1:15" ht="16.2" thickBot="1">
      <c r="A1612" s="184"/>
      <c r="B1612" s="187"/>
      <c r="D1612" s="168"/>
      <c r="E1612" s="169"/>
      <c r="F1612" s="170"/>
      <c r="G1612" s="171"/>
      <c r="H1612" s="171"/>
      <c r="N1612" s="189"/>
      <c r="O1612" s="189"/>
    </row>
    <row r="1613" spans="1:15" ht="16.2" thickBot="1">
      <c r="A1613" s="184"/>
      <c r="B1613" s="187"/>
      <c r="D1613" s="168"/>
      <c r="E1613" s="169"/>
      <c r="F1613" s="170"/>
      <c r="G1613" s="171"/>
      <c r="H1613" s="171"/>
      <c r="N1613" s="189"/>
      <c r="O1613" s="189"/>
    </row>
    <row r="1614" spans="1:15" ht="16.2" thickBot="1">
      <c r="A1614" s="184"/>
      <c r="B1614" s="187"/>
      <c r="D1614" s="168"/>
      <c r="E1614" s="169"/>
      <c r="F1614" s="170"/>
      <c r="G1614" s="171"/>
      <c r="H1614" s="171"/>
      <c r="N1614" s="189"/>
      <c r="O1614" s="189"/>
    </row>
    <row r="1615" spans="1:15" ht="16.2" thickBot="1">
      <c r="A1615" s="184"/>
      <c r="B1615" s="187"/>
      <c r="D1615" s="168"/>
      <c r="E1615" s="169"/>
      <c r="F1615" s="170"/>
      <c r="G1615" s="171"/>
      <c r="H1615" s="171"/>
      <c r="N1615" s="189"/>
      <c r="O1615" s="189"/>
    </row>
    <row r="1616" spans="1:15" ht="16.2" thickBot="1">
      <c r="A1616" s="184"/>
      <c r="B1616" s="187"/>
      <c r="D1616" s="168"/>
      <c r="E1616" s="169"/>
      <c r="F1616" s="170"/>
      <c r="G1616" s="171"/>
      <c r="H1616" s="171"/>
      <c r="N1616" s="189"/>
      <c r="O1616" s="189"/>
    </row>
    <row r="1617" spans="1:15" ht="16.2" thickBot="1">
      <c r="A1617" s="184"/>
      <c r="B1617" s="187"/>
      <c r="D1617" s="168"/>
      <c r="E1617" s="169"/>
      <c r="F1617" s="170"/>
      <c r="G1617" s="171"/>
      <c r="H1617" s="171"/>
      <c r="N1617" s="189"/>
      <c r="O1617" s="189"/>
    </row>
    <row r="1618" spans="1:15" ht="16.2" thickBot="1">
      <c r="A1618" s="184"/>
      <c r="B1618" s="187"/>
      <c r="D1618" s="168"/>
      <c r="E1618" s="169"/>
      <c r="F1618" s="170"/>
      <c r="G1618" s="171"/>
      <c r="H1618" s="171"/>
      <c r="N1618" s="189"/>
      <c r="O1618" s="189"/>
    </row>
    <row r="1619" spans="1:15" ht="16.2" thickBot="1">
      <c r="A1619" s="184"/>
      <c r="B1619" s="187"/>
      <c r="D1619" s="168"/>
      <c r="E1619" s="169"/>
      <c r="F1619" s="170"/>
      <c r="G1619" s="171"/>
      <c r="H1619" s="171"/>
      <c r="N1619" s="189"/>
      <c r="O1619" s="189"/>
    </row>
    <row r="1620" spans="1:15" ht="16.2" thickBot="1">
      <c r="A1620" s="184"/>
      <c r="B1620" s="187"/>
      <c r="D1620" s="168"/>
      <c r="E1620" s="169"/>
      <c r="F1620" s="170"/>
      <c r="G1620" s="171"/>
      <c r="H1620" s="171"/>
      <c r="N1620" s="189"/>
      <c r="O1620" s="189"/>
    </row>
    <row r="1621" spans="1:15" ht="16.2" thickBot="1">
      <c r="A1621" s="184"/>
      <c r="B1621" s="187"/>
      <c r="D1621" s="168"/>
      <c r="E1621" s="169"/>
      <c r="F1621" s="170"/>
      <c r="G1621" s="171"/>
      <c r="H1621" s="171"/>
      <c r="N1621" s="189"/>
      <c r="O1621" s="189"/>
    </row>
    <row r="1622" spans="1:15" ht="16.2" thickBot="1">
      <c r="A1622" s="184"/>
      <c r="B1622" s="187"/>
      <c r="D1622" s="168"/>
      <c r="E1622" s="169"/>
      <c r="F1622" s="170"/>
      <c r="G1622" s="171"/>
      <c r="H1622" s="171"/>
      <c r="N1622" s="189"/>
      <c r="O1622" s="189"/>
    </row>
    <row r="1623" spans="1:15" ht="16.2" thickBot="1">
      <c r="A1623" s="184"/>
      <c r="B1623" s="187"/>
      <c r="D1623" s="168"/>
      <c r="E1623" s="169"/>
      <c r="F1623" s="170"/>
      <c r="G1623" s="171"/>
      <c r="H1623" s="171"/>
      <c r="N1623" s="189"/>
      <c r="O1623" s="189"/>
    </row>
    <row r="1624" spans="1:15" ht="16.2" thickBot="1">
      <c r="A1624" s="184"/>
      <c r="B1624" s="187"/>
      <c r="D1624" s="168"/>
      <c r="E1624" s="169"/>
      <c r="F1624" s="170"/>
      <c r="G1624" s="171"/>
      <c r="H1624" s="171"/>
      <c r="N1624" s="189"/>
      <c r="O1624" s="189"/>
    </row>
    <row r="1625" spans="1:15" ht="16.2" thickBot="1">
      <c r="A1625" s="184"/>
      <c r="B1625" s="187"/>
      <c r="D1625" s="168"/>
      <c r="E1625" s="169"/>
      <c r="F1625" s="170"/>
      <c r="G1625" s="171"/>
      <c r="H1625" s="171"/>
      <c r="N1625" s="189"/>
      <c r="O1625" s="189"/>
    </row>
    <row r="1626" spans="1:15" ht="16.2" thickBot="1">
      <c r="A1626" s="184"/>
      <c r="B1626" s="187"/>
      <c r="D1626" s="168"/>
      <c r="E1626" s="169"/>
      <c r="F1626" s="170"/>
      <c r="G1626" s="171"/>
      <c r="H1626" s="171"/>
      <c r="N1626" s="189"/>
      <c r="O1626" s="189"/>
    </row>
    <row r="1627" spans="1:15" ht="16.2" thickBot="1">
      <c r="A1627" s="184"/>
      <c r="B1627" s="187"/>
      <c r="D1627" s="168"/>
      <c r="E1627" s="169"/>
      <c r="F1627" s="170"/>
      <c r="G1627" s="171"/>
      <c r="H1627" s="171"/>
      <c r="N1627" s="189"/>
      <c r="O1627" s="189"/>
    </row>
    <row r="1628" spans="1:15" ht="16.2" thickBot="1">
      <c r="A1628" s="184"/>
      <c r="B1628" s="187"/>
      <c r="D1628" s="168"/>
      <c r="E1628" s="169"/>
      <c r="F1628" s="170"/>
      <c r="G1628" s="171"/>
      <c r="H1628" s="171"/>
      <c r="N1628" s="189"/>
      <c r="O1628" s="189"/>
    </row>
    <row r="1629" spans="1:15" ht="16.2" thickBot="1">
      <c r="A1629" s="184"/>
      <c r="B1629" s="187"/>
      <c r="D1629" s="168"/>
      <c r="E1629" s="169"/>
      <c r="F1629" s="170"/>
      <c r="G1629" s="171"/>
      <c r="H1629" s="171"/>
      <c r="N1629" s="189"/>
      <c r="O1629" s="189"/>
    </row>
    <row r="1630" spans="1:15" ht="16.2" thickBot="1">
      <c r="A1630" s="184"/>
      <c r="B1630" s="187"/>
      <c r="D1630" s="168"/>
      <c r="E1630" s="169"/>
      <c r="F1630" s="170"/>
      <c r="G1630" s="171"/>
      <c r="H1630" s="171"/>
      <c r="N1630" s="189"/>
      <c r="O1630" s="189"/>
    </row>
    <row r="1631" spans="1:15" ht="16.2" thickBot="1">
      <c r="A1631" s="184"/>
      <c r="B1631" s="187"/>
      <c r="D1631" s="168"/>
      <c r="E1631" s="169"/>
      <c r="F1631" s="170"/>
      <c r="G1631" s="171"/>
      <c r="H1631" s="171"/>
      <c r="N1631" s="189"/>
      <c r="O1631" s="189"/>
    </row>
    <row r="1632" spans="1:15" ht="16.2" thickBot="1">
      <c r="A1632" s="184"/>
      <c r="B1632" s="187"/>
      <c r="D1632" s="168"/>
      <c r="E1632" s="169"/>
      <c r="F1632" s="170"/>
      <c r="G1632" s="171"/>
      <c r="H1632" s="171"/>
      <c r="N1632" s="189"/>
      <c r="O1632" s="189"/>
    </row>
    <row r="1633" spans="1:15" ht="16.2" thickBot="1">
      <c r="A1633" s="184"/>
      <c r="B1633" s="187"/>
      <c r="D1633" s="168"/>
      <c r="E1633" s="169"/>
      <c r="F1633" s="170"/>
      <c r="G1633" s="171"/>
      <c r="H1633" s="171"/>
      <c r="N1633" s="189"/>
      <c r="O1633" s="189"/>
    </row>
    <row r="1634" spans="1:15" ht="16.2" thickBot="1">
      <c r="A1634" s="184"/>
      <c r="B1634" s="187"/>
      <c r="D1634" s="168"/>
      <c r="E1634" s="169"/>
      <c r="F1634" s="170"/>
      <c r="G1634" s="171"/>
      <c r="H1634" s="171"/>
      <c r="N1634" s="189"/>
      <c r="O1634" s="189"/>
    </row>
    <row r="1635" spans="1:15" ht="16.2" thickBot="1">
      <c r="A1635" s="184"/>
      <c r="B1635" s="187"/>
      <c r="D1635" s="168"/>
      <c r="E1635" s="169"/>
      <c r="F1635" s="170"/>
      <c r="G1635" s="171"/>
      <c r="H1635" s="171"/>
      <c r="N1635" s="189"/>
      <c r="O1635" s="189"/>
    </row>
    <row r="1636" spans="1:15" ht="16.2" thickBot="1">
      <c r="A1636" s="184"/>
      <c r="B1636" s="187"/>
      <c r="D1636" s="168"/>
      <c r="E1636" s="169"/>
      <c r="F1636" s="170"/>
      <c r="G1636" s="171"/>
      <c r="H1636" s="171"/>
      <c r="N1636" s="189"/>
      <c r="O1636" s="189"/>
    </row>
    <row r="1637" spans="1:15" ht="16.2" thickBot="1">
      <c r="A1637" s="184"/>
      <c r="B1637" s="187"/>
      <c r="D1637" s="168"/>
      <c r="E1637" s="169"/>
      <c r="F1637" s="170"/>
      <c r="G1637" s="171"/>
      <c r="H1637" s="171"/>
      <c r="N1637" s="189"/>
      <c r="O1637" s="189"/>
    </row>
    <row r="1638" spans="1:15" ht="16.2" thickBot="1">
      <c r="A1638" s="184"/>
      <c r="B1638" s="187"/>
      <c r="D1638" s="168"/>
      <c r="E1638" s="169"/>
      <c r="F1638" s="170"/>
      <c r="G1638" s="171"/>
      <c r="H1638" s="171"/>
      <c r="N1638" s="189"/>
      <c r="O1638" s="189"/>
    </row>
    <row r="1639" spans="1:15" ht="16.2" thickBot="1">
      <c r="A1639" s="184"/>
      <c r="B1639" s="187"/>
      <c r="D1639" s="168"/>
      <c r="E1639" s="169"/>
      <c r="F1639" s="170"/>
      <c r="G1639" s="171"/>
      <c r="H1639" s="171"/>
      <c r="N1639" s="189"/>
      <c r="O1639" s="189"/>
    </row>
    <row r="1640" spans="1:15" ht="16.2" thickBot="1">
      <c r="A1640" s="184"/>
      <c r="B1640" s="187"/>
      <c r="D1640" s="168"/>
      <c r="E1640" s="169"/>
      <c r="F1640" s="170"/>
      <c r="G1640" s="171"/>
      <c r="H1640" s="171"/>
      <c r="N1640" s="189"/>
      <c r="O1640" s="189"/>
    </row>
    <row r="1641" spans="1:15" ht="16.2" thickBot="1">
      <c r="A1641" s="184"/>
      <c r="B1641" s="187"/>
      <c r="D1641" s="168"/>
      <c r="E1641" s="169"/>
      <c r="F1641" s="170"/>
      <c r="G1641" s="171"/>
      <c r="H1641" s="171"/>
      <c r="N1641" s="189"/>
      <c r="O1641" s="189"/>
    </row>
    <row r="1642" spans="1:15" ht="16.2" thickBot="1">
      <c r="A1642" s="184"/>
      <c r="B1642" s="187"/>
      <c r="D1642" s="168"/>
      <c r="E1642" s="169"/>
      <c r="F1642" s="170"/>
      <c r="G1642" s="171"/>
      <c r="H1642" s="171"/>
      <c r="N1642" s="189"/>
      <c r="O1642" s="189"/>
    </row>
    <row r="1643" spans="1:15" ht="16.2" thickBot="1">
      <c r="A1643" s="184"/>
      <c r="B1643" s="187"/>
      <c r="D1643" s="168"/>
      <c r="E1643" s="169"/>
      <c r="F1643" s="170"/>
      <c r="G1643" s="171"/>
      <c r="H1643" s="171"/>
      <c r="N1643" s="189"/>
      <c r="O1643" s="189"/>
    </row>
    <row r="1644" spans="1:15" ht="16.2" thickBot="1">
      <c r="A1644" s="184"/>
      <c r="B1644" s="187"/>
      <c r="D1644" s="168"/>
      <c r="E1644" s="169"/>
      <c r="F1644" s="170"/>
      <c r="G1644" s="171"/>
      <c r="H1644" s="171"/>
      <c r="N1644" s="189"/>
      <c r="O1644" s="189"/>
    </row>
    <row r="1645" spans="1:15" ht="16.2" thickBot="1">
      <c r="A1645" s="184"/>
      <c r="B1645" s="187"/>
      <c r="D1645" s="168"/>
      <c r="E1645" s="169"/>
      <c r="F1645" s="170"/>
      <c r="G1645" s="171"/>
      <c r="H1645" s="171"/>
      <c r="N1645" s="189"/>
      <c r="O1645" s="189"/>
    </row>
    <row r="1646" spans="1:15" ht="16.2" thickBot="1">
      <c r="A1646" s="184"/>
      <c r="B1646" s="187"/>
      <c r="D1646" s="168"/>
      <c r="E1646" s="169"/>
      <c r="F1646" s="170"/>
      <c r="G1646" s="171"/>
      <c r="H1646" s="171"/>
      <c r="N1646" s="189"/>
      <c r="O1646" s="189"/>
    </row>
    <row r="1647" spans="1:15" ht="16.2" thickBot="1">
      <c r="A1647" s="184"/>
      <c r="B1647" s="187"/>
      <c r="D1647" s="168"/>
      <c r="E1647" s="169"/>
      <c r="F1647" s="170"/>
      <c r="G1647" s="171"/>
      <c r="H1647" s="171"/>
      <c r="N1647" s="189"/>
      <c r="O1647" s="189"/>
    </row>
    <row r="1648" spans="1:15" ht="16.2" thickBot="1">
      <c r="A1648" s="184"/>
      <c r="B1648" s="187"/>
      <c r="D1648" s="168"/>
      <c r="E1648" s="169"/>
      <c r="F1648" s="170"/>
      <c r="G1648" s="171"/>
      <c r="H1648" s="171"/>
      <c r="N1648" s="189"/>
      <c r="O1648" s="189"/>
    </row>
    <row r="1649" spans="1:15" ht="16.2" thickBot="1">
      <c r="A1649" s="184"/>
      <c r="B1649" s="187"/>
      <c r="D1649" s="168"/>
      <c r="E1649" s="169"/>
      <c r="F1649" s="170"/>
      <c r="G1649" s="171"/>
      <c r="H1649" s="171"/>
      <c r="N1649" s="189"/>
      <c r="O1649" s="189"/>
    </row>
    <row r="1650" spans="1:15" ht="16.2" thickBot="1">
      <c r="A1650" s="184"/>
      <c r="B1650" s="187"/>
      <c r="D1650" s="168"/>
      <c r="E1650" s="169"/>
      <c r="F1650" s="170"/>
      <c r="G1650" s="171"/>
      <c r="H1650" s="171"/>
      <c r="N1650" s="189"/>
      <c r="O1650" s="189"/>
    </row>
    <row r="1651" spans="1:15" ht="16.2" thickBot="1">
      <c r="A1651" s="184"/>
      <c r="B1651" s="187"/>
      <c r="D1651" s="168"/>
      <c r="E1651" s="169"/>
      <c r="F1651" s="170"/>
      <c r="G1651" s="171"/>
      <c r="H1651" s="171"/>
      <c r="N1651" s="189"/>
      <c r="O1651" s="189"/>
    </row>
    <row r="1652" spans="1:15" ht="16.2" thickBot="1">
      <c r="A1652" s="184"/>
      <c r="B1652" s="187"/>
      <c r="D1652" s="168"/>
      <c r="E1652" s="169"/>
      <c r="F1652" s="170"/>
      <c r="G1652" s="171"/>
      <c r="H1652" s="171"/>
      <c r="N1652" s="189"/>
      <c r="O1652" s="189"/>
    </row>
    <row r="1653" spans="1:15" ht="16.2" thickBot="1">
      <c r="A1653" s="184"/>
      <c r="B1653" s="187"/>
      <c r="D1653" s="168"/>
      <c r="E1653" s="169"/>
      <c r="F1653" s="170"/>
      <c r="G1653" s="171"/>
      <c r="H1653" s="171"/>
      <c r="N1653" s="189"/>
      <c r="O1653" s="189"/>
    </row>
    <row r="1654" spans="1:15" ht="16.2" thickBot="1">
      <c r="A1654" s="184"/>
      <c r="B1654" s="187"/>
      <c r="D1654" s="168"/>
      <c r="E1654" s="169"/>
      <c r="F1654" s="170"/>
      <c r="G1654" s="171"/>
      <c r="H1654" s="171"/>
      <c r="N1654" s="189"/>
      <c r="O1654" s="189"/>
    </row>
    <row r="1655" spans="1:15" ht="16.2" thickBot="1">
      <c r="A1655" s="184"/>
      <c r="B1655" s="187"/>
      <c r="D1655" s="168"/>
      <c r="E1655" s="169"/>
      <c r="F1655" s="170"/>
      <c r="G1655" s="171"/>
      <c r="H1655" s="171"/>
      <c r="N1655" s="189"/>
      <c r="O1655" s="189"/>
    </row>
    <row r="1656" spans="1:15" ht="16.2" thickBot="1">
      <c r="A1656" s="184"/>
      <c r="B1656" s="187"/>
      <c r="D1656" s="168"/>
      <c r="E1656" s="169"/>
      <c r="F1656" s="170"/>
      <c r="G1656" s="171"/>
      <c r="H1656" s="171"/>
      <c r="N1656" s="189"/>
      <c r="O1656" s="189"/>
    </row>
    <row r="1657" spans="1:15" ht="16.2" thickBot="1">
      <c r="A1657" s="184"/>
      <c r="B1657" s="187"/>
      <c r="D1657" s="168"/>
      <c r="E1657" s="169"/>
      <c r="F1657" s="170"/>
      <c r="G1657" s="171"/>
      <c r="H1657" s="171"/>
      <c r="N1657" s="189"/>
      <c r="O1657" s="189"/>
    </row>
    <row r="1658" spans="1:15" ht="16.2" thickBot="1">
      <c r="A1658" s="184"/>
      <c r="B1658" s="187"/>
      <c r="D1658" s="168"/>
      <c r="E1658" s="169"/>
      <c r="F1658" s="170"/>
      <c r="G1658" s="171"/>
      <c r="H1658" s="171"/>
      <c r="N1658" s="189"/>
      <c r="O1658" s="189"/>
    </row>
    <row r="1659" spans="1:15" ht="16.2" thickBot="1">
      <c r="A1659" s="184"/>
      <c r="B1659" s="187"/>
      <c r="D1659" s="168"/>
      <c r="E1659" s="169"/>
      <c r="F1659" s="170"/>
      <c r="G1659" s="171"/>
      <c r="H1659" s="171"/>
      <c r="N1659" s="189"/>
      <c r="O1659" s="189"/>
    </row>
    <row r="1660" spans="1:15" ht="16.2" thickBot="1">
      <c r="A1660" s="184"/>
      <c r="B1660" s="187"/>
      <c r="D1660" s="168"/>
      <c r="E1660" s="169"/>
      <c r="F1660" s="170"/>
      <c r="G1660" s="171"/>
      <c r="H1660" s="171"/>
      <c r="N1660" s="189"/>
      <c r="O1660" s="189"/>
    </row>
    <row r="1661" spans="1:15" ht="16.2" thickBot="1">
      <c r="A1661" s="184"/>
      <c r="B1661" s="187"/>
      <c r="D1661" s="168"/>
      <c r="E1661" s="169"/>
      <c r="F1661" s="170"/>
      <c r="G1661" s="171"/>
      <c r="H1661" s="171"/>
      <c r="N1661" s="189"/>
      <c r="O1661" s="189"/>
    </row>
    <row r="1662" spans="1:15" ht="16.2" thickBot="1">
      <c r="A1662" s="184"/>
      <c r="B1662" s="187"/>
      <c r="D1662" s="168"/>
      <c r="E1662" s="169"/>
      <c r="F1662" s="170"/>
      <c r="G1662" s="171"/>
      <c r="H1662" s="171"/>
      <c r="N1662" s="189"/>
      <c r="O1662" s="189"/>
    </row>
    <row r="1663" spans="1:15" ht="16.2" thickBot="1">
      <c r="A1663" s="184"/>
      <c r="B1663" s="187"/>
      <c r="D1663" s="168"/>
      <c r="E1663" s="169"/>
      <c r="F1663" s="170"/>
      <c r="G1663" s="171"/>
      <c r="H1663" s="171"/>
      <c r="N1663" s="189"/>
      <c r="O1663" s="189"/>
    </row>
    <row r="1664" spans="1:15" ht="16.2" thickBot="1">
      <c r="A1664" s="184"/>
      <c r="B1664" s="187"/>
      <c r="D1664" s="168"/>
      <c r="E1664" s="169"/>
      <c r="F1664" s="170"/>
      <c r="G1664" s="171"/>
      <c r="H1664" s="171"/>
      <c r="N1664" s="189"/>
      <c r="O1664" s="189"/>
    </row>
    <row r="1665" spans="1:15" ht="16.2" thickBot="1">
      <c r="A1665" s="184"/>
      <c r="B1665" s="187"/>
      <c r="D1665" s="168"/>
      <c r="E1665" s="169"/>
      <c r="F1665" s="170"/>
      <c r="G1665" s="171"/>
      <c r="H1665" s="171"/>
      <c r="N1665" s="189"/>
      <c r="O1665" s="189"/>
    </row>
    <row r="1666" spans="1:15" ht="16.2" thickBot="1">
      <c r="A1666" s="184"/>
      <c r="B1666" s="187"/>
      <c r="D1666" s="168"/>
      <c r="E1666" s="169"/>
      <c r="F1666" s="170"/>
      <c r="G1666" s="171"/>
      <c r="H1666" s="171"/>
      <c r="N1666" s="189"/>
      <c r="O1666" s="189"/>
    </row>
    <row r="1667" spans="1:15" ht="16.2" thickBot="1">
      <c r="A1667" s="184"/>
      <c r="B1667" s="187"/>
      <c r="D1667" s="168"/>
      <c r="E1667" s="169"/>
      <c r="F1667" s="170"/>
      <c r="G1667" s="171"/>
      <c r="H1667" s="171"/>
      <c r="N1667" s="189"/>
      <c r="O1667" s="189"/>
    </row>
    <row r="1668" spans="1:15" ht="16.2" thickBot="1">
      <c r="A1668" s="184"/>
      <c r="B1668" s="187"/>
      <c r="D1668" s="168"/>
      <c r="E1668" s="169"/>
      <c r="F1668" s="170"/>
      <c r="G1668" s="171"/>
      <c r="H1668" s="171"/>
      <c r="N1668" s="189"/>
      <c r="O1668" s="189"/>
    </row>
    <row r="1669" spans="1:15" ht="16.2" thickBot="1">
      <c r="A1669" s="184"/>
      <c r="B1669" s="187"/>
      <c r="D1669" s="168"/>
      <c r="E1669" s="169"/>
      <c r="F1669" s="170"/>
      <c r="G1669" s="171"/>
      <c r="H1669" s="171"/>
      <c r="N1669" s="189"/>
      <c r="O1669" s="189"/>
    </row>
    <row r="1670" spans="1:15" ht="16.2" thickBot="1">
      <c r="A1670" s="184"/>
      <c r="B1670" s="187"/>
      <c r="D1670" s="168"/>
      <c r="E1670" s="169"/>
      <c r="F1670" s="170"/>
      <c r="G1670" s="171"/>
      <c r="H1670" s="171"/>
      <c r="N1670" s="189"/>
      <c r="O1670" s="189"/>
    </row>
    <row r="1671" spans="1:15" ht="16.2" thickBot="1">
      <c r="A1671" s="184"/>
      <c r="B1671" s="187"/>
      <c r="D1671" s="168"/>
      <c r="E1671" s="169"/>
      <c r="F1671" s="170"/>
      <c r="G1671" s="171"/>
      <c r="H1671" s="171"/>
      <c r="N1671" s="189"/>
      <c r="O1671" s="189"/>
    </row>
    <row r="1672" spans="1:15" ht="16.2" thickBot="1">
      <c r="A1672" s="184"/>
      <c r="B1672" s="187"/>
      <c r="D1672" s="168"/>
      <c r="E1672" s="169"/>
      <c r="F1672" s="170"/>
      <c r="G1672" s="171"/>
      <c r="H1672" s="171"/>
      <c r="N1672" s="189"/>
      <c r="O1672" s="189"/>
    </row>
    <row r="1673" spans="1:15" ht="16.2" thickBot="1">
      <c r="A1673" s="184"/>
      <c r="B1673" s="187"/>
      <c r="D1673" s="168"/>
      <c r="E1673" s="169"/>
      <c r="F1673" s="170"/>
      <c r="G1673" s="171"/>
      <c r="H1673" s="171"/>
      <c r="N1673" s="189"/>
      <c r="O1673" s="189"/>
    </row>
    <row r="1674" spans="1:15" ht="16.2" thickBot="1">
      <c r="A1674" s="184"/>
      <c r="B1674" s="187"/>
      <c r="D1674" s="168"/>
      <c r="E1674" s="169"/>
      <c r="F1674" s="170"/>
      <c r="G1674" s="171"/>
      <c r="H1674" s="171"/>
      <c r="N1674" s="189"/>
      <c r="O1674" s="189"/>
    </row>
    <row r="1675" spans="1:15" ht="16.2" thickBot="1">
      <c r="A1675" s="184"/>
      <c r="B1675" s="187"/>
      <c r="D1675" s="168"/>
      <c r="E1675" s="169"/>
      <c r="F1675" s="170"/>
      <c r="G1675" s="171"/>
      <c r="H1675" s="171"/>
      <c r="N1675" s="189"/>
      <c r="O1675" s="189"/>
    </row>
    <row r="1676" spans="1:15" ht="16.2" thickBot="1">
      <c r="A1676" s="184"/>
      <c r="B1676" s="187"/>
      <c r="D1676" s="168"/>
      <c r="E1676" s="169"/>
      <c r="F1676" s="170"/>
      <c r="G1676" s="171"/>
      <c r="H1676" s="171"/>
      <c r="N1676" s="189"/>
      <c r="O1676" s="189"/>
    </row>
    <row r="1677" spans="1:15" ht="16.2" thickBot="1">
      <c r="A1677" s="184"/>
      <c r="B1677" s="187"/>
      <c r="D1677" s="168"/>
      <c r="E1677" s="169"/>
      <c r="F1677" s="170"/>
      <c r="G1677" s="171"/>
      <c r="H1677" s="171"/>
      <c r="N1677" s="189"/>
      <c r="O1677" s="189"/>
    </row>
    <row r="1678" spans="1:15" ht="16.2" thickBot="1">
      <c r="A1678" s="184"/>
      <c r="B1678" s="187"/>
      <c r="D1678" s="168"/>
      <c r="E1678" s="169"/>
      <c r="F1678" s="170"/>
      <c r="G1678" s="171"/>
      <c r="H1678" s="171"/>
      <c r="N1678" s="189"/>
      <c r="O1678" s="189"/>
    </row>
    <row r="1679" spans="1:15" ht="16.2" thickBot="1">
      <c r="A1679" s="184"/>
      <c r="B1679" s="187"/>
      <c r="D1679" s="168"/>
      <c r="E1679" s="169"/>
      <c r="F1679" s="170"/>
      <c r="G1679" s="171"/>
      <c r="H1679" s="171"/>
      <c r="N1679" s="189"/>
      <c r="O1679" s="189"/>
    </row>
    <row r="1680" spans="1:15" ht="16.2" thickBot="1">
      <c r="A1680" s="184"/>
      <c r="B1680" s="187"/>
      <c r="D1680" s="168"/>
      <c r="E1680" s="169"/>
      <c r="F1680" s="170"/>
      <c r="G1680" s="171"/>
      <c r="H1680" s="171"/>
      <c r="N1680" s="189"/>
      <c r="O1680" s="189"/>
    </row>
    <row r="1681" spans="1:15" ht="16.2" thickBot="1">
      <c r="A1681" s="184"/>
      <c r="B1681" s="187"/>
      <c r="D1681" s="168"/>
      <c r="E1681" s="169"/>
      <c r="F1681" s="170"/>
      <c r="G1681" s="171"/>
      <c r="H1681" s="171"/>
      <c r="N1681" s="189"/>
      <c r="O1681" s="189"/>
    </row>
    <row r="1682" spans="1:15" ht="16.2" thickBot="1">
      <c r="A1682" s="184"/>
      <c r="B1682" s="187"/>
      <c r="D1682" s="168"/>
      <c r="E1682" s="169"/>
      <c r="F1682" s="170"/>
      <c r="G1682" s="171"/>
      <c r="H1682" s="171"/>
      <c r="N1682" s="189"/>
      <c r="O1682" s="189"/>
    </row>
    <row r="1683" spans="1:15" ht="16.2" thickBot="1">
      <c r="A1683" s="184"/>
      <c r="B1683" s="187"/>
      <c r="D1683" s="168"/>
      <c r="E1683" s="169"/>
      <c r="F1683" s="170"/>
      <c r="G1683" s="171"/>
      <c r="H1683" s="171"/>
      <c r="N1683" s="189"/>
      <c r="O1683" s="189"/>
    </row>
    <row r="1684" spans="1:15" ht="16.2" thickBot="1">
      <c r="A1684" s="184"/>
      <c r="B1684" s="187"/>
      <c r="D1684" s="168"/>
      <c r="E1684" s="169"/>
      <c r="F1684" s="170"/>
      <c r="G1684" s="171"/>
      <c r="H1684" s="171"/>
      <c r="N1684" s="189"/>
      <c r="O1684" s="189"/>
    </row>
    <row r="1685" spans="1:15" ht="16.2" thickBot="1">
      <c r="A1685" s="184"/>
      <c r="B1685" s="187"/>
      <c r="D1685" s="168"/>
      <c r="E1685" s="169"/>
      <c r="F1685" s="170"/>
      <c r="G1685" s="171"/>
      <c r="H1685" s="171"/>
      <c r="N1685" s="189"/>
      <c r="O1685" s="189"/>
    </row>
    <row r="1686" spans="1:15" ht="16.2" thickBot="1">
      <c r="A1686" s="184"/>
      <c r="B1686" s="187"/>
      <c r="D1686" s="168"/>
      <c r="E1686" s="169"/>
      <c r="F1686" s="170"/>
      <c r="G1686" s="171"/>
      <c r="H1686" s="171"/>
      <c r="N1686" s="189"/>
      <c r="O1686" s="189"/>
    </row>
    <row r="1687" spans="1:15" ht="16.2" thickBot="1">
      <c r="A1687" s="184"/>
      <c r="B1687" s="187"/>
      <c r="D1687" s="168"/>
      <c r="E1687" s="169"/>
      <c r="F1687" s="170"/>
      <c r="G1687" s="171"/>
      <c r="H1687" s="171"/>
      <c r="N1687" s="189"/>
      <c r="O1687" s="189"/>
    </row>
    <row r="1688" spans="1:15" ht="16.2" thickBot="1">
      <c r="A1688" s="184"/>
      <c r="B1688" s="187"/>
      <c r="D1688" s="168"/>
      <c r="E1688" s="169"/>
      <c r="F1688" s="170"/>
      <c r="G1688" s="171"/>
      <c r="H1688" s="171"/>
      <c r="N1688" s="189"/>
      <c r="O1688" s="189"/>
    </row>
    <row r="1689" spans="1:15" ht="16.2" thickBot="1">
      <c r="A1689" s="184"/>
      <c r="B1689" s="187"/>
      <c r="D1689" s="168"/>
      <c r="E1689" s="169"/>
      <c r="F1689" s="170"/>
      <c r="G1689" s="171"/>
      <c r="H1689" s="171"/>
      <c r="N1689" s="189"/>
      <c r="O1689" s="189"/>
    </row>
    <row r="1690" spans="1:15" ht="16.2" thickBot="1">
      <c r="A1690" s="184"/>
      <c r="B1690" s="187"/>
      <c r="D1690" s="168"/>
      <c r="E1690" s="169"/>
      <c r="F1690" s="170"/>
      <c r="G1690" s="171"/>
      <c r="H1690" s="171"/>
      <c r="N1690" s="189"/>
      <c r="O1690" s="189"/>
    </row>
    <row r="1691" spans="1:15" ht="16.2" thickBot="1">
      <c r="A1691" s="184"/>
      <c r="B1691" s="187"/>
      <c r="D1691" s="168"/>
      <c r="E1691" s="169"/>
      <c r="F1691" s="170"/>
      <c r="G1691" s="171"/>
      <c r="H1691" s="171"/>
      <c r="N1691" s="189"/>
      <c r="O1691" s="189"/>
    </row>
    <row r="1692" spans="1:15" ht="16.2" thickBot="1">
      <c r="A1692" s="184"/>
      <c r="B1692" s="187"/>
      <c r="D1692" s="168"/>
      <c r="E1692" s="169"/>
      <c r="F1692" s="170"/>
      <c r="G1692" s="171"/>
      <c r="H1692" s="171"/>
      <c r="N1692" s="189"/>
      <c r="O1692" s="189"/>
    </row>
    <row r="1693" spans="1:15" ht="16.2" thickBot="1">
      <c r="A1693" s="184"/>
      <c r="B1693" s="187"/>
      <c r="D1693" s="168"/>
      <c r="E1693" s="169"/>
      <c r="F1693" s="170"/>
      <c r="G1693" s="171"/>
      <c r="H1693" s="171"/>
      <c r="N1693" s="189"/>
      <c r="O1693" s="189"/>
    </row>
    <row r="1694" spans="1:15" ht="16.2" thickBot="1">
      <c r="A1694" s="184"/>
      <c r="B1694" s="187"/>
      <c r="D1694" s="168"/>
      <c r="E1694" s="169"/>
      <c r="F1694" s="170"/>
      <c r="G1694" s="171"/>
      <c r="H1694" s="171"/>
      <c r="N1694" s="189"/>
      <c r="O1694" s="189"/>
    </row>
    <row r="1695" spans="1:15" ht="16.2" thickBot="1">
      <c r="A1695" s="184"/>
      <c r="B1695" s="187"/>
      <c r="D1695" s="168"/>
      <c r="E1695" s="169"/>
      <c r="F1695" s="170"/>
      <c r="G1695" s="171"/>
      <c r="H1695" s="171"/>
      <c r="N1695" s="189"/>
      <c r="O1695" s="189"/>
    </row>
    <row r="1696" spans="1:15" ht="16.2" thickBot="1">
      <c r="A1696" s="184"/>
      <c r="B1696" s="187"/>
      <c r="D1696" s="168"/>
      <c r="E1696" s="169"/>
      <c r="F1696" s="170"/>
      <c r="G1696" s="171"/>
      <c r="H1696" s="171"/>
      <c r="N1696" s="189"/>
      <c r="O1696" s="189"/>
    </row>
    <row r="1697" spans="1:15" ht="16.2" thickBot="1">
      <c r="A1697" s="184"/>
      <c r="B1697" s="187"/>
      <c r="D1697" s="168"/>
      <c r="E1697" s="169"/>
      <c r="F1697" s="170"/>
      <c r="G1697" s="171"/>
      <c r="H1697" s="171"/>
      <c r="N1697" s="189"/>
      <c r="O1697" s="189"/>
    </row>
    <row r="1698" spans="1:15" ht="16.2" thickBot="1">
      <c r="A1698" s="184"/>
      <c r="B1698" s="187"/>
      <c r="D1698" s="168"/>
      <c r="E1698" s="169"/>
      <c r="F1698" s="170"/>
      <c r="G1698" s="171"/>
      <c r="H1698" s="171"/>
      <c r="N1698" s="189"/>
      <c r="O1698" s="189"/>
    </row>
    <row r="1699" spans="1:15" ht="16.2" thickBot="1">
      <c r="A1699" s="184"/>
      <c r="B1699" s="187"/>
      <c r="D1699" s="168"/>
      <c r="E1699" s="169"/>
      <c r="F1699" s="170"/>
      <c r="G1699" s="171"/>
      <c r="H1699" s="171"/>
      <c r="N1699" s="189"/>
      <c r="O1699" s="189"/>
    </row>
    <row r="1700" spans="1:15" ht="16.2" thickBot="1">
      <c r="A1700" s="184"/>
      <c r="B1700" s="187"/>
      <c r="D1700" s="168"/>
      <c r="E1700" s="169"/>
      <c r="F1700" s="170"/>
      <c r="G1700" s="171"/>
      <c r="H1700" s="171"/>
      <c r="N1700" s="189"/>
      <c r="O1700" s="189"/>
    </row>
    <row r="1701" spans="1:15" ht="16.2" thickBot="1">
      <c r="A1701" s="184"/>
      <c r="B1701" s="187"/>
      <c r="D1701" s="168"/>
      <c r="E1701" s="169"/>
      <c r="F1701" s="170"/>
      <c r="G1701" s="171"/>
      <c r="H1701" s="171"/>
      <c r="N1701" s="189"/>
      <c r="O1701" s="189"/>
    </row>
    <row r="1702" spans="1:15" ht="16.2" thickBot="1">
      <c r="A1702" s="184"/>
      <c r="B1702" s="187"/>
      <c r="D1702" s="168"/>
      <c r="E1702" s="169"/>
      <c r="F1702" s="170"/>
      <c r="G1702" s="171"/>
      <c r="H1702" s="171"/>
      <c r="N1702" s="189"/>
      <c r="O1702" s="189"/>
    </row>
    <row r="1703" spans="1:15" ht="16.2" thickBot="1">
      <c r="A1703" s="184"/>
      <c r="B1703" s="187"/>
      <c r="D1703" s="168"/>
      <c r="E1703" s="169"/>
      <c r="F1703" s="170"/>
      <c r="G1703" s="171"/>
      <c r="H1703" s="171"/>
      <c r="N1703" s="189"/>
      <c r="O1703" s="189"/>
    </row>
    <row r="1704" spans="1:15" ht="16.2" thickBot="1">
      <c r="A1704" s="184"/>
      <c r="B1704" s="187"/>
      <c r="D1704" s="168"/>
      <c r="E1704" s="169"/>
      <c r="F1704" s="170"/>
      <c r="G1704" s="171"/>
      <c r="H1704" s="171"/>
      <c r="N1704" s="189"/>
      <c r="O1704" s="189"/>
    </row>
    <row r="1705" spans="1:15" ht="16.2" thickBot="1">
      <c r="A1705" s="184"/>
      <c r="B1705" s="187"/>
      <c r="D1705" s="168"/>
      <c r="E1705" s="169"/>
      <c r="F1705" s="170"/>
      <c r="G1705" s="171"/>
      <c r="H1705" s="171"/>
      <c r="N1705" s="189"/>
      <c r="O1705" s="189"/>
    </row>
    <row r="1706" spans="1:15" ht="16.2" thickBot="1">
      <c r="A1706" s="184"/>
      <c r="B1706" s="187"/>
      <c r="D1706" s="168"/>
      <c r="E1706" s="169"/>
      <c r="F1706" s="170"/>
      <c r="G1706" s="171"/>
      <c r="H1706" s="171"/>
      <c r="N1706" s="189"/>
      <c r="O1706" s="189"/>
    </row>
    <row r="1707" spans="1:15" ht="16.2" thickBot="1">
      <c r="A1707" s="184"/>
      <c r="B1707" s="187"/>
      <c r="D1707" s="168"/>
      <c r="E1707" s="169"/>
      <c r="F1707" s="170"/>
      <c r="G1707" s="171"/>
      <c r="H1707" s="171"/>
      <c r="N1707" s="189"/>
      <c r="O1707" s="189"/>
    </row>
    <row r="1708" spans="1:15" ht="16.2" thickBot="1">
      <c r="A1708" s="184"/>
      <c r="B1708" s="187"/>
      <c r="D1708" s="168"/>
      <c r="E1708" s="169"/>
      <c r="F1708" s="170"/>
      <c r="G1708" s="171"/>
      <c r="H1708" s="171"/>
      <c r="N1708" s="189"/>
      <c r="O1708" s="189"/>
    </row>
    <row r="1709" spans="1:15" ht="16.2" thickBot="1">
      <c r="A1709" s="184"/>
      <c r="B1709" s="187"/>
      <c r="D1709" s="168"/>
      <c r="E1709" s="169"/>
      <c r="F1709" s="170"/>
      <c r="G1709" s="171"/>
      <c r="H1709" s="171"/>
      <c r="N1709" s="189"/>
      <c r="O1709" s="189"/>
    </row>
    <row r="1710" spans="1:15" ht="16.2" thickBot="1">
      <c r="A1710" s="184"/>
      <c r="B1710" s="187"/>
      <c r="D1710" s="168"/>
      <c r="E1710" s="169"/>
      <c r="F1710" s="170"/>
      <c r="G1710" s="171"/>
      <c r="H1710" s="171"/>
      <c r="N1710" s="189"/>
      <c r="O1710" s="189"/>
    </row>
    <row r="1711" spans="1:15" ht="16.2" thickBot="1">
      <c r="A1711" s="184"/>
      <c r="B1711" s="187"/>
      <c r="D1711" s="168"/>
      <c r="E1711" s="169"/>
      <c r="F1711" s="170"/>
      <c r="G1711" s="171"/>
      <c r="H1711" s="171"/>
      <c r="N1711" s="189"/>
      <c r="O1711" s="189"/>
    </row>
    <row r="1712" spans="1:15" ht="16.2" thickBot="1">
      <c r="A1712" s="184"/>
      <c r="B1712" s="187"/>
      <c r="D1712" s="168"/>
      <c r="E1712" s="169"/>
      <c r="F1712" s="170"/>
      <c r="G1712" s="171"/>
      <c r="H1712" s="171"/>
      <c r="N1712" s="189"/>
      <c r="O1712" s="189"/>
    </row>
    <row r="1713" spans="1:15" ht="16.2" thickBot="1">
      <c r="A1713" s="184"/>
      <c r="B1713" s="187"/>
      <c r="D1713" s="168"/>
      <c r="E1713" s="169"/>
      <c r="F1713" s="170"/>
      <c r="G1713" s="171"/>
      <c r="H1713" s="171"/>
      <c r="N1713" s="189"/>
      <c r="O1713" s="189"/>
    </row>
    <row r="1714" spans="1:15" ht="16.2" thickBot="1">
      <c r="A1714" s="184"/>
      <c r="B1714" s="187"/>
      <c r="D1714" s="168"/>
      <c r="E1714" s="169"/>
      <c r="F1714" s="170"/>
      <c r="G1714" s="171"/>
      <c r="H1714" s="171"/>
      <c r="N1714" s="189"/>
      <c r="O1714" s="189"/>
    </row>
    <row r="1715" spans="1:15" ht="16.2" thickBot="1">
      <c r="A1715" s="184"/>
      <c r="B1715" s="187"/>
      <c r="D1715" s="168"/>
      <c r="E1715" s="169"/>
      <c r="F1715" s="170"/>
      <c r="G1715" s="171"/>
      <c r="H1715" s="171"/>
      <c r="N1715" s="189"/>
      <c r="O1715" s="189"/>
    </row>
    <row r="1716" spans="1:15" ht="16.2" thickBot="1">
      <c r="A1716" s="184"/>
      <c r="B1716" s="187"/>
      <c r="D1716" s="168"/>
      <c r="E1716" s="169"/>
      <c r="F1716" s="170"/>
      <c r="G1716" s="171"/>
      <c r="H1716" s="171"/>
      <c r="N1716" s="189"/>
      <c r="O1716" s="189"/>
    </row>
    <row r="1717" spans="1:15" ht="16.2" thickBot="1">
      <c r="A1717" s="184"/>
      <c r="B1717" s="187"/>
      <c r="D1717" s="168"/>
      <c r="E1717" s="169"/>
      <c r="F1717" s="170"/>
      <c r="G1717" s="171"/>
      <c r="H1717" s="171"/>
      <c r="N1717" s="189"/>
      <c r="O1717" s="189"/>
    </row>
    <row r="1718" spans="1:15" ht="16.2" thickBot="1">
      <c r="A1718" s="184"/>
      <c r="B1718" s="187"/>
      <c r="D1718" s="168"/>
      <c r="E1718" s="169"/>
      <c r="F1718" s="170"/>
      <c r="G1718" s="171"/>
      <c r="H1718" s="171"/>
      <c r="N1718" s="189"/>
      <c r="O1718" s="189"/>
    </row>
    <row r="1719" spans="1:15" ht="16.2" thickBot="1">
      <c r="A1719" s="184"/>
      <c r="B1719" s="187"/>
      <c r="D1719" s="168"/>
      <c r="E1719" s="169"/>
      <c r="F1719" s="170"/>
      <c r="G1719" s="171"/>
      <c r="H1719" s="171"/>
      <c r="N1719" s="189"/>
      <c r="O1719" s="189"/>
    </row>
    <row r="1720" spans="1:15" ht="16.2" thickBot="1">
      <c r="A1720" s="184"/>
      <c r="B1720" s="187"/>
      <c r="D1720" s="168"/>
      <c r="E1720" s="169"/>
      <c r="F1720" s="170"/>
      <c r="G1720" s="171"/>
      <c r="H1720" s="171"/>
      <c r="N1720" s="189"/>
      <c r="O1720" s="189"/>
    </row>
    <row r="1721" spans="1:15" ht="16.2" thickBot="1">
      <c r="A1721" s="184"/>
      <c r="B1721" s="187"/>
      <c r="D1721" s="168"/>
      <c r="E1721" s="169"/>
      <c r="F1721" s="170"/>
      <c r="G1721" s="171"/>
      <c r="H1721" s="171"/>
      <c r="N1721" s="189"/>
      <c r="O1721" s="189"/>
    </row>
    <row r="1722" spans="1:15" ht="16.2" thickBot="1">
      <c r="A1722" s="184"/>
      <c r="B1722" s="187"/>
      <c r="D1722" s="168"/>
      <c r="E1722" s="169"/>
      <c r="F1722" s="170"/>
      <c r="G1722" s="171"/>
      <c r="H1722" s="171"/>
      <c r="N1722" s="189"/>
      <c r="O1722" s="189"/>
    </row>
    <row r="1723" spans="1:15" ht="16.2" thickBot="1">
      <c r="A1723" s="184"/>
      <c r="B1723" s="187"/>
      <c r="D1723" s="168"/>
      <c r="E1723" s="169"/>
      <c r="F1723" s="170"/>
      <c r="G1723" s="171"/>
      <c r="H1723" s="171"/>
      <c r="N1723" s="189"/>
      <c r="O1723" s="189"/>
    </row>
    <row r="1724" spans="1:15" ht="16.2" thickBot="1">
      <c r="A1724" s="184"/>
      <c r="B1724" s="187"/>
      <c r="D1724" s="168"/>
      <c r="E1724" s="169"/>
      <c r="F1724" s="170"/>
      <c r="G1724" s="171"/>
      <c r="H1724" s="171"/>
      <c r="N1724" s="189"/>
      <c r="O1724" s="189"/>
    </row>
    <row r="1725" spans="1:15" ht="16.2" thickBot="1">
      <c r="A1725" s="184"/>
      <c r="B1725" s="187"/>
      <c r="D1725" s="168"/>
      <c r="E1725" s="169"/>
      <c r="F1725" s="170"/>
      <c r="G1725" s="171"/>
      <c r="H1725" s="171"/>
      <c r="N1725" s="189"/>
      <c r="O1725" s="189"/>
    </row>
    <row r="1726" spans="1:15" ht="16.2" thickBot="1">
      <c r="A1726" s="184"/>
      <c r="B1726" s="187"/>
      <c r="D1726" s="168"/>
      <c r="E1726" s="169"/>
      <c r="F1726" s="170"/>
      <c r="G1726" s="171"/>
      <c r="H1726" s="171"/>
      <c r="N1726" s="189"/>
      <c r="O1726" s="189"/>
    </row>
    <row r="1727" spans="1:15" ht="16.2" thickBot="1">
      <c r="A1727" s="184"/>
      <c r="B1727" s="187"/>
      <c r="D1727" s="168"/>
      <c r="E1727" s="169"/>
      <c r="F1727" s="170"/>
      <c r="G1727" s="171"/>
      <c r="H1727" s="171"/>
      <c r="N1727" s="189"/>
      <c r="O1727" s="189"/>
    </row>
    <row r="1728" spans="1:15" ht="16.2" thickBot="1">
      <c r="A1728" s="184"/>
      <c r="B1728" s="187"/>
      <c r="D1728" s="168"/>
      <c r="E1728" s="169"/>
      <c r="F1728" s="170"/>
      <c r="G1728" s="171"/>
      <c r="H1728" s="171"/>
      <c r="N1728" s="189"/>
      <c r="O1728" s="189"/>
    </row>
    <row r="1729" spans="1:15" ht="16.2" thickBot="1">
      <c r="A1729" s="184"/>
      <c r="B1729" s="187"/>
      <c r="D1729" s="168"/>
      <c r="E1729" s="169"/>
      <c r="F1729" s="170"/>
      <c r="G1729" s="171"/>
      <c r="H1729" s="171"/>
      <c r="N1729" s="189"/>
      <c r="O1729" s="189"/>
    </row>
    <row r="1730" spans="1:15" ht="16.2" thickBot="1">
      <c r="A1730" s="184"/>
      <c r="B1730" s="187"/>
      <c r="D1730" s="168"/>
      <c r="E1730" s="169"/>
      <c r="F1730" s="170"/>
      <c r="G1730" s="171"/>
      <c r="H1730" s="171"/>
      <c r="N1730" s="189"/>
      <c r="O1730" s="189"/>
    </row>
    <row r="1731" spans="1:15" ht="16.2" thickBot="1">
      <c r="A1731" s="184"/>
      <c r="B1731" s="187"/>
      <c r="D1731" s="168"/>
      <c r="E1731" s="169"/>
      <c r="F1731" s="170"/>
      <c r="G1731" s="171"/>
      <c r="H1731" s="171"/>
      <c r="N1731" s="189"/>
      <c r="O1731" s="189"/>
    </row>
    <row r="1732" spans="1:15" ht="16.2" thickBot="1">
      <c r="A1732" s="184"/>
      <c r="B1732" s="187"/>
      <c r="D1732" s="168"/>
      <c r="E1732" s="169"/>
      <c r="F1732" s="170"/>
      <c r="G1732" s="171"/>
      <c r="H1732" s="171"/>
      <c r="N1732" s="189"/>
      <c r="O1732" s="189"/>
    </row>
    <row r="1733" spans="1:15" ht="16.2" thickBot="1">
      <c r="A1733" s="184"/>
      <c r="B1733" s="187"/>
      <c r="D1733" s="168"/>
      <c r="E1733" s="169"/>
      <c r="F1733" s="170"/>
      <c r="G1733" s="171"/>
      <c r="H1733" s="171"/>
      <c r="N1733" s="189"/>
      <c r="O1733" s="189"/>
    </row>
    <row r="1734" spans="1:15" ht="16.2" thickBot="1">
      <c r="A1734" s="184"/>
      <c r="B1734" s="187"/>
      <c r="D1734" s="168"/>
      <c r="E1734" s="169"/>
      <c r="F1734" s="170"/>
      <c r="G1734" s="171"/>
      <c r="H1734" s="171"/>
      <c r="N1734" s="189"/>
      <c r="O1734" s="189"/>
    </row>
    <row r="1735" spans="1:15" ht="16.2" thickBot="1">
      <c r="A1735" s="184"/>
      <c r="B1735" s="187"/>
      <c r="D1735" s="168"/>
      <c r="E1735" s="169"/>
      <c r="F1735" s="170"/>
      <c r="G1735" s="171"/>
      <c r="H1735" s="171"/>
      <c r="N1735" s="189"/>
      <c r="O1735" s="189"/>
    </row>
    <row r="1736" spans="1:15" ht="16.2" thickBot="1">
      <c r="A1736" s="184"/>
      <c r="B1736" s="187"/>
      <c r="D1736" s="168"/>
      <c r="E1736" s="169"/>
      <c r="F1736" s="170"/>
      <c r="G1736" s="171"/>
      <c r="H1736" s="171"/>
      <c r="N1736" s="189"/>
      <c r="O1736" s="189"/>
    </row>
    <row r="1737" spans="1:15" ht="16.2" thickBot="1">
      <c r="A1737" s="184"/>
      <c r="B1737" s="187"/>
      <c r="D1737" s="168"/>
      <c r="E1737" s="169"/>
      <c r="F1737" s="170"/>
      <c r="G1737" s="171"/>
      <c r="H1737" s="171"/>
      <c r="N1737" s="189"/>
      <c r="O1737" s="189"/>
    </row>
    <row r="1738" spans="1:15" ht="16.2" thickBot="1">
      <c r="A1738" s="184"/>
      <c r="B1738" s="187"/>
      <c r="D1738" s="168"/>
      <c r="E1738" s="169"/>
      <c r="F1738" s="170"/>
      <c r="G1738" s="171"/>
      <c r="H1738" s="171"/>
      <c r="N1738" s="189"/>
      <c r="O1738" s="189"/>
    </row>
    <row r="1739" spans="1:15" ht="16.2" thickBot="1">
      <c r="A1739" s="184"/>
      <c r="B1739" s="187"/>
      <c r="D1739" s="168"/>
      <c r="E1739" s="169"/>
      <c r="F1739" s="170"/>
      <c r="G1739" s="171"/>
      <c r="H1739" s="171"/>
      <c r="N1739" s="189"/>
      <c r="O1739" s="189"/>
    </row>
    <row r="1740" spans="1:15" ht="16.2" thickBot="1">
      <c r="A1740" s="184"/>
      <c r="B1740" s="187"/>
      <c r="D1740" s="168"/>
      <c r="E1740" s="169"/>
      <c r="F1740" s="170"/>
      <c r="G1740" s="171"/>
      <c r="H1740" s="171"/>
      <c r="N1740" s="189"/>
      <c r="O1740" s="189"/>
    </row>
    <row r="1741" spans="1:15" ht="16.2" thickBot="1">
      <c r="A1741" s="184"/>
      <c r="B1741" s="187"/>
      <c r="D1741" s="168"/>
      <c r="E1741" s="169"/>
      <c r="F1741" s="170"/>
      <c r="G1741" s="171"/>
      <c r="H1741" s="171"/>
      <c r="N1741" s="189"/>
      <c r="O1741" s="189"/>
    </row>
    <row r="1742" spans="1:15" ht="16.2" thickBot="1">
      <c r="A1742" s="184"/>
      <c r="B1742" s="187"/>
      <c r="D1742" s="168"/>
      <c r="E1742" s="169"/>
      <c r="F1742" s="170"/>
      <c r="G1742" s="171"/>
      <c r="H1742" s="171"/>
      <c r="N1742" s="189"/>
      <c r="O1742" s="189"/>
    </row>
    <row r="1743" spans="1:15" ht="16.2" thickBot="1">
      <c r="A1743" s="184"/>
      <c r="B1743" s="187"/>
      <c r="D1743" s="168"/>
      <c r="E1743" s="169"/>
      <c r="F1743" s="170"/>
      <c r="G1743" s="171"/>
      <c r="H1743" s="171"/>
      <c r="N1743" s="189"/>
      <c r="O1743" s="189"/>
    </row>
    <row r="1744" spans="1:15" ht="16.2" thickBot="1">
      <c r="A1744" s="184"/>
      <c r="B1744" s="187"/>
      <c r="D1744" s="168"/>
      <c r="E1744" s="169"/>
      <c r="F1744" s="170"/>
      <c r="G1744" s="171"/>
      <c r="H1744" s="171"/>
      <c r="N1744" s="189"/>
      <c r="O1744" s="189"/>
    </row>
    <row r="1745" spans="1:15" ht="16.2" thickBot="1">
      <c r="A1745" s="184"/>
      <c r="B1745" s="187"/>
      <c r="D1745" s="168"/>
      <c r="E1745" s="169"/>
      <c r="F1745" s="170"/>
      <c r="G1745" s="171"/>
      <c r="H1745" s="171"/>
      <c r="N1745" s="189"/>
      <c r="O1745" s="189"/>
    </row>
    <row r="1746" spans="1:15" ht="16.2" thickBot="1">
      <c r="A1746" s="184"/>
      <c r="B1746" s="187"/>
      <c r="D1746" s="168"/>
      <c r="E1746" s="169"/>
      <c r="F1746" s="170"/>
      <c r="G1746" s="171"/>
      <c r="H1746" s="171"/>
      <c r="N1746" s="189"/>
      <c r="O1746" s="189"/>
    </row>
    <row r="1747" spans="1:15" ht="16.2" thickBot="1">
      <c r="A1747" s="184"/>
      <c r="B1747" s="187"/>
      <c r="D1747" s="168"/>
      <c r="E1747" s="169"/>
      <c r="F1747" s="170"/>
      <c r="G1747" s="171"/>
      <c r="H1747" s="171"/>
      <c r="N1747" s="189"/>
      <c r="O1747" s="189"/>
    </row>
    <row r="1748" spans="1:15" ht="16.2" thickBot="1">
      <c r="A1748" s="184"/>
      <c r="B1748" s="187"/>
      <c r="D1748" s="168"/>
      <c r="E1748" s="169"/>
      <c r="F1748" s="170"/>
      <c r="G1748" s="171"/>
      <c r="H1748" s="171"/>
      <c r="N1748" s="189"/>
      <c r="O1748" s="189"/>
    </row>
    <row r="1749" spans="1:15" ht="16.2" thickBot="1">
      <c r="A1749" s="184"/>
      <c r="B1749" s="187"/>
      <c r="D1749" s="168"/>
      <c r="E1749" s="169"/>
      <c r="F1749" s="170"/>
      <c r="G1749" s="171"/>
      <c r="H1749" s="171"/>
      <c r="N1749" s="189"/>
      <c r="O1749" s="189"/>
    </row>
    <row r="1750" spans="1:15" ht="16.2" thickBot="1">
      <c r="A1750" s="184"/>
      <c r="B1750" s="187"/>
      <c r="D1750" s="168"/>
      <c r="E1750" s="169"/>
      <c r="F1750" s="170"/>
      <c r="G1750" s="171"/>
      <c r="H1750" s="171"/>
      <c r="N1750" s="189"/>
      <c r="O1750" s="189"/>
    </row>
    <row r="1751" spans="1:15" ht="16.2" thickBot="1">
      <c r="A1751" s="184"/>
      <c r="B1751" s="187"/>
      <c r="D1751" s="168"/>
      <c r="E1751" s="169"/>
      <c r="F1751" s="170"/>
      <c r="G1751" s="171"/>
      <c r="H1751" s="171"/>
      <c r="N1751" s="189"/>
      <c r="O1751" s="189"/>
    </row>
    <row r="1752" spans="1:15" ht="16.2" thickBot="1">
      <c r="A1752" s="184"/>
      <c r="B1752" s="187"/>
      <c r="D1752" s="168"/>
      <c r="E1752" s="169"/>
      <c r="F1752" s="170"/>
      <c r="G1752" s="171"/>
      <c r="H1752" s="171"/>
      <c r="N1752" s="189"/>
      <c r="O1752" s="189"/>
    </row>
    <row r="1753" spans="1:15" ht="16.2" thickBot="1">
      <c r="A1753" s="184"/>
      <c r="B1753" s="187"/>
      <c r="D1753" s="168"/>
      <c r="E1753" s="169"/>
      <c r="F1753" s="170"/>
      <c r="G1753" s="171"/>
      <c r="H1753" s="171"/>
      <c r="N1753" s="189"/>
      <c r="O1753" s="189"/>
    </row>
    <row r="1754" spans="1:15" ht="16.2" thickBot="1">
      <c r="A1754" s="184"/>
      <c r="B1754" s="187"/>
      <c r="D1754" s="168"/>
      <c r="E1754" s="169"/>
      <c r="F1754" s="170"/>
      <c r="G1754" s="171"/>
      <c r="H1754" s="171"/>
      <c r="N1754" s="189"/>
      <c r="O1754" s="189"/>
    </row>
    <row r="1755" spans="1:15" ht="16.2" thickBot="1">
      <c r="A1755" s="184"/>
      <c r="B1755" s="187"/>
      <c r="D1755" s="168"/>
      <c r="E1755" s="169"/>
      <c r="F1755" s="170"/>
      <c r="G1755" s="171"/>
      <c r="H1755" s="171"/>
      <c r="N1755" s="189"/>
      <c r="O1755" s="189"/>
    </row>
    <row r="1756" spans="1:15" ht="16.2" thickBot="1">
      <c r="A1756" s="184"/>
      <c r="B1756" s="187"/>
      <c r="D1756" s="168"/>
      <c r="E1756" s="169"/>
      <c r="F1756" s="170"/>
      <c r="G1756" s="171"/>
      <c r="H1756" s="171"/>
      <c r="N1756" s="189"/>
      <c r="O1756" s="189"/>
    </row>
    <row r="1757" spans="1:15" ht="16.2" thickBot="1">
      <c r="A1757" s="184"/>
      <c r="B1757" s="187"/>
      <c r="D1757" s="168"/>
      <c r="E1757" s="169"/>
      <c r="F1757" s="170"/>
      <c r="G1757" s="171"/>
      <c r="H1757" s="171"/>
      <c r="N1757" s="189"/>
      <c r="O1757" s="189"/>
    </row>
    <row r="1758" spans="1:15" ht="16.2" thickBot="1">
      <c r="A1758" s="184"/>
      <c r="B1758" s="187"/>
      <c r="D1758" s="168"/>
      <c r="E1758" s="169"/>
      <c r="F1758" s="170"/>
      <c r="G1758" s="171"/>
      <c r="H1758" s="171"/>
      <c r="N1758" s="189"/>
      <c r="O1758" s="189"/>
    </row>
    <row r="1759" spans="1:15" ht="16.2" thickBot="1">
      <c r="A1759" s="184"/>
      <c r="B1759" s="187"/>
      <c r="D1759" s="168"/>
      <c r="E1759" s="169"/>
      <c r="F1759" s="170"/>
      <c r="G1759" s="171"/>
      <c r="H1759" s="171"/>
      <c r="N1759" s="189"/>
      <c r="O1759" s="189"/>
    </row>
    <row r="1760" spans="1:15" ht="16.2" thickBot="1">
      <c r="A1760" s="184"/>
      <c r="B1760" s="187"/>
      <c r="D1760" s="168"/>
      <c r="E1760" s="169"/>
      <c r="F1760" s="170"/>
      <c r="G1760" s="171"/>
      <c r="H1760" s="171"/>
      <c r="N1760" s="189"/>
      <c r="O1760" s="189"/>
    </row>
    <row r="1761" spans="1:15" ht="16.2" thickBot="1">
      <c r="A1761" s="184"/>
      <c r="B1761" s="187"/>
      <c r="D1761" s="168"/>
      <c r="E1761" s="169"/>
      <c r="F1761" s="170"/>
      <c r="G1761" s="171"/>
      <c r="H1761" s="171"/>
      <c r="N1761" s="189"/>
      <c r="O1761" s="189"/>
    </row>
    <row r="1762" spans="1:15" ht="16.2" thickBot="1">
      <c r="A1762" s="184"/>
      <c r="B1762" s="187"/>
      <c r="D1762" s="168"/>
      <c r="E1762" s="169"/>
      <c r="F1762" s="170"/>
      <c r="G1762" s="171"/>
      <c r="H1762" s="171"/>
      <c r="N1762" s="189"/>
      <c r="O1762" s="189"/>
    </row>
    <row r="1763" spans="1:15" ht="16.2" thickBot="1">
      <c r="A1763" s="184"/>
      <c r="B1763" s="187"/>
      <c r="D1763" s="168"/>
      <c r="E1763" s="169"/>
      <c r="F1763" s="170"/>
      <c r="G1763" s="171"/>
      <c r="H1763" s="171"/>
      <c r="N1763" s="189"/>
      <c r="O1763" s="189"/>
    </row>
    <row r="1764" spans="1:15" ht="16.2" thickBot="1">
      <c r="A1764" s="184"/>
      <c r="B1764" s="187"/>
      <c r="D1764" s="168"/>
      <c r="E1764" s="169"/>
      <c r="F1764" s="170"/>
      <c r="G1764" s="171"/>
      <c r="H1764" s="171"/>
      <c r="N1764" s="189"/>
      <c r="O1764" s="189"/>
    </row>
    <row r="1765" spans="1:15" ht="16.2" thickBot="1">
      <c r="A1765" s="184"/>
      <c r="B1765" s="187"/>
      <c r="D1765" s="168"/>
      <c r="E1765" s="169"/>
      <c r="F1765" s="170"/>
      <c r="G1765" s="171"/>
      <c r="H1765" s="171"/>
      <c r="N1765" s="189"/>
      <c r="O1765" s="189"/>
    </row>
    <row r="1766" spans="1:15" ht="16.2" thickBot="1">
      <c r="A1766" s="184"/>
      <c r="B1766" s="187"/>
      <c r="D1766" s="168"/>
      <c r="E1766" s="169"/>
      <c r="F1766" s="170"/>
      <c r="G1766" s="171"/>
      <c r="H1766" s="171"/>
      <c r="N1766" s="189"/>
      <c r="O1766" s="189"/>
    </row>
    <row r="1767" spans="1:15" ht="16.2" thickBot="1">
      <c r="A1767" s="184"/>
      <c r="B1767" s="187"/>
      <c r="D1767" s="168"/>
      <c r="E1767" s="169"/>
      <c r="F1767" s="170"/>
      <c r="G1767" s="171"/>
      <c r="H1767" s="171"/>
      <c r="N1767" s="189"/>
      <c r="O1767" s="189"/>
    </row>
    <row r="1768" spans="1:15" ht="16.2" thickBot="1">
      <c r="A1768" s="184"/>
      <c r="B1768" s="187"/>
      <c r="D1768" s="168"/>
      <c r="E1768" s="169"/>
      <c r="F1768" s="170"/>
      <c r="G1768" s="171"/>
      <c r="H1768" s="171"/>
      <c r="N1768" s="189"/>
      <c r="O1768" s="189"/>
    </row>
    <row r="1769" spans="1:15" ht="16.2" thickBot="1">
      <c r="A1769" s="184"/>
      <c r="B1769" s="187"/>
      <c r="D1769" s="168"/>
      <c r="E1769" s="169"/>
      <c r="F1769" s="170"/>
      <c r="G1769" s="171"/>
      <c r="H1769" s="171"/>
      <c r="N1769" s="189"/>
      <c r="O1769" s="189"/>
    </row>
    <row r="1770" spans="1:15" ht="16.2" thickBot="1">
      <c r="A1770" s="184"/>
      <c r="B1770" s="187"/>
      <c r="D1770" s="168"/>
      <c r="E1770" s="169"/>
      <c r="F1770" s="170"/>
      <c r="G1770" s="171"/>
      <c r="H1770" s="171"/>
      <c r="N1770" s="189"/>
      <c r="O1770" s="189"/>
    </row>
    <row r="1771" spans="1:15" ht="16.2" thickBot="1">
      <c r="A1771" s="184"/>
      <c r="B1771" s="187"/>
      <c r="D1771" s="168"/>
      <c r="E1771" s="169"/>
      <c r="F1771" s="170"/>
      <c r="G1771" s="171"/>
      <c r="H1771" s="171"/>
      <c r="N1771" s="189"/>
      <c r="O1771" s="189"/>
    </row>
    <row r="1772" spans="1:15" ht="16.2" thickBot="1">
      <c r="A1772" s="184"/>
      <c r="B1772" s="187"/>
      <c r="D1772" s="168"/>
      <c r="E1772" s="169"/>
      <c r="F1772" s="170"/>
      <c r="G1772" s="171"/>
      <c r="H1772" s="171"/>
      <c r="N1772" s="189"/>
      <c r="O1772" s="189"/>
    </row>
    <row r="1773" spans="1:15" ht="16.2" thickBot="1">
      <c r="A1773" s="184"/>
      <c r="B1773" s="187"/>
      <c r="D1773" s="168"/>
      <c r="E1773" s="169"/>
      <c r="F1773" s="170"/>
      <c r="G1773" s="171"/>
      <c r="H1773" s="171"/>
      <c r="N1773" s="189"/>
      <c r="O1773" s="189"/>
    </row>
    <row r="1774" spans="1:15" ht="16.2" thickBot="1">
      <c r="A1774" s="184"/>
      <c r="B1774" s="187"/>
      <c r="D1774" s="168"/>
      <c r="E1774" s="169"/>
      <c r="F1774" s="170"/>
      <c r="G1774" s="171"/>
      <c r="H1774" s="171"/>
      <c r="N1774" s="189"/>
      <c r="O1774" s="189"/>
    </row>
    <row r="1775" spans="1:15" ht="16.2" thickBot="1">
      <c r="A1775" s="184"/>
      <c r="B1775" s="187"/>
      <c r="D1775" s="168"/>
      <c r="E1775" s="169"/>
      <c r="F1775" s="170"/>
      <c r="G1775" s="171"/>
      <c r="H1775" s="171"/>
      <c r="N1775" s="189"/>
      <c r="O1775" s="189"/>
    </row>
    <row r="1776" spans="1:15" ht="16.2" thickBot="1">
      <c r="A1776" s="184"/>
      <c r="B1776" s="187"/>
      <c r="D1776" s="168"/>
      <c r="E1776" s="169"/>
      <c r="F1776" s="170"/>
      <c r="G1776" s="171"/>
      <c r="H1776" s="171"/>
      <c r="N1776" s="189"/>
      <c r="O1776" s="189"/>
    </row>
    <row r="1777" spans="1:15" ht="16.2" thickBot="1">
      <c r="A1777" s="184"/>
      <c r="B1777" s="187"/>
      <c r="D1777" s="168"/>
      <c r="E1777" s="169"/>
      <c r="F1777" s="170"/>
      <c r="G1777" s="171"/>
      <c r="H1777" s="171"/>
      <c r="N1777" s="189"/>
      <c r="O1777" s="189"/>
    </row>
    <row r="1778" spans="1:15" ht="16.2" thickBot="1">
      <c r="A1778" s="184"/>
      <c r="B1778" s="187"/>
      <c r="D1778" s="168"/>
      <c r="E1778" s="169"/>
      <c r="F1778" s="170"/>
      <c r="G1778" s="171"/>
      <c r="H1778" s="171"/>
      <c r="N1778" s="189"/>
      <c r="O1778" s="189"/>
    </row>
    <row r="1779" spans="1:15" ht="16.2" thickBot="1">
      <c r="A1779" s="184"/>
      <c r="B1779" s="187"/>
      <c r="D1779" s="168"/>
      <c r="E1779" s="169"/>
      <c r="F1779" s="170"/>
      <c r="G1779" s="171"/>
      <c r="H1779" s="171"/>
      <c r="N1779" s="189"/>
      <c r="O1779" s="189"/>
    </row>
    <row r="1780" spans="1:15" ht="16.2" thickBot="1">
      <c r="A1780" s="184"/>
      <c r="B1780" s="187"/>
      <c r="D1780" s="168"/>
      <c r="E1780" s="169"/>
      <c r="F1780" s="170"/>
      <c r="G1780" s="171"/>
      <c r="H1780" s="171"/>
      <c r="N1780" s="189"/>
      <c r="O1780" s="189"/>
    </row>
    <row r="1781" spans="1:15" ht="16.2" thickBot="1">
      <c r="A1781" s="184"/>
      <c r="B1781" s="187"/>
      <c r="D1781" s="168"/>
      <c r="E1781" s="169"/>
      <c r="F1781" s="170"/>
      <c r="G1781" s="171"/>
      <c r="H1781" s="171"/>
      <c r="N1781" s="189"/>
      <c r="O1781" s="189"/>
    </row>
    <row r="1782" spans="1:15" ht="16.2" thickBot="1">
      <c r="A1782" s="184"/>
      <c r="B1782" s="187"/>
      <c r="D1782" s="168"/>
      <c r="E1782" s="169"/>
      <c r="F1782" s="170"/>
      <c r="G1782" s="171"/>
      <c r="H1782" s="171"/>
      <c r="N1782" s="189"/>
      <c r="O1782" s="189"/>
    </row>
    <row r="1783" spans="1:15" ht="16.2" thickBot="1">
      <c r="A1783" s="184"/>
      <c r="B1783" s="187"/>
      <c r="D1783" s="168"/>
      <c r="E1783" s="169"/>
      <c r="F1783" s="170"/>
      <c r="G1783" s="171"/>
      <c r="H1783" s="171"/>
      <c r="N1783" s="189"/>
      <c r="O1783" s="189"/>
    </row>
    <row r="1784" spans="1:15" ht="16.2" thickBot="1">
      <c r="A1784" s="184"/>
      <c r="B1784" s="187"/>
      <c r="D1784" s="168"/>
      <c r="E1784" s="169"/>
      <c r="F1784" s="170"/>
      <c r="G1784" s="171"/>
      <c r="H1784" s="171"/>
      <c r="N1784" s="189"/>
      <c r="O1784" s="189"/>
    </row>
    <row r="1785" spans="1:15" ht="16.2" thickBot="1">
      <c r="A1785" s="184"/>
      <c r="B1785" s="187"/>
      <c r="D1785" s="168"/>
      <c r="E1785" s="169"/>
      <c r="F1785" s="170"/>
      <c r="G1785" s="171"/>
      <c r="H1785" s="171"/>
      <c r="N1785" s="189"/>
      <c r="O1785" s="189"/>
    </row>
    <row r="1786" spans="1:15" ht="16.2" thickBot="1">
      <c r="A1786" s="184"/>
      <c r="B1786" s="187"/>
      <c r="D1786" s="168"/>
      <c r="E1786" s="169"/>
      <c r="F1786" s="170"/>
      <c r="G1786" s="171"/>
      <c r="H1786" s="171"/>
      <c r="N1786" s="189"/>
      <c r="O1786" s="189"/>
    </row>
    <row r="1787" spans="1:15" ht="16.2" thickBot="1">
      <c r="A1787" s="184"/>
      <c r="B1787" s="187"/>
      <c r="D1787" s="168"/>
      <c r="E1787" s="169"/>
      <c r="F1787" s="170"/>
      <c r="G1787" s="171"/>
      <c r="H1787" s="171"/>
      <c r="N1787" s="189"/>
      <c r="O1787" s="189"/>
    </row>
    <row r="1788" spans="1:15" ht="16.2" thickBot="1">
      <c r="A1788" s="184"/>
      <c r="B1788" s="187"/>
      <c r="D1788" s="168"/>
      <c r="E1788" s="169"/>
      <c r="F1788" s="170"/>
      <c r="G1788" s="171"/>
      <c r="H1788" s="171"/>
      <c r="N1788" s="189"/>
      <c r="O1788" s="189"/>
    </row>
    <row r="1789" spans="1:15" ht="16.2" thickBot="1">
      <c r="A1789" s="184"/>
      <c r="B1789" s="187"/>
      <c r="D1789" s="168"/>
      <c r="E1789" s="169"/>
      <c r="F1789" s="170"/>
      <c r="G1789" s="171"/>
      <c r="H1789" s="171"/>
      <c r="N1789" s="189"/>
      <c r="O1789" s="189"/>
    </row>
    <row r="1790" spans="1:15" ht="16.2" thickBot="1">
      <c r="A1790" s="184"/>
      <c r="B1790" s="187"/>
      <c r="D1790" s="168"/>
      <c r="E1790" s="169"/>
      <c r="F1790" s="170"/>
      <c r="G1790" s="171"/>
      <c r="H1790" s="171"/>
      <c r="N1790" s="189"/>
      <c r="O1790" s="189"/>
    </row>
    <row r="1791" spans="1:15" ht="16.2" thickBot="1">
      <c r="A1791" s="184"/>
      <c r="B1791" s="187"/>
      <c r="D1791" s="168"/>
      <c r="E1791" s="169"/>
      <c r="F1791" s="170"/>
      <c r="G1791" s="171"/>
      <c r="H1791" s="171"/>
      <c r="N1791" s="189"/>
      <c r="O1791" s="189"/>
    </row>
    <row r="1792" spans="1:15" ht="16.2" thickBot="1">
      <c r="A1792" s="184"/>
      <c r="B1792" s="187"/>
      <c r="D1792" s="168"/>
      <c r="E1792" s="169"/>
      <c r="F1792" s="170"/>
      <c r="G1792" s="171"/>
      <c r="H1792" s="171"/>
      <c r="N1792" s="189"/>
      <c r="O1792" s="189"/>
    </row>
    <row r="1793" spans="1:15" ht="16.2" thickBot="1">
      <c r="A1793" s="184"/>
      <c r="B1793" s="187"/>
      <c r="D1793" s="168"/>
      <c r="E1793" s="169"/>
      <c r="F1793" s="170"/>
      <c r="G1793" s="171"/>
      <c r="H1793" s="171"/>
      <c r="N1793" s="189"/>
      <c r="O1793" s="189"/>
    </row>
    <row r="1794" spans="1:15" ht="16.2" thickBot="1">
      <c r="A1794" s="184"/>
      <c r="B1794" s="187"/>
      <c r="D1794" s="168"/>
      <c r="E1794" s="169"/>
      <c r="F1794" s="170"/>
      <c r="G1794" s="171"/>
      <c r="H1794" s="171"/>
      <c r="N1794" s="189"/>
      <c r="O1794" s="189"/>
    </row>
    <row r="1795" spans="1:15" ht="16.2" thickBot="1">
      <c r="A1795" s="184"/>
      <c r="B1795" s="187"/>
      <c r="D1795" s="168"/>
      <c r="E1795" s="169"/>
      <c r="F1795" s="170"/>
      <c r="G1795" s="171"/>
      <c r="H1795" s="171"/>
      <c r="N1795" s="189"/>
      <c r="O1795" s="189"/>
    </row>
    <row r="1796" spans="1:15" ht="16.2" thickBot="1">
      <c r="A1796" s="184"/>
      <c r="B1796" s="187"/>
      <c r="D1796" s="168"/>
      <c r="E1796" s="169"/>
      <c r="F1796" s="170"/>
      <c r="G1796" s="171"/>
      <c r="H1796" s="171"/>
      <c r="N1796" s="189"/>
      <c r="O1796" s="189"/>
    </row>
    <row r="1797" spans="1:15" ht="16.2" thickBot="1">
      <c r="A1797" s="184"/>
      <c r="B1797" s="187"/>
      <c r="D1797" s="168"/>
      <c r="E1797" s="169"/>
      <c r="F1797" s="170"/>
      <c r="G1797" s="171"/>
      <c r="H1797" s="171"/>
      <c r="N1797" s="189"/>
      <c r="O1797" s="189"/>
    </row>
    <row r="1798" spans="1:15" ht="16.2" thickBot="1">
      <c r="A1798" s="184"/>
      <c r="B1798" s="187"/>
      <c r="D1798" s="168"/>
      <c r="E1798" s="169"/>
      <c r="F1798" s="170"/>
      <c r="G1798" s="171"/>
      <c r="H1798" s="171"/>
      <c r="N1798" s="189"/>
      <c r="O1798" s="189"/>
    </row>
    <row r="1799" spans="1:15" ht="16.2" thickBot="1">
      <c r="A1799" s="184"/>
      <c r="B1799" s="187"/>
      <c r="D1799" s="168"/>
      <c r="E1799" s="169"/>
      <c r="F1799" s="170"/>
      <c r="G1799" s="171"/>
      <c r="H1799" s="171"/>
      <c r="N1799" s="189"/>
      <c r="O1799" s="189"/>
    </row>
    <row r="1800" spans="1:15" ht="16.2" thickBot="1">
      <c r="A1800" s="184"/>
      <c r="B1800" s="187"/>
      <c r="D1800" s="168"/>
      <c r="E1800" s="169"/>
      <c r="F1800" s="170"/>
      <c r="G1800" s="171"/>
      <c r="H1800" s="171"/>
      <c r="N1800" s="189"/>
      <c r="O1800" s="189"/>
    </row>
    <row r="1801" spans="1:15" ht="16.2" thickBot="1">
      <c r="A1801" s="184"/>
      <c r="B1801" s="187"/>
      <c r="D1801" s="168"/>
      <c r="E1801" s="169"/>
      <c r="F1801" s="170"/>
      <c r="G1801" s="171"/>
      <c r="H1801" s="171"/>
      <c r="N1801" s="189"/>
      <c r="O1801" s="189"/>
    </row>
    <row r="1802" spans="1:15" ht="16.2" thickBot="1">
      <c r="A1802" s="184"/>
      <c r="B1802" s="187"/>
      <c r="D1802" s="168"/>
      <c r="E1802" s="169"/>
      <c r="F1802" s="170"/>
      <c r="G1802" s="171"/>
      <c r="H1802" s="171"/>
      <c r="N1802" s="189"/>
      <c r="O1802" s="189"/>
    </row>
    <row r="1803" spans="1:15" ht="16.2" thickBot="1">
      <c r="A1803" s="184"/>
      <c r="B1803" s="187"/>
      <c r="D1803" s="168"/>
      <c r="E1803" s="169"/>
      <c r="F1803" s="170"/>
      <c r="G1803" s="171"/>
      <c r="H1803" s="171"/>
      <c r="N1803" s="189"/>
      <c r="O1803" s="189"/>
    </row>
    <row r="1804" spans="1:15" ht="16.2" thickBot="1">
      <c r="A1804" s="184"/>
      <c r="B1804" s="187"/>
      <c r="D1804" s="168"/>
      <c r="E1804" s="169"/>
      <c r="F1804" s="170"/>
      <c r="G1804" s="171"/>
      <c r="H1804" s="171"/>
      <c r="N1804" s="189"/>
      <c r="O1804" s="189"/>
    </row>
    <row r="1805" spans="1:15" ht="16.2" thickBot="1">
      <c r="A1805" s="184"/>
      <c r="B1805" s="187"/>
      <c r="D1805" s="168"/>
      <c r="E1805" s="169"/>
      <c r="F1805" s="170"/>
      <c r="G1805" s="171"/>
      <c r="H1805" s="171"/>
      <c r="N1805" s="189"/>
      <c r="O1805" s="189"/>
    </row>
    <row r="1806" spans="1:15" ht="16.2" thickBot="1">
      <c r="A1806" s="184"/>
      <c r="B1806" s="187"/>
      <c r="D1806" s="168"/>
      <c r="E1806" s="169"/>
      <c r="F1806" s="170"/>
      <c r="G1806" s="171"/>
      <c r="H1806" s="171"/>
      <c r="N1806" s="189"/>
      <c r="O1806" s="189"/>
    </row>
    <row r="1807" spans="1:15" ht="16.2" thickBot="1">
      <c r="A1807" s="184"/>
      <c r="B1807" s="187"/>
      <c r="D1807" s="168"/>
      <c r="E1807" s="169"/>
      <c r="F1807" s="170"/>
      <c r="G1807" s="171"/>
      <c r="H1807" s="171"/>
      <c r="N1807" s="189"/>
      <c r="O1807" s="189"/>
    </row>
    <row r="1808" spans="1:15" ht="16.2" thickBot="1">
      <c r="A1808" s="184"/>
      <c r="B1808" s="187"/>
      <c r="D1808" s="168"/>
      <c r="E1808" s="169"/>
      <c r="F1808" s="170"/>
      <c r="G1808" s="171"/>
      <c r="H1808" s="171"/>
      <c r="N1808" s="189"/>
      <c r="O1808" s="189"/>
    </row>
    <row r="1809" spans="1:15" ht="16.2" thickBot="1">
      <c r="A1809" s="184"/>
      <c r="B1809" s="187"/>
      <c r="D1809" s="168"/>
      <c r="E1809" s="169"/>
      <c r="F1809" s="170"/>
      <c r="G1809" s="171"/>
      <c r="H1809" s="171"/>
      <c r="N1809" s="189"/>
      <c r="O1809" s="189"/>
    </row>
    <row r="1810" spans="1:15" ht="16.2" thickBot="1">
      <c r="A1810" s="184"/>
      <c r="B1810" s="187"/>
      <c r="D1810" s="168"/>
      <c r="E1810" s="169"/>
      <c r="F1810" s="170"/>
      <c r="G1810" s="171"/>
      <c r="H1810" s="171"/>
      <c r="N1810" s="189"/>
      <c r="O1810" s="189"/>
    </row>
    <row r="1811" spans="1:15" ht="16.2" thickBot="1">
      <c r="A1811" s="184"/>
      <c r="B1811" s="187"/>
      <c r="D1811" s="168"/>
      <c r="E1811" s="169"/>
      <c r="F1811" s="170"/>
      <c r="G1811" s="171"/>
      <c r="H1811" s="171"/>
      <c r="N1811" s="189"/>
      <c r="O1811" s="189"/>
    </row>
    <row r="1812" spans="1:15" ht="16.2" thickBot="1">
      <c r="A1812" s="184"/>
      <c r="B1812" s="187"/>
      <c r="D1812" s="168"/>
      <c r="E1812" s="169"/>
      <c r="F1812" s="170"/>
      <c r="G1812" s="171"/>
      <c r="H1812" s="171"/>
      <c r="N1812" s="189"/>
      <c r="O1812" s="189"/>
    </row>
    <row r="1813" spans="1:15" ht="16.2" thickBot="1">
      <c r="A1813" s="184"/>
      <c r="B1813" s="187"/>
      <c r="D1813" s="168"/>
      <c r="E1813" s="169"/>
      <c r="F1813" s="170"/>
      <c r="G1813" s="171"/>
      <c r="H1813" s="171"/>
      <c r="N1813" s="189"/>
      <c r="O1813" s="189"/>
    </row>
    <row r="1814" spans="1:15" ht="16.2" thickBot="1">
      <c r="A1814" s="184"/>
      <c r="B1814" s="187"/>
      <c r="D1814" s="168"/>
      <c r="E1814" s="169"/>
      <c r="F1814" s="170"/>
      <c r="G1814" s="171"/>
      <c r="H1814" s="171"/>
      <c r="N1814" s="189"/>
      <c r="O1814" s="189"/>
    </row>
    <row r="1815" spans="1:15" ht="16.2" thickBot="1">
      <c r="A1815" s="184"/>
      <c r="B1815" s="187"/>
      <c r="D1815" s="168"/>
      <c r="E1815" s="169"/>
      <c r="F1815" s="170"/>
      <c r="G1815" s="171"/>
      <c r="H1815" s="171"/>
      <c r="N1815" s="189"/>
      <c r="O1815" s="189"/>
    </row>
    <row r="1816" spans="1:15" ht="16.2" thickBot="1">
      <c r="A1816" s="184"/>
      <c r="B1816" s="187"/>
      <c r="D1816" s="168"/>
      <c r="E1816" s="169"/>
      <c r="F1816" s="170"/>
      <c r="G1816" s="171"/>
      <c r="H1816" s="171"/>
      <c r="N1816" s="189"/>
      <c r="O1816" s="189"/>
    </row>
    <row r="1817" spans="1:15" ht="16.2" thickBot="1">
      <c r="A1817" s="184"/>
      <c r="B1817" s="187"/>
      <c r="D1817" s="168"/>
      <c r="E1817" s="169"/>
      <c r="F1817" s="170"/>
      <c r="G1817" s="171"/>
      <c r="H1817" s="171"/>
      <c r="N1817" s="189"/>
      <c r="O1817" s="189"/>
    </row>
    <row r="1818" spans="1:15" ht="16.2" thickBot="1">
      <c r="A1818" s="184"/>
      <c r="B1818" s="187"/>
      <c r="D1818" s="168"/>
      <c r="E1818" s="169"/>
      <c r="F1818" s="170"/>
      <c r="G1818" s="171"/>
      <c r="H1818" s="171"/>
      <c r="N1818" s="189"/>
      <c r="O1818" s="189"/>
    </row>
    <row r="1819" spans="1:15" ht="16.2" thickBot="1">
      <c r="A1819" s="184"/>
      <c r="B1819" s="187"/>
      <c r="D1819" s="168"/>
      <c r="E1819" s="169"/>
      <c r="F1819" s="170"/>
      <c r="G1819" s="171"/>
      <c r="H1819" s="171"/>
      <c r="N1819" s="189"/>
      <c r="O1819" s="189"/>
    </row>
    <row r="1820" spans="1:15" ht="16.2" thickBot="1">
      <c r="A1820" s="184"/>
      <c r="B1820" s="187"/>
      <c r="D1820" s="168"/>
      <c r="E1820" s="169"/>
      <c r="F1820" s="170"/>
      <c r="G1820" s="171"/>
      <c r="H1820" s="171"/>
      <c r="N1820" s="189"/>
      <c r="O1820" s="189"/>
    </row>
    <row r="1821" spans="1:15" ht="16.2" thickBot="1">
      <c r="A1821" s="184"/>
      <c r="B1821" s="187"/>
      <c r="D1821" s="168"/>
      <c r="E1821" s="169"/>
      <c r="F1821" s="170"/>
      <c r="G1821" s="171"/>
      <c r="H1821" s="171"/>
      <c r="N1821" s="189"/>
      <c r="O1821" s="189"/>
    </row>
    <row r="1822" spans="1:15" ht="16.2" thickBot="1">
      <c r="A1822" s="184"/>
      <c r="B1822" s="187"/>
      <c r="D1822" s="168"/>
      <c r="E1822" s="169"/>
      <c r="F1822" s="170"/>
      <c r="G1822" s="171"/>
      <c r="H1822" s="171"/>
      <c r="N1822" s="189"/>
      <c r="O1822" s="189"/>
    </row>
    <row r="1823" spans="1:15" ht="16.2" thickBot="1">
      <c r="A1823" s="184"/>
      <c r="B1823" s="187"/>
      <c r="D1823" s="168"/>
      <c r="E1823" s="169"/>
      <c r="F1823" s="170"/>
      <c r="G1823" s="171"/>
      <c r="H1823" s="171"/>
      <c r="N1823" s="189"/>
      <c r="O1823" s="189"/>
    </row>
    <row r="1824" spans="1:15" ht="16.2" thickBot="1">
      <c r="A1824" s="184"/>
      <c r="B1824" s="187"/>
      <c r="D1824" s="168"/>
      <c r="E1824" s="169"/>
      <c r="F1824" s="170"/>
      <c r="G1824" s="171"/>
      <c r="H1824" s="171"/>
      <c r="N1824" s="189"/>
      <c r="O1824" s="189"/>
    </row>
    <row r="1825" spans="1:15" ht="16.2" thickBot="1">
      <c r="A1825" s="184"/>
      <c r="B1825" s="187"/>
      <c r="D1825" s="168"/>
      <c r="E1825" s="169"/>
      <c r="F1825" s="170"/>
      <c r="G1825" s="171"/>
      <c r="H1825" s="171"/>
      <c r="N1825" s="189"/>
      <c r="O1825" s="189"/>
    </row>
    <row r="1826" spans="1:15" ht="16.2" thickBot="1">
      <c r="A1826" s="184"/>
      <c r="B1826" s="187"/>
      <c r="D1826" s="168"/>
      <c r="E1826" s="169"/>
      <c r="F1826" s="170"/>
      <c r="G1826" s="171"/>
      <c r="H1826" s="171"/>
      <c r="N1826" s="189"/>
      <c r="O1826" s="189"/>
    </row>
    <row r="1827" spans="1:15" ht="16.2" thickBot="1">
      <c r="A1827" s="184"/>
      <c r="B1827" s="187"/>
      <c r="D1827" s="168"/>
      <c r="E1827" s="169"/>
      <c r="F1827" s="170"/>
      <c r="G1827" s="171"/>
      <c r="H1827" s="171"/>
      <c r="N1827" s="189"/>
      <c r="O1827" s="189"/>
    </row>
    <row r="1828" spans="1:15" ht="16.2" thickBot="1">
      <c r="A1828" s="184"/>
      <c r="B1828" s="187"/>
      <c r="D1828" s="168"/>
      <c r="E1828" s="169"/>
      <c r="F1828" s="170"/>
      <c r="G1828" s="171"/>
      <c r="H1828" s="171"/>
      <c r="N1828" s="189"/>
      <c r="O1828" s="189"/>
    </row>
    <row r="1829" spans="1:15" ht="16.2" thickBot="1">
      <c r="A1829" s="184"/>
      <c r="B1829" s="187"/>
      <c r="D1829" s="168"/>
      <c r="E1829" s="169"/>
      <c r="F1829" s="170"/>
      <c r="G1829" s="171"/>
      <c r="H1829" s="171"/>
      <c r="N1829" s="189"/>
      <c r="O1829" s="189"/>
    </row>
    <row r="1830" spans="1:15" ht="16.2" thickBot="1">
      <c r="A1830" s="184"/>
      <c r="B1830" s="187"/>
      <c r="D1830" s="168"/>
      <c r="E1830" s="169"/>
      <c r="F1830" s="170"/>
      <c r="G1830" s="171"/>
      <c r="H1830" s="171"/>
      <c r="N1830" s="189"/>
      <c r="O1830" s="189"/>
    </row>
    <row r="1831" spans="1:15" ht="16.2" thickBot="1">
      <c r="A1831" s="184"/>
      <c r="B1831" s="187"/>
      <c r="D1831" s="168"/>
      <c r="E1831" s="169"/>
      <c r="F1831" s="170"/>
      <c r="G1831" s="171"/>
      <c r="H1831" s="171"/>
      <c r="N1831" s="189"/>
      <c r="O1831" s="189"/>
    </row>
    <row r="1832" spans="1:15" ht="16.2" thickBot="1">
      <c r="A1832" s="184"/>
      <c r="B1832" s="187"/>
      <c r="D1832" s="168"/>
      <c r="E1832" s="169"/>
      <c r="F1832" s="170"/>
      <c r="G1832" s="171"/>
      <c r="H1832" s="171"/>
      <c r="N1832" s="189"/>
      <c r="O1832" s="189"/>
    </row>
    <row r="1833" spans="1:15" ht="16.2" thickBot="1">
      <c r="A1833" s="184"/>
      <c r="B1833" s="187"/>
      <c r="D1833" s="168"/>
      <c r="E1833" s="169"/>
      <c r="F1833" s="170"/>
      <c r="G1833" s="171"/>
      <c r="H1833" s="171"/>
      <c r="N1833" s="189"/>
      <c r="O1833" s="189"/>
    </row>
    <row r="1834" spans="1:15" ht="16.2" thickBot="1">
      <c r="A1834" s="184"/>
      <c r="B1834" s="187"/>
      <c r="D1834" s="168"/>
      <c r="E1834" s="169"/>
      <c r="F1834" s="170"/>
      <c r="G1834" s="171"/>
      <c r="H1834" s="171"/>
      <c r="N1834" s="189"/>
      <c r="O1834" s="189"/>
    </row>
    <row r="1835" spans="1:15" ht="16.2" thickBot="1">
      <c r="A1835" s="184"/>
      <c r="B1835" s="187"/>
      <c r="D1835" s="168"/>
      <c r="E1835" s="169"/>
      <c r="F1835" s="170"/>
      <c r="G1835" s="171"/>
      <c r="H1835" s="171"/>
      <c r="N1835" s="189"/>
      <c r="O1835" s="189"/>
    </row>
    <row r="1836" spans="1:15" ht="16.2" thickBot="1">
      <c r="A1836" s="184"/>
      <c r="B1836" s="187"/>
      <c r="D1836" s="168"/>
      <c r="E1836" s="169"/>
      <c r="F1836" s="170"/>
      <c r="G1836" s="171"/>
      <c r="H1836" s="171"/>
      <c r="N1836" s="189"/>
      <c r="O1836" s="189"/>
    </row>
    <row r="1837" spans="1:15" ht="16.2" thickBot="1">
      <c r="A1837" s="184"/>
      <c r="B1837" s="187"/>
      <c r="D1837" s="168"/>
      <c r="E1837" s="169"/>
      <c r="F1837" s="170"/>
      <c r="G1837" s="171"/>
      <c r="H1837" s="171"/>
      <c r="N1837" s="189"/>
      <c r="O1837" s="189"/>
    </row>
    <row r="1838" spans="1:15" ht="16.2" thickBot="1">
      <c r="A1838" s="184"/>
      <c r="B1838" s="187"/>
      <c r="D1838" s="168"/>
      <c r="E1838" s="169"/>
      <c r="F1838" s="170"/>
      <c r="G1838" s="171"/>
      <c r="H1838" s="171"/>
      <c r="N1838" s="189"/>
      <c r="O1838" s="189"/>
    </row>
    <row r="1839" spans="1:15" ht="16.2" thickBot="1">
      <c r="A1839" s="184"/>
      <c r="B1839" s="187"/>
      <c r="D1839" s="168"/>
      <c r="E1839" s="169"/>
      <c r="F1839" s="170"/>
      <c r="G1839" s="171"/>
      <c r="H1839" s="171"/>
      <c r="N1839" s="189"/>
      <c r="O1839" s="189"/>
    </row>
    <row r="1840" spans="1:15" ht="16.2" thickBot="1">
      <c r="A1840" s="184"/>
      <c r="B1840" s="187"/>
      <c r="D1840" s="168"/>
      <c r="E1840" s="169"/>
      <c r="F1840" s="170"/>
      <c r="G1840" s="171"/>
      <c r="H1840" s="171"/>
      <c r="N1840" s="189"/>
      <c r="O1840" s="189"/>
    </row>
    <row r="1841" spans="1:15" ht="16.2" thickBot="1">
      <c r="A1841" s="184"/>
      <c r="B1841" s="187"/>
      <c r="D1841" s="168"/>
      <c r="E1841" s="169"/>
      <c r="F1841" s="170"/>
      <c r="G1841" s="171"/>
      <c r="H1841" s="171"/>
      <c r="N1841" s="189"/>
      <c r="O1841" s="189"/>
    </row>
    <row r="1842" spans="1:15" ht="16.2" thickBot="1">
      <c r="A1842" s="184"/>
      <c r="B1842" s="187"/>
      <c r="D1842" s="168"/>
      <c r="E1842" s="169"/>
      <c r="F1842" s="170"/>
      <c r="G1842" s="171"/>
      <c r="H1842" s="171"/>
      <c r="N1842" s="189"/>
      <c r="O1842" s="189"/>
    </row>
    <row r="1843" spans="1:15" ht="16.2" thickBot="1">
      <c r="A1843" s="184"/>
      <c r="B1843" s="187"/>
      <c r="D1843" s="168"/>
      <c r="E1843" s="169"/>
      <c r="F1843" s="170"/>
      <c r="G1843" s="171"/>
      <c r="H1843" s="171"/>
      <c r="N1843" s="189"/>
      <c r="O1843" s="189"/>
    </row>
    <row r="1844" spans="1:15" ht="16.2" thickBot="1">
      <c r="A1844" s="184"/>
      <c r="B1844" s="187"/>
      <c r="D1844" s="168"/>
      <c r="E1844" s="169"/>
      <c r="F1844" s="170"/>
      <c r="G1844" s="171"/>
      <c r="H1844" s="171"/>
      <c r="N1844" s="189"/>
      <c r="O1844" s="189"/>
    </row>
    <row r="1845" spans="1:15" ht="16.2" thickBot="1">
      <c r="A1845" s="184"/>
      <c r="B1845" s="187"/>
      <c r="D1845" s="168"/>
      <c r="E1845" s="169"/>
      <c r="F1845" s="170"/>
      <c r="G1845" s="171"/>
      <c r="H1845" s="171"/>
      <c r="N1845" s="189"/>
      <c r="O1845" s="189"/>
    </row>
    <row r="1846" spans="1:15" ht="16.2" thickBot="1">
      <c r="A1846" s="184"/>
      <c r="B1846" s="187"/>
      <c r="D1846" s="168"/>
      <c r="E1846" s="169"/>
      <c r="F1846" s="170"/>
      <c r="G1846" s="171"/>
      <c r="H1846" s="171"/>
      <c r="N1846" s="189"/>
      <c r="O1846" s="189"/>
    </row>
    <row r="1847" spans="1:15" ht="16.2" thickBot="1">
      <c r="A1847" s="184"/>
      <c r="B1847" s="187"/>
      <c r="D1847" s="168"/>
      <c r="E1847" s="169"/>
      <c r="F1847" s="170"/>
      <c r="G1847" s="171"/>
      <c r="H1847" s="171"/>
      <c r="N1847" s="189"/>
      <c r="O1847" s="189"/>
    </row>
    <row r="1848" spans="1:15" ht="16.2" thickBot="1">
      <c r="A1848" s="184"/>
      <c r="B1848" s="187"/>
      <c r="D1848" s="168"/>
      <c r="E1848" s="169"/>
      <c r="F1848" s="170"/>
      <c r="G1848" s="171"/>
      <c r="H1848" s="171"/>
      <c r="N1848" s="189"/>
      <c r="O1848" s="189"/>
    </row>
    <row r="1849" spans="1:15" ht="16.2" thickBot="1">
      <c r="A1849" s="184"/>
      <c r="B1849" s="187"/>
      <c r="D1849" s="168"/>
      <c r="E1849" s="169"/>
      <c r="F1849" s="170"/>
      <c r="G1849" s="171"/>
      <c r="H1849" s="171"/>
      <c r="N1849" s="189"/>
      <c r="O1849" s="189"/>
    </row>
    <row r="1850" spans="1:15" ht="16.2" thickBot="1">
      <c r="A1850" s="184"/>
      <c r="B1850" s="187"/>
      <c r="D1850" s="168"/>
      <c r="E1850" s="169"/>
      <c r="F1850" s="170"/>
      <c r="G1850" s="171"/>
      <c r="H1850" s="171"/>
      <c r="N1850" s="189"/>
      <c r="O1850" s="189"/>
    </row>
    <row r="1851" spans="1:15" ht="16.2" thickBot="1">
      <c r="A1851" s="184"/>
      <c r="B1851" s="187"/>
      <c r="D1851" s="168"/>
      <c r="E1851" s="169"/>
      <c r="F1851" s="170"/>
      <c r="G1851" s="171"/>
      <c r="H1851" s="171"/>
      <c r="N1851" s="189"/>
      <c r="O1851" s="189"/>
    </row>
    <row r="1852" spans="1:15" ht="16.2" thickBot="1">
      <c r="A1852" s="184"/>
      <c r="B1852" s="187"/>
      <c r="D1852" s="168"/>
      <c r="E1852" s="169"/>
      <c r="F1852" s="170"/>
      <c r="G1852" s="171"/>
      <c r="H1852" s="171"/>
      <c r="N1852" s="189"/>
      <c r="O1852" s="189"/>
    </row>
    <row r="1853" spans="1:15" ht="16.2" thickBot="1">
      <c r="A1853" s="184"/>
      <c r="B1853" s="187"/>
      <c r="D1853" s="168"/>
      <c r="E1853" s="169"/>
      <c r="F1853" s="170"/>
      <c r="G1853" s="171"/>
      <c r="H1853" s="171"/>
      <c r="N1853" s="189"/>
      <c r="O1853" s="189"/>
    </row>
    <row r="1854" spans="1:15" ht="16.2" thickBot="1">
      <c r="A1854" s="184"/>
      <c r="B1854" s="187"/>
      <c r="D1854" s="168"/>
      <c r="E1854" s="169"/>
      <c r="F1854" s="170"/>
      <c r="G1854" s="171"/>
      <c r="H1854" s="171"/>
      <c r="N1854" s="189"/>
      <c r="O1854" s="189"/>
    </row>
    <row r="1855" spans="1:15" ht="16.2" thickBot="1">
      <c r="A1855" s="184"/>
      <c r="B1855" s="187"/>
      <c r="D1855" s="168"/>
      <c r="E1855" s="169"/>
      <c r="F1855" s="170"/>
      <c r="G1855" s="171"/>
      <c r="H1855" s="171"/>
      <c r="N1855" s="189"/>
      <c r="O1855" s="189"/>
    </row>
    <row r="1856" spans="1:15" ht="16.2" thickBot="1">
      <c r="A1856" s="184"/>
      <c r="B1856" s="187"/>
      <c r="D1856" s="168"/>
      <c r="E1856" s="169"/>
      <c r="F1856" s="170"/>
      <c r="G1856" s="171"/>
      <c r="H1856" s="171"/>
      <c r="N1856" s="189"/>
      <c r="O1856" s="189"/>
    </row>
    <row r="1857" spans="1:15" ht="16.2" thickBot="1">
      <c r="A1857" s="184"/>
      <c r="B1857" s="187"/>
      <c r="D1857" s="168"/>
      <c r="E1857" s="169"/>
      <c r="F1857" s="170"/>
      <c r="G1857" s="171"/>
      <c r="H1857" s="171"/>
      <c r="N1857" s="189"/>
      <c r="O1857" s="189"/>
    </row>
    <row r="1858" spans="1:15" ht="16.2" thickBot="1">
      <c r="A1858" s="184"/>
      <c r="B1858" s="187"/>
      <c r="D1858" s="168"/>
      <c r="E1858" s="169"/>
      <c r="F1858" s="170"/>
      <c r="G1858" s="171"/>
      <c r="H1858" s="171"/>
      <c r="N1858" s="189"/>
      <c r="O1858" s="189"/>
    </row>
    <row r="1859" spans="1:15" ht="16.2" thickBot="1">
      <c r="A1859" s="184"/>
      <c r="B1859" s="187"/>
      <c r="D1859" s="168"/>
      <c r="E1859" s="169"/>
      <c r="F1859" s="170"/>
      <c r="G1859" s="171"/>
      <c r="H1859" s="171"/>
      <c r="N1859" s="189"/>
      <c r="O1859" s="189"/>
    </row>
    <row r="1860" spans="1:15" ht="16.2" thickBot="1">
      <c r="A1860" s="184"/>
      <c r="B1860" s="187"/>
      <c r="D1860" s="168"/>
      <c r="E1860" s="169"/>
      <c r="F1860" s="170"/>
      <c r="G1860" s="171"/>
      <c r="H1860" s="171"/>
      <c r="N1860" s="189"/>
      <c r="O1860" s="189"/>
    </row>
    <row r="1861" spans="1:15" ht="16.2" thickBot="1">
      <c r="A1861" s="184"/>
      <c r="B1861" s="187"/>
      <c r="D1861" s="168"/>
      <c r="E1861" s="169"/>
      <c r="F1861" s="170"/>
      <c r="G1861" s="171"/>
      <c r="H1861" s="171"/>
      <c r="N1861" s="189"/>
      <c r="O1861" s="189"/>
    </row>
    <row r="1862" spans="1:15" ht="16.2" thickBot="1">
      <c r="A1862" s="184"/>
      <c r="B1862" s="187"/>
      <c r="D1862" s="168"/>
      <c r="E1862" s="169"/>
      <c r="F1862" s="170"/>
      <c r="G1862" s="171"/>
      <c r="H1862" s="171"/>
      <c r="N1862" s="189"/>
      <c r="O1862" s="189"/>
    </row>
    <row r="1863" spans="1:15" ht="16.2" thickBot="1">
      <c r="A1863" s="184"/>
      <c r="B1863" s="187"/>
      <c r="D1863" s="168"/>
      <c r="E1863" s="169"/>
      <c r="F1863" s="170"/>
      <c r="G1863" s="171"/>
      <c r="H1863" s="171"/>
      <c r="N1863" s="189"/>
      <c r="O1863" s="189"/>
    </row>
    <row r="1864" spans="1:15" ht="16.2" thickBot="1">
      <c r="A1864" s="184"/>
      <c r="B1864" s="187"/>
      <c r="D1864" s="168"/>
      <c r="E1864" s="169"/>
      <c r="F1864" s="170"/>
      <c r="G1864" s="171"/>
      <c r="H1864" s="171"/>
      <c r="N1864" s="189"/>
      <c r="O1864" s="189"/>
    </row>
    <row r="1865" spans="1:15" ht="16.2" thickBot="1">
      <c r="A1865" s="184"/>
      <c r="B1865" s="187"/>
      <c r="D1865" s="168"/>
      <c r="E1865" s="169"/>
      <c r="F1865" s="170"/>
      <c r="G1865" s="171"/>
      <c r="H1865" s="171"/>
      <c r="N1865" s="189"/>
      <c r="O1865" s="189"/>
    </row>
    <row r="1866" spans="1:15" ht="16.2" thickBot="1">
      <c r="A1866" s="184"/>
      <c r="B1866" s="187"/>
      <c r="D1866" s="168"/>
      <c r="E1866" s="169"/>
      <c r="F1866" s="170"/>
      <c r="G1866" s="171"/>
      <c r="H1866" s="171"/>
      <c r="N1866" s="189"/>
      <c r="O1866" s="189"/>
    </row>
    <row r="1867" spans="1:15" ht="16.2" thickBot="1">
      <c r="A1867" s="184"/>
      <c r="B1867" s="187"/>
      <c r="D1867" s="168"/>
      <c r="E1867" s="169"/>
      <c r="F1867" s="170"/>
      <c r="G1867" s="171"/>
      <c r="H1867" s="171"/>
      <c r="N1867" s="189"/>
      <c r="O1867" s="189"/>
    </row>
    <row r="1868" spans="1:15" ht="16.2" thickBot="1">
      <c r="A1868" s="184"/>
      <c r="B1868" s="187"/>
      <c r="D1868" s="168"/>
      <c r="E1868" s="169"/>
      <c r="F1868" s="170"/>
      <c r="G1868" s="171"/>
      <c r="H1868" s="171"/>
      <c r="N1868" s="189"/>
      <c r="O1868" s="189"/>
    </row>
    <row r="1869" spans="1:15" ht="16.2" thickBot="1">
      <c r="A1869" s="184"/>
      <c r="B1869" s="187"/>
      <c r="D1869" s="168"/>
      <c r="E1869" s="169"/>
      <c r="F1869" s="170"/>
      <c r="G1869" s="171"/>
      <c r="H1869" s="171"/>
      <c r="N1869" s="189"/>
      <c r="O1869" s="189"/>
    </row>
    <row r="1870" spans="1:15" ht="16.2" thickBot="1">
      <c r="A1870" s="184"/>
      <c r="B1870" s="187"/>
      <c r="D1870" s="168"/>
      <c r="E1870" s="169"/>
      <c r="F1870" s="170"/>
      <c r="G1870" s="171"/>
      <c r="H1870" s="171"/>
      <c r="N1870" s="189"/>
      <c r="O1870" s="189"/>
    </row>
    <row r="1871" spans="1:15" ht="16.2" thickBot="1">
      <c r="A1871" s="184"/>
      <c r="B1871" s="187"/>
      <c r="D1871" s="168"/>
      <c r="E1871" s="169"/>
      <c r="F1871" s="170"/>
      <c r="G1871" s="171"/>
      <c r="H1871" s="171"/>
      <c r="N1871" s="189"/>
      <c r="O1871" s="189"/>
    </row>
    <row r="1872" spans="1:15" ht="16.2" thickBot="1">
      <c r="A1872" s="184"/>
      <c r="B1872" s="187"/>
      <c r="D1872" s="168"/>
      <c r="E1872" s="169"/>
      <c r="F1872" s="170"/>
      <c r="G1872" s="171"/>
      <c r="H1872" s="171"/>
      <c r="N1872" s="189"/>
      <c r="O1872" s="189"/>
    </row>
    <row r="1873" spans="1:15" ht="16.2" thickBot="1">
      <c r="A1873" s="184"/>
      <c r="B1873" s="187"/>
      <c r="D1873" s="168"/>
      <c r="E1873" s="169"/>
      <c r="F1873" s="170"/>
      <c r="G1873" s="171"/>
      <c r="H1873" s="171"/>
      <c r="N1873" s="189"/>
      <c r="O1873" s="189"/>
    </row>
    <row r="1874" spans="1:15" ht="16.2" thickBot="1">
      <c r="A1874" s="184"/>
      <c r="B1874" s="187"/>
      <c r="D1874" s="168"/>
      <c r="E1874" s="169"/>
      <c r="F1874" s="170"/>
      <c r="G1874" s="171"/>
      <c r="H1874" s="171"/>
      <c r="N1874" s="189"/>
      <c r="O1874" s="189"/>
    </row>
    <row r="1875" spans="1:15" ht="16.2" thickBot="1">
      <c r="A1875" s="184"/>
      <c r="B1875" s="187"/>
      <c r="D1875" s="168"/>
      <c r="E1875" s="169"/>
      <c r="F1875" s="170"/>
      <c r="G1875" s="171"/>
      <c r="H1875" s="171"/>
      <c r="N1875" s="189"/>
      <c r="O1875" s="189"/>
    </row>
    <row r="1876" spans="1:15" ht="16.2" thickBot="1">
      <c r="A1876" s="184"/>
      <c r="B1876" s="187"/>
      <c r="D1876" s="168"/>
      <c r="E1876" s="169"/>
      <c r="F1876" s="170"/>
      <c r="G1876" s="171"/>
      <c r="H1876" s="171"/>
      <c r="N1876" s="189"/>
      <c r="O1876" s="189"/>
    </row>
    <row r="1877" spans="1:15" ht="16.2" thickBot="1">
      <c r="A1877" s="184"/>
      <c r="B1877" s="187"/>
      <c r="D1877" s="168"/>
      <c r="E1877" s="169"/>
      <c r="F1877" s="170"/>
      <c r="G1877" s="171"/>
      <c r="H1877" s="171"/>
      <c r="N1877" s="189"/>
      <c r="O1877" s="189"/>
    </row>
    <row r="1878" spans="1:15" ht="16.2" thickBot="1">
      <c r="A1878" s="184"/>
      <c r="B1878" s="187"/>
      <c r="D1878" s="168"/>
      <c r="E1878" s="169"/>
      <c r="F1878" s="170"/>
      <c r="G1878" s="171"/>
      <c r="H1878" s="171"/>
      <c r="N1878" s="189"/>
      <c r="O1878" s="189"/>
    </row>
    <row r="1879" spans="1:15" ht="16.2" thickBot="1">
      <c r="A1879" s="184"/>
      <c r="B1879" s="187"/>
      <c r="D1879" s="168"/>
      <c r="E1879" s="169"/>
      <c r="F1879" s="170"/>
      <c r="G1879" s="171"/>
      <c r="H1879" s="171"/>
      <c r="N1879" s="189"/>
      <c r="O1879" s="189"/>
    </row>
    <row r="1880" spans="1:15" ht="16.2" thickBot="1">
      <c r="A1880" s="184"/>
      <c r="B1880" s="187"/>
      <c r="D1880" s="168"/>
      <c r="E1880" s="169"/>
      <c r="F1880" s="170"/>
      <c r="G1880" s="171"/>
      <c r="H1880" s="171"/>
      <c r="N1880" s="189"/>
      <c r="O1880" s="189"/>
    </row>
    <row r="1881" spans="1:15" ht="16.2" thickBot="1">
      <c r="A1881" s="184"/>
      <c r="B1881" s="187"/>
      <c r="D1881" s="168"/>
      <c r="E1881" s="169"/>
      <c r="F1881" s="170"/>
      <c r="G1881" s="171"/>
      <c r="H1881" s="171"/>
      <c r="N1881" s="189"/>
      <c r="O1881" s="189"/>
    </row>
    <row r="1882" spans="1:15" ht="16.2" thickBot="1">
      <c r="A1882" s="184"/>
      <c r="B1882" s="187"/>
      <c r="D1882" s="168"/>
      <c r="E1882" s="169"/>
      <c r="F1882" s="170"/>
      <c r="G1882" s="171"/>
      <c r="H1882" s="171"/>
      <c r="N1882" s="189"/>
      <c r="O1882" s="189"/>
    </row>
    <row r="1883" spans="1:15" ht="16.2" thickBot="1">
      <c r="A1883" s="184"/>
      <c r="B1883" s="187"/>
      <c r="D1883" s="168"/>
      <c r="E1883" s="169"/>
      <c r="F1883" s="170"/>
      <c r="G1883" s="171"/>
      <c r="H1883" s="171"/>
      <c r="N1883" s="189"/>
      <c r="O1883" s="189"/>
    </row>
    <row r="1884" spans="1:15" ht="16.2" thickBot="1">
      <c r="A1884" s="184"/>
      <c r="B1884" s="187"/>
      <c r="D1884" s="168"/>
      <c r="E1884" s="169"/>
      <c r="F1884" s="170"/>
      <c r="G1884" s="171"/>
      <c r="H1884" s="171"/>
      <c r="N1884" s="189"/>
      <c r="O1884" s="189"/>
    </row>
    <row r="1885" spans="1:15" ht="16.2" thickBot="1">
      <c r="A1885" s="184"/>
      <c r="B1885" s="187"/>
      <c r="D1885" s="168"/>
      <c r="E1885" s="169"/>
      <c r="F1885" s="170"/>
      <c r="G1885" s="171"/>
      <c r="H1885" s="171"/>
      <c r="N1885" s="189"/>
      <c r="O1885" s="189"/>
    </row>
    <row r="1886" spans="1:15" ht="16.2" thickBot="1">
      <c r="A1886" s="184"/>
      <c r="B1886" s="187"/>
      <c r="D1886" s="168"/>
      <c r="E1886" s="169"/>
      <c r="F1886" s="170"/>
      <c r="G1886" s="171"/>
      <c r="H1886" s="171"/>
      <c r="N1886" s="189"/>
      <c r="O1886" s="189"/>
    </row>
    <row r="1887" spans="1:15" ht="16.2" thickBot="1">
      <c r="A1887" s="184"/>
      <c r="B1887" s="187"/>
      <c r="D1887" s="168"/>
      <c r="E1887" s="169"/>
      <c r="F1887" s="170"/>
      <c r="G1887" s="171"/>
      <c r="H1887" s="171"/>
      <c r="N1887" s="189"/>
      <c r="O1887" s="189"/>
    </row>
    <row r="1888" spans="1:15" ht="16.2" thickBot="1">
      <c r="A1888" s="184"/>
      <c r="B1888" s="187"/>
      <c r="D1888" s="168"/>
      <c r="E1888" s="169"/>
      <c r="F1888" s="170"/>
      <c r="G1888" s="171"/>
      <c r="H1888" s="171"/>
      <c r="N1888" s="189"/>
      <c r="O1888" s="189"/>
    </row>
    <row r="1889" spans="1:15" ht="16.2" thickBot="1">
      <c r="A1889" s="184"/>
      <c r="B1889" s="187"/>
      <c r="D1889" s="168"/>
      <c r="E1889" s="169"/>
      <c r="F1889" s="170"/>
      <c r="G1889" s="171"/>
      <c r="H1889" s="171"/>
      <c r="N1889" s="189"/>
      <c r="O1889" s="189"/>
    </row>
    <row r="1890" spans="1:15" ht="16.2" thickBot="1">
      <c r="A1890" s="184"/>
      <c r="B1890" s="187"/>
      <c r="D1890" s="168"/>
      <c r="E1890" s="169"/>
      <c r="F1890" s="170"/>
      <c r="G1890" s="171"/>
      <c r="H1890" s="171"/>
      <c r="N1890" s="189"/>
      <c r="O1890" s="189"/>
    </row>
    <row r="1891" spans="1:15" ht="16.2" thickBot="1">
      <c r="A1891" s="184"/>
      <c r="B1891" s="187"/>
      <c r="D1891" s="168"/>
      <c r="E1891" s="169"/>
      <c r="F1891" s="170"/>
      <c r="G1891" s="171"/>
      <c r="H1891" s="171"/>
      <c r="N1891" s="189"/>
      <c r="O1891" s="189"/>
    </row>
    <row r="1892" spans="1:15" ht="16.2" thickBot="1">
      <c r="A1892" s="184"/>
      <c r="B1892" s="187"/>
      <c r="D1892" s="168"/>
      <c r="E1892" s="169"/>
      <c r="F1892" s="170"/>
      <c r="G1892" s="171"/>
      <c r="H1892" s="171"/>
      <c r="N1892" s="189"/>
      <c r="O1892" s="189"/>
    </row>
    <row r="1893" spans="1:15" ht="16.2" thickBot="1">
      <c r="A1893" s="184"/>
      <c r="B1893" s="187"/>
      <c r="D1893" s="168"/>
      <c r="E1893" s="169"/>
      <c r="F1893" s="170"/>
      <c r="G1893" s="171"/>
      <c r="H1893" s="171"/>
      <c r="N1893" s="189"/>
      <c r="O1893" s="189"/>
    </row>
    <row r="1894" spans="1:15" ht="16.2" thickBot="1">
      <c r="A1894" s="184"/>
      <c r="B1894" s="187"/>
      <c r="D1894" s="168"/>
      <c r="E1894" s="169"/>
      <c r="F1894" s="170"/>
      <c r="G1894" s="171"/>
      <c r="H1894" s="171"/>
      <c r="N1894" s="189"/>
      <c r="O1894" s="189"/>
    </row>
    <row r="1895" spans="1:15" ht="16.2" thickBot="1">
      <c r="A1895" s="184"/>
      <c r="B1895" s="187"/>
      <c r="D1895" s="168"/>
      <c r="E1895" s="169"/>
      <c r="F1895" s="170"/>
      <c r="G1895" s="171"/>
      <c r="H1895" s="171"/>
      <c r="N1895" s="189"/>
      <c r="O1895" s="189"/>
    </row>
    <row r="1896" spans="1:15" ht="16.2" thickBot="1">
      <c r="A1896" s="184"/>
      <c r="B1896" s="187"/>
      <c r="D1896" s="168"/>
      <c r="E1896" s="169"/>
      <c r="F1896" s="170"/>
      <c r="G1896" s="171"/>
      <c r="H1896" s="171"/>
      <c r="N1896" s="189"/>
      <c r="O1896" s="189"/>
    </row>
    <row r="1897" spans="1:15" ht="16.2" thickBot="1">
      <c r="A1897" s="184"/>
      <c r="B1897" s="187"/>
      <c r="D1897" s="168"/>
      <c r="E1897" s="169"/>
      <c r="F1897" s="170"/>
      <c r="G1897" s="171"/>
      <c r="H1897" s="171"/>
      <c r="N1897" s="189"/>
      <c r="O1897" s="189"/>
    </row>
    <row r="1898" spans="1:15" ht="16.2" thickBot="1">
      <c r="A1898" s="184"/>
      <c r="B1898" s="187"/>
      <c r="D1898" s="168"/>
      <c r="E1898" s="169"/>
      <c r="F1898" s="170"/>
      <c r="G1898" s="171"/>
      <c r="H1898" s="171"/>
      <c r="N1898" s="189"/>
      <c r="O1898" s="189"/>
    </row>
    <row r="1899" spans="1:15" ht="16.2" thickBot="1">
      <c r="A1899" s="184"/>
      <c r="B1899" s="187"/>
      <c r="D1899" s="168"/>
      <c r="E1899" s="169"/>
      <c r="F1899" s="170"/>
      <c r="G1899" s="171"/>
      <c r="H1899" s="171"/>
      <c r="N1899" s="189"/>
      <c r="O1899" s="189"/>
    </row>
    <row r="1900" spans="1:15" ht="16.2" thickBot="1">
      <c r="A1900" s="184"/>
      <c r="B1900" s="187"/>
      <c r="D1900" s="168"/>
      <c r="E1900" s="169"/>
      <c r="F1900" s="170"/>
      <c r="G1900" s="171"/>
      <c r="H1900" s="171"/>
      <c r="N1900" s="189"/>
      <c r="O1900" s="189"/>
    </row>
    <row r="1901" spans="1:15" ht="16.2" thickBot="1">
      <c r="A1901" s="184"/>
      <c r="B1901" s="187"/>
      <c r="D1901" s="168"/>
      <c r="E1901" s="169"/>
      <c r="F1901" s="170"/>
      <c r="G1901" s="171"/>
      <c r="H1901" s="171"/>
      <c r="N1901" s="189"/>
      <c r="O1901" s="189"/>
    </row>
    <row r="1902" spans="1:15" ht="16.2" thickBot="1">
      <c r="A1902" s="184"/>
      <c r="B1902" s="187"/>
      <c r="D1902" s="168"/>
      <c r="E1902" s="169"/>
      <c r="F1902" s="170"/>
      <c r="G1902" s="171"/>
      <c r="H1902" s="171"/>
      <c r="N1902" s="189"/>
      <c r="O1902" s="189"/>
    </row>
    <row r="1903" spans="1:15" ht="16.2" thickBot="1">
      <c r="A1903" s="184"/>
      <c r="B1903" s="187"/>
      <c r="D1903" s="168"/>
      <c r="E1903" s="169"/>
      <c r="F1903" s="170"/>
      <c r="G1903" s="171"/>
      <c r="H1903" s="171"/>
      <c r="N1903" s="189"/>
      <c r="O1903" s="189"/>
    </row>
    <row r="1904" spans="1:15" ht="16.2" thickBot="1">
      <c r="A1904" s="184"/>
      <c r="B1904" s="187"/>
      <c r="D1904" s="168"/>
      <c r="E1904" s="169"/>
      <c r="F1904" s="170"/>
      <c r="G1904" s="171"/>
      <c r="H1904" s="171"/>
      <c r="N1904" s="189"/>
      <c r="O1904" s="189"/>
    </row>
    <row r="1905" spans="1:15" ht="16.2" thickBot="1">
      <c r="A1905" s="184"/>
      <c r="B1905" s="187"/>
      <c r="D1905" s="168"/>
      <c r="E1905" s="169"/>
      <c r="F1905" s="170"/>
      <c r="G1905" s="171"/>
      <c r="H1905" s="171"/>
      <c r="N1905" s="189"/>
      <c r="O1905" s="189"/>
    </row>
    <row r="1906" spans="1:15" ht="16.2" thickBot="1">
      <c r="A1906" s="184"/>
      <c r="B1906" s="187"/>
      <c r="D1906" s="168"/>
      <c r="E1906" s="169"/>
      <c r="F1906" s="170"/>
      <c r="G1906" s="171"/>
      <c r="H1906" s="171"/>
      <c r="N1906" s="189"/>
      <c r="O1906" s="189"/>
    </row>
    <row r="1907" spans="1:15" ht="16.2" thickBot="1">
      <c r="A1907" s="184"/>
      <c r="B1907" s="187"/>
      <c r="D1907" s="168"/>
      <c r="E1907" s="169"/>
      <c r="F1907" s="170"/>
      <c r="G1907" s="171"/>
      <c r="H1907" s="171"/>
      <c r="N1907" s="189"/>
      <c r="O1907" s="189"/>
    </row>
    <row r="1908" spans="1:15" ht="16.2" thickBot="1">
      <c r="A1908" s="184"/>
      <c r="B1908" s="187"/>
      <c r="D1908" s="168"/>
      <c r="E1908" s="169"/>
      <c r="F1908" s="170"/>
      <c r="G1908" s="171"/>
      <c r="H1908" s="171"/>
      <c r="N1908" s="189"/>
      <c r="O1908" s="189"/>
    </row>
    <row r="1909" spans="1:15" ht="16.2" thickBot="1">
      <c r="A1909" s="184"/>
      <c r="B1909" s="187"/>
      <c r="D1909" s="168"/>
      <c r="E1909" s="169"/>
      <c r="F1909" s="170"/>
      <c r="G1909" s="171"/>
      <c r="H1909" s="171"/>
      <c r="N1909" s="189"/>
      <c r="O1909" s="189"/>
    </row>
    <row r="1910" spans="1:15" ht="16.2" thickBot="1">
      <c r="A1910" s="184"/>
      <c r="B1910" s="187"/>
      <c r="D1910" s="168"/>
      <c r="E1910" s="169"/>
      <c r="F1910" s="170"/>
      <c r="G1910" s="171"/>
      <c r="H1910" s="171"/>
      <c r="N1910" s="189"/>
      <c r="O1910" s="189"/>
    </row>
    <row r="1911" spans="1:15" ht="16.2" thickBot="1">
      <c r="A1911" s="184"/>
      <c r="B1911" s="187"/>
      <c r="D1911" s="168"/>
      <c r="E1911" s="169"/>
      <c r="F1911" s="170"/>
      <c r="G1911" s="171"/>
      <c r="H1911" s="171"/>
      <c r="N1911" s="189"/>
      <c r="O1911" s="189"/>
    </row>
    <row r="1912" spans="1:15" ht="16.2" thickBot="1">
      <c r="A1912" s="184"/>
      <c r="B1912" s="187"/>
      <c r="D1912" s="168"/>
      <c r="E1912" s="169"/>
      <c r="F1912" s="170"/>
      <c r="G1912" s="171"/>
      <c r="H1912" s="171"/>
      <c r="N1912" s="189"/>
      <c r="O1912" s="189"/>
    </row>
    <row r="1913" spans="1:15" ht="16.2" thickBot="1">
      <c r="A1913" s="184"/>
      <c r="B1913" s="187"/>
      <c r="D1913" s="168"/>
      <c r="E1913" s="169"/>
      <c r="F1913" s="170"/>
      <c r="G1913" s="171"/>
      <c r="H1913" s="171"/>
      <c r="N1913" s="189"/>
      <c r="O1913" s="189"/>
    </row>
    <row r="1914" spans="1:15" ht="16.2" thickBot="1">
      <c r="A1914" s="184"/>
      <c r="B1914" s="187"/>
      <c r="D1914" s="168"/>
      <c r="E1914" s="169"/>
      <c r="F1914" s="170"/>
      <c r="G1914" s="171"/>
      <c r="H1914" s="171"/>
      <c r="N1914" s="189"/>
      <c r="O1914" s="189"/>
    </row>
    <row r="1915" spans="1:15" ht="16.2" thickBot="1">
      <c r="A1915" s="184"/>
      <c r="B1915" s="187"/>
      <c r="D1915" s="168"/>
      <c r="E1915" s="169"/>
      <c r="F1915" s="170"/>
      <c r="G1915" s="171"/>
      <c r="H1915" s="171"/>
      <c r="N1915" s="189"/>
      <c r="O1915" s="189"/>
    </row>
    <row r="1916" spans="1:15" ht="16.2" thickBot="1">
      <c r="A1916" s="184"/>
      <c r="B1916" s="187"/>
      <c r="D1916" s="168"/>
      <c r="E1916" s="169"/>
      <c r="F1916" s="170"/>
      <c r="G1916" s="171"/>
      <c r="H1916" s="171"/>
      <c r="N1916" s="189"/>
      <c r="O1916" s="189"/>
    </row>
    <row r="1917" spans="1:15" ht="16.2" thickBot="1">
      <c r="A1917" s="184"/>
      <c r="B1917" s="187"/>
      <c r="D1917" s="168"/>
      <c r="E1917" s="169"/>
      <c r="F1917" s="170"/>
      <c r="G1917" s="171"/>
      <c r="H1917" s="171"/>
      <c r="N1917" s="189"/>
      <c r="O1917" s="189"/>
    </row>
    <row r="1918" spans="1:15" ht="16.2" thickBot="1">
      <c r="A1918" s="184"/>
      <c r="B1918" s="187"/>
      <c r="D1918" s="168"/>
      <c r="E1918" s="169"/>
      <c r="F1918" s="170"/>
      <c r="G1918" s="171"/>
      <c r="H1918" s="171"/>
      <c r="N1918" s="189"/>
      <c r="O1918" s="189"/>
    </row>
    <row r="1919" spans="1:15" ht="16.2" thickBot="1">
      <c r="A1919" s="184"/>
      <c r="B1919" s="187"/>
      <c r="D1919" s="168"/>
      <c r="E1919" s="169"/>
      <c r="F1919" s="170"/>
      <c r="G1919" s="171"/>
      <c r="H1919" s="171"/>
      <c r="N1919" s="189"/>
      <c r="O1919" s="189"/>
    </row>
    <row r="1920" spans="1:15" ht="16.2" thickBot="1">
      <c r="A1920" s="184"/>
      <c r="B1920" s="187"/>
      <c r="D1920" s="168"/>
      <c r="E1920" s="169"/>
      <c r="F1920" s="170"/>
      <c r="G1920" s="171"/>
      <c r="H1920" s="171"/>
      <c r="N1920" s="189"/>
      <c r="O1920" s="189"/>
    </row>
    <row r="1921" spans="1:15" ht="16.2" thickBot="1">
      <c r="A1921" s="184"/>
      <c r="B1921" s="187"/>
      <c r="D1921" s="168"/>
      <c r="E1921" s="169"/>
      <c r="F1921" s="170"/>
      <c r="G1921" s="171"/>
      <c r="H1921" s="171"/>
      <c r="N1921" s="189"/>
      <c r="O1921" s="189"/>
    </row>
    <row r="1922" spans="1:15" ht="16.2" thickBot="1">
      <c r="A1922" s="184"/>
      <c r="B1922" s="187"/>
      <c r="D1922" s="168"/>
      <c r="E1922" s="169"/>
      <c r="F1922" s="170"/>
      <c r="G1922" s="171"/>
      <c r="H1922" s="171"/>
      <c r="N1922" s="189"/>
      <c r="O1922" s="189"/>
    </row>
    <row r="1923" spans="1:15" ht="16.2" thickBot="1">
      <c r="A1923" s="184"/>
      <c r="B1923" s="187"/>
      <c r="D1923" s="168"/>
      <c r="E1923" s="169"/>
      <c r="F1923" s="170"/>
      <c r="G1923" s="171"/>
      <c r="H1923" s="171"/>
      <c r="N1923" s="189"/>
      <c r="O1923" s="189"/>
    </row>
    <row r="1924" spans="1:15" ht="16.2" thickBot="1">
      <c r="A1924" s="184"/>
      <c r="B1924" s="187"/>
      <c r="D1924" s="168"/>
      <c r="E1924" s="169"/>
      <c r="F1924" s="170"/>
      <c r="G1924" s="171"/>
      <c r="H1924" s="171"/>
      <c r="N1924" s="189"/>
      <c r="O1924" s="189"/>
    </row>
    <row r="1925" spans="1:15" ht="16.2" thickBot="1">
      <c r="A1925" s="184"/>
      <c r="B1925" s="187"/>
      <c r="D1925" s="168"/>
      <c r="E1925" s="169"/>
      <c r="F1925" s="170"/>
      <c r="G1925" s="171"/>
      <c r="H1925" s="171"/>
      <c r="N1925" s="189"/>
      <c r="O1925" s="189"/>
    </row>
    <row r="1926" spans="1:15" ht="16.2" thickBot="1">
      <c r="A1926" s="184"/>
      <c r="B1926" s="187"/>
      <c r="D1926" s="168"/>
      <c r="E1926" s="169"/>
      <c r="F1926" s="170"/>
      <c r="G1926" s="171"/>
      <c r="H1926" s="171"/>
      <c r="N1926" s="189"/>
      <c r="O1926" s="189"/>
    </row>
    <row r="1927" spans="1:15" ht="16.2" thickBot="1">
      <c r="A1927" s="184"/>
      <c r="B1927" s="187"/>
      <c r="D1927" s="168"/>
      <c r="E1927" s="169"/>
      <c r="F1927" s="170"/>
      <c r="G1927" s="171"/>
      <c r="H1927" s="171"/>
      <c r="N1927" s="189"/>
      <c r="O1927" s="189"/>
    </row>
    <row r="1928" spans="1:15" ht="16.2" thickBot="1">
      <c r="A1928" s="184"/>
      <c r="B1928" s="187"/>
      <c r="D1928" s="168"/>
      <c r="E1928" s="169"/>
      <c r="F1928" s="170"/>
      <c r="G1928" s="171"/>
      <c r="H1928" s="171"/>
      <c r="N1928" s="189"/>
      <c r="O1928" s="189"/>
    </row>
    <row r="1929" spans="1:15" ht="16.2" thickBot="1">
      <c r="A1929" s="184"/>
      <c r="B1929" s="187"/>
      <c r="D1929" s="168"/>
      <c r="E1929" s="169"/>
      <c r="F1929" s="170"/>
      <c r="G1929" s="171"/>
      <c r="H1929" s="171"/>
      <c r="N1929" s="189"/>
      <c r="O1929" s="189"/>
    </row>
    <row r="1930" spans="1:15" ht="16.2" thickBot="1">
      <c r="A1930" s="184"/>
      <c r="B1930" s="187"/>
      <c r="D1930" s="168"/>
      <c r="E1930" s="169"/>
      <c r="F1930" s="170"/>
      <c r="G1930" s="171"/>
      <c r="H1930" s="171"/>
      <c r="N1930" s="189"/>
      <c r="O1930" s="189"/>
    </row>
    <row r="1931" spans="1:15" ht="16.2" thickBot="1">
      <c r="A1931" s="184"/>
      <c r="B1931" s="187"/>
      <c r="D1931" s="168"/>
      <c r="E1931" s="169"/>
      <c r="F1931" s="170"/>
      <c r="G1931" s="171"/>
      <c r="H1931" s="171"/>
      <c r="N1931" s="189"/>
      <c r="O1931" s="189"/>
    </row>
    <row r="1932" spans="1:15" ht="16.2" thickBot="1">
      <c r="A1932" s="184"/>
      <c r="B1932" s="187"/>
      <c r="D1932" s="168"/>
      <c r="E1932" s="169"/>
      <c r="F1932" s="170"/>
      <c r="G1932" s="171"/>
      <c r="H1932" s="171"/>
      <c r="N1932" s="189"/>
      <c r="O1932" s="189"/>
    </row>
    <row r="1933" spans="1:15" ht="16.2" thickBot="1">
      <c r="A1933" s="184"/>
      <c r="B1933" s="187"/>
      <c r="D1933" s="168"/>
      <c r="E1933" s="169"/>
      <c r="F1933" s="170"/>
      <c r="G1933" s="171"/>
      <c r="H1933" s="171"/>
      <c r="N1933" s="189"/>
      <c r="O1933" s="189"/>
    </row>
    <row r="1934" spans="1:15" ht="16.2" thickBot="1">
      <c r="A1934" s="184"/>
      <c r="B1934" s="187"/>
      <c r="D1934" s="168"/>
      <c r="E1934" s="169"/>
      <c r="F1934" s="170"/>
      <c r="G1934" s="171"/>
      <c r="H1934" s="171"/>
      <c r="N1934" s="189"/>
      <c r="O1934" s="189"/>
    </row>
    <row r="1935" spans="1:15" ht="16.2" thickBot="1">
      <c r="A1935" s="184"/>
      <c r="B1935" s="187"/>
      <c r="D1935" s="168"/>
      <c r="E1935" s="169"/>
      <c r="F1935" s="170"/>
      <c r="G1935" s="171"/>
      <c r="H1935" s="171"/>
      <c r="N1935" s="189"/>
      <c r="O1935" s="189"/>
    </row>
    <row r="1936" spans="1:15" ht="16.2" thickBot="1">
      <c r="A1936" s="184"/>
      <c r="B1936" s="187"/>
      <c r="D1936" s="168"/>
      <c r="E1936" s="169"/>
      <c r="F1936" s="170"/>
      <c r="G1936" s="171"/>
      <c r="H1936" s="171"/>
      <c r="N1936" s="189"/>
      <c r="O1936" s="189"/>
    </row>
    <row r="1937" spans="1:15" ht="16.2" thickBot="1">
      <c r="A1937" s="184"/>
      <c r="B1937" s="187"/>
      <c r="D1937" s="168"/>
      <c r="E1937" s="169"/>
      <c r="F1937" s="170"/>
      <c r="G1937" s="171"/>
      <c r="H1937" s="171"/>
      <c r="N1937" s="189"/>
      <c r="O1937" s="189"/>
    </row>
    <row r="1938" spans="1:15" ht="16.2" thickBot="1">
      <c r="A1938" s="184"/>
      <c r="B1938" s="187"/>
      <c r="D1938" s="168"/>
      <c r="E1938" s="169"/>
      <c r="F1938" s="170"/>
      <c r="G1938" s="171"/>
      <c r="H1938" s="171"/>
      <c r="N1938" s="189"/>
      <c r="O1938" s="189"/>
    </row>
    <row r="1939" spans="1:15" ht="16.2" thickBot="1">
      <c r="A1939" s="184"/>
      <c r="B1939" s="187"/>
      <c r="D1939" s="168"/>
      <c r="E1939" s="169"/>
      <c r="F1939" s="170"/>
      <c r="G1939" s="171"/>
      <c r="H1939" s="171"/>
      <c r="N1939" s="189"/>
      <c r="O1939" s="189"/>
    </row>
    <row r="1940" spans="1:15" ht="16.2" thickBot="1">
      <c r="A1940" s="184"/>
      <c r="B1940" s="187"/>
      <c r="D1940" s="168"/>
      <c r="E1940" s="169"/>
      <c r="F1940" s="170"/>
      <c r="G1940" s="171"/>
      <c r="H1940" s="171"/>
      <c r="N1940" s="189"/>
      <c r="O1940" s="189"/>
    </row>
    <row r="1941" spans="1:15" ht="16.2" thickBot="1">
      <c r="A1941" s="184"/>
      <c r="B1941" s="187"/>
      <c r="D1941" s="168"/>
      <c r="E1941" s="169"/>
      <c r="F1941" s="170"/>
      <c r="G1941" s="171"/>
      <c r="H1941" s="171"/>
      <c r="N1941" s="189"/>
      <c r="O1941" s="189"/>
    </row>
    <row r="1942" spans="1:15" ht="16.2" thickBot="1">
      <c r="A1942" s="184"/>
      <c r="B1942" s="187"/>
      <c r="D1942" s="168"/>
      <c r="E1942" s="169"/>
      <c r="F1942" s="170"/>
      <c r="G1942" s="171"/>
      <c r="H1942" s="171"/>
      <c r="N1942" s="189"/>
      <c r="O1942" s="189"/>
    </row>
    <row r="1943" spans="1:15" ht="16.2" thickBot="1">
      <c r="A1943" s="184"/>
      <c r="B1943" s="187"/>
      <c r="D1943" s="168"/>
      <c r="E1943" s="169"/>
      <c r="F1943" s="170"/>
      <c r="G1943" s="171"/>
      <c r="H1943" s="171"/>
      <c r="N1943" s="189"/>
      <c r="O1943" s="189"/>
    </row>
    <row r="1944" spans="1:15" ht="16.2" thickBot="1">
      <c r="A1944" s="184"/>
      <c r="B1944" s="187"/>
      <c r="D1944" s="168"/>
      <c r="E1944" s="169"/>
      <c r="F1944" s="170"/>
      <c r="G1944" s="171"/>
      <c r="H1944" s="171"/>
      <c r="N1944" s="189"/>
      <c r="O1944" s="189"/>
    </row>
    <row r="1945" spans="1:15" ht="16.2" thickBot="1">
      <c r="A1945" s="184"/>
      <c r="B1945" s="187"/>
      <c r="D1945" s="168"/>
      <c r="E1945" s="169"/>
      <c r="F1945" s="170"/>
      <c r="G1945" s="171"/>
      <c r="H1945" s="171"/>
      <c r="N1945" s="189"/>
      <c r="O1945" s="189"/>
    </row>
    <row r="1946" spans="1:15" ht="16.2" thickBot="1">
      <c r="A1946" s="184"/>
      <c r="B1946" s="187"/>
      <c r="D1946" s="168"/>
      <c r="E1946" s="169"/>
      <c r="F1946" s="170"/>
      <c r="G1946" s="171"/>
      <c r="H1946" s="171"/>
      <c r="N1946" s="189"/>
      <c r="O1946" s="189"/>
    </row>
    <row r="1947" spans="1:15" ht="16.2" thickBot="1">
      <c r="A1947" s="184"/>
      <c r="B1947" s="187"/>
      <c r="D1947" s="168"/>
      <c r="E1947" s="169"/>
      <c r="F1947" s="170"/>
      <c r="G1947" s="171"/>
      <c r="H1947" s="171"/>
      <c r="N1947" s="189"/>
      <c r="O1947" s="189"/>
    </row>
    <row r="1948" spans="1:15" ht="16.2" thickBot="1">
      <c r="A1948" s="184"/>
      <c r="B1948" s="187"/>
      <c r="D1948" s="168"/>
      <c r="E1948" s="169"/>
      <c r="F1948" s="170"/>
      <c r="G1948" s="171"/>
      <c r="H1948" s="171"/>
      <c r="N1948" s="189"/>
      <c r="O1948" s="189"/>
    </row>
    <row r="1949" spans="1:15" ht="16.2" thickBot="1">
      <c r="A1949" s="184"/>
      <c r="B1949" s="187"/>
      <c r="D1949" s="168"/>
      <c r="E1949" s="169"/>
      <c r="F1949" s="170"/>
      <c r="G1949" s="171"/>
      <c r="H1949" s="171"/>
      <c r="N1949" s="189"/>
      <c r="O1949" s="189"/>
    </row>
    <row r="1950" spans="1:15" ht="16.2" thickBot="1">
      <c r="A1950" s="184"/>
      <c r="B1950" s="187"/>
      <c r="D1950" s="168"/>
      <c r="E1950" s="169"/>
      <c r="F1950" s="170"/>
      <c r="G1950" s="171"/>
      <c r="H1950" s="171"/>
      <c r="N1950" s="189"/>
      <c r="O1950" s="189"/>
    </row>
    <row r="1951" spans="1:15" ht="16.2" thickBot="1">
      <c r="A1951" s="184"/>
      <c r="B1951" s="187"/>
      <c r="D1951" s="168"/>
      <c r="E1951" s="169"/>
      <c r="F1951" s="170"/>
      <c r="G1951" s="171"/>
      <c r="H1951" s="171"/>
      <c r="N1951" s="189"/>
      <c r="O1951" s="189"/>
    </row>
    <row r="1952" spans="1:15" ht="16.2" thickBot="1">
      <c r="A1952" s="184"/>
      <c r="B1952" s="187"/>
      <c r="D1952" s="168"/>
      <c r="E1952" s="169"/>
      <c r="F1952" s="170"/>
      <c r="G1952" s="171"/>
      <c r="H1952" s="171"/>
      <c r="N1952" s="189"/>
      <c r="O1952" s="189"/>
    </row>
    <row r="1953" spans="1:15" ht="16.2" thickBot="1">
      <c r="A1953" s="184"/>
      <c r="B1953" s="187"/>
      <c r="D1953" s="168"/>
      <c r="E1953" s="169"/>
      <c r="F1953" s="170"/>
      <c r="G1953" s="171"/>
      <c r="H1953" s="171"/>
      <c r="N1953" s="189"/>
      <c r="O1953" s="189"/>
    </row>
    <row r="1954" spans="1:15" ht="16.2" thickBot="1">
      <c r="A1954" s="184"/>
      <c r="B1954" s="187"/>
      <c r="D1954" s="168"/>
      <c r="E1954" s="169"/>
      <c r="F1954" s="170"/>
      <c r="G1954" s="171"/>
      <c r="H1954" s="171"/>
      <c r="N1954" s="189"/>
      <c r="O1954" s="189"/>
    </row>
    <row r="1955" spans="1:15" ht="16.2" thickBot="1">
      <c r="A1955" s="184"/>
      <c r="B1955" s="187"/>
      <c r="D1955" s="168"/>
      <c r="E1955" s="169"/>
      <c r="F1955" s="170"/>
      <c r="G1955" s="171"/>
      <c r="H1955" s="171"/>
      <c r="N1955" s="189"/>
      <c r="O1955" s="189"/>
    </row>
    <row r="1956" spans="1:15" ht="16.2" thickBot="1">
      <c r="A1956" s="184"/>
      <c r="B1956" s="187"/>
      <c r="D1956" s="168"/>
      <c r="E1956" s="169"/>
      <c r="F1956" s="170"/>
      <c r="G1956" s="171"/>
      <c r="H1956" s="171"/>
      <c r="N1956" s="189"/>
      <c r="O1956" s="189"/>
    </row>
    <row r="1957" spans="1:15" ht="16.2" thickBot="1">
      <c r="A1957" s="184"/>
      <c r="B1957" s="187"/>
      <c r="D1957" s="168"/>
      <c r="E1957" s="169"/>
      <c r="F1957" s="170"/>
      <c r="G1957" s="171"/>
      <c r="H1957" s="171"/>
      <c r="N1957" s="189"/>
      <c r="O1957" s="189"/>
    </row>
    <row r="1958" spans="1:15" ht="16.2" thickBot="1">
      <c r="A1958" s="184"/>
      <c r="B1958" s="187"/>
      <c r="D1958" s="168"/>
      <c r="E1958" s="169"/>
      <c r="F1958" s="170"/>
      <c r="G1958" s="171"/>
      <c r="H1958" s="171"/>
      <c r="N1958" s="189"/>
      <c r="O1958" s="189"/>
    </row>
    <row r="1959" spans="1:15" ht="16.2" thickBot="1">
      <c r="A1959" s="184"/>
      <c r="B1959" s="187"/>
      <c r="D1959" s="168"/>
      <c r="E1959" s="169"/>
      <c r="F1959" s="170"/>
      <c r="G1959" s="171"/>
      <c r="H1959" s="171"/>
      <c r="N1959" s="189"/>
      <c r="O1959" s="189"/>
    </row>
    <row r="1960" spans="1:15" ht="16.2" thickBot="1">
      <c r="A1960" s="184"/>
      <c r="B1960" s="187"/>
      <c r="D1960" s="168"/>
      <c r="E1960" s="169"/>
      <c r="F1960" s="170"/>
      <c r="G1960" s="171"/>
      <c r="H1960" s="171"/>
      <c r="N1960" s="189"/>
      <c r="O1960" s="189"/>
    </row>
    <row r="1961" spans="1:15" ht="16.2" thickBot="1">
      <c r="A1961" s="184"/>
      <c r="B1961" s="187"/>
      <c r="D1961" s="168"/>
      <c r="E1961" s="169"/>
      <c r="F1961" s="170"/>
      <c r="G1961" s="171"/>
      <c r="H1961" s="171"/>
      <c r="N1961" s="189"/>
      <c r="O1961" s="189"/>
    </row>
    <row r="1962" spans="1:15" ht="16.2" thickBot="1">
      <c r="A1962" s="184"/>
      <c r="B1962" s="187"/>
      <c r="D1962" s="168"/>
      <c r="E1962" s="169"/>
      <c r="F1962" s="170"/>
      <c r="G1962" s="171"/>
      <c r="H1962" s="171"/>
      <c r="N1962" s="189"/>
      <c r="O1962" s="189"/>
    </row>
    <row r="1963" spans="1:15" ht="16.2" thickBot="1">
      <c r="A1963" s="184"/>
      <c r="B1963" s="187"/>
      <c r="D1963" s="168"/>
      <c r="E1963" s="169"/>
      <c r="F1963" s="170"/>
      <c r="G1963" s="171"/>
      <c r="H1963" s="171"/>
      <c r="N1963" s="189"/>
      <c r="O1963" s="189"/>
    </row>
    <row r="1964" spans="1:15" ht="16.2" thickBot="1">
      <c r="A1964" s="184"/>
      <c r="B1964" s="187"/>
      <c r="D1964" s="168"/>
      <c r="E1964" s="169"/>
      <c r="F1964" s="170"/>
      <c r="G1964" s="171"/>
      <c r="H1964" s="171"/>
      <c r="N1964" s="189"/>
      <c r="O1964" s="189"/>
    </row>
    <row r="1965" spans="1:15" ht="16.2" thickBot="1">
      <c r="A1965" s="184"/>
      <c r="B1965" s="187"/>
      <c r="D1965" s="168"/>
      <c r="E1965" s="169"/>
      <c r="F1965" s="170"/>
      <c r="G1965" s="171"/>
      <c r="H1965" s="171"/>
      <c r="N1965" s="189"/>
      <c r="O1965" s="189"/>
    </row>
    <row r="1966" spans="1:15" ht="16.2" thickBot="1">
      <c r="A1966" s="184"/>
      <c r="B1966" s="187"/>
      <c r="D1966" s="168"/>
      <c r="E1966" s="169"/>
      <c r="F1966" s="170"/>
      <c r="G1966" s="171"/>
      <c r="H1966" s="171"/>
      <c r="N1966" s="189"/>
      <c r="O1966" s="189"/>
    </row>
    <row r="1967" spans="1:15" ht="16.2" thickBot="1">
      <c r="A1967" s="184"/>
      <c r="B1967" s="187"/>
      <c r="D1967" s="168"/>
      <c r="E1967" s="169"/>
      <c r="F1967" s="170"/>
      <c r="G1967" s="171"/>
      <c r="H1967" s="171"/>
      <c r="N1967" s="189"/>
      <c r="O1967" s="189"/>
    </row>
    <row r="1968" spans="1:15" ht="16.2" thickBot="1">
      <c r="A1968" s="184"/>
      <c r="B1968" s="187"/>
      <c r="D1968" s="168"/>
      <c r="E1968" s="169"/>
      <c r="F1968" s="170"/>
      <c r="G1968" s="171"/>
      <c r="H1968" s="171"/>
      <c r="N1968" s="189"/>
      <c r="O1968" s="189"/>
    </row>
    <row r="1969" spans="1:15" ht="16.2" thickBot="1">
      <c r="A1969" s="184"/>
      <c r="B1969" s="187"/>
      <c r="D1969" s="168"/>
      <c r="E1969" s="169"/>
      <c r="F1969" s="170"/>
      <c r="G1969" s="171"/>
      <c r="H1969" s="171"/>
      <c r="N1969" s="189"/>
      <c r="O1969" s="189"/>
    </row>
    <row r="1970" spans="1:15" ht="16.2" thickBot="1">
      <c r="A1970" s="184"/>
      <c r="B1970" s="187"/>
      <c r="D1970" s="168"/>
      <c r="E1970" s="169"/>
      <c r="F1970" s="170"/>
      <c r="G1970" s="171"/>
      <c r="H1970" s="171"/>
      <c r="N1970" s="189"/>
      <c r="O1970" s="189"/>
    </row>
    <row r="1971" spans="1:15" ht="16.2" thickBot="1">
      <c r="A1971" s="184"/>
      <c r="B1971" s="187"/>
      <c r="D1971" s="168"/>
      <c r="E1971" s="169"/>
      <c r="F1971" s="170"/>
      <c r="G1971" s="171"/>
      <c r="H1971" s="171"/>
      <c r="N1971" s="189"/>
      <c r="O1971" s="189"/>
    </row>
    <row r="1972" spans="1:15" ht="16.2" thickBot="1">
      <c r="A1972" s="184"/>
      <c r="B1972" s="187"/>
      <c r="D1972" s="168"/>
      <c r="E1972" s="169"/>
      <c r="F1972" s="170"/>
      <c r="G1972" s="171"/>
      <c r="H1972" s="171"/>
      <c r="N1972" s="189"/>
      <c r="O1972" s="189"/>
    </row>
    <row r="1973" spans="1:15" ht="16.2" thickBot="1">
      <c r="A1973" s="184"/>
      <c r="B1973" s="187"/>
      <c r="D1973" s="168"/>
      <c r="E1973" s="169"/>
      <c r="F1973" s="170"/>
      <c r="G1973" s="171"/>
      <c r="H1973" s="171"/>
      <c r="N1973" s="189"/>
      <c r="O1973" s="189"/>
    </row>
    <row r="1974" spans="1:15" ht="16.2" thickBot="1">
      <c r="A1974" s="184"/>
      <c r="B1974" s="187"/>
      <c r="D1974" s="168"/>
      <c r="E1974" s="169"/>
      <c r="F1974" s="170"/>
      <c r="G1974" s="171"/>
      <c r="H1974" s="171"/>
      <c r="N1974" s="189"/>
      <c r="O1974" s="189"/>
    </row>
    <row r="1975" spans="1:15" ht="16.2" thickBot="1">
      <c r="A1975" s="184"/>
      <c r="B1975" s="187"/>
      <c r="D1975" s="168"/>
      <c r="E1975" s="169"/>
      <c r="F1975" s="170"/>
      <c r="G1975" s="171"/>
      <c r="H1975" s="171"/>
      <c r="N1975" s="189"/>
      <c r="O1975" s="189"/>
    </row>
    <row r="1976" spans="1:15" ht="16.2" thickBot="1">
      <c r="A1976" s="184"/>
      <c r="B1976" s="187"/>
      <c r="D1976" s="168"/>
      <c r="E1976" s="169"/>
      <c r="F1976" s="170"/>
      <c r="G1976" s="171"/>
      <c r="H1976" s="171"/>
      <c r="N1976" s="189"/>
      <c r="O1976" s="189"/>
    </row>
    <row r="1977" spans="1:15" ht="16.2" thickBot="1">
      <c r="A1977" s="184"/>
      <c r="B1977" s="187"/>
      <c r="D1977" s="168"/>
      <c r="E1977" s="169"/>
      <c r="F1977" s="170"/>
      <c r="G1977" s="171"/>
      <c r="H1977" s="171"/>
      <c r="N1977" s="189"/>
      <c r="O1977" s="189"/>
    </row>
    <row r="1978" spans="1:15" ht="16.2" thickBot="1">
      <c r="A1978" s="184"/>
      <c r="B1978" s="187"/>
      <c r="D1978" s="168"/>
      <c r="E1978" s="169"/>
      <c r="F1978" s="170"/>
      <c r="G1978" s="171"/>
      <c r="H1978" s="171"/>
      <c r="N1978" s="189"/>
      <c r="O1978" s="189"/>
    </row>
    <row r="1979" spans="1:15" ht="16.2" thickBot="1">
      <c r="A1979" s="184"/>
      <c r="B1979" s="187"/>
      <c r="D1979" s="168"/>
      <c r="E1979" s="169"/>
      <c r="F1979" s="170"/>
      <c r="G1979" s="171"/>
      <c r="H1979" s="171"/>
      <c r="N1979" s="189"/>
      <c r="O1979" s="189"/>
    </row>
    <row r="1980" spans="1:15" ht="16.2" thickBot="1">
      <c r="A1980" s="184"/>
      <c r="B1980" s="187"/>
      <c r="D1980" s="168"/>
      <c r="E1980" s="169"/>
      <c r="F1980" s="170"/>
      <c r="G1980" s="171"/>
      <c r="H1980" s="171"/>
      <c r="N1980" s="189"/>
      <c r="O1980" s="189"/>
    </row>
    <row r="1981" spans="1:15" ht="16.2" thickBot="1">
      <c r="A1981" s="184"/>
      <c r="B1981" s="187"/>
      <c r="D1981" s="168"/>
      <c r="E1981" s="169"/>
      <c r="F1981" s="170"/>
      <c r="G1981" s="171"/>
      <c r="H1981" s="171"/>
      <c r="N1981" s="189"/>
      <c r="O1981" s="189"/>
    </row>
    <row r="1982" spans="1:15" ht="16.2" thickBot="1">
      <c r="A1982" s="184"/>
      <c r="B1982" s="187"/>
      <c r="D1982" s="168"/>
      <c r="E1982" s="169"/>
      <c r="F1982" s="170"/>
      <c r="G1982" s="171"/>
      <c r="H1982" s="171"/>
      <c r="N1982" s="189"/>
      <c r="O1982" s="189"/>
    </row>
    <row r="1983" spans="1:15" ht="16.2" thickBot="1">
      <c r="A1983" s="184"/>
      <c r="B1983" s="187"/>
      <c r="D1983" s="168"/>
      <c r="E1983" s="169"/>
      <c r="F1983" s="170"/>
      <c r="G1983" s="171"/>
      <c r="H1983" s="171"/>
      <c r="N1983" s="189"/>
      <c r="O1983" s="189"/>
    </row>
    <row r="1984" spans="1:15" ht="16.2" thickBot="1">
      <c r="A1984" s="184"/>
      <c r="B1984" s="187"/>
      <c r="D1984" s="168"/>
      <c r="E1984" s="169"/>
      <c r="F1984" s="170"/>
      <c r="G1984" s="171"/>
      <c r="H1984" s="171"/>
      <c r="N1984" s="189"/>
      <c r="O1984" s="189"/>
    </row>
    <row r="1985" spans="1:15" ht="16.2" thickBot="1">
      <c r="A1985" s="184"/>
      <c r="B1985" s="187"/>
      <c r="D1985" s="168"/>
      <c r="E1985" s="169"/>
      <c r="F1985" s="170"/>
      <c r="G1985" s="171"/>
      <c r="H1985" s="171"/>
      <c r="N1985" s="189"/>
      <c r="O1985" s="189"/>
    </row>
    <row r="1986" spans="1:15" ht="16.2" thickBot="1">
      <c r="A1986" s="184"/>
      <c r="B1986" s="187"/>
      <c r="D1986" s="168"/>
      <c r="E1986" s="169"/>
      <c r="F1986" s="170"/>
      <c r="G1986" s="171"/>
      <c r="H1986" s="171"/>
      <c r="N1986" s="189"/>
      <c r="O1986" s="189"/>
    </row>
    <row r="1987" spans="1:15" ht="16.2" thickBot="1">
      <c r="A1987" s="184"/>
      <c r="B1987" s="187"/>
      <c r="D1987" s="168"/>
      <c r="E1987" s="169"/>
      <c r="F1987" s="170"/>
      <c r="G1987" s="171"/>
      <c r="H1987" s="171"/>
      <c r="N1987" s="189"/>
      <c r="O1987" s="189"/>
    </row>
    <row r="1988" spans="1:15" ht="16.2" thickBot="1">
      <c r="A1988" s="184"/>
      <c r="B1988" s="187"/>
      <c r="D1988" s="168"/>
      <c r="E1988" s="169"/>
      <c r="F1988" s="170"/>
      <c r="G1988" s="171"/>
      <c r="H1988" s="171"/>
      <c r="N1988" s="189"/>
      <c r="O1988" s="189"/>
    </row>
    <row r="1989" spans="1:15" ht="16.2" thickBot="1">
      <c r="A1989" s="184"/>
      <c r="B1989" s="187"/>
      <c r="D1989" s="168"/>
      <c r="E1989" s="169"/>
      <c r="F1989" s="170"/>
      <c r="G1989" s="171"/>
      <c r="H1989" s="171"/>
      <c r="N1989" s="189"/>
      <c r="O1989" s="189"/>
    </row>
    <row r="1990" spans="1:15" ht="16.2" thickBot="1">
      <c r="A1990" s="184"/>
      <c r="B1990" s="187"/>
      <c r="D1990" s="168"/>
      <c r="E1990" s="169"/>
      <c r="F1990" s="170"/>
      <c r="G1990" s="171"/>
      <c r="H1990" s="171"/>
      <c r="N1990" s="189"/>
      <c r="O1990" s="189"/>
    </row>
    <row r="1991" spans="1:15" ht="16.2" thickBot="1">
      <c r="A1991" s="184"/>
      <c r="B1991" s="187"/>
      <c r="D1991" s="168"/>
      <c r="E1991" s="169"/>
      <c r="F1991" s="170"/>
      <c r="G1991" s="171"/>
      <c r="H1991" s="171"/>
      <c r="N1991" s="189"/>
      <c r="O1991" s="189"/>
    </row>
    <row r="1992" spans="1:15" ht="16.2" thickBot="1">
      <c r="A1992" s="184"/>
      <c r="B1992" s="187"/>
      <c r="D1992" s="168"/>
      <c r="E1992" s="169"/>
      <c r="F1992" s="170"/>
      <c r="G1992" s="171"/>
      <c r="H1992" s="171"/>
      <c r="N1992" s="189"/>
      <c r="O1992" s="189"/>
    </row>
    <row r="1993" spans="1:15" ht="16.2" thickBot="1">
      <c r="A1993" s="184"/>
      <c r="B1993" s="187"/>
      <c r="D1993" s="168"/>
      <c r="E1993" s="169"/>
      <c r="F1993" s="170"/>
      <c r="G1993" s="171"/>
      <c r="H1993" s="171"/>
      <c r="N1993" s="189"/>
      <c r="O1993" s="189"/>
    </row>
    <row r="1994" spans="1:15" ht="16.2" thickBot="1">
      <c r="A1994" s="184"/>
      <c r="B1994" s="187"/>
      <c r="D1994" s="168"/>
      <c r="E1994" s="169"/>
      <c r="F1994" s="170"/>
      <c r="G1994" s="171"/>
      <c r="H1994" s="171"/>
      <c r="N1994" s="189"/>
      <c r="O1994" s="189"/>
    </row>
    <row r="1995" spans="1:15" ht="16.2" thickBot="1">
      <c r="A1995" s="184"/>
      <c r="B1995" s="187"/>
      <c r="D1995" s="168"/>
      <c r="E1995" s="169"/>
      <c r="F1995" s="170"/>
      <c r="G1995" s="171"/>
      <c r="H1995" s="171"/>
      <c r="N1995" s="189"/>
      <c r="O1995" s="189"/>
    </row>
    <row r="1996" spans="1:15" ht="16.2" thickBot="1">
      <c r="A1996" s="184"/>
      <c r="B1996" s="187"/>
      <c r="D1996" s="168"/>
      <c r="E1996" s="169"/>
      <c r="F1996" s="170"/>
      <c r="G1996" s="171"/>
      <c r="H1996" s="171"/>
      <c r="N1996" s="189"/>
      <c r="O1996" s="189"/>
    </row>
    <row r="1997" spans="1:15" ht="16.2" thickBot="1">
      <c r="A1997" s="184"/>
      <c r="B1997" s="187"/>
      <c r="D1997" s="168"/>
      <c r="E1997" s="169"/>
      <c r="F1997" s="170"/>
      <c r="G1997" s="171"/>
      <c r="H1997" s="171"/>
      <c r="N1997" s="189"/>
      <c r="O1997" s="189"/>
    </row>
    <row r="1998" spans="1:15" ht="16.2" thickBot="1">
      <c r="A1998" s="184"/>
      <c r="B1998" s="187"/>
      <c r="D1998" s="168"/>
      <c r="E1998" s="169"/>
      <c r="F1998" s="170"/>
      <c r="G1998" s="171"/>
      <c r="H1998" s="171"/>
      <c r="N1998" s="189"/>
      <c r="O1998" s="189"/>
    </row>
    <row r="1999" spans="1:15" ht="16.2" thickBot="1">
      <c r="A1999" s="184"/>
      <c r="B1999" s="187"/>
      <c r="D1999" s="168"/>
      <c r="E1999" s="169"/>
      <c r="F1999" s="170"/>
      <c r="G1999" s="171"/>
      <c r="H1999" s="171"/>
      <c r="N1999" s="189"/>
      <c r="O1999" s="189"/>
    </row>
    <row r="2000" spans="1:15" ht="16.2" thickBot="1">
      <c r="A2000" s="184"/>
      <c r="B2000" s="187"/>
      <c r="D2000" s="168"/>
      <c r="E2000" s="169"/>
      <c r="F2000" s="170"/>
      <c r="G2000" s="171"/>
      <c r="H2000" s="171"/>
      <c r="N2000" s="189"/>
      <c r="O2000" s="189"/>
    </row>
    <row r="2001" spans="1:15" ht="16.2" thickBot="1">
      <c r="A2001" s="184"/>
      <c r="B2001" s="187"/>
      <c r="D2001" s="168"/>
      <c r="E2001" s="169"/>
      <c r="F2001" s="170"/>
      <c r="G2001" s="171"/>
      <c r="H2001" s="171"/>
      <c r="N2001" s="189"/>
      <c r="O2001" s="189"/>
    </row>
    <row r="2002" spans="1:15" ht="16.2" thickBot="1">
      <c r="A2002" s="184"/>
      <c r="B2002" s="187"/>
      <c r="D2002" s="168"/>
      <c r="E2002" s="169"/>
      <c r="F2002" s="170"/>
      <c r="G2002" s="171"/>
      <c r="H2002" s="171"/>
      <c r="N2002" s="189"/>
      <c r="O2002" s="189"/>
    </row>
    <row r="2003" spans="1:15" ht="16.2" thickBot="1">
      <c r="A2003" s="184"/>
      <c r="B2003" s="187"/>
      <c r="D2003" s="168"/>
      <c r="E2003" s="169"/>
      <c r="F2003" s="170"/>
      <c r="G2003" s="171"/>
      <c r="H2003" s="171"/>
      <c r="N2003" s="189"/>
      <c r="O2003" s="189"/>
    </row>
    <row r="2004" spans="1:15" ht="16.2" thickBot="1">
      <c r="A2004" s="184"/>
      <c r="B2004" s="187"/>
      <c r="D2004" s="168"/>
      <c r="E2004" s="169"/>
      <c r="F2004" s="170"/>
      <c r="G2004" s="171"/>
      <c r="H2004" s="171"/>
      <c r="N2004" s="189"/>
      <c r="O2004" s="189"/>
    </row>
    <row r="2005" spans="1:15" ht="16.2" thickBot="1">
      <c r="A2005" s="184"/>
      <c r="B2005" s="187"/>
      <c r="D2005" s="168"/>
      <c r="E2005" s="169"/>
      <c r="F2005" s="170"/>
      <c r="G2005" s="171"/>
      <c r="H2005" s="171"/>
      <c r="N2005" s="189"/>
      <c r="O2005" s="189"/>
    </row>
    <row r="2006" spans="1:15" ht="16.2" thickBot="1">
      <c r="A2006" s="184"/>
      <c r="B2006" s="187"/>
      <c r="D2006" s="168"/>
      <c r="E2006" s="169"/>
      <c r="F2006" s="170"/>
      <c r="G2006" s="171"/>
      <c r="H2006" s="171"/>
      <c r="N2006" s="189"/>
      <c r="O2006" s="189"/>
    </row>
    <row r="2007" spans="1:15" ht="16.2" thickBot="1">
      <c r="A2007" s="184"/>
      <c r="B2007" s="187"/>
      <c r="D2007" s="168"/>
      <c r="E2007" s="169"/>
      <c r="F2007" s="170"/>
      <c r="G2007" s="171"/>
      <c r="H2007" s="171"/>
      <c r="N2007" s="189"/>
      <c r="O2007" s="189"/>
    </row>
    <row r="2008" spans="1:15" ht="16.2" thickBot="1">
      <c r="A2008" s="184"/>
      <c r="B2008" s="187"/>
      <c r="D2008" s="168"/>
      <c r="E2008" s="169"/>
      <c r="F2008" s="170"/>
      <c r="G2008" s="171"/>
      <c r="H2008" s="171"/>
      <c r="N2008" s="189"/>
      <c r="O2008" s="189"/>
    </row>
    <row r="2009" spans="1:15" ht="16.2" thickBot="1">
      <c r="A2009" s="184"/>
      <c r="B2009" s="187"/>
      <c r="D2009" s="168"/>
      <c r="E2009" s="169"/>
      <c r="F2009" s="170"/>
      <c r="G2009" s="171"/>
      <c r="H2009" s="171"/>
      <c r="N2009" s="189"/>
      <c r="O2009" s="189"/>
    </row>
    <row r="2010" spans="1:15" ht="16.2" thickBot="1">
      <c r="A2010" s="184"/>
      <c r="B2010" s="187"/>
      <c r="D2010" s="168"/>
      <c r="E2010" s="169"/>
      <c r="F2010" s="170"/>
      <c r="G2010" s="171"/>
      <c r="H2010" s="171"/>
      <c r="N2010" s="189"/>
      <c r="O2010" s="189"/>
    </row>
    <row r="2011" spans="1:15" ht="16.2" thickBot="1">
      <c r="A2011" s="184"/>
      <c r="B2011" s="187"/>
      <c r="D2011" s="168"/>
      <c r="E2011" s="169"/>
      <c r="F2011" s="170"/>
      <c r="G2011" s="171"/>
      <c r="H2011" s="171"/>
      <c r="N2011" s="189"/>
      <c r="O2011" s="189"/>
    </row>
    <row r="2012" spans="1:15" ht="16.2" thickBot="1">
      <c r="A2012" s="184"/>
      <c r="B2012" s="187"/>
      <c r="D2012" s="168"/>
      <c r="E2012" s="169"/>
      <c r="F2012" s="170"/>
      <c r="G2012" s="171"/>
      <c r="H2012" s="171"/>
      <c r="N2012" s="189"/>
      <c r="O2012" s="189"/>
    </row>
    <row r="2013" spans="1:15" ht="16.2" thickBot="1">
      <c r="A2013" s="184"/>
      <c r="B2013" s="187"/>
      <c r="D2013" s="168"/>
      <c r="E2013" s="169"/>
      <c r="F2013" s="170"/>
      <c r="G2013" s="171"/>
      <c r="H2013" s="171"/>
      <c r="N2013" s="189"/>
      <c r="O2013" s="189"/>
    </row>
    <row r="2014" spans="1:15" ht="16.2" thickBot="1">
      <c r="A2014" s="184"/>
      <c r="B2014" s="187"/>
      <c r="D2014" s="168"/>
      <c r="E2014" s="169"/>
      <c r="F2014" s="170"/>
      <c r="G2014" s="171"/>
      <c r="H2014" s="171"/>
      <c r="N2014" s="189"/>
      <c r="O2014" s="189"/>
    </row>
    <row r="2015" spans="1:15" ht="16.2" thickBot="1">
      <c r="A2015" s="184"/>
      <c r="B2015" s="187"/>
      <c r="D2015" s="168"/>
      <c r="E2015" s="169"/>
      <c r="F2015" s="170"/>
      <c r="G2015" s="171"/>
      <c r="H2015" s="171"/>
      <c r="N2015" s="189"/>
      <c r="O2015" s="189"/>
    </row>
    <row r="2016" spans="1:15" ht="16.2" thickBot="1">
      <c r="A2016" s="184"/>
      <c r="B2016" s="187"/>
      <c r="D2016" s="168"/>
      <c r="E2016" s="169"/>
      <c r="F2016" s="170"/>
      <c r="G2016" s="171"/>
      <c r="H2016" s="171"/>
      <c r="N2016" s="189"/>
      <c r="O2016" s="189"/>
    </row>
    <row r="2017" spans="1:15" ht="16.2" thickBot="1">
      <c r="A2017" s="184"/>
      <c r="B2017" s="187"/>
      <c r="D2017" s="168"/>
      <c r="E2017" s="169"/>
      <c r="F2017" s="170"/>
      <c r="G2017" s="171"/>
      <c r="H2017" s="171"/>
      <c r="N2017" s="189"/>
      <c r="O2017" s="189"/>
    </row>
    <row r="2018" spans="1:15" ht="16.2" thickBot="1">
      <c r="A2018" s="184"/>
      <c r="B2018" s="187"/>
      <c r="D2018" s="168"/>
      <c r="E2018" s="169"/>
      <c r="F2018" s="170"/>
      <c r="G2018" s="171"/>
      <c r="H2018" s="171"/>
      <c r="N2018" s="189"/>
      <c r="O2018" s="189"/>
    </row>
    <row r="2019" spans="1:15" ht="16.2" thickBot="1">
      <c r="A2019" s="184"/>
      <c r="B2019" s="187"/>
      <c r="D2019" s="168"/>
      <c r="E2019" s="169"/>
      <c r="F2019" s="170"/>
      <c r="G2019" s="171"/>
      <c r="H2019" s="171"/>
      <c r="N2019" s="189"/>
      <c r="O2019" s="189"/>
    </row>
    <row r="2020" spans="1:15" ht="16.2" thickBot="1">
      <c r="A2020" s="184"/>
      <c r="B2020" s="187"/>
      <c r="D2020" s="168"/>
      <c r="E2020" s="169"/>
      <c r="F2020" s="170"/>
      <c r="G2020" s="171"/>
      <c r="H2020" s="171"/>
      <c r="N2020" s="189"/>
      <c r="O2020" s="189"/>
    </row>
    <row r="2021" spans="1:15" ht="16.2" thickBot="1">
      <c r="A2021" s="184"/>
      <c r="B2021" s="187"/>
      <c r="D2021" s="168"/>
      <c r="E2021" s="169"/>
      <c r="F2021" s="170"/>
      <c r="G2021" s="171"/>
      <c r="H2021" s="171"/>
      <c r="N2021" s="189"/>
      <c r="O2021" s="189"/>
    </row>
    <row r="2022" spans="1:15" ht="16.2" thickBot="1">
      <c r="A2022" s="184"/>
      <c r="B2022" s="187"/>
      <c r="D2022" s="168"/>
      <c r="E2022" s="169"/>
      <c r="F2022" s="170"/>
      <c r="G2022" s="171"/>
      <c r="H2022" s="171"/>
      <c r="N2022" s="189"/>
      <c r="O2022" s="189"/>
    </row>
    <row r="2023" spans="1:15" ht="16.2" thickBot="1">
      <c r="A2023" s="184"/>
      <c r="B2023" s="187"/>
      <c r="D2023" s="168"/>
      <c r="E2023" s="169"/>
      <c r="F2023" s="170"/>
      <c r="G2023" s="171"/>
      <c r="H2023" s="171"/>
      <c r="N2023" s="189"/>
      <c r="O2023" s="189"/>
    </row>
    <row r="2024" spans="1:15" ht="16.2" thickBot="1">
      <c r="A2024" s="184"/>
      <c r="B2024" s="187"/>
      <c r="D2024" s="168"/>
      <c r="E2024" s="169"/>
      <c r="F2024" s="170"/>
      <c r="G2024" s="171"/>
      <c r="H2024" s="171"/>
      <c r="N2024" s="189"/>
      <c r="O2024" s="189"/>
    </row>
    <row r="2025" spans="1:15" ht="16.2" thickBot="1">
      <c r="A2025" s="184"/>
      <c r="B2025" s="187"/>
      <c r="D2025" s="168"/>
      <c r="E2025" s="169"/>
      <c r="F2025" s="170"/>
      <c r="G2025" s="171"/>
      <c r="H2025" s="171"/>
      <c r="N2025" s="189"/>
      <c r="O2025" s="189"/>
    </row>
    <row r="2026" spans="1:15" ht="16.2" thickBot="1">
      <c r="A2026" s="184"/>
      <c r="B2026" s="187"/>
      <c r="D2026" s="168"/>
      <c r="E2026" s="169"/>
      <c r="F2026" s="170"/>
      <c r="G2026" s="171"/>
      <c r="H2026" s="171"/>
      <c r="N2026" s="189"/>
      <c r="O2026" s="189"/>
    </row>
    <row r="2027" spans="1:15" ht="16.2" thickBot="1">
      <c r="A2027" s="184"/>
      <c r="B2027" s="187"/>
      <c r="D2027" s="168"/>
      <c r="E2027" s="169"/>
      <c r="F2027" s="170"/>
      <c r="G2027" s="171"/>
      <c r="H2027" s="171"/>
      <c r="N2027" s="189"/>
      <c r="O2027" s="189"/>
    </row>
    <row r="2028" spans="1:15" ht="16.2" thickBot="1">
      <c r="A2028" s="184"/>
      <c r="B2028" s="187"/>
      <c r="D2028" s="168"/>
      <c r="E2028" s="169"/>
      <c r="F2028" s="170"/>
      <c r="G2028" s="171"/>
      <c r="H2028" s="171"/>
      <c r="N2028" s="189"/>
      <c r="O2028" s="189"/>
    </row>
    <row r="2029" spans="1:15" ht="16.2" thickBot="1">
      <c r="A2029" s="184"/>
      <c r="B2029" s="187"/>
      <c r="D2029" s="168"/>
      <c r="E2029" s="169"/>
      <c r="F2029" s="170"/>
      <c r="G2029" s="171"/>
      <c r="H2029" s="171"/>
      <c r="N2029" s="189"/>
      <c r="O2029" s="189"/>
    </row>
    <row r="2030" spans="1:15" ht="16.2" thickBot="1">
      <c r="A2030" s="184"/>
      <c r="B2030" s="187"/>
      <c r="D2030" s="168"/>
      <c r="E2030" s="169"/>
      <c r="F2030" s="170"/>
      <c r="G2030" s="171"/>
      <c r="H2030" s="171"/>
      <c r="N2030" s="189"/>
      <c r="O2030" s="189"/>
    </row>
    <row r="2031" spans="1:15" ht="16.2" thickBot="1">
      <c r="A2031" s="184"/>
      <c r="B2031" s="187"/>
      <c r="D2031" s="168"/>
      <c r="E2031" s="169"/>
      <c r="F2031" s="170"/>
      <c r="G2031" s="171"/>
      <c r="H2031" s="171"/>
      <c r="N2031" s="189"/>
      <c r="O2031" s="189"/>
    </row>
    <row r="2032" spans="1:15" ht="16.2" thickBot="1">
      <c r="A2032" s="184"/>
      <c r="B2032" s="187"/>
      <c r="D2032" s="168"/>
      <c r="E2032" s="169"/>
      <c r="F2032" s="170"/>
      <c r="G2032" s="171"/>
      <c r="H2032" s="171"/>
      <c r="N2032" s="189"/>
      <c r="O2032" s="189"/>
    </row>
    <row r="2033" spans="1:15" ht="16.2" thickBot="1">
      <c r="A2033" s="184"/>
      <c r="B2033" s="187"/>
      <c r="D2033" s="168"/>
      <c r="E2033" s="169"/>
      <c r="F2033" s="170"/>
      <c r="G2033" s="171"/>
      <c r="H2033" s="171"/>
      <c r="N2033" s="189"/>
      <c r="O2033" s="189"/>
    </row>
    <row r="2034" spans="1:15" ht="16.2" thickBot="1">
      <c r="A2034" s="184"/>
      <c r="B2034" s="187"/>
      <c r="D2034" s="168"/>
      <c r="E2034" s="169"/>
      <c r="F2034" s="170"/>
      <c r="G2034" s="171"/>
      <c r="H2034" s="171"/>
      <c r="N2034" s="189"/>
      <c r="O2034" s="189"/>
    </row>
    <row r="2035" spans="1:15" ht="16.2" thickBot="1">
      <c r="A2035" s="184"/>
      <c r="B2035" s="187"/>
      <c r="D2035" s="168"/>
      <c r="E2035" s="169"/>
      <c r="F2035" s="170"/>
      <c r="G2035" s="171"/>
      <c r="H2035" s="171"/>
      <c r="N2035" s="189"/>
      <c r="O2035" s="189"/>
    </row>
    <row r="2036" spans="1:15" ht="16.2" thickBot="1">
      <c r="A2036" s="184"/>
      <c r="B2036" s="187"/>
      <c r="D2036" s="168"/>
      <c r="E2036" s="169"/>
      <c r="F2036" s="170"/>
      <c r="G2036" s="171"/>
      <c r="H2036" s="171"/>
      <c r="N2036" s="189"/>
      <c r="O2036" s="189"/>
    </row>
    <row r="2037" spans="1:15" ht="16.2" thickBot="1">
      <c r="A2037" s="184"/>
      <c r="B2037" s="187"/>
      <c r="D2037" s="168"/>
      <c r="E2037" s="169"/>
      <c r="F2037" s="170"/>
      <c r="G2037" s="171"/>
      <c r="H2037" s="171"/>
      <c r="N2037" s="189"/>
      <c r="O2037" s="189"/>
    </row>
    <row r="2038" spans="1:15" ht="16.2" thickBot="1">
      <c r="A2038" s="184"/>
      <c r="B2038" s="187"/>
      <c r="D2038" s="168"/>
      <c r="E2038" s="169"/>
      <c r="F2038" s="170"/>
      <c r="G2038" s="171"/>
      <c r="H2038" s="171"/>
      <c r="N2038" s="189"/>
      <c r="O2038" s="189"/>
    </row>
    <row r="2039" spans="1:15" ht="16.2" thickBot="1">
      <c r="A2039" s="184"/>
      <c r="B2039" s="187"/>
      <c r="D2039" s="168"/>
      <c r="E2039" s="169"/>
      <c r="F2039" s="170"/>
      <c r="G2039" s="171"/>
      <c r="H2039" s="171"/>
      <c r="N2039" s="189"/>
      <c r="O2039" s="189"/>
    </row>
    <row r="2040" spans="1:15" ht="16.2" thickBot="1">
      <c r="A2040" s="184"/>
      <c r="B2040" s="187"/>
      <c r="D2040" s="168"/>
      <c r="E2040" s="169"/>
      <c r="F2040" s="170"/>
      <c r="G2040" s="171"/>
      <c r="H2040" s="171"/>
      <c r="N2040" s="189"/>
      <c r="O2040" s="189"/>
    </row>
    <row r="2041" spans="1:15" ht="16.2" thickBot="1">
      <c r="A2041" s="184"/>
      <c r="B2041" s="187"/>
      <c r="D2041" s="168"/>
      <c r="E2041" s="169"/>
      <c r="F2041" s="170"/>
      <c r="G2041" s="171"/>
      <c r="H2041" s="171"/>
      <c r="N2041" s="189"/>
      <c r="O2041" s="189"/>
    </row>
    <row r="2042" spans="1:15" ht="16.2" thickBot="1">
      <c r="A2042" s="184"/>
      <c r="B2042" s="187"/>
      <c r="D2042" s="168"/>
      <c r="E2042" s="169"/>
      <c r="F2042" s="170"/>
      <c r="G2042" s="171"/>
      <c r="H2042" s="171"/>
      <c r="N2042" s="189"/>
      <c r="O2042" s="189"/>
    </row>
    <row r="2043" spans="1:15" ht="16.2" thickBot="1">
      <c r="A2043" s="184"/>
      <c r="B2043" s="187"/>
      <c r="D2043" s="168"/>
      <c r="E2043" s="169"/>
      <c r="F2043" s="170"/>
      <c r="G2043" s="171"/>
      <c r="H2043" s="171"/>
      <c r="N2043" s="189"/>
      <c r="O2043" s="189"/>
    </row>
    <row r="2044" spans="1:15" ht="16.2" thickBot="1">
      <c r="A2044" s="184"/>
      <c r="B2044" s="187"/>
      <c r="D2044" s="168"/>
      <c r="E2044" s="169"/>
      <c r="F2044" s="170"/>
      <c r="G2044" s="171"/>
      <c r="H2044" s="171"/>
      <c r="N2044" s="189"/>
      <c r="O2044" s="189"/>
    </row>
    <row r="2045" spans="1:15" ht="16.2" thickBot="1">
      <c r="A2045" s="184"/>
      <c r="B2045" s="187"/>
      <c r="D2045" s="168"/>
      <c r="E2045" s="169"/>
      <c r="F2045" s="170"/>
      <c r="G2045" s="171"/>
      <c r="H2045" s="171"/>
      <c r="N2045" s="189"/>
      <c r="O2045" s="189"/>
    </row>
    <row r="2046" spans="1:15" ht="16.2" thickBot="1">
      <c r="A2046" s="184"/>
      <c r="B2046" s="187"/>
      <c r="D2046" s="168"/>
      <c r="E2046" s="169"/>
      <c r="F2046" s="170"/>
      <c r="G2046" s="171"/>
      <c r="H2046" s="171"/>
      <c r="N2046" s="189"/>
      <c r="O2046" s="189"/>
    </row>
    <row r="2047" spans="1:15" ht="16.2" thickBot="1">
      <c r="A2047" s="184"/>
      <c r="B2047" s="187"/>
      <c r="D2047" s="168"/>
      <c r="E2047" s="169"/>
      <c r="F2047" s="170"/>
      <c r="G2047" s="171"/>
      <c r="H2047" s="171"/>
      <c r="N2047" s="189"/>
      <c r="O2047" s="189"/>
    </row>
    <row r="2048" spans="1:15" ht="16.2" thickBot="1">
      <c r="A2048" s="184"/>
      <c r="B2048" s="187"/>
      <c r="D2048" s="168"/>
      <c r="E2048" s="169"/>
      <c r="F2048" s="170"/>
      <c r="G2048" s="171"/>
      <c r="H2048" s="171"/>
      <c r="N2048" s="189"/>
      <c r="O2048" s="189"/>
    </row>
    <row r="2049" spans="1:15" ht="16.2" thickBot="1">
      <c r="A2049" s="184"/>
      <c r="B2049" s="187"/>
      <c r="D2049" s="168"/>
      <c r="E2049" s="169"/>
      <c r="F2049" s="170"/>
      <c r="G2049" s="171"/>
      <c r="H2049" s="171"/>
      <c r="N2049" s="189"/>
      <c r="O2049" s="189"/>
    </row>
    <row r="2050" spans="1:15" ht="16.2" thickBot="1">
      <c r="A2050" s="184"/>
      <c r="B2050" s="187"/>
      <c r="D2050" s="168"/>
      <c r="E2050" s="169"/>
      <c r="F2050" s="170"/>
      <c r="G2050" s="171"/>
      <c r="H2050" s="171"/>
      <c r="N2050" s="189"/>
      <c r="O2050" s="189"/>
    </row>
    <row r="2051" spans="1:15" ht="16.2" thickBot="1">
      <c r="A2051" s="184"/>
      <c r="B2051" s="187"/>
      <c r="D2051" s="168"/>
      <c r="E2051" s="169"/>
      <c r="F2051" s="170"/>
      <c r="G2051" s="171"/>
      <c r="H2051" s="171"/>
      <c r="N2051" s="189"/>
      <c r="O2051" s="189"/>
    </row>
    <row r="2052" spans="1:15" ht="16.2" thickBot="1">
      <c r="A2052" s="184"/>
      <c r="B2052" s="187"/>
      <c r="D2052" s="168"/>
      <c r="E2052" s="169"/>
      <c r="F2052" s="170"/>
      <c r="G2052" s="171"/>
      <c r="H2052" s="171"/>
      <c r="N2052" s="189"/>
      <c r="O2052" s="189"/>
    </row>
    <row r="2053" spans="1:15" ht="16.2" thickBot="1">
      <c r="A2053" s="184"/>
      <c r="B2053" s="187"/>
      <c r="D2053" s="168"/>
      <c r="E2053" s="169"/>
      <c r="F2053" s="170"/>
      <c r="G2053" s="171"/>
      <c r="H2053" s="171"/>
      <c r="N2053" s="189"/>
      <c r="O2053" s="189"/>
    </row>
    <row r="2054" spans="1:15" ht="16.2" thickBot="1">
      <c r="A2054" s="184"/>
      <c r="B2054" s="187"/>
      <c r="D2054" s="168"/>
      <c r="E2054" s="169"/>
      <c r="F2054" s="170"/>
      <c r="G2054" s="171"/>
      <c r="H2054" s="171"/>
      <c r="N2054" s="189"/>
      <c r="O2054" s="189"/>
    </row>
    <row r="2055" spans="1:15" ht="16.2" thickBot="1">
      <c r="A2055" s="184"/>
      <c r="B2055" s="187"/>
      <c r="D2055" s="168"/>
      <c r="E2055" s="169"/>
      <c r="F2055" s="170"/>
      <c r="G2055" s="171"/>
      <c r="H2055" s="171"/>
      <c r="N2055" s="189"/>
      <c r="O2055" s="189"/>
    </row>
    <row r="2056" spans="1:15" ht="16.2" thickBot="1">
      <c r="A2056" s="184"/>
      <c r="B2056" s="187"/>
      <c r="D2056" s="168"/>
      <c r="E2056" s="169"/>
      <c r="F2056" s="170"/>
      <c r="G2056" s="171"/>
      <c r="H2056" s="171"/>
      <c r="N2056" s="189"/>
      <c r="O2056" s="189"/>
    </row>
    <row r="2057" spans="1:15" ht="16.2" thickBot="1">
      <c r="A2057" s="184"/>
      <c r="B2057" s="187"/>
      <c r="D2057" s="168"/>
      <c r="E2057" s="169"/>
      <c r="F2057" s="170"/>
      <c r="G2057" s="171"/>
      <c r="H2057" s="171"/>
      <c r="N2057" s="189"/>
      <c r="O2057" s="189"/>
    </row>
    <row r="2058" spans="1:15" ht="16.2" thickBot="1">
      <c r="A2058" s="184"/>
      <c r="B2058" s="187"/>
      <c r="D2058" s="168"/>
      <c r="E2058" s="169"/>
      <c r="F2058" s="170"/>
      <c r="G2058" s="171"/>
      <c r="H2058" s="171"/>
      <c r="N2058" s="189"/>
      <c r="O2058" s="189"/>
    </row>
    <row r="2059" spans="1:15" ht="16.2" thickBot="1">
      <c r="A2059" s="184"/>
      <c r="B2059" s="187"/>
      <c r="D2059" s="168"/>
      <c r="E2059" s="169"/>
      <c r="F2059" s="170"/>
      <c r="G2059" s="171"/>
      <c r="H2059" s="171"/>
      <c r="N2059" s="189"/>
      <c r="O2059" s="189"/>
    </row>
    <row r="2060" spans="1:15" ht="16.2" thickBot="1">
      <c r="A2060" s="184"/>
      <c r="B2060" s="187"/>
      <c r="D2060" s="168"/>
      <c r="E2060" s="169"/>
      <c r="F2060" s="170"/>
      <c r="G2060" s="171"/>
      <c r="H2060" s="171"/>
      <c r="N2060" s="189"/>
      <c r="O2060" s="189"/>
    </row>
    <row r="2061" spans="1:15" ht="16.2" thickBot="1">
      <c r="A2061" s="184"/>
      <c r="B2061" s="187"/>
      <c r="D2061" s="168"/>
      <c r="E2061" s="169"/>
      <c r="F2061" s="170"/>
      <c r="G2061" s="171"/>
      <c r="H2061" s="171"/>
      <c r="N2061" s="189"/>
      <c r="O2061" s="189"/>
    </row>
    <row r="2062" spans="1:15" ht="16.2" thickBot="1">
      <c r="A2062" s="184"/>
      <c r="B2062" s="187"/>
      <c r="D2062" s="168"/>
      <c r="E2062" s="169"/>
      <c r="F2062" s="170"/>
      <c r="G2062" s="171"/>
      <c r="H2062" s="171"/>
      <c r="N2062" s="189"/>
      <c r="O2062" s="189"/>
    </row>
    <row r="2063" spans="1:15" ht="16.2" thickBot="1">
      <c r="A2063" s="184"/>
      <c r="B2063" s="187"/>
      <c r="D2063" s="168"/>
      <c r="E2063" s="169"/>
      <c r="F2063" s="170"/>
      <c r="G2063" s="171"/>
      <c r="H2063" s="171"/>
      <c r="N2063" s="189"/>
      <c r="O2063" s="189"/>
    </row>
    <row r="2064" spans="1:15" ht="16.2" thickBot="1">
      <c r="A2064" s="184"/>
      <c r="B2064" s="187"/>
      <c r="D2064" s="168"/>
      <c r="E2064" s="169"/>
      <c r="F2064" s="170"/>
      <c r="G2064" s="171"/>
      <c r="H2064" s="171"/>
      <c r="N2064" s="189"/>
      <c r="O2064" s="189"/>
    </row>
    <row r="2065" spans="1:15" ht="16.2" thickBot="1">
      <c r="A2065" s="184"/>
      <c r="B2065" s="187"/>
      <c r="D2065" s="168"/>
      <c r="E2065" s="169"/>
      <c r="F2065" s="170"/>
      <c r="G2065" s="171"/>
      <c r="H2065" s="171"/>
      <c r="N2065" s="189"/>
      <c r="O2065" s="189"/>
    </row>
    <row r="2066" spans="1:15" ht="16.2" thickBot="1">
      <c r="A2066" s="184"/>
      <c r="B2066" s="187"/>
      <c r="D2066" s="168"/>
      <c r="E2066" s="169"/>
      <c r="F2066" s="170"/>
      <c r="G2066" s="171"/>
      <c r="H2066" s="171"/>
      <c r="N2066" s="189"/>
      <c r="O2066" s="189"/>
    </row>
    <row r="2067" spans="1:15" ht="16.2" thickBot="1">
      <c r="A2067" s="184"/>
      <c r="B2067" s="187"/>
      <c r="D2067" s="168"/>
      <c r="E2067" s="169"/>
      <c r="F2067" s="170"/>
      <c r="G2067" s="171"/>
      <c r="H2067" s="171"/>
      <c r="N2067" s="189"/>
      <c r="O2067" s="189"/>
    </row>
    <row r="2068" spans="1:15" ht="16.2" thickBot="1">
      <c r="A2068" s="184"/>
      <c r="B2068" s="187"/>
      <c r="D2068" s="168"/>
      <c r="E2068" s="169"/>
      <c r="F2068" s="170"/>
      <c r="G2068" s="171"/>
      <c r="H2068" s="171"/>
      <c r="N2068" s="189"/>
      <c r="O2068" s="189"/>
    </row>
    <row r="2069" spans="1:15" ht="16.2" thickBot="1">
      <c r="A2069" s="184"/>
      <c r="B2069" s="187"/>
      <c r="D2069" s="168"/>
      <c r="E2069" s="169"/>
      <c r="F2069" s="170"/>
      <c r="G2069" s="171"/>
      <c r="H2069" s="171"/>
      <c r="N2069" s="189"/>
      <c r="O2069" s="189"/>
    </row>
    <row r="2070" spans="1:15" ht="16.2" thickBot="1">
      <c r="A2070" s="184"/>
      <c r="B2070" s="187"/>
      <c r="D2070" s="168"/>
      <c r="E2070" s="169"/>
      <c r="F2070" s="170"/>
      <c r="G2070" s="171"/>
      <c r="H2070" s="171"/>
      <c r="N2070" s="189"/>
      <c r="O2070" s="189"/>
    </row>
    <row r="2071" spans="1:15" ht="16.2" thickBot="1">
      <c r="A2071" s="184"/>
      <c r="B2071" s="187"/>
      <c r="D2071" s="168"/>
      <c r="E2071" s="169"/>
      <c r="F2071" s="170"/>
      <c r="G2071" s="171"/>
      <c r="H2071" s="171"/>
      <c r="N2071" s="189"/>
      <c r="O2071" s="189"/>
    </row>
    <row r="2072" spans="1:15" ht="16.2" thickBot="1">
      <c r="A2072" s="184"/>
      <c r="B2072" s="187"/>
      <c r="D2072" s="168"/>
      <c r="E2072" s="169"/>
      <c r="F2072" s="170"/>
      <c r="G2072" s="171"/>
      <c r="H2072" s="171"/>
      <c r="N2072" s="189"/>
      <c r="O2072" s="189"/>
    </row>
    <row r="2073" spans="1:15" ht="16.2" thickBot="1">
      <c r="A2073" s="184"/>
      <c r="B2073" s="187"/>
      <c r="D2073" s="168"/>
      <c r="E2073" s="169"/>
      <c r="F2073" s="170"/>
      <c r="G2073" s="171"/>
      <c r="H2073" s="171"/>
      <c r="N2073" s="189"/>
      <c r="O2073" s="189"/>
    </row>
    <row r="2074" spans="1:15" ht="16.2" thickBot="1">
      <c r="A2074" s="184"/>
      <c r="B2074" s="187"/>
      <c r="D2074" s="168"/>
      <c r="E2074" s="169"/>
      <c r="F2074" s="170"/>
      <c r="G2074" s="171"/>
      <c r="H2074" s="171"/>
      <c r="N2074" s="189"/>
      <c r="O2074" s="189"/>
    </row>
    <row r="2075" spans="1:15" ht="16.2" thickBot="1">
      <c r="A2075" s="184"/>
      <c r="B2075" s="187"/>
      <c r="D2075" s="168"/>
      <c r="E2075" s="169"/>
      <c r="F2075" s="170"/>
      <c r="G2075" s="171"/>
      <c r="H2075" s="171"/>
      <c r="N2075" s="189"/>
      <c r="O2075" s="189"/>
    </row>
    <row r="2076" spans="1:15" ht="16.2" thickBot="1">
      <c r="A2076" s="184"/>
      <c r="B2076" s="187"/>
      <c r="D2076" s="168"/>
      <c r="E2076" s="169"/>
      <c r="F2076" s="170"/>
      <c r="G2076" s="171"/>
      <c r="H2076" s="171"/>
      <c r="N2076" s="189"/>
      <c r="O2076" s="189"/>
    </row>
    <row r="2077" spans="1:15" ht="16.2" thickBot="1">
      <c r="A2077" s="184"/>
      <c r="B2077" s="187"/>
      <c r="D2077" s="168"/>
      <c r="E2077" s="169"/>
      <c r="F2077" s="170"/>
      <c r="G2077" s="171"/>
      <c r="H2077" s="171"/>
      <c r="N2077" s="189"/>
      <c r="O2077" s="189"/>
    </row>
    <row r="2078" spans="1:15" ht="16.2" thickBot="1">
      <c r="A2078" s="184"/>
      <c r="B2078" s="187"/>
      <c r="D2078" s="168"/>
      <c r="E2078" s="169"/>
      <c r="F2078" s="170"/>
      <c r="G2078" s="171"/>
      <c r="H2078" s="171"/>
      <c r="N2078" s="189"/>
      <c r="O2078" s="189"/>
    </row>
    <row r="2079" spans="1:15" ht="16.2" thickBot="1">
      <c r="A2079" s="184"/>
      <c r="B2079" s="187"/>
      <c r="D2079" s="168"/>
      <c r="E2079" s="169"/>
      <c r="F2079" s="170"/>
      <c r="G2079" s="171"/>
      <c r="H2079" s="171"/>
      <c r="N2079" s="189"/>
      <c r="O2079" s="189"/>
    </row>
    <row r="2080" spans="1:15" ht="16.2" thickBot="1">
      <c r="A2080" s="184"/>
      <c r="B2080" s="187"/>
      <c r="D2080" s="168"/>
      <c r="E2080" s="169"/>
      <c r="F2080" s="170"/>
      <c r="G2080" s="171"/>
      <c r="H2080" s="171"/>
      <c r="N2080" s="189"/>
      <c r="O2080" s="189"/>
    </row>
    <row r="2081" spans="1:15" ht="16.2" thickBot="1">
      <c r="A2081" s="184"/>
      <c r="B2081" s="187"/>
      <c r="D2081" s="168"/>
      <c r="E2081" s="169"/>
      <c r="F2081" s="170"/>
      <c r="G2081" s="171"/>
      <c r="H2081" s="171"/>
      <c r="N2081" s="189"/>
      <c r="O2081" s="189"/>
    </row>
    <row r="2082" spans="1:15" ht="16.2" thickBot="1">
      <c r="A2082" s="184"/>
      <c r="B2082" s="187"/>
      <c r="D2082" s="168"/>
      <c r="E2082" s="169"/>
      <c r="F2082" s="170"/>
      <c r="G2082" s="171"/>
      <c r="H2082" s="171"/>
      <c r="N2082" s="189"/>
      <c r="O2082" s="189"/>
    </row>
    <row r="2083" spans="1:15" ht="16.2" thickBot="1">
      <c r="A2083" s="184"/>
      <c r="B2083" s="187"/>
      <c r="D2083" s="168"/>
      <c r="E2083" s="169"/>
      <c r="F2083" s="170"/>
      <c r="G2083" s="171"/>
      <c r="H2083" s="171"/>
      <c r="N2083" s="189"/>
      <c r="O2083" s="189"/>
    </row>
    <row r="2084" spans="1:15" ht="16.2" thickBot="1">
      <c r="A2084" s="184"/>
      <c r="B2084" s="187"/>
      <c r="D2084" s="168"/>
      <c r="E2084" s="169"/>
      <c r="F2084" s="170"/>
      <c r="G2084" s="171"/>
      <c r="H2084" s="171"/>
      <c r="N2084" s="189"/>
      <c r="O2084" s="189"/>
    </row>
    <row r="2085" spans="1:15" ht="16.2" thickBot="1">
      <c r="A2085" s="184"/>
      <c r="B2085" s="187"/>
      <c r="D2085" s="168"/>
      <c r="E2085" s="169"/>
      <c r="F2085" s="170"/>
      <c r="G2085" s="171"/>
      <c r="H2085" s="171"/>
      <c r="N2085" s="189"/>
      <c r="O2085" s="189"/>
    </row>
    <row r="2086" spans="1:15" ht="16.2" thickBot="1">
      <c r="A2086" s="184"/>
      <c r="B2086" s="187"/>
      <c r="D2086" s="168"/>
      <c r="E2086" s="169"/>
      <c r="F2086" s="170"/>
      <c r="G2086" s="171"/>
      <c r="H2086" s="171"/>
      <c r="N2086" s="189"/>
      <c r="O2086" s="189"/>
    </row>
    <row r="2087" spans="1:15" ht="16.2" thickBot="1">
      <c r="A2087" s="184"/>
      <c r="B2087" s="187"/>
      <c r="D2087" s="168"/>
      <c r="E2087" s="169"/>
      <c r="F2087" s="170"/>
      <c r="G2087" s="171"/>
      <c r="H2087" s="171"/>
      <c r="N2087" s="189"/>
      <c r="O2087" s="189"/>
    </row>
    <row r="2088" spans="1:15" ht="16.2" thickBot="1">
      <c r="A2088" s="184"/>
      <c r="B2088" s="187"/>
      <c r="D2088" s="168"/>
      <c r="E2088" s="169"/>
      <c r="F2088" s="170"/>
      <c r="G2088" s="171"/>
      <c r="H2088" s="171"/>
      <c r="N2088" s="189"/>
      <c r="O2088" s="189"/>
    </row>
    <row r="2089" spans="1:15" ht="16.2" thickBot="1">
      <c r="A2089" s="184"/>
      <c r="B2089" s="187"/>
      <c r="D2089" s="168"/>
      <c r="E2089" s="169"/>
      <c r="F2089" s="170"/>
      <c r="G2089" s="171"/>
      <c r="H2089" s="171"/>
      <c r="N2089" s="189"/>
      <c r="O2089" s="189"/>
    </row>
    <row r="2090" spans="1:15" ht="16.2" thickBot="1">
      <c r="A2090" s="184"/>
      <c r="B2090" s="187"/>
      <c r="D2090" s="168"/>
      <c r="E2090" s="169"/>
      <c r="F2090" s="170"/>
      <c r="G2090" s="171"/>
      <c r="H2090" s="171"/>
      <c r="N2090" s="189"/>
      <c r="O2090" s="189"/>
    </row>
    <row r="2091" spans="1:15" ht="16.2" thickBot="1">
      <c r="A2091" s="184"/>
      <c r="B2091" s="187"/>
      <c r="D2091" s="168"/>
      <c r="E2091" s="169"/>
      <c r="F2091" s="170"/>
      <c r="G2091" s="171"/>
      <c r="H2091" s="171"/>
      <c r="N2091" s="189"/>
      <c r="O2091" s="189"/>
    </row>
    <row r="2092" spans="1:15" ht="16.2" thickBot="1">
      <c r="A2092" s="184"/>
      <c r="B2092" s="187"/>
      <c r="D2092" s="168"/>
      <c r="E2092" s="169"/>
      <c r="F2092" s="170"/>
      <c r="G2092" s="171"/>
      <c r="H2092" s="171"/>
      <c r="N2092" s="189"/>
      <c r="O2092" s="189"/>
    </row>
    <row r="2093" spans="1:15" ht="16.2" thickBot="1">
      <c r="A2093" s="184"/>
      <c r="B2093" s="187"/>
      <c r="D2093" s="168"/>
      <c r="E2093" s="169"/>
      <c r="F2093" s="170"/>
      <c r="G2093" s="171"/>
      <c r="H2093" s="171"/>
      <c r="N2093" s="189"/>
      <c r="O2093" s="189"/>
    </row>
    <row r="2094" spans="1:15" ht="16.2" thickBot="1">
      <c r="A2094" s="184"/>
      <c r="B2094" s="187"/>
      <c r="D2094" s="168"/>
      <c r="E2094" s="169"/>
      <c r="F2094" s="170"/>
      <c r="G2094" s="171"/>
      <c r="H2094" s="171"/>
      <c r="N2094" s="189"/>
      <c r="O2094" s="189"/>
    </row>
    <row r="2095" spans="1:15" ht="16.2" thickBot="1">
      <c r="A2095" s="184"/>
      <c r="B2095" s="187"/>
      <c r="D2095" s="168"/>
      <c r="E2095" s="169"/>
      <c r="F2095" s="170"/>
      <c r="G2095" s="171"/>
      <c r="H2095" s="171"/>
      <c r="N2095" s="189"/>
      <c r="O2095" s="189"/>
    </row>
    <row r="2096" spans="1:15" ht="16.2" thickBot="1">
      <c r="A2096" s="184"/>
      <c r="B2096" s="187"/>
      <c r="D2096" s="168"/>
      <c r="E2096" s="169"/>
      <c r="F2096" s="170"/>
      <c r="G2096" s="171"/>
      <c r="H2096" s="171"/>
      <c r="N2096" s="189"/>
      <c r="O2096" s="189"/>
    </row>
    <row r="2097" spans="1:15" ht="16.2" thickBot="1">
      <c r="A2097" s="184"/>
      <c r="B2097" s="187"/>
      <c r="D2097" s="168"/>
      <c r="E2097" s="169"/>
      <c r="F2097" s="170"/>
      <c r="G2097" s="171"/>
      <c r="H2097" s="171"/>
      <c r="N2097" s="189"/>
      <c r="O2097" s="189"/>
    </row>
    <row r="2098" spans="1:15" ht="16.2" thickBot="1">
      <c r="A2098" s="184"/>
      <c r="B2098" s="187"/>
      <c r="D2098" s="168"/>
      <c r="E2098" s="169"/>
      <c r="F2098" s="170"/>
      <c r="G2098" s="171"/>
      <c r="H2098" s="171"/>
      <c r="N2098" s="189"/>
      <c r="O2098" s="189"/>
    </row>
    <row r="2099" spans="1:15" ht="16.2" thickBot="1">
      <c r="A2099" s="184"/>
      <c r="B2099" s="187"/>
      <c r="D2099" s="168"/>
      <c r="E2099" s="169"/>
      <c r="F2099" s="170"/>
      <c r="G2099" s="171"/>
      <c r="H2099" s="171"/>
      <c r="N2099" s="189"/>
      <c r="O2099" s="189"/>
    </row>
    <row r="2100" spans="1:15" ht="16.2" thickBot="1">
      <c r="A2100" s="184"/>
      <c r="B2100" s="187"/>
      <c r="D2100" s="168"/>
      <c r="E2100" s="169"/>
      <c r="F2100" s="170"/>
      <c r="G2100" s="171"/>
      <c r="H2100" s="171"/>
      <c r="N2100" s="189"/>
      <c r="O2100" s="189"/>
    </row>
    <row r="2101" spans="1:15" ht="16.2" thickBot="1">
      <c r="A2101" s="184"/>
      <c r="B2101" s="187"/>
      <c r="D2101" s="168"/>
      <c r="E2101" s="169"/>
      <c r="F2101" s="170"/>
      <c r="G2101" s="171"/>
      <c r="H2101" s="171"/>
      <c r="N2101" s="189"/>
      <c r="O2101" s="189"/>
    </row>
    <row r="2102" spans="1:15" ht="16.2" thickBot="1">
      <c r="A2102" s="184"/>
      <c r="B2102" s="187"/>
      <c r="D2102" s="168"/>
      <c r="E2102" s="169"/>
      <c r="F2102" s="170"/>
      <c r="G2102" s="171"/>
      <c r="H2102" s="171"/>
      <c r="N2102" s="189"/>
      <c r="O2102" s="189"/>
    </row>
    <row r="2103" spans="1:15" ht="16.2" thickBot="1">
      <c r="A2103" s="184"/>
      <c r="B2103" s="187"/>
      <c r="D2103" s="168"/>
      <c r="E2103" s="169"/>
      <c r="F2103" s="170"/>
      <c r="G2103" s="171"/>
      <c r="H2103" s="171"/>
      <c r="N2103" s="189"/>
      <c r="O2103" s="189"/>
    </row>
    <row r="2104" spans="1:15" ht="16.2" thickBot="1">
      <c r="A2104" s="184"/>
      <c r="B2104" s="187"/>
      <c r="D2104" s="168"/>
      <c r="E2104" s="169"/>
      <c r="F2104" s="170"/>
      <c r="G2104" s="171"/>
      <c r="H2104" s="171"/>
      <c r="N2104" s="189"/>
      <c r="O2104" s="189"/>
    </row>
    <row r="2105" spans="1:15" ht="16.2" thickBot="1">
      <c r="A2105" s="184"/>
      <c r="B2105" s="187"/>
      <c r="D2105" s="168"/>
      <c r="E2105" s="169"/>
      <c r="F2105" s="170"/>
      <c r="G2105" s="171"/>
      <c r="H2105" s="171"/>
      <c r="N2105" s="189"/>
      <c r="O2105" s="189"/>
    </row>
    <row r="2106" spans="1:15" ht="16.2" thickBot="1">
      <c r="A2106" s="184"/>
      <c r="B2106" s="187"/>
      <c r="D2106" s="168"/>
      <c r="E2106" s="169"/>
      <c r="F2106" s="170"/>
      <c r="G2106" s="171"/>
      <c r="H2106" s="171"/>
      <c r="N2106" s="189"/>
      <c r="O2106" s="189"/>
    </row>
    <row r="2107" spans="1:15" ht="16.2" thickBot="1">
      <c r="A2107" s="184"/>
      <c r="B2107" s="187"/>
      <c r="D2107" s="168"/>
      <c r="E2107" s="169"/>
      <c r="F2107" s="170"/>
      <c r="G2107" s="171"/>
      <c r="H2107" s="171"/>
      <c r="N2107" s="189"/>
      <c r="O2107" s="189"/>
    </row>
    <row r="2108" spans="1:15" ht="16.2" thickBot="1">
      <c r="A2108" s="184"/>
      <c r="B2108" s="187"/>
      <c r="D2108" s="168"/>
      <c r="E2108" s="169"/>
      <c r="F2108" s="170"/>
      <c r="G2108" s="171"/>
      <c r="H2108" s="171"/>
      <c r="N2108" s="189"/>
      <c r="O2108" s="189"/>
    </row>
    <row r="2109" spans="1:15" ht="16.2" thickBot="1">
      <c r="A2109" s="184"/>
      <c r="B2109" s="187"/>
      <c r="D2109" s="168"/>
      <c r="E2109" s="169"/>
      <c r="F2109" s="170"/>
      <c r="G2109" s="171"/>
      <c r="H2109" s="171"/>
      <c r="N2109" s="189"/>
      <c r="O2109" s="189"/>
    </row>
    <row r="2110" spans="1:15" ht="16.2" thickBot="1">
      <c r="A2110" s="184"/>
      <c r="B2110" s="187"/>
      <c r="D2110" s="168"/>
      <c r="E2110" s="169"/>
      <c r="F2110" s="170"/>
      <c r="G2110" s="171"/>
      <c r="H2110" s="171"/>
      <c r="N2110" s="189"/>
      <c r="O2110" s="189"/>
    </row>
    <row r="2111" spans="1:15" ht="16.2" thickBot="1">
      <c r="A2111" s="184"/>
      <c r="B2111" s="187"/>
      <c r="D2111" s="168"/>
      <c r="E2111" s="169"/>
      <c r="F2111" s="170"/>
      <c r="G2111" s="171"/>
      <c r="H2111" s="171"/>
      <c r="N2111" s="189"/>
      <c r="O2111" s="189"/>
    </row>
    <row r="2112" spans="1:15" ht="16.2" thickBot="1">
      <c r="A2112" s="184"/>
      <c r="B2112" s="187"/>
      <c r="D2112" s="168"/>
      <c r="E2112" s="169"/>
      <c r="F2112" s="170"/>
      <c r="G2112" s="171"/>
      <c r="H2112" s="171"/>
      <c r="N2112" s="189"/>
      <c r="O2112" s="189"/>
    </row>
    <row r="2113" spans="1:15" ht="16.2" thickBot="1">
      <c r="A2113" s="184"/>
      <c r="B2113" s="187"/>
      <c r="D2113" s="168"/>
      <c r="E2113" s="169"/>
      <c r="F2113" s="170"/>
      <c r="G2113" s="171"/>
      <c r="H2113" s="171"/>
      <c r="N2113" s="189"/>
      <c r="O2113" s="189"/>
    </row>
    <row r="2114" spans="1:15" ht="16.2" thickBot="1">
      <c r="A2114" s="184"/>
      <c r="B2114" s="187"/>
      <c r="D2114" s="168"/>
      <c r="E2114" s="169"/>
      <c r="F2114" s="170"/>
      <c r="G2114" s="171"/>
      <c r="H2114" s="171"/>
      <c r="N2114" s="189"/>
      <c r="O2114" s="189"/>
    </row>
    <row r="2115" spans="1:15" ht="16.2" thickBot="1">
      <c r="A2115" s="184"/>
      <c r="B2115" s="187"/>
      <c r="D2115" s="168"/>
      <c r="E2115" s="169"/>
      <c r="F2115" s="170"/>
      <c r="G2115" s="171"/>
      <c r="H2115" s="171"/>
      <c r="N2115" s="189"/>
      <c r="O2115" s="189"/>
    </row>
    <row r="2116" spans="1:15" ht="16.2" thickBot="1">
      <c r="A2116" s="184"/>
      <c r="B2116" s="187"/>
      <c r="D2116" s="168"/>
      <c r="E2116" s="169"/>
      <c r="F2116" s="170"/>
      <c r="G2116" s="171"/>
      <c r="H2116" s="171"/>
      <c r="N2116" s="189"/>
      <c r="O2116" s="189"/>
    </row>
    <row r="2117" spans="1:15" ht="16.2" thickBot="1">
      <c r="A2117" s="184"/>
      <c r="B2117" s="187"/>
      <c r="D2117" s="168"/>
      <c r="E2117" s="169"/>
      <c r="F2117" s="170"/>
      <c r="G2117" s="171"/>
      <c r="H2117" s="171"/>
      <c r="N2117" s="189"/>
      <c r="O2117" s="189"/>
    </row>
    <row r="2118" spans="1:15" ht="16.2" thickBot="1">
      <c r="A2118" s="184"/>
      <c r="B2118" s="187"/>
      <c r="D2118" s="168"/>
      <c r="E2118" s="169"/>
      <c r="F2118" s="170"/>
      <c r="G2118" s="171"/>
      <c r="H2118" s="171"/>
      <c r="N2118" s="189"/>
      <c r="O2118" s="189"/>
    </row>
    <row r="2119" spans="1:15" ht="16.2" thickBot="1">
      <c r="A2119" s="184"/>
      <c r="B2119" s="187"/>
      <c r="D2119" s="168"/>
      <c r="E2119" s="169"/>
      <c r="F2119" s="170"/>
      <c r="G2119" s="171"/>
      <c r="H2119" s="171"/>
      <c r="N2119" s="189"/>
      <c r="O2119" s="189"/>
    </row>
    <row r="2120" spans="1:15" ht="16.2" thickBot="1">
      <c r="A2120" s="184"/>
      <c r="B2120" s="187"/>
      <c r="D2120" s="168"/>
      <c r="E2120" s="169"/>
      <c r="F2120" s="170"/>
      <c r="G2120" s="171"/>
      <c r="H2120" s="171"/>
      <c r="N2120" s="189"/>
      <c r="O2120" s="189"/>
    </row>
    <row r="2121" spans="1:15" ht="16.2" thickBot="1">
      <c r="A2121" s="184"/>
      <c r="B2121" s="187"/>
      <c r="D2121" s="168"/>
      <c r="E2121" s="169"/>
      <c r="F2121" s="170"/>
      <c r="G2121" s="171"/>
      <c r="H2121" s="171"/>
      <c r="N2121" s="189"/>
      <c r="O2121" s="189"/>
    </row>
    <row r="2122" spans="1:15" ht="16.2" thickBot="1">
      <c r="A2122" s="184"/>
      <c r="B2122" s="187"/>
      <c r="D2122" s="168"/>
      <c r="E2122" s="169"/>
      <c r="F2122" s="170"/>
      <c r="G2122" s="171"/>
      <c r="H2122" s="171"/>
      <c r="N2122" s="189"/>
      <c r="O2122" s="189"/>
    </row>
    <row r="2123" spans="1:15" ht="16.2" thickBot="1">
      <c r="A2123" s="184"/>
      <c r="B2123" s="187"/>
      <c r="D2123" s="168"/>
      <c r="E2123" s="169"/>
      <c r="F2123" s="170"/>
      <c r="G2123" s="171"/>
      <c r="H2123" s="171"/>
      <c r="N2123" s="189"/>
      <c r="O2123" s="189"/>
    </row>
    <row r="2124" spans="1:15" ht="16.2" thickBot="1">
      <c r="A2124" s="184"/>
      <c r="B2124" s="187"/>
      <c r="D2124" s="168"/>
      <c r="E2124" s="169"/>
      <c r="F2124" s="170"/>
      <c r="G2124" s="171"/>
      <c r="H2124" s="171"/>
      <c r="N2124" s="189"/>
      <c r="O2124" s="189"/>
    </row>
    <row r="2125" spans="1:15" ht="16.2" thickBot="1">
      <c r="A2125" s="184"/>
      <c r="B2125" s="187"/>
      <c r="D2125" s="168"/>
      <c r="E2125" s="169"/>
      <c r="F2125" s="170"/>
      <c r="G2125" s="171"/>
      <c r="H2125" s="171"/>
      <c r="N2125" s="189"/>
      <c r="O2125" s="189"/>
    </row>
    <row r="2126" spans="1:15" ht="16.2" thickBot="1">
      <c r="A2126" s="184"/>
      <c r="B2126" s="187"/>
      <c r="D2126" s="168"/>
      <c r="E2126" s="169"/>
      <c r="F2126" s="170"/>
      <c r="G2126" s="171"/>
      <c r="H2126" s="171"/>
      <c r="N2126" s="189"/>
      <c r="O2126" s="189"/>
    </row>
    <row r="2127" spans="1:15" ht="16.2" thickBot="1">
      <c r="A2127" s="184"/>
      <c r="B2127" s="187"/>
      <c r="D2127" s="168"/>
      <c r="E2127" s="169"/>
      <c r="F2127" s="170"/>
      <c r="G2127" s="171"/>
      <c r="H2127" s="171"/>
      <c r="N2127" s="189"/>
      <c r="O2127" s="189"/>
    </row>
    <row r="2128" spans="1:15" ht="16.2" thickBot="1">
      <c r="A2128" s="184"/>
      <c r="B2128" s="187"/>
      <c r="D2128" s="168"/>
      <c r="E2128" s="169"/>
      <c r="F2128" s="170"/>
      <c r="G2128" s="171"/>
      <c r="H2128" s="171"/>
      <c r="N2128" s="189"/>
      <c r="O2128" s="189"/>
    </row>
    <row r="2129" spans="1:15" ht="16.2" thickBot="1">
      <c r="A2129" s="184"/>
      <c r="B2129" s="187"/>
      <c r="D2129" s="168"/>
      <c r="E2129" s="169"/>
      <c r="F2129" s="170"/>
      <c r="G2129" s="171"/>
      <c r="H2129" s="171"/>
      <c r="N2129" s="189"/>
      <c r="O2129" s="189"/>
    </row>
    <row r="2130" spans="1:15" ht="16.2" thickBot="1">
      <c r="A2130" s="184"/>
      <c r="B2130" s="187"/>
      <c r="D2130" s="168"/>
      <c r="E2130" s="169"/>
      <c r="F2130" s="170"/>
      <c r="G2130" s="171"/>
      <c r="H2130" s="171"/>
      <c r="N2130" s="189"/>
      <c r="O2130" s="189"/>
    </row>
    <row r="2131" spans="1:15" ht="16.2" thickBot="1">
      <c r="A2131" s="184"/>
      <c r="B2131" s="187"/>
      <c r="D2131" s="168"/>
      <c r="E2131" s="169"/>
      <c r="F2131" s="170"/>
      <c r="G2131" s="171"/>
      <c r="H2131" s="171"/>
      <c r="N2131" s="189"/>
      <c r="O2131" s="189"/>
    </row>
    <row r="2132" spans="1:15" ht="16.2" thickBot="1">
      <c r="A2132" s="184"/>
      <c r="B2132" s="187"/>
      <c r="D2132" s="168"/>
      <c r="E2132" s="169"/>
      <c r="F2132" s="170"/>
      <c r="G2132" s="171"/>
      <c r="H2132" s="171"/>
      <c r="N2132" s="189"/>
      <c r="O2132" s="189"/>
    </row>
    <row r="2133" spans="1:15" ht="16.2" thickBot="1">
      <c r="A2133" s="184"/>
      <c r="B2133" s="187"/>
      <c r="D2133" s="168"/>
      <c r="E2133" s="169"/>
      <c r="F2133" s="170"/>
      <c r="G2133" s="171"/>
      <c r="H2133" s="171"/>
      <c r="N2133" s="189"/>
      <c r="O2133" s="189"/>
    </row>
    <row r="2134" spans="1:15" ht="16.2" thickBot="1">
      <c r="A2134" s="184"/>
      <c r="B2134" s="187"/>
      <c r="D2134" s="168"/>
      <c r="E2134" s="169"/>
      <c r="F2134" s="170"/>
      <c r="G2134" s="171"/>
      <c r="H2134" s="171"/>
      <c r="N2134" s="189"/>
      <c r="O2134" s="189"/>
    </row>
    <row r="2135" spans="1:15" ht="16.2" thickBot="1">
      <c r="A2135" s="184"/>
      <c r="B2135" s="187"/>
      <c r="D2135" s="168"/>
      <c r="E2135" s="169"/>
      <c r="F2135" s="170"/>
      <c r="G2135" s="171"/>
      <c r="H2135" s="171"/>
      <c r="N2135" s="189"/>
      <c r="O2135" s="189"/>
    </row>
    <row r="2136" spans="1:15" ht="16.2" thickBot="1">
      <c r="A2136" s="184"/>
      <c r="B2136" s="187"/>
      <c r="D2136" s="168"/>
      <c r="E2136" s="169"/>
      <c r="F2136" s="170"/>
      <c r="G2136" s="171"/>
      <c r="H2136" s="171"/>
      <c r="N2136" s="189"/>
      <c r="O2136" s="189"/>
    </row>
    <row r="2137" spans="1:15" ht="16.2" thickBot="1">
      <c r="A2137" s="184"/>
      <c r="B2137" s="187"/>
      <c r="D2137" s="168"/>
      <c r="E2137" s="169"/>
      <c r="F2137" s="170"/>
      <c r="G2137" s="171"/>
      <c r="H2137" s="171"/>
      <c r="N2137" s="189"/>
      <c r="O2137" s="189"/>
    </row>
    <row r="2138" spans="1:15" ht="16.2" thickBot="1">
      <c r="A2138" s="184"/>
      <c r="B2138" s="187"/>
      <c r="D2138" s="168"/>
      <c r="E2138" s="169"/>
      <c r="F2138" s="170"/>
      <c r="G2138" s="171"/>
      <c r="H2138" s="171"/>
      <c r="N2138" s="189"/>
      <c r="O2138" s="189"/>
    </row>
    <row r="2139" spans="1:15" ht="16.2" thickBot="1">
      <c r="A2139" s="184"/>
      <c r="B2139" s="187"/>
      <c r="D2139" s="168"/>
      <c r="E2139" s="169"/>
      <c r="F2139" s="170"/>
      <c r="G2139" s="171"/>
      <c r="H2139" s="171"/>
      <c r="N2139" s="189"/>
      <c r="O2139" s="189"/>
    </row>
    <row r="2140" spans="1:15" ht="16.2" thickBot="1">
      <c r="A2140" s="184"/>
      <c r="B2140" s="187"/>
      <c r="D2140" s="168"/>
      <c r="E2140" s="169"/>
      <c r="F2140" s="170"/>
      <c r="G2140" s="171"/>
      <c r="H2140" s="171"/>
      <c r="N2140" s="189"/>
      <c r="O2140" s="189"/>
    </row>
    <row r="2141" spans="1:15" ht="16.2" thickBot="1">
      <c r="A2141" s="184"/>
      <c r="B2141" s="187"/>
      <c r="D2141" s="168"/>
      <c r="E2141" s="169"/>
      <c r="F2141" s="170"/>
      <c r="G2141" s="171"/>
      <c r="H2141" s="171"/>
      <c r="N2141" s="189"/>
      <c r="O2141" s="189"/>
    </row>
    <row r="2142" spans="1:15" ht="16.2" thickBot="1">
      <c r="A2142" s="184"/>
      <c r="B2142" s="187"/>
      <c r="D2142" s="168"/>
      <c r="E2142" s="169"/>
      <c r="F2142" s="170"/>
      <c r="G2142" s="171"/>
      <c r="H2142" s="171"/>
      <c r="N2142" s="189"/>
      <c r="O2142" s="189"/>
    </row>
    <row r="2143" spans="1:15" ht="16.2" thickBot="1">
      <c r="A2143" s="184"/>
      <c r="B2143" s="187"/>
      <c r="D2143" s="168"/>
      <c r="E2143" s="169"/>
      <c r="F2143" s="170"/>
      <c r="G2143" s="171"/>
      <c r="H2143" s="171"/>
      <c r="N2143" s="189"/>
      <c r="O2143" s="189"/>
    </row>
    <row r="2144" spans="1:15" ht="16.2" thickBot="1">
      <c r="A2144" s="184"/>
      <c r="B2144" s="187"/>
      <c r="D2144" s="168"/>
      <c r="E2144" s="169"/>
      <c r="F2144" s="170"/>
      <c r="G2144" s="171"/>
      <c r="H2144" s="171"/>
      <c r="N2144" s="189"/>
      <c r="O2144" s="189"/>
    </row>
    <row r="2145" spans="1:15" ht="16.2" thickBot="1">
      <c r="A2145" s="184"/>
      <c r="B2145" s="187"/>
      <c r="D2145" s="168"/>
      <c r="E2145" s="169"/>
      <c r="F2145" s="170"/>
      <c r="G2145" s="171"/>
      <c r="H2145" s="171"/>
      <c r="N2145" s="189"/>
      <c r="O2145" s="189"/>
    </row>
    <row r="2146" spans="1:15" ht="16.2" thickBot="1">
      <c r="A2146" s="184"/>
      <c r="B2146" s="187"/>
      <c r="D2146" s="168"/>
      <c r="E2146" s="169"/>
      <c r="F2146" s="170"/>
      <c r="G2146" s="171"/>
      <c r="H2146" s="171"/>
      <c r="N2146" s="189"/>
      <c r="O2146" s="189"/>
    </row>
    <row r="2147" spans="1:15" ht="16.2" thickBot="1">
      <c r="A2147" s="184"/>
      <c r="B2147" s="187"/>
      <c r="D2147" s="168"/>
      <c r="E2147" s="169"/>
      <c r="F2147" s="170"/>
      <c r="G2147" s="171"/>
      <c r="H2147" s="171"/>
      <c r="N2147" s="189"/>
      <c r="O2147" s="189"/>
    </row>
    <row r="2148" spans="1:15" ht="16.2" thickBot="1">
      <c r="A2148" s="184"/>
      <c r="B2148" s="187"/>
      <c r="D2148" s="168"/>
      <c r="E2148" s="169"/>
      <c r="F2148" s="170"/>
      <c r="G2148" s="171"/>
      <c r="H2148" s="171"/>
      <c r="N2148" s="189"/>
      <c r="O2148" s="189"/>
    </row>
    <row r="2149" spans="1:15" ht="16.2" thickBot="1">
      <c r="A2149" s="184"/>
      <c r="B2149" s="187"/>
      <c r="D2149" s="168"/>
      <c r="E2149" s="169"/>
      <c r="F2149" s="170"/>
      <c r="G2149" s="171"/>
      <c r="H2149" s="171"/>
      <c r="N2149" s="189"/>
      <c r="O2149" s="189"/>
    </row>
    <row r="2150" spans="1:15" ht="16.2" thickBot="1">
      <c r="A2150" s="184"/>
      <c r="B2150" s="187"/>
      <c r="D2150" s="168"/>
      <c r="E2150" s="169"/>
      <c r="F2150" s="170"/>
      <c r="G2150" s="171"/>
      <c r="H2150" s="171"/>
      <c r="N2150" s="189"/>
      <c r="O2150" s="189"/>
    </row>
    <row r="2151" spans="1:15" ht="16.2" thickBot="1">
      <c r="A2151" s="184"/>
      <c r="B2151" s="187"/>
      <c r="D2151" s="168"/>
      <c r="E2151" s="169"/>
      <c r="F2151" s="170"/>
      <c r="G2151" s="171"/>
      <c r="H2151" s="171"/>
      <c r="N2151" s="189"/>
      <c r="O2151" s="189"/>
    </row>
    <row r="2152" spans="1:15" ht="16.2" thickBot="1">
      <c r="A2152" s="184"/>
      <c r="B2152" s="187"/>
      <c r="D2152" s="168"/>
      <c r="E2152" s="169"/>
      <c r="F2152" s="170"/>
      <c r="G2152" s="171"/>
      <c r="H2152" s="171"/>
      <c r="N2152" s="189"/>
      <c r="O2152" s="189"/>
    </row>
    <row r="2153" spans="1:15" ht="16.2" thickBot="1">
      <c r="A2153" s="184"/>
      <c r="B2153" s="187"/>
      <c r="D2153" s="168"/>
      <c r="E2153" s="169"/>
      <c r="F2153" s="170"/>
      <c r="G2153" s="171"/>
      <c r="H2153" s="171"/>
      <c r="N2153" s="189"/>
      <c r="O2153" s="189"/>
    </row>
    <row r="2154" spans="1:15" ht="16.2" thickBot="1">
      <c r="A2154" s="184"/>
      <c r="B2154" s="187"/>
      <c r="D2154" s="168"/>
      <c r="E2154" s="169"/>
      <c r="F2154" s="170"/>
      <c r="G2154" s="171"/>
      <c r="H2154" s="171"/>
      <c r="N2154" s="189"/>
      <c r="O2154" s="189"/>
    </row>
    <row r="2155" spans="1:15" ht="16.2" thickBot="1">
      <c r="A2155" s="184"/>
      <c r="B2155" s="187"/>
      <c r="D2155" s="168"/>
      <c r="E2155" s="169"/>
      <c r="F2155" s="170"/>
      <c r="G2155" s="171"/>
      <c r="H2155" s="171"/>
      <c r="N2155" s="189"/>
      <c r="O2155" s="189"/>
    </row>
    <row r="2156" spans="1:15" ht="16.2" thickBot="1">
      <c r="A2156" s="184"/>
      <c r="B2156" s="187"/>
      <c r="D2156" s="168"/>
      <c r="E2156" s="169"/>
      <c r="F2156" s="170"/>
      <c r="G2156" s="171"/>
      <c r="H2156" s="171"/>
      <c r="N2156" s="189"/>
      <c r="O2156" s="189"/>
    </row>
    <row r="2157" spans="1:15" ht="16.2" thickBot="1">
      <c r="A2157" s="184"/>
      <c r="B2157" s="187"/>
      <c r="D2157" s="168"/>
      <c r="E2157" s="169"/>
      <c r="F2157" s="170"/>
      <c r="G2157" s="171"/>
      <c r="H2157" s="171"/>
      <c r="N2157" s="189"/>
      <c r="O2157" s="189"/>
    </row>
    <row r="2158" spans="1:15" ht="16.2" thickBot="1">
      <c r="A2158" s="184"/>
      <c r="B2158" s="187"/>
      <c r="D2158" s="168"/>
      <c r="E2158" s="169"/>
      <c r="F2158" s="170"/>
      <c r="G2158" s="171"/>
      <c r="H2158" s="171"/>
      <c r="N2158" s="189"/>
      <c r="O2158" s="189"/>
    </row>
    <row r="2159" spans="1:15" ht="16.2" thickBot="1">
      <c r="A2159" s="184"/>
      <c r="B2159" s="187"/>
      <c r="D2159" s="168"/>
      <c r="E2159" s="169"/>
      <c r="F2159" s="170"/>
      <c r="G2159" s="171"/>
      <c r="H2159" s="171"/>
      <c r="N2159" s="189"/>
      <c r="O2159" s="189"/>
    </row>
    <row r="2160" spans="1:15" ht="16.2" thickBot="1">
      <c r="A2160" s="184"/>
      <c r="B2160" s="187"/>
      <c r="D2160" s="168"/>
      <c r="E2160" s="169"/>
      <c r="F2160" s="170"/>
      <c r="G2160" s="171"/>
      <c r="H2160" s="171"/>
      <c r="N2160" s="189"/>
      <c r="O2160" s="189"/>
    </row>
    <row r="2161" spans="1:15" ht="16.2" thickBot="1">
      <c r="A2161" s="184"/>
      <c r="B2161" s="187"/>
      <c r="D2161" s="168"/>
      <c r="E2161" s="169"/>
      <c r="F2161" s="170"/>
      <c r="G2161" s="171"/>
      <c r="H2161" s="171"/>
      <c r="N2161" s="189"/>
      <c r="O2161" s="189"/>
    </row>
    <row r="2162" spans="1:15" ht="16.2" thickBot="1">
      <c r="A2162" s="184"/>
      <c r="B2162" s="187"/>
      <c r="D2162" s="168"/>
      <c r="E2162" s="169"/>
      <c r="F2162" s="170"/>
      <c r="G2162" s="171"/>
      <c r="H2162" s="171"/>
      <c r="N2162" s="189"/>
      <c r="O2162" s="189"/>
    </row>
    <row r="2163" spans="1:15" ht="16.2" thickBot="1">
      <c r="A2163" s="184"/>
      <c r="B2163" s="187"/>
      <c r="D2163" s="168"/>
      <c r="E2163" s="169"/>
      <c r="F2163" s="170"/>
      <c r="G2163" s="171"/>
      <c r="H2163" s="171"/>
      <c r="N2163" s="189"/>
      <c r="O2163" s="189"/>
    </row>
    <row r="2164" spans="1:15" ht="16.2" thickBot="1">
      <c r="A2164" s="184"/>
      <c r="B2164" s="187"/>
      <c r="D2164" s="168"/>
      <c r="E2164" s="169"/>
      <c r="F2164" s="170"/>
      <c r="G2164" s="171"/>
      <c r="H2164" s="171"/>
      <c r="N2164" s="189"/>
      <c r="O2164" s="189"/>
    </row>
    <row r="2165" spans="1:15" ht="16.2" thickBot="1">
      <c r="A2165" s="184"/>
      <c r="B2165" s="187"/>
      <c r="D2165" s="168"/>
      <c r="E2165" s="169"/>
      <c r="F2165" s="170"/>
      <c r="G2165" s="171"/>
      <c r="H2165" s="171"/>
      <c r="N2165" s="189"/>
      <c r="O2165" s="189"/>
    </row>
    <row r="2166" spans="1:15" ht="16.2" thickBot="1">
      <c r="A2166" s="184"/>
      <c r="B2166" s="187"/>
      <c r="D2166" s="168"/>
      <c r="E2166" s="169"/>
      <c r="F2166" s="170"/>
      <c r="G2166" s="171"/>
      <c r="H2166" s="171"/>
      <c r="N2166" s="189"/>
      <c r="O2166" s="189"/>
    </row>
    <row r="2167" spans="1:15" ht="16.2" thickBot="1">
      <c r="A2167" s="184"/>
      <c r="B2167" s="187"/>
      <c r="D2167" s="168"/>
      <c r="E2167" s="169"/>
      <c r="F2167" s="170"/>
      <c r="G2167" s="171"/>
      <c r="H2167" s="171"/>
      <c r="N2167" s="189"/>
      <c r="O2167" s="189"/>
    </row>
    <row r="2168" spans="1:15" ht="16.2" thickBot="1">
      <c r="A2168" s="184"/>
      <c r="B2168" s="187"/>
      <c r="D2168" s="168"/>
      <c r="E2168" s="169"/>
      <c r="F2168" s="170"/>
      <c r="G2168" s="171"/>
      <c r="H2168" s="171"/>
      <c r="N2168" s="189"/>
      <c r="O2168" s="189"/>
    </row>
    <row r="2169" spans="1:15" ht="16.2" thickBot="1">
      <c r="A2169" s="184"/>
      <c r="B2169" s="187"/>
      <c r="D2169" s="168"/>
      <c r="E2169" s="169"/>
      <c r="F2169" s="170"/>
      <c r="G2169" s="171"/>
      <c r="H2169" s="171"/>
      <c r="N2169" s="189"/>
      <c r="O2169" s="189"/>
    </row>
    <row r="2170" spans="1:15" ht="16.2" thickBot="1">
      <c r="A2170" s="184"/>
      <c r="B2170" s="187"/>
      <c r="D2170" s="168"/>
      <c r="E2170" s="169"/>
      <c r="F2170" s="170"/>
      <c r="G2170" s="171"/>
      <c r="H2170" s="171"/>
      <c r="N2170" s="189"/>
      <c r="O2170" s="189"/>
    </row>
    <row r="2171" spans="1:15" ht="16.2" thickBot="1">
      <c r="A2171" s="184"/>
      <c r="B2171" s="187"/>
      <c r="D2171" s="168"/>
      <c r="E2171" s="169"/>
      <c r="F2171" s="170"/>
      <c r="G2171" s="171"/>
      <c r="H2171" s="171"/>
      <c r="N2171" s="189"/>
      <c r="O2171" s="189"/>
    </row>
    <row r="2172" spans="1:15" ht="16.2" thickBot="1">
      <c r="A2172" s="184"/>
      <c r="B2172" s="187"/>
      <c r="D2172" s="168"/>
      <c r="E2172" s="169"/>
      <c r="F2172" s="170"/>
      <c r="G2172" s="171"/>
      <c r="H2172" s="171"/>
      <c r="N2172" s="189"/>
      <c r="O2172" s="189"/>
    </row>
    <row r="2173" spans="1:15" ht="16.2" thickBot="1">
      <c r="A2173" s="184"/>
      <c r="B2173" s="187"/>
      <c r="D2173" s="168"/>
      <c r="E2173" s="169"/>
      <c r="F2173" s="170"/>
      <c r="G2173" s="171"/>
      <c r="H2173" s="171"/>
      <c r="N2173" s="189"/>
      <c r="O2173" s="189"/>
    </row>
    <row r="2174" spans="1:15" ht="16.2" thickBot="1">
      <c r="A2174" s="184"/>
      <c r="B2174" s="187"/>
      <c r="D2174" s="168"/>
      <c r="E2174" s="169"/>
      <c r="F2174" s="170"/>
      <c r="G2174" s="171"/>
      <c r="H2174" s="171"/>
      <c r="N2174" s="189"/>
      <c r="O2174" s="189"/>
    </row>
    <row r="2175" spans="1:15" ht="16.2" thickBot="1">
      <c r="A2175" s="184"/>
      <c r="B2175" s="187"/>
      <c r="D2175" s="168"/>
      <c r="E2175" s="169"/>
      <c r="F2175" s="170"/>
      <c r="G2175" s="171"/>
      <c r="H2175" s="171"/>
      <c r="N2175" s="189"/>
      <c r="O2175" s="189"/>
    </row>
    <row r="2176" spans="1:15" ht="16.2" thickBot="1">
      <c r="A2176" s="184"/>
      <c r="B2176" s="187"/>
      <c r="D2176" s="168"/>
      <c r="E2176" s="169"/>
      <c r="F2176" s="170"/>
      <c r="G2176" s="171"/>
      <c r="H2176" s="171"/>
      <c r="N2176" s="189"/>
      <c r="O2176" s="189"/>
    </row>
    <row r="2177" spans="1:15" ht="16.2" thickBot="1">
      <c r="A2177" s="184"/>
      <c r="B2177" s="187"/>
      <c r="D2177" s="168"/>
      <c r="E2177" s="169"/>
      <c r="F2177" s="170"/>
      <c r="G2177" s="171"/>
      <c r="H2177" s="171"/>
      <c r="N2177" s="189"/>
      <c r="O2177" s="189"/>
    </row>
    <row r="2178" spans="1:15" ht="16.2" thickBot="1">
      <c r="A2178" s="184"/>
      <c r="B2178" s="187"/>
      <c r="D2178" s="168"/>
      <c r="E2178" s="169"/>
      <c r="F2178" s="170"/>
      <c r="G2178" s="171"/>
      <c r="H2178" s="171"/>
      <c r="N2178" s="189"/>
      <c r="O2178" s="189"/>
    </row>
    <row r="2179" spans="1:15" ht="16.2" thickBot="1">
      <c r="A2179" s="184"/>
      <c r="B2179" s="187"/>
      <c r="D2179" s="168"/>
      <c r="E2179" s="169"/>
      <c r="F2179" s="170"/>
      <c r="G2179" s="171"/>
      <c r="H2179" s="171"/>
      <c r="N2179" s="189"/>
      <c r="O2179" s="189"/>
    </row>
    <row r="2180" spans="1:15" ht="16.2" thickBot="1">
      <c r="A2180" s="184"/>
      <c r="B2180" s="187"/>
      <c r="D2180" s="168"/>
      <c r="E2180" s="169"/>
      <c r="F2180" s="170"/>
      <c r="G2180" s="171"/>
      <c r="H2180" s="171"/>
      <c r="N2180" s="189"/>
      <c r="O2180" s="189"/>
    </row>
    <row r="2181" spans="1:15" ht="16.2" thickBot="1">
      <c r="A2181" s="184"/>
      <c r="B2181" s="187"/>
      <c r="D2181" s="168"/>
      <c r="E2181" s="169"/>
      <c r="F2181" s="170"/>
      <c r="G2181" s="171"/>
      <c r="H2181" s="171"/>
      <c r="N2181" s="189"/>
      <c r="O2181" s="189"/>
    </row>
    <row r="2182" spans="1:15" ht="16.2" thickBot="1">
      <c r="A2182" s="184"/>
      <c r="B2182" s="187"/>
      <c r="D2182" s="168"/>
      <c r="E2182" s="169"/>
      <c r="F2182" s="170"/>
      <c r="G2182" s="171"/>
      <c r="H2182" s="171"/>
      <c r="N2182" s="189"/>
      <c r="O2182" s="189"/>
    </row>
    <row r="2183" spans="1:15" ht="16.2" thickBot="1">
      <c r="A2183" s="184"/>
      <c r="B2183" s="187"/>
      <c r="D2183" s="168"/>
      <c r="E2183" s="169"/>
      <c r="F2183" s="170"/>
      <c r="G2183" s="171"/>
      <c r="H2183" s="171"/>
      <c r="N2183" s="189"/>
      <c r="O2183" s="189"/>
    </row>
    <row r="2184" spans="1:15" ht="16.2" thickBot="1">
      <c r="A2184" s="184"/>
      <c r="B2184" s="187"/>
      <c r="D2184" s="168"/>
      <c r="E2184" s="169"/>
      <c r="F2184" s="170"/>
      <c r="G2184" s="171"/>
      <c r="H2184" s="171"/>
      <c r="N2184" s="189"/>
      <c r="O2184" s="189"/>
    </row>
    <row r="2185" spans="1:15" ht="16.2" thickBot="1">
      <c r="A2185" s="184"/>
      <c r="B2185" s="187"/>
      <c r="D2185" s="168"/>
      <c r="E2185" s="169"/>
      <c r="F2185" s="170"/>
      <c r="G2185" s="171"/>
      <c r="H2185" s="171"/>
      <c r="N2185" s="189"/>
      <c r="O2185" s="189"/>
    </row>
    <row r="2186" spans="1:15" ht="16.2" thickBot="1">
      <c r="A2186" s="184"/>
      <c r="B2186" s="187"/>
      <c r="D2186" s="168"/>
      <c r="E2186" s="169"/>
      <c r="F2186" s="170"/>
      <c r="G2186" s="171"/>
      <c r="H2186" s="171"/>
      <c r="N2186" s="189"/>
      <c r="O2186" s="189"/>
    </row>
    <row r="2187" spans="1:15" ht="16.2" thickBot="1">
      <c r="A2187" s="184"/>
      <c r="B2187" s="187"/>
      <c r="D2187" s="168"/>
      <c r="E2187" s="169"/>
      <c r="F2187" s="170"/>
      <c r="G2187" s="171"/>
      <c r="H2187" s="171"/>
      <c r="N2187" s="189"/>
      <c r="O2187" s="189"/>
    </row>
    <row r="2188" spans="1:15" ht="16.2" thickBot="1">
      <c r="A2188" s="184"/>
      <c r="B2188" s="187"/>
      <c r="D2188" s="168"/>
      <c r="E2188" s="169"/>
      <c r="F2188" s="170"/>
      <c r="G2188" s="171"/>
      <c r="H2188" s="171"/>
      <c r="N2188" s="189"/>
      <c r="O2188" s="189"/>
    </row>
    <row r="2189" spans="1:15" ht="16.2" thickBot="1">
      <c r="A2189" s="184"/>
      <c r="B2189" s="187"/>
      <c r="D2189" s="168"/>
      <c r="E2189" s="169"/>
      <c r="F2189" s="170"/>
      <c r="G2189" s="171"/>
      <c r="H2189" s="171"/>
      <c r="N2189" s="189"/>
      <c r="O2189" s="189"/>
    </row>
    <row r="2190" spans="1:15" ht="16.2" thickBot="1">
      <c r="A2190" s="184"/>
      <c r="B2190" s="187"/>
      <c r="D2190" s="168"/>
      <c r="E2190" s="169"/>
      <c r="F2190" s="170"/>
      <c r="G2190" s="171"/>
      <c r="H2190" s="171"/>
      <c r="N2190" s="189"/>
      <c r="O2190" s="189"/>
    </row>
    <row r="2191" spans="1:15" ht="16.2" thickBot="1">
      <c r="A2191" s="184"/>
      <c r="B2191" s="187"/>
      <c r="D2191" s="168"/>
      <c r="E2191" s="169"/>
      <c r="F2191" s="170"/>
      <c r="G2191" s="171"/>
      <c r="H2191" s="171"/>
      <c r="N2191" s="189"/>
      <c r="O2191" s="189"/>
    </row>
    <row r="2192" spans="1:15" ht="16.2" thickBot="1">
      <c r="A2192" s="184"/>
      <c r="B2192" s="187"/>
      <c r="D2192" s="168"/>
      <c r="E2192" s="169"/>
      <c r="F2192" s="170"/>
      <c r="G2192" s="171"/>
      <c r="H2192" s="171"/>
      <c r="N2192" s="189"/>
      <c r="O2192" s="189"/>
    </row>
    <row r="2193" spans="1:15" ht="16.2" thickBot="1">
      <c r="A2193" s="184"/>
      <c r="B2193" s="187"/>
      <c r="D2193" s="168"/>
      <c r="E2193" s="169"/>
      <c r="F2193" s="170"/>
      <c r="G2193" s="171"/>
      <c r="H2193" s="171"/>
      <c r="N2193" s="189"/>
      <c r="O2193" s="189"/>
    </row>
    <row r="2194" spans="1:15" ht="16.2" thickBot="1">
      <c r="A2194" s="184"/>
      <c r="B2194" s="187"/>
      <c r="D2194" s="168"/>
      <c r="E2194" s="169"/>
      <c r="F2194" s="170"/>
      <c r="G2194" s="171"/>
      <c r="H2194" s="171"/>
      <c r="N2194" s="189"/>
      <c r="O2194" s="189"/>
    </row>
    <row r="2195" spans="1:15" ht="16.2" thickBot="1">
      <c r="A2195" s="184"/>
      <c r="B2195" s="187"/>
      <c r="D2195" s="168"/>
      <c r="E2195" s="169"/>
      <c r="F2195" s="170"/>
      <c r="G2195" s="171"/>
      <c r="H2195" s="171"/>
      <c r="N2195" s="189"/>
      <c r="O2195" s="189"/>
    </row>
    <row r="2196" spans="1:15" ht="16.2" thickBot="1">
      <c r="A2196" s="184"/>
      <c r="B2196" s="187"/>
      <c r="D2196" s="168"/>
      <c r="E2196" s="169"/>
      <c r="F2196" s="170"/>
      <c r="G2196" s="171"/>
      <c r="H2196" s="171"/>
      <c r="N2196" s="189"/>
      <c r="O2196" s="189"/>
    </row>
    <row r="2197" spans="1:15" ht="16.2" thickBot="1">
      <c r="A2197" s="184"/>
      <c r="B2197" s="187"/>
      <c r="D2197" s="168"/>
      <c r="E2197" s="169"/>
      <c r="F2197" s="170"/>
      <c r="G2197" s="171"/>
      <c r="H2197" s="171"/>
      <c r="N2197" s="189"/>
      <c r="O2197" s="189"/>
    </row>
    <row r="2198" spans="1:15" ht="16.2" thickBot="1">
      <c r="A2198" s="184"/>
      <c r="B2198" s="187"/>
      <c r="D2198" s="168"/>
      <c r="E2198" s="169"/>
      <c r="F2198" s="170"/>
      <c r="G2198" s="171"/>
      <c r="H2198" s="171"/>
      <c r="N2198" s="189"/>
      <c r="O2198" s="189"/>
    </row>
    <row r="2199" spans="1:15" ht="16.2" thickBot="1">
      <c r="A2199" s="184"/>
      <c r="B2199" s="187"/>
      <c r="D2199" s="168"/>
      <c r="E2199" s="169"/>
      <c r="F2199" s="170"/>
      <c r="G2199" s="171"/>
      <c r="H2199" s="171"/>
      <c r="N2199" s="189"/>
      <c r="O2199" s="189"/>
    </row>
    <row r="2200" spans="1:15" ht="16.2" thickBot="1">
      <c r="A2200" s="184"/>
      <c r="B2200" s="187"/>
      <c r="D2200" s="168"/>
      <c r="E2200" s="169"/>
      <c r="F2200" s="170"/>
      <c r="G2200" s="171"/>
      <c r="H2200" s="171"/>
      <c r="N2200" s="189"/>
      <c r="O2200" s="189"/>
    </row>
    <row r="2201" spans="1:15" ht="16.2" thickBot="1">
      <c r="A2201" s="184"/>
      <c r="B2201" s="187"/>
      <c r="D2201" s="168"/>
      <c r="E2201" s="169"/>
      <c r="F2201" s="170"/>
      <c r="G2201" s="171"/>
      <c r="H2201" s="171"/>
      <c r="N2201" s="189"/>
      <c r="O2201" s="189"/>
    </row>
    <row r="2202" spans="1:15" ht="16.2" thickBot="1">
      <c r="A2202" s="184"/>
      <c r="B2202" s="187"/>
      <c r="D2202" s="168"/>
      <c r="E2202" s="169"/>
      <c r="F2202" s="170"/>
      <c r="G2202" s="171"/>
      <c r="H2202" s="171"/>
      <c r="N2202" s="189"/>
      <c r="O2202" s="189"/>
    </row>
    <row r="2203" spans="1:15" ht="16.2" thickBot="1">
      <c r="A2203" s="184"/>
      <c r="B2203" s="187"/>
      <c r="D2203" s="168"/>
      <c r="E2203" s="169"/>
      <c r="F2203" s="170"/>
      <c r="G2203" s="171"/>
      <c r="H2203" s="171"/>
      <c r="N2203" s="189"/>
      <c r="O2203" s="189"/>
    </row>
    <row r="2204" spans="1:15" ht="16.2" thickBot="1">
      <c r="A2204" s="184"/>
      <c r="B2204" s="187"/>
      <c r="D2204" s="168"/>
      <c r="E2204" s="169"/>
      <c r="F2204" s="170"/>
      <c r="G2204" s="171"/>
      <c r="H2204" s="171"/>
      <c r="N2204" s="189"/>
      <c r="O2204" s="189"/>
    </row>
    <row r="2205" spans="1:15" ht="16.2" thickBot="1">
      <c r="A2205" s="184"/>
      <c r="B2205" s="187"/>
      <c r="D2205" s="168"/>
      <c r="E2205" s="169"/>
      <c r="F2205" s="170"/>
      <c r="G2205" s="171"/>
      <c r="H2205" s="171"/>
      <c r="N2205" s="189"/>
      <c r="O2205" s="189"/>
    </row>
    <row r="2206" spans="1:15" ht="16.2" thickBot="1">
      <c r="A2206" s="184"/>
      <c r="B2206" s="187"/>
      <c r="D2206" s="168"/>
      <c r="E2206" s="169"/>
      <c r="F2206" s="170"/>
      <c r="G2206" s="171"/>
      <c r="H2206" s="171"/>
      <c r="N2206" s="189"/>
      <c r="O2206" s="189"/>
    </row>
    <row r="2207" spans="1:15" ht="16.2" thickBot="1">
      <c r="A2207" s="184"/>
      <c r="B2207" s="187"/>
      <c r="D2207" s="168"/>
      <c r="E2207" s="169"/>
      <c r="F2207" s="170"/>
      <c r="G2207" s="171"/>
      <c r="H2207" s="171"/>
      <c r="N2207" s="189"/>
      <c r="O2207" s="189"/>
    </row>
    <row r="2208" spans="1:15" ht="16.2" thickBot="1">
      <c r="A2208" s="184"/>
      <c r="B2208" s="187"/>
      <c r="D2208" s="168"/>
      <c r="E2208" s="169"/>
      <c r="F2208" s="170"/>
      <c r="G2208" s="171"/>
      <c r="H2208" s="171"/>
      <c r="N2208" s="189"/>
      <c r="O2208" s="189"/>
    </row>
    <row r="2209" spans="1:15" ht="16.2" thickBot="1">
      <c r="A2209" s="184"/>
      <c r="B2209" s="187"/>
      <c r="D2209" s="168"/>
      <c r="E2209" s="169"/>
      <c r="F2209" s="170"/>
      <c r="G2209" s="171"/>
      <c r="H2209" s="171"/>
      <c r="N2209" s="189"/>
      <c r="O2209" s="189"/>
    </row>
    <row r="2210" spans="1:15" ht="16.2" thickBot="1">
      <c r="A2210" s="184"/>
      <c r="B2210" s="187"/>
      <c r="D2210" s="168"/>
      <c r="E2210" s="169"/>
      <c r="F2210" s="170"/>
      <c r="G2210" s="171"/>
      <c r="H2210" s="171"/>
      <c r="N2210" s="189"/>
      <c r="O2210" s="189"/>
    </row>
    <row r="2211" spans="1:15" ht="16.2" thickBot="1">
      <c r="A2211" s="184"/>
      <c r="B2211" s="187"/>
      <c r="D2211" s="168"/>
      <c r="E2211" s="169"/>
      <c r="F2211" s="170"/>
      <c r="G2211" s="171"/>
      <c r="H2211" s="171"/>
      <c r="N2211" s="189"/>
      <c r="O2211" s="189"/>
    </row>
    <row r="2212" spans="1:15" ht="16.2" thickBot="1">
      <c r="A2212" s="184"/>
      <c r="B2212" s="187"/>
      <c r="D2212" s="168"/>
      <c r="E2212" s="169"/>
      <c r="F2212" s="170"/>
      <c r="G2212" s="171"/>
      <c r="H2212" s="171"/>
      <c r="N2212" s="189"/>
      <c r="O2212" s="189"/>
    </row>
    <row r="2213" spans="1:15" ht="16.2" thickBot="1">
      <c r="A2213" s="184"/>
      <c r="B2213" s="187"/>
      <c r="D2213" s="168"/>
      <c r="E2213" s="169"/>
      <c r="F2213" s="170"/>
      <c r="G2213" s="171"/>
      <c r="H2213" s="171"/>
      <c r="N2213" s="189"/>
      <c r="O2213" s="189"/>
    </row>
    <row r="2214" spans="1:15" ht="16.2" thickBot="1">
      <c r="A2214" s="184"/>
      <c r="B2214" s="187"/>
      <c r="D2214" s="168"/>
      <c r="E2214" s="169"/>
      <c r="F2214" s="170"/>
      <c r="G2214" s="171"/>
      <c r="H2214" s="171"/>
      <c r="N2214" s="189"/>
      <c r="O2214" s="189"/>
    </row>
    <row r="2215" spans="1:15" ht="16.2" thickBot="1">
      <c r="A2215" s="184"/>
      <c r="B2215" s="187"/>
      <c r="D2215" s="168"/>
      <c r="E2215" s="169"/>
      <c r="F2215" s="170"/>
      <c r="G2215" s="171"/>
      <c r="H2215" s="171"/>
      <c r="N2215" s="189"/>
      <c r="O2215" s="189"/>
    </row>
    <row r="2216" spans="1:15" ht="16.2" thickBot="1">
      <c r="A2216" s="184"/>
      <c r="B2216" s="187"/>
      <c r="D2216" s="168"/>
      <c r="E2216" s="169"/>
      <c r="F2216" s="170"/>
      <c r="G2216" s="171"/>
      <c r="H2216" s="171"/>
      <c r="N2216" s="189"/>
      <c r="O2216" s="189"/>
    </row>
    <row r="2217" spans="1:15" ht="16.2" thickBot="1">
      <c r="A2217" s="184"/>
      <c r="B2217" s="187"/>
      <c r="D2217" s="168"/>
      <c r="E2217" s="169"/>
      <c r="F2217" s="170"/>
      <c r="G2217" s="171"/>
      <c r="H2217" s="171"/>
      <c r="N2217" s="189"/>
      <c r="O2217" s="189"/>
    </row>
    <row r="2218" spans="1:15" ht="16.2" thickBot="1">
      <c r="A2218" s="184"/>
      <c r="B2218" s="187"/>
      <c r="D2218" s="168"/>
      <c r="E2218" s="169"/>
      <c r="F2218" s="170"/>
      <c r="G2218" s="171"/>
      <c r="H2218" s="171"/>
      <c r="N2218" s="189"/>
      <c r="O2218" s="189"/>
    </row>
    <row r="2219" spans="1:15" ht="16.2" thickBot="1">
      <c r="A2219" s="184"/>
      <c r="B2219" s="187"/>
      <c r="D2219" s="168"/>
      <c r="E2219" s="169"/>
      <c r="F2219" s="170"/>
      <c r="G2219" s="171"/>
      <c r="H2219" s="171"/>
      <c r="N2219" s="189"/>
      <c r="O2219" s="189"/>
    </row>
    <row r="2220" spans="1:15" ht="16.2" thickBot="1">
      <c r="A2220" s="184"/>
      <c r="B2220" s="187"/>
      <c r="D2220" s="168"/>
      <c r="E2220" s="169"/>
      <c r="F2220" s="170"/>
      <c r="G2220" s="171"/>
      <c r="H2220" s="171"/>
      <c r="N2220" s="189"/>
      <c r="O2220" s="189"/>
    </row>
    <row r="2221" spans="1:15" ht="16.2" thickBot="1">
      <c r="A2221" s="184"/>
      <c r="B2221" s="187"/>
      <c r="D2221" s="168"/>
      <c r="E2221" s="169"/>
      <c r="F2221" s="170"/>
      <c r="G2221" s="171"/>
      <c r="H2221" s="171"/>
      <c r="N2221" s="189"/>
      <c r="O2221" s="189"/>
    </row>
    <row r="2222" spans="1:15" ht="16.2" thickBot="1">
      <c r="A2222" s="184"/>
      <c r="B2222" s="187"/>
      <c r="D2222" s="168"/>
      <c r="E2222" s="169"/>
      <c r="F2222" s="170"/>
      <c r="G2222" s="171"/>
      <c r="H2222" s="171"/>
      <c r="N2222" s="189"/>
      <c r="O2222" s="189"/>
    </row>
    <row r="2223" spans="1:15" ht="16.2" thickBot="1">
      <c r="A2223" s="184"/>
      <c r="B2223" s="187"/>
      <c r="D2223" s="168"/>
      <c r="E2223" s="169"/>
      <c r="F2223" s="170"/>
      <c r="G2223" s="171"/>
      <c r="H2223" s="171"/>
      <c r="N2223" s="189"/>
      <c r="O2223" s="189"/>
    </row>
    <row r="2224" spans="1:15" ht="16.2" thickBot="1">
      <c r="A2224" s="184"/>
      <c r="B2224" s="187"/>
      <c r="D2224" s="168"/>
      <c r="E2224" s="169"/>
      <c r="F2224" s="170"/>
      <c r="G2224" s="171"/>
      <c r="H2224" s="171"/>
      <c r="N2224" s="189"/>
      <c r="O2224" s="189"/>
    </row>
    <row r="2225" spans="1:15" ht="16.2" thickBot="1">
      <c r="A2225" s="184"/>
      <c r="B2225" s="187"/>
      <c r="D2225" s="168"/>
      <c r="E2225" s="169"/>
      <c r="F2225" s="170"/>
      <c r="G2225" s="171"/>
      <c r="H2225" s="171"/>
      <c r="N2225" s="189"/>
      <c r="O2225" s="189"/>
    </row>
    <row r="2226" spans="1:15" ht="16.2" thickBot="1">
      <c r="A2226" s="184"/>
      <c r="B2226" s="187"/>
      <c r="D2226" s="168"/>
      <c r="E2226" s="169"/>
      <c r="F2226" s="170"/>
      <c r="G2226" s="171"/>
      <c r="H2226" s="171"/>
      <c r="N2226" s="189"/>
      <c r="O2226" s="189"/>
    </row>
    <row r="2227" spans="1:15" ht="16.2" thickBot="1">
      <c r="A2227" s="184"/>
      <c r="B2227" s="187"/>
      <c r="D2227" s="168"/>
      <c r="E2227" s="169"/>
      <c r="F2227" s="170"/>
      <c r="G2227" s="171"/>
      <c r="H2227" s="171"/>
      <c r="N2227" s="189"/>
      <c r="O2227" s="189"/>
    </row>
    <row r="2228" spans="1:15" ht="16.2" thickBot="1">
      <c r="A2228" s="184"/>
      <c r="B2228" s="187"/>
      <c r="D2228" s="168"/>
      <c r="E2228" s="169"/>
      <c r="F2228" s="170"/>
      <c r="G2228" s="171"/>
      <c r="H2228" s="171"/>
      <c r="N2228" s="189"/>
      <c r="O2228" s="189"/>
    </row>
    <row r="2229" spans="1:15" ht="16.2" thickBot="1">
      <c r="A2229" s="184"/>
      <c r="B2229" s="187"/>
      <c r="D2229" s="168"/>
      <c r="E2229" s="169"/>
      <c r="F2229" s="170"/>
      <c r="G2229" s="171"/>
      <c r="H2229" s="171"/>
      <c r="N2229" s="189"/>
      <c r="O2229" s="189"/>
    </row>
    <row r="2230" spans="1:15" ht="16.2" thickBot="1">
      <c r="A2230" s="184"/>
      <c r="B2230" s="187"/>
      <c r="D2230" s="168"/>
      <c r="E2230" s="169"/>
      <c r="F2230" s="170"/>
      <c r="G2230" s="171"/>
      <c r="H2230" s="171"/>
      <c r="N2230" s="189"/>
      <c r="O2230" s="189"/>
    </row>
    <row r="2231" spans="1:15" ht="16.2" thickBot="1">
      <c r="A2231" s="184"/>
      <c r="B2231" s="187"/>
      <c r="D2231" s="168"/>
      <c r="E2231" s="169"/>
      <c r="F2231" s="170"/>
      <c r="G2231" s="171"/>
      <c r="H2231" s="171"/>
      <c r="N2231" s="189"/>
      <c r="O2231" s="189"/>
    </row>
    <row r="2232" spans="1:15" ht="16.2" thickBot="1">
      <c r="A2232" s="184"/>
      <c r="B2232" s="187"/>
      <c r="D2232" s="168"/>
      <c r="E2232" s="169"/>
      <c r="F2232" s="170"/>
      <c r="G2232" s="171"/>
      <c r="H2232" s="171"/>
      <c r="N2232" s="189"/>
      <c r="O2232" s="189"/>
    </row>
    <row r="2233" spans="1:15" ht="16.2" thickBot="1">
      <c r="A2233" s="184"/>
      <c r="B2233" s="187"/>
      <c r="D2233" s="168"/>
      <c r="E2233" s="169"/>
      <c r="F2233" s="170"/>
      <c r="G2233" s="171"/>
      <c r="H2233" s="171"/>
      <c r="N2233" s="189"/>
      <c r="O2233" s="189"/>
    </row>
    <row r="2234" spans="1:15" ht="16.2" thickBot="1">
      <c r="A2234" s="184"/>
      <c r="B2234" s="187"/>
      <c r="D2234" s="168"/>
      <c r="E2234" s="169"/>
      <c r="F2234" s="170"/>
      <c r="G2234" s="171"/>
      <c r="H2234" s="171"/>
      <c r="N2234" s="189"/>
      <c r="O2234" s="189"/>
    </row>
    <row r="2235" spans="1:15" ht="16.2" thickBot="1">
      <c r="A2235" s="184"/>
      <c r="B2235" s="187"/>
      <c r="D2235" s="168"/>
      <c r="E2235" s="169"/>
      <c r="F2235" s="170"/>
      <c r="G2235" s="171"/>
      <c r="H2235" s="171"/>
      <c r="N2235" s="189"/>
      <c r="O2235" s="189"/>
    </row>
    <row r="2236" spans="1:15" ht="16.2" thickBot="1">
      <c r="A2236" s="184"/>
      <c r="B2236" s="187"/>
      <c r="D2236" s="168"/>
      <c r="E2236" s="169"/>
      <c r="F2236" s="170"/>
      <c r="G2236" s="171"/>
      <c r="H2236" s="171"/>
      <c r="N2236" s="189"/>
      <c r="O2236" s="189"/>
    </row>
    <row r="2237" spans="1:15" ht="16.2" thickBot="1">
      <c r="A2237" s="184"/>
      <c r="B2237" s="187"/>
      <c r="D2237" s="168"/>
      <c r="E2237" s="169"/>
      <c r="F2237" s="170"/>
      <c r="G2237" s="171"/>
      <c r="H2237" s="171"/>
      <c r="N2237" s="189"/>
      <c r="O2237" s="189"/>
    </row>
    <row r="2238" spans="1:15" ht="16.2" thickBot="1">
      <c r="A2238" s="184"/>
      <c r="B2238" s="187"/>
      <c r="D2238" s="168"/>
      <c r="E2238" s="169"/>
      <c r="F2238" s="170"/>
      <c r="G2238" s="171"/>
      <c r="H2238" s="171"/>
      <c r="N2238" s="189"/>
      <c r="O2238" s="189"/>
    </row>
    <row r="2239" spans="1:15" ht="16.2" thickBot="1">
      <c r="A2239" s="184"/>
      <c r="B2239" s="187"/>
      <c r="D2239" s="168"/>
      <c r="E2239" s="169"/>
      <c r="F2239" s="170"/>
      <c r="G2239" s="171"/>
      <c r="H2239" s="171"/>
      <c r="N2239" s="189"/>
      <c r="O2239" s="189"/>
    </row>
    <row r="2240" spans="1:15" ht="16.2" thickBot="1">
      <c r="A2240" s="184"/>
      <c r="B2240" s="187"/>
      <c r="D2240" s="168"/>
      <c r="E2240" s="169"/>
      <c r="F2240" s="170"/>
      <c r="G2240" s="171"/>
      <c r="H2240" s="171"/>
      <c r="N2240" s="189"/>
      <c r="O2240" s="189"/>
    </row>
    <row r="2241" spans="1:15" ht="16.2" thickBot="1">
      <c r="A2241" s="184"/>
      <c r="B2241" s="187"/>
      <c r="D2241" s="168"/>
      <c r="E2241" s="169"/>
      <c r="F2241" s="170"/>
      <c r="G2241" s="171"/>
      <c r="H2241" s="171"/>
      <c r="N2241" s="189"/>
      <c r="O2241" s="189"/>
    </row>
    <row r="2242" spans="1:15" ht="16.2" thickBot="1">
      <c r="A2242" s="184"/>
      <c r="B2242" s="187"/>
      <c r="D2242" s="168"/>
      <c r="E2242" s="169"/>
      <c r="F2242" s="170"/>
      <c r="G2242" s="171"/>
      <c r="H2242" s="171"/>
      <c r="N2242" s="189"/>
      <c r="O2242" s="189"/>
    </row>
    <row r="2243" spans="1:15" ht="16.2" thickBot="1">
      <c r="A2243" s="184"/>
      <c r="B2243" s="187"/>
      <c r="D2243" s="168"/>
      <c r="E2243" s="169"/>
      <c r="F2243" s="170"/>
      <c r="G2243" s="171"/>
      <c r="H2243" s="171"/>
      <c r="N2243" s="189"/>
      <c r="O2243" s="189"/>
    </row>
    <row r="2244" spans="1:15" ht="16.2" thickBot="1">
      <c r="A2244" s="184"/>
      <c r="B2244" s="187"/>
      <c r="D2244" s="168"/>
      <c r="E2244" s="169"/>
      <c r="F2244" s="170"/>
      <c r="G2244" s="171"/>
      <c r="H2244" s="171"/>
      <c r="N2244" s="189"/>
      <c r="O2244" s="189"/>
    </row>
    <row r="2245" spans="1:15" ht="16.2" thickBot="1">
      <c r="A2245" s="184"/>
      <c r="B2245" s="187"/>
      <c r="D2245" s="168"/>
      <c r="E2245" s="169"/>
      <c r="F2245" s="170"/>
      <c r="G2245" s="171"/>
      <c r="H2245" s="171"/>
      <c r="N2245" s="189"/>
      <c r="O2245" s="189"/>
    </row>
    <row r="2246" spans="1:15" ht="16.2" thickBot="1">
      <c r="A2246" s="184"/>
      <c r="B2246" s="187"/>
      <c r="D2246" s="168"/>
      <c r="E2246" s="169"/>
      <c r="F2246" s="170"/>
      <c r="G2246" s="171"/>
      <c r="H2246" s="171"/>
      <c r="N2246" s="189"/>
      <c r="O2246" s="189"/>
    </row>
    <row r="2247" spans="1:15" ht="16.2" thickBot="1">
      <c r="A2247" s="184"/>
      <c r="B2247" s="187"/>
      <c r="D2247" s="168"/>
      <c r="E2247" s="169"/>
      <c r="F2247" s="170"/>
      <c r="G2247" s="171"/>
      <c r="H2247" s="171"/>
      <c r="N2247" s="189"/>
      <c r="O2247" s="189"/>
    </row>
    <row r="2248" spans="1:15" ht="16.2" thickBot="1">
      <c r="A2248" s="184"/>
      <c r="B2248" s="187"/>
      <c r="D2248" s="168"/>
      <c r="E2248" s="169"/>
      <c r="F2248" s="170"/>
      <c r="G2248" s="171"/>
      <c r="H2248" s="171"/>
      <c r="N2248" s="189"/>
      <c r="O2248" s="189"/>
    </row>
    <row r="2249" spans="1:15" ht="16.2" thickBot="1">
      <c r="A2249" s="184"/>
      <c r="B2249" s="187"/>
      <c r="D2249" s="168"/>
      <c r="E2249" s="169"/>
      <c r="F2249" s="170"/>
      <c r="G2249" s="171"/>
      <c r="H2249" s="171"/>
      <c r="N2249" s="189"/>
      <c r="O2249" s="189"/>
    </row>
    <row r="2250" spans="1:15" ht="16.2" thickBot="1">
      <c r="A2250" s="184"/>
      <c r="B2250" s="187"/>
      <c r="D2250" s="168"/>
      <c r="E2250" s="169"/>
      <c r="F2250" s="170"/>
      <c r="G2250" s="171"/>
      <c r="H2250" s="171"/>
      <c r="N2250" s="189"/>
      <c r="O2250" s="189"/>
    </row>
    <row r="2251" spans="1:15" ht="16.2" thickBot="1">
      <c r="A2251" s="184"/>
      <c r="B2251" s="187"/>
      <c r="D2251" s="168"/>
      <c r="E2251" s="169"/>
      <c r="F2251" s="170"/>
      <c r="G2251" s="171"/>
      <c r="H2251" s="171"/>
      <c r="N2251" s="189"/>
      <c r="O2251" s="189"/>
    </row>
    <row r="2252" spans="1:15" ht="16.2" thickBot="1">
      <c r="A2252" s="184"/>
      <c r="B2252" s="187"/>
      <c r="D2252" s="168"/>
      <c r="E2252" s="169"/>
      <c r="F2252" s="170"/>
      <c r="G2252" s="171"/>
      <c r="H2252" s="171"/>
      <c r="N2252" s="189"/>
      <c r="O2252" s="189"/>
    </row>
    <row r="2253" spans="1:15" ht="16.2" thickBot="1">
      <c r="A2253" s="184"/>
      <c r="B2253" s="187"/>
      <c r="D2253" s="168"/>
      <c r="E2253" s="169"/>
      <c r="F2253" s="170"/>
      <c r="G2253" s="171"/>
      <c r="H2253" s="171"/>
      <c r="N2253" s="189"/>
      <c r="O2253" s="189"/>
    </row>
    <row r="2254" spans="1:15" ht="16.2" thickBot="1">
      <c r="A2254" s="184"/>
      <c r="B2254" s="187"/>
      <c r="D2254" s="168"/>
      <c r="E2254" s="169"/>
      <c r="F2254" s="170"/>
      <c r="G2254" s="171"/>
      <c r="H2254" s="171"/>
      <c r="N2254" s="189"/>
      <c r="O2254" s="189"/>
    </row>
    <row r="2255" spans="1:15" ht="16.2" thickBot="1">
      <c r="A2255" s="184"/>
      <c r="B2255" s="187"/>
      <c r="D2255" s="168"/>
      <c r="E2255" s="169"/>
      <c r="F2255" s="170"/>
      <c r="G2255" s="171"/>
      <c r="H2255" s="171"/>
      <c r="N2255" s="189"/>
      <c r="O2255" s="189"/>
    </row>
    <row r="2256" spans="1:15" ht="16.2" thickBot="1">
      <c r="A2256" s="184"/>
      <c r="B2256" s="187"/>
      <c r="D2256" s="168"/>
      <c r="E2256" s="169"/>
      <c r="F2256" s="170"/>
      <c r="G2256" s="171"/>
      <c r="H2256" s="171"/>
      <c r="N2256" s="189"/>
      <c r="O2256" s="189"/>
    </row>
    <row r="2257" spans="1:15" ht="16.2" thickBot="1">
      <c r="A2257" s="184"/>
      <c r="B2257" s="187"/>
      <c r="D2257" s="168"/>
      <c r="E2257" s="169"/>
      <c r="F2257" s="170"/>
      <c r="G2257" s="171"/>
      <c r="H2257" s="171"/>
      <c r="N2257" s="189"/>
      <c r="O2257" s="189"/>
    </row>
    <row r="2258" spans="1:15" ht="16.2" thickBot="1">
      <c r="A2258" s="184"/>
      <c r="B2258" s="187"/>
      <c r="D2258" s="168"/>
      <c r="E2258" s="169"/>
      <c r="F2258" s="170"/>
      <c r="G2258" s="171"/>
      <c r="H2258" s="171"/>
      <c r="N2258" s="189"/>
      <c r="O2258" s="189"/>
    </row>
    <row r="2259" spans="1:15" ht="16.2" thickBot="1">
      <c r="A2259" s="184"/>
      <c r="B2259" s="187"/>
      <c r="D2259" s="168"/>
      <c r="E2259" s="169"/>
      <c r="F2259" s="170"/>
      <c r="G2259" s="171"/>
      <c r="H2259" s="171"/>
      <c r="N2259" s="189"/>
      <c r="O2259" s="189"/>
    </row>
    <row r="2260" spans="1:15" ht="16.2" thickBot="1">
      <c r="A2260" s="184"/>
      <c r="B2260" s="187"/>
      <c r="D2260" s="168"/>
      <c r="E2260" s="169"/>
      <c r="F2260" s="170"/>
      <c r="G2260" s="171"/>
      <c r="H2260" s="171"/>
      <c r="N2260" s="189"/>
      <c r="O2260" s="189"/>
    </row>
    <row r="2261" spans="1:15" ht="16.2" thickBot="1">
      <c r="A2261" s="184"/>
      <c r="B2261" s="187"/>
      <c r="D2261" s="168"/>
      <c r="E2261" s="169"/>
      <c r="F2261" s="170"/>
      <c r="G2261" s="171"/>
      <c r="H2261" s="171"/>
      <c r="N2261" s="189"/>
      <c r="O2261" s="189"/>
    </row>
    <row r="2262" spans="1:15" ht="16.2" thickBot="1">
      <c r="A2262" s="184"/>
      <c r="B2262" s="187"/>
      <c r="D2262" s="168"/>
      <c r="E2262" s="169"/>
      <c r="F2262" s="170"/>
      <c r="G2262" s="171"/>
      <c r="H2262" s="171"/>
      <c r="N2262" s="189"/>
      <c r="O2262" s="189"/>
    </row>
    <row r="2263" spans="1:15" ht="16.2" thickBot="1">
      <c r="A2263" s="184"/>
      <c r="B2263" s="187"/>
      <c r="D2263" s="168"/>
      <c r="E2263" s="169"/>
      <c r="F2263" s="170"/>
      <c r="G2263" s="171"/>
      <c r="H2263" s="171"/>
      <c r="N2263" s="189"/>
      <c r="O2263" s="189"/>
    </row>
    <row r="2264" spans="1:15" ht="16.2" thickBot="1">
      <c r="A2264" s="184"/>
      <c r="B2264" s="187"/>
      <c r="D2264" s="168"/>
      <c r="E2264" s="169"/>
      <c r="F2264" s="170"/>
      <c r="G2264" s="171"/>
      <c r="H2264" s="171"/>
      <c r="N2264" s="189"/>
      <c r="O2264" s="189"/>
    </row>
    <row r="2265" spans="1:15" ht="16.2" thickBot="1">
      <c r="A2265" s="184"/>
      <c r="B2265" s="187"/>
      <c r="D2265" s="168"/>
      <c r="E2265" s="169"/>
      <c r="F2265" s="170"/>
      <c r="G2265" s="171"/>
      <c r="H2265" s="171"/>
      <c r="N2265" s="189"/>
      <c r="O2265" s="189"/>
    </row>
    <row r="2266" spans="1:15" ht="16.2" thickBot="1">
      <c r="A2266" s="184"/>
      <c r="B2266" s="187"/>
      <c r="D2266" s="168"/>
      <c r="E2266" s="169"/>
      <c r="F2266" s="170"/>
      <c r="G2266" s="171"/>
      <c r="H2266" s="171"/>
      <c r="N2266" s="189"/>
      <c r="O2266" s="189"/>
    </row>
    <row r="2267" spans="1:15" ht="16.2" thickBot="1">
      <c r="A2267" s="184"/>
      <c r="B2267" s="187"/>
      <c r="D2267" s="168"/>
      <c r="E2267" s="169"/>
      <c r="F2267" s="170"/>
      <c r="G2267" s="171"/>
      <c r="H2267" s="171"/>
      <c r="N2267" s="189"/>
      <c r="O2267" s="189"/>
    </row>
    <row r="2268" spans="1:15" ht="16.2" thickBot="1">
      <c r="A2268" s="184"/>
      <c r="B2268" s="187"/>
      <c r="D2268" s="168"/>
      <c r="E2268" s="169"/>
      <c r="F2268" s="170"/>
      <c r="G2268" s="171"/>
      <c r="H2268" s="171"/>
      <c r="N2268" s="189"/>
      <c r="O2268" s="189"/>
    </row>
    <row r="2269" spans="1:15" ht="16.2" thickBot="1">
      <c r="A2269" s="184"/>
      <c r="B2269" s="187"/>
      <c r="D2269" s="168"/>
      <c r="E2269" s="169"/>
      <c r="F2269" s="170"/>
      <c r="G2269" s="171"/>
      <c r="H2269" s="171"/>
      <c r="N2269" s="189"/>
      <c r="O2269" s="189"/>
    </row>
    <row r="2270" spans="1:15" ht="16.2" thickBot="1">
      <c r="A2270" s="184"/>
      <c r="B2270" s="187"/>
      <c r="D2270" s="168"/>
      <c r="E2270" s="169"/>
      <c r="F2270" s="170"/>
      <c r="G2270" s="171"/>
      <c r="H2270" s="171"/>
      <c r="N2270" s="189"/>
      <c r="O2270" s="189"/>
    </row>
    <row r="2271" spans="1:15" ht="16.2" thickBot="1">
      <c r="A2271" s="184"/>
      <c r="B2271" s="187"/>
      <c r="D2271" s="168"/>
      <c r="E2271" s="169"/>
      <c r="F2271" s="170"/>
      <c r="G2271" s="171"/>
      <c r="H2271" s="171"/>
      <c r="N2271" s="189"/>
      <c r="O2271" s="189"/>
    </row>
    <row r="2272" spans="1:15" ht="16.2" thickBot="1">
      <c r="A2272" s="184"/>
      <c r="B2272" s="187"/>
      <c r="D2272" s="168"/>
      <c r="E2272" s="169"/>
      <c r="F2272" s="170"/>
      <c r="G2272" s="171"/>
      <c r="H2272" s="171"/>
      <c r="N2272" s="189"/>
      <c r="O2272" s="189"/>
    </row>
    <row r="2273" spans="1:15" ht="16.2" thickBot="1">
      <c r="A2273" s="184"/>
      <c r="B2273" s="187"/>
      <c r="D2273" s="168"/>
      <c r="E2273" s="169"/>
      <c r="F2273" s="170"/>
      <c r="G2273" s="171"/>
      <c r="H2273" s="171"/>
      <c r="N2273" s="189"/>
      <c r="O2273" s="189"/>
    </row>
    <row r="2274" spans="1:15" ht="16.2" thickBot="1">
      <c r="A2274" s="184"/>
      <c r="B2274" s="187"/>
      <c r="D2274" s="168"/>
      <c r="E2274" s="169"/>
      <c r="F2274" s="170"/>
      <c r="G2274" s="171"/>
      <c r="H2274" s="171"/>
      <c r="N2274" s="189"/>
      <c r="O2274" s="189"/>
    </row>
    <row r="2275" spans="1:15" ht="16.2" thickBot="1">
      <c r="A2275" s="184"/>
      <c r="B2275" s="187"/>
      <c r="D2275" s="168"/>
      <c r="E2275" s="169"/>
      <c r="F2275" s="170"/>
      <c r="G2275" s="171"/>
      <c r="H2275" s="171"/>
      <c r="N2275" s="189"/>
      <c r="O2275" s="189"/>
    </row>
    <row r="2276" spans="1:15" ht="16.2" thickBot="1">
      <c r="A2276" s="184"/>
      <c r="B2276" s="187"/>
      <c r="D2276" s="168"/>
      <c r="E2276" s="169"/>
      <c r="F2276" s="170"/>
      <c r="G2276" s="171"/>
      <c r="H2276" s="171"/>
      <c r="N2276" s="189"/>
      <c r="O2276" s="189"/>
    </row>
    <row r="2277" spans="1:15" ht="16.2" thickBot="1">
      <c r="A2277" s="184"/>
      <c r="B2277" s="187"/>
      <c r="D2277" s="168"/>
      <c r="E2277" s="169"/>
      <c r="F2277" s="170"/>
      <c r="G2277" s="171"/>
      <c r="H2277" s="171"/>
      <c r="N2277" s="189"/>
      <c r="O2277" s="189"/>
    </row>
    <row r="2278" spans="1:15" ht="16.2" thickBot="1">
      <c r="A2278" s="184"/>
      <c r="B2278" s="187"/>
      <c r="D2278" s="168"/>
      <c r="E2278" s="169"/>
      <c r="F2278" s="170"/>
      <c r="G2278" s="171"/>
      <c r="H2278" s="171"/>
      <c r="N2278" s="189"/>
      <c r="O2278" s="189"/>
    </row>
    <row r="2279" spans="1:15" ht="16.2" thickBot="1">
      <c r="A2279" s="184"/>
      <c r="B2279" s="187"/>
      <c r="D2279" s="168"/>
      <c r="E2279" s="169"/>
      <c r="F2279" s="170"/>
      <c r="G2279" s="171"/>
      <c r="H2279" s="171"/>
      <c r="N2279" s="189"/>
      <c r="O2279" s="189"/>
    </row>
    <row r="2280" spans="1:15" ht="16.2" thickBot="1">
      <c r="A2280" s="184"/>
      <c r="B2280" s="187"/>
      <c r="D2280" s="168"/>
      <c r="E2280" s="169"/>
      <c r="F2280" s="170"/>
      <c r="G2280" s="171"/>
      <c r="H2280" s="171"/>
      <c r="N2280" s="189"/>
      <c r="O2280" s="189"/>
    </row>
    <row r="2281" spans="1:15" ht="16.2" thickBot="1">
      <c r="A2281" s="184"/>
      <c r="B2281" s="187"/>
      <c r="D2281" s="168"/>
      <c r="E2281" s="169"/>
      <c r="F2281" s="170"/>
      <c r="G2281" s="171"/>
      <c r="H2281" s="171"/>
      <c r="N2281" s="189"/>
      <c r="O2281" s="189"/>
    </row>
    <row r="2282" spans="1:15" ht="16.2" thickBot="1">
      <c r="A2282" s="184"/>
      <c r="B2282" s="187"/>
      <c r="D2282" s="168"/>
      <c r="E2282" s="169"/>
      <c r="F2282" s="170"/>
      <c r="G2282" s="171"/>
      <c r="H2282" s="171"/>
      <c r="N2282" s="189"/>
      <c r="O2282" s="189"/>
    </row>
    <row r="2283" spans="1:15" ht="16.2" thickBot="1">
      <c r="A2283" s="184"/>
      <c r="B2283" s="187"/>
      <c r="D2283" s="168"/>
      <c r="E2283" s="169"/>
      <c r="F2283" s="170"/>
      <c r="G2283" s="171"/>
      <c r="H2283" s="171"/>
      <c r="N2283" s="189"/>
      <c r="O2283" s="189"/>
    </row>
    <row r="2284" spans="1:15" ht="16.2" thickBot="1">
      <c r="A2284" s="184"/>
      <c r="B2284" s="187"/>
      <c r="D2284" s="168"/>
      <c r="E2284" s="169"/>
      <c r="F2284" s="170"/>
      <c r="G2284" s="171"/>
      <c r="H2284" s="171"/>
      <c r="N2284" s="189"/>
      <c r="O2284" s="189"/>
    </row>
    <row r="2285" spans="1:15" ht="16.2" thickBot="1">
      <c r="A2285" s="184"/>
      <c r="B2285" s="187"/>
      <c r="D2285" s="168"/>
      <c r="E2285" s="169"/>
      <c r="F2285" s="170"/>
      <c r="G2285" s="171"/>
      <c r="H2285" s="171"/>
      <c r="N2285" s="189"/>
      <c r="O2285" s="189"/>
    </row>
    <row r="2286" spans="1:15" ht="16.2" thickBot="1">
      <c r="A2286" s="184"/>
      <c r="B2286" s="187"/>
      <c r="D2286" s="168"/>
      <c r="E2286" s="169"/>
      <c r="F2286" s="170"/>
      <c r="G2286" s="171"/>
      <c r="H2286" s="171"/>
      <c r="N2286" s="189"/>
      <c r="O2286" s="189"/>
    </row>
    <row r="2287" spans="1:15" ht="16.2" thickBot="1">
      <c r="A2287" s="184"/>
      <c r="B2287" s="187"/>
      <c r="D2287" s="168"/>
      <c r="E2287" s="169"/>
      <c r="F2287" s="170"/>
      <c r="G2287" s="171"/>
      <c r="H2287" s="171"/>
      <c r="N2287" s="189"/>
      <c r="O2287" s="189"/>
    </row>
    <row r="2288" spans="1:15" ht="16.2" thickBot="1">
      <c r="A2288" s="184"/>
      <c r="B2288" s="187"/>
      <c r="D2288" s="168"/>
      <c r="E2288" s="169"/>
      <c r="F2288" s="170"/>
      <c r="G2288" s="171"/>
      <c r="H2288" s="171"/>
      <c r="N2288" s="189"/>
      <c r="O2288" s="189"/>
    </row>
    <row r="2289" spans="1:15" ht="16.2" thickBot="1">
      <c r="A2289" s="184"/>
      <c r="B2289" s="187"/>
      <c r="D2289" s="168"/>
      <c r="E2289" s="169"/>
      <c r="F2289" s="170"/>
      <c r="G2289" s="171"/>
      <c r="H2289" s="171"/>
      <c r="N2289" s="189"/>
      <c r="O2289" s="189"/>
    </row>
    <row r="2290" spans="1:15" ht="16.2" thickBot="1">
      <c r="A2290" s="184"/>
      <c r="B2290" s="187"/>
      <c r="D2290" s="168"/>
      <c r="E2290" s="169"/>
      <c r="F2290" s="170"/>
      <c r="G2290" s="171"/>
      <c r="H2290" s="171"/>
      <c r="N2290" s="189"/>
      <c r="O2290" s="189"/>
    </row>
    <row r="2291" spans="1:15" ht="16.2" thickBot="1">
      <c r="A2291" s="184"/>
      <c r="B2291" s="187"/>
      <c r="D2291" s="168"/>
      <c r="E2291" s="169"/>
      <c r="F2291" s="170"/>
      <c r="G2291" s="171"/>
      <c r="H2291" s="171"/>
      <c r="N2291" s="189"/>
      <c r="O2291" s="189"/>
    </row>
    <row r="2292" spans="1:15" ht="16.2" thickBot="1">
      <c r="A2292" s="184"/>
      <c r="B2292" s="187"/>
      <c r="D2292" s="168"/>
      <c r="E2292" s="169"/>
      <c r="F2292" s="170"/>
      <c r="G2292" s="171"/>
      <c r="H2292" s="171"/>
      <c r="N2292" s="189"/>
      <c r="O2292" s="189"/>
    </row>
    <row r="2293" spans="1:15" ht="16.2" thickBot="1">
      <c r="A2293" s="184"/>
      <c r="B2293" s="187"/>
      <c r="D2293" s="168"/>
      <c r="E2293" s="169"/>
      <c r="F2293" s="170"/>
      <c r="G2293" s="171"/>
      <c r="H2293" s="171"/>
      <c r="N2293" s="189"/>
      <c r="O2293" s="189"/>
    </row>
    <row r="2294" spans="1:15" ht="16.2" thickBot="1">
      <c r="A2294" s="184"/>
      <c r="B2294" s="187"/>
      <c r="D2294" s="168"/>
      <c r="E2294" s="169"/>
      <c r="F2294" s="170"/>
      <c r="G2294" s="171"/>
      <c r="H2294" s="171"/>
      <c r="N2294" s="189"/>
      <c r="O2294" s="189"/>
    </row>
    <row r="2295" spans="1:15" ht="16.2" thickBot="1">
      <c r="A2295" s="184"/>
      <c r="B2295" s="187"/>
      <c r="D2295" s="168"/>
      <c r="E2295" s="169"/>
      <c r="F2295" s="170"/>
      <c r="G2295" s="171"/>
      <c r="H2295" s="171"/>
      <c r="N2295" s="189"/>
      <c r="O2295" s="189"/>
    </row>
    <row r="2296" spans="1:15" ht="16.2" thickBot="1">
      <c r="A2296" s="184"/>
      <c r="B2296" s="187"/>
      <c r="D2296" s="168"/>
      <c r="E2296" s="169"/>
      <c r="F2296" s="170"/>
      <c r="G2296" s="171"/>
      <c r="H2296" s="171"/>
      <c r="N2296" s="189"/>
      <c r="O2296" s="189"/>
    </row>
    <row r="2297" spans="1:15" ht="16.2" thickBot="1">
      <c r="A2297" s="184"/>
      <c r="B2297" s="187"/>
      <c r="D2297" s="168"/>
      <c r="E2297" s="169"/>
      <c r="F2297" s="170"/>
      <c r="G2297" s="171"/>
      <c r="H2297" s="171"/>
      <c r="N2297" s="189"/>
      <c r="O2297" s="189"/>
    </row>
    <row r="2298" spans="1:15" ht="16.2" thickBot="1">
      <c r="A2298" s="184"/>
      <c r="B2298" s="187"/>
      <c r="D2298" s="168"/>
      <c r="E2298" s="169"/>
      <c r="F2298" s="170"/>
      <c r="G2298" s="171"/>
      <c r="H2298" s="171"/>
      <c r="N2298" s="189"/>
      <c r="O2298" s="189"/>
    </row>
    <row r="2299" spans="1:15" ht="16.2" thickBot="1">
      <c r="A2299" s="184"/>
      <c r="B2299" s="187"/>
      <c r="D2299" s="168"/>
      <c r="E2299" s="169"/>
      <c r="F2299" s="170"/>
      <c r="G2299" s="171"/>
      <c r="H2299" s="171"/>
      <c r="N2299" s="189"/>
      <c r="O2299" s="189"/>
    </row>
    <row r="2300" spans="1:15" ht="16.2" thickBot="1">
      <c r="A2300" s="184"/>
      <c r="B2300" s="187"/>
      <c r="D2300" s="168"/>
      <c r="E2300" s="169"/>
      <c r="F2300" s="170"/>
      <c r="G2300" s="171"/>
      <c r="H2300" s="171"/>
      <c r="N2300" s="189"/>
      <c r="O2300" s="189"/>
    </row>
    <row r="2301" spans="1:15" ht="16.2" thickBot="1">
      <c r="A2301" s="184"/>
      <c r="B2301" s="187"/>
      <c r="D2301" s="168"/>
      <c r="E2301" s="169"/>
      <c r="F2301" s="170"/>
      <c r="G2301" s="171"/>
      <c r="H2301" s="171"/>
      <c r="N2301" s="189"/>
      <c r="O2301" s="189"/>
    </row>
    <row r="2302" spans="1:15" ht="16.2" thickBot="1">
      <c r="A2302" s="184"/>
      <c r="B2302" s="187"/>
      <c r="D2302" s="168"/>
      <c r="E2302" s="169"/>
      <c r="F2302" s="170"/>
      <c r="G2302" s="171"/>
      <c r="H2302" s="171"/>
      <c r="N2302" s="189"/>
      <c r="O2302" s="189"/>
    </row>
    <row r="2303" spans="1:15" ht="16.2" thickBot="1">
      <c r="A2303" s="184"/>
      <c r="B2303" s="187"/>
      <c r="D2303" s="168"/>
      <c r="E2303" s="169"/>
      <c r="F2303" s="170"/>
      <c r="G2303" s="171"/>
      <c r="H2303" s="171"/>
      <c r="N2303" s="189"/>
      <c r="O2303" s="189"/>
    </row>
    <row r="2304" spans="1:15" ht="16.2" thickBot="1">
      <c r="A2304" s="184"/>
      <c r="B2304" s="187"/>
      <c r="D2304" s="168"/>
      <c r="E2304" s="169"/>
      <c r="F2304" s="170"/>
      <c r="G2304" s="171"/>
      <c r="H2304" s="171"/>
      <c r="N2304" s="189"/>
      <c r="O2304" s="189"/>
    </row>
    <row r="2305" spans="1:15" ht="16.2" thickBot="1">
      <c r="A2305" s="184"/>
      <c r="B2305" s="187"/>
      <c r="D2305" s="168"/>
      <c r="E2305" s="169"/>
      <c r="F2305" s="170"/>
      <c r="G2305" s="171"/>
      <c r="H2305" s="171"/>
      <c r="N2305" s="189"/>
      <c r="O2305" s="189"/>
    </row>
    <row r="2306" spans="1:15" ht="16.2" thickBot="1">
      <c r="A2306" s="184"/>
      <c r="B2306" s="187"/>
      <c r="D2306" s="168"/>
      <c r="E2306" s="169"/>
      <c r="F2306" s="170"/>
      <c r="G2306" s="171"/>
      <c r="H2306" s="171"/>
      <c r="N2306" s="189"/>
      <c r="O2306" s="189"/>
    </row>
    <row r="2307" spans="1:15" ht="16.2" thickBot="1">
      <c r="A2307" s="184"/>
      <c r="B2307" s="187"/>
      <c r="D2307" s="168"/>
      <c r="E2307" s="169"/>
      <c r="F2307" s="170"/>
      <c r="G2307" s="171"/>
      <c r="H2307" s="171"/>
      <c r="N2307" s="189"/>
      <c r="O2307" s="189"/>
    </row>
    <row r="2308" spans="1:15" ht="16.2" thickBot="1">
      <c r="A2308" s="184"/>
      <c r="B2308" s="187"/>
      <c r="D2308" s="168"/>
      <c r="E2308" s="169"/>
      <c r="F2308" s="170"/>
      <c r="G2308" s="171"/>
      <c r="H2308" s="171"/>
      <c r="N2308" s="189"/>
      <c r="O2308" s="189"/>
    </row>
    <row r="2309" spans="1:15" ht="16.2" thickBot="1">
      <c r="A2309" s="184"/>
      <c r="B2309" s="187"/>
      <c r="D2309" s="168"/>
      <c r="E2309" s="169"/>
      <c r="F2309" s="170"/>
      <c r="G2309" s="171"/>
      <c r="H2309" s="171"/>
      <c r="N2309" s="189"/>
      <c r="O2309" s="189"/>
    </row>
    <row r="2310" spans="1:15" ht="16.2" thickBot="1">
      <c r="A2310" s="184"/>
      <c r="B2310" s="187"/>
      <c r="D2310" s="168"/>
      <c r="E2310" s="169"/>
      <c r="F2310" s="170"/>
      <c r="G2310" s="171"/>
      <c r="H2310" s="171"/>
      <c r="N2310" s="189"/>
      <c r="O2310" s="189"/>
    </row>
    <row r="2311" spans="1:15" ht="16.2" thickBot="1">
      <c r="A2311" s="184"/>
      <c r="B2311" s="187"/>
      <c r="D2311" s="168"/>
      <c r="E2311" s="169"/>
      <c r="F2311" s="170"/>
      <c r="G2311" s="171"/>
      <c r="H2311" s="171"/>
      <c r="N2311" s="189"/>
      <c r="O2311" s="189"/>
    </row>
    <row r="2312" spans="1:15" ht="16.2" thickBot="1">
      <c r="A2312" s="184"/>
      <c r="B2312" s="187"/>
      <c r="D2312" s="168"/>
      <c r="E2312" s="169"/>
      <c r="F2312" s="170"/>
      <c r="G2312" s="171"/>
      <c r="H2312" s="171"/>
      <c r="N2312" s="189"/>
      <c r="O2312" s="189"/>
    </row>
    <row r="2313" spans="1:15" ht="16.2" thickBot="1">
      <c r="A2313" s="184"/>
      <c r="B2313" s="187"/>
      <c r="D2313" s="168"/>
      <c r="E2313" s="169"/>
      <c r="F2313" s="170"/>
      <c r="G2313" s="171"/>
      <c r="H2313" s="171"/>
      <c r="N2313" s="189"/>
      <c r="O2313" s="189"/>
    </row>
    <row r="2314" spans="1:15" ht="16.2" thickBot="1">
      <c r="A2314" s="184"/>
      <c r="B2314" s="187"/>
      <c r="D2314" s="168"/>
      <c r="E2314" s="169"/>
      <c r="F2314" s="170"/>
      <c r="G2314" s="171"/>
      <c r="H2314" s="171"/>
      <c r="N2314" s="189"/>
      <c r="O2314" s="189"/>
    </row>
    <row r="2315" spans="1:15" ht="16.2" thickBot="1">
      <c r="A2315" s="184"/>
      <c r="B2315" s="187"/>
      <c r="D2315" s="168"/>
      <c r="E2315" s="169"/>
      <c r="F2315" s="170"/>
      <c r="G2315" s="171"/>
      <c r="H2315" s="171"/>
      <c r="N2315" s="189"/>
      <c r="O2315" s="189"/>
    </row>
    <row r="2316" spans="1:15" ht="16.2" thickBot="1">
      <c r="A2316" s="184"/>
      <c r="B2316" s="187"/>
      <c r="D2316" s="168"/>
      <c r="E2316" s="169"/>
      <c r="F2316" s="170"/>
      <c r="G2316" s="171"/>
      <c r="H2316" s="171"/>
      <c r="N2316" s="189"/>
      <c r="O2316" s="189"/>
    </row>
    <row r="2317" spans="1:15" ht="16.2" thickBot="1">
      <c r="A2317" s="184"/>
      <c r="B2317" s="187"/>
      <c r="D2317" s="168"/>
      <c r="E2317" s="169"/>
      <c r="F2317" s="170"/>
      <c r="G2317" s="171"/>
      <c r="H2317" s="171"/>
      <c r="N2317" s="189"/>
      <c r="O2317" s="189"/>
    </row>
    <row r="2318" spans="1:15" ht="16.2" thickBot="1">
      <c r="A2318" s="184"/>
      <c r="B2318" s="187"/>
      <c r="D2318" s="168"/>
      <c r="E2318" s="169"/>
      <c r="F2318" s="170"/>
      <c r="G2318" s="171"/>
      <c r="H2318" s="171"/>
      <c r="N2318" s="189"/>
      <c r="O2318" s="189"/>
    </row>
    <row r="2319" spans="1:15" ht="16.2" thickBot="1">
      <c r="A2319" s="184"/>
      <c r="B2319" s="187"/>
      <c r="D2319" s="168"/>
      <c r="E2319" s="169"/>
      <c r="F2319" s="170"/>
      <c r="G2319" s="171"/>
      <c r="H2319" s="171"/>
      <c r="N2319" s="189"/>
      <c r="O2319" s="189"/>
    </row>
    <row r="2320" spans="1:15" ht="16.2" thickBot="1">
      <c r="A2320" s="184"/>
      <c r="B2320" s="187"/>
      <c r="D2320" s="168"/>
      <c r="E2320" s="169"/>
      <c r="F2320" s="170"/>
      <c r="G2320" s="171"/>
      <c r="H2320" s="171"/>
      <c r="N2320" s="189"/>
      <c r="O2320" s="189"/>
    </row>
    <row r="2321" spans="1:15" ht="16.2" thickBot="1">
      <c r="A2321" s="184"/>
      <c r="B2321" s="187"/>
      <c r="D2321" s="168"/>
      <c r="E2321" s="169"/>
      <c r="F2321" s="170"/>
      <c r="G2321" s="171"/>
      <c r="H2321" s="171"/>
      <c r="N2321" s="189"/>
      <c r="O2321" s="189"/>
    </row>
    <row r="2322" spans="1:15" ht="16.2" thickBot="1">
      <c r="A2322" s="184"/>
      <c r="B2322" s="187"/>
      <c r="D2322" s="168"/>
      <c r="E2322" s="169"/>
      <c r="F2322" s="170"/>
      <c r="G2322" s="171"/>
      <c r="H2322" s="171"/>
      <c r="N2322" s="189"/>
      <c r="O2322" s="189"/>
    </row>
    <row r="2323" spans="1:15" ht="16.2" thickBot="1">
      <c r="A2323" s="184"/>
      <c r="B2323" s="187"/>
      <c r="D2323" s="168"/>
      <c r="E2323" s="169"/>
      <c r="F2323" s="170"/>
      <c r="G2323" s="171"/>
      <c r="H2323" s="171"/>
      <c r="N2323" s="189"/>
      <c r="O2323" s="189"/>
    </row>
    <row r="2324" spans="1:15" ht="16.2" thickBot="1">
      <c r="A2324" s="184"/>
      <c r="B2324" s="187"/>
      <c r="D2324" s="168"/>
      <c r="E2324" s="169"/>
      <c r="F2324" s="170"/>
      <c r="G2324" s="171"/>
      <c r="H2324" s="171"/>
      <c r="N2324" s="189"/>
      <c r="O2324" s="189"/>
    </row>
    <row r="2325" spans="1:15" ht="16.2" thickBot="1">
      <c r="A2325" s="184"/>
      <c r="B2325" s="187"/>
      <c r="D2325" s="168"/>
      <c r="E2325" s="169"/>
      <c r="F2325" s="170"/>
      <c r="G2325" s="171"/>
      <c r="H2325" s="171"/>
      <c r="N2325" s="189"/>
      <c r="O2325" s="189"/>
    </row>
    <row r="2326" spans="1:15" ht="16.2" thickBot="1">
      <c r="A2326" s="184"/>
      <c r="B2326" s="187"/>
      <c r="D2326" s="168"/>
      <c r="E2326" s="169"/>
      <c r="F2326" s="170"/>
      <c r="G2326" s="171"/>
      <c r="H2326" s="171"/>
      <c r="N2326" s="189"/>
      <c r="O2326" s="189"/>
    </row>
    <row r="2327" spans="1:15" ht="16.2" thickBot="1">
      <c r="A2327" s="184"/>
      <c r="B2327" s="187"/>
      <c r="D2327" s="168"/>
      <c r="E2327" s="169"/>
      <c r="F2327" s="170"/>
      <c r="G2327" s="171"/>
      <c r="H2327" s="171"/>
      <c r="N2327" s="189"/>
      <c r="O2327" s="189"/>
    </row>
    <row r="2328" spans="1:15" ht="16.2" thickBot="1">
      <c r="A2328" s="184"/>
      <c r="B2328" s="187"/>
      <c r="D2328" s="168"/>
      <c r="E2328" s="169"/>
      <c r="F2328" s="170"/>
      <c r="G2328" s="171"/>
      <c r="H2328" s="171"/>
      <c r="N2328" s="189"/>
      <c r="O2328" s="189"/>
    </row>
    <row r="2329" spans="1:15" ht="16.2" thickBot="1">
      <c r="A2329" s="184"/>
      <c r="B2329" s="187"/>
      <c r="D2329" s="168"/>
      <c r="E2329" s="169"/>
      <c r="F2329" s="170"/>
      <c r="G2329" s="171"/>
      <c r="H2329" s="171"/>
      <c r="N2329" s="189"/>
      <c r="O2329" s="189"/>
    </row>
    <row r="2330" spans="1:15" ht="16.2" thickBot="1">
      <c r="A2330" s="184"/>
      <c r="B2330" s="187"/>
      <c r="D2330" s="168"/>
      <c r="E2330" s="169"/>
      <c r="F2330" s="170"/>
      <c r="G2330" s="171"/>
      <c r="H2330" s="171"/>
      <c r="N2330" s="189"/>
      <c r="O2330" s="189"/>
    </row>
    <row r="2331" spans="1:15" ht="16.2" thickBot="1">
      <c r="A2331" s="184"/>
      <c r="B2331" s="187"/>
      <c r="D2331" s="168"/>
      <c r="E2331" s="169"/>
      <c r="F2331" s="170"/>
      <c r="G2331" s="171"/>
      <c r="H2331" s="171"/>
      <c r="N2331" s="189"/>
      <c r="O2331" s="189"/>
    </row>
    <row r="2332" spans="1:15" ht="16.2" thickBot="1">
      <c r="A2332" s="184"/>
      <c r="B2332" s="187"/>
      <c r="D2332" s="168"/>
      <c r="E2332" s="169"/>
      <c r="F2332" s="170"/>
      <c r="G2332" s="171"/>
      <c r="H2332" s="171"/>
      <c r="N2332" s="189"/>
      <c r="O2332" s="189"/>
    </row>
    <row r="2333" spans="1:15" ht="16.2" thickBot="1">
      <c r="A2333" s="184"/>
      <c r="B2333" s="187"/>
      <c r="D2333" s="168"/>
      <c r="E2333" s="169"/>
      <c r="F2333" s="170"/>
      <c r="G2333" s="171"/>
      <c r="H2333" s="171"/>
      <c r="N2333" s="189"/>
      <c r="O2333" s="189"/>
    </row>
    <row r="2334" spans="1:15" ht="16.2" thickBot="1">
      <c r="A2334" s="184"/>
      <c r="B2334" s="187"/>
      <c r="D2334" s="168"/>
      <c r="E2334" s="169"/>
      <c r="F2334" s="170"/>
      <c r="G2334" s="171"/>
      <c r="H2334" s="171"/>
      <c r="N2334" s="189"/>
      <c r="O2334" s="189"/>
    </row>
    <row r="2335" spans="1:15" ht="16.2" thickBot="1">
      <c r="A2335" s="184"/>
      <c r="B2335" s="187"/>
      <c r="D2335" s="168"/>
      <c r="E2335" s="169"/>
      <c r="F2335" s="170"/>
      <c r="G2335" s="171"/>
      <c r="H2335" s="171"/>
      <c r="N2335" s="189"/>
      <c r="O2335" s="189"/>
    </row>
    <row r="2336" spans="1:15" ht="16.2" thickBot="1">
      <c r="A2336" s="184"/>
      <c r="B2336" s="187"/>
      <c r="D2336" s="168"/>
      <c r="E2336" s="169"/>
      <c r="F2336" s="170"/>
      <c r="G2336" s="171"/>
      <c r="H2336" s="171"/>
      <c r="N2336" s="189"/>
      <c r="O2336" s="189"/>
    </row>
    <row r="2337" spans="1:15" ht="16.2" thickBot="1">
      <c r="A2337" s="184"/>
      <c r="B2337" s="187"/>
      <c r="D2337" s="168"/>
      <c r="E2337" s="169"/>
      <c r="F2337" s="170"/>
      <c r="G2337" s="171"/>
      <c r="H2337" s="171"/>
      <c r="N2337" s="189"/>
      <c r="O2337" s="189"/>
    </row>
    <row r="2338" spans="1:15" ht="16.2" thickBot="1">
      <c r="A2338" s="184"/>
      <c r="B2338" s="187"/>
      <c r="D2338" s="168"/>
      <c r="E2338" s="169"/>
      <c r="F2338" s="170"/>
      <c r="G2338" s="171"/>
      <c r="H2338" s="171"/>
      <c r="N2338" s="189"/>
      <c r="O2338" s="189"/>
    </row>
    <row r="2339" spans="1:15" ht="16.2" thickBot="1">
      <c r="A2339" s="184"/>
      <c r="B2339" s="187"/>
      <c r="D2339" s="168"/>
      <c r="E2339" s="169"/>
      <c r="F2339" s="170"/>
      <c r="G2339" s="171"/>
      <c r="H2339" s="171"/>
      <c r="N2339" s="189"/>
      <c r="O2339" s="189"/>
    </row>
    <row r="2340" spans="1:15" ht="16.2" thickBot="1">
      <c r="A2340" s="184"/>
      <c r="B2340" s="187"/>
      <c r="D2340" s="168"/>
      <c r="E2340" s="169"/>
      <c r="F2340" s="170"/>
      <c r="G2340" s="171"/>
      <c r="H2340" s="171"/>
      <c r="N2340" s="189"/>
      <c r="O2340" s="189"/>
    </row>
    <row r="2341" spans="1:15" ht="16.2" thickBot="1">
      <c r="A2341" s="184"/>
      <c r="B2341" s="187"/>
      <c r="D2341" s="168"/>
      <c r="E2341" s="169"/>
      <c r="F2341" s="170"/>
      <c r="G2341" s="171"/>
      <c r="H2341" s="171"/>
      <c r="N2341" s="189"/>
      <c r="O2341" s="189"/>
    </row>
    <row r="2342" spans="1:15" ht="16.2" thickBot="1">
      <c r="A2342" s="184"/>
      <c r="B2342" s="187"/>
      <c r="D2342" s="168"/>
      <c r="E2342" s="169"/>
      <c r="F2342" s="170"/>
      <c r="G2342" s="171"/>
      <c r="H2342" s="171"/>
      <c r="N2342" s="189"/>
      <c r="O2342" s="189"/>
    </row>
    <row r="2343" spans="1:15" ht="16.2" thickBot="1">
      <c r="A2343" s="184"/>
      <c r="B2343" s="187"/>
      <c r="D2343" s="168"/>
      <c r="E2343" s="169"/>
      <c r="F2343" s="170"/>
      <c r="G2343" s="171"/>
      <c r="H2343" s="171"/>
      <c r="N2343" s="189"/>
      <c r="O2343" s="189"/>
    </row>
    <row r="2344" spans="1:15" ht="16.2" thickBot="1">
      <c r="A2344" s="184"/>
      <c r="B2344" s="187"/>
      <c r="D2344" s="168"/>
      <c r="E2344" s="169"/>
      <c r="F2344" s="170"/>
      <c r="G2344" s="171"/>
      <c r="H2344" s="171"/>
      <c r="N2344" s="189"/>
      <c r="O2344" s="189"/>
    </row>
    <row r="2345" spans="1:15" ht="16.2" thickBot="1">
      <c r="A2345" s="184"/>
      <c r="B2345" s="187"/>
      <c r="D2345" s="168"/>
      <c r="E2345" s="169"/>
      <c r="F2345" s="170"/>
      <c r="G2345" s="171"/>
      <c r="H2345" s="171"/>
      <c r="N2345" s="189"/>
      <c r="O2345" s="189"/>
    </row>
    <row r="2346" spans="1:15" ht="16.2" thickBot="1">
      <c r="A2346" s="184"/>
      <c r="B2346" s="187"/>
      <c r="D2346" s="168"/>
      <c r="E2346" s="169"/>
      <c r="F2346" s="170"/>
      <c r="G2346" s="171"/>
      <c r="H2346" s="171"/>
      <c r="N2346" s="189"/>
      <c r="O2346" s="189"/>
    </row>
    <row r="2347" spans="1:15" ht="16.2" thickBot="1">
      <c r="A2347" s="184"/>
      <c r="B2347" s="187"/>
      <c r="D2347" s="168"/>
      <c r="E2347" s="169"/>
      <c r="F2347" s="170"/>
      <c r="G2347" s="171"/>
      <c r="H2347" s="171"/>
      <c r="N2347" s="189"/>
      <c r="O2347" s="189"/>
    </row>
    <row r="2348" spans="1:15" ht="16.2" thickBot="1">
      <c r="A2348" s="184"/>
      <c r="B2348" s="187"/>
      <c r="D2348" s="168"/>
      <c r="E2348" s="169"/>
      <c r="F2348" s="170"/>
      <c r="G2348" s="171"/>
      <c r="H2348" s="171"/>
      <c r="N2348" s="189"/>
      <c r="O2348" s="189"/>
    </row>
    <row r="2349" spans="1:15" ht="16.2" thickBot="1">
      <c r="A2349" s="184"/>
      <c r="B2349" s="187"/>
      <c r="D2349" s="168"/>
      <c r="E2349" s="169"/>
      <c r="F2349" s="170"/>
      <c r="G2349" s="171"/>
      <c r="H2349" s="171"/>
      <c r="N2349" s="189"/>
      <c r="O2349" s="189"/>
    </row>
    <row r="2350" spans="1:15" ht="16.2" thickBot="1">
      <c r="A2350" s="184"/>
      <c r="B2350" s="187"/>
      <c r="D2350" s="168"/>
      <c r="E2350" s="169"/>
      <c r="F2350" s="170"/>
      <c r="G2350" s="171"/>
      <c r="H2350" s="171"/>
      <c r="N2350" s="189"/>
      <c r="O2350" s="189"/>
    </row>
    <row r="2351" spans="1:15" ht="16.2" thickBot="1">
      <c r="A2351" s="184"/>
      <c r="B2351" s="187"/>
      <c r="D2351" s="168"/>
      <c r="E2351" s="169"/>
      <c r="F2351" s="170"/>
      <c r="G2351" s="171"/>
      <c r="H2351" s="171"/>
      <c r="N2351" s="189"/>
      <c r="O2351" s="189"/>
    </row>
    <row r="2352" spans="1:15" ht="16.2" thickBot="1">
      <c r="A2352" s="184"/>
      <c r="B2352" s="187"/>
      <c r="D2352" s="168"/>
      <c r="E2352" s="169"/>
      <c r="F2352" s="170"/>
      <c r="G2352" s="171"/>
      <c r="H2352" s="171"/>
      <c r="N2352" s="189"/>
      <c r="O2352" s="189"/>
    </row>
    <row r="2353" spans="1:15" ht="16.2" thickBot="1">
      <c r="A2353" s="184"/>
      <c r="B2353" s="187"/>
      <c r="D2353" s="168"/>
      <c r="E2353" s="169"/>
      <c r="F2353" s="170"/>
      <c r="G2353" s="171"/>
      <c r="H2353" s="171"/>
      <c r="N2353" s="189"/>
      <c r="O2353" s="189"/>
    </row>
    <row r="2354" spans="1:15" ht="16.2" thickBot="1">
      <c r="A2354" s="184"/>
      <c r="B2354" s="187"/>
      <c r="D2354" s="168"/>
      <c r="E2354" s="169"/>
      <c r="F2354" s="170"/>
      <c r="G2354" s="171"/>
      <c r="H2354" s="171"/>
      <c r="N2354" s="189"/>
      <c r="O2354" s="189"/>
    </row>
    <row r="2355" spans="1:15" ht="16.2" thickBot="1">
      <c r="A2355" s="184"/>
      <c r="B2355" s="187"/>
      <c r="D2355" s="168"/>
      <c r="E2355" s="169"/>
      <c r="F2355" s="170"/>
      <c r="G2355" s="171"/>
      <c r="H2355" s="171"/>
      <c r="N2355" s="189"/>
      <c r="O2355" s="189"/>
    </row>
    <row r="2356" spans="1:15" ht="16.2" thickBot="1">
      <c r="A2356" s="184"/>
      <c r="B2356" s="187"/>
      <c r="D2356" s="168"/>
      <c r="E2356" s="169"/>
      <c r="F2356" s="170"/>
      <c r="G2356" s="171"/>
      <c r="H2356" s="171"/>
      <c r="N2356" s="189"/>
      <c r="O2356" s="189"/>
    </row>
    <row r="2357" spans="1:15" ht="16.2" thickBot="1">
      <c r="A2357" s="184"/>
      <c r="B2357" s="187"/>
      <c r="D2357" s="168"/>
      <c r="E2357" s="169"/>
      <c r="F2357" s="170"/>
      <c r="G2357" s="171"/>
      <c r="H2357" s="171"/>
      <c r="N2357" s="189"/>
      <c r="O2357" s="189"/>
    </row>
    <row r="2358" spans="1:15" ht="16.2" thickBot="1">
      <c r="A2358" s="184"/>
      <c r="B2358" s="187"/>
      <c r="D2358" s="168"/>
      <c r="E2358" s="169"/>
      <c r="F2358" s="170"/>
      <c r="G2358" s="171"/>
      <c r="H2358" s="171"/>
      <c r="N2358" s="189"/>
      <c r="O2358" s="189"/>
    </row>
    <row r="2359" spans="1:15" ht="16.2" thickBot="1">
      <c r="A2359" s="184"/>
      <c r="B2359" s="187"/>
      <c r="D2359" s="168"/>
      <c r="E2359" s="169"/>
      <c r="F2359" s="170"/>
      <c r="G2359" s="171"/>
      <c r="H2359" s="171"/>
      <c r="N2359" s="189"/>
      <c r="O2359" s="189"/>
    </row>
    <row r="2360" spans="1:15" ht="16.2" thickBot="1">
      <c r="A2360" s="184"/>
      <c r="B2360" s="187"/>
      <c r="D2360" s="168"/>
      <c r="E2360" s="169"/>
      <c r="F2360" s="170"/>
      <c r="G2360" s="171"/>
      <c r="H2360" s="171"/>
      <c r="N2360" s="189"/>
      <c r="O2360" s="189"/>
    </row>
    <row r="2361" spans="1:15" ht="16.2" thickBot="1">
      <c r="A2361" s="184"/>
      <c r="B2361" s="187"/>
      <c r="D2361" s="168"/>
      <c r="E2361" s="169"/>
      <c r="F2361" s="170"/>
      <c r="G2361" s="171"/>
      <c r="H2361" s="171"/>
      <c r="N2361" s="189"/>
      <c r="O2361" s="189"/>
    </row>
    <row r="2362" spans="1:15" ht="16.2" thickBot="1">
      <c r="A2362" s="184"/>
      <c r="B2362" s="187"/>
      <c r="D2362" s="168"/>
      <c r="E2362" s="169"/>
      <c r="F2362" s="170"/>
      <c r="G2362" s="171"/>
      <c r="H2362" s="171"/>
      <c r="N2362" s="189"/>
      <c r="O2362" s="189"/>
    </row>
    <row r="2363" spans="1:15" ht="16.2" thickBot="1">
      <c r="A2363" s="184"/>
      <c r="B2363" s="187"/>
      <c r="D2363" s="168"/>
      <c r="E2363" s="169"/>
      <c r="F2363" s="170"/>
      <c r="G2363" s="171"/>
      <c r="H2363" s="171"/>
      <c r="N2363" s="189"/>
      <c r="O2363" s="189"/>
    </row>
    <row r="2364" spans="1:15" ht="16.2" thickBot="1">
      <c r="A2364" s="184"/>
      <c r="B2364" s="187"/>
      <c r="D2364" s="168"/>
      <c r="E2364" s="169"/>
      <c r="F2364" s="170"/>
      <c r="G2364" s="171"/>
      <c r="H2364" s="171"/>
      <c r="N2364" s="189"/>
      <c r="O2364" s="189"/>
    </row>
    <row r="2365" spans="1:15" ht="16.2" thickBot="1">
      <c r="A2365" s="184"/>
      <c r="B2365" s="187"/>
      <c r="D2365" s="168"/>
      <c r="E2365" s="169"/>
      <c r="F2365" s="170"/>
      <c r="G2365" s="171"/>
      <c r="H2365" s="171"/>
      <c r="N2365" s="189"/>
      <c r="O2365" s="189"/>
    </row>
    <row r="2366" spans="1:15" ht="16.2" thickBot="1">
      <c r="A2366" s="184"/>
      <c r="B2366" s="187"/>
      <c r="D2366" s="168"/>
      <c r="E2366" s="169"/>
      <c r="F2366" s="170"/>
      <c r="G2366" s="171"/>
      <c r="H2366" s="171"/>
      <c r="N2366" s="189"/>
      <c r="O2366" s="189"/>
    </row>
    <row r="2367" spans="1:15" ht="16.2" thickBot="1">
      <c r="A2367" s="184"/>
      <c r="B2367" s="187"/>
      <c r="D2367" s="168"/>
      <c r="E2367" s="169"/>
      <c r="F2367" s="170"/>
      <c r="G2367" s="171"/>
      <c r="H2367" s="171"/>
      <c r="N2367" s="189"/>
      <c r="O2367" s="189"/>
    </row>
    <row r="2368" spans="1:15" ht="16.2" thickBot="1">
      <c r="A2368" s="184"/>
      <c r="B2368" s="187"/>
      <c r="D2368" s="168"/>
      <c r="E2368" s="169"/>
      <c r="F2368" s="170"/>
      <c r="G2368" s="171"/>
      <c r="H2368" s="171"/>
      <c r="N2368" s="189"/>
      <c r="O2368" s="189"/>
    </row>
    <row r="2369" spans="1:15" ht="16.2" thickBot="1">
      <c r="A2369" s="184"/>
      <c r="B2369" s="187"/>
      <c r="D2369" s="168"/>
      <c r="E2369" s="169"/>
      <c r="F2369" s="170"/>
      <c r="G2369" s="171"/>
      <c r="H2369" s="171"/>
      <c r="N2369" s="189"/>
      <c r="O2369" s="189"/>
    </row>
    <row r="2370" spans="1:15" ht="16.2" thickBot="1">
      <c r="A2370" s="184"/>
      <c r="B2370" s="187"/>
      <c r="D2370" s="168"/>
      <c r="E2370" s="169"/>
      <c r="F2370" s="170"/>
      <c r="G2370" s="171"/>
      <c r="H2370" s="171"/>
      <c r="N2370" s="189"/>
      <c r="O2370" s="189"/>
    </row>
    <row r="2371" spans="1:15" ht="16.2" thickBot="1">
      <c r="A2371" s="184"/>
      <c r="B2371" s="187"/>
      <c r="D2371" s="168"/>
      <c r="E2371" s="169"/>
      <c r="F2371" s="170"/>
      <c r="G2371" s="171"/>
      <c r="H2371" s="171"/>
      <c r="N2371" s="189"/>
      <c r="O2371" s="189"/>
    </row>
    <row r="2372" spans="1:15" ht="16.2" thickBot="1">
      <c r="A2372" s="184"/>
      <c r="B2372" s="187"/>
      <c r="D2372" s="168"/>
      <c r="E2372" s="169"/>
      <c r="F2372" s="170"/>
      <c r="G2372" s="171"/>
      <c r="H2372" s="171"/>
      <c r="N2372" s="189"/>
      <c r="O2372" s="189"/>
    </row>
    <row r="2373" spans="1:15" ht="16.2" thickBot="1">
      <c r="A2373" s="184"/>
      <c r="B2373" s="187"/>
      <c r="D2373" s="168"/>
      <c r="E2373" s="169"/>
      <c r="F2373" s="170"/>
      <c r="G2373" s="171"/>
      <c r="H2373" s="171"/>
      <c r="N2373" s="189"/>
      <c r="O2373" s="189"/>
    </row>
    <row r="2374" spans="1:15" ht="16.2" thickBot="1">
      <c r="A2374" s="184"/>
      <c r="B2374" s="187"/>
      <c r="D2374" s="168"/>
      <c r="E2374" s="169"/>
      <c r="F2374" s="170"/>
      <c r="G2374" s="171"/>
      <c r="H2374" s="171"/>
      <c r="N2374" s="189"/>
      <c r="O2374" s="189"/>
    </row>
    <row r="2375" spans="1:15" ht="16.2" thickBot="1">
      <c r="A2375" s="184"/>
      <c r="B2375" s="187"/>
      <c r="D2375" s="168"/>
      <c r="E2375" s="169"/>
      <c r="F2375" s="170"/>
      <c r="G2375" s="171"/>
      <c r="H2375" s="171"/>
      <c r="N2375" s="189"/>
      <c r="O2375" s="189"/>
    </row>
    <row r="2376" spans="1:15" ht="16.2" thickBot="1">
      <c r="A2376" s="184"/>
      <c r="B2376" s="187"/>
      <c r="D2376" s="168"/>
      <c r="E2376" s="169"/>
      <c r="F2376" s="170"/>
      <c r="G2376" s="171"/>
      <c r="H2376" s="171"/>
      <c r="N2376" s="189"/>
      <c r="O2376" s="189"/>
    </row>
    <row r="2377" spans="1:15" ht="16.2" thickBot="1">
      <c r="A2377" s="184"/>
      <c r="B2377" s="187"/>
      <c r="D2377" s="168"/>
      <c r="E2377" s="169"/>
      <c r="F2377" s="170"/>
      <c r="G2377" s="171"/>
      <c r="H2377" s="171"/>
      <c r="N2377" s="189"/>
      <c r="O2377" s="189"/>
    </row>
    <row r="2378" spans="1:15" ht="16.2" thickBot="1">
      <c r="A2378" s="184"/>
      <c r="B2378" s="187"/>
      <c r="D2378" s="168"/>
      <c r="E2378" s="169"/>
      <c r="F2378" s="170"/>
      <c r="G2378" s="171"/>
      <c r="H2378" s="171"/>
      <c r="N2378" s="189"/>
      <c r="O2378" s="189"/>
    </row>
    <row r="2379" spans="1:15" ht="16.2" thickBot="1">
      <c r="A2379" s="184"/>
      <c r="B2379" s="187"/>
      <c r="D2379" s="168"/>
      <c r="E2379" s="169"/>
      <c r="F2379" s="170"/>
      <c r="G2379" s="171"/>
      <c r="H2379" s="171"/>
      <c r="N2379" s="189"/>
      <c r="O2379" s="189"/>
    </row>
    <row r="2380" spans="1:15" ht="16.2" thickBot="1">
      <c r="A2380" s="184"/>
      <c r="B2380" s="187"/>
      <c r="D2380" s="168"/>
      <c r="E2380" s="169"/>
      <c r="F2380" s="170"/>
      <c r="G2380" s="171"/>
      <c r="H2380" s="171"/>
      <c r="N2380" s="189"/>
      <c r="O2380" s="189"/>
    </row>
    <row r="2381" spans="1:15" ht="16.2" thickBot="1">
      <c r="A2381" s="184"/>
      <c r="B2381" s="187"/>
      <c r="D2381" s="168"/>
      <c r="E2381" s="169"/>
      <c r="F2381" s="170"/>
      <c r="G2381" s="171"/>
      <c r="H2381" s="171"/>
      <c r="N2381" s="189"/>
      <c r="O2381" s="189"/>
    </row>
    <row r="2382" spans="1:15" ht="16.2" thickBot="1">
      <c r="A2382" s="184"/>
      <c r="B2382" s="187"/>
      <c r="D2382" s="168"/>
      <c r="E2382" s="169"/>
      <c r="F2382" s="170"/>
      <c r="G2382" s="171"/>
      <c r="H2382" s="171"/>
      <c r="N2382" s="189"/>
      <c r="O2382" s="189"/>
    </row>
    <row r="2383" spans="1:15" ht="16.2" thickBot="1">
      <c r="A2383" s="184"/>
      <c r="B2383" s="187"/>
      <c r="D2383" s="168"/>
      <c r="E2383" s="169"/>
      <c r="F2383" s="170"/>
      <c r="G2383" s="171"/>
      <c r="H2383" s="171"/>
      <c r="N2383" s="189"/>
      <c r="O2383" s="189"/>
    </row>
    <row r="2384" spans="1:15" ht="16.2" thickBot="1">
      <c r="A2384" s="184"/>
      <c r="B2384" s="187"/>
      <c r="D2384" s="168"/>
      <c r="E2384" s="169"/>
      <c r="F2384" s="170"/>
      <c r="G2384" s="171"/>
      <c r="H2384" s="171"/>
      <c r="N2384" s="189"/>
      <c r="O2384" s="189"/>
    </row>
    <row r="2385" spans="1:15" ht="16.2" thickBot="1">
      <c r="A2385" s="184"/>
      <c r="B2385" s="187"/>
      <c r="D2385" s="168"/>
      <c r="E2385" s="169"/>
      <c r="F2385" s="170"/>
      <c r="G2385" s="171"/>
      <c r="H2385" s="171"/>
      <c r="N2385" s="189"/>
      <c r="O2385" s="189"/>
    </row>
    <row r="2386" spans="1:15" ht="16.2" thickBot="1">
      <c r="A2386" s="184"/>
      <c r="B2386" s="187"/>
      <c r="D2386" s="168"/>
      <c r="E2386" s="169"/>
      <c r="F2386" s="170"/>
      <c r="G2386" s="171"/>
      <c r="H2386" s="171"/>
      <c r="N2386" s="189"/>
      <c r="O2386" s="189"/>
    </row>
    <row r="2387" spans="1:15" ht="16.2" thickBot="1">
      <c r="A2387" s="184"/>
      <c r="B2387" s="187"/>
      <c r="D2387" s="168"/>
      <c r="E2387" s="169"/>
      <c r="F2387" s="170"/>
      <c r="G2387" s="171"/>
      <c r="H2387" s="171"/>
      <c r="N2387" s="189"/>
      <c r="O2387" s="189"/>
    </row>
    <row r="2388" spans="1:15" ht="16.2" thickBot="1">
      <c r="A2388" s="184"/>
      <c r="B2388" s="187"/>
      <c r="D2388" s="168"/>
      <c r="E2388" s="169"/>
      <c r="F2388" s="170"/>
      <c r="G2388" s="171"/>
      <c r="H2388" s="171"/>
      <c r="N2388" s="189"/>
      <c r="O2388" s="189"/>
    </row>
    <row r="2389" spans="1:15" ht="16.2" thickBot="1">
      <c r="A2389" s="184"/>
      <c r="B2389" s="187"/>
      <c r="D2389" s="168"/>
      <c r="E2389" s="169"/>
      <c r="F2389" s="170"/>
      <c r="G2389" s="171"/>
      <c r="H2389" s="171"/>
      <c r="N2389" s="189"/>
      <c r="O2389" s="189"/>
    </row>
    <row r="2390" spans="1:15" ht="16.2" thickBot="1">
      <c r="A2390" s="184"/>
      <c r="B2390" s="187"/>
      <c r="D2390" s="168"/>
      <c r="E2390" s="169"/>
      <c r="F2390" s="170"/>
      <c r="G2390" s="171"/>
      <c r="H2390" s="171"/>
      <c r="N2390" s="189"/>
      <c r="O2390" s="189"/>
    </row>
    <row r="2391" spans="1:15" ht="16.2" thickBot="1">
      <c r="A2391" s="184"/>
      <c r="B2391" s="187"/>
      <c r="D2391" s="168"/>
      <c r="E2391" s="169"/>
      <c r="F2391" s="170"/>
      <c r="G2391" s="171"/>
      <c r="H2391" s="171"/>
      <c r="N2391" s="189"/>
      <c r="O2391" s="189"/>
    </row>
    <row r="2392" spans="1:15" ht="16.2" thickBot="1">
      <c r="A2392" s="184"/>
      <c r="B2392" s="187"/>
      <c r="D2392" s="168"/>
      <c r="E2392" s="169"/>
      <c r="F2392" s="170"/>
      <c r="G2392" s="171"/>
      <c r="H2392" s="171"/>
      <c r="N2392" s="189"/>
      <c r="O2392" s="189"/>
    </row>
    <row r="2393" spans="1:15" ht="16.2" thickBot="1">
      <c r="A2393" s="184"/>
      <c r="B2393" s="187"/>
      <c r="D2393" s="168"/>
      <c r="E2393" s="169"/>
      <c r="F2393" s="170"/>
      <c r="G2393" s="171"/>
      <c r="H2393" s="171"/>
      <c r="N2393" s="189"/>
      <c r="O2393" s="189"/>
    </row>
    <row r="2394" spans="1:15" ht="16.2" thickBot="1">
      <c r="A2394" s="184"/>
      <c r="B2394" s="187"/>
      <c r="D2394" s="168"/>
      <c r="E2394" s="169"/>
      <c r="F2394" s="170"/>
      <c r="G2394" s="171"/>
      <c r="H2394" s="171"/>
      <c r="N2394" s="189"/>
      <c r="O2394" s="189"/>
    </row>
    <row r="2395" spans="1:15" ht="16.2" thickBot="1">
      <c r="A2395" s="184"/>
      <c r="B2395" s="187"/>
      <c r="D2395" s="168"/>
      <c r="E2395" s="169"/>
      <c r="F2395" s="170"/>
      <c r="G2395" s="171"/>
      <c r="H2395" s="171"/>
      <c r="N2395" s="189"/>
      <c r="O2395" s="189"/>
    </row>
    <row r="2396" spans="1:15" ht="16.2" thickBot="1">
      <c r="A2396" s="184"/>
      <c r="B2396" s="187"/>
      <c r="D2396" s="168"/>
      <c r="E2396" s="169"/>
      <c r="F2396" s="170"/>
      <c r="G2396" s="171"/>
      <c r="H2396" s="171"/>
      <c r="N2396" s="189"/>
      <c r="O2396" s="189"/>
    </row>
    <row r="2397" spans="1:15" ht="16.2" thickBot="1">
      <c r="A2397" s="184"/>
      <c r="B2397" s="187"/>
      <c r="D2397" s="168"/>
      <c r="E2397" s="169"/>
      <c r="F2397" s="170"/>
      <c r="G2397" s="171"/>
      <c r="H2397" s="171"/>
      <c r="N2397" s="189"/>
      <c r="O2397" s="189"/>
    </row>
    <row r="2398" spans="1:15" ht="16.2" thickBot="1">
      <c r="A2398" s="184"/>
      <c r="B2398" s="187"/>
      <c r="D2398" s="168"/>
      <c r="E2398" s="169"/>
      <c r="F2398" s="170"/>
      <c r="G2398" s="171"/>
      <c r="H2398" s="171"/>
      <c r="N2398" s="189"/>
      <c r="O2398" s="189"/>
    </row>
    <row r="2399" spans="1:15" ht="16.2" thickBot="1">
      <c r="A2399" s="184"/>
      <c r="B2399" s="187"/>
      <c r="D2399" s="168"/>
      <c r="E2399" s="169"/>
      <c r="F2399" s="170"/>
      <c r="G2399" s="171"/>
      <c r="H2399" s="171"/>
      <c r="N2399" s="189"/>
      <c r="O2399" s="189"/>
    </row>
    <row r="2400" spans="1:15" ht="16.2" thickBot="1">
      <c r="A2400" s="184"/>
      <c r="B2400" s="187"/>
      <c r="D2400" s="168"/>
      <c r="E2400" s="169"/>
      <c r="F2400" s="170"/>
      <c r="G2400" s="171"/>
      <c r="H2400" s="171"/>
      <c r="N2400" s="189"/>
      <c r="O2400" s="189"/>
    </row>
    <row r="2401" spans="1:15" ht="16.2" thickBot="1">
      <c r="A2401" s="184"/>
      <c r="B2401" s="187"/>
      <c r="D2401" s="168"/>
      <c r="E2401" s="169"/>
      <c r="F2401" s="170"/>
      <c r="G2401" s="171"/>
      <c r="H2401" s="171"/>
      <c r="N2401" s="189"/>
      <c r="O2401" s="189"/>
    </row>
    <row r="2402" spans="1:15" ht="16.2" thickBot="1">
      <c r="A2402" s="184"/>
      <c r="B2402" s="187"/>
      <c r="D2402" s="168"/>
      <c r="E2402" s="169"/>
      <c r="F2402" s="170"/>
      <c r="G2402" s="171"/>
      <c r="H2402" s="171"/>
      <c r="N2402" s="189"/>
      <c r="O2402" s="189"/>
    </row>
    <row r="2403" spans="1:15" ht="16.2" thickBot="1">
      <c r="A2403" s="184"/>
      <c r="B2403" s="187"/>
      <c r="D2403" s="168"/>
      <c r="E2403" s="169"/>
      <c r="F2403" s="170"/>
      <c r="G2403" s="171"/>
      <c r="H2403" s="171"/>
      <c r="N2403" s="189"/>
      <c r="O2403" s="189"/>
    </row>
    <row r="2404" spans="1:15" ht="16.2" thickBot="1">
      <c r="A2404" s="184"/>
      <c r="B2404" s="187"/>
      <c r="D2404" s="168"/>
      <c r="E2404" s="169"/>
      <c r="F2404" s="170"/>
      <c r="G2404" s="171"/>
      <c r="H2404" s="171"/>
      <c r="N2404" s="189"/>
      <c r="O2404" s="189"/>
    </row>
    <row r="2405" spans="1:15" ht="16.2" thickBot="1">
      <c r="A2405" s="184"/>
      <c r="B2405" s="187"/>
      <c r="D2405" s="168"/>
      <c r="E2405" s="169"/>
      <c r="F2405" s="170"/>
      <c r="G2405" s="171"/>
      <c r="H2405" s="171"/>
      <c r="N2405" s="189"/>
      <c r="O2405" s="189"/>
    </row>
    <row r="2406" spans="1:15" ht="16.2" thickBot="1">
      <c r="A2406" s="184"/>
      <c r="B2406" s="187"/>
      <c r="D2406" s="168"/>
      <c r="E2406" s="169"/>
      <c r="F2406" s="170"/>
      <c r="G2406" s="171"/>
      <c r="H2406" s="171"/>
      <c r="N2406" s="189"/>
      <c r="O2406" s="189"/>
    </row>
    <row r="2407" spans="1:15" ht="16.2" thickBot="1">
      <c r="A2407" s="184"/>
      <c r="B2407" s="187"/>
      <c r="D2407" s="168"/>
      <c r="E2407" s="169"/>
      <c r="F2407" s="170"/>
      <c r="G2407" s="171"/>
      <c r="H2407" s="171"/>
      <c r="N2407" s="189"/>
      <c r="O2407" s="189"/>
    </row>
    <row r="2408" spans="1:15" ht="16.2" thickBot="1">
      <c r="A2408" s="184"/>
      <c r="B2408" s="187"/>
      <c r="D2408" s="168"/>
      <c r="E2408" s="169"/>
      <c r="F2408" s="170"/>
      <c r="G2408" s="171"/>
      <c r="H2408" s="171"/>
      <c r="N2408" s="189"/>
      <c r="O2408" s="189"/>
    </row>
    <row r="2409" spans="1:15" ht="16.2" thickBot="1">
      <c r="A2409" s="184"/>
      <c r="B2409" s="187"/>
      <c r="D2409" s="168"/>
      <c r="E2409" s="169"/>
      <c r="F2409" s="170"/>
      <c r="G2409" s="171"/>
      <c r="H2409" s="171"/>
      <c r="N2409" s="189"/>
      <c r="O2409" s="189"/>
    </row>
    <row r="2410" spans="1:15" ht="16.2" thickBot="1">
      <c r="A2410" s="184"/>
      <c r="B2410" s="187"/>
      <c r="D2410" s="168"/>
      <c r="E2410" s="169"/>
      <c r="F2410" s="170"/>
      <c r="G2410" s="171"/>
      <c r="H2410" s="171"/>
      <c r="N2410" s="189"/>
      <c r="O2410" s="189"/>
    </row>
    <row r="2411" spans="1:15" ht="16.2" thickBot="1">
      <c r="A2411" s="184"/>
      <c r="B2411" s="187"/>
      <c r="D2411" s="168"/>
      <c r="E2411" s="169"/>
      <c r="F2411" s="170"/>
      <c r="G2411" s="171"/>
      <c r="H2411" s="171"/>
      <c r="N2411" s="189"/>
      <c r="O2411" s="189"/>
    </row>
    <row r="2412" spans="1:15" ht="16.2" thickBot="1">
      <c r="A2412" s="184"/>
      <c r="B2412" s="187"/>
      <c r="D2412" s="168"/>
      <c r="E2412" s="169"/>
      <c r="F2412" s="170"/>
      <c r="G2412" s="171"/>
      <c r="H2412" s="171"/>
      <c r="N2412" s="189"/>
      <c r="O2412" s="189"/>
    </row>
    <row r="2413" spans="1:15" ht="16.2" thickBot="1">
      <c r="A2413" s="184"/>
      <c r="B2413" s="187"/>
      <c r="D2413" s="168"/>
      <c r="E2413" s="169"/>
      <c r="F2413" s="170"/>
      <c r="G2413" s="171"/>
      <c r="H2413" s="171"/>
      <c r="N2413" s="189"/>
      <c r="O2413" s="189"/>
    </row>
    <row r="2414" spans="1:15" ht="16.2" thickBot="1">
      <c r="A2414" s="184"/>
      <c r="B2414" s="187"/>
      <c r="D2414" s="168"/>
      <c r="E2414" s="169"/>
      <c r="F2414" s="170"/>
      <c r="G2414" s="171"/>
      <c r="H2414" s="171"/>
      <c r="N2414" s="189"/>
      <c r="O2414" s="189"/>
    </row>
    <row r="2415" spans="1:15" ht="16.2" thickBot="1">
      <c r="A2415" s="184"/>
      <c r="B2415" s="187"/>
      <c r="D2415" s="168"/>
      <c r="E2415" s="169"/>
      <c r="F2415" s="170"/>
      <c r="G2415" s="171"/>
      <c r="H2415" s="171"/>
      <c r="N2415" s="189"/>
      <c r="O2415" s="189"/>
    </row>
    <row r="2416" spans="1:15" ht="16.2" thickBot="1">
      <c r="A2416" s="184"/>
      <c r="B2416" s="187"/>
      <c r="D2416" s="168"/>
      <c r="E2416" s="169"/>
      <c r="F2416" s="170"/>
      <c r="G2416" s="171"/>
      <c r="H2416" s="171"/>
      <c r="N2416" s="189"/>
      <c r="O2416" s="189"/>
    </row>
    <row r="2417" spans="1:15" ht="16.2" thickBot="1">
      <c r="A2417" s="184"/>
      <c r="B2417" s="187"/>
      <c r="D2417" s="168"/>
      <c r="E2417" s="169"/>
      <c r="F2417" s="170"/>
      <c r="G2417" s="171"/>
      <c r="H2417" s="171"/>
      <c r="N2417" s="189"/>
      <c r="O2417" s="189"/>
    </row>
    <row r="2418" spans="1:15" ht="16.2" thickBot="1">
      <c r="A2418" s="184"/>
      <c r="B2418" s="187"/>
      <c r="D2418" s="168"/>
      <c r="E2418" s="169"/>
      <c r="F2418" s="170"/>
      <c r="G2418" s="171"/>
      <c r="H2418" s="171"/>
      <c r="N2418" s="189"/>
      <c r="O2418" s="189"/>
    </row>
    <row r="2419" spans="1:15" ht="16.2" thickBot="1">
      <c r="A2419" s="184"/>
      <c r="B2419" s="187"/>
      <c r="D2419" s="168"/>
      <c r="E2419" s="169"/>
      <c r="F2419" s="170"/>
      <c r="G2419" s="171"/>
      <c r="H2419" s="171"/>
      <c r="N2419" s="189"/>
      <c r="O2419" s="189"/>
    </row>
    <row r="2420" spans="1:15" ht="16.2" thickBot="1">
      <c r="A2420" s="184"/>
      <c r="B2420" s="187"/>
      <c r="D2420" s="168"/>
      <c r="E2420" s="169"/>
      <c r="F2420" s="170"/>
      <c r="G2420" s="171"/>
      <c r="H2420" s="171"/>
      <c r="N2420" s="189"/>
      <c r="O2420" s="189"/>
    </row>
    <row r="2421" spans="1:15" ht="16.2" thickBot="1">
      <c r="A2421" s="184"/>
      <c r="B2421" s="187"/>
      <c r="D2421" s="168"/>
      <c r="E2421" s="169"/>
      <c r="F2421" s="170"/>
      <c r="G2421" s="171"/>
      <c r="H2421" s="171"/>
      <c r="N2421" s="189"/>
      <c r="O2421" s="189"/>
    </row>
    <row r="2422" spans="1:15" ht="16.2" thickBot="1">
      <c r="A2422" s="184"/>
      <c r="B2422" s="187"/>
      <c r="D2422" s="168"/>
      <c r="E2422" s="169"/>
      <c r="F2422" s="170"/>
      <c r="G2422" s="171"/>
      <c r="H2422" s="171"/>
      <c r="N2422" s="189"/>
      <c r="O2422" s="189"/>
    </row>
    <row r="2423" spans="1:15" ht="16.2" thickBot="1">
      <c r="A2423" s="184"/>
      <c r="B2423" s="187"/>
      <c r="D2423" s="168"/>
      <c r="E2423" s="169"/>
      <c r="F2423" s="170"/>
      <c r="G2423" s="171"/>
      <c r="H2423" s="171"/>
      <c r="N2423" s="189"/>
      <c r="O2423" s="189"/>
    </row>
    <row r="2424" spans="1:15" ht="16.2" thickBot="1">
      <c r="A2424" s="184"/>
      <c r="B2424" s="187"/>
      <c r="D2424" s="168"/>
      <c r="E2424" s="169"/>
      <c r="F2424" s="170"/>
      <c r="G2424" s="171"/>
      <c r="H2424" s="171"/>
      <c r="N2424" s="189"/>
      <c r="O2424" s="189"/>
    </row>
    <row r="2425" spans="1:15" ht="16.2" thickBot="1">
      <c r="A2425" s="184"/>
      <c r="B2425" s="187"/>
      <c r="D2425" s="168"/>
      <c r="E2425" s="169"/>
      <c r="F2425" s="170"/>
      <c r="G2425" s="171"/>
      <c r="H2425" s="171"/>
      <c r="N2425" s="189"/>
      <c r="O2425" s="189"/>
    </row>
    <row r="2426" spans="1:15" ht="16.2" thickBot="1">
      <c r="A2426" s="184"/>
      <c r="B2426" s="187"/>
      <c r="D2426" s="168"/>
      <c r="E2426" s="169"/>
      <c r="F2426" s="170"/>
      <c r="G2426" s="171"/>
      <c r="H2426" s="171"/>
      <c r="N2426" s="189"/>
      <c r="O2426" s="189"/>
    </row>
    <row r="2427" spans="1:15" ht="16.2" thickBot="1">
      <c r="A2427" s="184"/>
      <c r="B2427" s="187"/>
      <c r="D2427" s="168"/>
      <c r="E2427" s="169"/>
      <c r="F2427" s="170"/>
      <c r="G2427" s="171"/>
      <c r="H2427" s="171"/>
      <c r="N2427" s="189"/>
      <c r="O2427" s="189"/>
    </row>
    <row r="2428" spans="1:15" ht="16.2" thickBot="1">
      <c r="A2428" s="184"/>
      <c r="B2428" s="187"/>
      <c r="D2428" s="168"/>
      <c r="E2428" s="169"/>
      <c r="F2428" s="170"/>
      <c r="G2428" s="171"/>
      <c r="H2428" s="171"/>
      <c r="N2428" s="189"/>
      <c r="O2428" s="189"/>
    </row>
    <row r="2429" spans="1:15" ht="16.2" thickBot="1">
      <c r="A2429" s="184"/>
      <c r="B2429" s="187"/>
      <c r="D2429" s="168"/>
      <c r="E2429" s="169"/>
      <c r="F2429" s="170"/>
      <c r="G2429" s="171"/>
      <c r="H2429" s="171"/>
      <c r="N2429" s="189"/>
      <c r="O2429" s="189"/>
    </row>
    <row r="2430" spans="1:15" ht="16.2" thickBot="1">
      <c r="A2430" s="184"/>
      <c r="B2430" s="187"/>
      <c r="D2430" s="168"/>
      <c r="E2430" s="169"/>
      <c r="F2430" s="170"/>
      <c r="G2430" s="171"/>
      <c r="H2430" s="171"/>
      <c r="N2430" s="189"/>
      <c r="O2430" s="189"/>
    </row>
    <row r="2431" spans="1:15" ht="16.2" thickBot="1">
      <c r="A2431" s="184"/>
      <c r="B2431" s="187"/>
      <c r="D2431" s="168"/>
      <c r="E2431" s="169"/>
      <c r="F2431" s="170"/>
      <c r="G2431" s="171"/>
      <c r="H2431" s="171"/>
      <c r="N2431" s="189"/>
      <c r="O2431" s="189"/>
    </row>
    <row r="2432" spans="1:15" ht="16.2" thickBot="1">
      <c r="A2432" s="184"/>
      <c r="B2432" s="187"/>
      <c r="D2432" s="168"/>
      <c r="E2432" s="169"/>
      <c r="F2432" s="170"/>
      <c r="G2432" s="171"/>
      <c r="H2432" s="171"/>
      <c r="N2432" s="189"/>
      <c r="O2432" s="189"/>
    </row>
    <row r="2433" spans="1:15" ht="16.2" thickBot="1">
      <c r="A2433" s="184"/>
      <c r="B2433" s="187"/>
      <c r="D2433" s="168"/>
      <c r="E2433" s="169"/>
      <c r="F2433" s="170"/>
      <c r="G2433" s="171"/>
      <c r="H2433" s="171"/>
      <c r="N2433" s="189"/>
      <c r="O2433" s="189"/>
    </row>
    <row r="2434" spans="1:15" ht="16.2" thickBot="1">
      <c r="A2434" s="184"/>
      <c r="B2434" s="187"/>
      <c r="D2434" s="168"/>
      <c r="E2434" s="169"/>
      <c r="F2434" s="170"/>
      <c r="G2434" s="171"/>
      <c r="H2434" s="171"/>
      <c r="N2434" s="189"/>
      <c r="O2434" s="189"/>
    </row>
    <row r="2435" spans="1:15" ht="16.2" thickBot="1">
      <c r="A2435" s="184"/>
      <c r="B2435" s="187"/>
      <c r="D2435" s="168"/>
      <c r="E2435" s="169"/>
      <c r="F2435" s="170"/>
      <c r="G2435" s="171"/>
      <c r="H2435" s="171"/>
      <c r="N2435" s="189"/>
      <c r="O2435" s="189"/>
    </row>
    <row r="2436" spans="1:15" ht="16.2" thickBot="1">
      <c r="A2436" s="184"/>
      <c r="B2436" s="187"/>
      <c r="D2436" s="168"/>
      <c r="E2436" s="169"/>
      <c r="F2436" s="170"/>
      <c r="G2436" s="171"/>
      <c r="H2436" s="171"/>
      <c r="N2436" s="189"/>
      <c r="O2436" s="189"/>
    </row>
    <row r="2437" spans="1:15" ht="16.2" thickBot="1">
      <c r="A2437" s="184"/>
      <c r="B2437" s="187"/>
      <c r="D2437" s="168"/>
      <c r="E2437" s="169"/>
      <c r="F2437" s="170"/>
      <c r="G2437" s="171"/>
      <c r="H2437" s="171"/>
      <c r="N2437" s="189"/>
      <c r="O2437" s="189"/>
    </row>
    <row r="2438" spans="1:15" ht="16.2" thickBot="1">
      <c r="A2438" s="184"/>
      <c r="B2438" s="187"/>
      <c r="D2438" s="168"/>
      <c r="E2438" s="169"/>
      <c r="F2438" s="170"/>
      <c r="G2438" s="171"/>
      <c r="H2438" s="171"/>
      <c r="N2438" s="189"/>
      <c r="O2438" s="189"/>
    </row>
    <row r="2439" spans="1:15" ht="16.2" thickBot="1">
      <c r="A2439" s="184"/>
      <c r="B2439" s="187"/>
      <c r="D2439" s="168"/>
      <c r="E2439" s="169"/>
      <c r="F2439" s="170"/>
      <c r="G2439" s="171"/>
      <c r="H2439" s="171"/>
      <c r="N2439" s="189"/>
      <c r="O2439" s="189"/>
    </row>
    <row r="2440" spans="1:15" ht="16.2" thickBot="1">
      <c r="A2440" s="184"/>
      <c r="B2440" s="187"/>
      <c r="D2440" s="168"/>
      <c r="E2440" s="169"/>
      <c r="F2440" s="170"/>
      <c r="G2440" s="171"/>
      <c r="H2440" s="171"/>
      <c r="N2440" s="189"/>
      <c r="O2440" s="189"/>
    </row>
    <row r="2441" spans="1:15" ht="16.2" thickBot="1">
      <c r="A2441" s="184"/>
      <c r="B2441" s="187"/>
      <c r="D2441" s="168"/>
      <c r="E2441" s="169"/>
      <c r="F2441" s="170"/>
      <c r="G2441" s="171"/>
      <c r="H2441" s="171"/>
      <c r="N2441" s="189"/>
      <c r="O2441" s="189"/>
    </row>
    <row r="2442" spans="1:15" ht="16.2" thickBot="1">
      <c r="A2442" s="184"/>
      <c r="B2442" s="187"/>
      <c r="D2442" s="168"/>
      <c r="E2442" s="169"/>
      <c r="F2442" s="170"/>
      <c r="G2442" s="171"/>
      <c r="H2442" s="171"/>
      <c r="N2442" s="189"/>
      <c r="O2442" s="189"/>
    </row>
    <row r="2443" spans="1:15" ht="16.2" thickBot="1">
      <c r="A2443" s="184"/>
      <c r="B2443" s="187"/>
      <c r="D2443" s="168"/>
      <c r="E2443" s="169"/>
      <c r="F2443" s="170"/>
      <c r="G2443" s="171"/>
      <c r="H2443" s="171"/>
      <c r="N2443" s="189"/>
      <c r="O2443" s="189"/>
    </row>
    <row r="2444" spans="1:15" ht="16.2" thickBot="1">
      <c r="A2444" s="184"/>
      <c r="B2444" s="187"/>
      <c r="D2444" s="168"/>
      <c r="E2444" s="169"/>
      <c r="F2444" s="170"/>
      <c r="G2444" s="171"/>
      <c r="H2444" s="171"/>
      <c r="N2444" s="189"/>
      <c r="O2444" s="189"/>
    </row>
    <row r="2445" spans="1:15" ht="16.2" thickBot="1">
      <c r="A2445" s="184"/>
      <c r="B2445" s="187"/>
      <c r="D2445" s="168"/>
      <c r="E2445" s="169"/>
      <c r="F2445" s="170"/>
      <c r="G2445" s="171"/>
      <c r="H2445" s="171"/>
      <c r="N2445" s="189"/>
      <c r="O2445" s="189"/>
    </row>
    <row r="2446" spans="1:15" ht="16.2" thickBot="1">
      <c r="A2446" s="184"/>
      <c r="B2446" s="187"/>
      <c r="D2446" s="168"/>
      <c r="E2446" s="169"/>
      <c r="F2446" s="170"/>
      <c r="G2446" s="171"/>
      <c r="H2446" s="171"/>
      <c r="N2446" s="189"/>
      <c r="O2446" s="189"/>
    </row>
    <row r="2447" spans="1:15" ht="16.2" thickBot="1">
      <c r="A2447" s="184"/>
      <c r="B2447" s="187"/>
      <c r="D2447" s="168"/>
      <c r="E2447" s="169"/>
      <c r="F2447" s="170"/>
      <c r="G2447" s="171"/>
      <c r="H2447" s="171"/>
      <c r="N2447" s="189"/>
      <c r="O2447" s="189"/>
    </row>
    <row r="2448" spans="1:15" ht="16.2" thickBot="1">
      <c r="A2448" s="184"/>
      <c r="B2448" s="187"/>
      <c r="D2448" s="168"/>
      <c r="E2448" s="169"/>
      <c r="F2448" s="170"/>
      <c r="G2448" s="171"/>
      <c r="H2448" s="171"/>
      <c r="N2448" s="189"/>
      <c r="O2448" s="189"/>
    </row>
    <row r="2449" spans="1:15" ht="16.2" thickBot="1">
      <c r="A2449" s="184"/>
      <c r="B2449" s="187"/>
      <c r="D2449" s="168"/>
      <c r="E2449" s="169"/>
      <c r="F2449" s="170"/>
      <c r="G2449" s="171"/>
      <c r="H2449" s="171"/>
      <c r="N2449" s="189"/>
      <c r="O2449" s="189"/>
    </row>
    <row r="2450" spans="1:15" ht="16.2" thickBot="1">
      <c r="A2450" s="184"/>
      <c r="B2450" s="187"/>
      <c r="D2450" s="168"/>
      <c r="E2450" s="169"/>
      <c r="F2450" s="170"/>
      <c r="G2450" s="171"/>
      <c r="H2450" s="171"/>
      <c r="N2450" s="189"/>
      <c r="O2450" s="189"/>
    </row>
    <row r="2451" spans="1:15" ht="16.2" thickBot="1">
      <c r="A2451" s="184"/>
      <c r="B2451" s="187"/>
      <c r="D2451" s="168"/>
      <c r="E2451" s="169"/>
      <c r="F2451" s="170"/>
      <c r="G2451" s="171"/>
      <c r="H2451" s="171"/>
      <c r="N2451" s="189"/>
      <c r="O2451" s="189"/>
    </row>
    <row r="2452" spans="1:15" ht="16.2" thickBot="1">
      <c r="A2452" s="184"/>
      <c r="B2452" s="187"/>
      <c r="D2452" s="168"/>
      <c r="E2452" s="169"/>
      <c r="F2452" s="170"/>
      <c r="G2452" s="171"/>
      <c r="H2452" s="171"/>
      <c r="N2452" s="189"/>
      <c r="O2452" s="189"/>
    </row>
    <row r="2453" spans="1:15" ht="16.2" thickBot="1">
      <c r="A2453" s="184"/>
      <c r="B2453" s="187"/>
      <c r="D2453" s="168"/>
      <c r="E2453" s="169"/>
      <c r="F2453" s="170"/>
      <c r="G2453" s="171"/>
      <c r="H2453" s="171"/>
      <c r="N2453" s="189"/>
      <c r="O2453" s="189"/>
    </row>
    <row r="2454" spans="1:15" ht="16.2" thickBot="1">
      <c r="A2454" s="184"/>
      <c r="B2454" s="187"/>
      <c r="D2454" s="168"/>
      <c r="E2454" s="169"/>
      <c r="F2454" s="170"/>
      <c r="G2454" s="171"/>
      <c r="H2454" s="171"/>
      <c r="N2454" s="189"/>
      <c r="O2454" s="189"/>
    </row>
    <row r="2455" spans="1:15" ht="16.2" thickBot="1">
      <c r="A2455" s="184"/>
      <c r="B2455" s="187"/>
      <c r="D2455" s="168"/>
      <c r="E2455" s="169"/>
      <c r="F2455" s="170"/>
      <c r="G2455" s="171"/>
      <c r="H2455" s="171"/>
      <c r="N2455" s="189"/>
      <c r="O2455" s="189"/>
    </row>
    <row r="2456" spans="1:15" ht="16.2" thickBot="1">
      <c r="A2456" s="184"/>
      <c r="B2456" s="187"/>
      <c r="D2456" s="168"/>
      <c r="E2456" s="169"/>
      <c r="F2456" s="170"/>
      <c r="G2456" s="171"/>
      <c r="H2456" s="171"/>
      <c r="N2456" s="189"/>
      <c r="O2456" s="189"/>
    </row>
    <row r="2457" spans="1:15" ht="16.2" thickBot="1">
      <c r="A2457" s="184"/>
      <c r="B2457" s="187"/>
      <c r="D2457" s="168"/>
      <c r="E2457" s="169"/>
      <c r="F2457" s="170"/>
      <c r="G2457" s="171"/>
      <c r="H2457" s="171"/>
      <c r="N2457" s="189"/>
      <c r="O2457" s="189"/>
    </row>
    <row r="2458" spans="1:15" ht="16.2" thickBot="1">
      <c r="A2458" s="184"/>
      <c r="B2458" s="187"/>
      <c r="D2458" s="168"/>
      <c r="E2458" s="169"/>
      <c r="F2458" s="170"/>
      <c r="G2458" s="171"/>
      <c r="H2458" s="171"/>
      <c r="N2458" s="189"/>
      <c r="O2458" s="189"/>
    </row>
    <row r="2459" spans="1:15" ht="16.2" thickBot="1">
      <c r="A2459" s="184"/>
      <c r="B2459" s="187"/>
      <c r="D2459" s="168"/>
      <c r="E2459" s="169"/>
      <c r="F2459" s="170"/>
      <c r="G2459" s="171"/>
      <c r="H2459" s="171"/>
      <c r="N2459" s="189"/>
      <c r="O2459" s="189"/>
    </row>
    <row r="2460" spans="1:15" ht="16.2" thickBot="1">
      <c r="A2460" s="184"/>
      <c r="B2460" s="187"/>
      <c r="D2460" s="168"/>
      <c r="E2460" s="169"/>
      <c r="F2460" s="170"/>
      <c r="G2460" s="171"/>
      <c r="H2460" s="171"/>
      <c r="N2460" s="189"/>
      <c r="O2460" s="189"/>
    </row>
    <row r="2461" spans="1:15" ht="16.2" thickBot="1">
      <c r="A2461" s="184"/>
      <c r="B2461" s="187"/>
      <c r="D2461" s="168"/>
      <c r="E2461" s="169"/>
      <c r="F2461" s="170"/>
      <c r="G2461" s="171"/>
      <c r="H2461" s="171"/>
      <c r="N2461" s="189"/>
      <c r="O2461" s="189"/>
    </row>
    <row r="2462" spans="1:15" ht="16.2" thickBot="1">
      <c r="A2462" s="184"/>
      <c r="B2462" s="187"/>
      <c r="D2462" s="168"/>
      <c r="E2462" s="169"/>
      <c r="F2462" s="170"/>
      <c r="G2462" s="171"/>
      <c r="H2462" s="171"/>
      <c r="N2462" s="189"/>
      <c r="O2462" s="189"/>
    </row>
    <row r="2463" spans="1:15" ht="16.2" thickBot="1">
      <c r="A2463" s="184"/>
      <c r="B2463" s="187"/>
      <c r="D2463" s="168"/>
      <c r="E2463" s="169"/>
      <c r="F2463" s="170"/>
      <c r="G2463" s="171"/>
      <c r="H2463" s="171"/>
      <c r="N2463" s="189"/>
      <c r="O2463" s="189"/>
    </row>
    <row r="2464" spans="1:15" ht="16.2" thickBot="1">
      <c r="A2464" s="184"/>
      <c r="B2464" s="187"/>
      <c r="D2464" s="168"/>
      <c r="E2464" s="169"/>
      <c r="F2464" s="170"/>
      <c r="G2464" s="171"/>
      <c r="H2464" s="171"/>
      <c r="N2464" s="189"/>
      <c r="O2464" s="189"/>
    </row>
    <row r="2465" spans="1:15" ht="16.2" thickBot="1">
      <c r="A2465" s="184"/>
      <c r="B2465" s="187"/>
      <c r="D2465" s="168"/>
      <c r="E2465" s="169"/>
      <c r="F2465" s="170"/>
      <c r="G2465" s="171"/>
      <c r="H2465" s="171"/>
      <c r="N2465" s="189"/>
      <c r="O2465" s="189"/>
    </row>
    <row r="2466" spans="1:15" ht="16.2" thickBot="1">
      <c r="A2466" s="184"/>
      <c r="B2466" s="187"/>
      <c r="D2466" s="168"/>
      <c r="E2466" s="169"/>
      <c r="F2466" s="170"/>
      <c r="G2466" s="171"/>
      <c r="H2466" s="171"/>
      <c r="N2466" s="189"/>
      <c r="O2466" s="189"/>
    </row>
    <row r="2467" spans="1:15" ht="16.2" thickBot="1">
      <c r="A2467" s="184"/>
      <c r="B2467" s="187"/>
      <c r="D2467" s="168"/>
      <c r="E2467" s="169"/>
      <c r="F2467" s="170"/>
      <c r="G2467" s="171"/>
      <c r="H2467" s="171"/>
      <c r="N2467" s="189"/>
      <c r="O2467" s="189"/>
    </row>
    <row r="2468" spans="1:15" ht="16.2" thickBot="1">
      <c r="A2468" s="184"/>
      <c r="B2468" s="187"/>
      <c r="D2468" s="168"/>
      <c r="E2468" s="169"/>
      <c r="F2468" s="170"/>
      <c r="G2468" s="171"/>
      <c r="H2468" s="171"/>
      <c r="N2468" s="189"/>
      <c r="O2468" s="189"/>
    </row>
    <row r="2469" spans="1:15" ht="16.2" thickBot="1">
      <c r="A2469" s="184"/>
      <c r="B2469" s="187"/>
      <c r="D2469" s="168"/>
      <c r="E2469" s="169"/>
      <c r="F2469" s="170"/>
      <c r="G2469" s="171"/>
      <c r="H2469" s="171"/>
      <c r="N2469" s="189"/>
      <c r="O2469" s="189"/>
    </row>
    <row r="2470" spans="1:15" ht="16.2" thickBot="1">
      <c r="A2470" s="184"/>
      <c r="B2470" s="187"/>
      <c r="D2470" s="168"/>
      <c r="E2470" s="169"/>
      <c r="F2470" s="170"/>
      <c r="G2470" s="171"/>
      <c r="H2470" s="171"/>
      <c r="N2470" s="189"/>
      <c r="O2470" s="189"/>
    </row>
    <row r="2471" spans="1:15" ht="16.2" thickBot="1">
      <c r="A2471" s="184"/>
      <c r="B2471" s="187"/>
      <c r="D2471" s="168"/>
      <c r="E2471" s="169"/>
      <c r="F2471" s="170"/>
      <c r="G2471" s="171"/>
      <c r="H2471" s="171"/>
      <c r="N2471" s="189"/>
      <c r="O2471" s="189"/>
    </row>
    <row r="2472" spans="1:15" ht="16.2" thickBot="1">
      <c r="A2472" s="184"/>
      <c r="B2472" s="187"/>
      <c r="D2472" s="168"/>
      <c r="E2472" s="169"/>
      <c r="F2472" s="170"/>
      <c r="G2472" s="171"/>
      <c r="H2472" s="171"/>
      <c r="N2472" s="189"/>
      <c r="O2472" s="189"/>
    </row>
    <row r="2473" spans="1:15" ht="16.2" thickBot="1">
      <c r="A2473" s="184"/>
      <c r="B2473" s="187"/>
      <c r="D2473" s="168"/>
      <c r="E2473" s="169"/>
      <c r="F2473" s="170"/>
      <c r="G2473" s="171"/>
      <c r="H2473" s="171"/>
      <c r="N2473" s="189"/>
      <c r="O2473" s="189"/>
    </row>
    <row r="2474" spans="1:15" ht="16.2" thickBot="1">
      <c r="A2474" s="184"/>
      <c r="B2474" s="187"/>
      <c r="D2474" s="168"/>
      <c r="E2474" s="169"/>
      <c r="F2474" s="170"/>
      <c r="G2474" s="171"/>
      <c r="H2474" s="171"/>
      <c r="N2474" s="189"/>
      <c r="O2474" s="189"/>
    </row>
    <row r="2475" spans="1:15" ht="16.2" thickBot="1">
      <c r="A2475" s="184"/>
      <c r="B2475" s="187"/>
      <c r="D2475" s="168"/>
      <c r="E2475" s="169"/>
      <c r="F2475" s="170"/>
      <c r="G2475" s="171"/>
      <c r="H2475" s="171"/>
      <c r="N2475" s="189"/>
      <c r="O2475" s="189"/>
    </row>
    <row r="2476" spans="1:15" ht="16.2" thickBot="1">
      <c r="A2476" s="184"/>
      <c r="B2476" s="187"/>
      <c r="D2476" s="168"/>
      <c r="E2476" s="169"/>
      <c r="F2476" s="170"/>
      <c r="G2476" s="171"/>
      <c r="H2476" s="171"/>
      <c r="N2476" s="189"/>
      <c r="O2476" s="189"/>
    </row>
    <row r="2477" spans="1:15" ht="16.2" thickBot="1">
      <c r="A2477" s="184"/>
      <c r="B2477" s="187"/>
      <c r="D2477" s="168"/>
      <c r="E2477" s="169"/>
      <c r="F2477" s="170"/>
      <c r="G2477" s="171"/>
      <c r="H2477" s="171"/>
      <c r="N2477" s="189"/>
      <c r="O2477" s="189"/>
    </row>
    <row r="2478" spans="1:15" ht="16.2" thickBot="1">
      <c r="A2478" s="184"/>
      <c r="B2478" s="187"/>
      <c r="D2478" s="168"/>
      <c r="E2478" s="169"/>
      <c r="F2478" s="170"/>
      <c r="G2478" s="171"/>
      <c r="H2478" s="171"/>
      <c r="N2478" s="189"/>
      <c r="O2478" s="189"/>
    </row>
    <row r="2479" spans="1:15" ht="16.2" thickBot="1">
      <c r="A2479" s="184"/>
      <c r="B2479" s="187"/>
      <c r="D2479" s="168"/>
      <c r="E2479" s="169"/>
      <c r="F2479" s="170"/>
      <c r="G2479" s="171"/>
      <c r="H2479" s="171"/>
      <c r="N2479" s="189"/>
      <c r="O2479" s="189"/>
    </row>
    <row r="2480" spans="1:15" ht="16.2" thickBot="1">
      <c r="A2480" s="184"/>
      <c r="B2480" s="187"/>
      <c r="D2480" s="168"/>
      <c r="E2480" s="169"/>
      <c r="F2480" s="170"/>
      <c r="G2480" s="171"/>
      <c r="H2480" s="171"/>
      <c r="N2480" s="189"/>
      <c r="O2480" s="189"/>
    </row>
    <row r="2481" spans="1:15" ht="16.2" thickBot="1">
      <c r="A2481" s="184"/>
      <c r="B2481" s="187"/>
      <c r="D2481" s="168"/>
      <c r="E2481" s="169"/>
      <c r="F2481" s="170"/>
      <c r="G2481" s="171"/>
      <c r="H2481" s="171"/>
      <c r="N2481" s="189"/>
      <c r="O2481" s="189"/>
    </row>
    <row r="2482" spans="1:15" ht="16.2" thickBot="1">
      <c r="A2482" s="184"/>
      <c r="B2482" s="187"/>
      <c r="D2482" s="168"/>
      <c r="E2482" s="169"/>
      <c r="F2482" s="170"/>
      <c r="G2482" s="171"/>
      <c r="H2482" s="171"/>
      <c r="N2482" s="189"/>
      <c r="O2482" s="189"/>
    </row>
    <row r="2483" spans="1:15" ht="16.2" thickBot="1">
      <c r="A2483" s="184"/>
      <c r="B2483" s="187"/>
      <c r="D2483" s="168"/>
      <c r="E2483" s="169"/>
      <c r="F2483" s="170"/>
      <c r="G2483" s="171"/>
      <c r="H2483" s="171"/>
      <c r="N2483" s="189"/>
      <c r="O2483" s="189"/>
    </row>
    <row r="2484" spans="1:15" ht="16.2" thickBot="1">
      <c r="A2484" s="184"/>
      <c r="B2484" s="187"/>
      <c r="D2484" s="168"/>
      <c r="E2484" s="169"/>
      <c r="F2484" s="170"/>
      <c r="G2484" s="171"/>
      <c r="H2484" s="171"/>
      <c r="N2484" s="189"/>
      <c r="O2484" s="189"/>
    </row>
    <row r="2485" spans="1:15" ht="16.2" thickBot="1">
      <c r="A2485" s="184"/>
      <c r="B2485" s="187"/>
      <c r="D2485" s="168"/>
      <c r="E2485" s="169"/>
      <c r="F2485" s="170"/>
      <c r="G2485" s="171"/>
      <c r="H2485" s="171"/>
      <c r="N2485" s="189"/>
      <c r="O2485" s="189"/>
    </row>
    <row r="2486" spans="1:15" ht="16.2" thickBot="1">
      <c r="A2486" s="184"/>
      <c r="B2486" s="187"/>
      <c r="D2486" s="168"/>
      <c r="E2486" s="169"/>
      <c r="F2486" s="170"/>
      <c r="G2486" s="171"/>
      <c r="H2486" s="171"/>
      <c r="N2486" s="189"/>
      <c r="O2486" s="189"/>
    </row>
    <row r="2487" spans="1:15" ht="16.2" thickBot="1">
      <c r="A2487" s="184"/>
      <c r="B2487" s="187"/>
      <c r="D2487" s="168"/>
      <c r="E2487" s="169"/>
      <c r="F2487" s="170"/>
      <c r="G2487" s="171"/>
      <c r="H2487" s="171"/>
      <c r="N2487" s="189"/>
      <c r="O2487" s="189"/>
    </row>
    <row r="2488" spans="1:15" ht="16.2" thickBot="1">
      <c r="A2488" s="184"/>
      <c r="B2488" s="187"/>
      <c r="D2488" s="168"/>
      <c r="E2488" s="169"/>
      <c r="F2488" s="170"/>
      <c r="G2488" s="171"/>
      <c r="H2488" s="171"/>
      <c r="N2488" s="189"/>
      <c r="O2488" s="189"/>
    </row>
    <row r="2489" spans="1:15" ht="16.2" thickBot="1">
      <c r="A2489" s="184"/>
      <c r="B2489" s="187"/>
      <c r="D2489" s="168"/>
      <c r="E2489" s="169"/>
      <c r="F2489" s="170"/>
      <c r="G2489" s="171"/>
      <c r="H2489" s="171"/>
      <c r="N2489" s="189"/>
      <c r="O2489" s="189"/>
    </row>
    <row r="2490" spans="1:15" ht="16.2" thickBot="1">
      <c r="A2490" s="184"/>
      <c r="B2490" s="187"/>
      <c r="D2490" s="168"/>
      <c r="E2490" s="169"/>
      <c r="F2490" s="170"/>
      <c r="G2490" s="171"/>
      <c r="H2490" s="171"/>
      <c r="N2490" s="189"/>
      <c r="O2490" s="189"/>
    </row>
    <row r="2491" spans="1:15" ht="16.2" thickBot="1">
      <c r="A2491" s="184"/>
      <c r="B2491" s="187"/>
      <c r="D2491" s="168"/>
      <c r="E2491" s="169"/>
      <c r="F2491" s="170"/>
      <c r="G2491" s="171"/>
      <c r="H2491" s="171"/>
      <c r="N2491" s="189"/>
      <c r="O2491" s="189"/>
    </row>
    <row r="2492" spans="1:15" ht="16.2" thickBot="1">
      <c r="A2492" s="184"/>
      <c r="B2492" s="187"/>
      <c r="D2492" s="168"/>
      <c r="E2492" s="169"/>
      <c r="F2492" s="170"/>
      <c r="G2492" s="171"/>
      <c r="H2492" s="171"/>
      <c r="N2492" s="189"/>
      <c r="O2492" s="189"/>
    </row>
    <row r="2493" spans="1:15" ht="16.2" thickBot="1">
      <c r="A2493" s="184"/>
      <c r="B2493" s="187"/>
      <c r="D2493" s="168"/>
      <c r="E2493" s="169"/>
      <c r="F2493" s="170"/>
      <c r="G2493" s="171"/>
      <c r="H2493" s="171"/>
      <c r="N2493" s="189"/>
      <c r="O2493" s="189"/>
    </row>
    <row r="2494" spans="1:15" ht="16.2" thickBot="1">
      <c r="A2494" s="184"/>
      <c r="B2494" s="187"/>
      <c r="D2494" s="168"/>
      <c r="E2494" s="169"/>
      <c r="F2494" s="170"/>
      <c r="G2494" s="171"/>
      <c r="H2494" s="171"/>
      <c r="N2494" s="189"/>
      <c r="O2494" s="189"/>
    </row>
    <row r="2495" spans="1:15" ht="16.2" thickBot="1">
      <c r="A2495" s="184"/>
      <c r="B2495" s="187"/>
      <c r="D2495" s="168"/>
      <c r="E2495" s="169"/>
      <c r="F2495" s="170"/>
      <c r="G2495" s="171"/>
      <c r="H2495" s="171"/>
      <c r="N2495" s="189"/>
      <c r="O2495" s="189"/>
    </row>
    <row r="2496" spans="1:15" ht="16.2" thickBot="1">
      <c r="A2496" s="184"/>
      <c r="B2496" s="187"/>
      <c r="D2496" s="168"/>
      <c r="E2496" s="169"/>
      <c r="F2496" s="170"/>
      <c r="G2496" s="171"/>
      <c r="H2496" s="171"/>
      <c r="N2496" s="189"/>
      <c r="O2496" s="189"/>
    </row>
    <row r="2497" spans="1:15" ht="16.2" thickBot="1">
      <c r="A2497" s="184"/>
      <c r="B2497" s="187"/>
      <c r="D2497" s="168"/>
      <c r="E2497" s="169"/>
      <c r="F2497" s="170"/>
      <c r="G2497" s="171"/>
      <c r="H2497" s="171"/>
      <c r="N2497" s="189"/>
      <c r="O2497" s="189"/>
    </row>
    <row r="2498" spans="1:15" ht="16.2" thickBot="1">
      <c r="A2498" s="184"/>
      <c r="B2498" s="187"/>
      <c r="D2498" s="168"/>
      <c r="E2498" s="169"/>
      <c r="F2498" s="170"/>
      <c r="G2498" s="171"/>
      <c r="H2498" s="171"/>
      <c r="N2498" s="189"/>
      <c r="O2498" s="189"/>
    </row>
    <row r="2499" spans="1:15" ht="16.2" thickBot="1">
      <c r="A2499" s="184"/>
      <c r="B2499" s="187"/>
      <c r="D2499" s="168"/>
      <c r="E2499" s="169"/>
      <c r="F2499" s="170"/>
      <c r="G2499" s="171"/>
      <c r="H2499" s="171"/>
      <c r="N2499" s="189"/>
      <c r="O2499" s="189"/>
    </row>
    <row r="2500" spans="1:15" ht="16.2" thickBot="1">
      <c r="A2500" s="184"/>
      <c r="B2500" s="187"/>
      <c r="D2500" s="168"/>
      <c r="E2500" s="169"/>
      <c r="F2500" s="170"/>
      <c r="G2500" s="171"/>
      <c r="H2500" s="171"/>
      <c r="N2500" s="189"/>
      <c r="O2500" s="189"/>
    </row>
    <row r="2501" spans="1:15" ht="16.2" thickBot="1">
      <c r="A2501" s="184"/>
      <c r="B2501" s="187"/>
      <c r="D2501" s="168"/>
      <c r="E2501" s="169"/>
      <c r="F2501" s="170"/>
      <c r="G2501" s="171"/>
      <c r="H2501" s="171"/>
      <c r="N2501" s="189"/>
      <c r="O2501" s="189"/>
    </row>
    <row r="2502" spans="1:15" ht="16.2" thickBot="1">
      <c r="A2502" s="184"/>
      <c r="B2502" s="187"/>
      <c r="D2502" s="168"/>
      <c r="E2502" s="169"/>
      <c r="F2502" s="170"/>
      <c r="G2502" s="171"/>
      <c r="H2502" s="171"/>
      <c r="N2502" s="189"/>
      <c r="O2502" s="189"/>
    </row>
    <row r="2503" spans="1:15" ht="16.2" thickBot="1">
      <c r="A2503" s="184"/>
      <c r="B2503" s="187"/>
      <c r="D2503" s="168"/>
      <c r="E2503" s="169"/>
      <c r="F2503" s="170"/>
      <c r="G2503" s="171"/>
      <c r="H2503" s="171"/>
      <c r="N2503" s="189"/>
      <c r="O2503" s="189"/>
    </row>
    <row r="2504" spans="1:15" ht="16.2" thickBot="1">
      <c r="A2504" s="184"/>
      <c r="B2504" s="187"/>
      <c r="D2504" s="168"/>
      <c r="E2504" s="169"/>
      <c r="F2504" s="170"/>
      <c r="G2504" s="171"/>
      <c r="H2504" s="171"/>
      <c r="N2504" s="189"/>
      <c r="O2504" s="189"/>
    </row>
    <row r="2505" spans="1:15" ht="16.2" thickBot="1">
      <c r="A2505" s="184"/>
      <c r="B2505" s="187"/>
      <c r="D2505" s="168"/>
      <c r="E2505" s="169"/>
      <c r="F2505" s="170"/>
      <c r="G2505" s="171"/>
      <c r="H2505" s="171"/>
      <c r="N2505" s="189"/>
      <c r="O2505" s="189"/>
    </row>
    <row r="2506" spans="1:15" ht="16.2" thickBot="1">
      <c r="A2506" s="184"/>
      <c r="B2506" s="187"/>
      <c r="D2506" s="168"/>
      <c r="E2506" s="169"/>
      <c r="F2506" s="170"/>
      <c r="G2506" s="171"/>
      <c r="H2506" s="171"/>
      <c r="N2506" s="189"/>
      <c r="O2506" s="189"/>
    </row>
    <row r="2507" spans="1:15" ht="16.2" thickBot="1">
      <c r="A2507" s="184"/>
      <c r="B2507" s="187"/>
      <c r="D2507" s="168"/>
      <c r="E2507" s="169"/>
      <c r="F2507" s="170"/>
      <c r="G2507" s="171"/>
      <c r="H2507" s="171"/>
      <c r="N2507" s="189"/>
      <c r="O2507" s="189"/>
    </row>
    <row r="2508" spans="1:15" ht="16.2" thickBot="1">
      <c r="A2508" s="184"/>
      <c r="B2508" s="187"/>
      <c r="D2508" s="168"/>
      <c r="E2508" s="169"/>
      <c r="F2508" s="170"/>
      <c r="G2508" s="171"/>
      <c r="H2508" s="171"/>
      <c r="N2508" s="189"/>
      <c r="O2508" s="189"/>
    </row>
    <row r="2509" spans="1:15" ht="16.2" thickBot="1">
      <c r="A2509" s="184"/>
      <c r="B2509" s="187"/>
      <c r="D2509" s="168"/>
      <c r="E2509" s="169"/>
      <c r="F2509" s="170"/>
      <c r="G2509" s="171"/>
      <c r="H2509" s="171"/>
      <c r="N2509" s="189"/>
      <c r="O2509" s="189"/>
    </row>
    <row r="2510" spans="1:15" ht="16.2" thickBot="1">
      <c r="A2510" s="184"/>
      <c r="B2510" s="187"/>
      <c r="D2510" s="168"/>
      <c r="E2510" s="169"/>
      <c r="F2510" s="170"/>
      <c r="G2510" s="171"/>
      <c r="H2510" s="171"/>
      <c r="N2510" s="189"/>
      <c r="O2510" s="189"/>
    </row>
    <row r="2511" spans="1:15" ht="16.2" thickBot="1">
      <c r="A2511" s="184"/>
      <c r="B2511" s="187"/>
      <c r="D2511" s="168"/>
      <c r="E2511" s="169"/>
      <c r="F2511" s="170"/>
      <c r="G2511" s="171"/>
      <c r="H2511" s="171"/>
      <c r="N2511" s="189"/>
      <c r="O2511" s="189"/>
    </row>
    <row r="2512" spans="1:15" ht="16.2" thickBot="1">
      <c r="A2512" s="184"/>
      <c r="B2512" s="187"/>
      <c r="D2512" s="168"/>
      <c r="E2512" s="169"/>
      <c r="F2512" s="170"/>
      <c r="G2512" s="171"/>
      <c r="H2512" s="171"/>
      <c r="N2512" s="189"/>
      <c r="O2512" s="189"/>
    </row>
    <row r="2513" spans="1:15" ht="16.2" thickBot="1">
      <c r="A2513" s="184"/>
      <c r="B2513" s="187"/>
      <c r="D2513" s="168"/>
      <c r="E2513" s="169"/>
      <c r="F2513" s="170"/>
      <c r="G2513" s="171"/>
      <c r="H2513" s="171"/>
      <c r="N2513" s="189"/>
      <c r="O2513" s="189"/>
    </row>
    <row r="2514" spans="1:15" ht="16.2" thickBot="1">
      <c r="A2514" s="184"/>
      <c r="B2514" s="187"/>
      <c r="D2514" s="168"/>
      <c r="E2514" s="169"/>
      <c r="F2514" s="170"/>
      <c r="G2514" s="171"/>
      <c r="H2514" s="171"/>
      <c r="N2514" s="189"/>
      <c r="O2514" s="189"/>
    </row>
    <row r="2515" spans="1:15" ht="16.2" thickBot="1">
      <c r="A2515" s="184"/>
      <c r="B2515" s="187"/>
      <c r="D2515" s="168"/>
      <c r="E2515" s="169"/>
      <c r="F2515" s="170"/>
      <c r="G2515" s="171"/>
      <c r="H2515" s="171"/>
      <c r="N2515" s="189"/>
      <c r="O2515" s="189"/>
    </row>
    <row r="2516" spans="1:15" ht="16.2" thickBot="1">
      <c r="A2516" s="184"/>
      <c r="B2516" s="187"/>
      <c r="D2516" s="168"/>
      <c r="E2516" s="169"/>
      <c r="F2516" s="170"/>
      <c r="G2516" s="171"/>
      <c r="H2516" s="171"/>
      <c r="N2516" s="189"/>
      <c r="O2516" s="189"/>
    </row>
    <row r="2517" spans="1:15" ht="16.2" thickBot="1">
      <c r="A2517" s="184"/>
      <c r="B2517" s="187"/>
      <c r="D2517" s="168"/>
      <c r="E2517" s="169"/>
      <c r="F2517" s="170"/>
      <c r="G2517" s="171"/>
      <c r="H2517" s="171"/>
      <c r="N2517" s="189"/>
      <c r="O2517" s="189"/>
    </row>
    <row r="2518" spans="1:15" ht="16.2" thickBot="1">
      <c r="A2518" s="184"/>
      <c r="B2518" s="187"/>
      <c r="D2518" s="168"/>
      <c r="E2518" s="169"/>
      <c r="F2518" s="170"/>
      <c r="G2518" s="171"/>
      <c r="H2518" s="171"/>
      <c r="N2518" s="189"/>
      <c r="O2518" s="189"/>
    </row>
    <row r="2519" spans="1:15" ht="16.2" thickBot="1">
      <c r="A2519" s="184"/>
      <c r="B2519" s="187"/>
      <c r="D2519" s="168"/>
      <c r="E2519" s="169"/>
      <c r="F2519" s="170"/>
      <c r="G2519" s="171"/>
      <c r="H2519" s="171"/>
      <c r="N2519" s="189"/>
      <c r="O2519" s="189"/>
    </row>
    <row r="2520" spans="1:15" ht="16.2" thickBot="1">
      <c r="A2520" s="184"/>
      <c r="B2520" s="187"/>
      <c r="D2520" s="168"/>
      <c r="E2520" s="169"/>
      <c r="F2520" s="170"/>
      <c r="G2520" s="171"/>
      <c r="H2520" s="171"/>
      <c r="N2520" s="189"/>
      <c r="O2520" s="189"/>
    </row>
    <row r="2521" spans="1:15" ht="16.2" thickBot="1">
      <c r="A2521" s="184"/>
      <c r="B2521" s="187"/>
      <c r="D2521" s="168"/>
      <c r="E2521" s="169"/>
      <c r="F2521" s="170"/>
      <c r="G2521" s="171"/>
      <c r="H2521" s="171"/>
      <c r="N2521" s="189"/>
      <c r="O2521" s="189"/>
    </row>
    <row r="2522" spans="1:15" ht="16.2" thickBot="1">
      <c r="A2522" s="184"/>
      <c r="B2522" s="187"/>
      <c r="D2522" s="168"/>
      <c r="E2522" s="169"/>
      <c r="F2522" s="170"/>
      <c r="G2522" s="171"/>
      <c r="H2522" s="171"/>
      <c r="N2522" s="189"/>
      <c r="O2522" s="189"/>
    </row>
    <row r="2523" spans="1:15" ht="16.2" thickBot="1">
      <c r="A2523" s="184"/>
      <c r="B2523" s="187"/>
      <c r="D2523" s="168"/>
      <c r="E2523" s="169"/>
      <c r="F2523" s="170"/>
      <c r="G2523" s="171"/>
      <c r="H2523" s="171"/>
      <c r="N2523" s="189"/>
      <c r="O2523" s="189"/>
    </row>
    <row r="2524" spans="1:15" ht="16.2" thickBot="1">
      <c r="A2524" s="184"/>
      <c r="B2524" s="187"/>
      <c r="D2524" s="168"/>
      <c r="E2524" s="169"/>
      <c r="F2524" s="170"/>
      <c r="G2524" s="171"/>
      <c r="H2524" s="171"/>
      <c r="N2524" s="189"/>
      <c r="O2524" s="189"/>
    </row>
    <row r="2525" spans="1:15" ht="16.2" thickBot="1">
      <c r="A2525" s="184"/>
      <c r="B2525" s="187"/>
      <c r="D2525" s="168"/>
      <c r="E2525" s="169"/>
      <c r="F2525" s="170"/>
      <c r="G2525" s="171"/>
      <c r="H2525" s="171"/>
      <c r="N2525" s="189"/>
      <c r="O2525" s="189"/>
    </row>
    <row r="2526" spans="1:15" ht="16.2" thickBot="1">
      <c r="A2526" s="184"/>
      <c r="B2526" s="187"/>
      <c r="D2526" s="168"/>
      <c r="E2526" s="169"/>
      <c r="F2526" s="170"/>
      <c r="G2526" s="171"/>
      <c r="H2526" s="171"/>
      <c r="N2526" s="189"/>
      <c r="O2526" s="189"/>
    </row>
    <row r="2527" spans="1:15" ht="16.2" thickBot="1">
      <c r="A2527" s="184"/>
      <c r="B2527" s="187"/>
      <c r="D2527" s="168"/>
      <c r="E2527" s="169"/>
      <c r="F2527" s="170"/>
      <c r="G2527" s="171"/>
      <c r="H2527" s="171"/>
      <c r="N2527" s="189"/>
      <c r="O2527" s="189"/>
    </row>
    <row r="2528" spans="1:15" ht="16.2" thickBot="1">
      <c r="A2528" s="184"/>
      <c r="B2528" s="187"/>
      <c r="D2528" s="168"/>
      <c r="E2528" s="169"/>
      <c r="F2528" s="170"/>
      <c r="G2528" s="171"/>
      <c r="H2528" s="171"/>
      <c r="N2528" s="189"/>
      <c r="O2528" s="189"/>
    </row>
    <row r="2529" spans="1:15" ht="16.2" thickBot="1">
      <c r="A2529" s="184"/>
      <c r="B2529" s="187"/>
      <c r="D2529" s="168"/>
      <c r="E2529" s="169"/>
      <c r="F2529" s="170"/>
      <c r="G2529" s="171"/>
      <c r="H2529" s="171"/>
      <c r="N2529" s="189"/>
      <c r="O2529" s="189"/>
    </row>
    <row r="2530" spans="1:15" ht="16.2" thickBot="1">
      <c r="A2530" s="184"/>
      <c r="B2530" s="187"/>
      <c r="D2530" s="168"/>
      <c r="E2530" s="169"/>
      <c r="F2530" s="170"/>
      <c r="G2530" s="171"/>
      <c r="H2530" s="171"/>
      <c r="N2530" s="189"/>
      <c r="O2530" s="189"/>
    </row>
    <row r="2531" spans="1:15" ht="16.2" thickBot="1">
      <c r="A2531" s="184"/>
      <c r="B2531" s="187"/>
      <c r="D2531" s="168"/>
      <c r="E2531" s="169"/>
      <c r="F2531" s="170"/>
      <c r="G2531" s="171"/>
      <c r="H2531" s="171"/>
      <c r="N2531" s="189"/>
      <c r="O2531" s="189"/>
    </row>
    <row r="2532" spans="1:15" ht="16.2" thickBot="1">
      <c r="A2532" s="184"/>
      <c r="B2532" s="187"/>
      <c r="D2532" s="168"/>
      <c r="E2532" s="169"/>
      <c r="F2532" s="170"/>
      <c r="G2532" s="171"/>
      <c r="H2532" s="171"/>
      <c r="N2532" s="189"/>
      <c r="O2532" s="189"/>
    </row>
    <row r="2533" spans="1:15" ht="16.2" thickBot="1">
      <c r="A2533" s="184"/>
      <c r="B2533" s="187"/>
      <c r="D2533" s="168"/>
      <c r="E2533" s="169"/>
      <c r="F2533" s="170"/>
      <c r="G2533" s="171"/>
      <c r="H2533" s="171"/>
      <c r="N2533" s="189"/>
      <c r="O2533" s="189"/>
    </row>
    <row r="2534" spans="1:15" ht="16.2" thickBot="1">
      <c r="A2534" s="184"/>
      <c r="B2534" s="187"/>
      <c r="D2534" s="168"/>
      <c r="E2534" s="169"/>
      <c r="F2534" s="170"/>
      <c r="G2534" s="171"/>
      <c r="H2534" s="171"/>
      <c r="N2534" s="189"/>
      <c r="O2534" s="189"/>
    </row>
    <row r="2535" spans="1:15" ht="16.2" thickBot="1">
      <c r="A2535" s="184"/>
      <c r="B2535" s="187"/>
      <c r="D2535" s="168"/>
      <c r="E2535" s="169"/>
      <c r="F2535" s="170"/>
      <c r="G2535" s="171"/>
      <c r="H2535" s="171"/>
      <c r="N2535" s="189"/>
      <c r="O2535" s="189"/>
    </row>
    <row r="2536" spans="1:15" ht="16.2" thickBot="1">
      <c r="A2536" s="184"/>
      <c r="B2536" s="187"/>
      <c r="D2536" s="168"/>
      <c r="E2536" s="169"/>
      <c r="F2536" s="170"/>
      <c r="G2536" s="171"/>
      <c r="H2536" s="171"/>
      <c r="N2536" s="189"/>
      <c r="O2536" s="189"/>
    </row>
    <row r="2537" spans="1:15" ht="16.2" thickBot="1">
      <c r="A2537" s="184"/>
      <c r="B2537" s="187"/>
      <c r="D2537" s="168"/>
      <c r="E2537" s="169"/>
      <c r="F2537" s="170"/>
      <c r="G2537" s="171"/>
      <c r="H2537" s="171"/>
      <c r="N2537" s="189"/>
      <c r="O2537" s="189"/>
    </row>
    <row r="2538" spans="1:15" ht="16.2" thickBot="1">
      <c r="A2538" s="184"/>
      <c r="B2538" s="187"/>
      <c r="D2538" s="168"/>
      <c r="E2538" s="169"/>
      <c r="F2538" s="170"/>
      <c r="G2538" s="171"/>
      <c r="H2538" s="171"/>
      <c r="N2538" s="189"/>
      <c r="O2538" s="189"/>
    </row>
    <row r="2539" spans="1:15" ht="16.2" thickBot="1">
      <c r="A2539" s="184"/>
      <c r="B2539" s="187"/>
      <c r="D2539" s="168"/>
      <c r="E2539" s="169"/>
      <c r="F2539" s="170"/>
      <c r="G2539" s="171"/>
      <c r="H2539" s="171"/>
      <c r="N2539" s="189"/>
      <c r="O2539" s="189"/>
    </row>
    <row r="2540" spans="1:15" ht="16.2" thickBot="1">
      <c r="A2540" s="184"/>
      <c r="B2540" s="187"/>
      <c r="D2540" s="168"/>
      <c r="E2540" s="169"/>
      <c r="F2540" s="170"/>
      <c r="G2540" s="171"/>
      <c r="H2540" s="171"/>
      <c r="N2540" s="189"/>
      <c r="O2540" s="189"/>
    </row>
    <row r="2541" spans="1:15" ht="16.2" thickBot="1">
      <c r="A2541" s="184"/>
      <c r="B2541" s="187"/>
      <c r="D2541" s="168"/>
      <c r="E2541" s="169"/>
      <c r="F2541" s="170"/>
      <c r="G2541" s="171"/>
      <c r="H2541" s="171"/>
      <c r="N2541" s="189"/>
      <c r="O2541" s="189"/>
    </row>
    <row r="2542" spans="1:15" ht="16.2" thickBot="1">
      <c r="A2542" s="184"/>
      <c r="B2542" s="187"/>
      <c r="D2542" s="168"/>
      <c r="E2542" s="169"/>
      <c r="F2542" s="170"/>
      <c r="G2542" s="171"/>
      <c r="H2542" s="171"/>
      <c r="N2542" s="189"/>
      <c r="O2542" s="189"/>
    </row>
    <row r="2543" spans="1:15" ht="16.2" thickBot="1">
      <c r="A2543" s="184"/>
      <c r="B2543" s="187"/>
      <c r="D2543" s="168"/>
      <c r="E2543" s="169"/>
      <c r="F2543" s="170"/>
      <c r="G2543" s="171"/>
      <c r="H2543" s="171"/>
      <c r="N2543" s="189"/>
      <c r="O2543" s="189"/>
    </row>
    <row r="2544" spans="1:15" ht="16.2" thickBot="1">
      <c r="A2544" s="184"/>
      <c r="B2544" s="187"/>
      <c r="D2544" s="168"/>
      <c r="E2544" s="169"/>
      <c r="F2544" s="170"/>
      <c r="G2544" s="171"/>
      <c r="H2544" s="171"/>
      <c r="N2544" s="189"/>
      <c r="O2544" s="189"/>
    </row>
    <row r="2545" spans="1:15" ht="16.2" thickBot="1">
      <c r="A2545" s="184"/>
      <c r="B2545" s="187"/>
      <c r="D2545" s="168"/>
      <c r="E2545" s="169"/>
      <c r="F2545" s="170"/>
      <c r="G2545" s="171"/>
      <c r="H2545" s="171"/>
      <c r="N2545" s="189"/>
      <c r="O2545" s="189"/>
    </row>
    <row r="2546" spans="1:15" ht="16.2" thickBot="1">
      <c r="A2546" s="184"/>
      <c r="B2546" s="187"/>
      <c r="D2546" s="168"/>
      <c r="E2546" s="169"/>
      <c r="F2546" s="170"/>
      <c r="G2546" s="171"/>
      <c r="H2546" s="171"/>
      <c r="N2546" s="189"/>
      <c r="O2546" s="189"/>
    </row>
    <row r="2547" spans="1:15" ht="16.2" thickBot="1">
      <c r="A2547" s="184"/>
      <c r="B2547" s="187"/>
      <c r="D2547" s="168"/>
      <c r="E2547" s="169"/>
      <c r="F2547" s="170"/>
      <c r="G2547" s="171"/>
      <c r="H2547" s="171"/>
      <c r="N2547" s="189"/>
      <c r="O2547" s="189"/>
    </row>
    <row r="2548" spans="1:15" ht="16.2" thickBot="1">
      <c r="A2548" s="184"/>
      <c r="B2548" s="187"/>
      <c r="D2548" s="168"/>
      <c r="E2548" s="169"/>
      <c r="F2548" s="170"/>
      <c r="G2548" s="171"/>
      <c r="H2548" s="171"/>
      <c r="N2548" s="189"/>
      <c r="O2548" s="189"/>
    </row>
    <row r="2549" spans="1:15" ht="16.2" thickBot="1">
      <c r="A2549" s="184"/>
      <c r="B2549" s="187"/>
      <c r="D2549" s="168"/>
      <c r="E2549" s="169"/>
      <c r="F2549" s="170"/>
      <c r="G2549" s="171"/>
      <c r="H2549" s="171"/>
      <c r="N2549" s="189"/>
      <c r="O2549" s="189"/>
    </row>
    <row r="2550" spans="1:15" ht="16.2" thickBot="1">
      <c r="A2550" s="184"/>
      <c r="B2550" s="187"/>
      <c r="D2550" s="168"/>
      <c r="E2550" s="169"/>
      <c r="F2550" s="170"/>
      <c r="G2550" s="171"/>
      <c r="H2550" s="171"/>
      <c r="N2550" s="189"/>
      <c r="O2550" s="189"/>
    </row>
    <row r="2551" spans="1:15" ht="16.2" thickBot="1">
      <c r="A2551" s="184"/>
      <c r="B2551" s="187"/>
      <c r="D2551" s="168"/>
      <c r="E2551" s="169"/>
      <c r="F2551" s="170"/>
      <c r="G2551" s="171"/>
      <c r="H2551" s="171"/>
      <c r="N2551" s="189"/>
      <c r="O2551" s="189"/>
    </row>
    <row r="2552" spans="1:15" ht="16.2" thickBot="1">
      <c r="A2552" s="184"/>
      <c r="B2552" s="187"/>
      <c r="D2552" s="168"/>
      <c r="E2552" s="169"/>
      <c r="F2552" s="170"/>
      <c r="G2552" s="171"/>
      <c r="H2552" s="171"/>
      <c r="N2552" s="189"/>
      <c r="O2552" s="189"/>
    </row>
    <row r="2553" spans="1:15" ht="16.2" thickBot="1">
      <c r="A2553" s="184"/>
      <c r="B2553" s="187"/>
      <c r="D2553" s="168"/>
      <c r="E2553" s="169"/>
      <c r="F2553" s="170"/>
      <c r="G2553" s="171"/>
      <c r="H2553" s="171"/>
      <c r="N2553" s="189"/>
      <c r="O2553" s="189"/>
    </row>
    <row r="2554" spans="1:15" ht="16.2" thickBot="1">
      <c r="A2554" s="184"/>
      <c r="B2554" s="187"/>
      <c r="D2554" s="168"/>
      <c r="E2554" s="169"/>
      <c r="F2554" s="170"/>
      <c r="G2554" s="171"/>
      <c r="H2554" s="171"/>
      <c r="N2554" s="189"/>
      <c r="O2554" s="189"/>
    </row>
    <row r="2555" spans="1:15" ht="16.2" thickBot="1">
      <c r="A2555" s="184"/>
      <c r="B2555" s="187"/>
      <c r="D2555" s="168"/>
      <c r="E2555" s="169"/>
      <c r="F2555" s="170"/>
      <c r="G2555" s="171"/>
      <c r="H2555" s="171"/>
      <c r="N2555" s="189"/>
      <c r="O2555" s="189"/>
    </row>
    <row r="2556" spans="1:15" ht="16.2" thickBot="1">
      <c r="A2556" s="184"/>
      <c r="B2556" s="187"/>
      <c r="D2556" s="168"/>
      <c r="E2556" s="169"/>
      <c r="F2556" s="170"/>
      <c r="G2556" s="171"/>
      <c r="H2556" s="171"/>
      <c r="N2556" s="189"/>
      <c r="O2556" s="189"/>
    </row>
    <row r="2557" spans="1:15" ht="16.2" thickBot="1">
      <c r="A2557" s="184"/>
      <c r="B2557" s="187"/>
      <c r="D2557" s="168"/>
      <c r="E2557" s="169"/>
      <c r="F2557" s="170"/>
      <c r="G2557" s="171"/>
      <c r="H2557" s="171"/>
      <c r="N2557" s="189"/>
      <c r="O2557" s="189"/>
    </row>
    <row r="2558" spans="1:15" ht="16.2" thickBot="1">
      <c r="A2558" s="184"/>
      <c r="B2558" s="187"/>
      <c r="D2558" s="168"/>
      <c r="E2558" s="169"/>
      <c r="F2558" s="170"/>
      <c r="G2558" s="171"/>
      <c r="H2558" s="171"/>
      <c r="N2558" s="189"/>
      <c r="O2558" s="189"/>
    </row>
    <row r="2559" spans="1:15" ht="16.2" thickBot="1">
      <c r="A2559" s="184"/>
      <c r="B2559" s="187"/>
      <c r="D2559" s="168"/>
      <c r="E2559" s="169"/>
      <c r="F2559" s="170"/>
      <c r="G2559" s="171"/>
      <c r="H2559" s="171"/>
      <c r="N2559" s="189"/>
      <c r="O2559" s="189"/>
    </row>
    <row r="2560" spans="1:15" ht="16.2" thickBot="1">
      <c r="A2560" s="184"/>
      <c r="B2560" s="187"/>
      <c r="D2560" s="168"/>
      <c r="E2560" s="169"/>
      <c r="F2560" s="170"/>
      <c r="G2560" s="171"/>
      <c r="H2560" s="171"/>
      <c r="N2560" s="189"/>
      <c r="O2560" s="189"/>
    </row>
    <row r="2561" spans="1:15" ht="16.2" thickBot="1">
      <c r="A2561" s="184"/>
      <c r="B2561" s="187"/>
      <c r="D2561" s="168"/>
      <c r="E2561" s="169"/>
      <c r="F2561" s="170"/>
      <c r="G2561" s="171"/>
      <c r="H2561" s="171"/>
      <c r="N2561" s="189"/>
      <c r="O2561" s="189"/>
    </row>
    <row r="2562" spans="1:15" ht="16.2" thickBot="1">
      <c r="A2562" s="184"/>
      <c r="B2562" s="187"/>
      <c r="D2562" s="168"/>
      <c r="E2562" s="169"/>
      <c r="F2562" s="170"/>
      <c r="G2562" s="171"/>
      <c r="H2562" s="171"/>
      <c r="N2562" s="189"/>
      <c r="O2562" s="189"/>
    </row>
    <row r="2563" spans="1:15" ht="16.2" thickBot="1">
      <c r="A2563" s="184"/>
      <c r="B2563" s="187"/>
      <c r="D2563" s="168"/>
      <c r="E2563" s="169"/>
      <c r="F2563" s="170"/>
      <c r="G2563" s="171"/>
      <c r="H2563" s="171"/>
      <c r="N2563" s="189"/>
      <c r="O2563" s="189"/>
    </row>
    <row r="2564" spans="1:15" ht="16.2" thickBot="1">
      <c r="A2564" s="184"/>
      <c r="B2564" s="187"/>
      <c r="D2564" s="168"/>
      <c r="E2564" s="169"/>
      <c r="F2564" s="170"/>
      <c r="G2564" s="171"/>
      <c r="H2564" s="171"/>
      <c r="N2564" s="189"/>
      <c r="O2564" s="189"/>
    </row>
    <row r="2565" spans="1:15" ht="16.2" thickBot="1">
      <c r="A2565" s="184"/>
      <c r="B2565" s="187"/>
      <c r="D2565" s="168"/>
      <c r="E2565" s="169"/>
      <c r="F2565" s="170"/>
      <c r="G2565" s="171"/>
      <c r="H2565" s="171"/>
      <c r="N2565" s="189"/>
      <c r="O2565" s="189"/>
    </row>
    <row r="2566" spans="1:15" ht="16.2" thickBot="1">
      <c r="A2566" s="184"/>
      <c r="B2566" s="187"/>
      <c r="D2566" s="168"/>
      <c r="E2566" s="169"/>
      <c r="F2566" s="170"/>
      <c r="G2566" s="171"/>
      <c r="H2566" s="171"/>
      <c r="N2566" s="189"/>
      <c r="O2566" s="189"/>
    </row>
    <row r="2567" spans="1:15" ht="16.2" thickBot="1">
      <c r="A2567" s="184"/>
      <c r="B2567" s="187"/>
      <c r="D2567" s="168"/>
      <c r="E2567" s="169"/>
      <c r="F2567" s="170"/>
      <c r="G2567" s="171"/>
      <c r="H2567" s="171"/>
      <c r="N2567" s="189"/>
      <c r="O2567" s="189"/>
    </row>
    <row r="2568" spans="1:15" ht="16.2" thickBot="1">
      <c r="A2568" s="184"/>
      <c r="B2568" s="187"/>
      <c r="D2568" s="168"/>
      <c r="E2568" s="169"/>
      <c r="F2568" s="170"/>
      <c r="G2568" s="171"/>
      <c r="H2568" s="171"/>
      <c r="N2568" s="189"/>
      <c r="O2568" s="189"/>
    </row>
    <row r="2569" spans="1:15" ht="16.2" thickBot="1">
      <c r="A2569" s="184"/>
      <c r="B2569" s="187"/>
      <c r="D2569" s="168"/>
      <c r="E2569" s="169"/>
      <c r="F2569" s="170"/>
      <c r="G2569" s="171"/>
      <c r="H2569" s="171"/>
      <c r="N2569" s="189"/>
      <c r="O2569" s="189"/>
    </row>
    <row r="2570" spans="1:15" ht="16.2" thickBot="1">
      <c r="A2570" s="184"/>
      <c r="B2570" s="187"/>
      <c r="D2570" s="168"/>
      <c r="E2570" s="169"/>
      <c r="F2570" s="170"/>
      <c r="G2570" s="171"/>
      <c r="H2570" s="171"/>
      <c r="N2570" s="189"/>
      <c r="O2570" s="189"/>
    </row>
    <row r="2571" spans="1:15" ht="16.2" thickBot="1">
      <c r="A2571" s="184"/>
      <c r="B2571" s="187"/>
      <c r="D2571" s="168"/>
      <c r="E2571" s="169"/>
      <c r="F2571" s="170"/>
      <c r="G2571" s="171"/>
      <c r="H2571" s="171"/>
      <c r="N2571" s="189"/>
      <c r="O2571" s="189"/>
    </row>
    <row r="2572" spans="1:15" ht="16.2" thickBot="1">
      <c r="A2572" s="184"/>
      <c r="B2572" s="187"/>
      <c r="D2572" s="168"/>
      <c r="E2572" s="169"/>
      <c r="F2572" s="170"/>
      <c r="G2572" s="171"/>
      <c r="H2572" s="171"/>
      <c r="N2572" s="189"/>
      <c r="O2572" s="189"/>
    </row>
    <row r="2573" spans="1:15" ht="16.2" thickBot="1">
      <c r="A2573" s="184"/>
      <c r="B2573" s="187"/>
      <c r="D2573" s="168"/>
      <c r="E2573" s="169"/>
      <c r="F2573" s="170"/>
      <c r="G2573" s="171"/>
      <c r="H2573" s="171"/>
      <c r="N2573" s="189"/>
      <c r="O2573" s="189"/>
    </row>
    <row r="2574" spans="1:15" ht="16.2" thickBot="1">
      <c r="A2574" s="184"/>
      <c r="B2574" s="187"/>
      <c r="D2574" s="168"/>
      <c r="E2574" s="169"/>
      <c r="F2574" s="170"/>
      <c r="G2574" s="171"/>
      <c r="H2574" s="171"/>
      <c r="N2574" s="189"/>
      <c r="O2574" s="189"/>
    </row>
    <row r="2575" spans="1:15" ht="16.2" thickBot="1">
      <c r="A2575" s="184"/>
      <c r="B2575" s="187"/>
      <c r="D2575" s="168"/>
      <c r="E2575" s="169"/>
      <c r="F2575" s="170"/>
      <c r="G2575" s="171"/>
      <c r="H2575" s="171"/>
      <c r="N2575" s="189"/>
      <c r="O2575" s="189"/>
    </row>
    <row r="2576" spans="1:15" ht="16.2" thickBot="1">
      <c r="A2576" s="184"/>
      <c r="B2576" s="187"/>
      <c r="D2576" s="168"/>
      <c r="E2576" s="169"/>
      <c r="F2576" s="170"/>
      <c r="G2576" s="171"/>
      <c r="H2576" s="171"/>
      <c r="N2576" s="189"/>
      <c r="O2576" s="189"/>
    </row>
    <row r="2577" spans="1:15" ht="16.2" thickBot="1">
      <c r="A2577" s="184"/>
      <c r="B2577" s="187"/>
      <c r="D2577" s="168"/>
      <c r="E2577" s="169"/>
      <c r="F2577" s="170"/>
      <c r="G2577" s="171"/>
      <c r="H2577" s="171"/>
      <c r="N2577" s="189"/>
      <c r="O2577" s="189"/>
    </row>
    <row r="2578" spans="1:15" ht="16.2" thickBot="1">
      <c r="A2578" s="184"/>
      <c r="B2578" s="187"/>
      <c r="D2578" s="168"/>
      <c r="E2578" s="169"/>
      <c r="F2578" s="170"/>
      <c r="G2578" s="171"/>
      <c r="H2578" s="171"/>
      <c r="N2578" s="189"/>
      <c r="O2578" s="189"/>
    </row>
    <row r="2579" spans="1:15" ht="16.2" thickBot="1">
      <c r="A2579" s="184"/>
      <c r="B2579" s="187"/>
      <c r="D2579" s="168"/>
      <c r="E2579" s="169"/>
      <c r="F2579" s="170"/>
      <c r="G2579" s="171"/>
      <c r="H2579" s="171"/>
      <c r="N2579" s="189"/>
      <c r="O2579" s="189"/>
    </row>
    <row r="2580" spans="1:15" ht="16.2" thickBot="1">
      <c r="A2580" s="184"/>
      <c r="B2580" s="187"/>
      <c r="D2580" s="168"/>
      <c r="E2580" s="169"/>
      <c r="F2580" s="170"/>
      <c r="G2580" s="171"/>
      <c r="H2580" s="171"/>
      <c r="N2580" s="189"/>
      <c r="O2580" s="189"/>
    </row>
    <row r="2581" spans="1:15" ht="16.2" thickBot="1">
      <c r="A2581" s="184"/>
      <c r="B2581" s="187"/>
      <c r="D2581" s="168"/>
      <c r="E2581" s="169"/>
      <c r="F2581" s="170"/>
      <c r="G2581" s="171"/>
      <c r="H2581" s="171"/>
      <c r="N2581" s="189"/>
      <c r="O2581" s="189"/>
    </row>
    <row r="2582" spans="1:15" ht="16.2" thickBot="1">
      <c r="A2582" s="184"/>
      <c r="B2582" s="187"/>
      <c r="D2582" s="168"/>
      <c r="E2582" s="169"/>
      <c r="F2582" s="170"/>
      <c r="G2582" s="171"/>
      <c r="H2582" s="171"/>
      <c r="N2582" s="189"/>
      <c r="O2582" s="189"/>
    </row>
    <row r="2583" spans="1:15" ht="16.2" thickBot="1">
      <c r="A2583" s="184"/>
      <c r="B2583" s="187"/>
      <c r="D2583" s="168"/>
      <c r="E2583" s="169"/>
      <c r="F2583" s="170"/>
      <c r="G2583" s="171"/>
      <c r="H2583" s="171"/>
      <c r="N2583" s="189"/>
      <c r="O2583" s="189"/>
    </row>
    <row r="2584" spans="1:15" ht="16.2" thickBot="1">
      <c r="A2584" s="184"/>
      <c r="B2584" s="187"/>
      <c r="D2584" s="168"/>
      <c r="E2584" s="169"/>
      <c r="F2584" s="170"/>
      <c r="G2584" s="171"/>
      <c r="H2584" s="171"/>
      <c r="N2584" s="189"/>
      <c r="O2584" s="189"/>
    </row>
    <row r="2585" spans="1:15" ht="16.2" thickBot="1">
      <c r="A2585" s="184"/>
      <c r="B2585" s="187"/>
      <c r="D2585" s="168"/>
      <c r="E2585" s="169"/>
      <c r="F2585" s="170"/>
      <c r="G2585" s="171"/>
      <c r="H2585" s="171"/>
      <c r="N2585" s="189"/>
      <c r="O2585" s="189"/>
    </row>
    <row r="2586" spans="1:15" ht="16.2" thickBot="1">
      <c r="A2586" s="184"/>
      <c r="B2586" s="187"/>
      <c r="D2586" s="168"/>
      <c r="E2586" s="169"/>
      <c r="F2586" s="170"/>
      <c r="G2586" s="171"/>
      <c r="H2586" s="171"/>
      <c r="N2586" s="189"/>
      <c r="O2586" s="189"/>
    </row>
    <row r="2587" spans="1:15" ht="16.2" thickBot="1">
      <c r="A2587" s="184"/>
      <c r="B2587" s="187"/>
      <c r="D2587" s="168"/>
      <c r="E2587" s="169"/>
      <c r="F2587" s="170"/>
      <c r="G2587" s="171"/>
      <c r="H2587" s="171"/>
      <c r="N2587" s="189"/>
      <c r="O2587" s="189"/>
    </row>
    <row r="2588" spans="1:15" ht="16.2" thickBot="1">
      <c r="A2588" s="184"/>
      <c r="B2588" s="187"/>
      <c r="D2588" s="168"/>
      <c r="E2588" s="169"/>
      <c r="F2588" s="170"/>
      <c r="G2588" s="171"/>
      <c r="H2588" s="171"/>
      <c r="N2588" s="189"/>
      <c r="O2588" s="189"/>
    </row>
    <row r="2589" spans="1:15" ht="16.2" thickBot="1">
      <c r="A2589" s="184"/>
      <c r="B2589" s="187"/>
      <c r="D2589" s="168"/>
      <c r="E2589" s="169"/>
      <c r="F2589" s="170"/>
      <c r="G2589" s="171"/>
      <c r="H2589" s="171"/>
      <c r="N2589" s="189"/>
      <c r="O2589" s="189"/>
    </row>
    <row r="2590" spans="1:15" ht="16.2" thickBot="1">
      <c r="A2590" s="184"/>
      <c r="B2590" s="187"/>
      <c r="D2590" s="168"/>
      <c r="E2590" s="169"/>
      <c r="F2590" s="170"/>
      <c r="G2590" s="171"/>
      <c r="H2590" s="171"/>
      <c r="N2590" s="189"/>
      <c r="O2590" s="189"/>
    </row>
    <row r="2591" spans="1:15" ht="16.2" thickBot="1">
      <c r="A2591" s="184"/>
      <c r="B2591" s="187"/>
      <c r="D2591" s="168"/>
      <c r="E2591" s="169"/>
      <c r="F2591" s="170"/>
      <c r="G2591" s="171"/>
      <c r="H2591" s="171"/>
      <c r="N2591" s="189"/>
      <c r="O2591" s="189"/>
    </row>
    <row r="2592" spans="1:15" ht="16.2" thickBot="1">
      <c r="A2592" s="184"/>
      <c r="B2592" s="187"/>
      <c r="D2592" s="168"/>
      <c r="E2592" s="169"/>
      <c r="F2592" s="170"/>
      <c r="G2592" s="171"/>
      <c r="H2592" s="171"/>
      <c r="N2592" s="189"/>
      <c r="O2592" s="189"/>
    </row>
    <row r="2593" spans="1:15" ht="16.2" thickBot="1">
      <c r="A2593" s="184"/>
      <c r="B2593" s="187"/>
      <c r="D2593" s="168"/>
      <c r="E2593" s="169"/>
      <c r="F2593" s="170"/>
      <c r="G2593" s="171"/>
      <c r="H2593" s="171"/>
      <c r="N2593" s="189"/>
      <c r="O2593" s="189"/>
    </row>
    <row r="2594" spans="1:15" ht="16.2" thickBot="1">
      <c r="A2594" s="184"/>
      <c r="B2594" s="187"/>
      <c r="D2594" s="168"/>
      <c r="E2594" s="169"/>
      <c r="F2594" s="170"/>
      <c r="G2594" s="171"/>
      <c r="H2594" s="171"/>
      <c r="N2594" s="189"/>
      <c r="O2594" s="189"/>
    </row>
    <row r="2595" spans="1:15" ht="16.2" thickBot="1">
      <c r="A2595" s="184"/>
      <c r="B2595" s="187"/>
      <c r="D2595" s="168"/>
      <c r="E2595" s="169"/>
      <c r="F2595" s="170"/>
      <c r="G2595" s="171"/>
      <c r="H2595" s="171"/>
      <c r="N2595" s="189"/>
      <c r="O2595" s="189"/>
    </row>
    <row r="2596" spans="1:15" ht="16.2" thickBot="1">
      <c r="A2596" s="184"/>
      <c r="B2596" s="187"/>
      <c r="D2596" s="168"/>
      <c r="E2596" s="169"/>
      <c r="F2596" s="170"/>
      <c r="G2596" s="171"/>
      <c r="H2596" s="171"/>
      <c r="N2596" s="189"/>
      <c r="O2596" s="189"/>
    </row>
    <row r="2597" spans="1:15" ht="16.2" thickBot="1">
      <c r="A2597" s="184"/>
      <c r="B2597" s="187"/>
      <c r="D2597" s="168"/>
      <c r="E2597" s="169"/>
      <c r="F2597" s="170"/>
      <c r="G2597" s="171"/>
      <c r="H2597" s="171"/>
      <c r="N2597" s="189"/>
      <c r="O2597" s="189"/>
    </row>
    <row r="2598" spans="1:15" ht="16.2" thickBot="1">
      <c r="A2598" s="184"/>
      <c r="B2598" s="187"/>
      <c r="D2598" s="168"/>
      <c r="E2598" s="169"/>
      <c r="F2598" s="170"/>
      <c r="G2598" s="171"/>
      <c r="H2598" s="171"/>
      <c r="N2598" s="189"/>
      <c r="O2598" s="189"/>
    </row>
    <row r="2599" spans="1:15" ht="16.2" thickBot="1">
      <c r="A2599" s="184"/>
      <c r="B2599" s="187"/>
      <c r="D2599" s="168"/>
      <c r="E2599" s="169"/>
      <c r="F2599" s="170"/>
      <c r="G2599" s="171"/>
      <c r="H2599" s="171"/>
      <c r="N2599" s="189"/>
      <c r="O2599" s="189"/>
    </row>
    <row r="2600" spans="1:15" ht="16.2" thickBot="1">
      <c r="A2600" s="184"/>
      <c r="B2600" s="187"/>
      <c r="D2600" s="168"/>
      <c r="E2600" s="169"/>
      <c r="F2600" s="170"/>
      <c r="G2600" s="171"/>
      <c r="H2600" s="171"/>
      <c r="N2600" s="189"/>
      <c r="O2600" s="189"/>
    </row>
    <row r="2601" spans="1:15" ht="16.2" thickBot="1">
      <c r="A2601" s="184"/>
      <c r="B2601" s="187"/>
      <c r="D2601" s="168"/>
      <c r="E2601" s="169"/>
      <c r="F2601" s="170"/>
      <c r="G2601" s="171"/>
      <c r="H2601" s="171"/>
      <c r="N2601" s="189"/>
      <c r="O2601" s="189"/>
    </row>
    <row r="2602" spans="1:15" ht="16.2" thickBot="1">
      <c r="A2602" s="184"/>
      <c r="B2602" s="187"/>
      <c r="D2602" s="168"/>
      <c r="E2602" s="169"/>
      <c r="F2602" s="170"/>
      <c r="G2602" s="171"/>
      <c r="H2602" s="171"/>
      <c r="N2602" s="189"/>
      <c r="O2602" s="189"/>
    </row>
    <row r="2603" spans="1:15" ht="16.2" thickBot="1">
      <c r="A2603" s="184"/>
      <c r="B2603" s="187"/>
      <c r="D2603" s="168"/>
      <c r="E2603" s="169"/>
      <c r="F2603" s="170"/>
      <c r="G2603" s="171"/>
      <c r="H2603" s="171"/>
      <c r="N2603" s="189"/>
      <c r="O2603" s="189"/>
    </row>
    <row r="2604" spans="1:15" ht="16.2" thickBot="1">
      <c r="A2604" s="184"/>
      <c r="B2604" s="187"/>
      <c r="D2604" s="168"/>
      <c r="E2604" s="169"/>
      <c r="F2604" s="170"/>
      <c r="G2604" s="171"/>
      <c r="H2604" s="171"/>
      <c r="N2604" s="189"/>
      <c r="O2604" s="189"/>
    </row>
    <row r="2605" spans="1:15" ht="16.2" thickBot="1">
      <c r="A2605" s="184"/>
      <c r="B2605" s="187"/>
      <c r="D2605" s="168"/>
      <c r="E2605" s="169"/>
      <c r="F2605" s="170"/>
      <c r="G2605" s="171"/>
      <c r="H2605" s="171"/>
      <c r="N2605" s="189"/>
      <c r="O2605" s="189"/>
    </row>
    <row r="2606" spans="1:15" ht="16.2" thickBot="1">
      <c r="A2606" s="184"/>
      <c r="B2606" s="187"/>
      <c r="D2606" s="168"/>
      <c r="E2606" s="169"/>
      <c r="F2606" s="170"/>
      <c r="G2606" s="171"/>
      <c r="H2606" s="171"/>
      <c r="N2606" s="189"/>
      <c r="O2606" s="189"/>
    </row>
    <row r="2607" spans="1:15" ht="16.2" thickBot="1">
      <c r="A2607" s="184"/>
      <c r="B2607" s="187"/>
      <c r="D2607" s="168"/>
      <c r="E2607" s="169"/>
      <c r="F2607" s="170"/>
      <c r="G2607" s="171"/>
      <c r="H2607" s="171"/>
      <c r="N2607" s="189"/>
      <c r="O2607" s="189"/>
    </row>
    <row r="2608" spans="1:15" ht="16.2" thickBot="1">
      <c r="A2608" s="184"/>
      <c r="B2608" s="187"/>
      <c r="D2608" s="168"/>
      <c r="E2608" s="169"/>
      <c r="F2608" s="170"/>
      <c r="G2608" s="171"/>
      <c r="H2608" s="171"/>
      <c r="N2608" s="189"/>
      <c r="O2608" s="189"/>
    </row>
    <row r="2609" spans="1:15" ht="16.2" thickBot="1">
      <c r="A2609" s="184"/>
      <c r="B2609" s="187"/>
      <c r="D2609" s="168"/>
      <c r="E2609" s="169"/>
      <c r="F2609" s="170"/>
      <c r="G2609" s="171"/>
      <c r="H2609" s="171"/>
      <c r="N2609" s="189"/>
      <c r="O2609" s="189"/>
    </row>
    <row r="2610" spans="1:15" ht="16.2" thickBot="1">
      <c r="A2610" s="184"/>
      <c r="B2610" s="187"/>
      <c r="D2610" s="168"/>
      <c r="E2610" s="169"/>
      <c r="F2610" s="170"/>
      <c r="G2610" s="171"/>
      <c r="H2610" s="171"/>
      <c r="N2610" s="189"/>
      <c r="O2610" s="189"/>
    </row>
    <row r="2611" spans="1:15" ht="16.2" thickBot="1">
      <c r="A2611" s="184"/>
      <c r="B2611" s="187"/>
      <c r="D2611" s="168"/>
      <c r="E2611" s="169"/>
      <c r="F2611" s="170"/>
      <c r="G2611" s="171"/>
      <c r="H2611" s="171"/>
      <c r="N2611" s="189"/>
      <c r="O2611" s="189"/>
    </row>
    <row r="2612" spans="1:15" ht="16.2" thickBot="1">
      <c r="A2612" s="184"/>
      <c r="B2612" s="187"/>
      <c r="D2612" s="168"/>
      <c r="E2612" s="169"/>
      <c r="F2612" s="170"/>
      <c r="G2612" s="171"/>
      <c r="H2612" s="171"/>
      <c r="N2612" s="189"/>
      <c r="O2612" s="189"/>
    </row>
    <row r="2613" spans="1:15" ht="16.2" thickBot="1">
      <c r="A2613" s="184"/>
      <c r="B2613" s="187"/>
      <c r="D2613" s="168"/>
      <c r="E2613" s="169"/>
      <c r="F2613" s="170"/>
      <c r="G2613" s="171"/>
      <c r="H2613" s="171"/>
      <c r="N2613" s="189"/>
      <c r="O2613" s="189"/>
    </row>
    <row r="2614" spans="1:15" ht="16.2" thickBot="1">
      <c r="A2614" s="184"/>
      <c r="B2614" s="187"/>
      <c r="D2614" s="168"/>
      <c r="E2614" s="169"/>
      <c r="F2614" s="170"/>
      <c r="G2614" s="171"/>
      <c r="H2614" s="171"/>
      <c r="N2614" s="189"/>
      <c r="O2614" s="189"/>
    </row>
    <row r="2615" spans="1:15" ht="16.2" thickBot="1">
      <c r="A2615" s="184"/>
      <c r="B2615" s="187"/>
      <c r="D2615" s="168"/>
      <c r="E2615" s="169"/>
      <c r="F2615" s="170"/>
      <c r="G2615" s="171"/>
      <c r="H2615" s="171"/>
      <c r="N2615" s="189"/>
      <c r="O2615" s="189"/>
    </row>
    <row r="2616" spans="1:15" ht="16.2" thickBot="1">
      <c r="A2616" s="184"/>
      <c r="B2616" s="187"/>
      <c r="D2616" s="168"/>
      <c r="E2616" s="169"/>
      <c r="F2616" s="170"/>
      <c r="G2616" s="171"/>
      <c r="H2616" s="171"/>
      <c r="N2616" s="189"/>
      <c r="O2616" s="189"/>
    </row>
    <row r="2617" spans="1:15" ht="16.2" thickBot="1">
      <c r="A2617" s="184"/>
      <c r="B2617" s="187"/>
      <c r="D2617" s="168"/>
      <c r="E2617" s="169"/>
      <c r="F2617" s="170"/>
      <c r="G2617" s="171"/>
      <c r="H2617" s="171"/>
      <c r="N2617" s="189"/>
      <c r="O2617" s="189"/>
    </row>
    <row r="2618" spans="1:15" ht="16.2" thickBot="1">
      <c r="A2618" s="184"/>
      <c r="B2618" s="187"/>
      <c r="D2618" s="168"/>
      <c r="E2618" s="169"/>
      <c r="F2618" s="170"/>
      <c r="G2618" s="171"/>
      <c r="H2618" s="171"/>
      <c r="N2618" s="189"/>
      <c r="O2618" s="189"/>
    </row>
    <row r="2619" spans="1:15" ht="16.2" thickBot="1">
      <c r="A2619" s="184"/>
      <c r="B2619" s="187"/>
      <c r="D2619" s="168"/>
      <c r="E2619" s="169"/>
      <c r="F2619" s="170"/>
      <c r="G2619" s="171"/>
      <c r="H2619" s="171"/>
      <c r="N2619" s="189"/>
      <c r="O2619" s="189"/>
    </row>
    <row r="2620" spans="1:15" ht="16.2" thickBot="1">
      <c r="A2620" s="184"/>
      <c r="B2620" s="187"/>
      <c r="D2620" s="168"/>
      <c r="E2620" s="169"/>
      <c r="F2620" s="170"/>
      <c r="G2620" s="171"/>
      <c r="H2620" s="171"/>
      <c r="N2620" s="189"/>
      <c r="O2620" s="189"/>
    </row>
    <row r="2621" spans="1:15" ht="16.2" thickBot="1">
      <c r="A2621" s="184"/>
      <c r="B2621" s="187"/>
      <c r="D2621" s="168"/>
      <c r="E2621" s="169"/>
      <c r="F2621" s="170"/>
      <c r="G2621" s="171"/>
      <c r="H2621" s="171"/>
      <c r="N2621" s="189"/>
      <c r="O2621" s="189"/>
    </row>
    <row r="2622" spans="1:15" ht="16.2" thickBot="1">
      <c r="A2622" s="184"/>
      <c r="B2622" s="187"/>
      <c r="D2622" s="168"/>
      <c r="E2622" s="169"/>
      <c r="F2622" s="170"/>
      <c r="G2622" s="171"/>
      <c r="H2622" s="171"/>
      <c r="N2622" s="189"/>
      <c r="O2622" s="189"/>
    </row>
    <row r="2623" spans="1:15" ht="16.2" thickBot="1">
      <c r="A2623" s="184"/>
      <c r="B2623" s="187"/>
      <c r="D2623" s="168"/>
      <c r="E2623" s="169"/>
      <c r="F2623" s="170"/>
      <c r="G2623" s="171"/>
      <c r="H2623" s="171"/>
      <c r="N2623" s="189"/>
      <c r="O2623" s="189"/>
    </row>
    <row r="2624" spans="1:15" ht="16.2" thickBot="1">
      <c r="A2624" s="184"/>
      <c r="B2624" s="187"/>
      <c r="D2624" s="168"/>
      <c r="E2624" s="169"/>
      <c r="F2624" s="170"/>
      <c r="G2624" s="171"/>
      <c r="H2624" s="171"/>
      <c r="N2624" s="189"/>
      <c r="O2624" s="189"/>
    </row>
    <row r="2625" spans="1:15" ht="16.2" thickBot="1">
      <c r="A2625" s="184"/>
      <c r="B2625" s="187"/>
      <c r="D2625" s="168"/>
      <c r="E2625" s="169"/>
      <c r="F2625" s="170"/>
      <c r="G2625" s="171"/>
      <c r="H2625" s="171"/>
      <c r="N2625" s="189"/>
      <c r="O2625" s="189"/>
    </row>
    <row r="2626" spans="1:15" ht="16.2" thickBot="1">
      <c r="A2626" s="184"/>
      <c r="B2626" s="187"/>
      <c r="D2626" s="168"/>
      <c r="E2626" s="169"/>
      <c r="F2626" s="170"/>
      <c r="G2626" s="171"/>
      <c r="H2626" s="171"/>
      <c r="N2626" s="189"/>
      <c r="O2626" s="189"/>
    </row>
    <row r="2627" spans="1:15" ht="16.2" thickBot="1">
      <c r="A2627" s="184"/>
      <c r="B2627" s="187"/>
      <c r="D2627" s="168"/>
      <c r="E2627" s="169"/>
      <c r="F2627" s="170"/>
      <c r="G2627" s="171"/>
      <c r="H2627" s="171"/>
      <c r="N2627" s="189"/>
      <c r="O2627" s="189"/>
    </row>
    <row r="2628" spans="1:15" ht="16.2" thickBot="1">
      <c r="A2628" s="184"/>
      <c r="B2628" s="187"/>
      <c r="D2628" s="168"/>
      <c r="E2628" s="169"/>
      <c r="F2628" s="170"/>
      <c r="G2628" s="171"/>
      <c r="H2628" s="171"/>
      <c r="N2628" s="189"/>
      <c r="O2628" s="189"/>
    </row>
    <row r="2629" spans="1:15" ht="16.2" thickBot="1">
      <c r="A2629" s="184"/>
      <c r="B2629" s="187"/>
      <c r="D2629" s="168"/>
      <c r="E2629" s="169"/>
      <c r="F2629" s="170"/>
      <c r="G2629" s="171"/>
      <c r="H2629" s="171"/>
      <c r="N2629" s="189"/>
      <c r="O2629" s="189"/>
    </row>
    <row r="2630" spans="1:15" ht="16.2" thickBot="1">
      <c r="A2630" s="184"/>
      <c r="B2630" s="187"/>
      <c r="D2630" s="168"/>
      <c r="E2630" s="169"/>
      <c r="F2630" s="170"/>
      <c r="G2630" s="171"/>
      <c r="H2630" s="171"/>
      <c r="N2630" s="189"/>
      <c r="O2630" s="189"/>
    </row>
    <row r="2631" spans="1:15" ht="16.2" thickBot="1">
      <c r="A2631" s="184"/>
      <c r="B2631" s="187"/>
      <c r="D2631" s="168"/>
      <c r="E2631" s="169"/>
      <c r="F2631" s="170"/>
      <c r="G2631" s="171"/>
      <c r="H2631" s="171"/>
      <c r="N2631" s="189"/>
      <c r="O2631" s="189"/>
    </row>
    <row r="2632" spans="1:15" ht="16.2" thickBot="1">
      <c r="A2632" s="184"/>
      <c r="B2632" s="187"/>
      <c r="D2632" s="168"/>
      <c r="E2632" s="169"/>
      <c r="F2632" s="170"/>
      <c r="G2632" s="171"/>
      <c r="H2632" s="171"/>
      <c r="N2632" s="189"/>
      <c r="O2632" s="189"/>
    </row>
    <row r="2633" spans="1:15" ht="16.2" thickBot="1">
      <c r="A2633" s="184"/>
      <c r="B2633" s="187"/>
      <c r="D2633" s="168"/>
      <c r="E2633" s="169"/>
      <c r="F2633" s="170"/>
      <c r="G2633" s="171"/>
      <c r="H2633" s="171"/>
      <c r="N2633" s="189"/>
      <c r="O2633" s="189"/>
    </row>
    <row r="2634" spans="1:15" ht="16.2" thickBot="1">
      <c r="A2634" s="184"/>
      <c r="B2634" s="187"/>
      <c r="D2634" s="168"/>
      <c r="E2634" s="169"/>
      <c r="F2634" s="170"/>
      <c r="G2634" s="171"/>
      <c r="H2634" s="171"/>
      <c r="N2634" s="189"/>
      <c r="O2634" s="189"/>
    </row>
    <row r="2635" spans="1:15" ht="16.2" thickBot="1">
      <c r="A2635" s="184"/>
      <c r="B2635" s="187"/>
      <c r="D2635" s="168"/>
      <c r="E2635" s="169"/>
      <c r="F2635" s="170"/>
      <c r="G2635" s="171"/>
      <c r="H2635" s="171"/>
      <c r="N2635" s="189"/>
      <c r="O2635" s="189"/>
    </row>
    <row r="2636" spans="1:15" ht="16.2" thickBot="1">
      <c r="A2636" s="184"/>
      <c r="B2636" s="187"/>
      <c r="D2636" s="168"/>
      <c r="E2636" s="169"/>
      <c r="F2636" s="170"/>
      <c r="G2636" s="171"/>
      <c r="H2636" s="171"/>
      <c r="N2636" s="189"/>
      <c r="O2636" s="189"/>
    </row>
    <row r="2637" spans="1:15" ht="16.2" thickBot="1">
      <c r="A2637" s="184"/>
      <c r="B2637" s="187"/>
      <c r="D2637" s="168"/>
      <c r="E2637" s="169"/>
      <c r="F2637" s="170"/>
      <c r="G2637" s="171"/>
      <c r="H2637" s="171"/>
      <c r="N2637" s="189"/>
      <c r="O2637" s="189"/>
    </row>
    <row r="2638" spans="1:15" ht="16.2" thickBot="1">
      <c r="A2638" s="184"/>
      <c r="B2638" s="187"/>
      <c r="D2638" s="168"/>
      <c r="E2638" s="169"/>
      <c r="F2638" s="170"/>
      <c r="G2638" s="171"/>
      <c r="H2638" s="171"/>
      <c r="N2638" s="189"/>
      <c r="O2638" s="189"/>
    </row>
    <row r="2639" spans="1:15" ht="16.2" thickBot="1">
      <c r="A2639" s="184"/>
      <c r="B2639" s="187"/>
      <c r="D2639" s="168"/>
      <c r="E2639" s="169"/>
      <c r="F2639" s="170"/>
      <c r="G2639" s="171"/>
      <c r="H2639" s="171"/>
      <c r="N2639" s="189"/>
      <c r="O2639" s="189"/>
    </row>
    <row r="2640" spans="1:15" ht="16.2" thickBot="1">
      <c r="A2640" s="184"/>
      <c r="B2640" s="187"/>
      <c r="D2640" s="168"/>
      <c r="E2640" s="169"/>
      <c r="F2640" s="170"/>
      <c r="G2640" s="171"/>
      <c r="H2640" s="171"/>
      <c r="N2640" s="189"/>
      <c r="O2640" s="189"/>
    </row>
    <row r="2641" spans="1:15" ht="16.2" thickBot="1">
      <c r="A2641" s="184"/>
      <c r="B2641" s="187"/>
      <c r="D2641" s="168"/>
      <c r="E2641" s="169"/>
      <c r="F2641" s="170"/>
      <c r="G2641" s="171"/>
      <c r="H2641" s="171"/>
      <c r="N2641" s="189"/>
      <c r="O2641" s="189"/>
    </row>
    <row r="2642" spans="1:15" ht="16.2" thickBot="1">
      <c r="A2642" s="184"/>
      <c r="B2642" s="187"/>
      <c r="D2642" s="168"/>
      <c r="E2642" s="169"/>
      <c r="F2642" s="170"/>
      <c r="G2642" s="171"/>
      <c r="H2642" s="171"/>
      <c r="N2642" s="189"/>
      <c r="O2642" s="189"/>
    </row>
    <row r="2643" spans="1:15" ht="16.2" thickBot="1">
      <c r="A2643" s="184"/>
      <c r="B2643" s="187"/>
      <c r="D2643" s="168"/>
      <c r="E2643" s="169"/>
      <c r="F2643" s="170"/>
      <c r="G2643" s="171"/>
      <c r="H2643" s="171"/>
      <c r="N2643" s="189"/>
      <c r="O2643" s="189"/>
    </row>
    <row r="2644" spans="1:15" ht="16.2" thickBot="1">
      <c r="A2644" s="184"/>
      <c r="B2644" s="187"/>
      <c r="D2644" s="168"/>
      <c r="E2644" s="169"/>
      <c r="F2644" s="170"/>
      <c r="G2644" s="171"/>
      <c r="H2644" s="171"/>
      <c r="N2644" s="189"/>
      <c r="O2644" s="189"/>
    </row>
    <row r="2645" spans="1:15" ht="16.2" thickBot="1">
      <c r="A2645" s="184"/>
      <c r="B2645" s="187"/>
      <c r="D2645" s="168"/>
      <c r="E2645" s="169"/>
      <c r="F2645" s="170"/>
      <c r="G2645" s="171"/>
      <c r="H2645" s="171"/>
      <c r="N2645" s="189"/>
      <c r="O2645" s="189"/>
    </row>
    <row r="2646" spans="1:15" ht="16.2" thickBot="1">
      <c r="A2646" s="184"/>
      <c r="B2646" s="187"/>
      <c r="D2646" s="168"/>
      <c r="E2646" s="169"/>
      <c r="F2646" s="170"/>
      <c r="G2646" s="171"/>
      <c r="H2646" s="171"/>
      <c r="N2646" s="189"/>
      <c r="O2646" s="189"/>
    </row>
    <row r="2647" spans="1:15" ht="16.2" thickBot="1">
      <c r="A2647" s="184"/>
      <c r="B2647" s="187"/>
      <c r="D2647" s="168"/>
      <c r="E2647" s="169"/>
      <c r="F2647" s="170"/>
      <c r="G2647" s="171"/>
      <c r="H2647" s="171"/>
      <c r="N2647" s="189"/>
      <c r="O2647" s="189"/>
    </row>
    <row r="2648" spans="1:15" ht="16.2" thickBot="1">
      <c r="A2648" s="184"/>
      <c r="B2648" s="187"/>
      <c r="D2648" s="168"/>
      <c r="E2648" s="169"/>
      <c r="F2648" s="170"/>
      <c r="G2648" s="171"/>
      <c r="H2648" s="171"/>
      <c r="N2648" s="189"/>
      <c r="O2648" s="189"/>
    </row>
    <row r="2649" spans="1:15" ht="16.2" thickBot="1">
      <c r="A2649" s="184"/>
      <c r="B2649" s="187"/>
      <c r="D2649" s="168"/>
      <c r="E2649" s="169"/>
      <c r="F2649" s="170"/>
      <c r="G2649" s="171"/>
      <c r="H2649" s="171"/>
      <c r="N2649" s="189"/>
      <c r="O2649" s="189"/>
    </row>
    <row r="2650" spans="1:15" ht="16.2" thickBot="1">
      <c r="A2650" s="184"/>
      <c r="B2650" s="187"/>
      <c r="D2650" s="168"/>
      <c r="E2650" s="169"/>
      <c r="F2650" s="170"/>
      <c r="G2650" s="171"/>
      <c r="H2650" s="171"/>
      <c r="N2650" s="189"/>
      <c r="O2650" s="189"/>
    </row>
    <row r="2651" spans="1:15" ht="16.2" thickBot="1">
      <c r="A2651" s="184"/>
      <c r="B2651" s="187"/>
      <c r="D2651" s="168"/>
      <c r="E2651" s="169"/>
      <c r="F2651" s="170"/>
      <c r="G2651" s="171"/>
      <c r="H2651" s="171"/>
      <c r="N2651" s="189"/>
      <c r="O2651" s="189"/>
    </row>
    <row r="2652" spans="1:15" ht="16.2" thickBot="1">
      <c r="A2652" s="184"/>
      <c r="B2652" s="187"/>
      <c r="D2652" s="168"/>
      <c r="E2652" s="169"/>
      <c r="F2652" s="170"/>
      <c r="G2652" s="171"/>
      <c r="H2652" s="171"/>
      <c r="N2652" s="189"/>
      <c r="O2652" s="189"/>
    </row>
    <row r="2653" spans="1:15" ht="16.2" thickBot="1">
      <c r="A2653" s="184"/>
      <c r="B2653" s="187"/>
      <c r="D2653" s="168"/>
      <c r="E2653" s="169"/>
      <c r="F2653" s="170"/>
      <c r="G2653" s="171"/>
      <c r="H2653" s="171"/>
      <c r="N2653" s="189"/>
      <c r="O2653" s="189"/>
    </row>
    <row r="2654" spans="1:15" ht="16.2" thickBot="1">
      <c r="A2654" s="184"/>
      <c r="B2654" s="187"/>
      <c r="D2654" s="168"/>
      <c r="E2654" s="169"/>
      <c r="F2654" s="170"/>
      <c r="G2654" s="171"/>
      <c r="H2654" s="171"/>
      <c r="N2654" s="189"/>
      <c r="O2654" s="189"/>
    </row>
    <row r="2655" spans="1:15" ht="16.2" thickBot="1">
      <c r="A2655" s="184"/>
      <c r="B2655" s="187"/>
      <c r="D2655" s="168"/>
      <c r="E2655" s="169"/>
      <c r="F2655" s="170"/>
      <c r="G2655" s="171"/>
      <c r="H2655" s="171"/>
      <c r="N2655" s="189"/>
      <c r="O2655" s="189"/>
    </row>
    <row r="2656" spans="1:15" ht="16.2" thickBot="1">
      <c r="A2656" s="184"/>
      <c r="B2656" s="187"/>
      <c r="D2656" s="168"/>
      <c r="E2656" s="169"/>
      <c r="F2656" s="170"/>
      <c r="G2656" s="171"/>
      <c r="H2656" s="171"/>
      <c r="N2656" s="189"/>
      <c r="O2656" s="189"/>
    </row>
    <row r="2657" spans="1:15" ht="16.2" thickBot="1">
      <c r="A2657" s="184"/>
      <c r="B2657" s="187"/>
      <c r="D2657" s="168"/>
      <c r="E2657" s="169"/>
      <c r="F2657" s="170"/>
      <c r="G2657" s="171"/>
      <c r="H2657" s="171"/>
      <c r="N2657" s="189"/>
      <c r="O2657" s="189"/>
    </row>
    <row r="2658" spans="1:15" ht="16.2" thickBot="1">
      <c r="A2658" s="184"/>
      <c r="B2658" s="187"/>
      <c r="D2658" s="168"/>
      <c r="E2658" s="169"/>
      <c r="F2658" s="170"/>
      <c r="G2658" s="171"/>
      <c r="H2658" s="171"/>
      <c r="N2658" s="189"/>
      <c r="O2658" s="189"/>
    </row>
    <row r="2659" spans="1:15" ht="16.2" thickBot="1">
      <c r="A2659" s="184"/>
      <c r="B2659" s="187"/>
      <c r="D2659" s="168"/>
      <c r="E2659" s="169"/>
      <c r="F2659" s="170"/>
      <c r="G2659" s="171"/>
      <c r="H2659" s="171"/>
      <c r="N2659" s="189"/>
      <c r="O2659" s="189"/>
    </row>
    <row r="2660" spans="1:15" ht="16.2" thickBot="1">
      <c r="A2660" s="184"/>
      <c r="B2660" s="187"/>
      <c r="D2660" s="168"/>
      <c r="E2660" s="169"/>
      <c r="F2660" s="170"/>
      <c r="G2660" s="171"/>
      <c r="H2660" s="171"/>
      <c r="N2660" s="189"/>
      <c r="O2660" s="189"/>
    </row>
    <row r="2661" spans="1:15" ht="16.2" thickBot="1">
      <c r="A2661" s="184"/>
      <c r="B2661" s="187"/>
      <c r="D2661" s="168"/>
      <c r="E2661" s="169"/>
      <c r="F2661" s="170"/>
      <c r="G2661" s="171"/>
      <c r="H2661" s="171"/>
      <c r="N2661" s="189"/>
      <c r="O2661" s="189"/>
    </row>
    <row r="2662" spans="1:15" ht="16.2" thickBot="1">
      <c r="A2662" s="184"/>
      <c r="B2662" s="187"/>
      <c r="D2662" s="168"/>
      <c r="E2662" s="169"/>
      <c r="F2662" s="170"/>
      <c r="G2662" s="171"/>
      <c r="H2662" s="171"/>
      <c r="N2662" s="189"/>
      <c r="O2662" s="189"/>
    </row>
    <row r="2663" spans="1:15" ht="16.2" thickBot="1">
      <c r="A2663" s="184"/>
      <c r="B2663" s="187"/>
      <c r="D2663" s="168"/>
      <c r="E2663" s="169"/>
      <c r="F2663" s="170"/>
      <c r="G2663" s="171"/>
      <c r="H2663" s="171"/>
      <c r="N2663" s="189"/>
      <c r="O2663" s="189"/>
    </row>
    <row r="2664" spans="1:15" ht="16.2" thickBot="1">
      <c r="A2664" s="184"/>
      <c r="B2664" s="187"/>
      <c r="D2664" s="168"/>
      <c r="E2664" s="169"/>
      <c r="F2664" s="170"/>
      <c r="G2664" s="171"/>
      <c r="H2664" s="171"/>
      <c r="N2664" s="189"/>
      <c r="O2664" s="189"/>
    </row>
    <row r="2665" spans="1:15" ht="16.2" thickBot="1">
      <c r="A2665" s="184"/>
      <c r="B2665" s="187"/>
      <c r="D2665" s="168"/>
      <c r="E2665" s="169"/>
      <c r="F2665" s="170"/>
      <c r="G2665" s="171"/>
      <c r="H2665" s="171"/>
      <c r="N2665" s="189"/>
      <c r="O2665" s="189"/>
    </row>
    <row r="2666" spans="1:15" ht="16.2" thickBot="1">
      <c r="A2666" s="184"/>
      <c r="B2666" s="187"/>
      <c r="D2666" s="168"/>
      <c r="E2666" s="169"/>
      <c r="F2666" s="170"/>
      <c r="G2666" s="171"/>
      <c r="H2666" s="171"/>
      <c r="N2666" s="189"/>
      <c r="O2666" s="189"/>
    </row>
    <row r="2667" spans="1:15" ht="16.2" thickBot="1">
      <c r="A2667" s="184"/>
      <c r="B2667" s="187"/>
      <c r="D2667" s="168"/>
      <c r="E2667" s="169"/>
      <c r="F2667" s="170"/>
      <c r="G2667" s="171"/>
      <c r="H2667" s="171"/>
      <c r="N2667" s="189"/>
      <c r="O2667" s="189"/>
    </row>
    <row r="2668" spans="1:15" ht="16.2" thickBot="1">
      <c r="A2668" s="184"/>
      <c r="B2668" s="187"/>
      <c r="D2668" s="168"/>
      <c r="E2668" s="169"/>
      <c r="F2668" s="170"/>
      <c r="G2668" s="171"/>
      <c r="H2668" s="171"/>
      <c r="N2668" s="189"/>
      <c r="O2668" s="189"/>
    </row>
    <row r="2669" spans="1:15" ht="16.2" thickBot="1">
      <c r="A2669" s="184"/>
      <c r="B2669" s="187"/>
      <c r="D2669" s="168"/>
      <c r="E2669" s="169"/>
      <c r="F2669" s="170"/>
      <c r="G2669" s="171"/>
      <c r="H2669" s="171"/>
      <c r="N2669" s="189"/>
      <c r="O2669" s="189"/>
    </row>
    <row r="2670" spans="1:15" ht="16.2" thickBot="1">
      <c r="A2670" s="184"/>
      <c r="B2670" s="187"/>
      <c r="D2670" s="168"/>
      <c r="E2670" s="169"/>
      <c r="F2670" s="170"/>
      <c r="G2670" s="171"/>
      <c r="H2670" s="171"/>
      <c r="N2670" s="189"/>
      <c r="O2670" s="189"/>
    </row>
    <row r="2671" spans="1:15" ht="16.2" thickBot="1">
      <c r="A2671" s="184"/>
      <c r="B2671" s="187"/>
      <c r="D2671" s="168"/>
      <c r="E2671" s="169"/>
      <c r="F2671" s="170"/>
      <c r="G2671" s="171"/>
      <c r="H2671" s="171"/>
      <c r="N2671" s="189"/>
      <c r="O2671" s="189"/>
    </row>
    <row r="2672" spans="1:15" ht="16.2" thickBot="1">
      <c r="A2672" s="184"/>
      <c r="B2672" s="187"/>
      <c r="D2672" s="168"/>
      <c r="E2672" s="169"/>
      <c r="F2672" s="170"/>
      <c r="G2672" s="171"/>
      <c r="H2672" s="171"/>
      <c r="N2672" s="189"/>
      <c r="O2672" s="189"/>
    </row>
    <row r="2673" spans="1:15" ht="16.2" thickBot="1">
      <c r="A2673" s="184"/>
      <c r="B2673" s="187"/>
      <c r="D2673" s="168"/>
      <c r="E2673" s="169"/>
      <c r="F2673" s="170"/>
      <c r="G2673" s="171"/>
      <c r="H2673" s="171"/>
      <c r="N2673" s="189"/>
      <c r="O2673" s="189"/>
    </row>
    <row r="2674" spans="1:15" ht="16.2" thickBot="1">
      <c r="A2674" s="184"/>
      <c r="B2674" s="187"/>
      <c r="D2674" s="168"/>
      <c r="E2674" s="169"/>
      <c r="F2674" s="170"/>
      <c r="G2674" s="171"/>
      <c r="H2674" s="171"/>
      <c r="N2674" s="189"/>
      <c r="O2674" s="189"/>
    </row>
    <row r="2675" spans="1:15" ht="16.2" thickBot="1">
      <c r="A2675" s="184"/>
      <c r="B2675" s="187"/>
      <c r="D2675" s="168"/>
      <c r="E2675" s="169"/>
      <c r="F2675" s="170"/>
      <c r="G2675" s="171"/>
      <c r="H2675" s="171"/>
      <c r="N2675" s="189"/>
      <c r="O2675" s="189"/>
    </row>
    <row r="2676" spans="1:15" ht="16.2" thickBot="1">
      <c r="A2676" s="184"/>
      <c r="B2676" s="187"/>
      <c r="D2676" s="168"/>
      <c r="E2676" s="169"/>
      <c r="F2676" s="170"/>
      <c r="G2676" s="171"/>
      <c r="H2676" s="171"/>
      <c r="N2676" s="189"/>
      <c r="O2676" s="189"/>
    </row>
    <row r="2677" spans="1:15" ht="16.2" thickBot="1">
      <c r="A2677" s="184"/>
      <c r="B2677" s="187"/>
      <c r="D2677" s="168"/>
      <c r="E2677" s="169"/>
      <c r="F2677" s="170"/>
      <c r="G2677" s="171"/>
      <c r="H2677" s="171"/>
      <c r="N2677" s="189"/>
      <c r="O2677" s="189"/>
    </row>
    <row r="2678" spans="1:15" ht="16.2" thickBot="1">
      <c r="A2678" s="184"/>
      <c r="B2678" s="187"/>
      <c r="D2678" s="168"/>
      <c r="E2678" s="169"/>
      <c r="F2678" s="170"/>
      <c r="G2678" s="171"/>
      <c r="H2678" s="171"/>
      <c r="N2678" s="189"/>
      <c r="O2678" s="189"/>
    </row>
    <row r="2679" spans="1:15" ht="16.2" thickBot="1">
      <c r="A2679" s="184"/>
      <c r="B2679" s="187"/>
      <c r="D2679" s="168"/>
      <c r="E2679" s="169"/>
      <c r="F2679" s="170"/>
      <c r="G2679" s="171"/>
      <c r="H2679" s="171"/>
      <c r="N2679" s="189"/>
      <c r="O2679" s="189"/>
    </row>
    <row r="2680" spans="1:15" ht="16.2" thickBot="1">
      <c r="A2680" s="184"/>
      <c r="B2680" s="187"/>
      <c r="D2680" s="168"/>
      <c r="E2680" s="169"/>
      <c r="F2680" s="170"/>
      <c r="G2680" s="171"/>
      <c r="H2680" s="171"/>
      <c r="N2680" s="189"/>
      <c r="O2680" s="189"/>
    </row>
    <row r="2681" spans="1:15" ht="16.2" thickBot="1">
      <c r="A2681" s="184"/>
      <c r="B2681" s="187"/>
      <c r="D2681" s="168"/>
      <c r="E2681" s="169"/>
      <c r="F2681" s="170"/>
      <c r="G2681" s="171"/>
      <c r="H2681" s="171"/>
      <c r="N2681" s="189"/>
      <c r="O2681" s="189"/>
    </row>
    <row r="2682" spans="1:15" ht="16.2" thickBot="1">
      <c r="A2682" s="184"/>
      <c r="B2682" s="187"/>
      <c r="D2682" s="168"/>
      <c r="E2682" s="169"/>
      <c r="F2682" s="170"/>
      <c r="G2682" s="171"/>
      <c r="H2682" s="171"/>
      <c r="N2682" s="189"/>
      <c r="O2682" s="189"/>
    </row>
    <row r="2683" spans="1:15" ht="16.2" thickBot="1">
      <c r="A2683" s="184"/>
      <c r="B2683" s="187"/>
      <c r="D2683" s="168"/>
      <c r="E2683" s="169"/>
      <c r="F2683" s="170"/>
      <c r="G2683" s="171"/>
      <c r="H2683" s="171"/>
      <c r="N2683" s="189"/>
      <c r="O2683" s="189"/>
    </row>
    <row r="2684" spans="1:15" ht="16.2" thickBot="1">
      <c r="A2684" s="184"/>
      <c r="B2684" s="187"/>
      <c r="D2684" s="168"/>
      <c r="E2684" s="169"/>
      <c r="F2684" s="170"/>
      <c r="G2684" s="171"/>
      <c r="H2684" s="171"/>
      <c r="N2684" s="189"/>
      <c r="O2684" s="189"/>
    </row>
    <row r="2685" spans="1:15" ht="16.2" thickBot="1">
      <c r="A2685" s="184"/>
      <c r="B2685" s="187"/>
      <c r="D2685" s="168"/>
      <c r="E2685" s="169"/>
      <c r="F2685" s="170"/>
      <c r="G2685" s="171"/>
      <c r="H2685" s="171"/>
      <c r="N2685" s="189"/>
      <c r="O2685" s="189"/>
    </row>
    <row r="2686" spans="1:15" ht="16.2" thickBot="1">
      <c r="A2686" s="184"/>
      <c r="B2686" s="187"/>
      <c r="D2686" s="168"/>
      <c r="E2686" s="169"/>
      <c r="F2686" s="170"/>
      <c r="G2686" s="171"/>
      <c r="H2686" s="171"/>
      <c r="N2686" s="189"/>
      <c r="O2686" s="189"/>
    </row>
    <row r="2687" spans="1:15" ht="16.2" thickBot="1">
      <c r="A2687" s="184"/>
      <c r="B2687" s="187"/>
      <c r="D2687" s="168"/>
      <c r="E2687" s="169"/>
      <c r="F2687" s="170"/>
      <c r="G2687" s="171"/>
      <c r="H2687" s="171"/>
      <c r="N2687" s="189"/>
      <c r="O2687" s="189"/>
    </row>
    <row r="2688" spans="1:15" ht="16.2" thickBot="1">
      <c r="A2688" s="184"/>
      <c r="B2688" s="187"/>
      <c r="D2688" s="168"/>
      <c r="E2688" s="169"/>
      <c r="F2688" s="170"/>
      <c r="G2688" s="171"/>
      <c r="H2688" s="171"/>
      <c r="N2688" s="189"/>
      <c r="O2688" s="189"/>
    </row>
    <row r="2689" spans="1:15" ht="16.2" thickBot="1">
      <c r="A2689" s="184"/>
      <c r="B2689" s="187"/>
      <c r="D2689" s="168"/>
      <c r="E2689" s="169"/>
      <c r="F2689" s="170"/>
      <c r="G2689" s="171"/>
      <c r="H2689" s="171"/>
      <c r="N2689" s="189"/>
      <c r="O2689" s="189"/>
    </row>
    <row r="2690" spans="1:15" ht="16.2" thickBot="1">
      <c r="A2690" s="184"/>
      <c r="B2690" s="187"/>
      <c r="D2690" s="168"/>
      <c r="E2690" s="169"/>
      <c r="F2690" s="170"/>
      <c r="G2690" s="171"/>
      <c r="H2690" s="171"/>
      <c r="N2690" s="189"/>
      <c r="O2690" s="189"/>
    </row>
    <row r="2691" spans="1:15" ht="16.2" thickBot="1">
      <c r="A2691" s="184"/>
      <c r="B2691" s="187"/>
      <c r="D2691" s="168"/>
      <c r="E2691" s="169"/>
      <c r="F2691" s="170"/>
      <c r="G2691" s="171"/>
      <c r="H2691" s="171"/>
      <c r="N2691" s="189"/>
      <c r="O2691" s="189"/>
    </row>
    <row r="2692" spans="1:15" ht="16.2" thickBot="1">
      <c r="A2692" s="184"/>
      <c r="B2692" s="187"/>
      <c r="D2692" s="168"/>
      <c r="E2692" s="169"/>
      <c r="F2692" s="170"/>
      <c r="G2692" s="171"/>
      <c r="H2692" s="171"/>
      <c r="N2692" s="189"/>
      <c r="O2692" s="189"/>
    </row>
    <row r="2693" spans="1:15" ht="16.2" thickBot="1">
      <c r="A2693" s="184"/>
      <c r="B2693" s="187"/>
      <c r="D2693" s="168"/>
      <c r="E2693" s="169"/>
      <c r="F2693" s="170"/>
      <c r="G2693" s="171"/>
      <c r="H2693" s="171"/>
      <c r="N2693" s="189"/>
      <c r="O2693" s="189"/>
    </row>
    <row r="2694" spans="1:15" ht="16.2" thickBot="1">
      <c r="A2694" s="184"/>
      <c r="B2694" s="187"/>
      <c r="D2694" s="168"/>
      <c r="E2694" s="169"/>
      <c r="F2694" s="170"/>
      <c r="G2694" s="171"/>
      <c r="H2694" s="171"/>
      <c r="N2694" s="189"/>
      <c r="O2694" s="189"/>
    </row>
    <row r="2695" spans="1:15" ht="16.2" thickBot="1">
      <c r="A2695" s="184"/>
      <c r="B2695" s="187"/>
      <c r="D2695" s="168"/>
      <c r="E2695" s="169"/>
      <c r="F2695" s="170"/>
      <c r="G2695" s="171"/>
      <c r="H2695" s="171"/>
      <c r="N2695" s="189"/>
      <c r="O2695" s="189"/>
    </row>
    <row r="2696" spans="1:15" ht="16.2" thickBot="1">
      <c r="A2696" s="184"/>
      <c r="B2696" s="187"/>
      <c r="D2696" s="168"/>
      <c r="E2696" s="169"/>
      <c r="F2696" s="170"/>
      <c r="G2696" s="171"/>
      <c r="H2696" s="171"/>
      <c r="N2696" s="189"/>
      <c r="O2696" s="189"/>
    </row>
    <row r="2697" spans="1:15" ht="16.2" thickBot="1">
      <c r="A2697" s="184"/>
      <c r="B2697" s="187"/>
      <c r="D2697" s="168"/>
      <c r="E2697" s="169"/>
      <c r="F2697" s="170"/>
      <c r="G2697" s="171"/>
      <c r="H2697" s="171"/>
      <c r="N2697" s="189"/>
      <c r="O2697" s="189"/>
    </row>
    <row r="2698" spans="1:15" ht="16.2" thickBot="1">
      <c r="A2698" s="184"/>
      <c r="B2698" s="187"/>
      <c r="D2698" s="168"/>
      <c r="E2698" s="169"/>
      <c r="F2698" s="170"/>
      <c r="G2698" s="171"/>
      <c r="H2698" s="171"/>
      <c r="N2698" s="189"/>
      <c r="O2698" s="189"/>
    </row>
    <row r="2699" spans="1:15" ht="16.2" thickBot="1">
      <c r="A2699" s="184"/>
      <c r="B2699" s="187"/>
      <c r="D2699" s="168"/>
      <c r="E2699" s="169"/>
      <c r="F2699" s="170"/>
      <c r="G2699" s="171"/>
      <c r="H2699" s="171"/>
      <c r="N2699" s="189"/>
      <c r="O2699" s="189"/>
    </row>
    <row r="2700" spans="1:15" ht="16.2" thickBot="1">
      <c r="A2700" s="184"/>
      <c r="B2700" s="187"/>
      <c r="D2700" s="168"/>
      <c r="E2700" s="169"/>
      <c r="F2700" s="170"/>
      <c r="G2700" s="171"/>
      <c r="H2700" s="171"/>
      <c r="N2700" s="189"/>
      <c r="O2700" s="189"/>
    </row>
    <row r="2701" spans="1:15" ht="16.2" thickBot="1">
      <c r="A2701" s="184"/>
      <c r="B2701" s="187"/>
      <c r="D2701" s="168"/>
      <c r="E2701" s="169"/>
      <c r="F2701" s="170"/>
      <c r="G2701" s="171"/>
      <c r="H2701" s="171"/>
      <c r="N2701" s="189"/>
      <c r="O2701" s="189"/>
    </row>
    <row r="2702" spans="1:15" ht="16.2" thickBot="1">
      <c r="A2702" s="184"/>
      <c r="B2702" s="187"/>
      <c r="D2702" s="168"/>
      <c r="E2702" s="169"/>
      <c r="F2702" s="170"/>
      <c r="G2702" s="171"/>
      <c r="H2702" s="171"/>
      <c r="N2702" s="189"/>
      <c r="O2702" s="189"/>
    </row>
    <row r="2703" spans="1:15" ht="16.2" thickBot="1">
      <c r="A2703" s="184"/>
      <c r="B2703" s="187"/>
      <c r="D2703" s="168"/>
      <c r="E2703" s="169"/>
      <c r="F2703" s="170"/>
      <c r="G2703" s="171"/>
      <c r="H2703" s="171"/>
      <c r="N2703" s="189"/>
      <c r="O2703" s="189"/>
    </row>
    <row r="2704" spans="1:15" ht="16.2" thickBot="1">
      <c r="A2704" s="184"/>
      <c r="B2704" s="187"/>
      <c r="D2704" s="168"/>
      <c r="E2704" s="169"/>
      <c r="F2704" s="170"/>
      <c r="G2704" s="171"/>
      <c r="H2704" s="171"/>
      <c r="N2704" s="189"/>
      <c r="O2704" s="189"/>
    </row>
    <row r="2705" spans="1:15" ht="16.2" thickBot="1">
      <c r="A2705" s="184"/>
      <c r="B2705" s="187"/>
      <c r="D2705" s="168"/>
      <c r="E2705" s="169"/>
      <c r="F2705" s="170"/>
      <c r="G2705" s="171"/>
      <c r="H2705" s="171"/>
      <c r="N2705" s="189"/>
      <c r="O2705" s="189"/>
    </row>
    <row r="2706" spans="1:15" ht="16.2" thickBot="1">
      <c r="A2706" s="184"/>
      <c r="B2706" s="187"/>
      <c r="D2706" s="168"/>
      <c r="E2706" s="169"/>
      <c r="F2706" s="170"/>
      <c r="G2706" s="171"/>
      <c r="H2706" s="171"/>
      <c r="N2706" s="189"/>
      <c r="O2706" s="189"/>
    </row>
    <row r="2707" spans="1:15" ht="16.2" thickBot="1">
      <c r="A2707" s="184"/>
      <c r="B2707" s="187"/>
      <c r="D2707" s="168"/>
      <c r="E2707" s="169"/>
      <c r="F2707" s="170"/>
      <c r="G2707" s="171"/>
      <c r="H2707" s="171"/>
      <c r="N2707" s="189"/>
      <c r="O2707" s="189"/>
    </row>
    <row r="2708" spans="1:15" ht="16.2" thickBot="1">
      <c r="A2708" s="184"/>
      <c r="B2708" s="187"/>
      <c r="D2708" s="168"/>
      <c r="E2708" s="169"/>
      <c r="F2708" s="170"/>
      <c r="G2708" s="171"/>
      <c r="H2708" s="171"/>
      <c r="N2708" s="189"/>
      <c r="O2708" s="189"/>
    </row>
    <row r="2709" spans="1:15" ht="16.2" thickBot="1">
      <c r="A2709" s="184"/>
      <c r="B2709" s="187"/>
      <c r="D2709" s="168"/>
      <c r="E2709" s="169"/>
      <c r="F2709" s="170"/>
      <c r="G2709" s="171"/>
      <c r="H2709" s="171"/>
      <c r="N2709" s="189"/>
      <c r="O2709" s="189"/>
    </row>
    <row r="2710" spans="1:15" ht="16.2" thickBot="1">
      <c r="A2710" s="184"/>
      <c r="B2710" s="187"/>
      <c r="D2710" s="168"/>
      <c r="E2710" s="169"/>
      <c r="F2710" s="170"/>
      <c r="G2710" s="171"/>
      <c r="H2710" s="171"/>
      <c r="N2710" s="189"/>
      <c r="O2710" s="189"/>
    </row>
    <row r="2711" spans="1:15" ht="16.2" thickBot="1">
      <c r="A2711" s="184"/>
      <c r="B2711" s="187"/>
      <c r="D2711" s="168"/>
      <c r="E2711" s="169"/>
      <c r="F2711" s="170"/>
      <c r="G2711" s="171"/>
      <c r="H2711" s="171"/>
      <c r="N2711" s="189"/>
      <c r="O2711" s="189"/>
    </row>
    <row r="2712" spans="1:15" ht="16.2" thickBot="1">
      <c r="A2712" s="184"/>
      <c r="B2712" s="187"/>
      <c r="D2712" s="168"/>
      <c r="E2712" s="169"/>
      <c r="F2712" s="170"/>
      <c r="G2712" s="171"/>
      <c r="H2712" s="171"/>
      <c r="N2712" s="189"/>
      <c r="O2712" s="189"/>
    </row>
    <row r="2713" spans="1:15" ht="16.2" thickBot="1">
      <c r="A2713" s="184"/>
      <c r="B2713" s="187"/>
      <c r="D2713" s="168"/>
      <c r="E2713" s="169"/>
      <c r="F2713" s="170"/>
      <c r="G2713" s="171"/>
      <c r="H2713" s="171"/>
      <c r="N2713" s="189"/>
      <c r="O2713" s="189"/>
    </row>
    <row r="2714" spans="1:15" ht="16.2" thickBot="1">
      <c r="A2714" s="184"/>
      <c r="B2714" s="187"/>
      <c r="D2714" s="168"/>
      <c r="E2714" s="169"/>
      <c r="F2714" s="170"/>
      <c r="G2714" s="171"/>
      <c r="H2714" s="171"/>
      <c r="N2714" s="189"/>
      <c r="O2714" s="189"/>
    </row>
    <row r="2715" spans="1:15" ht="16.2" thickBot="1">
      <c r="A2715" s="184"/>
      <c r="B2715" s="187"/>
      <c r="D2715" s="168"/>
      <c r="E2715" s="169"/>
      <c r="F2715" s="170"/>
      <c r="G2715" s="171"/>
      <c r="H2715" s="171"/>
      <c r="N2715" s="189"/>
      <c r="O2715" s="189"/>
    </row>
    <row r="2716" spans="1:15" ht="16.2" thickBot="1">
      <c r="A2716" s="184"/>
      <c r="B2716" s="187"/>
      <c r="D2716" s="168"/>
      <c r="E2716" s="169"/>
      <c r="F2716" s="170"/>
      <c r="G2716" s="171"/>
      <c r="H2716" s="171"/>
      <c r="N2716" s="189"/>
      <c r="O2716" s="189"/>
    </row>
    <row r="2717" spans="1:15" ht="16.2" thickBot="1">
      <c r="A2717" s="184"/>
      <c r="B2717" s="187"/>
      <c r="D2717" s="168"/>
      <c r="E2717" s="169"/>
      <c r="F2717" s="170"/>
      <c r="G2717" s="171"/>
      <c r="H2717" s="171"/>
      <c r="N2717" s="189"/>
      <c r="O2717" s="189"/>
    </row>
    <row r="2718" spans="1:15" ht="16.2" thickBot="1">
      <c r="A2718" s="184"/>
      <c r="B2718" s="187"/>
      <c r="D2718" s="168"/>
      <c r="E2718" s="169"/>
      <c r="F2718" s="170"/>
      <c r="G2718" s="171"/>
      <c r="H2718" s="171"/>
      <c r="N2718" s="189"/>
      <c r="O2718" s="189"/>
    </row>
    <row r="2719" spans="1:15" ht="16.2" thickBot="1">
      <c r="A2719" s="184"/>
      <c r="B2719" s="187"/>
      <c r="D2719" s="168"/>
      <c r="E2719" s="169"/>
      <c r="F2719" s="170"/>
      <c r="G2719" s="171"/>
      <c r="H2719" s="171"/>
      <c r="N2719" s="189"/>
      <c r="O2719" s="189"/>
    </row>
    <row r="2720" spans="1:15" ht="16.2" thickBot="1">
      <c r="A2720" s="184"/>
      <c r="B2720" s="187"/>
      <c r="D2720" s="168"/>
      <c r="E2720" s="169"/>
      <c r="F2720" s="170"/>
      <c r="G2720" s="171"/>
      <c r="H2720" s="171"/>
      <c r="N2720" s="189"/>
      <c r="O2720" s="189"/>
    </row>
    <row r="2721" spans="1:15" ht="16.2" thickBot="1">
      <c r="A2721" s="184"/>
      <c r="B2721" s="187"/>
      <c r="D2721" s="168"/>
      <c r="E2721" s="169"/>
      <c r="F2721" s="170"/>
      <c r="G2721" s="171"/>
      <c r="H2721" s="171"/>
      <c r="N2721" s="189"/>
      <c r="O2721" s="189"/>
    </row>
    <row r="2722" spans="1:15" ht="16.2" thickBot="1">
      <c r="A2722" s="184"/>
      <c r="B2722" s="187"/>
      <c r="D2722" s="168"/>
      <c r="E2722" s="169"/>
      <c r="F2722" s="170"/>
      <c r="G2722" s="171"/>
      <c r="H2722" s="171"/>
      <c r="N2722" s="189"/>
      <c r="O2722" s="189"/>
    </row>
    <row r="2723" spans="1:15" ht="16.2" thickBot="1">
      <c r="A2723" s="184"/>
      <c r="B2723" s="187"/>
      <c r="D2723" s="168"/>
      <c r="E2723" s="169"/>
      <c r="F2723" s="170"/>
      <c r="G2723" s="171"/>
      <c r="H2723" s="171"/>
      <c r="N2723" s="189"/>
      <c r="O2723" s="189"/>
    </row>
    <row r="2724" spans="1:15" ht="16.2" thickBot="1">
      <c r="A2724" s="184"/>
      <c r="B2724" s="187"/>
      <c r="D2724" s="168"/>
      <c r="E2724" s="169"/>
      <c r="F2724" s="170"/>
      <c r="G2724" s="171"/>
      <c r="H2724" s="171"/>
      <c r="N2724" s="189"/>
      <c r="O2724" s="189"/>
    </row>
    <row r="2725" spans="1:15" ht="16.2" thickBot="1">
      <c r="A2725" s="184"/>
      <c r="B2725" s="187"/>
      <c r="D2725" s="168"/>
      <c r="E2725" s="169"/>
      <c r="F2725" s="170"/>
      <c r="G2725" s="171"/>
      <c r="H2725" s="171"/>
      <c r="N2725" s="189"/>
      <c r="O2725" s="189"/>
    </row>
    <row r="2726" spans="1:15" ht="16.2" thickBot="1">
      <c r="A2726" s="184"/>
      <c r="B2726" s="187"/>
      <c r="D2726" s="168"/>
      <c r="E2726" s="169"/>
      <c r="F2726" s="170"/>
      <c r="G2726" s="171"/>
      <c r="H2726" s="171"/>
      <c r="N2726" s="189"/>
      <c r="O2726" s="189"/>
    </row>
    <row r="2727" spans="1:15" ht="16.2" thickBot="1">
      <c r="A2727" s="184"/>
      <c r="B2727" s="187"/>
      <c r="D2727" s="168"/>
      <c r="E2727" s="169"/>
      <c r="F2727" s="170"/>
      <c r="G2727" s="171"/>
      <c r="H2727" s="171"/>
      <c r="N2727" s="189"/>
      <c r="O2727" s="189"/>
    </row>
    <row r="2728" spans="1:15" ht="16.2" thickBot="1">
      <c r="A2728" s="184"/>
      <c r="B2728" s="187"/>
      <c r="D2728" s="168"/>
      <c r="E2728" s="169"/>
      <c r="F2728" s="170"/>
      <c r="G2728" s="171"/>
      <c r="H2728" s="171"/>
      <c r="N2728" s="189"/>
      <c r="O2728" s="189"/>
    </row>
    <row r="2729" spans="1:15" ht="16.2" thickBot="1">
      <c r="A2729" s="184"/>
      <c r="B2729" s="187"/>
      <c r="D2729" s="168"/>
      <c r="E2729" s="169"/>
      <c r="F2729" s="170"/>
      <c r="G2729" s="171"/>
      <c r="H2729" s="171"/>
      <c r="N2729" s="189"/>
      <c r="O2729" s="189"/>
    </row>
    <row r="2730" spans="1:15" ht="16.2" thickBot="1">
      <c r="A2730" s="184"/>
      <c r="B2730" s="187"/>
      <c r="D2730" s="168"/>
      <c r="E2730" s="169"/>
      <c r="F2730" s="170"/>
      <c r="G2730" s="171"/>
      <c r="H2730" s="171"/>
      <c r="N2730" s="189"/>
      <c r="O2730" s="189"/>
    </row>
    <row r="2731" spans="1:15" ht="16.2" thickBot="1">
      <c r="A2731" s="184"/>
      <c r="B2731" s="187"/>
      <c r="D2731" s="168"/>
      <c r="E2731" s="169"/>
      <c r="F2731" s="170"/>
      <c r="G2731" s="171"/>
      <c r="H2731" s="171"/>
      <c r="N2731" s="189"/>
      <c r="O2731" s="189"/>
    </row>
    <row r="2732" spans="1:15" ht="16.2" thickBot="1">
      <c r="A2732" s="184"/>
      <c r="B2732" s="187"/>
      <c r="D2732" s="168"/>
      <c r="E2732" s="169"/>
      <c r="F2732" s="170"/>
      <c r="G2732" s="171"/>
      <c r="H2732" s="171"/>
      <c r="N2732" s="189"/>
      <c r="O2732" s="189"/>
    </row>
    <row r="2733" spans="1:15" ht="16.2" thickBot="1">
      <c r="A2733" s="184"/>
      <c r="B2733" s="187"/>
      <c r="D2733" s="168"/>
      <c r="E2733" s="169"/>
      <c r="F2733" s="170"/>
      <c r="G2733" s="171"/>
      <c r="H2733" s="171"/>
      <c r="N2733" s="189"/>
      <c r="O2733" s="189"/>
    </row>
    <row r="2734" spans="1:15" ht="16.2" thickBot="1">
      <c r="A2734" s="184"/>
      <c r="B2734" s="187"/>
      <c r="D2734" s="168"/>
      <c r="E2734" s="169"/>
      <c r="F2734" s="170"/>
      <c r="G2734" s="171"/>
      <c r="H2734" s="171"/>
      <c r="N2734" s="189"/>
      <c r="O2734" s="189"/>
    </row>
    <row r="2735" spans="1:15" ht="16.2" thickBot="1">
      <c r="A2735" s="184"/>
      <c r="B2735" s="187"/>
      <c r="D2735" s="168"/>
      <c r="E2735" s="169"/>
      <c r="F2735" s="170"/>
      <c r="G2735" s="171"/>
      <c r="H2735" s="171"/>
      <c r="N2735" s="189"/>
      <c r="O2735" s="189"/>
    </row>
    <row r="2736" spans="1:15" ht="16.2" thickBot="1">
      <c r="A2736" s="184"/>
      <c r="B2736" s="187"/>
      <c r="D2736" s="168"/>
      <c r="E2736" s="169"/>
      <c r="F2736" s="170"/>
      <c r="G2736" s="171"/>
      <c r="H2736" s="171"/>
      <c r="N2736" s="189"/>
      <c r="O2736" s="189"/>
    </row>
    <row r="2737" spans="1:15" ht="16.2" thickBot="1">
      <c r="A2737" s="184"/>
      <c r="B2737" s="187"/>
      <c r="D2737" s="168"/>
      <c r="E2737" s="169"/>
      <c r="F2737" s="170"/>
      <c r="G2737" s="171"/>
      <c r="H2737" s="171"/>
      <c r="N2737" s="189"/>
      <c r="O2737" s="189"/>
    </row>
    <row r="2738" spans="1:15" ht="16.2" thickBot="1">
      <c r="A2738" s="184"/>
      <c r="B2738" s="187"/>
      <c r="D2738" s="168"/>
      <c r="E2738" s="169"/>
      <c r="F2738" s="170"/>
      <c r="G2738" s="171"/>
      <c r="H2738" s="171"/>
      <c r="N2738" s="189"/>
      <c r="O2738" s="189"/>
    </row>
    <row r="2739" spans="1:15" ht="16.2" thickBot="1">
      <c r="A2739" s="184"/>
      <c r="B2739" s="187"/>
      <c r="D2739" s="168"/>
      <c r="E2739" s="169"/>
      <c r="F2739" s="170"/>
      <c r="G2739" s="171"/>
      <c r="H2739" s="171"/>
      <c r="N2739" s="189"/>
      <c r="O2739" s="189"/>
    </row>
    <row r="2740" spans="1:15" ht="16.2" thickBot="1">
      <c r="A2740" s="184"/>
      <c r="B2740" s="187"/>
      <c r="D2740" s="168"/>
      <c r="E2740" s="169"/>
      <c r="F2740" s="170"/>
      <c r="G2740" s="171"/>
      <c r="H2740" s="171"/>
      <c r="N2740" s="189"/>
      <c r="O2740" s="189"/>
    </row>
    <row r="2741" spans="1:15" ht="16.2" thickBot="1">
      <c r="A2741" s="184"/>
      <c r="B2741" s="187"/>
      <c r="D2741" s="168"/>
      <c r="E2741" s="169"/>
      <c r="F2741" s="170"/>
      <c r="G2741" s="171"/>
      <c r="H2741" s="171"/>
      <c r="N2741" s="189"/>
      <c r="O2741" s="189"/>
    </row>
    <row r="2742" spans="1:15" ht="16.2" thickBot="1">
      <c r="A2742" s="184"/>
      <c r="B2742" s="187"/>
      <c r="D2742" s="168"/>
      <c r="E2742" s="169"/>
      <c r="F2742" s="170"/>
      <c r="G2742" s="171"/>
      <c r="H2742" s="171"/>
      <c r="N2742" s="189"/>
      <c r="O2742" s="189"/>
    </row>
    <row r="2743" spans="1:15" ht="16.2" thickBot="1">
      <c r="A2743" s="184"/>
      <c r="B2743" s="187"/>
      <c r="D2743" s="168"/>
      <c r="E2743" s="169"/>
      <c r="F2743" s="170"/>
      <c r="G2743" s="171"/>
      <c r="H2743" s="171"/>
      <c r="N2743" s="189"/>
      <c r="O2743" s="189"/>
    </row>
    <row r="2744" spans="1:15" ht="16.2" thickBot="1">
      <c r="A2744" s="184"/>
      <c r="B2744" s="187"/>
      <c r="D2744" s="168"/>
      <c r="E2744" s="169"/>
      <c r="F2744" s="170"/>
      <c r="G2744" s="171"/>
      <c r="H2744" s="171"/>
      <c r="N2744" s="189"/>
      <c r="O2744" s="189"/>
    </row>
    <row r="2745" spans="1:15" ht="16.2" thickBot="1">
      <c r="A2745" s="184"/>
      <c r="B2745" s="187"/>
      <c r="D2745" s="168"/>
      <c r="E2745" s="169"/>
      <c r="F2745" s="170"/>
      <c r="G2745" s="171"/>
      <c r="H2745" s="171"/>
      <c r="N2745" s="189"/>
      <c r="O2745" s="189"/>
    </row>
    <row r="2746" spans="1:15" ht="16.2" thickBot="1">
      <c r="A2746" s="184"/>
      <c r="B2746" s="187"/>
      <c r="D2746" s="168"/>
      <c r="E2746" s="169"/>
      <c r="F2746" s="170"/>
      <c r="G2746" s="171"/>
      <c r="H2746" s="171"/>
      <c r="N2746" s="189"/>
      <c r="O2746" s="189"/>
    </row>
    <row r="2747" spans="1:15" ht="16.2" thickBot="1">
      <c r="A2747" s="184"/>
      <c r="B2747" s="187"/>
      <c r="D2747" s="168"/>
      <c r="E2747" s="169"/>
      <c r="F2747" s="170"/>
      <c r="G2747" s="171"/>
      <c r="H2747" s="171"/>
      <c r="N2747" s="189"/>
      <c r="O2747" s="189"/>
    </row>
    <row r="2748" spans="1:15" ht="16.2" thickBot="1">
      <c r="A2748" s="184"/>
      <c r="B2748" s="187"/>
      <c r="D2748" s="168"/>
      <c r="E2748" s="169"/>
      <c r="F2748" s="170"/>
      <c r="G2748" s="171"/>
      <c r="H2748" s="171"/>
      <c r="N2748" s="189"/>
      <c r="O2748" s="189"/>
    </row>
    <row r="2749" spans="1:15" ht="16.2" thickBot="1">
      <c r="A2749" s="184"/>
      <c r="B2749" s="187"/>
      <c r="D2749" s="168"/>
      <c r="E2749" s="169"/>
      <c r="F2749" s="170"/>
      <c r="G2749" s="171"/>
      <c r="H2749" s="171"/>
      <c r="N2749" s="189"/>
      <c r="O2749" s="189"/>
    </row>
    <row r="2750" spans="1:15" ht="16.2" thickBot="1">
      <c r="A2750" s="184"/>
      <c r="B2750" s="187"/>
      <c r="D2750" s="168"/>
      <c r="E2750" s="169"/>
      <c r="F2750" s="170"/>
      <c r="G2750" s="171"/>
      <c r="H2750" s="171"/>
      <c r="N2750" s="189"/>
      <c r="O2750" s="189"/>
    </row>
    <row r="2751" spans="1:15" ht="16.2" thickBot="1">
      <c r="A2751" s="184"/>
      <c r="B2751" s="187"/>
      <c r="D2751" s="168"/>
      <c r="E2751" s="169"/>
      <c r="F2751" s="170"/>
      <c r="G2751" s="171"/>
      <c r="H2751" s="171"/>
      <c r="N2751" s="189"/>
      <c r="O2751" s="189"/>
    </row>
    <row r="2752" spans="1:15" ht="16.2" thickBot="1">
      <c r="A2752" s="184"/>
      <c r="B2752" s="187"/>
      <c r="D2752" s="168"/>
      <c r="E2752" s="169"/>
      <c r="F2752" s="170"/>
      <c r="G2752" s="171"/>
      <c r="H2752" s="171"/>
      <c r="N2752" s="189"/>
      <c r="O2752" s="189"/>
    </row>
    <row r="2753" spans="1:15" ht="16.2" thickBot="1">
      <c r="A2753" s="184"/>
      <c r="B2753" s="187"/>
      <c r="D2753" s="168"/>
      <c r="E2753" s="169"/>
      <c r="F2753" s="170"/>
      <c r="G2753" s="171"/>
      <c r="H2753" s="171"/>
      <c r="N2753" s="189"/>
      <c r="O2753" s="189"/>
    </row>
    <row r="2754" spans="1:15" ht="16.2" thickBot="1">
      <c r="A2754" s="184"/>
      <c r="B2754" s="187"/>
      <c r="D2754" s="168"/>
      <c r="E2754" s="169"/>
      <c r="F2754" s="170"/>
      <c r="G2754" s="171"/>
      <c r="H2754" s="171"/>
      <c r="N2754" s="189"/>
      <c r="O2754" s="189"/>
    </row>
    <row r="2755" spans="1:15" ht="16.2" thickBot="1">
      <c r="A2755" s="184"/>
      <c r="B2755" s="187"/>
      <c r="D2755" s="168"/>
      <c r="E2755" s="169"/>
      <c r="F2755" s="170"/>
      <c r="G2755" s="171"/>
      <c r="H2755" s="171"/>
      <c r="N2755" s="189"/>
      <c r="O2755" s="189"/>
    </row>
    <row r="2756" spans="1:15" ht="16.2" thickBot="1">
      <c r="A2756" s="184"/>
      <c r="B2756" s="187"/>
      <c r="D2756" s="168"/>
      <c r="E2756" s="169"/>
      <c r="F2756" s="170"/>
      <c r="G2756" s="171"/>
      <c r="H2756" s="171"/>
      <c r="N2756" s="189"/>
      <c r="O2756" s="189"/>
    </row>
    <row r="2757" spans="1:15" ht="16.2" thickBot="1">
      <c r="A2757" s="184"/>
      <c r="B2757" s="187"/>
      <c r="D2757" s="168"/>
      <c r="E2757" s="169"/>
      <c r="F2757" s="170"/>
      <c r="G2757" s="171"/>
      <c r="H2757" s="171"/>
      <c r="N2757" s="189"/>
      <c r="O2757" s="189"/>
    </row>
    <row r="2758" spans="1:15" ht="16.2" thickBot="1">
      <c r="A2758" s="184"/>
      <c r="B2758" s="187"/>
      <c r="D2758" s="168"/>
      <c r="E2758" s="169"/>
      <c r="F2758" s="170"/>
      <c r="G2758" s="171"/>
      <c r="H2758" s="171"/>
      <c r="N2758" s="189"/>
      <c r="O2758" s="189"/>
    </row>
    <row r="2759" spans="1:15" ht="16.2" thickBot="1">
      <c r="A2759" s="184"/>
      <c r="B2759" s="187"/>
      <c r="D2759" s="168"/>
      <c r="E2759" s="169"/>
      <c r="F2759" s="170"/>
      <c r="G2759" s="171"/>
      <c r="H2759" s="171"/>
      <c r="N2759" s="189"/>
      <c r="O2759" s="189"/>
    </row>
    <row r="2760" spans="1:15" ht="16.2" thickBot="1">
      <c r="A2760" s="184"/>
      <c r="B2760" s="187"/>
      <c r="D2760" s="168"/>
      <c r="E2760" s="169"/>
      <c r="F2760" s="170"/>
      <c r="G2760" s="171"/>
      <c r="H2760" s="171"/>
      <c r="N2760" s="189"/>
      <c r="O2760" s="189"/>
    </row>
    <row r="2761" spans="1:15" ht="16.2" thickBot="1">
      <c r="A2761" s="184"/>
      <c r="B2761" s="187"/>
      <c r="D2761" s="168"/>
      <c r="E2761" s="169"/>
      <c r="F2761" s="170"/>
      <c r="G2761" s="171"/>
      <c r="H2761" s="171"/>
      <c r="N2761" s="189"/>
      <c r="O2761" s="189"/>
    </row>
    <row r="2762" spans="1:15" ht="16.2" thickBot="1">
      <c r="A2762" s="184"/>
      <c r="B2762" s="187"/>
      <c r="D2762" s="168"/>
      <c r="E2762" s="169"/>
      <c r="F2762" s="170"/>
      <c r="G2762" s="171"/>
      <c r="H2762" s="171"/>
      <c r="N2762" s="189"/>
      <c r="O2762" s="189"/>
    </row>
    <row r="2763" spans="1:15" ht="16.2" thickBot="1">
      <c r="A2763" s="184"/>
      <c r="B2763" s="187"/>
      <c r="D2763" s="168"/>
      <c r="E2763" s="169"/>
      <c r="F2763" s="170"/>
      <c r="G2763" s="171"/>
      <c r="H2763" s="171"/>
      <c r="N2763" s="189"/>
      <c r="O2763" s="189"/>
    </row>
    <row r="2764" spans="1:15" ht="16.2" thickBot="1">
      <c r="A2764" s="184"/>
      <c r="B2764" s="187"/>
      <c r="D2764" s="168"/>
      <c r="E2764" s="169"/>
      <c r="F2764" s="170"/>
      <c r="G2764" s="171"/>
      <c r="H2764" s="171"/>
      <c r="N2764" s="189"/>
      <c r="O2764" s="189"/>
    </row>
    <row r="2765" spans="1:15" ht="16.2" thickBot="1">
      <c r="A2765" s="184"/>
      <c r="B2765" s="187"/>
      <c r="D2765" s="168"/>
      <c r="E2765" s="169"/>
      <c r="F2765" s="170"/>
      <c r="G2765" s="171"/>
      <c r="H2765" s="171"/>
      <c r="N2765" s="189"/>
      <c r="O2765" s="189"/>
    </row>
    <row r="2766" spans="1:15" ht="16.2" thickBot="1">
      <c r="A2766" s="184"/>
      <c r="B2766" s="187"/>
      <c r="D2766" s="168"/>
      <c r="E2766" s="169"/>
      <c r="F2766" s="170"/>
      <c r="G2766" s="171"/>
      <c r="H2766" s="171"/>
      <c r="N2766" s="189"/>
      <c r="O2766" s="189"/>
    </row>
    <row r="2767" spans="1:15" ht="16.2" thickBot="1">
      <c r="A2767" s="184"/>
      <c r="B2767" s="187"/>
      <c r="D2767" s="168"/>
      <c r="E2767" s="169"/>
      <c r="F2767" s="170"/>
      <c r="G2767" s="171"/>
      <c r="H2767" s="171"/>
      <c r="N2767" s="189"/>
      <c r="O2767" s="189"/>
    </row>
    <row r="2768" spans="1:15" ht="16.2" thickBot="1">
      <c r="A2768" s="184"/>
      <c r="B2768" s="187"/>
      <c r="D2768" s="168"/>
      <c r="E2768" s="169"/>
      <c r="F2768" s="170"/>
      <c r="G2768" s="171"/>
      <c r="H2768" s="171"/>
      <c r="N2768" s="189"/>
      <c r="O2768" s="189"/>
    </row>
    <row r="2769" spans="1:15" ht="16.2" thickBot="1">
      <c r="A2769" s="184"/>
      <c r="B2769" s="187"/>
      <c r="D2769" s="168"/>
      <c r="E2769" s="169"/>
      <c r="F2769" s="170"/>
      <c r="G2769" s="171"/>
      <c r="H2769" s="171"/>
      <c r="N2769" s="189"/>
      <c r="O2769" s="189"/>
    </row>
    <row r="2770" spans="1:15" ht="16.2" thickBot="1">
      <c r="A2770" s="184"/>
      <c r="B2770" s="187"/>
      <c r="D2770" s="168"/>
      <c r="E2770" s="169"/>
      <c r="F2770" s="170"/>
      <c r="G2770" s="171"/>
      <c r="H2770" s="171"/>
      <c r="N2770" s="189"/>
      <c r="O2770" s="189"/>
    </row>
    <row r="2771" spans="1:15" ht="16.2" thickBot="1">
      <c r="A2771" s="184"/>
      <c r="B2771" s="187"/>
      <c r="D2771" s="168"/>
      <c r="E2771" s="169"/>
      <c r="F2771" s="170"/>
      <c r="G2771" s="171"/>
      <c r="H2771" s="171"/>
      <c r="N2771" s="189"/>
      <c r="O2771" s="189"/>
    </row>
    <row r="2772" spans="1:15" ht="16.2" thickBot="1">
      <c r="A2772" s="184"/>
      <c r="B2772" s="187"/>
      <c r="D2772" s="168"/>
      <c r="E2772" s="169"/>
      <c r="F2772" s="170"/>
      <c r="G2772" s="171"/>
      <c r="H2772" s="171"/>
      <c r="N2772" s="189"/>
      <c r="O2772" s="189"/>
    </row>
    <row r="2773" spans="1:15" ht="16.2" thickBot="1">
      <c r="A2773" s="184"/>
      <c r="B2773" s="187"/>
      <c r="D2773" s="168"/>
      <c r="E2773" s="169"/>
      <c r="F2773" s="170"/>
      <c r="G2773" s="171"/>
      <c r="H2773" s="171"/>
      <c r="N2773" s="189"/>
      <c r="O2773" s="189"/>
    </row>
    <row r="2774" spans="1:15" ht="16.2" thickBot="1">
      <c r="A2774" s="184"/>
      <c r="B2774" s="187"/>
      <c r="D2774" s="168"/>
      <c r="E2774" s="169"/>
      <c r="F2774" s="170"/>
      <c r="G2774" s="171"/>
      <c r="H2774" s="171"/>
      <c r="N2774" s="189"/>
      <c r="O2774" s="189"/>
    </row>
    <row r="2775" spans="1:15" ht="16.2" thickBot="1">
      <c r="A2775" s="184"/>
      <c r="B2775" s="187"/>
      <c r="D2775" s="168"/>
      <c r="E2775" s="169"/>
      <c r="F2775" s="170"/>
      <c r="G2775" s="171"/>
      <c r="H2775" s="171"/>
      <c r="N2775" s="189"/>
      <c r="O2775" s="189"/>
    </row>
    <row r="2776" spans="1:15" ht="16.2" thickBot="1">
      <c r="A2776" s="184"/>
      <c r="B2776" s="187"/>
      <c r="D2776" s="168"/>
      <c r="E2776" s="169"/>
      <c r="F2776" s="170"/>
      <c r="G2776" s="171"/>
      <c r="H2776" s="171"/>
      <c r="N2776" s="189"/>
      <c r="O2776" s="189"/>
    </row>
    <row r="2777" spans="1:15" ht="16.2" thickBot="1">
      <c r="A2777" s="184"/>
      <c r="B2777" s="187"/>
      <c r="D2777" s="168"/>
      <c r="E2777" s="169"/>
      <c r="F2777" s="170"/>
      <c r="G2777" s="171"/>
      <c r="H2777" s="171"/>
      <c r="N2777" s="189"/>
      <c r="O2777" s="189"/>
    </row>
    <row r="2778" spans="1:15" ht="16.2" thickBot="1">
      <c r="A2778" s="184"/>
      <c r="B2778" s="187"/>
      <c r="D2778" s="168"/>
      <c r="E2778" s="169"/>
      <c r="F2778" s="170"/>
      <c r="G2778" s="171"/>
      <c r="H2778" s="171"/>
      <c r="N2778" s="189"/>
      <c r="O2778" s="189"/>
    </row>
    <row r="2779" spans="1:15" ht="16.2" thickBot="1">
      <c r="A2779" s="184"/>
      <c r="B2779" s="187"/>
      <c r="D2779" s="168"/>
      <c r="E2779" s="169"/>
      <c r="F2779" s="170"/>
      <c r="G2779" s="171"/>
      <c r="H2779" s="171"/>
      <c r="N2779" s="189"/>
      <c r="O2779" s="189"/>
    </row>
    <row r="2780" spans="1:15" ht="16.2" thickBot="1">
      <c r="A2780" s="184"/>
      <c r="B2780" s="187"/>
      <c r="D2780" s="168"/>
      <c r="E2780" s="169"/>
      <c r="F2780" s="170"/>
      <c r="G2780" s="171"/>
      <c r="H2780" s="171"/>
      <c r="N2780" s="189"/>
      <c r="O2780" s="189"/>
    </row>
    <row r="2781" spans="1:15" ht="16.2" thickBot="1">
      <c r="A2781" s="184"/>
      <c r="B2781" s="187"/>
      <c r="D2781" s="168"/>
      <c r="E2781" s="169"/>
      <c r="F2781" s="170"/>
      <c r="G2781" s="171"/>
      <c r="H2781" s="171"/>
      <c r="N2781" s="189"/>
      <c r="O2781" s="189"/>
    </row>
    <row r="2782" spans="1:15" ht="16.2" thickBot="1">
      <c r="A2782" s="184"/>
      <c r="B2782" s="187"/>
      <c r="D2782" s="168"/>
      <c r="E2782" s="169"/>
      <c r="F2782" s="170"/>
      <c r="G2782" s="171"/>
      <c r="H2782" s="171"/>
      <c r="N2782" s="189"/>
      <c r="O2782" s="189"/>
    </row>
    <row r="2783" spans="1:15" ht="16.2" thickBot="1">
      <c r="A2783" s="184"/>
      <c r="B2783" s="187"/>
      <c r="D2783" s="168"/>
      <c r="E2783" s="169"/>
      <c r="F2783" s="170"/>
      <c r="G2783" s="171"/>
      <c r="H2783" s="171"/>
      <c r="N2783" s="189"/>
      <c r="O2783" s="189"/>
    </row>
    <row r="2784" spans="1:15" ht="16.2" thickBot="1">
      <c r="A2784" s="184"/>
      <c r="B2784" s="187"/>
      <c r="D2784" s="168"/>
      <c r="E2784" s="169"/>
      <c r="F2784" s="170"/>
      <c r="G2784" s="171"/>
      <c r="H2784" s="171"/>
      <c r="N2784" s="189"/>
      <c r="O2784" s="189"/>
    </row>
    <row r="2785" spans="1:15" ht="16.2" thickBot="1">
      <c r="A2785" s="184"/>
      <c r="B2785" s="187"/>
      <c r="D2785" s="168"/>
      <c r="E2785" s="169"/>
      <c r="F2785" s="170"/>
      <c r="G2785" s="171"/>
      <c r="H2785" s="171"/>
      <c r="N2785" s="189"/>
      <c r="O2785" s="189"/>
    </row>
    <row r="2786" spans="1:15" ht="16.2" thickBot="1">
      <c r="A2786" s="184"/>
      <c r="B2786" s="187"/>
      <c r="D2786" s="168"/>
      <c r="E2786" s="169"/>
      <c r="F2786" s="170"/>
      <c r="G2786" s="171"/>
      <c r="H2786" s="171"/>
      <c r="N2786" s="189"/>
      <c r="O2786" s="189"/>
    </row>
    <row r="2787" spans="1:15" ht="16.2" thickBot="1">
      <c r="A2787" s="184"/>
      <c r="B2787" s="187"/>
      <c r="D2787" s="168"/>
      <c r="E2787" s="169"/>
      <c r="F2787" s="170"/>
      <c r="G2787" s="171"/>
      <c r="H2787" s="171"/>
      <c r="N2787" s="189"/>
      <c r="O2787" s="189"/>
    </row>
    <row r="2788" spans="1:15" ht="16.2" thickBot="1">
      <c r="A2788" s="184"/>
      <c r="B2788" s="187"/>
      <c r="D2788" s="168"/>
      <c r="E2788" s="169"/>
      <c r="F2788" s="170"/>
      <c r="G2788" s="171"/>
      <c r="H2788" s="171"/>
      <c r="N2788" s="189"/>
      <c r="O2788" s="189"/>
    </row>
    <row r="2789" spans="1:15" ht="16.2" thickBot="1">
      <c r="A2789" s="184"/>
      <c r="B2789" s="187"/>
      <c r="D2789" s="168"/>
      <c r="E2789" s="169"/>
      <c r="F2789" s="170"/>
      <c r="G2789" s="171"/>
      <c r="H2789" s="171"/>
      <c r="N2789" s="189"/>
      <c r="O2789" s="189"/>
    </row>
    <row r="2790" spans="1:15" ht="16.2" thickBot="1">
      <c r="A2790" s="184"/>
      <c r="B2790" s="187"/>
      <c r="D2790" s="168"/>
      <c r="E2790" s="169"/>
      <c r="F2790" s="170"/>
      <c r="G2790" s="171"/>
      <c r="H2790" s="171"/>
      <c r="N2790" s="189"/>
      <c r="O2790" s="189"/>
    </row>
    <row r="2791" spans="1:15" ht="16.2" thickBot="1">
      <c r="A2791" s="184"/>
      <c r="B2791" s="187"/>
      <c r="D2791" s="168"/>
      <c r="E2791" s="169"/>
      <c r="F2791" s="170"/>
      <c r="G2791" s="171"/>
      <c r="H2791" s="171"/>
      <c r="N2791" s="189"/>
      <c r="O2791" s="189"/>
    </row>
    <row r="2792" spans="1:15" ht="16.2" thickBot="1">
      <c r="A2792" s="184"/>
      <c r="B2792" s="187"/>
      <c r="D2792" s="168"/>
      <c r="E2792" s="169"/>
      <c r="F2792" s="170"/>
      <c r="G2792" s="171"/>
      <c r="H2792" s="171"/>
      <c r="N2792" s="189"/>
      <c r="O2792" s="189"/>
    </row>
    <row r="2793" spans="1:15" ht="16.2" thickBot="1">
      <c r="A2793" s="184"/>
      <c r="B2793" s="187"/>
      <c r="D2793" s="168"/>
      <c r="E2793" s="169"/>
      <c r="F2793" s="170"/>
      <c r="G2793" s="171"/>
      <c r="H2793" s="171"/>
      <c r="N2793" s="189"/>
      <c r="O2793" s="189"/>
    </row>
    <row r="2794" spans="1:15" ht="16.2" thickBot="1">
      <c r="A2794" s="184"/>
      <c r="B2794" s="187"/>
      <c r="D2794" s="168"/>
      <c r="E2794" s="169"/>
      <c r="F2794" s="170"/>
      <c r="G2794" s="171"/>
      <c r="H2794" s="171"/>
      <c r="N2794" s="189"/>
      <c r="O2794" s="189"/>
    </row>
    <row r="2795" spans="1:15" ht="16.2" thickBot="1">
      <c r="A2795" s="184"/>
      <c r="B2795" s="187"/>
      <c r="D2795" s="168"/>
      <c r="E2795" s="169"/>
      <c r="F2795" s="170"/>
      <c r="G2795" s="171"/>
      <c r="H2795" s="171"/>
      <c r="N2795" s="189"/>
      <c r="O2795" s="189"/>
    </row>
    <row r="2796" spans="1:15" ht="16.2" thickBot="1">
      <c r="A2796" s="184"/>
      <c r="B2796" s="187"/>
      <c r="D2796" s="168"/>
      <c r="E2796" s="169"/>
      <c r="F2796" s="170"/>
      <c r="G2796" s="171"/>
      <c r="H2796" s="171"/>
      <c r="N2796" s="189"/>
      <c r="O2796" s="189"/>
    </row>
    <row r="2797" spans="1:15" ht="16.2" thickBot="1">
      <c r="A2797" s="184"/>
      <c r="B2797" s="187"/>
      <c r="D2797" s="168"/>
      <c r="E2797" s="169"/>
      <c r="F2797" s="170"/>
      <c r="G2797" s="171"/>
      <c r="H2797" s="171"/>
      <c r="N2797" s="189"/>
      <c r="O2797" s="189"/>
    </row>
    <row r="2798" spans="1:15" ht="16.2" thickBot="1">
      <c r="A2798" s="184"/>
      <c r="B2798" s="187"/>
      <c r="D2798" s="168"/>
      <c r="E2798" s="169"/>
      <c r="F2798" s="170"/>
      <c r="G2798" s="171"/>
      <c r="H2798" s="171"/>
      <c r="N2798" s="189"/>
      <c r="O2798" s="189"/>
    </row>
    <row r="2799" spans="1:15" ht="16.2" thickBot="1">
      <c r="A2799" s="184"/>
      <c r="B2799" s="187"/>
      <c r="D2799" s="168"/>
      <c r="E2799" s="169"/>
      <c r="F2799" s="170"/>
      <c r="G2799" s="171"/>
      <c r="H2799" s="171"/>
      <c r="N2799" s="189"/>
      <c r="O2799" s="189"/>
    </row>
    <row r="2800" spans="1:15" ht="16.2" thickBot="1">
      <c r="A2800" s="184"/>
      <c r="B2800" s="187"/>
      <c r="D2800" s="168"/>
      <c r="E2800" s="169"/>
      <c r="F2800" s="170"/>
      <c r="G2800" s="171"/>
      <c r="H2800" s="171"/>
      <c r="N2800" s="189"/>
      <c r="O2800" s="189"/>
    </row>
    <row r="2801" spans="1:15" ht="16.2" thickBot="1">
      <c r="A2801" s="184"/>
      <c r="B2801" s="187"/>
      <c r="D2801" s="168"/>
      <c r="E2801" s="169"/>
      <c r="F2801" s="170"/>
      <c r="G2801" s="171"/>
      <c r="H2801" s="171"/>
      <c r="N2801" s="189"/>
      <c r="O2801" s="189"/>
    </row>
    <row r="2802" spans="1:15" ht="16.2" thickBot="1">
      <c r="A2802" s="184"/>
      <c r="B2802" s="187"/>
      <c r="D2802" s="168"/>
      <c r="E2802" s="169"/>
      <c r="F2802" s="170"/>
      <c r="G2802" s="171"/>
      <c r="H2802" s="171"/>
      <c r="N2802" s="189"/>
      <c r="O2802" s="189"/>
    </row>
    <row r="2803" spans="1:15" ht="16.2" thickBot="1">
      <c r="A2803" s="184"/>
      <c r="B2803" s="187"/>
      <c r="D2803" s="168"/>
      <c r="E2803" s="169"/>
      <c r="F2803" s="170"/>
      <c r="G2803" s="171"/>
      <c r="H2803" s="171"/>
      <c r="N2803" s="189"/>
      <c r="O2803" s="189"/>
    </row>
    <row r="2804" spans="1:15" ht="16.2" thickBot="1">
      <c r="A2804" s="184"/>
      <c r="B2804" s="187"/>
      <c r="D2804" s="168"/>
      <c r="E2804" s="169"/>
      <c r="F2804" s="170"/>
      <c r="G2804" s="171"/>
      <c r="H2804" s="171"/>
      <c r="N2804" s="189"/>
      <c r="O2804" s="189"/>
    </row>
    <row r="2805" spans="1:15" ht="16.2" thickBot="1">
      <c r="A2805" s="184"/>
      <c r="B2805" s="187"/>
      <c r="D2805" s="168"/>
      <c r="E2805" s="169"/>
      <c r="F2805" s="170"/>
      <c r="G2805" s="171"/>
      <c r="H2805" s="171"/>
      <c r="N2805" s="189"/>
      <c r="O2805" s="189"/>
    </row>
    <row r="2806" spans="1:15" ht="16.2" thickBot="1">
      <c r="A2806" s="184"/>
      <c r="B2806" s="187"/>
      <c r="D2806" s="168"/>
      <c r="E2806" s="169"/>
      <c r="F2806" s="170"/>
      <c r="G2806" s="171"/>
      <c r="H2806" s="171"/>
      <c r="N2806" s="189"/>
      <c r="O2806" s="189"/>
    </row>
    <row r="2807" spans="1:15" ht="16.2" thickBot="1">
      <c r="A2807" s="184"/>
      <c r="B2807" s="187"/>
      <c r="D2807" s="168"/>
      <c r="E2807" s="169"/>
      <c r="F2807" s="170"/>
      <c r="G2807" s="171"/>
      <c r="H2807" s="171"/>
      <c r="N2807" s="189"/>
      <c r="O2807" s="189"/>
    </row>
    <row r="2808" spans="1:15" ht="16.2" thickBot="1">
      <c r="A2808" s="184"/>
      <c r="B2808" s="187"/>
      <c r="D2808" s="168"/>
      <c r="E2808" s="169"/>
      <c r="F2808" s="170"/>
      <c r="G2808" s="171"/>
      <c r="H2808" s="171"/>
      <c r="N2808" s="189"/>
      <c r="O2808" s="189"/>
    </row>
    <row r="2809" spans="1:15" ht="16.2" thickBot="1">
      <c r="A2809" s="184"/>
      <c r="B2809" s="187"/>
      <c r="D2809" s="168"/>
      <c r="E2809" s="169"/>
      <c r="F2809" s="170"/>
      <c r="G2809" s="171"/>
      <c r="H2809" s="171"/>
      <c r="N2809" s="189"/>
      <c r="O2809" s="189"/>
    </row>
    <row r="2810" spans="1:15" ht="16.2" thickBot="1">
      <c r="A2810" s="184"/>
      <c r="B2810" s="187"/>
      <c r="D2810" s="168"/>
      <c r="E2810" s="169"/>
      <c r="F2810" s="170"/>
      <c r="G2810" s="171"/>
      <c r="H2810" s="171"/>
      <c r="N2810" s="189"/>
      <c r="O2810" s="189"/>
    </row>
    <row r="2811" spans="1:15" ht="16.2" thickBot="1">
      <c r="A2811" s="184"/>
      <c r="B2811" s="187"/>
      <c r="D2811" s="168"/>
      <c r="E2811" s="169"/>
      <c r="F2811" s="170"/>
      <c r="G2811" s="171"/>
      <c r="H2811" s="171"/>
      <c r="N2811" s="189"/>
      <c r="O2811" s="189"/>
    </row>
    <row r="2812" spans="1:15" ht="16.2" thickBot="1">
      <c r="A2812" s="184"/>
      <c r="B2812" s="187"/>
      <c r="D2812" s="168"/>
      <c r="E2812" s="169"/>
      <c r="F2812" s="170"/>
      <c r="G2812" s="171"/>
      <c r="H2812" s="171"/>
      <c r="N2812" s="189"/>
      <c r="O2812" s="189"/>
    </row>
    <row r="2813" spans="1:15" ht="16.2" thickBot="1">
      <c r="A2813" s="184"/>
      <c r="B2813" s="187"/>
      <c r="D2813" s="168"/>
      <c r="E2813" s="169"/>
      <c r="F2813" s="170"/>
      <c r="G2813" s="171"/>
      <c r="H2813" s="171"/>
      <c r="N2813" s="189"/>
      <c r="O2813" s="189"/>
    </row>
    <row r="2814" spans="1:15" ht="16.2" thickBot="1">
      <c r="A2814" s="184"/>
      <c r="B2814" s="187"/>
      <c r="D2814" s="168"/>
      <c r="E2814" s="169"/>
      <c r="F2814" s="170"/>
      <c r="G2814" s="171"/>
      <c r="H2814" s="171"/>
      <c r="N2814" s="189"/>
      <c r="O2814" s="189"/>
    </row>
    <row r="2815" spans="1:15" ht="16.2" thickBot="1">
      <c r="A2815" s="184"/>
      <c r="B2815" s="187"/>
      <c r="D2815" s="168"/>
      <c r="E2815" s="169"/>
      <c r="F2815" s="170"/>
      <c r="G2815" s="171"/>
      <c r="H2815" s="171"/>
      <c r="N2815" s="189"/>
      <c r="O2815" s="189"/>
    </row>
    <row r="2816" spans="1:15" ht="16.2" thickBot="1">
      <c r="A2816" s="184"/>
      <c r="B2816" s="187"/>
      <c r="D2816" s="168"/>
      <c r="E2816" s="169"/>
      <c r="F2816" s="170"/>
      <c r="G2816" s="171"/>
      <c r="H2816" s="171"/>
      <c r="N2816" s="189"/>
      <c r="O2816" s="189"/>
    </row>
    <row r="2817" spans="1:15" ht="16.2" thickBot="1">
      <c r="A2817" s="184"/>
      <c r="B2817" s="187"/>
      <c r="D2817" s="168"/>
      <c r="E2817" s="169"/>
      <c r="F2817" s="170"/>
      <c r="G2817" s="171"/>
      <c r="H2817" s="171"/>
      <c r="N2817" s="189"/>
      <c r="O2817" s="189"/>
    </row>
    <row r="2818" spans="1:15" ht="16.2" thickBot="1">
      <c r="A2818" s="184"/>
      <c r="B2818" s="187"/>
      <c r="D2818" s="168"/>
      <c r="E2818" s="169"/>
      <c r="F2818" s="170"/>
      <c r="G2818" s="171"/>
      <c r="H2818" s="171"/>
      <c r="N2818" s="189"/>
      <c r="O2818" s="189"/>
    </row>
    <row r="2819" spans="1:15" ht="16.2" thickBot="1">
      <c r="A2819" s="184"/>
      <c r="B2819" s="187"/>
      <c r="D2819" s="168"/>
      <c r="E2819" s="169"/>
      <c r="F2819" s="170"/>
      <c r="G2819" s="171"/>
      <c r="H2819" s="171"/>
      <c r="N2819" s="189"/>
      <c r="O2819" s="189"/>
    </row>
    <row r="2820" spans="1:15" ht="16.2" thickBot="1">
      <c r="A2820" s="184"/>
      <c r="B2820" s="187"/>
      <c r="D2820" s="168"/>
      <c r="E2820" s="169"/>
      <c r="F2820" s="170"/>
      <c r="G2820" s="171"/>
      <c r="H2820" s="171"/>
      <c r="N2820" s="189"/>
      <c r="O2820" s="189"/>
    </row>
    <row r="2821" spans="1:15" ht="16.2" thickBot="1">
      <c r="A2821" s="184"/>
      <c r="B2821" s="187"/>
      <c r="D2821" s="168"/>
      <c r="E2821" s="169"/>
      <c r="F2821" s="170"/>
      <c r="G2821" s="171"/>
      <c r="H2821" s="171"/>
      <c r="N2821" s="189"/>
      <c r="O2821" s="189"/>
    </row>
    <row r="2822" spans="1:15" ht="16.2" thickBot="1">
      <c r="A2822" s="184"/>
      <c r="B2822" s="187"/>
      <c r="D2822" s="168"/>
      <c r="E2822" s="169"/>
      <c r="F2822" s="170"/>
      <c r="G2822" s="171"/>
      <c r="H2822" s="171"/>
      <c r="N2822" s="189"/>
      <c r="O2822" s="189"/>
    </row>
    <row r="2823" spans="1:15" ht="16.2" thickBot="1">
      <c r="A2823" s="184"/>
      <c r="B2823" s="187"/>
      <c r="D2823" s="168"/>
      <c r="E2823" s="169"/>
      <c r="F2823" s="170"/>
      <c r="G2823" s="171"/>
      <c r="H2823" s="171"/>
      <c r="N2823" s="189"/>
      <c r="O2823" s="189"/>
    </row>
    <row r="2824" spans="1:15" ht="16.2" thickBot="1">
      <c r="A2824" s="184"/>
      <c r="B2824" s="187"/>
      <c r="D2824" s="168"/>
      <c r="E2824" s="169"/>
      <c r="F2824" s="170"/>
      <c r="G2824" s="171"/>
      <c r="H2824" s="171"/>
      <c r="N2824" s="189"/>
      <c r="O2824" s="189"/>
    </row>
    <row r="2825" spans="1:15" ht="16.2" thickBot="1">
      <c r="A2825" s="184"/>
      <c r="B2825" s="187"/>
      <c r="D2825" s="168"/>
      <c r="E2825" s="169"/>
      <c r="F2825" s="170"/>
      <c r="G2825" s="171"/>
      <c r="H2825" s="171"/>
      <c r="N2825" s="189"/>
      <c r="O2825" s="189"/>
    </row>
    <row r="2826" spans="1:15" ht="16.2" thickBot="1">
      <c r="A2826" s="184"/>
      <c r="B2826" s="187"/>
      <c r="D2826" s="168"/>
      <c r="E2826" s="169"/>
      <c r="F2826" s="170"/>
      <c r="G2826" s="171"/>
      <c r="H2826" s="171"/>
      <c r="N2826" s="189"/>
      <c r="O2826" s="189"/>
    </row>
    <row r="2827" spans="1:15" ht="16.2" thickBot="1">
      <c r="A2827" s="184"/>
      <c r="B2827" s="187"/>
      <c r="D2827" s="168"/>
      <c r="E2827" s="169"/>
      <c r="F2827" s="170"/>
      <c r="G2827" s="171"/>
      <c r="H2827" s="171"/>
      <c r="N2827" s="189"/>
      <c r="O2827" s="189"/>
    </row>
    <row r="2828" spans="1:15" ht="16.2" thickBot="1">
      <c r="A2828" s="184"/>
      <c r="B2828" s="187"/>
      <c r="D2828" s="168"/>
      <c r="E2828" s="169"/>
      <c r="F2828" s="170"/>
      <c r="G2828" s="171"/>
      <c r="H2828" s="171"/>
      <c r="N2828" s="189"/>
      <c r="O2828" s="189"/>
    </row>
    <row r="2829" spans="1:15" ht="16.2" thickBot="1">
      <c r="A2829" s="184"/>
      <c r="B2829" s="187"/>
      <c r="D2829" s="168"/>
      <c r="E2829" s="169"/>
      <c r="F2829" s="170"/>
      <c r="G2829" s="171"/>
      <c r="H2829" s="171"/>
      <c r="N2829" s="189"/>
      <c r="O2829" s="189"/>
    </row>
    <row r="2830" spans="1:15" ht="16.2" thickBot="1">
      <c r="A2830" s="184"/>
      <c r="B2830" s="187"/>
      <c r="D2830" s="168"/>
      <c r="E2830" s="169"/>
      <c r="F2830" s="170"/>
      <c r="G2830" s="171"/>
      <c r="H2830" s="171"/>
      <c r="N2830" s="189"/>
      <c r="O2830" s="189"/>
    </row>
    <row r="2831" spans="1:15" ht="16.2" thickBot="1">
      <c r="A2831" s="184"/>
      <c r="B2831" s="187"/>
      <c r="D2831" s="168"/>
      <c r="E2831" s="169"/>
      <c r="F2831" s="170"/>
      <c r="G2831" s="171"/>
      <c r="H2831" s="171"/>
      <c r="N2831" s="189"/>
      <c r="O2831" s="189"/>
    </row>
    <row r="2832" spans="1:15" ht="16.2" thickBot="1">
      <c r="A2832" s="184"/>
      <c r="B2832" s="187"/>
      <c r="D2832" s="168"/>
      <c r="E2832" s="169"/>
      <c r="F2832" s="170"/>
      <c r="G2832" s="171"/>
      <c r="H2832" s="171"/>
      <c r="N2832" s="189"/>
      <c r="O2832" s="189"/>
    </row>
    <row r="2833" spans="1:15" ht="16.2" thickBot="1">
      <c r="A2833" s="184"/>
      <c r="B2833" s="187"/>
      <c r="D2833" s="168"/>
      <c r="E2833" s="169"/>
      <c r="F2833" s="170"/>
      <c r="G2833" s="171"/>
      <c r="H2833" s="171"/>
      <c r="N2833" s="189"/>
      <c r="O2833" s="189"/>
    </row>
    <row r="2834" spans="1:15" ht="16.2" thickBot="1">
      <c r="A2834" s="184"/>
      <c r="B2834" s="187"/>
      <c r="D2834" s="168"/>
      <c r="E2834" s="169"/>
      <c r="F2834" s="170"/>
      <c r="G2834" s="171"/>
      <c r="H2834" s="171"/>
      <c r="N2834" s="189"/>
      <c r="O2834" s="189"/>
    </row>
    <row r="2835" spans="1:15" ht="16.2" thickBot="1">
      <c r="A2835" s="184"/>
      <c r="B2835" s="187"/>
      <c r="D2835" s="168"/>
      <c r="E2835" s="169"/>
      <c r="F2835" s="170"/>
      <c r="G2835" s="171"/>
      <c r="H2835" s="171"/>
      <c r="N2835" s="189"/>
      <c r="O2835" s="189"/>
    </row>
    <row r="2836" spans="1:15" ht="16.2" thickBot="1">
      <c r="A2836" s="184"/>
      <c r="B2836" s="187"/>
      <c r="D2836" s="168"/>
      <c r="E2836" s="169"/>
      <c r="F2836" s="170"/>
      <c r="G2836" s="171"/>
      <c r="H2836" s="171"/>
      <c r="N2836" s="189"/>
      <c r="O2836" s="189"/>
    </row>
    <row r="2837" spans="1:15" ht="16.2" thickBot="1">
      <c r="A2837" s="184"/>
      <c r="B2837" s="187"/>
      <c r="D2837" s="168"/>
      <c r="E2837" s="169"/>
      <c r="F2837" s="170"/>
      <c r="G2837" s="171"/>
      <c r="H2837" s="171"/>
      <c r="N2837" s="189"/>
      <c r="O2837" s="189"/>
    </row>
    <row r="2838" spans="1:15" ht="16.2" thickBot="1">
      <c r="A2838" s="184"/>
      <c r="B2838" s="187"/>
      <c r="D2838" s="168"/>
      <c r="E2838" s="169"/>
      <c r="F2838" s="170"/>
      <c r="G2838" s="171"/>
      <c r="H2838" s="171"/>
      <c r="N2838" s="189"/>
      <c r="O2838" s="189"/>
    </row>
    <row r="2839" spans="1:15" ht="16.2" thickBot="1">
      <c r="A2839" s="184"/>
      <c r="B2839" s="187"/>
      <c r="D2839" s="168"/>
      <c r="E2839" s="169"/>
      <c r="F2839" s="170"/>
      <c r="G2839" s="171"/>
      <c r="H2839" s="171"/>
      <c r="N2839" s="189"/>
      <c r="O2839" s="189"/>
    </row>
    <row r="2840" spans="1:15" ht="16.2" thickBot="1">
      <c r="A2840" s="184"/>
      <c r="B2840" s="187"/>
      <c r="D2840" s="168"/>
      <c r="E2840" s="169"/>
      <c r="F2840" s="170"/>
      <c r="G2840" s="171"/>
      <c r="H2840" s="171"/>
      <c r="N2840" s="189"/>
      <c r="O2840" s="189"/>
    </row>
    <row r="2841" spans="1:15" ht="16.2" thickBot="1">
      <c r="A2841" s="184"/>
      <c r="B2841" s="187"/>
      <c r="D2841" s="168"/>
      <c r="E2841" s="169"/>
      <c r="F2841" s="170"/>
      <c r="G2841" s="171"/>
      <c r="H2841" s="171"/>
      <c r="N2841" s="189"/>
      <c r="O2841" s="189"/>
    </row>
    <row r="2842" spans="1:15" ht="16.2" thickBot="1">
      <c r="A2842" s="184"/>
      <c r="B2842" s="187"/>
      <c r="D2842" s="168"/>
      <c r="E2842" s="169"/>
      <c r="F2842" s="170"/>
      <c r="G2842" s="171"/>
      <c r="H2842" s="171"/>
      <c r="N2842" s="189"/>
      <c r="O2842" s="189"/>
    </row>
    <row r="2843" spans="1:15" ht="16.2" thickBot="1">
      <c r="A2843" s="184"/>
      <c r="B2843" s="187"/>
      <c r="D2843" s="168"/>
      <c r="E2843" s="169"/>
      <c r="F2843" s="170"/>
      <c r="G2843" s="171"/>
      <c r="H2843" s="171"/>
      <c r="N2843" s="189"/>
      <c r="O2843" s="189"/>
    </row>
    <row r="2844" spans="1:15" ht="16.2" thickBot="1">
      <c r="A2844" s="184"/>
      <c r="B2844" s="187"/>
      <c r="D2844" s="168"/>
      <c r="E2844" s="169"/>
      <c r="F2844" s="170"/>
      <c r="G2844" s="171"/>
      <c r="H2844" s="171"/>
      <c r="N2844" s="189"/>
      <c r="O2844" s="189"/>
    </row>
    <row r="2845" spans="1:15" ht="16.2" thickBot="1">
      <c r="A2845" s="184"/>
      <c r="B2845" s="187"/>
      <c r="D2845" s="168"/>
      <c r="E2845" s="169"/>
      <c r="F2845" s="170"/>
      <c r="G2845" s="171"/>
      <c r="H2845" s="171"/>
      <c r="N2845" s="189"/>
      <c r="O2845" s="189"/>
    </row>
    <row r="2846" spans="1:15" ht="16.2" thickBot="1">
      <c r="A2846" s="184"/>
      <c r="B2846" s="187"/>
      <c r="D2846" s="168"/>
      <c r="E2846" s="169"/>
      <c r="F2846" s="170"/>
      <c r="G2846" s="171"/>
      <c r="H2846" s="171"/>
      <c r="N2846" s="189"/>
      <c r="O2846" s="189"/>
    </row>
    <row r="2847" spans="1:15" ht="16.2" thickBot="1">
      <c r="A2847" s="184"/>
      <c r="B2847" s="187"/>
      <c r="D2847" s="168"/>
      <c r="E2847" s="169"/>
      <c r="F2847" s="170"/>
      <c r="G2847" s="171"/>
      <c r="H2847" s="171"/>
      <c r="N2847" s="189"/>
      <c r="O2847" s="189"/>
    </row>
    <row r="2848" spans="1:15" ht="16.2" thickBot="1">
      <c r="A2848" s="184"/>
      <c r="B2848" s="187"/>
      <c r="D2848" s="168"/>
      <c r="E2848" s="169"/>
      <c r="F2848" s="170"/>
      <c r="G2848" s="171"/>
      <c r="H2848" s="171"/>
      <c r="N2848" s="189"/>
      <c r="O2848" s="189"/>
    </row>
    <row r="2849" spans="1:15" ht="16.2" thickBot="1">
      <c r="A2849" s="184"/>
      <c r="B2849" s="187"/>
      <c r="D2849" s="168"/>
      <c r="E2849" s="169"/>
      <c r="F2849" s="170"/>
      <c r="G2849" s="171"/>
      <c r="H2849" s="171"/>
      <c r="N2849" s="189"/>
      <c r="O2849" s="189"/>
    </row>
    <row r="2850" spans="1:15" ht="16.2" thickBot="1">
      <c r="A2850" s="184"/>
      <c r="B2850" s="187"/>
      <c r="D2850" s="168"/>
      <c r="E2850" s="169"/>
      <c r="F2850" s="170"/>
      <c r="G2850" s="171"/>
      <c r="H2850" s="171"/>
      <c r="N2850" s="189"/>
      <c r="O2850" s="189"/>
    </row>
    <row r="2851" spans="1:15" ht="16.2" thickBot="1">
      <c r="A2851" s="184"/>
      <c r="B2851" s="187"/>
      <c r="D2851" s="168"/>
      <c r="E2851" s="169"/>
      <c r="F2851" s="170"/>
      <c r="G2851" s="171"/>
      <c r="H2851" s="171"/>
      <c r="N2851" s="189"/>
      <c r="O2851" s="189"/>
    </row>
    <row r="2852" spans="1:15" ht="16.2" thickBot="1">
      <c r="A2852" s="184"/>
      <c r="B2852" s="187"/>
      <c r="D2852" s="168"/>
      <c r="E2852" s="169"/>
      <c r="F2852" s="170"/>
      <c r="G2852" s="171"/>
      <c r="H2852" s="171"/>
      <c r="N2852" s="189"/>
      <c r="O2852" s="189"/>
    </row>
    <row r="2853" spans="1:15" ht="16.2" thickBot="1">
      <c r="A2853" s="184"/>
      <c r="B2853" s="187"/>
      <c r="D2853" s="168"/>
      <c r="E2853" s="169"/>
      <c r="F2853" s="170"/>
      <c r="G2853" s="171"/>
      <c r="H2853" s="171"/>
      <c r="N2853" s="189"/>
      <c r="O2853" s="189"/>
    </row>
    <row r="2854" spans="1:15" ht="16.2" thickBot="1">
      <c r="A2854" s="184"/>
      <c r="B2854" s="187"/>
      <c r="D2854" s="168"/>
      <c r="E2854" s="169"/>
      <c r="F2854" s="170"/>
      <c r="G2854" s="171"/>
      <c r="H2854" s="171"/>
      <c r="N2854" s="189"/>
      <c r="O2854" s="189"/>
    </row>
    <row r="2855" spans="1:15" ht="16.2" thickBot="1">
      <c r="A2855" s="184"/>
      <c r="B2855" s="187"/>
      <c r="D2855" s="168"/>
      <c r="E2855" s="169"/>
      <c r="F2855" s="170"/>
      <c r="G2855" s="171"/>
      <c r="H2855" s="171"/>
      <c r="N2855" s="189"/>
      <c r="O2855" s="189"/>
    </row>
    <row r="2856" spans="1:15" ht="16.2" thickBot="1">
      <c r="A2856" s="184"/>
      <c r="B2856" s="187"/>
      <c r="D2856" s="168"/>
      <c r="E2856" s="169"/>
      <c r="F2856" s="170"/>
      <c r="G2856" s="171"/>
      <c r="H2856" s="171"/>
      <c r="N2856" s="189"/>
      <c r="O2856" s="189"/>
    </row>
    <row r="2857" spans="1:15" ht="16.2" thickBot="1">
      <c r="A2857" s="184"/>
      <c r="B2857" s="187"/>
      <c r="D2857" s="168"/>
      <c r="E2857" s="169"/>
      <c r="F2857" s="170"/>
      <c r="G2857" s="171"/>
      <c r="H2857" s="171"/>
      <c r="N2857" s="189"/>
      <c r="O2857" s="189"/>
    </row>
    <row r="2858" spans="1:15" ht="16.2" thickBot="1">
      <c r="A2858" s="184"/>
      <c r="B2858" s="187"/>
      <c r="D2858" s="168"/>
      <c r="E2858" s="169"/>
      <c r="F2858" s="170"/>
      <c r="G2858" s="171"/>
      <c r="H2858" s="171"/>
      <c r="N2858" s="189"/>
      <c r="O2858" s="189"/>
    </row>
    <row r="2859" spans="1:15" ht="16.2" thickBot="1">
      <c r="A2859" s="184"/>
      <c r="B2859" s="187"/>
      <c r="D2859" s="168"/>
      <c r="E2859" s="169"/>
      <c r="F2859" s="170"/>
      <c r="G2859" s="171"/>
      <c r="H2859" s="171"/>
      <c r="N2859" s="189"/>
      <c r="O2859" s="189"/>
    </row>
    <row r="2860" spans="1:15" ht="16.2" thickBot="1">
      <c r="A2860" s="184"/>
      <c r="B2860" s="187"/>
      <c r="D2860" s="168"/>
      <c r="E2860" s="169"/>
      <c r="F2860" s="170"/>
      <c r="G2860" s="171"/>
      <c r="H2860" s="171"/>
      <c r="N2860" s="189"/>
      <c r="O2860" s="189"/>
    </row>
    <row r="2861" spans="1:15" ht="16.2" thickBot="1">
      <c r="A2861" s="184"/>
      <c r="B2861" s="187"/>
      <c r="D2861" s="168"/>
      <c r="E2861" s="169"/>
      <c r="F2861" s="170"/>
      <c r="G2861" s="171"/>
      <c r="H2861" s="171"/>
      <c r="N2861" s="189"/>
      <c r="O2861" s="189"/>
    </row>
    <row r="2862" spans="1:15" ht="16.2" thickBot="1">
      <c r="A2862" s="184"/>
      <c r="B2862" s="187"/>
      <c r="D2862" s="168"/>
      <c r="E2862" s="169"/>
      <c r="F2862" s="170"/>
      <c r="G2862" s="171"/>
      <c r="H2862" s="171"/>
      <c r="N2862" s="189"/>
      <c r="O2862" s="189"/>
    </row>
    <row r="2863" spans="1:15" ht="16.2" thickBot="1">
      <c r="A2863" s="184"/>
      <c r="B2863" s="187"/>
      <c r="D2863" s="168"/>
      <c r="E2863" s="169"/>
      <c r="F2863" s="170"/>
      <c r="G2863" s="171"/>
      <c r="H2863" s="171"/>
      <c r="N2863" s="189"/>
      <c r="O2863" s="189"/>
    </row>
    <row r="2864" spans="1:15" ht="16.2" thickBot="1">
      <c r="A2864" s="184"/>
      <c r="B2864" s="187"/>
      <c r="D2864" s="168"/>
      <c r="E2864" s="169"/>
      <c r="F2864" s="170"/>
      <c r="G2864" s="171"/>
      <c r="H2864" s="171"/>
      <c r="N2864" s="189"/>
      <c r="O2864" s="189"/>
    </row>
    <row r="2865" spans="1:15" ht="16.2" thickBot="1">
      <c r="A2865" s="184"/>
      <c r="B2865" s="187"/>
      <c r="D2865" s="168"/>
      <c r="E2865" s="169"/>
      <c r="F2865" s="170"/>
      <c r="G2865" s="171"/>
      <c r="H2865" s="171"/>
      <c r="N2865" s="189"/>
      <c r="O2865" s="189"/>
    </row>
    <row r="2866" spans="1:15" ht="16.2" thickBot="1">
      <c r="A2866" s="184"/>
      <c r="B2866" s="187"/>
      <c r="D2866" s="168"/>
      <c r="E2866" s="169"/>
      <c r="F2866" s="170"/>
      <c r="G2866" s="171"/>
      <c r="H2866" s="171"/>
      <c r="N2866" s="189"/>
      <c r="O2866" s="189"/>
    </row>
    <row r="2867" spans="1:15" ht="16.2" thickBot="1">
      <c r="A2867" s="184"/>
      <c r="B2867" s="187"/>
      <c r="D2867" s="168"/>
      <c r="E2867" s="169"/>
      <c r="F2867" s="170"/>
      <c r="G2867" s="171"/>
      <c r="H2867" s="171"/>
      <c r="N2867" s="189"/>
      <c r="O2867" s="189"/>
    </row>
    <row r="2868" spans="1:15" ht="16.2" thickBot="1">
      <c r="A2868" s="184"/>
      <c r="B2868" s="187"/>
      <c r="D2868" s="168"/>
      <c r="E2868" s="169"/>
      <c r="F2868" s="170"/>
      <c r="G2868" s="171"/>
      <c r="H2868" s="171"/>
      <c r="N2868" s="189"/>
      <c r="O2868" s="189"/>
    </row>
    <row r="2869" spans="1:15" ht="16.2" thickBot="1">
      <c r="A2869" s="184"/>
      <c r="B2869" s="187"/>
      <c r="D2869" s="168"/>
      <c r="E2869" s="169"/>
      <c r="F2869" s="170"/>
      <c r="G2869" s="171"/>
      <c r="H2869" s="171"/>
      <c r="N2869" s="189"/>
      <c r="O2869" s="189"/>
    </row>
    <row r="2870" spans="1:15" ht="16.2" thickBot="1">
      <c r="A2870" s="184"/>
      <c r="B2870" s="187"/>
      <c r="D2870" s="168"/>
      <c r="E2870" s="169"/>
      <c r="F2870" s="170"/>
      <c r="G2870" s="171"/>
      <c r="H2870" s="171"/>
      <c r="N2870" s="189"/>
      <c r="O2870" s="189"/>
    </row>
    <row r="2871" spans="1:15" ht="16.2" thickBot="1">
      <c r="A2871" s="184"/>
      <c r="B2871" s="187"/>
      <c r="D2871" s="168"/>
      <c r="E2871" s="169"/>
      <c r="F2871" s="170"/>
      <c r="G2871" s="171"/>
      <c r="H2871" s="171"/>
      <c r="N2871" s="189"/>
      <c r="O2871" s="189"/>
    </row>
    <row r="2872" spans="1:15" ht="16.2" thickBot="1">
      <c r="A2872" s="184"/>
      <c r="B2872" s="187"/>
      <c r="D2872" s="168"/>
      <c r="E2872" s="169"/>
      <c r="F2872" s="170"/>
      <c r="G2872" s="171"/>
      <c r="H2872" s="171"/>
      <c r="N2872" s="189"/>
      <c r="O2872" s="189"/>
    </row>
    <row r="2873" spans="1:15" ht="16.2" thickBot="1">
      <c r="A2873" s="184"/>
      <c r="B2873" s="187"/>
      <c r="D2873" s="168"/>
      <c r="E2873" s="169"/>
      <c r="F2873" s="170"/>
      <c r="G2873" s="171"/>
      <c r="H2873" s="171"/>
      <c r="N2873" s="189"/>
      <c r="O2873" s="189"/>
    </row>
    <row r="2874" spans="1:15" ht="16.2" thickBot="1">
      <c r="A2874" s="184"/>
      <c r="B2874" s="187"/>
      <c r="D2874" s="168"/>
      <c r="E2874" s="169"/>
      <c r="F2874" s="170"/>
      <c r="G2874" s="171"/>
      <c r="H2874" s="171"/>
      <c r="N2874" s="189"/>
      <c r="O2874" s="189"/>
    </row>
    <row r="2875" spans="1:15" ht="16.2" thickBot="1">
      <c r="A2875" s="184"/>
      <c r="B2875" s="187"/>
      <c r="D2875" s="168"/>
      <c r="E2875" s="169"/>
      <c r="F2875" s="170"/>
      <c r="G2875" s="171"/>
      <c r="H2875" s="171"/>
      <c r="N2875" s="189"/>
      <c r="O2875" s="189"/>
    </row>
    <row r="2876" spans="1:15" ht="16.2" thickBot="1">
      <c r="A2876" s="184"/>
      <c r="B2876" s="187"/>
      <c r="D2876" s="168"/>
      <c r="E2876" s="169"/>
      <c r="F2876" s="170"/>
      <c r="G2876" s="171"/>
      <c r="H2876" s="171"/>
      <c r="N2876" s="189"/>
      <c r="O2876" s="189"/>
    </row>
    <row r="2877" spans="1:15" ht="16.2" thickBot="1">
      <c r="A2877" s="184"/>
      <c r="B2877" s="187"/>
      <c r="D2877" s="168"/>
      <c r="E2877" s="169"/>
      <c r="F2877" s="170"/>
      <c r="G2877" s="171"/>
      <c r="H2877" s="171"/>
      <c r="N2877" s="189"/>
      <c r="O2877" s="189"/>
    </row>
    <row r="2878" spans="1:15" ht="16.2" thickBot="1">
      <c r="A2878" s="184"/>
      <c r="B2878" s="187"/>
      <c r="D2878" s="168"/>
      <c r="E2878" s="169"/>
      <c r="F2878" s="170"/>
      <c r="G2878" s="171"/>
      <c r="H2878" s="171"/>
      <c r="N2878" s="189"/>
      <c r="O2878" s="189"/>
    </row>
    <row r="2879" spans="1:15" ht="16.2" thickBot="1">
      <c r="A2879" s="184"/>
      <c r="B2879" s="187"/>
      <c r="D2879" s="168"/>
      <c r="E2879" s="169"/>
      <c r="F2879" s="170"/>
      <c r="G2879" s="171"/>
      <c r="H2879" s="171"/>
      <c r="N2879" s="189"/>
      <c r="O2879" s="189"/>
    </row>
    <row r="2880" spans="1:15" ht="16.2" thickBot="1">
      <c r="A2880" s="184"/>
      <c r="B2880" s="187"/>
      <c r="D2880" s="168"/>
      <c r="E2880" s="169"/>
      <c r="F2880" s="170"/>
      <c r="G2880" s="171"/>
      <c r="H2880" s="171"/>
      <c r="N2880" s="189"/>
      <c r="O2880" s="189"/>
    </row>
    <row r="2881" spans="1:15" ht="16.2" thickBot="1">
      <c r="A2881" s="184"/>
      <c r="B2881" s="187"/>
      <c r="D2881" s="168"/>
      <c r="E2881" s="169"/>
      <c r="F2881" s="170"/>
      <c r="G2881" s="171"/>
      <c r="H2881" s="171"/>
      <c r="N2881" s="189"/>
      <c r="O2881" s="189"/>
    </row>
    <row r="2882" spans="1:15" ht="16.2" thickBot="1">
      <c r="A2882" s="184"/>
      <c r="B2882" s="187"/>
      <c r="D2882" s="168"/>
      <c r="E2882" s="169"/>
      <c r="F2882" s="170"/>
      <c r="G2882" s="171"/>
      <c r="H2882" s="171"/>
      <c r="N2882" s="189"/>
      <c r="O2882" s="189"/>
    </row>
    <row r="2883" spans="1:15" ht="16.2" thickBot="1">
      <c r="A2883" s="184"/>
      <c r="B2883" s="187"/>
      <c r="D2883" s="168"/>
      <c r="E2883" s="169"/>
      <c r="F2883" s="170"/>
      <c r="G2883" s="171"/>
      <c r="H2883" s="171"/>
      <c r="N2883" s="189"/>
      <c r="O2883" s="189"/>
    </row>
    <row r="2884" spans="1:15" ht="16.2" thickBot="1">
      <c r="A2884" s="184"/>
      <c r="B2884" s="187"/>
      <c r="D2884" s="168"/>
      <c r="E2884" s="169"/>
      <c r="F2884" s="170"/>
      <c r="G2884" s="171"/>
      <c r="H2884" s="171"/>
      <c r="N2884" s="189"/>
      <c r="O2884" s="189"/>
    </row>
    <row r="2885" spans="1:15" ht="16.2" thickBot="1">
      <c r="A2885" s="184"/>
      <c r="B2885" s="187"/>
      <c r="D2885" s="168"/>
      <c r="E2885" s="169"/>
      <c r="F2885" s="170"/>
      <c r="G2885" s="171"/>
      <c r="H2885" s="171"/>
      <c r="N2885" s="189"/>
      <c r="O2885" s="189"/>
    </row>
    <row r="2886" spans="1:15" ht="16.2" thickBot="1">
      <c r="A2886" s="184"/>
      <c r="B2886" s="187"/>
      <c r="D2886" s="168"/>
      <c r="E2886" s="169"/>
      <c r="F2886" s="170"/>
      <c r="G2886" s="171"/>
      <c r="H2886" s="171"/>
      <c r="N2886" s="189"/>
      <c r="O2886" s="189"/>
    </row>
    <row r="2887" spans="1:15" ht="16.2" thickBot="1">
      <c r="A2887" s="184"/>
      <c r="B2887" s="187"/>
      <c r="D2887" s="168"/>
      <c r="E2887" s="169"/>
      <c r="F2887" s="170"/>
      <c r="G2887" s="171"/>
      <c r="H2887" s="171"/>
      <c r="N2887" s="189"/>
      <c r="O2887" s="189"/>
    </row>
    <row r="2888" spans="1:15" ht="16.2" thickBot="1">
      <c r="A2888" s="184"/>
      <c r="B2888" s="187"/>
      <c r="D2888" s="168"/>
      <c r="E2888" s="169"/>
      <c r="F2888" s="170"/>
      <c r="G2888" s="171"/>
      <c r="H2888" s="171"/>
      <c r="N2888" s="189"/>
      <c r="O2888" s="189"/>
    </row>
    <row r="2889" spans="1:15" ht="16.2" thickBot="1">
      <c r="A2889" s="184"/>
      <c r="B2889" s="187"/>
      <c r="D2889" s="168"/>
      <c r="E2889" s="169"/>
      <c r="F2889" s="170"/>
      <c r="G2889" s="171"/>
      <c r="H2889" s="171"/>
      <c r="N2889" s="189"/>
      <c r="O2889" s="189"/>
    </row>
    <row r="2890" spans="1:15" ht="16.2" thickBot="1">
      <c r="A2890" s="184"/>
      <c r="B2890" s="187"/>
      <c r="D2890" s="168"/>
      <c r="E2890" s="169"/>
      <c r="F2890" s="170"/>
      <c r="G2890" s="171"/>
      <c r="H2890" s="171"/>
      <c r="N2890" s="189"/>
      <c r="O2890" s="189"/>
    </row>
    <row r="2891" spans="1:15" ht="16.2" thickBot="1">
      <c r="A2891" s="184"/>
      <c r="B2891" s="187"/>
      <c r="D2891" s="168"/>
      <c r="E2891" s="169"/>
      <c r="F2891" s="170"/>
      <c r="G2891" s="171"/>
      <c r="H2891" s="171"/>
      <c r="N2891" s="189"/>
      <c r="O2891" s="189"/>
    </row>
    <row r="2892" spans="1:15" ht="16.2" thickBot="1">
      <c r="A2892" s="184"/>
      <c r="B2892" s="187"/>
      <c r="D2892" s="168"/>
      <c r="E2892" s="169"/>
      <c r="F2892" s="170"/>
      <c r="G2892" s="171"/>
      <c r="H2892" s="171"/>
      <c r="N2892" s="189"/>
      <c r="O2892" s="189"/>
    </row>
    <row r="2893" spans="1:15" ht="16.2" thickBot="1">
      <c r="A2893" s="184"/>
      <c r="B2893" s="187"/>
      <c r="D2893" s="168"/>
      <c r="E2893" s="169"/>
      <c r="F2893" s="170"/>
      <c r="G2893" s="171"/>
      <c r="H2893" s="171"/>
      <c r="N2893" s="189"/>
      <c r="O2893" s="189"/>
    </row>
    <row r="2894" spans="1:15" ht="16.2" thickBot="1">
      <c r="A2894" s="184"/>
      <c r="B2894" s="187"/>
      <c r="D2894" s="168"/>
      <c r="E2894" s="169"/>
      <c r="F2894" s="170"/>
      <c r="G2894" s="171"/>
      <c r="H2894" s="171"/>
      <c r="N2894" s="189"/>
      <c r="O2894" s="189"/>
    </row>
    <row r="2895" spans="1:15" ht="16.2" thickBot="1">
      <c r="A2895" s="184"/>
      <c r="B2895" s="187"/>
      <c r="D2895" s="168"/>
      <c r="E2895" s="169"/>
      <c r="F2895" s="170"/>
      <c r="G2895" s="171"/>
      <c r="H2895" s="171"/>
      <c r="N2895" s="189"/>
      <c r="O2895" s="189"/>
    </row>
    <row r="2896" spans="1:15" ht="16.2" thickBot="1">
      <c r="A2896" s="184"/>
      <c r="B2896" s="187"/>
      <c r="D2896" s="168"/>
      <c r="E2896" s="169"/>
      <c r="F2896" s="170"/>
      <c r="G2896" s="171"/>
      <c r="H2896" s="171"/>
      <c r="N2896" s="189"/>
      <c r="O2896" s="189"/>
    </row>
    <row r="2897" spans="1:15" ht="16.2" thickBot="1">
      <c r="A2897" s="184"/>
      <c r="B2897" s="187"/>
      <c r="D2897" s="168"/>
      <c r="E2897" s="169"/>
      <c r="F2897" s="170"/>
      <c r="G2897" s="171"/>
      <c r="H2897" s="171"/>
      <c r="N2897" s="189"/>
      <c r="O2897" s="189"/>
    </row>
    <row r="2898" spans="1:15" ht="16.2" thickBot="1">
      <c r="A2898" s="184"/>
      <c r="B2898" s="187"/>
      <c r="D2898" s="168"/>
      <c r="E2898" s="169"/>
      <c r="F2898" s="170"/>
      <c r="G2898" s="171"/>
      <c r="H2898" s="171"/>
      <c r="N2898" s="189"/>
      <c r="O2898" s="189"/>
    </row>
    <row r="2899" spans="1:15" ht="16.2" thickBot="1">
      <c r="A2899" s="184"/>
      <c r="B2899" s="187"/>
      <c r="D2899" s="168"/>
      <c r="E2899" s="169"/>
      <c r="F2899" s="170"/>
      <c r="G2899" s="171"/>
      <c r="H2899" s="171"/>
      <c r="N2899" s="189"/>
      <c r="O2899" s="189"/>
    </row>
    <row r="2900" spans="1:15" ht="16.2" thickBot="1">
      <c r="A2900" s="184"/>
      <c r="B2900" s="187"/>
      <c r="D2900" s="168"/>
      <c r="E2900" s="169"/>
      <c r="F2900" s="170"/>
      <c r="G2900" s="171"/>
      <c r="H2900" s="171"/>
      <c r="N2900" s="189"/>
      <c r="O2900" s="189"/>
    </row>
    <row r="2901" spans="1:15" ht="16.2" thickBot="1">
      <c r="A2901" s="184"/>
      <c r="B2901" s="187"/>
      <c r="D2901" s="168"/>
      <c r="E2901" s="169"/>
      <c r="F2901" s="170"/>
      <c r="G2901" s="171"/>
      <c r="H2901" s="171"/>
      <c r="N2901" s="189"/>
      <c r="O2901" s="189"/>
    </row>
    <row r="2902" spans="1:15" ht="16.2" thickBot="1">
      <c r="A2902" s="184"/>
      <c r="B2902" s="187"/>
      <c r="D2902" s="168"/>
      <c r="E2902" s="169"/>
      <c r="F2902" s="170"/>
      <c r="G2902" s="171"/>
      <c r="H2902" s="171"/>
      <c r="N2902" s="189"/>
      <c r="O2902" s="189"/>
    </row>
    <row r="2903" spans="1:15" ht="16.2" thickBot="1">
      <c r="A2903" s="184"/>
      <c r="B2903" s="187"/>
      <c r="D2903" s="168"/>
      <c r="E2903" s="169"/>
      <c r="F2903" s="170"/>
      <c r="G2903" s="171"/>
      <c r="H2903" s="171"/>
      <c r="N2903" s="189"/>
      <c r="O2903" s="189"/>
    </row>
    <row r="2904" spans="1:15" ht="16.2" thickBot="1">
      <c r="A2904" s="184"/>
      <c r="B2904" s="187"/>
      <c r="D2904" s="168"/>
      <c r="E2904" s="169"/>
      <c r="F2904" s="170"/>
      <c r="G2904" s="171"/>
      <c r="H2904" s="171"/>
      <c r="N2904" s="189"/>
      <c r="O2904" s="189"/>
    </row>
    <row r="2905" spans="1:15" ht="16.2" thickBot="1">
      <c r="A2905" s="184"/>
      <c r="B2905" s="187"/>
      <c r="D2905" s="168"/>
      <c r="E2905" s="169"/>
      <c r="F2905" s="170"/>
      <c r="G2905" s="171"/>
      <c r="H2905" s="171"/>
      <c r="N2905" s="189"/>
      <c r="O2905" s="189"/>
    </row>
    <row r="2906" spans="1:15" ht="16.2" thickBot="1">
      <c r="A2906" s="184"/>
      <c r="B2906" s="187"/>
      <c r="D2906" s="168"/>
      <c r="E2906" s="169"/>
      <c r="F2906" s="170"/>
      <c r="G2906" s="171"/>
      <c r="H2906" s="171"/>
      <c r="N2906" s="189"/>
      <c r="O2906" s="189"/>
    </row>
    <row r="2907" spans="1:15" ht="16.2" thickBot="1">
      <c r="A2907" s="184"/>
      <c r="B2907" s="187"/>
      <c r="D2907" s="168"/>
      <c r="E2907" s="169"/>
      <c r="F2907" s="170"/>
      <c r="G2907" s="171"/>
      <c r="H2907" s="171"/>
      <c r="N2907" s="189"/>
      <c r="O2907" s="189"/>
    </row>
    <row r="2908" spans="1:15" ht="16.2" thickBot="1">
      <c r="A2908" s="184"/>
      <c r="B2908" s="187"/>
      <c r="D2908" s="168"/>
      <c r="E2908" s="169"/>
      <c r="F2908" s="170"/>
      <c r="G2908" s="171"/>
      <c r="H2908" s="171"/>
      <c r="N2908" s="189"/>
      <c r="O2908" s="189"/>
    </row>
    <row r="2909" spans="1:15" ht="16.2" thickBot="1">
      <c r="A2909" s="184"/>
      <c r="B2909" s="187"/>
      <c r="D2909" s="168"/>
      <c r="E2909" s="169"/>
      <c r="F2909" s="170"/>
      <c r="G2909" s="171"/>
      <c r="H2909" s="171"/>
      <c r="N2909" s="189"/>
      <c r="O2909" s="189"/>
    </row>
    <row r="2910" spans="1:15" ht="16.2" thickBot="1">
      <c r="A2910" s="184"/>
      <c r="B2910" s="187"/>
      <c r="D2910" s="168"/>
      <c r="E2910" s="169"/>
      <c r="F2910" s="170"/>
      <c r="G2910" s="171"/>
      <c r="H2910" s="171"/>
      <c r="N2910" s="189"/>
      <c r="O2910" s="189"/>
    </row>
    <row r="2911" spans="1:15" ht="16.2" thickBot="1">
      <c r="A2911" s="184"/>
      <c r="B2911" s="187"/>
      <c r="D2911" s="168"/>
      <c r="E2911" s="169"/>
      <c r="F2911" s="170"/>
      <c r="G2911" s="171"/>
      <c r="H2911" s="171"/>
      <c r="N2911" s="189"/>
      <c r="O2911" s="189"/>
    </row>
    <row r="2912" spans="1:15" ht="16.2" thickBot="1">
      <c r="A2912" s="184"/>
      <c r="B2912" s="187"/>
      <c r="D2912" s="168"/>
      <c r="E2912" s="169"/>
      <c r="F2912" s="170"/>
      <c r="G2912" s="171"/>
      <c r="H2912" s="171"/>
      <c r="N2912" s="189"/>
      <c r="O2912" s="189"/>
    </row>
    <row r="2913" spans="1:15" ht="16.2" thickBot="1">
      <c r="A2913" s="184"/>
      <c r="B2913" s="187"/>
      <c r="D2913" s="168"/>
      <c r="E2913" s="169"/>
      <c r="F2913" s="170"/>
      <c r="G2913" s="171"/>
      <c r="H2913" s="171"/>
      <c r="N2913" s="189"/>
      <c r="O2913" s="189"/>
    </row>
    <row r="2914" spans="1:15" ht="16.2" thickBot="1">
      <c r="A2914" s="184"/>
      <c r="B2914" s="187"/>
      <c r="D2914" s="168"/>
      <c r="E2914" s="169"/>
      <c r="F2914" s="170"/>
      <c r="G2914" s="171"/>
      <c r="H2914" s="171"/>
      <c r="N2914" s="189"/>
      <c r="O2914" s="189"/>
    </row>
    <row r="2915" spans="1:15" ht="16.2" thickBot="1">
      <c r="A2915" s="184"/>
      <c r="B2915" s="187"/>
      <c r="D2915" s="168"/>
      <c r="E2915" s="169"/>
      <c r="F2915" s="170"/>
      <c r="G2915" s="171"/>
      <c r="H2915" s="171"/>
      <c r="N2915" s="189"/>
      <c r="O2915" s="189"/>
    </row>
    <row r="2916" spans="1:15" ht="16.2" thickBot="1">
      <c r="A2916" s="184"/>
      <c r="B2916" s="187"/>
      <c r="D2916" s="168"/>
      <c r="E2916" s="169"/>
      <c r="F2916" s="170"/>
      <c r="G2916" s="171"/>
      <c r="H2916" s="171"/>
      <c r="N2916" s="189"/>
      <c r="O2916" s="189"/>
    </row>
    <row r="2917" spans="1:15" ht="16.2" thickBot="1">
      <c r="A2917" s="184"/>
      <c r="B2917" s="187"/>
      <c r="D2917" s="168"/>
      <c r="E2917" s="169"/>
      <c r="F2917" s="170"/>
      <c r="G2917" s="171"/>
      <c r="H2917" s="171"/>
      <c r="N2917" s="189"/>
      <c r="O2917" s="189"/>
    </row>
    <row r="2918" spans="1:15" ht="16.2" thickBot="1">
      <c r="A2918" s="184"/>
      <c r="B2918" s="187"/>
      <c r="D2918" s="168"/>
      <c r="E2918" s="169"/>
      <c r="F2918" s="170"/>
      <c r="G2918" s="171"/>
      <c r="H2918" s="171"/>
      <c r="N2918" s="189"/>
      <c r="O2918" s="189"/>
    </row>
    <row r="2919" spans="1:15" ht="16.2" thickBot="1">
      <c r="A2919" s="184"/>
      <c r="B2919" s="187"/>
      <c r="D2919" s="168"/>
      <c r="E2919" s="169"/>
      <c r="F2919" s="170"/>
      <c r="G2919" s="171"/>
      <c r="H2919" s="171"/>
      <c r="N2919" s="189"/>
      <c r="O2919" s="189"/>
    </row>
    <row r="2920" spans="1:15" ht="16.2" thickBot="1">
      <c r="A2920" s="184"/>
      <c r="B2920" s="187"/>
      <c r="D2920" s="168"/>
      <c r="E2920" s="169"/>
      <c r="F2920" s="170"/>
      <c r="G2920" s="171"/>
      <c r="H2920" s="171"/>
      <c r="N2920" s="189"/>
      <c r="O2920" s="189"/>
    </row>
    <row r="2921" spans="1:15" ht="16.2" thickBot="1">
      <c r="A2921" s="184"/>
      <c r="B2921" s="187"/>
      <c r="D2921" s="168"/>
      <c r="E2921" s="169"/>
      <c r="F2921" s="170"/>
      <c r="G2921" s="171"/>
      <c r="H2921" s="171"/>
      <c r="N2921" s="189"/>
      <c r="O2921" s="189"/>
    </row>
    <row r="2922" spans="1:15" ht="16.2" thickBot="1">
      <c r="A2922" s="184"/>
      <c r="B2922" s="187"/>
      <c r="D2922" s="168"/>
      <c r="E2922" s="169"/>
      <c r="F2922" s="170"/>
      <c r="G2922" s="171"/>
      <c r="H2922" s="171"/>
      <c r="N2922" s="189"/>
      <c r="O2922" s="189"/>
    </row>
    <row r="2923" spans="1:15" ht="16.2" thickBot="1">
      <c r="A2923" s="184"/>
      <c r="B2923" s="187"/>
      <c r="D2923" s="168"/>
      <c r="E2923" s="169"/>
      <c r="F2923" s="170"/>
      <c r="G2923" s="171"/>
      <c r="H2923" s="171"/>
      <c r="N2923" s="189"/>
      <c r="O2923" s="189"/>
    </row>
    <row r="2924" spans="1:15" ht="16.2" thickBot="1">
      <c r="A2924" s="184"/>
      <c r="B2924" s="187"/>
      <c r="D2924" s="168"/>
      <c r="E2924" s="169"/>
      <c r="F2924" s="170"/>
      <c r="G2924" s="171"/>
      <c r="H2924" s="171"/>
      <c r="N2924" s="189"/>
      <c r="O2924" s="189"/>
    </row>
    <row r="2925" spans="1:15" ht="16.2" thickBot="1">
      <c r="A2925" s="184"/>
      <c r="B2925" s="187"/>
      <c r="D2925" s="168"/>
      <c r="E2925" s="169"/>
      <c r="F2925" s="170"/>
      <c r="G2925" s="171"/>
      <c r="H2925" s="171"/>
      <c r="N2925" s="189"/>
      <c r="O2925" s="189"/>
    </row>
    <row r="2926" spans="1:15" ht="16.2" thickBot="1">
      <c r="A2926" s="184"/>
      <c r="B2926" s="187"/>
      <c r="D2926" s="168"/>
      <c r="E2926" s="169"/>
      <c r="F2926" s="170"/>
      <c r="G2926" s="171"/>
      <c r="H2926" s="171"/>
      <c r="N2926" s="189"/>
      <c r="O2926" s="189"/>
    </row>
    <row r="2927" spans="1:15" ht="16.2" thickBot="1">
      <c r="A2927" s="184"/>
      <c r="B2927" s="187"/>
      <c r="D2927" s="168"/>
      <c r="E2927" s="169"/>
      <c r="F2927" s="170"/>
      <c r="G2927" s="171"/>
      <c r="H2927" s="171"/>
      <c r="N2927" s="189"/>
      <c r="O2927" s="189"/>
    </row>
    <row r="2928" spans="1:15" ht="16.2" thickBot="1">
      <c r="A2928" s="184"/>
      <c r="B2928" s="187"/>
      <c r="D2928" s="168"/>
      <c r="E2928" s="169"/>
      <c r="F2928" s="170"/>
      <c r="G2928" s="171"/>
      <c r="H2928" s="171"/>
      <c r="N2928" s="189"/>
      <c r="O2928" s="189"/>
    </row>
    <row r="2929" spans="1:15" ht="16.2" thickBot="1">
      <c r="A2929" s="184"/>
      <c r="B2929" s="187"/>
      <c r="D2929" s="168"/>
      <c r="E2929" s="169"/>
      <c r="F2929" s="170"/>
      <c r="G2929" s="171"/>
      <c r="H2929" s="171"/>
      <c r="N2929" s="189"/>
      <c r="O2929" s="189"/>
    </row>
    <row r="2930" spans="1:15" ht="16.2" thickBot="1">
      <c r="A2930" s="184"/>
      <c r="B2930" s="187"/>
      <c r="D2930" s="168"/>
      <c r="E2930" s="169"/>
      <c r="F2930" s="170"/>
      <c r="G2930" s="171"/>
      <c r="H2930" s="171"/>
      <c r="N2930" s="189"/>
      <c r="O2930" s="189"/>
    </row>
    <row r="2931" spans="1:15" ht="16.2" thickBot="1">
      <c r="A2931" s="184"/>
      <c r="B2931" s="187"/>
      <c r="D2931" s="168"/>
      <c r="E2931" s="169"/>
      <c r="F2931" s="170"/>
      <c r="G2931" s="171"/>
      <c r="H2931" s="171"/>
      <c r="N2931" s="189"/>
      <c r="O2931" s="189"/>
    </row>
    <row r="2932" spans="1:15" ht="16.2" thickBot="1">
      <c r="A2932" s="184"/>
      <c r="B2932" s="187"/>
      <c r="D2932" s="168"/>
      <c r="E2932" s="169"/>
      <c r="F2932" s="170"/>
      <c r="G2932" s="171"/>
      <c r="H2932" s="171"/>
      <c r="N2932" s="189"/>
      <c r="O2932" s="189"/>
    </row>
    <row r="2933" spans="1:15" ht="16.2" thickBot="1">
      <c r="A2933" s="184"/>
      <c r="B2933" s="187"/>
      <c r="D2933" s="168"/>
      <c r="E2933" s="169"/>
      <c r="F2933" s="170"/>
      <c r="G2933" s="171"/>
      <c r="H2933" s="171"/>
      <c r="N2933" s="189"/>
      <c r="O2933" s="189"/>
    </row>
    <row r="2934" spans="1:15" ht="16.2" thickBot="1">
      <c r="A2934" s="184"/>
      <c r="B2934" s="187"/>
      <c r="D2934" s="168"/>
      <c r="E2934" s="169"/>
      <c r="F2934" s="170"/>
      <c r="G2934" s="171"/>
      <c r="H2934" s="171"/>
      <c r="N2934" s="189"/>
      <c r="O2934" s="189"/>
    </row>
    <row r="2935" spans="1:15" ht="16.2" thickBot="1">
      <c r="A2935" s="184"/>
      <c r="B2935" s="187"/>
      <c r="D2935" s="168"/>
      <c r="E2935" s="169"/>
      <c r="F2935" s="170"/>
      <c r="G2935" s="171"/>
      <c r="H2935" s="171"/>
      <c r="N2935" s="189"/>
      <c r="O2935" s="189"/>
    </row>
    <row r="2936" spans="1:15" ht="16.2" thickBot="1">
      <c r="A2936" s="184"/>
      <c r="B2936" s="187"/>
      <c r="D2936" s="168"/>
      <c r="E2936" s="169"/>
      <c r="F2936" s="170"/>
      <c r="G2936" s="171"/>
      <c r="H2936" s="171"/>
      <c r="N2936" s="189"/>
      <c r="O2936" s="189"/>
    </row>
    <row r="2937" spans="1:15" ht="16.2" thickBot="1">
      <c r="A2937" s="184"/>
      <c r="B2937" s="187"/>
      <c r="D2937" s="168"/>
      <c r="E2937" s="169"/>
      <c r="F2937" s="170"/>
      <c r="G2937" s="171"/>
      <c r="H2937" s="171"/>
      <c r="N2937" s="189"/>
      <c r="O2937" s="189"/>
    </row>
    <row r="2938" spans="1:15" ht="16.2" thickBot="1">
      <c r="A2938" s="184"/>
      <c r="B2938" s="187"/>
      <c r="D2938" s="168"/>
      <c r="E2938" s="169"/>
      <c r="F2938" s="170"/>
      <c r="G2938" s="171"/>
      <c r="H2938" s="171"/>
      <c r="N2938" s="189"/>
      <c r="O2938" s="189"/>
    </row>
    <row r="2939" spans="1:15" ht="16.2" thickBot="1">
      <c r="A2939" s="184"/>
      <c r="B2939" s="187"/>
      <c r="D2939" s="168"/>
      <c r="E2939" s="169"/>
      <c r="F2939" s="170"/>
      <c r="G2939" s="171"/>
      <c r="H2939" s="171"/>
      <c r="N2939" s="189"/>
      <c r="O2939" s="189"/>
    </row>
    <row r="2940" spans="1:15" ht="16.2" thickBot="1">
      <c r="A2940" s="184"/>
      <c r="B2940" s="187"/>
      <c r="D2940" s="168"/>
      <c r="E2940" s="169"/>
      <c r="F2940" s="170"/>
      <c r="G2940" s="171"/>
      <c r="H2940" s="171"/>
      <c r="N2940" s="189"/>
      <c r="O2940" s="189"/>
    </row>
    <row r="2941" spans="1:15" ht="16.2" thickBot="1">
      <c r="A2941" s="184"/>
      <c r="B2941" s="187"/>
      <c r="D2941" s="168"/>
      <c r="E2941" s="169"/>
      <c r="F2941" s="170"/>
      <c r="G2941" s="171"/>
      <c r="H2941" s="171"/>
      <c r="N2941" s="189"/>
      <c r="O2941" s="189"/>
    </row>
    <row r="2942" spans="1:15" ht="16.2" thickBot="1">
      <c r="A2942" s="184"/>
      <c r="B2942" s="187"/>
      <c r="D2942" s="168"/>
      <c r="E2942" s="169"/>
      <c r="F2942" s="170"/>
      <c r="G2942" s="171"/>
      <c r="H2942" s="171"/>
      <c r="N2942" s="189"/>
      <c r="O2942" s="189"/>
    </row>
    <row r="2943" spans="1:15" ht="16.2" thickBot="1">
      <c r="A2943" s="184"/>
      <c r="B2943" s="187"/>
      <c r="D2943" s="168"/>
      <c r="E2943" s="169"/>
      <c r="F2943" s="170"/>
      <c r="G2943" s="171"/>
      <c r="H2943" s="171"/>
      <c r="N2943" s="189"/>
      <c r="O2943" s="189"/>
    </row>
    <row r="2944" spans="1:15" ht="16.2" thickBot="1">
      <c r="A2944" s="184"/>
      <c r="B2944" s="187"/>
      <c r="D2944" s="168"/>
      <c r="E2944" s="169"/>
      <c r="F2944" s="170"/>
      <c r="G2944" s="171"/>
      <c r="H2944" s="171"/>
      <c r="N2944" s="189"/>
      <c r="O2944" s="189"/>
    </row>
    <row r="2945" spans="1:15" ht="16.2" thickBot="1">
      <c r="A2945" s="184"/>
      <c r="B2945" s="187"/>
      <c r="D2945" s="168"/>
      <c r="E2945" s="169"/>
      <c r="F2945" s="170"/>
      <c r="G2945" s="171"/>
      <c r="H2945" s="171"/>
      <c r="N2945" s="189"/>
      <c r="O2945" s="189"/>
    </row>
    <row r="2946" spans="1:15" ht="16.2" thickBot="1">
      <c r="A2946" s="184"/>
      <c r="B2946" s="187"/>
      <c r="D2946" s="168"/>
      <c r="E2946" s="169"/>
      <c r="F2946" s="170"/>
      <c r="G2946" s="171"/>
      <c r="H2946" s="171"/>
      <c r="N2946" s="189"/>
      <c r="O2946" s="189"/>
    </row>
    <row r="2947" spans="1:15" ht="16.2" thickBot="1">
      <c r="A2947" s="184"/>
      <c r="B2947" s="187"/>
      <c r="D2947" s="168"/>
      <c r="E2947" s="169"/>
      <c r="F2947" s="170"/>
      <c r="G2947" s="171"/>
      <c r="H2947" s="171"/>
      <c r="N2947" s="189"/>
      <c r="O2947" s="189"/>
    </row>
    <row r="2948" spans="1:15" ht="16.2" thickBot="1">
      <c r="A2948" s="184"/>
      <c r="B2948" s="187"/>
      <c r="D2948" s="168"/>
      <c r="E2948" s="169"/>
      <c r="F2948" s="170"/>
      <c r="G2948" s="171"/>
      <c r="H2948" s="171"/>
      <c r="N2948" s="189"/>
      <c r="O2948" s="189"/>
    </row>
    <row r="2949" spans="1:15" ht="16.2" thickBot="1">
      <c r="A2949" s="184"/>
      <c r="B2949" s="187"/>
      <c r="D2949" s="168"/>
      <c r="E2949" s="169"/>
      <c r="F2949" s="170"/>
      <c r="G2949" s="171"/>
      <c r="H2949" s="171"/>
      <c r="N2949" s="189"/>
      <c r="O2949" s="189"/>
    </row>
    <row r="2950" spans="1:15" ht="16.2" thickBot="1">
      <c r="A2950" s="184"/>
      <c r="B2950" s="187"/>
      <c r="D2950" s="168"/>
      <c r="E2950" s="169"/>
      <c r="F2950" s="170"/>
      <c r="G2950" s="171"/>
      <c r="H2950" s="171"/>
      <c r="N2950" s="189"/>
      <c r="O2950" s="189"/>
    </row>
    <row r="2951" spans="1:15" ht="16.2" thickBot="1">
      <c r="A2951" s="184"/>
      <c r="B2951" s="187"/>
      <c r="D2951" s="168"/>
      <c r="E2951" s="169"/>
      <c r="F2951" s="170"/>
      <c r="G2951" s="171"/>
      <c r="H2951" s="171"/>
      <c r="N2951" s="189"/>
      <c r="O2951" s="189"/>
    </row>
    <row r="2952" spans="1:15" ht="16.2" thickBot="1">
      <c r="A2952" s="184"/>
      <c r="B2952" s="187"/>
      <c r="D2952" s="168"/>
      <c r="E2952" s="169"/>
      <c r="F2952" s="170"/>
      <c r="G2952" s="171"/>
      <c r="H2952" s="171"/>
      <c r="N2952" s="189"/>
      <c r="O2952" s="189"/>
    </row>
    <row r="2953" spans="1:15" ht="16.2" thickBot="1">
      <c r="A2953" s="184"/>
      <c r="B2953" s="187"/>
      <c r="D2953" s="168"/>
      <c r="E2953" s="169"/>
      <c r="F2953" s="170"/>
      <c r="G2953" s="171"/>
      <c r="H2953" s="171"/>
      <c r="N2953" s="189"/>
      <c r="O2953" s="189"/>
    </row>
    <row r="2954" spans="1:15" ht="16.2" thickBot="1">
      <c r="A2954" s="184"/>
      <c r="B2954" s="187"/>
      <c r="D2954" s="168"/>
      <c r="E2954" s="169"/>
      <c r="F2954" s="170"/>
      <c r="G2954" s="171"/>
      <c r="H2954" s="171"/>
      <c r="N2954" s="189"/>
      <c r="O2954" s="189"/>
    </row>
    <row r="2955" spans="1:15" ht="16.2" thickBot="1">
      <c r="A2955" s="184"/>
      <c r="B2955" s="187"/>
      <c r="D2955" s="168"/>
      <c r="E2955" s="169"/>
      <c r="F2955" s="170"/>
      <c r="G2955" s="171"/>
      <c r="H2955" s="171"/>
      <c r="N2955" s="189"/>
      <c r="O2955" s="189"/>
    </row>
    <row r="2956" spans="1:15" ht="16.2" thickBot="1">
      <c r="A2956" s="184"/>
      <c r="B2956" s="187"/>
      <c r="D2956" s="168"/>
      <c r="E2956" s="169"/>
      <c r="F2956" s="170"/>
      <c r="G2956" s="171"/>
      <c r="H2956" s="171"/>
      <c r="N2956" s="189"/>
      <c r="O2956" s="189"/>
    </row>
    <row r="2957" spans="1:15" ht="16.2" thickBot="1">
      <c r="A2957" s="184"/>
      <c r="B2957" s="187"/>
      <c r="D2957" s="168"/>
      <c r="E2957" s="169"/>
      <c r="F2957" s="170"/>
      <c r="G2957" s="171"/>
      <c r="H2957" s="171"/>
      <c r="N2957" s="189"/>
      <c r="O2957" s="189"/>
    </row>
    <row r="2958" spans="1:15" ht="16.2" thickBot="1">
      <c r="A2958" s="184"/>
      <c r="B2958" s="187"/>
      <c r="D2958" s="168"/>
      <c r="E2958" s="169"/>
      <c r="F2958" s="170"/>
      <c r="G2958" s="171"/>
      <c r="H2958" s="171"/>
      <c r="N2958" s="189"/>
      <c r="O2958" s="189"/>
    </row>
    <row r="2959" spans="1:15" ht="16.2" thickBot="1">
      <c r="A2959" s="184"/>
      <c r="B2959" s="187"/>
      <c r="D2959" s="168"/>
      <c r="E2959" s="169"/>
      <c r="F2959" s="170"/>
      <c r="G2959" s="171"/>
      <c r="H2959" s="171"/>
      <c r="N2959" s="189"/>
      <c r="O2959" s="189"/>
    </row>
    <row r="2960" spans="1:15" ht="16.2" thickBot="1">
      <c r="A2960" s="184"/>
      <c r="B2960" s="187"/>
      <c r="D2960" s="168"/>
      <c r="E2960" s="169"/>
      <c r="F2960" s="170"/>
      <c r="G2960" s="171"/>
      <c r="H2960" s="171"/>
      <c r="N2960" s="189"/>
      <c r="O2960" s="189"/>
    </row>
    <row r="2961" spans="1:15" ht="16.2" thickBot="1">
      <c r="A2961" s="184"/>
      <c r="B2961" s="187"/>
      <c r="D2961" s="168"/>
      <c r="E2961" s="169"/>
      <c r="F2961" s="170"/>
      <c r="G2961" s="171"/>
      <c r="H2961" s="171"/>
      <c r="N2961" s="189"/>
      <c r="O2961" s="189"/>
    </row>
    <row r="2962" spans="1:15" ht="16.2" thickBot="1">
      <c r="A2962" s="184"/>
      <c r="B2962" s="187"/>
      <c r="D2962" s="168"/>
      <c r="E2962" s="169"/>
      <c r="F2962" s="170"/>
      <c r="G2962" s="171"/>
      <c r="H2962" s="171"/>
      <c r="N2962" s="189"/>
      <c r="O2962" s="189"/>
    </row>
    <row r="2963" spans="1:15" ht="16.2" thickBot="1">
      <c r="A2963" s="184"/>
      <c r="B2963" s="187"/>
      <c r="D2963" s="168"/>
      <c r="E2963" s="169"/>
      <c r="F2963" s="170"/>
      <c r="G2963" s="171"/>
      <c r="H2963" s="171"/>
      <c r="N2963" s="189"/>
      <c r="O2963" s="189"/>
    </row>
    <row r="2964" spans="1:15" ht="16.2" thickBot="1">
      <c r="A2964" s="184"/>
      <c r="B2964" s="187"/>
      <c r="D2964" s="168"/>
      <c r="E2964" s="169"/>
      <c r="F2964" s="170"/>
      <c r="G2964" s="171"/>
      <c r="H2964" s="171"/>
      <c r="N2964" s="189"/>
      <c r="O2964" s="189"/>
    </row>
    <row r="2965" spans="1:15" ht="16.2" thickBot="1">
      <c r="A2965" s="184"/>
      <c r="B2965" s="187"/>
      <c r="D2965" s="168"/>
      <c r="E2965" s="169"/>
      <c r="F2965" s="170"/>
      <c r="G2965" s="171"/>
      <c r="H2965" s="171"/>
      <c r="N2965" s="189"/>
      <c r="O2965" s="189"/>
    </row>
    <row r="2966" spans="1:15" ht="16.2" thickBot="1">
      <c r="A2966" s="184"/>
      <c r="B2966" s="187"/>
      <c r="D2966" s="168"/>
      <c r="E2966" s="169"/>
      <c r="F2966" s="170"/>
      <c r="G2966" s="171"/>
      <c r="H2966" s="171"/>
      <c r="N2966" s="189"/>
      <c r="O2966" s="189"/>
    </row>
    <row r="2967" spans="1:15" ht="16.2" thickBot="1">
      <c r="A2967" s="184"/>
      <c r="B2967" s="187"/>
      <c r="D2967" s="168"/>
      <c r="E2967" s="169"/>
      <c r="F2967" s="170"/>
      <c r="G2967" s="171"/>
      <c r="H2967" s="171"/>
      <c r="N2967" s="189"/>
      <c r="O2967" s="189"/>
    </row>
    <row r="2968" spans="1:15" ht="16.2" thickBot="1">
      <c r="A2968" s="184"/>
      <c r="B2968" s="187"/>
      <c r="D2968" s="168"/>
      <c r="E2968" s="169"/>
      <c r="F2968" s="170"/>
      <c r="G2968" s="171"/>
      <c r="H2968" s="171"/>
      <c r="N2968" s="189"/>
      <c r="O2968" s="189"/>
    </row>
    <row r="2969" spans="1:15" ht="16.2" thickBot="1">
      <c r="A2969" s="184"/>
      <c r="B2969" s="187"/>
      <c r="D2969" s="168"/>
      <c r="E2969" s="169"/>
      <c r="F2969" s="170"/>
      <c r="G2969" s="171"/>
      <c r="H2969" s="171"/>
      <c r="N2969" s="189"/>
      <c r="O2969" s="189"/>
    </row>
    <row r="2970" spans="1:15" ht="16.2" thickBot="1">
      <c r="A2970" s="184"/>
      <c r="B2970" s="187"/>
      <c r="D2970" s="168"/>
      <c r="E2970" s="169"/>
      <c r="F2970" s="170"/>
      <c r="G2970" s="171"/>
      <c r="H2970" s="171"/>
      <c r="N2970" s="189"/>
      <c r="O2970" s="189"/>
    </row>
    <row r="2971" spans="1:15" ht="16.2" thickBot="1">
      <c r="A2971" s="184"/>
      <c r="B2971" s="187"/>
      <c r="D2971" s="168"/>
      <c r="E2971" s="169"/>
      <c r="F2971" s="170"/>
      <c r="G2971" s="171"/>
      <c r="H2971" s="171"/>
      <c r="N2971" s="189"/>
      <c r="O2971" s="189"/>
    </row>
    <row r="2972" spans="1:15" ht="16.2" thickBot="1">
      <c r="A2972" s="184"/>
      <c r="B2972" s="187"/>
      <c r="D2972" s="168"/>
      <c r="E2972" s="169"/>
      <c r="F2972" s="170"/>
      <c r="G2972" s="171"/>
      <c r="H2972" s="171"/>
      <c r="N2972" s="189"/>
      <c r="O2972" s="189"/>
    </row>
    <row r="2973" spans="1:15" ht="16.2" thickBot="1">
      <c r="A2973" s="184"/>
      <c r="B2973" s="187"/>
      <c r="D2973" s="168"/>
      <c r="E2973" s="169"/>
      <c r="F2973" s="170"/>
      <c r="G2973" s="171"/>
      <c r="H2973" s="171"/>
      <c r="N2973" s="189"/>
      <c r="O2973" s="189"/>
    </row>
    <row r="2974" spans="1:15" ht="16.2" thickBot="1">
      <c r="A2974" s="184"/>
      <c r="B2974" s="187"/>
      <c r="D2974" s="168"/>
      <c r="E2974" s="169"/>
      <c r="F2974" s="170"/>
      <c r="G2974" s="171"/>
      <c r="H2974" s="171"/>
      <c r="N2974" s="189"/>
      <c r="O2974" s="189"/>
    </row>
    <row r="2975" spans="1:15" ht="16.2" thickBot="1">
      <c r="A2975" s="184"/>
      <c r="B2975" s="187"/>
      <c r="D2975" s="168"/>
      <c r="E2975" s="169"/>
      <c r="F2975" s="170"/>
      <c r="G2975" s="171"/>
      <c r="H2975" s="171"/>
      <c r="N2975" s="189"/>
      <c r="O2975" s="189"/>
    </row>
    <row r="2976" spans="1:15" ht="16.2" thickBot="1">
      <c r="A2976" s="184"/>
      <c r="B2976" s="187"/>
      <c r="D2976" s="168"/>
      <c r="E2976" s="169"/>
      <c r="F2976" s="170"/>
      <c r="G2976" s="171"/>
      <c r="H2976" s="171"/>
      <c r="N2976" s="189"/>
      <c r="O2976" s="189"/>
    </row>
    <row r="2977" spans="1:15" ht="16.2" thickBot="1">
      <c r="A2977" s="184"/>
      <c r="B2977" s="187"/>
      <c r="D2977" s="168"/>
      <c r="E2977" s="169"/>
      <c r="F2977" s="170"/>
      <c r="G2977" s="171"/>
      <c r="H2977" s="171"/>
      <c r="N2977" s="189"/>
      <c r="O2977" s="189"/>
    </row>
    <row r="2978" spans="1:15" ht="16.2" thickBot="1">
      <c r="A2978" s="184"/>
      <c r="B2978" s="187"/>
      <c r="D2978" s="168"/>
      <c r="E2978" s="169"/>
      <c r="F2978" s="170"/>
      <c r="G2978" s="171"/>
      <c r="H2978" s="171"/>
      <c r="N2978" s="189"/>
      <c r="O2978" s="189"/>
    </row>
    <row r="2979" spans="1:15" ht="16.2" thickBot="1">
      <c r="A2979" s="184"/>
      <c r="B2979" s="187"/>
      <c r="D2979" s="168"/>
      <c r="E2979" s="169"/>
      <c r="F2979" s="170"/>
      <c r="G2979" s="171"/>
      <c r="H2979" s="171"/>
      <c r="N2979" s="189"/>
      <c r="O2979" s="189"/>
    </row>
    <row r="2980" spans="1:15" ht="16.2" thickBot="1">
      <c r="A2980" s="184"/>
      <c r="B2980" s="187"/>
      <c r="D2980" s="168"/>
      <c r="E2980" s="169"/>
      <c r="F2980" s="170"/>
      <c r="G2980" s="171"/>
      <c r="H2980" s="171"/>
      <c r="N2980" s="189"/>
      <c r="O2980" s="189"/>
    </row>
    <row r="2981" spans="1:15" ht="16.2" thickBot="1">
      <c r="A2981" s="184"/>
      <c r="B2981" s="187"/>
      <c r="D2981" s="168"/>
      <c r="E2981" s="169"/>
      <c r="F2981" s="170"/>
      <c r="G2981" s="171"/>
      <c r="H2981" s="171"/>
      <c r="N2981" s="189"/>
      <c r="O2981" s="189"/>
    </row>
    <row r="2982" spans="1:15" ht="16.2" thickBot="1">
      <c r="A2982" s="184"/>
      <c r="B2982" s="187"/>
      <c r="D2982" s="168"/>
      <c r="E2982" s="169"/>
      <c r="F2982" s="170"/>
      <c r="G2982" s="171"/>
      <c r="H2982" s="171"/>
      <c r="N2982" s="189"/>
      <c r="O2982" s="189"/>
    </row>
    <row r="2983" spans="1:15" ht="16.2" thickBot="1">
      <c r="A2983" s="184"/>
      <c r="B2983" s="187"/>
      <c r="D2983" s="168"/>
      <c r="E2983" s="169"/>
      <c r="F2983" s="170"/>
      <c r="G2983" s="171"/>
      <c r="H2983" s="171"/>
      <c r="N2983" s="189"/>
      <c r="O2983" s="189"/>
    </row>
    <row r="2984" spans="1:15" ht="16.2" thickBot="1">
      <c r="A2984" s="184"/>
      <c r="B2984" s="187"/>
      <c r="D2984" s="168"/>
      <c r="E2984" s="169"/>
      <c r="F2984" s="170"/>
      <c r="G2984" s="171"/>
      <c r="H2984" s="171"/>
      <c r="N2984" s="189"/>
      <c r="O2984" s="189"/>
    </row>
    <row r="2985" spans="1:15" ht="16.2" thickBot="1">
      <c r="A2985" s="184"/>
      <c r="B2985" s="187"/>
      <c r="D2985" s="168"/>
      <c r="E2985" s="169"/>
      <c r="F2985" s="170"/>
      <c r="G2985" s="171"/>
      <c r="H2985" s="171"/>
      <c r="N2985" s="189"/>
      <c r="O2985" s="189"/>
    </row>
    <row r="2986" spans="1:15" ht="16.2" thickBot="1">
      <c r="A2986" s="184"/>
      <c r="B2986" s="187"/>
      <c r="D2986" s="168"/>
      <c r="E2986" s="169"/>
      <c r="F2986" s="170"/>
      <c r="G2986" s="171"/>
      <c r="H2986" s="171"/>
      <c r="N2986" s="189"/>
      <c r="O2986" s="189"/>
    </row>
    <row r="2987" spans="1:15" ht="16.2" thickBot="1">
      <c r="A2987" s="184"/>
      <c r="B2987" s="187"/>
      <c r="D2987" s="168"/>
      <c r="E2987" s="169"/>
      <c r="F2987" s="170"/>
      <c r="G2987" s="171"/>
      <c r="H2987" s="171"/>
      <c r="N2987" s="189"/>
      <c r="O2987" s="189"/>
    </row>
    <row r="2988" spans="1:15" ht="16.2" thickBot="1">
      <c r="A2988" s="184"/>
      <c r="B2988" s="187"/>
      <c r="D2988" s="168"/>
      <c r="E2988" s="169"/>
      <c r="F2988" s="170"/>
      <c r="G2988" s="171"/>
      <c r="H2988" s="171"/>
      <c r="N2988" s="189"/>
      <c r="O2988" s="189"/>
    </row>
    <row r="2989" spans="1:15" ht="16.2" thickBot="1">
      <c r="A2989" s="184"/>
      <c r="B2989" s="187"/>
      <c r="D2989" s="168"/>
      <c r="E2989" s="169"/>
      <c r="F2989" s="170"/>
      <c r="G2989" s="171"/>
      <c r="H2989" s="171"/>
      <c r="N2989" s="189"/>
      <c r="O2989" s="189"/>
    </row>
    <row r="2990" spans="1:15" ht="16.2" thickBot="1">
      <c r="A2990" s="184"/>
      <c r="B2990" s="187"/>
      <c r="D2990" s="168"/>
      <c r="E2990" s="169"/>
      <c r="F2990" s="170"/>
      <c r="G2990" s="171"/>
      <c r="H2990" s="171"/>
      <c r="N2990" s="189"/>
      <c r="O2990" s="189"/>
    </row>
    <row r="2991" spans="1:15" ht="16.2" thickBot="1">
      <c r="A2991" s="184"/>
      <c r="B2991" s="187"/>
      <c r="D2991" s="168"/>
      <c r="E2991" s="169"/>
      <c r="F2991" s="170"/>
      <c r="G2991" s="171"/>
      <c r="H2991" s="171"/>
      <c r="N2991" s="189"/>
      <c r="O2991" s="189"/>
    </row>
    <row r="2992" spans="1:15" ht="16.2" thickBot="1">
      <c r="A2992" s="184"/>
      <c r="B2992" s="187"/>
      <c r="D2992" s="168"/>
      <c r="E2992" s="169"/>
      <c r="F2992" s="170"/>
      <c r="G2992" s="171"/>
      <c r="H2992" s="171"/>
      <c r="N2992" s="189"/>
      <c r="O2992" s="189"/>
    </row>
    <row r="2993" spans="1:15" ht="16.2" thickBot="1">
      <c r="A2993" s="184"/>
      <c r="B2993" s="187"/>
      <c r="D2993" s="168"/>
      <c r="E2993" s="169"/>
      <c r="F2993" s="170"/>
      <c r="G2993" s="171"/>
      <c r="H2993" s="171"/>
      <c r="N2993" s="189"/>
      <c r="O2993" s="189"/>
    </row>
    <row r="2994" spans="1:15" ht="16.2" thickBot="1">
      <c r="A2994" s="184"/>
      <c r="B2994" s="187"/>
      <c r="D2994" s="168"/>
      <c r="E2994" s="169"/>
      <c r="F2994" s="170"/>
      <c r="G2994" s="171"/>
      <c r="H2994" s="171"/>
      <c r="N2994" s="189"/>
      <c r="O2994" s="189"/>
    </row>
    <row r="2995" spans="1:15" ht="16.2" thickBot="1">
      <c r="A2995" s="184"/>
      <c r="B2995" s="187"/>
      <c r="D2995" s="168"/>
      <c r="E2995" s="169"/>
      <c r="F2995" s="170"/>
      <c r="G2995" s="171"/>
      <c r="H2995" s="171"/>
      <c r="N2995" s="189"/>
      <c r="O2995" s="189"/>
    </row>
    <row r="2996" spans="1:15" ht="16.2" thickBot="1">
      <c r="A2996" s="184"/>
      <c r="B2996" s="187"/>
      <c r="D2996" s="168"/>
      <c r="E2996" s="169"/>
      <c r="F2996" s="170"/>
      <c r="G2996" s="171"/>
      <c r="H2996" s="171"/>
      <c r="N2996" s="189"/>
      <c r="O2996" s="189"/>
    </row>
    <row r="2997" spans="1:15" ht="16.2" thickBot="1">
      <c r="A2997" s="184"/>
      <c r="B2997" s="187"/>
      <c r="D2997" s="168"/>
      <c r="E2997" s="169"/>
      <c r="F2997" s="170"/>
      <c r="G2997" s="171"/>
      <c r="H2997" s="171"/>
      <c r="N2997" s="189"/>
      <c r="O2997" s="189"/>
    </row>
    <row r="2998" spans="1:15" ht="16.2" thickBot="1">
      <c r="A2998" s="184"/>
      <c r="B2998" s="187"/>
      <c r="D2998" s="168"/>
      <c r="E2998" s="169"/>
      <c r="F2998" s="170"/>
      <c r="G2998" s="171"/>
      <c r="H2998" s="171"/>
      <c r="N2998" s="189"/>
      <c r="O2998" s="189"/>
    </row>
    <row r="2999" spans="1:15" ht="16.2" thickBot="1">
      <c r="A2999" s="184"/>
      <c r="B2999" s="187"/>
      <c r="D2999" s="168"/>
      <c r="E2999" s="169"/>
      <c r="F2999" s="170"/>
      <c r="G2999" s="171"/>
      <c r="H2999" s="171"/>
      <c r="N2999" s="189"/>
      <c r="O2999" s="189"/>
    </row>
    <row r="3000" spans="1:15" ht="16.2" thickBot="1">
      <c r="A3000" s="184"/>
      <c r="B3000" s="187"/>
      <c r="D3000" s="168"/>
      <c r="E3000" s="169"/>
      <c r="F3000" s="170"/>
      <c r="G3000" s="171"/>
      <c r="H3000" s="171"/>
      <c r="N3000" s="189"/>
      <c r="O3000" s="189"/>
    </row>
    <row r="3001" spans="1:15" ht="16.2" thickBot="1">
      <c r="A3001" s="184"/>
      <c r="B3001" s="187"/>
      <c r="D3001" s="168"/>
      <c r="E3001" s="169"/>
      <c r="F3001" s="170"/>
      <c r="G3001" s="171"/>
      <c r="H3001" s="171"/>
      <c r="N3001" s="189"/>
      <c r="O3001" s="189"/>
    </row>
    <row r="3002" spans="1:15" ht="16.2" thickBot="1">
      <c r="A3002" s="184"/>
      <c r="B3002" s="187"/>
      <c r="D3002" s="168"/>
      <c r="E3002" s="169"/>
      <c r="F3002" s="170"/>
      <c r="G3002" s="171"/>
      <c r="H3002" s="171"/>
      <c r="N3002" s="189"/>
      <c r="O3002" s="189"/>
    </row>
    <row r="3003" spans="1:15" ht="16.2" thickBot="1">
      <c r="A3003" s="184"/>
      <c r="B3003" s="187"/>
      <c r="D3003" s="168"/>
      <c r="E3003" s="169"/>
      <c r="F3003" s="170"/>
      <c r="G3003" s="171"/>
      <c r="H3003" s="171"/>
      <c r="N3003" s="189"/>
      <c r="O3003" s="189"/>
    </row>
    <row r="3004" spans="1:15" ht="16.2" thickBot="1">
      <c r="A3004" s="184"/>
      <c r="B3004" s="187"/>
      <c r="D3004" s="168"/>
      <c r="E3004" s="169"/>
      <c r="F3004" s="170"/>
      <c r="G3004" s="171"/>
      <c r="H3004" s="171"/>
      <c r="N3004" s="189"/>
      <c r="O3004" s="189"/>
    </row>
    <row r="3005" spans="1:15" ht="16.2" thickBot="1">
      <c r="A3005" s="184"/>
      <c r="B3005" s="187"/>
      <c r="D3005" s="168"/>
      <c r="E3005" s="169"/>
      <c r="F3005" s="170"/>
      <c r="G3005" s="171"/>
      <c r="H3005" s="171"/>
      <c r="N3005" s="189"/>
      <c r="O3005" s="189"/>
    </row>
    <row r="3006" spans="1:15" ht="16.2" thickBot="1">
      <c r="A3006" s="184"/>
      <c r="B3006" s="187"/>
      <c r="D3006" s="168"/>
      <c r="E3006" s="169"/>
      <c r="F3006" s="170"/>
      <c r="G3006" s="171"/>
      <c r="H3006" s="171"/>
      <c r="N3006" s="189"/>
      <c r="O3006" s="189"/>
    </row>
    <row r="3007" spans="1:15" ht="16.2" thickBot="1">
      <c r="A3007" s="184"/>
      <c r="B3007" s="187"/>
      <c r="D3007" s="168"/>
      <c r="E3007" s="169"/>
      <c r="F3007" s="170"/>
      <c r="G3007" s="171"/>
      <c r="H3007" s="171"/>
      <c r="N3007" s="189"/>
      <c r="O3007" s="189"/>
    </row>
    <row r="3008" spans="1:15" ht="16.2" thickBot="1">
      <c r="A3008" s="184"/>
      <c r="B3008" s="187"/>
      <c r="D3008" s="168"/>
      <c r="E3008" s="169"/>
      <c r="F3008" s="170"/>
      <c r="G3008" s="171"/>
      <c r="H3008" s="171"/>
      <c r="N3008" s="189"/>
      <c r="O3008" s="189"/>
    </row>
    <row r="3009" spans="1:15" ht="16.2" thickBot="1">
      <c r="A3009" s="184"/>
      <c r="B3009" s="187"/>
      <c r="D3009" s="168"/>
      <c r="E3009" s="169"/>
      <c r="F3009" s="170"/>
      <c r="G3009" s="171"/>
      <c r="H3009" s="171"/>
      <c r="N3009" s="189"/>
      <c r="O3009" s="189"/>
    </row>
    <row r="3010" spans="1:15" ht="16.2" thickBot="1">
      <c r="A3010" s="184"/>
      <c r="B3010" s="187"/>
      <c r="D3010" s="168"/>
      <c r="E3010" s="169"/>
      <c r="F3010" s="170"/>
      <c r="G3010" s="171"/>
      <c r="H3010" s="171"/>
      <c r="N3010" s="189"/>
      <c r="O3010" s="189"/>
    </row>
    <row r="3011" spans="1:15" ht="16.2" thickBot="1">
      <c r="A3011" s="184"/>
      <c r="B3011" s="187"/>
      <c r="D3011" s="168"/>
      <c r="E3011" s="169"/>
      <c r="F3011" s="170"/>
      <c r="G3011" s="171"/>
      <c r="H3011" s="171"/>
      <c r="N3011" s="189"/>
      <c r="O3011" s="189"/>
    </row>
    <row r="3012" spans="1:15" ht="16.2" thickBot="1">
      <c r="A3012" s="184"/>
      <c r="B3012" s="187"/>
      <c r="D3012" s="168"/>
      <c r="E3012" s="169"/>
      <c r="F3012" s="170"/>
      <c r="G3012" s="171"/>
      <c r="H3012" s="171"/>
      <c r="N3012" s="189"/>
      <c r="O3012" s="189"/>
    </row>
    <row r="3013" spans="1:15" ht="16.2" thickBot="1">
      <c r="A3013" s="184"/>
      <c r="B3013" s="187"/>
      <c r="D3013" s="168"/>
      <c r="E3013" s="169"/>
      <c r="F3013" s="170"/>
      <c r="G3013" s="171"/>
      <c r="H3013" s="171"/>
      <c r="N3013" s="189"/>
      <c r="O3013" s="189"/>
    </row>
    <row r="3014" spans="1:15" ht="16.2" thickBot="1">
      <c r="A3014" s="184"/>
      <c r="B3014" s="187"/>
      <c r="D3014" s="168"/>
      <c r="E3014" s="169"/>
      <c r="F3014" s="170"/>
      <c r="G3014" s="171"/>
      <c r="H3014" s="171"/>
      <c r="N3014" s="189"/>
      <c r="O3014" s="189"/>
    </row>
    <row r="3015" spans="1:15" ht="16.2" thickBot="1">
      <c r="A3015" s="184"/>
      <c r="B3015" s="187"/>
      <c r="D3015" s="168"/>
      <c r="E3015" s="169"/>
      <c r="F3015" s="170"/>
      <c r="G3015" s="171"/>
      <c r="H3015" s="171"/>
      <c r="N3015" s="189"/>
      <c r="O3015" s="189"/>
    </row>
    <row r="3016" spans="1:15" ht="16.2" thickBot="1">
      <c r="A3016" s="184"/>
      <c r="B3016" s="187"/>
      <c r="D3016" s="168"/>
      <c r="E3016" s="169"/>
      <c r="F3016" s="170"/>
      <c r="G3016" s="171"/>
      <c r="H3016" s="171"/>
      <c r="N3016" s="189"/>
      <c r="O3016" s="189"/>
    </row>
    <row r="3017" spans="1:15" ht="16.2" thickBot="1">
      <c r="A3017" s="184"/>
      <c r="B3017" s="187"/>
      <c r="D3017" s="168"/>
      <c r="E3017" s="169"/>
      <c r="F3017" s="170"/>
      <c r="G3017" s="171"/>
      <c r="H3017" s="171"/>
      <c r="N3017" s="189"/>
      <c r="O3017" s="189"/>
    </row>
    <row r="3018" spans="1:15" ht="16.2" thickBot="1">
      <c r="A3018" s="184"/>
      <c r="B3018" s="187"/>
      <c r="D3018" s="168"/>
      <c r="E3018" s="169"/>
      <c r="F3018" s="170"/>
      <c r="G3018" s="171"/>
      <c r="H3018" s="171"/>
      <c r="N3018" s="189"/>
      <c r="O3018" s="189"/>
    </row>
    <row r="3019" spans="1:15" ht="16.2" thickBot="1">
      <c r="A3019" s="184"/>
      <c r="B3019" s="187"/>
      <c r="D3019" s="168"/>
      <c r="E3019" s="169"/>
      <c r="F3019" s="170"/>
      <c r="G3019" s="171"/>
      <c r="H3019" s="171"/>
      <c r="N3019" s="189"/>
      <c r="O3019" s="189"/>
    </row>
    <row r="3020" spans="1:15" ht="16.2" thickBot="1">
      <c r="A3020" s="184"/>
      <c r="B3020" s="187"/>
      <c r="D3020" s="168"/>
      <c r="E3020" s="169"/>
      <c r="F3020" s="170"/>
      <c r="G3020" s="171"/>
      <c r="H3020" s="171"/>
      <c r="N3020" s="189"/>
      <c r="O3020" s="189"/>
    </row>
    <row r="3021" spans="1:15" ht="16.2" thickBot="1">
      <c r="A3021" s="184"/>
      <c r="B3021" s="187"/>
      <c r="D3021" s="168"/>
      <c r="E3021" s="169"/>
      <c r="F3021" s="170"/>
      <c r="G3021" s="171"/>
      <c r="H3021" s="171"/>
      <c r="N3021" s="189"/>
      <c r="O3021" s="189"/>
    </row>
    <row r="3022" spans="1:15" ht="16.2" thickBot="1">
      <c r="A3022" s="184"/>
      <c r="B3022" s="187"/>
      <c r="D3022" s="168"/>
      <c r="E3022" s="169"/>
      <c r="F3022" s="170"/>
      <c r="G3022" s="171"/>
      <c r="H3022" s="171"/>
      <c r="N3022" s="189"/>
      <c r="O3022" s="189"/>
    </row>
    <row r="3023" spans="1:15" ht="16.2" thickBot="1">
      <c r="A3023" s="184"/>
      <c r="B3023" s="187"/>
      <c r="D3023" s="168"/>
      <c r="E3023" s="169"/>
      <c r="F3023" s="170"/>
      <c r="G3023" s="171"/>
      <c r="H3023" s="171"/>
      <c r="N3023" s="189"/>
      <c r="O3023" s="189"/>
    </row>
    <row r="3024" spans="1:15" ht="16.2" thickBot="1">
      <c r="A3024" s="184"/>
      <c r="B3024" s="187"/>
      <c r="D3024" s="168"/>
      <c r="E3024" s="169"/>
      <c r="F3024" s="170"/>
      <c r="G3024" s="171"/>
      <c r="H3024" s="171"/>
      <c r="N3024" s="189"/>
      <c r="O3024" s="189"/>
    </row>
    <row r="3025" spans="1:15" ht="16.2" thickBot="1">
      <c r="A3025" s="184"/>
      <c r="B3025" s="187"/>
      <c r="D3025" s="168"/>
      <c r="E3025" s="169"/>
      <c r="F3025" s="170"/>
      <c r="G3025" s="171"/>
      <c r="H3025" s="171"/>
      <c r="N3025" s="189"/>
      <c r="O3025" s="189"/>
    </row>
    <row r="3026" spans="1:15" ht="16.2" thickBot="1">
      <c r="A3026" s="184"/>
      <c r="B3026" s="187"/>
      <c r="D3026" s="168"/>
      <c r="E3026" s="169"/>
      <c r="F3026" s="170"/>
      <c r="G3026" s="171"/>
      <c r="H3026" s="171"/>
      <c r="N3026" s="189"/>
      <c r="O3026" s="189"/>
    </row>
    <row r="3027" spans="1:15" ht="16.2" thickBot="1">
      <c r="A3027" s="184"/>
      <c r="B3027" s="187"/>
      <c r="D3027" s="168"/>
      <c r="E3027" s="169"/>
      <c r="F3027" s="170"/>
      <c r="G3027" s="171"/>
      <c r="H3027" s="171"/>
      <c r="N3027" s="189"/>
      <c r="O3027" s="189"/>
    </row>
    <row r="3028" spans="1:15" ht="16.2" thickBot="1">
      <c r="A3028" s="184"/>
      <c r="B3028" s="187"/>
      <c r="D3028" s="168"/>
      <c r="E3028" s="169"/>
      <c r="F3028" s="170"/>
      <c r="G3028" s="171"/>
      <c r="H3028" s="171"/>
      <c r="N3028" s="189"/>
      <c r="O3028" s="189"/>
    </row>
    <row r="3029" spans="1:15" ht="16.2" thickBot="1">
      <c r="A3029" s="184"/>
      <c r="B3029" s="187"/>
      <c r="D3029" s="168"/>
      <c r="E3029" s="169"/>
      <c r="F3029" s="170"/>
      <c r="G3029" s="171"/>
      <c r="H3029" s="171"/>
      <c r="N3029" s="189"/>
      <c r="O3029" s="189"/>
    </row>
    <row r="3030" spans="1:15" ht="16.2" thickBot="1">
      <c r="A3030" s="184"/>
      <c r="B3030" s="187"/>
      <c r="D3030" s="168"/>
      <c r="E3030" s="169"/>
      <c r="F3030" s="170"/>
      <c r="G3030" s="171"/>
      <c r="H3030" s="171"/>
      <c r="N3030" s="189"/>
      <c r="O3030" s="189"/>
    </row>
    <row r="3031" spans="1:15" ht="16.2" thickBot="1">
      <c r="A3031" s="184"/>
      <c r="B3031" s="187"/>
      <c r="D3031" s="168"/>
      <c r="E3031" s="169"/>
      <c r="F3031" s="170"/>
      <c r="G3031" s="171"/>
      <c r="H3031" s="171"/>
      <c r="N3031" s="189"/>
      <c r="O3031" s="189"/>
    </row>
    <row r="3032" spans="1:15" ht="16.2" thickBot="1">
      <c r="A3032" s="184"/>
      <c r="B3032" s="187"/>
      <c r="D3032" s="168"/>
      <c r="E3032" s="169"/>
      <c r="F3032" s="170"/>
      <c r="G3032" s="171"/>
      <c r="H3032" s="171"/>
      <c r="N3032" s="189"/>
      <c r="O3032" s="189"/>
    </row>
    <row r="3033" spans="1:15" ht="16.2" thickBot="1">
      <c r="A3033" s="184"/>
      <c r="B3033" s="187"/>
      <c r="D3033" s="168"/>
      <c r="E3033" s="169"/>
      <c r="F3033" s="170"/>
      <c r="G3033" s="171"/>
      <c r="H3033" s="171"/>
      <c r="N3033" s="189"/>
      <c r="O3033" s="189"/>
    </row>
    <row r="3034" spans="1:15" ht="16.2" thickBot="1">
      <c r="A3034" s="184"/>
      <c r="B3034" s="187"/>
      <c r="D3034" s="168"/>
      <c r="E3034" s="169"/>
      <c r="F3034" s="170"/>
      <c r="G3034" s="171"/>
      <c r="H3034" s="171"/>
      <c r="N3034" s="189"/>
      <c r="O3034" s="189"/>
    </row>
    <row r="3035" spans="1:15" ht="16.2" thickBot="1">
      <c r="A3035" s="184"/>
      <c r="B3035" s="187"/>
      <c r="D3035" s="168"/>
      <c r="E3035" s="169"/>
      <c r="F3035" s="170"/>
      <c r="G3035" s="171"/>
      <c r="H3035" s="171"/>
      <c r="N3035" s="189"/>
      <c r="O3035" s="189"/>
    </row>
    <row r="3036" spans="1:15" ht="16.2" thickBot="1">
      <c r="A3036" s="184"/>
      <c r="B3036" s="187"/>
      <c r="D3036" s="168"/>
      <c r="E3036" s="169"/>
      <c r="F3036" s="170"/>
      <c r="G3036" s="171"/>
      <c r="H3036" s="171"/>
      <c r="N3036" s="189"/>
      <c r="O3036" s="189"/>
    </row>
    <row r="3037" spans="1:15" ht="16.2" thickBot="1">
      <c r="A3037" s="184"/>
      <c r="B3037" s="187"/>
      <c r="D3037" s="168"/>
      <c r="E3037" s="169"/>
      <c r="F3037" s="170"/>
      <c r="G3037" s="171"/>
      <c r="H3037" s="171"/>
      <c r="N3037" s="189"/>
      <c r="O3037" s="189"/>
    </row>
    <row r="3038" spans="1:15" ht="16.2" thickBot="1">
      <c r="A3038" s="184"/>
      <c r="B3038" s="187"/>
      <c r="D3038" s="168"/>
      <c r="E3038" s="169"/>
      <c r="F3038" s="170"/>
      <c r="G3038" s="171"/>
      <c r="H3038" s="171"/>
      <c r="N3038" s="189"/>
      <c r="O3038" s="189"/>
    </row>
    <row r="3039" spans="1:15" ht="16.2" thickBot="1">
      <c r="A3039" s="184"/>
      <c r="B3039" s="187"/>
      <c r="D3039" s="168"/>
      <c r="E3039" s="169"/>
      <c r="F3039" s="170"/>
      <c r="G3039" s="171"/>
      <c r="H3039" s="171"/>
      <c r="N3039" s="189"/>
      <c r="O3039" s="189"/>
    </row>
    <row r="3040" spans="1:15" ht="16.2" thickBot="1">
      <c r="A3040" s="184"/>
      <c r="B3040" s="187"/>
      <c r="D3040" s="168"/>
      <c r="E3040" s="169"/>
      <c r="F3040" s="170"/>
      <c r="G3040" s="171"/>
      <c r="H3040" s="171"/>
      <c r="N3040" s="189"/>
      <c r="O3040" s="189"/>
    </row>
    <row r="3041" spans="1:15" ht="16.2" thickBot="1">
      <c r="A3041" s="184"/>
      <c r="B3041" s="187"/>
      <c r="D3041" s="168"/>
      <c r="E3041" s="169"/>
      <c r="F3041" s="170"/>
      <c r="G3041" s="171"/>
      <c r="H3041" s="171"/>
      <c r="N3041" s="189"/>
      <c r="O3041" s="189"/>
    </row>
    <row r="3042" spans="1:15" ht="16.2" thickBot="1">
      <c r="A3042" s="184"/>
      <c r="B3042" s="187"/>
      <c r="D3042" s="168"/>
      <c r="E3042" s="169"/>
      <c r="F3042" s="170"/>
      <c r="G3042" s="171"/>
      <c r="H3042" s="171"/>
      <c r="N3042" s="189"/>
      <c r="O3042" s="189"/>
    </row>
    <row r="3043" spans="1:15" ht="16.2" thickBot="1">
      <c r="A3043" s="184"/>
      <c r="B3043" s="187"/>
      <c r="D3043" s="168"/>
      <c r="E3043" s="169"/>
      <c r="F3043" s="170"/>
      <c r="G3043" s="171"/>
      <c r="H3043" s="171"/>
      <c r="N3043" s="189"/>
      <c r="O3043" s="189"/>
    </row>
    <row r="3044" spans="1:15" ht="16.2" thickBot="1">
      <c r="A3044" s="184"/>
      <c r="B3044" s="187"/>
      <c r="D3044" s="168"/>
      <c r="E3044" s="169"/>
      <c r="F3044" s="170"/>
      <c r="G3044" s="171"/>
      <c r="H3044" s="171"/>
      <c r="N3044" s="189"/>
      <c r="O3044" s="189"/>
    </row>
    <row r="3045" spans="1:15" ht="16.2" thickBot="1">
      <c r="A3045" s="184"/>
      <c r="B3045" s="187"/>
      <c r="D3045" s="168"/>
      <c r="E3045" s="169"/>
      <c r="F3045" s="170"/>
      <c r="G3045" s="171"/>
      <c r="H3045" s="171"/>
      <c r="N3045" s="189"/>
      <c r="O3045" s="189"/>
    </row>
    <row r="3046" spans="1:15" ht="16.2" thickBot="1">
      <c r="A3046" s="184"/>
      <c r="B3046" s="187"/>
      <c r="D3046" s="168"/>
      <c r="E3046" s="169"/>
      <c r="F3046" s="170"/>
      <c r="G3046" s="171"/>
      <c r="H3046" s="171"/>
      <c r="N3046" s="189"/>
      <c r="O3046" s="189"/>
    </row>
    <row r="3047" spans="1:15" ht="16.2" thickBot="1">
      <c r="A3047" s="184"/>
      <c r="B3047" s="187"/>
      <c r="D3047" s="168"/>
      <c r="E3047" s="169"/>
      <c r="F3047" s="170"/>
      <c r="G3047" s="171"/>
      <c r="H3047" s="171"/>
      <c r="N3047" s="189"/>
      <c r="O3047" s="189"/>
    </row>
    <row r="3048" spans="1:15" ht="16.2" thickBot="1">
      <c r="A3048" s="184"/>
      <c r="B3048" s="187"/>
      <c r="D3048" s="168"/>
      <c r="E3048" s="169"/>
      <c r="F3048" s="170"/>
      <c r="G3048" s="171"/>
      <c r="H3048" s="171"/>
      <c r="N3048" s="189"/>
      <c r="O3048" s="189"/>
    </row>
    <row r="3049" spans="1:15" ht="16.2" thickBot="1">
      <c r="A3049" s="184"/>
      <c r="B3049" s="187"/>
      <c r="D3049" s="168"/>
      <c r="E3049" s="169"/>
      <c r="F3049" s="170"/>
      <c r="G3049" s="171"/>
      <c r="H3049" s="171"/>
      <c r="N3049" s="189"/>
      <c r="O3049" s="189"/>
    </row>
    <row r="3050" spans="1:15" ht="16.2" thickBot="1">
      <c r="A3050" s="184"/>
      <c r="B3050" s="187"/>
      <c r="D3050" s="168"/>
      <c r="E3050" s="169"/>
      <c r="F3050" s="170"/>
      <c r="G3050" s="171"/>
      <c r="H3050" s="171"/>
      <c r="N3050" s="189"/>
      <c r="O3050" s="189"/>
    </row>
    <row r="3051" spans="1:15" ht="16.2" thickBot="1">
      <c r="A3051" s="184"/>
      <c r="B3051" s="187"/>
      <c r="D3051" s="168"/>
      <c r="E3051" s="169"/>
      <c r="F3051" s="170"/>
      <c r="G3051" s="171"/>
      <c r="H3051" s="171"/>
      <c r="N3051" s="189"/>
      <c r="O3051" s="189"/>
    </row>
    <row r="3052" spans="1:15" ht="16.2" thickBot="1">
      <c r="A3052" s="184"/>
      <c r="B3052" s="187"/>
      <c r="D3052" s="168"/>
      <c r="E3052" s="169"/>
      <c r="F3052" s="170"/>
      <c r="G3052" s="171"/>
      <c r="H3052" s="171"/>
      <c r="N3052" s="189"/>
      <c r="O3052" s="189"/>
    </row>
    <row r="3053" spans="1:15" ht="16.2" thickBot="1">
      <c r="A3053" s="184"/>
      <c r="B3053" s="187"/>
      <c r="D3053" s="168"/>
      <c r="E3053" s="169"/>
      <c r="F3053" s="170"/>
      <c r="G3053" s="171"/>
      <c r="H3053" s="171"/>
      <c r="N3053" s="189"/>
      <c r="O3053" s="189"/>
    </row>
    <row r="3054" spans="1:15" ht="16.2" thickBot="1">
      <c r="A3054" s="184"/>
      <c r="B3054" s="187"/>
      <c r="D3054" s="168"/>
      <c r="E3054" s="169"/>
      <c r="F3054" s="170"/>
      <c r="G3054" s="171"/>
      <c r="H3054" s="171"/>
      <c r="N3054" s="189"/>
      <c r="O3054" s="189"/>
    </row>
    <row r="3055" spans="1:15" ht="16.2" thickBot="1">
      <c r="A3055" s="184"/>
      <c r="B3055" s="187"/>
      <c r="D3055" s="168"/>
      <c r="E3055" s="169"/>
      <c r="F3055" s="170"/>
      <c r="G3055" s="171"/>
      <c r="H3055" s="171"/>
      <c r="N3055" s="189"/>
      <c r="O3055" s="189"/>
    </row>
    <row r="3056" spans="1:15" ht="16.2" thickBot="1">
      <c r="A3056" s="184"/>
      <c r="B3056" s="187"/>
      <c r="D3056" s="168"/>
      <c r="E3056" s="169"/>
      <c r="F3056" s="170"/>
      <c r="G3056" s="171"/>
      <c r="H3056" s="171"/>
      <c r="N3056" s="189"/>
      <c r="O3056" s="189"/>
    </row>
    <row r="3057" spans="1:15" ht="16.2" thickBot="1">
      <c r="A3057" s="184"/>
      <c r="B3057" s="187"/>
      <c r="D3057" s="168"/>
      <c r="E3057" s="169"/>
      <c r="F3057" s="170"/>
      <c r="G3057" s="171"/>
      <c r="H3057" s="171"/>
      <c r="N3057" s="189"/>
      <c r="O3057" s="189"/>
    </row>
    <row r="3058" spans="1:15" ht="16.2" thickBot="1">
      <c r="A3058" s="184"/>
      <c r="B3058" s="187"/>
      <c r="D3058" s="168"/>
      <c r="E3058" s="169"/>
      <c r="F3058" s="170"/>
      <c r="G3058" s="171"/>
      <c r="H3058" s="171"/>
      <c r="N3058" s="189"/>
      <c r="O3058" s="189"/>
    </row>
    <row r="3059" spans="1:15" ht="16.2" thickBot="1">
      <c r="A3059" s="184"/>
      <c r="B3059" s="187"/>
      <c r="D3059" s="168"/>
      <c r="E3059" s="169"/>
      <c r="F3059" s="170"/>
      <c r="G3059" s="171"/>
      <c r="H3059" s="171"/>
      <c r="N3059" s="189"/>
      <c r="O3059" s="189"/>
    </row>
    <row r="3060" spans="1:15" ht="16.2" thickBot="1">
      <c r="A3060" s="184"/>
      <c r="B3060" s="187"/>
      <c r="D3060" s="168"/>
      <c r="E3060" s="169"/>
      <c r="F3060" s="170"/>
      <c r="G3060" s="171"/>
      <c r="H3060" s="171"/>
      <c r="N3060" s="189"/>
      <c r="O3060" s="189"/>
    </row>
    <row r="3061" spans="1:15" ht="16.2" thickBot="1">
      <c r="A3061" s="184"/>
      <c r="B3061" s="187"/>
      <c r="D3061" s="168"/>
      <c r="E3061" s="169"/>
      <c r="F3061" s="170"/>
      <c r="G3061" s="171"/>
      <c r="H3061" s="171"/>
      <c r="N3061" s="189"/>
      <c r="O3061" s="189"/>
    </row>
    <row r="3062" spans="1:15" ht="16.2" thickBot="1">
      <c r="A3062" s="184"/>
      <c r="B3062" s="187"/>
      <c r="D3062" s="168"/>
      <c r="E3062" s="169"/>
      <c r="F3062" s="170"/>
      <c r="G3062" s="171"/>
      <c r="H3062" s="171"/>
      <c r="N3062" s="189"/>
      <c r="O3062" s="189"/>
    </row>
    <row r="3063" spans="1:15" ht="16.2" thickBot="1">
      <c r="A3063" s="184"/>
      <c r="B3063" s="187"/>
      <c r="D3063" s="168"/>
      <c r="E3063" s="169"/>
      <c r="F3063" s="170"/>
      <c r="G3063" s="171"/>
      <c r="H3063" s="171"/>
      <c r="N3063" s="189"/>
      <c r="O3063" s="189"/>
    </row>
    <row r="3064" spans="1:15" ht="16.2" thickBot="1">
      <c r="A3064" s="184"/>
      <c r="B3064" s="187"/>
      <c r="D3064" s="168"/>
      <c r="E3064" s="169"/>
      <c r="F3064" s="170"/>
      <c r="G3064" s="171"/>
      <c r="H3064" s="171"/>
      <c r="N3064" s="189"/>
      <c r="O3064" s="189"/>
    </row>
    <row r="3065" spans="1:15" ht="16.2" thickBot="1">
      <c r="A3065" s="184"/>
      <c r="B3065" s="187"/>
      <c r="D3065" s="168"/>
      <c r="E3065" s="169"/>
      <c r="F3065" s="170"/>
      <c r="G3065" s="171"/>
      <c r="H3065" s="171"/>
      <c r="N3065" s="189"/>
      <c r="O3065" s="189"/>
    </row>
    <row r="3066" spans="1:15" ht="16.2" thickBot="1">
      <c r="A3066" s="184"/>
      <c r="B3066" s="187"/>
      <c r="D3066" s="168"/>
      <c r="E3066" s="169"/>
      <c r="F3066" s="170"/>
      <c r="G3066" s="171"/>
      <c r="H3066" s="171"/>
      <c r="N3066" s="189"/>
      <c r="O3066" s="189"/>
    </row>
    <row r="3067" spans="1:15" ht="16.2" thickBot="1">
      <c r="A3067" s="184"/>
      <c r="B3067" s="187"/>
      <c r="D3067" s="168"/>
      <c r="E3067" s="169"/>
      <c r="F3067" s="170"/>
      <c r="G3067" s="171"/>
      <c r="H3067" s="171"/>
      <c r="N3067" s="189"/>
      <c r="O3067" s="189"/>
    </row>
    <row r="3068" spans="1:15" ht="16.2" thickBot="1">
      <c r="A3068" s="184"/>
      <c r="B3068" s="187"/>
      <c r="D3068" s="168"/>
      <c r="E3068" s="169"/>
      <c r="F3068" s="170"/>
      <c r="G3068" s="171"/>
      <c r="H3068" s="171"/>
      <c r="N3068" s="189"/>
      <c r="O3068" s="189"/>
    </row>
    <row r="3069" spans="1:15" ht="16.2" thickBot="1">
      <c r="A3069" s="184"/>
      <c r="B3069" s="187"/>
      <c r="D3069" s="168"/>
      <c r="E3069" s="169"/>
      <c r="F3069" s="170"/>
      <c r="G3069" s="171"/>
      <c r="H3069" s="171"/>
      <c r="N3069" s="189"/>
      <c r="O3069" s="189"/>
    </row>
    <row r="3070" spans="1:15" ht="16.2" thickBot="1">
      <c r="A3070" s="184"/>
      <c r="B3070" s="187"/>
      <c r="D3070" s="168"/>
      <c r="E3070" s="169"/>
      <c r="F3070" s="170"/>
      <c r="G3070" s="171"/>
      <c r="H3070" s="171"/>
      <c r="N3070" s="189"/>
      <c r="O3070" s="189"/>
    </row>
    <row r="3071" spans="1:15" ht="16.2" thickBot="1">
      <c r="A3071" s="184"/>
      <c r="B3071" s="187"/>
      <c r="D3071" s="168"/>
      <c r="E3071" s="169"/>
      <c r="F3071" s="170"/>
      <c r="G3071" s="171"/>
      <c r="H3071" s="171"/>
      <c r="N3071" s="189"/>
      <c r="O3071" s="189"/>
    </row>
    <row r="3072" spans="1:15">
      <c r="D3072" s="191"/>
      <c r="E3072" s="192"/>
      <c r="F3072" s="193"/>
      <c r="G3072" s="194"/>
      <c r="H3072" s="194"/>
    </row>
    <row r="3073" spans="4:8">
      <c r="D3073" s="168"/>
      <c r="E3073" s="169"/>
      <c r="F3073" s="170"/>
      <c r="G3073" s="171"/>
      <c r="H3073" s="171"/>
    </row>
    <row r="3074" spans="4:8">
      <c r="D3074" s="168"/>
      <c r="E3074" s="169"/>
      <c r="F3074" s="170"/>
      <c r="G3074" s="171"/>
      <c r="H3074" s="171"/>
    </row>
    <row r="3075" spans="4:8">
      <c r="D3075" s="168"/>
      <c r="E3075" s="169"/>
      <c r="F3075" s="170"/>
      <c r="G3075" s="171"/>
      <c r="H3075" s="171"/>
    </row>
    <row r="3076" spans="4:8">
      <c r="D3076" s="168"/>
      <c r="E3076" s="169"/>
      <c r="F3076" s="170"/>
      <c r="G3076" s="171"/>
      <c r="H3076" s="171"/>
    </row>
    <row r="3077" spans="4:8">
      <c r="D3077" s="168"/>
      <c r="E3077" s="169"/>
      <c r="F3077" s="170"/>
      <c r="G3077" s="171"/>
      <c r="H3077" s="171"/>
    </row>
    <row r="3078" spans="4:8">
      <c r="D3078" s="168"/>
      <c r="E3078" s="169"/>
      <c r="F3078" s="170"/>
      <c r="G3078" s="171"/>
      <c r="H3078" s="171"/>
    </row>
    <row r="3079" spans="4:8">
      <c r="D3079" s="168"/>
      <c r="E3079" s="169"/>
      <c r="F3079" s="170"/>
      <c r="G3079" s="171"/>
      <c r="H3079" s="171"/>
    </row>
    <row r="3080" spans="4:8">
      <c r="D3080" s="168"/>
      <c r="E3080" s="169"/>
      <c r="F3080" s="170"/>
      <c r="G3080" s="171"/>
      <c r="H3080" s="171"/>
    </row>
    <row r="3081" spans="4:8">
      <c r="D3081" s="168"/>
      <c r="E3081" s="169"/>
      <c r="F3081" s="170"/>
      <c r="G3081" s="171"/>
      <c r="H3081" s="171"/>
    </row>
    <row r="3082" spans="4:8">
      <c r="D3082" s="168"/>
      <c r="E3082" s="169"/>
      <c r="F3082" s="170"/>
      <c r="G3082" s="171"/>
      <c r="H3082" s="171"/>
    </row>
    <row r="3083" spans="4:8">
      <c r="D3083" s="168"/>
      <c r="E3083" s="169"/>
      <c r="F3083" s="170"/>
      <c r="G3083" s="171"/>
      <c r="H3083" s="171"/>
    </row>
    <row r="3084" spans="4:8">
      <c r="D3084" s="168"/>
      <c r="E3084" s="169"/>
      <c r="F3084" s="170"/>
      <c r="G3084" s="171"/>
      <c r="H3084" s="171"/>
    </row>
    <row r="3085" spans="4:8">
      <c r="D3085" s="168"/>
      <c r="E3085" s="169"/>
      <c r="F3085" s="170"/>
      <c r="G3085" s="171"/>
      <c r="H3085" s="171"/>
    </row>
    <row r="3086" spans="4:8">
      <c r="D3086" s="168"/>
      <c r="E3086" s="169"/>
      <c r="F3086" s="170"/>
      <c r="G3086" s="171"/>
      <c r="H3086" s="171"/>
    </row>
    <row r="3087" spans="4:8">
      <c r="D3087" s="168"/>
      <c r="E3087" s="169"/>
      <c r="F3087" s="170"/>
      <c r="G3087" s="171"/>
      <c r="H3087" s="171"/>
    </row>
    <row r="3088" spans="4:8">
      <c r="D3088" s="168"/>
      <c r="E3088" s="169"/>
      <c r="F3088" s="170"/>
      <c r="G3088" s="171"/>
      <c r="H3088" s="171"/>
    </row>
    <row r="3089" spans="4:8">
      <c r="D3089" s="168"/>
      <c r="E3089" s="169"/>
      <c r="F3089" s="170"/>
      <c r="G3089" s="171"/>
      <c r="H3089" s="171"/>
    </row>
    <row r="3090" spans="4:8">
      <c r="D3090" s="168"/>
      <c r="E3090" s="169"/>
      <c r="F3090" s="170"/>
      <c r="G3090" s="171"/>
      <c r="H3090" s="171"/>
    </row>
    <row r="3091" spans="4:8">
      <c r="D3091" s="168"/>
      <c r="E3091" s="169"/>
      <c r="F3091" s="170"/>
      <c r="G3091" s="171"/>
      <c r="H3091" s="171"/>
    </row>
    <row r="3092" spans="4:8">
      <c r="D3092" s="168"/>
      <c r="E3092" s="169"/>
      <c r="F3092" s="170"/>
      <c r="G3092" s="171"/>
      <c r="H3092" s="171"/>
    </row>
    <row r="3093" spans="4:8">
      <c r="D3093" s="168"/>
      <c r="E3093" s="169"/>
      <c r="F3093" s="170"/>
      <c r="G3093" s="171"/>
      <c r="H3093" s="171"/>
    </row>
    <row r="3094" spans="4:8">
      <c r="D3094" s="168"/>
      <c r="E3094" s="169"/>
      <c r="F3094" s="170"/>
      <c r="G3094" s="171"/>
      <c r="H3094" s="171"/>
    </row>
    <row r="3095" spans="4:8">
      <c r="D3095" s="168"/>
      <c r="E3095" s="169"/>
      <c r="F3095" s="170"/>
      <c r="G3095" s="171"/>
      <c r="H3095" s="171"/>
    </row>
    <row r="3096" spans="4:8">
      <c r="D3096" s="168"/>
      <c r="E3096" s="169"/>
      <c r="F3096" s="170"/>
      <c r="G3096" s="171"/>
      <c r="H3096" s="171"/>
    </row>
    <row r="3097" spans="4:8">
      <c r="D3097" s="168"/>
      <c r="E3097" s="169"/>
      <c r="F3097" s="170"/>
      <c r="G3097" s="171"/>
      <c r="H3097" s="171"/>
    </row>
    <row r="3098" spans="4:8">
      <c r="D3098" s="168"/>
      <c r="E3098" s="169"/>
      <c r="F3098" s="170"/>
      <c r="G3098" s="171"/>
      <c r="H3098" s="171"/>
    </row>
    <row r="3099" spans="4:8">
      <c r="D3099" s="168"/>
      <c r="E3099" s="169"/>
      <c r="F3099" s="170"/>
      <c r="G3099" s="171"/>
      <c r="H3099" s="171"/>
    </row>
    <row r="3100" spans="4:8">
      <c r="D3100" s="168"/>
      <c r="E3100" s="169"/>
      <c r="F3100" s="170"/>
      <c r="G3100" s="171"/>
      <c r="H3100" s="171"/>
    </row>
    <row r="3101" spans="4:8">
      <c r="D3101" s="168"/>
      <c r="E3101" s="169"/>
      <c r="F3101" s="170"/>
      <c r="G3101" s="171"/>
      <c r="H3101" s="171"/>
    </row>
    <row r="3102" spans="4:8">
      <c r="D3102" s="168"/>
      <c r="E3102" s="169"/>
      <c r="F3102" s="170"/>
      <c r="G3102" s="171"/>
      <c r="H3102" s="171"/>
    </row>
    <row r="3103" spans="4:8">
      <c r="D3103" s="168"/>
      <c r="E3103" s="169"/>
      <c r="F3103" s="170"/>
      <c r="G3103" s="171"/>
      <c r="H3103" s="171"/>
    </row>
    <row r="3104" spans="4:8">
      <c r="D3104" s="168"/>
      <c r="E3104" s="169"/>
      <c r="F3104" s="170"/>
      <c r="G3104" s="171"/>
      <c r="H3104" s="171"/>
    </row>
    <row r="3105" spans="4:8">
      <c r="D3105" s="168"/>
      <c r="E3105" s="169"/>
      <c r="F3105" s="170"/>
      <c r="G3105" s="171"/>
      <c r="H3105" s="171"/>
    </row>
    <row r="3106" spans="4:8">
      <c r="D3106" s="168"/>
      <c r="E3106" s="169"/>
      <c r="F3106" s="170"/>
      <c r="G3106" s="171"/>
      <c r="H3106" s="171"/>
    </row>
    <row r="3107" spans="4:8">
      <c r="D3107" s="168"/>
      <c r="E3107" s="169"/>
      <c r="F3107" s="170"/>
      <c r="G3107" s="171"/>
      <c r="H3107" s="171"/>
    </row>
    <row r="3108" spans="4:8">
      <c r="D3108" s="168"/>
      <c r="E3108" s="169"/>
      <c r="F3108" s="170"/>
      <c r="G3108" s="171"/>
      <c r="H3108" s="171"/>
    </row>
    <row r="3109" spans="4:8">
      <c r="D3109" s="168"/>
      <c r="E3109" s="169"/>
      <c r="F3109" s="170"/>
      <c r="G3109" s="171"/>
      <c r="H3109" s="171"/>
    </row>
    <row r="3110" spans="4:8">
      <c r="D3110" s="168"/>
      <c r="E3110" s="169"/>
      <c r="F3110" s="170"/>
      <c r="G3110" s="171"/>
      <c r="H3110" s="171"/>
    </row>
    <row r="3111" spans="4:8">
      <c r="D3111" s="168"/>
      <c r="E3111" s="169"/>
      <c r="F3111" s="170"/>
      <c r="G3111" s="171"/>
      <c r="H3111" s="171"/>
    </row>
    <row r="3112" spans="4:8">
      <c r="D3112" s="168"/>
      <c r="E3112" s="169"/>
      <c r="F3112" s="170"/>
      <c r="G3112" s="171"/>
      <c r="H3112" s="171"/>
    </row>
    <row r="3113" spans="4:8">
      <c r="D3113" s="168"/>
      <c r="E3113" s="169"/>
      <c r="F3113" s="170"/>
      <c r="G3113" s="171"/>
      <c r="H3113" s="171"/>
    </row>
    <row r="3114" spans="4:8">
      <c r="D3114" s="168"/>
      <c r="E3114" s="169"/>
      <c r="F3114" s="170"/>
      <c r="G3114" s="171"/>
      <c r="H3114" s="171"/>
    </row>
    <row r="3115" spans="4:8">
      <c r="D3115" s="168"/>
      <c r="E3115" s="169"/>
      <c r="F3115" s="170"/>
      <c r="G3115" s="171"/>
      <c r="H3115" s="171"/>
    </row>
    <row r="3116" spans="4:8">
      <c r="D3116" s="168"/>
      <c r="E3116" s="169"/>
      <c r="F3116" s="170"/>
      <c r="G3116" s="171"/>
      <c r="H3116" s="171"/>
    </row>
    <row r="3117" spans="4:8">
      <c r="D3117" s="168"/>
      <c r="E3117" s="169"/>
      <c r="F3117" s="170"/>
      <c r="G3117" s="171"/>
      <c r="H3117" s="171"/>
    </row>
    <row r="3118" spans="4:8">
      <c r="D3118" s="168"/>
      <c r="E3118" s="169"/>
      <c r="F3118" s="170"/>
      <c r="G3118" s="171"/>
      <c r="H3118" s="171"/>
    </row>
    <row r="3119" spans="4:8">
      <c r="D3119" s="168"/>
      <c r="E3119" s="169"/>
      <c r="F3119" s="170"/>
      <c r="G3119" s="171"/>
      <c r="H3119" s="171"/>
    </row>
    <row r="3120" spans="4:8">
      <c r="D3120" s="168"/>
      <c r="E3120" s="169"/>
      <c r="F3120" s="170"/>
      <c r="G3120" s="171"/>
      <c r="H3120" s="171"/>
    </row>
    <row r="3121" spans="4:8">
      <c r="D3121" s="168"/>
      <c r="E3121" s="169"/>
      <c r="F3121" s="170"/>
      <c r="G3121" s="171"/>
      <c r="H3121" s="171"/>
    </row>
    <row r="3122" spans="4:8">
      <c r="D3122" s="168"/>
      <c r="E3122" s="169"/>
      <c r="F3122" s="170"/>
      <c r="G3122" s="171"/>
      <c r="H3122" s="171"/>
    </row>
    <row r="3123" spans="4:8">
      <c r="D3123" s="168"/>
      <c r="E3123" s="169"/>
      <c r="F3123" s="170"/>
      <c r="G3123" s="171"/>
      <c r="H3123" s="171"/>
    </row>
    <row r="3124" spans="4:8">
      <c r="D3124" s="168"/>
      <c r="E3124" s="169"/>
      <c r="F3124" s="170"/>
      <c r="G3124" s="171"/>
      <c r="H3124" s="171"/>
    </row>
    <row r="3125" spans="4:8">
      <c r="D3125" s="168"/>
      <c r="E3125" s="169"/>
      <c r="F3125" s="170"/>
      <c r="G3125" s="171"/>
      <c r="H3125" s="171"/>
    </row>
    <row r="3126" spans="4:8">
      <c r="D3126" s="168"/>
      <c r="E3126" s="169"/>
      <c r="F3126" s="170"/>
      <c r="G3126" s="171"/>
      <c r="H3126" s="171"/>
    </row>
    <row r="3127" spans="4:8">
      <c r="D3127" s="168"/>
      <c r="E3127" s="169"/>
      <c r="F3127" s="170"/>
      <c r="G3127" s="171"/>
      <c r="H3127" s="171"/>
    </row>
    <row r="3128" spans="4:8">
      <c r="D3128" s="168"/>
      <c r="E3128" s="169"/>
      <c r="F3128" s="170"/>
      <c r="G3128" s="171"/>
      <c r="H3128" s="171"/>
    </row>
    <row r="3129" spans="4:8">
      <c r="D3129" s="168"/>
      <c r="E3129" s="169"/>
      <c r="F3129" s="170"/>
      <c r="G3129" s="171"/>
      <c r="H3129" s="171"/>
    </row>
    <row r="3130" spans="4:8">
      <c r="D3130" s="168"/>
      <c r="E3130" s="169"/>
      <c r="F3130" s="170"/>
      <c r="G3130" s="171"/>
      <c r="H3130" s="171"/>
    </row>
    <row r="3131" spans="4:8">
      <c r="D3131" s="168"/>
      <c r="E3131" s="169"/>
      <c r="F3131" s="170"/>
      <c r="G3131" s="171"/>
      <c r="H3131" s="171"/>
    </row>
    <row r="3132" spans="4:8">
      <c r="D3132" s="168"/>
      <c r="E3132" s="169"/>
      <c r="F3132" s="170"/>
      <c r="G3132" s="171"/>
      <c r="H3132" s="171"/>
    </row>
    <row r="3133" spans="4:8">
      <c r="D3133" s="168"/>
      <c r="E3133" s="169"/>
      <c r="F3133" s="170"/>
      <c r="G3133" s="171"/>
      <c r="H3133" s="171"/>
    </row>
    <row r="3134" spans="4:8">
      <c r="D3134" s="168"/>
      <c r="E3134" s="169"/>
      <c r="F3134" s="170"/>
      <c r="G3134" s="171"/>
      <c r="H3134" s="171"/>
    </row>
    <row r="3135" spans="4:8">
      <c r="D3135" s="168"/>
      <c r="E3135" s="169"/>
      <c r="F3135" s="170"/>
      <c r="G3135" s="171"/>
      <c r="H3135" s="171"/>
    </row>
    <row r="3136" spans="4:8">
      <c r="D3136" s="168"/>
      <c r="E3136" s="169"/>
      <c r="F3136" s="170"/>
      <c r="G3136" s="171"/>
      <c r="H3136" s="171"/>
    </row>
    <row r="3137" spans="4:8">
      <c r="D3137" s="168"/>
      <c r="E3137" s="169"/>
      <c r="F3137" s="170"/>
      <c r="G3137" s="171"/>
      <c r="H3137" s="171"/>
    </row>
    <row r="3138" spans="4:8">
      <c r="D3138" s="168"/>
      <c r="E3138" s="169"/>
      <c r="F3138" s="170"/>
      <c r="G3138" s="171"/>
      <c r="H3138" s="171"/>
    </row>
    <row r="3139" spans="4:8">
      <c r="D3139" s="168"/>
      <c r="E3139" s="169"/>
      <c r="F3139" s="170"/>
      <c r="G3139" s="171"/>
      <c r="H3139" s="171"/>
    </row>
    <row r="3140" spans="4:8">
      <c r="D3140" s="168"/>
      <c r="E3140" s="169"/>
      <c r="F3140" s="170"/>
      <c r="G3140" s="171"/>
      <c r="H3140" s="171"/>
    </row>
    <row r="3141" spans="4:8">
      <c r="D3141" s="168"/>
      <c r="E3141" s="169"/>
      <c r="F3141" s="170"/>
      <c r="G3141" s="171"/>
      <c r="H3141" s="171"/>
    </row>
    <row r="3142" spans="4:8">
      <c r="D3142" s="168"/>
      <c r="E3142" s="169"/>
      <c r="F3142" s="170"/>
      <c r="G3142" s="171"/>
      <c r="H3142" s="171"/>
    </row>
    <row r="3143" spans="4:8">
      <c r="D3143" s="168"/>
      <c r="E3143" s="169"/>
      <c r="F3143" s="170"/>
      <c r="G3143" s="171"/>
      <c r="H3143" s="171"/>
    </row>
    <row r="3144" spans="4:8">
      <c r="D3144" s="168"/>
      <c r="E3144" s="169"/>
      <c r="F3144" s="170"/>
      <c r="G3144" s="171"/>
      <c r="H3144" s="171"/>
    </row>
    <row r="3145" spans="4:8">
      <c r="D3145" s="168"/>
      <c r="E3145" s="169"/>
      <c r="F3145" s="170"/>
      <c r="G3145" s="171"/>
      <c r="H3145" s="171"/>
    </row>
    <row r="3146" spans="4:8">
      <c r="D3146" s="168"/>
      <c r="E3146" s="169"/>
      <c r="F3146" s="170"/>
      <c r="G3146" s="171"/>
      <c r="H3146" s="171"/>
    </row>
    <row r="3147" spans="4:8">
      <c r="D3147" s="168"/>
      <c r="E3147" s="169"/>
      <c r="F3147" s="170"/>
      <c r="G3147" s="171"/>
      <c r="H3147" s="171"/>
    </row>
    <row r="3148" spans="4:8">
      <c r="D3148" s="168"/>
      <c r="E3148" s="169"/>
      <c r="F3148" s="170"/>
      <c r="G3148" s="171"/>
      <c r="H3148" s="171"/>
    </row>
    <row r="3149" spans="4:8">
      <c r="D3149" s="168"/>
      <c r="E3149" s="169"/>
      <c r="F3149" s="170"/>
      <c r="G3149" s="171"/>
      <c r="H3149" s="171"/>
    </row>
    <row r="3150" spans="4:8">
      <c r="D3150" s="168"/>
      <c r="E3150" s="169"/>
      <c r="F3150" s="170"/>
      <c r="G3150" s="171"/>
      <c r="H3150" s="171"/>
    </row>
    <row r="3151" spans="4:8">
      <c r="D3151" s="168"/>
      <c r="E3151" s="169"/>
      <c r="F3151" s="170"/>
      <c r="G3151" s="171"/>
      <c r="H3151" s="171"/>
    </row>
    <row r="3152" spans="4:8">
      <c r="D3152" s="168"/>
      <c r="E3152" s="169"/>
      <c r="F3152" s="170"/>
      <c r="G3152" s="171"/>
      <c r="H3152" s="171"/>
    </row>
    <row r="3153" spans="4:8">
      <c r="D3153" s="168"/>
      <c r="E3153" s="169"/>
      <c r="F3153" s="170"/>
      <c r="G3153" s="171"/>
      <c r="H3153" s="171"/>
    </row>
    <row r="3154" spans="4:8">
      <c r="D3154" s="168"/>
      <c r="E3154" s="169"/>
      <c r="F3154" s="170"/>
      <c r="G3154" s="171"/>
      <c r="H3154" s="171"/>
    </row>
    <row r="3155" spans="4:8">
      <c r="D3155" s="168"/>
      <c r="E3155" s="169"/>
      <c r="F3155" s="170"/>
      <c r="G3155" s="171"/>
      <c r="H3155" s="171"/>
    </row>
    <row r="3156" spans="4:8">
      <c r="D3156" s="168"/>
      <c r="E3156" s="169"/>
      <c r="F3156" s="170"/>
      <c r="G3156" s="171"/>
      <c r="H3156" s="171"/>
    </row>
    <row r="3157" spans="4:8">
      <c r="D3157" s="168"/>
      <c r="E3157" s="169"/>
      <c r="F3157" s="170"/>
      <c r="G3157" s="171"/>
      <c r="H3157" s="171"/>
    </row>
    <row r="3158" spans="4:8">
      <c r="D3158" s="168"/>
      <c r="E3158" s="169"/>
      <c r="F3158" s="170"/>
      <c r="G3158" s="171"/>
      <c r="H3158" s="171"/>
    </row>
    <row r="3159" spans="4:8">
      <c r="D3159" s="168"/>
      <c r="E3159" s="169"/>
      <c r="F3159" s="170"/>
      <c r="G3159" s="171"/>
      <c r="H3159" s="171"/>
    </row>
    <row r="3160" spans="4:8">
      <c r="D3160" s="168"/>
      <c r="E3160" s="169"/>
      <c r="F3160" s="170"/>
      <c r="G3160" s="171"/>
      <c r="H3160" s="171"/>
    </row>
    <row r="3161" spans="4:8">
      <c r="D3161" s="168"/>
      <c r="E3161" s="169"/>
      <c r="F3161" s="170"/>
      <c r="G3161" s="171"/>
      <c r="H3161" s="171"/>
    </row>
    <row r="3162" spans="4:8">
      <c r="D3162" s="168"/>
      <c r="E3162" s="169"/>
      <c r="F3162" s="170"/>
      <c r="G3162" s="171"/>
      <c r="H3162" s="171"/>
    </row>
    <row r="3163" spans="4:8">
      <c r="D3163" s="168"/>
      <c r="E3163" s="169"/>
      <c r="F3163" s="170"/>
      <c r="G3163" s="171"/>
      <c r="H3163" s="171"/>
    </row>
    <row r="3164" spans="4:8">
      <c r="D3164" s="168"/>
      <c r="E3164" s="169"/>
      <c r="F3164" s="170"/>
      <c r="G3164" s="171"/>
      <c r="H3164" s="171"/>
    </row>
    <row r="3165" spans="4:8">
      <c r="D3165" s="168"/>
      <c r="E3165" s="169"/>
      <c r="F3165" s="170"/>
      <c r="G3165" s="171"/>
      <c r="H3165" s="171"/>
    </row>
    <row r="3166" spans="4:8">
      <c r="D3166" s="168"/>
      <c r="E3166" s="169"/>
      <c r="F3166" s="170"/>
      <c r="G3166" s="171"/>
      <c r="H3166" s="171"/>
    </row>
    <row r="3167" spans="4:8">
      <c r="D3167" s="168"/>
      <c r="E3167" s="169"/>
      <c r="F3167" s="170"/>
      <c r="G3167" s="171"/>
      <c r="H3167" s="171"/>
    </row>
    <row r="3168" spans="4:8">
      <c r="D3168" s="168"/>
      <c r="E3168" s="169"/>
      <c r="F3168" s="170"/>
      <c r="G3168" s="171"/>
      <c r="H3168" s="171"/>
    </row>
    <row r="3169" spans="4:8">
      <c r="D3169" s="168"/>
      <c r="E3169" s="169"/>
      <c r="F3169" s="170"/>
      <c r="G3169" s="171"/>
      <c r="H3169" s="171"/>
    </row>
    <row r="3170" spans="4:8">
      <c r="D3170" s="168"/>
      <c r="E3170" s="169"/>
      <c r="F3170" s="170"/>
      <c r="G3170" s="171"/>
      <c r="H3170" s="171"/>
    </row>
    <row r="3171" spans="4:8">
      <c r="D3171" s="168"/>
      <c r="E3171" s="169"/>
      <c r="F3171" s="170"/>
      <c r="G3171" s="171"/>
      <c r="H3171" s="171"/>
    </row>
    <row r="3172" spans="4:8">
      <c r="D3172" s="168"/>
      <c r="E3172" s="169"/>
      <c r="F3172" s="170"/>
      <c r="G3172" s="171"/>
      <c r="H3172" s="171"/>
    </row>
    <row r="3173" spans="4:8">
      <c r="D3173" s="168"/>
      <c r="E3173" s="169"/>
      <c r="F3173" s="170"/>
      <c r="G3173" s="171"/>
      <c r="H3173" s="171"/>
    </row>
    <row r="3174" spans="4:8">
      <c r="D3174" s="168"/>
      <c r="E3174" s="169"/>
      <c r="F3174" s="170"/>
      <c r="G3174" s="171"/>
      <c r="H3174" s="171"/>
    </row>
    <row r="3175" spans="4:8">
      <c r="D3175" s="168"/>
      <c r="E3175" s="169"/>
      <c r="F3175" s="170"/>
      <c r="G3175" s="171"/>
      <c r="H3175" s="171"/>
    </row>
    <row r="3176" spans="4:8">
      <c r="D3176" s="168"/>
      <c r="E3176" s="169"/>
      <c r="F3176" s="170"/>
      <c r="G3176" s="171"/>
      <c r="H3176" s="171"/>
    </row>
    <row r="3177" spans="4:8">
      <c r="D3177" s="168"/>
      <c r="E3177" s="169"/>
      <c r="F3177" s="170"/>
      <c r="G3177" s="171"/>
      <c r="H3177" s="171"/>
    </row>
    <row r="3178" spans="4:8">
      <c r="D3178" s="168"/>
      <c r="E3178" s="169"/>
      <c r="F3178" s="170"/>
      <c r="G3178" s="171"/>
      <c r="H3178" s="171"/>
    </row>
    <row r="3179" spans="4:8">
      <c r="D3179" s="168"/>
      <c r="E3179" s="169"/>
      <c r="F3179" s="170"/>
      <c r="G3179" s="171"/>
      <c r="H3179" s="171"/>
    </row>
    <row r="3180" spans="4:8">
      <c r="D3180" s="168"/>
      <c r="E3180" s="169"/>
      <c r="F3180" s="170"/>
      <c r="G3180" s="171"/>
      <c r="H3180" s="171"/>
    </row>
    <row r="3181" spans="4:8">
      <c r="D3181" s="168"/>
      <c r="E3181" s="169"/>
      <c r="F3181" s="170"/>
      <c r="G3181" s="171"/>
      <c r="H3181" s="171"/>
    </row>
    <row r="3182" spans="4:8">
      <c r="D3182" s="168"/>
      <c r="E3182" s="169"/>
      <c r="F3182" s="170"/>
      <c r="G3182" s="171"/>
      <c r="H3182" s="171"/>
    </row>
    <row r="3183" spans="4:8">
      <c r="D3183" s="168"/>
      <c r="E3183" s="169"/>
      <c r="F3183" s="170"/>
      <c r="G3183" s="171"/>
      <c r="H3183" s="171"/>
    </row>
    <row r="3184" spans="4:8">
      <c r="D3184" s="168"/>
      <c r="E3184" s="169"/>
      <c r="F3184" s="170"/>
      <c r="G3184" s="171"/>
      <c r="H3184" s="171"/>
    </row>
    <row r="3185" spans="4:8">
      <c r="D3185" s="168"/>
      <c r="E3185" s="169"/>
      <c r="F3185" s="170"/>
      <c r="G3185" s="171"/>
      <c r="H3185" s="171"/>
    </row>
    <row r="3186" spans="4:8">
      <c r="D3186" s="168"/>
      <c r="E3186" s="169"/>
      <c r="F3186" s="170"/>
      <c r="G3186" s="171"/>
      <c r="H3186" s="171"/>
    </row>
    <row r="3187" spans="4:8">
      <c r="D3187" s="168"/>
      <c r="E3187" s="169"/>
      <c r="F3187" s="170"/>
      <c r="G3187" s="171"/>
      <c r="H3187" s="171"/>
    </row>
    <row r="3188" spans="4:8">
      <c r="D3188" s="168"/>
      <c r="E3188" s="169"/>
      <c r="F3188" s="170"/>
      <c r="G3188" s="171"/>
      <c r="H3188" s="171"/>
    </row>
    <row r="3189" spans="4:8">
      <c r="D3189" s="168"/>
      <c r="E3189" s="169"/>
      <c r="F3189" s="170"/>
      <c r="G3189" s="171"/>
      <c r="H3189" s="171"/>
    </row>
    <row r="3190" spans="4:8">
      <c r="D3190" s="168"/>
      <c r="E3190" s="169"/>
      <c r="F3190" s="170"/>
      <c r="G3190" s="171"/>
      <c r="H3190" s="171"/>
    </row>
    <row r="3191" spans="4:8">
      <c r="D3191" s="168"/>
      <c r="E3191" s="169"/>
      <c r="F3191" s="170"/>
      <c r="G3191" s="171"/>
      <c r="H3191" s="171"/>
    </row>
    <row r="3192" spans="4:8">
      <c r="D3192" s="168"/>
      <c r="E3192" s="169"/>
      <c r="F3192" s="170"/>
      <c r="G3192" s="171"/>
      <c r="H3192" s="171"/>
    </row>
    <row r="3193" spans="4:8">
      <c r="D3193" s="168"/>
      <c r="E3193" s="169"/>
      <c r="F3193" s="170"/>
      <c r="G3193" s="171"/>
      <c r="H3193" s="171"/>
    </row>
    <row r="3194" spans="4:8">
      <c r="D3194" s="168"/>
      <c r="E3194" s="169"/>
      <c r="F3194" s="170"/>
      <c r="G3194" s="171"/>
      <c r="H3194" s="171"/>
    </row>
    <row r="3195" spans="4:8">
      <c r="D3195" s="168"/>
      <c r="E3195" s="169"/>
      <c r="F3195" s="170"/>
      <c r="G3195" s="171"/>
      <c r="H3195" s="171"/>
    </row>
    <row r="3196" spans="4:8">
      <c r="D3196" s="168"/>
      <c r="E3196" s="169"/>
      <c r="F3196" s="170"/>
      <c r="G3196" s="171"/>
      <c r="H3196" s="171"/>
    </row>
    <row r="3197" spans="4:8">
      <c r="D3197" s="168"/>
      <c r="E3197" s="169"/>
      <c r="F3197" s="170"/>
      <c r="G3197" s="171"/>
      <c r="H3197" s="171"/>
    </row>
    <row r="3198" spans="4:8">
      <c r="D3198" s="168"/>
      <c r="E3198" s="169"/>
      <c r="F3198" s="170"/>
      <c r="G3198" s="171"/>
      <c r="H3198" s="171"/>
    </row>
    <row r="3199" spans="4:8">
      <c r="D3199" s="168"/>
      <c r="E3199" s="169"/>
      <c r="F3199" s="170"/>
      <c r="G3199" s="171"/>
      <c r="H3199" s="171"/>
    </row>
    <row r="3200" spans="4:8">
      <c r="D3200" s="168"/>
      <c r="E3200" s="169"/>
      <c r="F3200" s="170"/>
      <c r="G3200" s="171"/>
      <c r="H3200" s="171"/>
    </row>
    <row r="3201" spans="4:8">
      <c r="D3201" s="168"/>
      <c r="E3201" s="169"/>
      <c r="F3201" s="170"/>
      <c r="G3201" s="171"/>
      <c r="H3201" s="171"/>
    </row>
    <row r="3202" spans="4:8">
      <c r="D3202" s="168"/>
      <c r="E3202" s="169"/>
      <c r="F3202" s="170"/>
      <c r="G3202" s="171"/>
      <c r="H3202" s="171"/>
    </row>
    <row r="3203" spans="4:8">
      <c r="D3203" s="168"/>
      <c r="E3203" s="169"/>
      <c r="F3203" s="170"/>
      <c r="G3203" s="171"/>
      <c r="H3203" s="171"/>
    </row>
    <row r="3204" spans="4:8">
      <c r="D3204" s="168"/>
      <c r="E3204" s="169"/>
      <c r="F3204" s="170"/>
      <c r="G3204" s="171"/>
      <c r="H3204" s="171"/>
    </row>
    <row r="3205" spans="4:8">
      <c r="D3205" s="168"/>
      <c r="E3205" s="169"/>
      <c r="F3205" s="170"/>
      <c r="G3205" s="171"/>
      <c r="H3205" s="171"/>
    </row>
    <row r="3206" spans="4:8">
      <c r="D3206" s="168"/>
      <c r="E3206" s="169"/>
      <c r="F3206" s="170"/>
      <c r="G3206" s="171"/>
      <c r="H3206" s="171"/>
    </row>
    <row r="3207" spans="4:8">
      <c r="D3207" s="168"/>
      <c r="E3207" s="169"/>
      <c r="F3207" s="170"/>
      <c r="G3207" s="171"/>
      <c r="H3207" s="171"/>
    </row>
    <row r="3208" spans="4:8">
      <c r="D3208" s="168"/>
      <c r="E3208" s="169"/>
      <c r="F3208" s="170"/>
      <c r="G3208" s="171"/>
      <c r="H3208" s="171"/>
    </row>
    <row r="3209" spans="4:8">
      <c r="D3209" s="168"/>
      <c r="E3209" s="169"/>
      <c r="F3209" s="170"/>
      <c r="G3209" s="171"/>
      <c r="H3209" s="171"/>
    </row>
    <row r="3210" spans="4:8">
      <c r="D3210" s="168"/>
      <c r="E3210" s="169"/>
      <c r="F3210" s="170"/>
      <c r="G3210" s="171"/>
      <c r="H3210" s="171"/>
    </row>
    <row r="3211" spans="4:8">
      <c r="D3211" s="168"/>
      <c r="E3211" s="169"/>
      <c r="F3211" s="170"/>
      <c r="G3211" s="171"/>
      <c r="H3211" s="171"/>
    </row>
    <row r="3212" spans="4:8">
      <c r="D3212" s="168"/>
      <c r="E3212" s="169"/>
      <c r="F3212" s="170"/>
      <c r="G3212" s="171"/>
      <c r="H3212" s="171"/>
    </row>
    <row r="3213" spans="4:8">
      <c r="D3213" s="168"/>
      <c r="E3213" s="169"/>
      <c r="F3213" s="170"/>
      <c r="G3213" s="171"/>
      <c r="H3213" s="171"/>
    </row>
    <row r="3214" spans="4:8">
      <c r="D3214" s="168"/>
      <c r="E3214" s="169"/>
      <c r="F3214" s="170"/>
      <c r="G3214" s="171"/>
      <c r="H3214" s="171"/>
    </row>
    <row r="3215" spans="4:8">
      <c r="D3215" s="168"/>
      <c r="E3215" s="169"/>
      <c r="F3215" s="170"/>
      <c r="G3215" s="171"/>
      <c r="H3215" s="171"/>
    </row>
    <row r="3216" spans="4:8">
      <c r="D3216" s="168"/>
      <c r="E3216" s="169"/>
      <c r="F3216" s="170"/>
      <c r="G3216" s="171"/>
      <c r="H3216" s="171"/>
    </row>
    <row r="3217" spans="4:8">
      <c r="D3217" s="168"/>
      <c r="E3217" s="169"/>
      <c r="F3217" s="170"/>
      <c r="G3217" s="171"/>
      <c r="H3217" s="171"/>
    </row>
    <row r="3218" spans="4:8">
      <c r="D3218" s="168"/>
      <c r="E3218" s="169"/>
      <c r="F3218" s="170"/>
      <c r="G3218" s="171"/>
      <c r="H3218" s="171"/>
    </row>
    <row r="3219" spans="4:8">
      <c r="D3219" s="168"/>
      <c r="E3219" s="169"/>
      <c r="F3219" s="170"/>
      <c r="G3219" s="171"/>
      <c r="H3219" s="171"/>
    </row>
    <row r="3220" spans="4:8">
      <c r="D3220" s="168"/>
      <c r="E3220" s="169"/>
      <c r="F3220" s="170"/>
      <c r="G3220" s="171"/>
      <c r="H3220" s="171"/>
    </row>
    <row r="3221" spans="4:8">
      <c r="D3221" s="168"/>
      <c r="E3221" s="169"/>
      <c r="F3221" s="170"/>
      <c r="G3221" s="171"/>
      <c r="H3221" s="171"/>
    </row>
    <row r="3222" spans="4:8">
      <c r="D3222" s="168"/>
      <c r="E3222" s="169"/>
      <c r="F3222" s="170"/>
      <c r="G3222" s="171"/>
      <c r="H3222" s="171"/>
    </row>
    <row r="3223" spans="4:8">
      <c r="D3223" s="168"/>
      <c r="E3223" s="169"/>
      <c r="F3223" s="170"/>
      <c r="G3223" s="171"/>
      <c r="H3223" s="171"/>
    </row>
    <row r="3224" spans="4:8">
      <c r="D3224" s="168"/>
      <c r="E3224" s="169"/>
      <c r="F3224" s="170"/>
      <c r="G3224" s="171"/>
      <c r="H3224" s="171"/>
    </row>
    <row r="3225" spans="4:8">
      <c r="D3225" s="168"/>
      <c r="E3225" s="169"/>
      <c r="F3225" s="170"/>
      <c r="G3225" s="171"/>
      <c r="H3225" s="171"/>
    </row>
    <row r="3226" spans="4:8">
      <c r="D3226" s="168"/>
      <c r="E3226" s="169"/>
      <c r="F3226" s="170"/>
      <c r="G3226" s="171"/>
      <c r="H3226" s="171"/>
    </row>
    <row r="3227" spans="4:8">
      <c r="D3227" s="168"/>
      <c r="E3227" s="169"/>
      <c r="F3227" s="170"/>
      <c r="G3227" s="171"/>
      <c r="H3227" s="171"/>
    </row>
    <row r="3228" spans="4:8">
      <c r="D3228" s="168"/>
      <c r="E3228" s="169"/>
      <c r="F3228" s="170"/>
      <c r="G3228" s="171"/>
      <c r="H3228" s="171"/>
    </row>
    <row r="3229" spans="4:8">
      <c r="D3229" s="168"/>
      <c r="E3229" s="169"/>
      <c r="F3229" s="170"/>
      <c r="G3229" s="171"/>
      <c r="H3229" s="171"/>
    </row>
    <row r="3230" spans="4:8">
      <c r="D3230" s="168"/>
      <c r="E3230" s="169"/>
      <c r="F3230" s="170"/>
      <c r="G3230" s="171"/>
      <c r="H3230" s="171"/>
    </row>
    <row r="3231" spans="4:8">
      <c r="D3231" s="168"/>
      <c r="E3231" s="169"/>
      <c r="F3231" s="170"/>
      <c r="G3231" s="171"/>
      <c r="H3231" s="171"/>
    </row>
    <row r="3232" spans="4:8">
      <c r="D3232" s="168"/>
      <c r="E3232" s="169"/>
      <c r="F3232" s="170"/>
      <c r="G3232" s="171"/>
      <c r="H3232" s="171"/>
    </row>
    <row r="3233" spans="4:8">
      <c r="D3233" s="168"/>
      <c r="E3233" s="169"/>
      <c r="F3233" s="170"/>
      <c r="G3233" s="171"/>
      <c r="H3233" s="171"/>
    </row>
    <row r="3234" spans="4:8">
      <c r="D3234" s="168"/>
      <c r="E3234" s="169"/>
      <c r="F3234" s="170"/>
      <c r="G3234" s="171"/>
      <c r="H3234" s="171"/>
    </row>
    <row r="3235" spans="4:8">
      <c r="D3235" s="168"/>
      <c r="E3235" s="169"/>
      <c r="F3235" s="170"/>
      <c r="G3235" s="171"/>
      <c r="H3235" s="171"/>
    </row>
    <row r="3236" spans="4:8">
      <c r="D3236" s="168"/>
      <c r="E3236" s="169"/>
      <c r="F3236" s="170"/>
      <c r="G3236" s="171"/>
      <c r="H3236" s="171"/>
    </row>
    <row r="3237" spans="4:8">
      <c r="D3237" s="168"/>
      <c r="E3237" s="169"/>
      <c r="F3237" s="170"/>
      <c r="G3237" s="171"/>
      <c r="H3237" s="171"/>
    </row>
    <row r="3238" spans="4:8">
      <c r="D3238" s="168"/>
      <c r="E3238" s="169"/>
      <c r="F3238" s="170"/>
      <c r="G3238" s="171"/>
      <c r="H3238" s="171"/>
    </row>
    <row r="3239" spans="4:8">
      <c r="D3239" s="168"/>
      <c r="E3239" s="169"/>
      <c r="F3239" s="170"/>
      <c r="G3239" s="171"/>
      <c r="H3239" s="171"/>
    </row>
    <row r="3240" spans="4:8">
      <c r="D3240" s="168"/>
      <c r="E3240" s="169"/>
      <c r="F3240" s="170"/>
      <c r="G3240" s="171"/>
      <c r="H3240" s="171"/>
    </row>
    <row r="3241" spans="4:8">
      <c r="D3241" s="168"/>
      <c r="E3241" s="169"/>
      <c r="F3241" s="170"/>
      <c r="G3241" s="171"/>
      <c r="H3241" s="171"/>
    </row>
    <row r="3242" spans="4:8">
      <c r="D3242" s="168"/>
      <c r="E3242" s="169"/>
      <c r="F3242" s="170"/>
      <c r="G3242" s="171"/>
      <c r="H3242" s="171"/>
    </row>
    <row r="3243" spans="4:8">
      <c r="D3243" s="168"/>
      <c r="E3243" s="169"/>
      <c r="F3243" s="170"/>
      <c r="G3243" s="171"/>
      <c r="H3243" s="171"/>
    </row>
    <row r="3244" spans="4:8">
      <c r="D3244" s="168"/>
      <c r="E3244" s="169"/>
      <c r="F3244" s="170"/>
      <c r="G3244" s="171"/>
      <c r="H3244" s="171"/>
    </row>
    <row r="3245" spans="4:8">
      <c r="D3245" s="168"/>
      <c r="E3245" s="169"/>
      <c r="F3245" s="170"/>
      <c r="G3245" s="171"/>
      <c r="H3245" s="171"/>
    </row>
    <row r="3246" spans="4:8">
      <c r="D3246" s="168"/>
      <c r="E3246" s="169"/>
      <c r="F3246" s="170"/>
      <c r="G3246" s="171"/>
      <c r="H3246" s="171"/>
    </row>
    <row r="3247" spans="4:8">
      <c r="D3247" s="168"/>
      <c r="E3247" s="169"/>
      <c r="F3247" s="170"/>
      <c r="G3247" s="171"/>
      <c r="H3247" s="171"/>
    </row>
    <row r="3248" spans="4:8">
      <c r="D3248" s="168"/>
      <c r="E3248" s="169"/>
      <c r="F3248" s="170"/>
      <c r="G3248" s="171"/>
      <c r="H3248" s="171"/>
    </row>
    <row r="3249" spans="4:8">
      <c r="D3249" s="168"/>
      <c r="E3249" s="169"/>
      <c r="F3249" s="170"/>
      <c r="G3249" s="171"/>
      <c r="H3249" s="171"/>
    </row>
    <row r="3250" spans="4:8">
      <c r="D3250" s="168"/>
      <c r="E3250" s="169"/>
      <c r="F3250" s="170"/>
      <c r="G3250" s="171"/>
      <c r="H3250" s="171"/>
    </row>
    <row r="3251" spans="4:8">
      <c r="D3251" s="168"/>
      <c r="E3251" s="169"/>
      <c r="F3251" s="170"/>
      <c r="G3251" s="171"/>
      <c r="H3251" s="171"/>
    </row>
    <row r="3252" spans="4:8">
      <c r="D3252" s="168"/>
      <c r="E3252" s="169"/>
      <c r="F3252" s="170"/>
      <c r="G3252" s="171"/>
      <c r="H3252" s="171"/>
    </row>
    <row r="3253" spans="4:8">
      <c r="D3253" s="168"/>
      <c r="E3253" s="169"/>
      <c r="F3253" s="170"/>
      <c r="G3253" s="171"/>
      <c r="H3253" s="171"/>
    </row>
    <row r="3254" spans="4:8">
      <c r="D3254" s="168"/>
      <c r="E3254" s="169"/>
      <c r="F3254" s="170"/>
      <c r="G3254" s="171"/>
      <c r="H3254" s="171"/>
    </row>
    <row r="3255" spans="4:8">
      <c r="D3255" s="168"/>
      <c r="E3255" s="169"/>
      <c r="F3255" s="170"/>
      <c r="G3255" s="171"/>
      <c r="H3255" s="171"/>
    </row>
    <row r="3256" spans="4:8">
      <c r="D3256" s="168"/>
      <c r="E3256" s="169"/>
      <c r="F3256" s="170"/>
      <c r="G3256" s="171"/>
      <c r="H3256" s="171"/>
    </row>
    <row r="3257" spans="4:8">
      <c r="D3257" s="168"/>
      <c r="E3257" s="169"/>
      <c r="F3257" s="170"/>
      <c r="G3257" s="171"/>
      <c r="H3257" s="171"/>
    </row>
    <row r="3258" spans="4:8">
      <c r="D3258" s="168"/>
      <c r="E3258" s="169"/>
      <c r="F3258" s="170"/>
      <c r="G3258" s="171"/>
      <c r="H3258" s="171"/>
    </row>
    <row r="3259" spans="4:8">
      <c r="D3259" s="168"/>
      <c r="E3259" s="169"/>
      <c r="F3259" s="170"/>
      <c r="G3259" s="171"/>
      <c r="H3259" s="171"/>
    </row>
    <row r="3260" spans="4:8">
      <c r="D3260" s="168"/>
      <c r="E3260" s="169"/>
      <c r="F3260" s="170"/>
      <c r="G3260" s="171"/>
      <c r="H3260" s="171"/>
    </row>
    <row r="3261" spans="4:8">
      <c r="D3261" s="168"/>
      <c r="E3261" s="169"/>
      <c r="F3261" s="170"/>
      <c r="G3261" s="171"/>
      <c r="H3261" s="171"/>
    </row>
    <row r="3262" spans="4:8">
      <c r="D3262" s="168"/>
      <c r="E3262" s="169"/>
      <c r="F3262" s="170"/>
      <c r="G3262" s="171"/>
      <c r="H3262" s="171"/>
    </row>
    <row r="3263" spans="4:8">
      <c r="D3263" s="168"/>
      <c r="E3263" s="169"/>
      <c r="F3263" s="170"/>
      <c r="G3263" s="171"/>
      <c r="H3263" s="171"/>
    </row>
    <row r="3264" spans="4:8">
      <c r="D3264" s="168"/>
      <c r="E3264" s="169"/>
      <c r="F3264" s="170"/>
      <c r="G3264" s="171"/>
      <c r="H3264" s="171"/>
    </row>
    <row r="3265" spans="4:8">
      <c r="D3265" s="168"/>
      <c r="E3265" s="169"/>
      <c r="F3265" s="170"/>
      <c r="G3265" s="171"/>
      <c r="H3265" s="171"/>
    </row>
    <row r="3266" spans="4:8">
      <c r="D3266" s="168"/>
      <c r="E3266" s="169"/>
      <c r="F3266" s="170"/>
      <c r="G3266" s="171"/>
      <c r="H3266" s="171"/>
    </row>
    <row r="3267" spans="4:8">
      <c r="D3267" s="168"/>
      <c r="E3267" s="169"/>
      <c r="F3267" s="170"/>
      <c r="G3267" s="171"/>
      <c r="H3267" s="171"/>
    </row>
    <row r="3268" spans="4:8">
      <c r="D3268" s="168"/>
      <c r="E3268" s="169"/>
      <c r="F3268" s="170"/>
      <c r="G3268" s="171"/>
      <c r="H3268" s="171"/>
    </row>
    <row r="3269" spans="4:8">
      <c r="D3269" s="168"/>
      <c r="E3269" s="169"/>
      <c r="F3269" s="170"/>
      <c r="G3269" s="171"/>
      <c r="H3269" s="171"/>
    </row>
    <row r="3270" spans="4:8">
      <c r="D3270" s="168"/>
      <c r="E3270" s="169"/>
      <c r="F3270" s="170"/>
      <c r="G3270" s="171"/>
      <c r="H3270" s="171"/>
    </row>
    <row r="3271" spans="4:8">
      <c r="D3271" s="168"/>
      <c r="E3271" s="169"/>
      <c r="F3271" s="170"/>
      <c r="G3271" s="171"/>
      <c r="H3271" s="171"/>
    </row>
    <row r="3272" spans="4:8">
      <c r="D3272" s="168"/>
      <c r="E3272" s="169"/>
      <c r="F3272" s="170"/>
      <c r="G3272" s="171"/>
      <c r="H3272" s="171"/>
    </row>
    <row r="3273" spans="4:8">
      <c r="D3273" s="168"/>
      <c r="E3273" s="169"/>
      <c r="F3273" s="170"/>
      <c r="G3273" s="171"/>
      <c r="H3273" s="171"/>
    </row>
    <row r="3274" spans="4:8">
      <c r="D3274" s="168"/>
      <c r="E3274" s="169"/>
      <c r="F3274" s="170"/>
      <c r="G3274" s="171"/>
      <c r="H3274" s="171"/>
    </row>
    <row r="3275" spans="4:8">
      <c r="D3275" s="168"/>
      <c r="E3275" s="169"/>
      <c r="F3275" s="170"/>
      <c r="G3275" s="171"/>
      <c r="H3275" s="171"/>
    </row>
    <row r="3276" spans="4:8">
      <c r="D3276" s="168"/>
      <c r="E3276" s="169"/>
      <c r="F3276" s="170"/>
      <c r="G3276" s="171"/>
      <c r="H3276" s="171"/>
    </row>
    <row r="3277" spans="4:8">
      <c r="D3277" s="168"/>
      <c r="E3277" s="169"/>
      <c r="F3277" s="170"/>
      <c r="G3277" s="171"/>
      <c r="H3277" s="171"/>
    </row>
    <row r="3278" spans="4:8">
      <c r="D3278" s="168"/>
      <c r="E3278" s="169"/>
      <c r="F3278" s="170"/>
      <c r="G3278" s="171"/>
      <c r="H3278" s="171"/>
    </row>
    <row r="3279" spans="4:8">
      <c r="D3279" s="168"/>
      <c r="E3279" s="169"/>
      <c r="F3279" s="170"/>
      <c r="G3279" s="171"/>
      <c r="H3279" s="171"/>
    </row>
    <row r="3280" spans="4:8">
      <c r="D3280" s="168"/>
      <c r="E3280" s="169"/>
      <c r="F3280" s="170"/>
      <c r="G3280" s="171"/>
      <c r="H3280" s="171"/>
    </row>
    <row r="3281" spans="4:8">
      <c r="D3281" s="168"/>
      <c r="E3281" s="169"/>
      <c r="F3281" s="170"/>
      <c r="G3281" s="171"/>
      <c r="H3281" s="171"/>
    </row>
    <row r="3282" spans="4:8">
      <c r="D3282" s="168"/>
      <c r="E3282" s="169"/>
      <c r="F3282" s="170"/>
      <c r="G3282" s="171"/>
      <c r="H3282" s="171"/>
    </row>
    <row r="3283" spans="4:8">
      <c r="D3283" s="168"/>
      <c r="E3283" s="169"/>
      <c r="F3283" s="170"/>
      <c r="G3283" s="171"/>
      <c r="H3283" s="171"/>
    </row>
    <row r="3284" spans="4:8">
      <c r="D3284" s="168"/>
      <c r="E3284" s="169"/>
      <c r="F3284" s="170"/>
      <c r="G3284" s="171"/>
      <c r="H3284" s="171"/>
    </row>
    <row r="3285" spans="4:8">
      <c r="D3285" s="168"/>
      <c r="E3285" s="169"/>
      <c r="F3285" s="170"/>
      <c r="G3285" s="171"/>
      <c r="H3285" s="171"/>
    </row>
    <row r="3286" spans="4:8">
      <c r="D3286" s="168"/>
      <c r="E3286" s="169"/>
      <c r="F3286" s="170"/>
      <c r="G3286" s="171"/>
      <c r="H3286" s="171"/>
    </row>
    <row r="3287" spans="4:8">
      <c r="D3287" s="168"/>
      <c r="E3287" s="169"/>
      <c r="F3287" s="170"/>
      <c r="G3287" s="171"/>
      <c r="H3287" s="171"/>
    </row>
    <row r="3288" spans="4:8">
      <c r="D3288" s="168"/>
      <c r="E3288" s="169"/>
      <c r="F3288" s="170"/>
      <c r="G3288" s="171"/>
      <c r="H3288" s="171"/>
    </row>
    <row r="3289" spans="4:8">
      <c r="D3289" s="168"/>
      <c r="E3289" s="169"/>
      <c r="F3289" s="170"/>
      <c r="G3289" s="171"/>
      <c r="H3289" s="171"/>
    </row>
    <row r="3290" spans="4:8">
      <c r="D3290" s="168"/>
      <c r="E3290" s="169"/>
      <c r="F3290" s="170"/>
      <c r="G3290" s="171"/>
      <c r="H3290" s="171"/>
    </row>
    <row r="3291" spans="4:8">
      <c r="D3291" s="168"/>
      <c r="E3291" s="169"/>
      <c r="F3291" s="170"/>
      <c r="G3291" s="171"/>
      <c r="H3291" s="171"/>
    </row>
    <row r="3292" spans="4:8">
      <c r="D3292" s="168"/>
      <c r="E3292" s="169"/>
      <c r="F3292" s="170"/>
      <c r="G3292" s="171"/>
      <c r="H3292" s="171"/>
    </row>
    <row r="3293" spans="4:8">
      <c r="D3293" s="168"/>
      <c r="E3293" s="169"/>
      <c r="F3293" s="170"/>
      <c r="G3293" s="171"/>
      <c r="H3293" s="171"/>
    </row>
    <row r="3294" spans="4:8">
      <c r="D3294" s="168"/>
      <c r="E3294" s="169"/>
      <c r="F3294" s="170"/>
      <c r="G3294" s="171"/>
      <c r="H3294" s="171"/>
    </row>
    <row r="3295" spans="4:8">
      <c r="D3295" s="168"/>
      <c r="E3295" s="169"/>
      <c r="F3295" s="170"/>
      <c r="G3295" s="171"/>
      <c r="H3295" s="171"/>
    </row>
    <row r="3296" spans="4:8">
      <c r="D3296" s="168"/>
      <c r="E3296" s="169"/>
      <c r="F3296" s="170"/>
      <c r="G3296" s="171"/>
      <c r="H3296" s="171"/>
    </row>
    <row r="3297" spans="4:8">
      <c r="D3297" s="168"/>
      <c r="E3297" s="169"/>
      <c r="F3297" s="170"/>
      <c r="G3297" s="171"/>
      <c r="H3297" s="171"/>
    </row>
    <row r="3298" spans="4:8">
      <c r="D3298" s="168"/>
      <c r="E3298" s="169"/>
      <c r="F3298" s="170"/>
      <c r="G3298" s="171"/>
      <c r="H3298" s="171"/>
    </row>
    <row r="3299" spans="4:8">
      <c r="D3299" s="168"/>
      <c r="E3299" s="169"/>
      <c r="F3299" s="170"/>
      <c r="G3299" s="171"/>
      <c r="H3299" s="171"/>
    </row>
    <row r="3300" spans="4:8">
      <c r="D3300" s="168"/>
      <c r="E3300" s="169"/>
      <c r="F3300" s="170"/>
      <c r="G3300" s="171"/>
      <c r="H3300" s="171"/>
    </row>
    <row r="3301" spans="4:8">
      <c r="D3301" s="168"/>
      <c r="E3301" s="169"/>
      <c r="F3301" s="170"/>
      <c r="G3301" s="171"/>
      <c r="H3301" s="171"/>
    </row>
    <row r="3302" spans="4:8">
      <c r="D3302" s="168"/>
      <c r="E3302" s="169"/>
      <c r="F3302" s="170"/>
      <c r="G3302" s="171"/>
      <c r="H3302" s="171"/>
    </row>
    <row r="3303" spans="4:8">
      <c r="D3303" s="168"/>
      <c r="E3303" s="169"/>
      <c r="F3303" s="170"/>
      <c r="G3303" s="171"/>
      <c r="H3303" s="171"/>
    </row>
    <row r="3304" spans="4:8">
      <c r="D3304" s="168"/>
      <c r="E3304" s="169"/>
      <c r="F3304" s="170"/>
      <c r="G3304" s="171"/>
      <c r="H3304" s="171"/>
    </row>
    <row r="3305" spans="4:8">
      <c r="D3305" s="168"/>
      <c r="E3305" s="169"/>
      <c r="F3305" s="170"/>
      <c r="G3305" s="171"/>
      <c r="H3305" s="171"/>
    </row>
    <row r="3306" spans="4:8">
      <c r="D3306" s="168"/>
      <c r="E3306" s="169"/>
      <c r="F3306" s="170"/>
      <c r="G3306" s="171"/>
      <c r="H3306" s="171"/>
    </row>
    <row r="3307" spans="4:8">
      <c r="D3307" s="168"/>
      <c r="E3307" s="169"/>
      <c r="F3307" s="170"/>
      <c r="G3307" s="171"/>
      <c r="H3307" s="171"/>
    </row>
    <row r="3308" spans="4:8">
      <c r="D3308" s="168"/>
      <c r="E3308" s="169"/>
      <c r="F3308" s="170"/>
      <c r="G3308" s="171"/>
      <c r="H3308" s="171"/>
    </row>
    <row r="3309" spans="4:8">
      <c r="D3309" s="168"/>
      <c r="E3309" s="169"/>
      <c r="F3309" s="170"/>
      <c r="G3309" s="171"/>
      <c r="H3309" s="171"/>
    </row>
    <row r="3310" spans="4:8">
      <c r="D3310" s="168"/>
      <c r="E3310" s="169"/>
      <c r="F3310" s="170"/>
      <c r="G3310" s="171"/>
      <c r="H3310" s="171"/>
    </row>
    <row r="3311" spans="4:8">
      <c r="D3311" s="168"/>
      <c r="E3311" s="169"/>
      <c r="F3311" s="170"/>
      <c r="G3311" s="171"/>
      <c r="H3311" s="171"/>
    </row>
    <row r="3312" spans="4:8">
      <c r="D3312" s="168"/>
      <c r="E3312" s="169"/>
      <c r="F3312" s="170"/>
      <c r="G3312" s="171"/>
      <c r="H3312" s="171"/>
    </row>
    <row r="3313" spans="4:8">
      <c r="D3313" s="168"/>
      <c r="E3313" s="169"/>
      <c r="F3313" s="170"/>
      <c r="G3313" s="171"/>
      <c r="H3313" s="171"/>
    </row>
    <row r="3314" spans="4:8">
      <c r="D3314" s="168"/>
      <c r="E3314" s="169"/>
      <c r="F3314" s="170"/>
      <c r="G3314" s="171"/>
      <c r="H3314" s="171"/>
    </row>
    <row r="3315" spans="4:8">
      <c r="D3315" s="168"/>
      <c r="E3315" s="169"/>
      <c r="F3315" s="170"/>
      <c r="G3315" s="171"/>
      <c r="H3315" s="171"/>
    </row>
    <row r="3316" spans="4:8">
      <c r="D3316" s="168"/>
      <c r="E3316" s="169"/>
      <c r="F3316" s="170"/>
      <c r="G3316" s="171"/>
      <c r="H3316" s="171"/>
    </row>
    <row r="3317" spans="4:8">
      <c r="D3317" s="168"/>
      <c r="E3317" s="169"/>
      <c r="F3317" s="170"/>
      <c r="G3317" s="171"/>
      <c r="H3317" s="171"/>
    </row>
    <row r="3318" spans="4:8">
      <c r="D3318" s="168"/>
      <c r="E3318" s="169"/>
      <c r="F3318" s="170"/>
      <c r="G3318" s="171"/>
      <c r="H3318" s="171"/>
    </row>
    <row r="3319" spans="4:8">
      <c r="D3319" s="168"/>
      <c r="E3319" s="169"/>
      <c r="F3319" s="170"/>
      <c r="G3319" s="171"/>
      <c r="H3319" s="171"/>
    </row>
    <row r="3320" spans="4:8">
      <c r="D3320" s="168"/>
      <c r="E3320" s="169"/>
      <c r="F3320" s="170"/>
      <c r="G3320" s="171"/>
      <c r="H3320" s="171"/>
    </row>
    <row r="3321" spans="4:8">
      <c r="D3321" s="168"/>
      <c r="E3321" s="169"/>
      <c r="F3321" s="170"/>
      <c r="G3321" s="171"/>
      <c r="H3321" s="171"/>
    </row>
    <row r="3322" spans="4:8">
      <c r="D3322" s="168"/>
      <c r="E3322" s="169"/>
      <c r="F3322" s="170"/>
      <c r="G3322" s="171"/>
      <c r="H3322" s="171"/>
    </row>
    <row r="3323" spans="4:8">
      <c r="D3323" s="168"/>
      <c r="E3323" s="169"/>
      <c r="F3323" s="170"/>
      <c r="G3323" s="171"/>
      <c r="H3323" s="171"/>
    </row>
    <row r="3324" spans="4:8">
      <c r="D3324" s="168"/>
      <c r="E3324" s="169"/>
      <c r="F3324" s="170"/>
      <c r="G3324" s="171"/>
      <c r="H3324" s="171"/>
    </row>
    <row r="3325" spans="4:8">
      <c r="D3325" s="168"/>
      <c r="E3325" s="169"/>
      <c r="F3325" s="170"/>
      <c r="G3325" s="171"/>
      <c r="H3325" s="171"/>
    </row>
    <row r="3326" spans="4:8">
      <c r="D3326" s="168"/>
      <c r="E3326" s="169"/>
      <c r="F3326" s="170"/>
      <c r="G3326" s="171"/>
      <c r="H3326" s="171"/>
    </row>
    <row r="3327" spans="4:8">
      <c r="D3327" s="168"/>
      <c r="E3327" s="169"/>
      <c r="F3327" s="170"/>
      <c r="G3327" s="171"/>
      <c r="H3327" s="171"/>
    </row>
    <row r="3328" spans="4:8">
      <c r="D3328" s="168"/>
      <c r="E3328" s="169"/>
      <c r="F3328" s="170"/>
      <c r="G3328" s="171"/>
      <c r="H3328" s="171"/>
    </row>
    <row r="3329" spans="4:8">
      <c r="D3329" s="168"/>
      <c r="E3329" s="169"/>
      <c r="F3329" s="170"/>
      <c r="G3329" s="171"/>
      <c r="H3329" s="171"/>
    </row>
    <row r="3330" spans="4:8">
      <c r="D3330" s="168"/>
      <c r="E3330" s="169"/>
      <c r="F3330" s="170"/>
      <c r="G3330" s="171"/>
      <c r="H3330" s="171"/>
    </row>
    <row r="3331" spans="4:8">
      <c r="D3331" s="168"/>
      <c r="E3331" s="169"/>
      <c r="F3331" s="170"/>
      <c r="G3331" s="171"/>
      <c r="H3331" s="171"/>
    </row>
    <row r="3332" spans="4:8">
      <c r="D3332" s="168"/>
      <c r="E3332" s="169"/>
      <c r="F3332" s="170"/>
      <c r="G3332" s="171"/>
      <c r="H3332" s="171"/>
    </row>
    <row r="3333" spans="4:8">
      <c r="D3333" s="168"/>
      <c r="E3333" s="169"/>
      <c r="F3333" s="170"/>
      <c r="G3333" s="171"/>
      <c r="H3333" s="171"/>
    </row>
    <row r="3334" spans="4:8">
      <c r="D3334" s="168"/>
      <c r="E3334" s="169"/>
      <c r="F3334" s="170"/>
      <c r="G3334" s="171"/>
      <c r="H3334" s="171"/>
    </row>
    <row r="3335" spans="4:8">
      <c r="D3335" s="168"/>
      <c r="E3335" s="169"/>
      <c r="F3335" s="170"/>
      <c r="G3335" s="171"/>
      <c r="H3335" s="171"/>
    </row>
    <row r="3336" spans="4:8">
      <c r="D3336" s="168"/>
      <c r="E3336" s="169"/>
      <c r="F3336" s="170"/>
      <c r="G3336" s="171"/>
      <c r="H3336" s="171"/>
    </row>
    <row r="3337" spans="4:8">
      <c r="D3337" s="168"/>
      <c r="E3337" s="169"/>
      <c r="F3337" s="170"/>
      <c r="G3337" s="171"/>
      <c r="H3337" s="171"/>
    </row>
    <row r="3338" spans="4:8">
      <c r="D3338" s="168"/>
      <c r="E3338" s="169"/>
      <c r="F3338" s="170"/>
      <c r="G3338" s="171"/>
      <c r="H3338" s="171"/>
    </row>
    <row r="3339" spans="4:8">
      <c r="D3339" s="168"/>
      <c r="E3339" s="169"/>
      <c r="F3339" s="170"/>
      <c r="G3339" s="171"/>
      <c r="H3339" s="171"/>
    </row>
    <row r="3340" spans="4:8">
      <c r="D3340" s="168"/>
      <c r="E3340" s="169"/>
      <c r="F3340" s="170"/>
      <c r="G3340" s="171"/>
      <c r="H3340" s="171"/>
    </row>
    <row r="3341" spans="4:8">
      <c r="D3341" s="168"/>
      <c r="E3341" s="169"/>
      <c r="F3341" s="170"/>
      <c r="G3341" s="171"/>
      <c r="H3341" s="171"/>
    </row>
    <row r="3342" spans="4:8">
      <c r="D3342" s="168"/>
      <c r="E3342" s="169"/>
      <c r="F3342" s="170"/>
      <c r="G3342" s="171"/>
      <c r="H3342" s="171"/>
    </row>
    <row r="3343" spans="4:8">
      <c r="D3343" s="168"/>
      <c r="E3343" s="169"/>
      <c r="F3343" s="170"/>
      <c r="G3343" s="171"/>
      <c r="H3343" s="171"/>
    </row>
    <row r="3344" spans="4:8">
      <c r="D3344" s="168"/>
      <c r="E3344" s="169"/>
      <c r="F3344" s="170"/>
      <c r="G3344" s="171"/>
      <c r="H3344" s="171"/>
    </row>
    <row r="3345" spans="4:8">
      <c r="D3345" s="168"/>
      <c r="E3345" s="169"/>
      <c r="F3345" s="170"/>
      <c r="G3345" s="171"/>
      <c r="H3345" s="171"/>
    </row>
    <row r="3346" spans="4:8">
      <c r="D3346" s="168"/>
      <c r="E3346" s="169"/>
      <c r="F3346" s="170"/>
      <c r="G3346" s="171"/>
      <c r="H3346" s="171"/>
    </row>
    <row r="3347" spans="4:8">
      <c r="D3347" s="168"/>
      <c r="E3347" s="169"/>
      <c r="F3347" s="170"/>
      <c r="G3347" s="171"/>
      <c r="H3347" s="171"/>
    </row>
    <row r="3348" spans="4:8">
      <c r="D3348" s="168"/>
      <c r="E3348" s="169"/>
      <c r="F3348" s="170"/>
      <c r="G3348" s="171"/>
      <c r="H3348" s="171"/>
    </row>
    <row r="3349" spans="4:8">
      <c r="D3349" s="168"/>
      <c r="E3349" s="169"/>
      <c r="F3349" s="170"/>
      <c r="G3349" s="171"/>
      <c r="H3349" s="171"/>
    </row>
    <row r="3350" spans="4:8">
      <c r="D3350" s="168"/>
      <c r="E3350" s="169"/>
      <c r="F3350" s="170"/>
      <c r="G3350" s="171"/>
      <c r="H3350" s="171"/>
    </row>
    <row r="3351" spans="4:8">
      <c r="D3351" s="168"/>
      <c r="E3351" s="169"/>
      <c r="F3351" s="170"/>
      <c r="G3351" s="171"/>
      <c r="H3351" s="171"/>
    </row>
    <row r="3352" spans="4:8">
      <c r="D3352" s="168"/>
      <c r="E3352" s="169"/>
      <c r="F3352" s="170"/>
      <c r="G3352" s="171"/>
      <c r="H3352" s="171"/>
    </row>
    <row r="3353" spans="4:8">
      <c r="D3353" s="168"/>
      <c r="E3353" s="169"/>
      <c r="F3353" s="170"/>
      <c r="G3353" s="171"/>
      <c r="H3353" s="171"/>
    </row>
    <row r="3354" spans="4:8">
      <c r="D3354" s="168"/>
      <c r="E3354" s="169"/>
      <c r="F3354" s="170"/>
      <c r="G3354" s="171"/>
      <c r="H3354" s="171"/>
    </row>
    <row r="3355" spans="4:8">
      <c r="D3355" s="168"/>
      <c r="E3355" s="169"/>
      <c r="F3355" s="170"/>
      <c r="G3355" s="171"/>
      <c r="H3355" s="171"/>
    </row>
    <row r="3356" spans="4:8">
      <c r="D3356" s="168"/>
      <c r="E3356" s="169"/>
      <c r="F3356" s="170"/>
      <c r="G3356" s="171"/>
      <c r="H3356" s="171"/>
    </row>
    <row r="3357" spans="4:8">
      <c r="D3357" s="168"/>
      <c r="E3357" s="169"/>
      <c r="F3357" s="170"/>
      <c r="G3357" s="171"/>
      <c r="H3357" s="171"/>
    </row>
    <row r="3358" spans="4:8">
      <c r="D3358" s="168"/>
      <c r="E3358" s="169"/>
      <c r="F3358" s="170"/>
      <c r="G3358" s="171"/>
      <c r="H3358" s="171"/>
    </row>
    <row r="3359" spans="4:8">
      <c r="D3359" s="168"/>
      <c r="E3359" s="169"/>
      <c r="F3359" s="170"/>
      <c r="G3359" s="171"/>
      <c r="H3359" s="171"/>
    </row>
    <row r="3360" spans="4:8">
      <c r="D3360" s="168"/>
      <c r="E3360" s="169"/>
      <c r="F3360" s="170"/>
      <c r="G3360" s="171"/>
      <c r="H3360" s="171"/>
    </row>
    <row r="3361" spans="4:8">
      <c r="D3361" s="168"/>
      <c r="E3361" s="169"/>
      <c r="F3361" s="170"/>
      <c r="G3361" s="171"/>
      <c r="H3361" s="171"/>
    </row>
    <row r="3362" spans="4:8">
      <c r="D3362" s="168"/>
      <c r="E3362" s="169"/>
      <c r="F3362" s="170"/>
      <c r="G3362" s="171"/>
      <c r="H3362" s="171"/>
    </row>
    <row r="3363" spans="4:8">
      <c r="D3363" s="168"/>
      <c r="E3363" s="169"/>
      <c r="F3363" s="170"/>
      <c r="G3363" s="171"/>
      <c r="H3363" s="171"/>
    </row>
    <row r="3364" spans="4:8">
      <c r="D3364" s="168"/>
      <c r="E3364" s="169"/>
      <c r="F3364" s="170"/>
      <c r="G3364" s="171"/>
      <c r="H3364" s="171"/>
    </row>
    <row r="3365" spans="4:8">
      <c r="D3365" s="168"/>
      <c r="E3365" s="169"/>
      <c r="F3365" s="170"/>
      <c r="G3365" s="171"/>
      <c r="H3365" s="171"/>
    </row>
    <row r="3366" spans="4:8">
      <c r="D3366" s="168"/>
      <c r="E3366" s="169"/>
      <c r="F3366" s="170"/>
      <c r="G3366" s="171"/>
      <c r="H3366" s="171"/>
    </row>
    <row r="3367" spans="4:8">
      <c r="D3367" s="168"/>
      <c r="E3367" s="169"/>
      <c r="F3367" s="170"/>
      <c r="G3367" s="171"/>
      <c r="H3367" s="171"/>
    </row>
    <row r="3368" spans="4:8">
      <c r="D3368" s="168"/>
      <c r="E3368" s="169"/>
      <c r="F3368" s="170"/>
      <c r="G3368" s="171"/>
      <c r="H3368" s="171"/>
    </row>
    <row r="3369" spans="4:8">
      <c r="D3369" s="168"/>
      <c r="E3369" s="169"/>
      <c r="F3369" s="170"/>
      <c r="G3369" s="171"/>
      <c r="H3369" s="171"/>
    </row>
    <row r="3370" spans="4:8">
      <c r="D3370" s="168"/>
      <c r="E3370" s="169"/>
      <c r="F3370" s="170"/>
      <c r="G3370" s="171"/>
      <c r="H3370" s="171"/>
    </row>
    <row r="3371" spans="4:8">
      <c r="D3371" s="168"/>
      <c r="E3371" s="169"/>
      <c r="F3371" s="170"/>
      <c r="G3371" s="171"/>
      <c r="H3371" s="171"/>
    </row>
    <row r="3372" spans="4:8">
      <c r="D3372" s="168"/>
      <c r="E3372" s="169"/>
      <c r="F3372" s="170"/>
      <c r="G3372" s="171"/>
      <c r="H3372" s="171"/>
    </row>
    <row r="3373" spans="4:8">
      <c r="D3373" s="168"/>
      <c r="E3373" s="169"/>
      <c r="F3373" s="170"/>
      <c r="G3373" s="171"/>
      <c r="H3373" s="171"/>
    </row>
    <row r="3374" spans="4:8">
      <c r="D3374" s="168"/>
      <c r="E3374" s="169"/>
      <c r="F3374" s="170"/>
      <c r="G3374" s="171"/>
      <c r="H3374" s="171"/>
    </row>
    <row r="3375" spans="4:8">
      <c r="D3375" s="168"/>
      <c r="E3375" s="169"/>
      <c r="F3375" s="170"/>
      <c r="G3375" s="171"/>
      <c r="H3375" s="171"/>
    </row>
    <row r="3376" spans="4:8">
      <c r="D3376" s="168"/>
      <c r="E3376" s="169"/>
      <c r="F3376" s="170"/>
      <c r="G3376" s="171"/>
      <c r="H3376" s="171"/>
    </row>
    <row r="3377" spans="4:8">
      <c r="D3377" s="168"/>
      <c r="E3377" s="169"/>
      <c r="F3377" s="170"/>
      <c r="G3377" s="171"/>
      <c r="H3377" s="171"/>
    </row>
    <row r="3378" spans="4:8">
      <c r="D3378" s="168"/>
      <c r="E3378" s="169"/>
      <c r="F3378" s="170"/>
      <c r="G3378" s="171"/>
      <c r="H3378" s="171"/>
    </row>
    <row r="3379" spans="4:8">
      <c r="D3379" s="168"/>
      <c r="E3379" s="169"/>
      <c r="F3379" s="170"/>
      <c r="G3379" s="171"/>
      <c r="H3379" s="171"/>
    </row>
    <row r="3380" spans="4:8">
      <c r="D3380" s="168"/>
      <c r="E3380" s="169"/>
      <c r="F3380" s="170"/>
      <c r="G3380" s="171"/>
      <c r="H3380" s="171"/>
    </row>
    <row r="3381" spans="4:8">
      <c r="D3381" s="168"/>
      <c r="E3381" s="169"/>
      <c r="F3381" s="170"/>
      <c r="G3381" s="171"/>
      <c r="H3381" s="171"/>
    </row>
    <row r="3382" spans="4:8">
      <c r="D3382" s="168"/>
      <c r="E3382" s="169"/>
      <c r="F3382" s="170"/>
      <c r="G3382" s="171"/>
      <c r="H3382" s="171"/>
    </row>
    <row r="3383" spans="4:8">
      <c r="D3383" s="168"/>
      <c r="E3383" s="169"/>
      <c r="F3383" s="170"/>
      <c r="G3383" s="171"/>
      <c r="H3383" s="171"/>
    </row>
    <row r="3384" spans="4:8">
      <c r="D3384" s="168"/>
      <c r="E3384" s="169"/>
      <c r="F3384" s="170"/>
      <c r="G3384" s="171"/>
      <c r="H3384" s="171"/>
    </row>
    <row r="3385" spans="4:8">
      <c r="D3385" s="168"/>
      <c r="E3385" s="169"/>
      <c r="F3385" s="170"/>
      <c r="G3385" s="171"/>
      <c r="H3385" s="171"/>
    </row>
    <row r="3386" spans="4:8">
      <c r="D3386" s="168"/>
      <c r="E3386" s="169"/>
      <c r="F3386" s="170"/>
      <c r="G3386" s="171"/>
      <c r="H3386" s="171"/>
    </row>
    <row r="3387" spans="4:8">
      <c r="D3387" s="168"/>
      <c r="E3387" s="169"/>
      <c r="F3387" s="170"/>
      <c r="G3387" s="171"/>
      <c r="H3387" s="171"/>
    </row>
    <row r="3388" spans="4:8">
      <c r="D3388" s="168"/>
      <c r="E3388" s="169"/>
      <c r="F3388" s="170"/>
      <c r="G3388" s="171"/>
      <c r="H3388" s="171"/>
    </row>
    <row r="3389" spans="4:8">
      <c r="D3389" s="168"/>
      <c r="E3389" s="169"/>
      <c r="F3389" s="170"/>
      <c r="G3389" s="171"/>
      <c r="H3389" s="171"/>
    </row>
    <row r="3390" spans="4:8">
      <c r="D3390" s="168"/>
      <c r="E3390" s="169"/>
      <c r="F3390" s="170"/>
      <c r="G3390" s="171"/>
      <c r="H3390" s="171"/>
    </row>
    <row r="3391" spans="4:8">
      <c r="D3391" s="168"/>
      <c r="E3391" s="169"/>
      <c r="F3391" s="170"/>
      <c r="G3391" s="171"/>
      <c r="H3391" s="171"/>
    </row>
    <row r="3392" spans="4:8">
      <c r="D3392" s="168"/>
      <c r="E3392" s="169"/>
      <c r="F3392" s="170"/>
      <c r="G3392" s="171"/>
      <c r="H3392" s="171"/>
    </row>
    <row r="3393" spans="4:8">
      <c r="D3393" s="168"/>
      <c r="E3393" s="169"/>
      <c r="F3393" s="170"/>
      <c r="G3393" s="171"/>
      <c r="H3393" s="171"/>
    </row>
    <row r="3394" spans="4:8">
      <c r="D3394" s="168"/>
      <c r="E3394" s="169"/>
      <c r="F3394" s="170"/>
      <c r="G3394" s="171"/>
      <c r="H3394" s="171"/>
    </row>
    <row r="3395" spans="4:8">
      <c r="D3395" s="168"/>
      <c r="E3395" s="169"/>
      <c r="F3395" s="170"/>
      <c r="G3395" s="171"/>
      <c r="H3395" s="171"/>
    </row>
    <row r="3396" spans="4:8">
      <c r="D3396" s="168"/>
      <c r="E3396" s="169"/>
      <c r="F3396" s="170"/>
      <c r="G3396" s="171"/>
      <c r="H3396" s="171"/>
    </row>
    <row r="3397" spans="4:8">
      <c r="D3397" s="168"/>
      <c r="E3397" s="169"/>
      <c r="F3397" s="170"/>
      <c r="G3397" s="171"/>
      <c r="H3397" s="171"/>
    </row>
    <row r="3398" spans="4:8">
      <c r="D3398" s="168"/>
      <c r="E3398" s="169"/>
      <c r="F3398" s="170"/>
      <c r="G3398" s="171"/>
      <c r="H3398" s="171"/>
    </row>
    <row r="3399" spans="4:8">
      <c r="D3399" s="168"/>
      <c r="E3399" s="169"/>
      <c r="F3399" s="170"/>
      <c r="G3399" s="171"/>
      <c r="H3399" s="171"/>
    </row>
    <row r="3400" spans="4:8">
      <c r="D3400" s="168"/>
      <c r="E3400" s="169"/>
      <c r="F3400" s="170"/>
      <c r="G3400" s="171"/>
      <c r="H3400" s="171"/>
    </row>
    <row r="3401" spans="4:8">
      <c r="D3401" s="168"/>
      <c r="E3401" s="169"/>
      <c r="F3401" s="170"/>
      <c r="G3401" s="171"/>
      <c r="H3401" s="171"/>
    </row>
    <row r="3402" spans="4:8">
      <c r="D3402" s="168"/>
      <c r="E3402" s="169"/>
      <c r="F3402" s="170"/>
      <c r="G3402" s="171"/>
      <c r="H3402" s="171"/>
    </row>
    <row r="3403" spans="4:8">
      <c r="D3403" s="168"/>
      <c r="E3403" s="169"/>
      <c r="F3403" s="170"/>
      <c r="G3403" s="171"/>
      <c r="H3403" s="171"/>
    </row>
    <row r="3404" spans="4:8">
      <c r="D3404" s="168"/>
      <c r="E3404" s="169"/>
      <c r="F3404" s="170"/>
      <c r="G3404" s="171"/>
      <c r="H3404" s="171"/>
    </row>
    <row r="3405" spans="4:8">
      <c r="D3405" s="168"/>
      <c r="E3405" s="169"/>
      <c r="F3405" s="170"/>
      <c r="G3405" s="171"/>
      <c r="H3405" s="171"/>
    </row>
    <row r="3406" spans="4:8">
      <c r="D3406" s="168"/>
      <c r="E3406" s="169"/>
      <c r="F3406" s="170"/>
      <c r="G3406" s="171"/>
      <c r="H3406" s="171"/>
    </row>
    <row r="3407" spans="4:8">
      <c r="D3407" s="168"/>
      <c r="E3407" s="169"/>
      <c r="F3407" s="170"/>
      <c r="G3407" s="171"/>
      <c r="H3407" s="171"/>
    </row>
    <row r="3408" spans="4:8">
      <c r="D3408" s="168"/>
      <c r="E3408" s="169"/>
      <c r="F3408" s="170"/>
      <c r="G3408" s="171"/>
      <c r="H3408" s="171"/>
    </row>
    <row r="3409" spans="4:8">
      <c r="D3409" s="168"/>
      <c r="E3409" s="169"/>
      <c r="F3409" s="170"/>
      <c r="G3409" s="171"/>
      <c r="H3409" s="171"/>
    </row>
    <row r="3410" spans="4:8">
      <c r="D3410" s="168"/>
      <c r="E3410" s="169"/>
      <c r="F3410" s="170"/>
      <c r="G3410" s="171"/>
      <c r="H3410" s="171"/>
    </row>
    <row r="3411" spans="4:8">
      <c r="D3411" s="168"/>
      <c r="E3411" s="169"/>
      <c r="F3411" s="170"/>
      <c r="G3411" s="171"/>
      <c r="H3411" s="171"/>
    </row>
    <row r="3412" spans="4:8">
      <c r="D3412" s="168"/>
      <c r="E3412" s="169"/>
      <c r="F3412" s="170"/>
      <c r="G3412" s="171"/>
      <c r="H3412" s="171"/>
    </row>
    <row r="3413" spans="4:8">
      <c r="D3413" s="168"/>
      <c r="E3413" s="169"/>
      <c r="F3413" s="170"/>
      <c r="G3413" s="171"/>
      <c r="H3413" s="171"/>
    </row>
    <row r="3414" spans="4:8">
      <c r="D3414" s="168"/>
      <c r="E3414" s="169"/>
      <c r="F3414" s="170"/>
      <c r="G3414" s="171"/>
      <c r="H3414" s="171"/>
    </row>
    <row r="3415" spans="4:8">
      <c r="D3415" s="168"/>
      <c r="E3415" s="169"/>
      <c r="F3415" s="170"/>
      <c r="G3415" s="171"/>
      <c r="H3415" s="171"/>
    </row>
    <row r="3416" spans="4:8">
      <c r="D3416" s="168"/>
      <c r="E3416" s="169"/>
      <c r="F3416" s="170"/>
      <c r="G3416" s="171"/>
      <c r="H3416" s="171"/>
    </row>
    <row r="3417" spans="4:8">
      <c r="D3417" s="168"/>
      <c r="E3417" s="169"/>
      <c r="F3417" s="170"/>
      <c r="G3417" s="171"/>
      <c r="H3417" s="171"/>
    </row>
    <row r="3418" spans="4:8">
      <c r="D3418" s="168"/>
      <c r="E3418" s="169"/>
      <c r="F3418" s="170"/>
      <c r="G3418" s="171"/>
      <c r="H3418" s="171"/>
    </row>
    <row r="3419" spans="4:8">
      <c r="D3419" s="168"/>
      <c r="E3419" s="169"/>
      <c r="F3419" s="170"/>
      <c r="G3419" s="171"/>
      <c r="H3419" s="171"/>
    </row>
    <row r="3420" spans="4:8">
      <c r="D3420" s="168"/>
      <c r="E3420" s="169"/>
      <c r="F3420" s="170"/>
      <c r="G3420" s="171"/>
      <c r="H3420" s="171"/>
    </row>
    <row r="3421" spans="4:8">
      <c r="D3421" s="168"/>
      <c r="E3421" s="169"/>
      <c r="F3421" s="170"/>
      <c r="G3421" s="171"/>
      <c r="H3421" s="171"/>
    </row>
    <row r="3422" spans="4:8">
      <c r="D3422" s="168"/>
      <c r="E3422" s="169"/>
      <c r="F3422" s="170"/>
      <c r="G3422" s="171"/>
      <c r="H3422" s="171"/>
    </row>
    <row r="3423" spans="4:8">
      <c r="D3423" s="168"/>
      <c r="E3423" s="169"/>
      <c r="F3423" s="170"/>
      <c r="G3423" s="171"/>
      <c r="H3423" s="171"/>
    </row>
    <row r="3424" spans="4:8">
      <c r="D3424" s="168"/>
      <c r="E3424" s="169"/>
      <c r="F3424" s="170"/>
      <c r="G3424" s="171"/>
      <c r="H3424" s="171"/>
    </row>
    <row r="3425" spans="4:8">
      <c r="D3425" s="168"/>
      <c r="E3425" s="169"/>
      <c r="F3425" s="170"/>
      <c r="G3425" s="171"/>
      <c r="H3425" s="171"/>
    </row>
    <row r="3426" spans="4:8">
      <c r="D3426" s="168"/>
      <c r="E3426" s="169"/>
      <c r="F3426" s="170"/>
      <c r="G3426" s="171"/>
      <c r="H3426" s="171"/>
    </row>
    <row r="3427" spans="4:8">
      <c r="D3427" s="168"/>
      <c r="E3427" s="169"/>
      <c r="F3427" s="170"/>
      <c r="G3427" s="171"/>
      <c r="H3427" s="171"/>
    </row>
    <row r="3428" spans="4:8">
      <c r="D3428" s="168"/>
      <c r="E3428" s="169"/>
      <c r="F3428" s="170"/>
      <c r="G3428" s="171"/>
      <c r="H3428" s="171"/>
    </row>
    <row r="3429" spans="4:8">
      <c r="D3429" s="168"/>
      <c r="E3429" s="169"/>
      <c r="F3429" s="170"/>
      <c r="G3429" s="171"/>
      <c r="H3429" s="171"/>
    </row>
    <row r="3430" spans="4:8">
      <c r="D3430" s="168"/>
      <c r="E3430" s="169"/>
      <c r="F3430" s="170"/>
      <c r="G3430" s="171"/>
      <c r="H3430" s="171"/>
    </row>
    <row r="3431" spans="4:8">
      <c r="D3431" s="168"/>
      <c r="E3431" s="169"/>
      <c r="F3431" s="170"/>
      <c r="G3431" s="171"/>
      <c r="H3431" s="171"/>
    </row>
    <row r="3432" spans="4:8">
      <c r="D3432" s="168"/>
      <c r="E3432" s="169"/>
      <c r="F3432" s="170"/>
      <c r="G3432" s="171"/>
      <c r="H3432" s="171"/>
    </row>
    <row r="3433" spans="4:8">
      <c r="D3433" s="168"/>
      <c r="E3433" s="169"/>
      <c r="F3433" s="170"/>
      <c r="G3433" s="171"/>
      <c r="H3433" s="171"/>
    </row>
    <row r="3434" spans="4:8">
      <c r="D3434" s="168"/>
      <c r="E3434" s="169"/>
      <c r="F3434" s="170"/>
      <c r="G3434" s="171"/>
      <c r="H3434" s="171"/>
    </row>
    <row r="3435" spans="4:8">
      <c r="D3435" s="168"/>
      <c r="E3435" s="169"/>
      <c r="F3435" s="170"/>
      <c r="G3435" s="171"/>
      <c r="H3435" s="171"/>
    </row>
    <row r="3436" spans="4:8">
      <c r="D3436" s="168"/>
      <c r="E3436" s="169"/>
      <c r="F3436" s="170"/>
      <c r="G3436" s="171"/>
      <c r="H3436" s="171"/>
    </row>
    <row r="3437" spans="4:8">
      <c r="D3437" s="168"/>
      <c r="E3437" s="169"/>
      <c r="F3437" s="170"/>
      <c r="G3437" s="171"/>
      <c r="H3437" s="171"/>
    </row>
    <row r="3438" spans="4:8">
      <c r="D3438" s="168"/>
      <c r="E3438" s="169"/>
      <c r="F3438" s="170"/>
      <c r="G3438" s="171"/>
      <c r="H3438" s="171"/>
    </row>
    <row r="3439" spans="4:8">
      <c r="D3439" s="168"/>
      <c r="E3439" s="169"/>
      <c r="F3439" s="170"/>
      <c r="G3439" s="171"/>
      <c r="H3439" s="171"/>
    </row>
    <row r="3440" spans="4:8">
      <c r="D3440" s="168"/>
      <c r="E3440" s="169"/>
      <c r="F3440" s="170"/>
      <c r="G3440" s="171"/>
      <c r="H3440" s="171"/>
    </row>
    <row r="3441" spans="4:8">
      <c r="D3441" s="168"/>
      <c r="E3441" s="169"/>
      <c r="F3441" s="170"/>
      <c r="G3441" s="171"/>
      <c r="H3441" s="171"/>
    </row>
    <row r="3442" spans="4:8">
      <c r="D3442" s="168"/>
      <c r="E3442" s="169"/>
      <c r="F3442" s="170"/>
      <c r="G3442" s="171"/>
      <c r="H3442" s="171"/>
    </row>
    <row r="3443" spans="4:8">
      <c r="D3443" s="168"/>
      <c r="E3443" s="169"/>
      <c r="F3443" s="170"/>
      <c r="G3443" s="171"/>
      <c r="H3443" s="171"/>
    </row>
    <row r="3444" spans="4:8">
      <c r="D3444" s="168"/>
      <c r="E3444" s="169"/>
      <c r="F3444" s="170"/>
      <c r="G3444" s="171"/>
      <c r="H3444" s="171"/>
    </row>
    <row r="3445" spans="4:8">
      <c r="D3445" s="168"/>
      <c r="E3445" s="169"/>
      <c r="F3445" s="170"/>
      <c r="G3445" s="171"/>
      <c r="H3445" s="171"/>
    </row>
    <row r="3446" spans="4:8">
      <c r="D3446" s="168"/>
      <c r="E3446" s="169"/>
      <c r="F3446" s="170"/>
      <c r="G3446" s="171"/>
      <c r="H3446" s="171"/>
    </row>
    <row r="3447" spans="4:8">
      <c r="D3447" s="168"/>
      <c r="E3447" s="169"/>
      <c r="F3447" s="170"/>
      <c r="G3447" s="171"/>
      <c r="H3447" s="171"/>
    </row>
    <row r="3448" spans="4:8">
      <c r="D3448" s="168"/>
      <c r="E3448" s="169"/>
      <c r="F3448" s="170"/>
      <c r="G3448" s="171"/>
      <c r="H3448" s="171"/>
    </row>
    <row r="3449" spans="4:8">
      <c r="D3449" s="168"/>
      <c r="E3449" s="169"/>
      <c r="F3449" s="170"/>
      <c r="G3449" s="171"/>
      <c r="H3449" s="171"/>
    </row>
    <row r="3450" spans="4:8">
      <c r="D3450" s="168"/>
      <c r="E3450" s="169"/>
      <c r="F3450" s="170"/>
      <c r="G3450" s="171"/>
      <c r="H3450" s="171"/>
    </row>
    <row r="3451" spans="4:8">
      <c r="D3451" s="168"/>
      <c r="E3451" s="169"/>
      <c r="F3451" s="170"/>
      <c r="G3451" s="171"/>
      <c r="H3451" s="171"/>
    </row>
    <row r="3452" spans="4:8">
      <c r="D3452" s="168"/>
      <c r="E3452" s="169"/>
      <c r="F3452" s="170"/>
      <c r="G3452" s="171"/>
      <c r="H3452" s="171"/>
    </row>
    <row r="3453" spans="4:8">
      <c r="D3453" s="168"/>
      <c r="E3453" s="169"/>
      <c r="F3453" s="170"/>
      <c r="G3453" s="171"/>
      <c r="H3453" s="171"/>
    </row>
    <row r="3454" spans="4:8">
      <c r="D3454" s="168"/>
      <c r="E3454" s="169"/>
      <c r="F3454" s="170"/>
      <c r="G3454" s="171"/>
      <c r="H3454" s="171"/>
    </row>
    <row r="3455" spans="4:8">
      <c r="D3455" s="168"/>
      <c r="E3455" s="169"/>
      <c r="F3455" s="170"/>
      <c r="G3455" s="171"/>
      <c r="H3455" s="171"/>
    </row>
    <row r="3456" spans="4:8">
      <c r="D3456" s="168"/>
      <c r="E3456" s="169"/>
      <c r="F3456" s="170"/>
      <c r="G3456" s="171"/>
      <c r="H3456" s="171"/>
    </row>
    <row r="3457" spans="4:8">
      <c r="D3457" s="168"/>
      <c r="E3457" s="169"/>
      <c r="F3457" s="170"/>
      <c r="G3457" s="171"/>
      <c r="H3457" s="171"/>
    </row>
    <row r="3458" spans="4:8">
      <c r="D3458" s="168"/>
      <c r="E3458" s="169"/>
      <c r="F3458" s="170"/>
      <c r="G3458" s="171"/>
      <c r="H3458" s="171"/>
    </row>
    <row r="3459" spans="4:8">
      <c r="D3459" s="168"/>
      <c r="E3459" s="169"/>
      <c r="F3459" s="170"/>
      <c r="G3459" s="171"/>
      <c r="H3459" s="171"/>
    </row>
    <row r="3460" spans="4:8">
      <c r="D3460" s="168"/>
      <c r="E3460" s="169"/>
      <c r="F3460" s="170"/>
      <c r="G3460" s="171"/>
      <c r="H3460" s="171"/>
    </row>
    <row r="3461" spans="4:8">
      <c r="D3461" s="168"/>
      <c r="E3461" s="169"/>
      <c r="F3461" s="170"/>
      <c r="G3461" s="171"/>
      <c r="H3461" s="171"/>
    </row>
    <row r="3462" spans="4:8">
      <c r="D3462" s="168"/>
      <c r="E3462" s="169"/>
      <c r="F3462" s="170"/>
      <c r="G3462" s="171"/>
      <c r="H3462" s="171"/>
    </row>
    <row r="3463" spans="4:8">
      <c r="D3463" s="168"/>
      <c r="E3463" s="169"/>
      <c r="F3463" s="170"/>
      <c r="G3463" s="171"/>
      <c r="H3463" s="171"/>
    </row>
    <row r="3464" spans="4:8">
      <c r="D3464" s="168"/>
      <c r="E3464" s="169"/>
      <c r="F3464" s="170"/>
      <c r="G3464" s="171"/>
      <c r="H3464" s="171"/>
    </row>
    <row r="3465" spans="4:8">
      <c r="D3465" s="168"/>
      <c r="E3465" s="169"/>
      <c r="F3465" s="170"/>
      <c r="G3465" s="171"/>
      <c r="H3465" s="171"/>
    </row>
    <row r="3466" spans="4:8">
      <c r="D3466" s="168"/>
      <c r="E3466" s="169"/>
      <c r="F3466" s="170"/>
      <c r="G3466" s="171"/>
      <c r="H3466" s="171"/>
    </row>
    <row r="3467" spans="4:8">
      <c r="D3467" s="168"/>
      <c r="E3467" s="169"/>
      <c r="F3467" s="170"/>
      <c r="G3467" s="171"/>
      <c r="H3467" s="171"/>
    </row>
    <row r="3468" spans="4:8">
      <c r="D3468" s="168"/>
      <c r="E3468" s="169"/>
      <c r="F3468" s="170"/>
      <c r="G3468" s="171"/>
      <c r="H3468" s="171"/>
    </row>
    <row r="3469" spans="4:8">
      <c r="D3469" s="168"/>
      <c r="E3469" s="169"/>
      <c r="F3469" s="170"/>
      <c r="G3469" s="171"/>
      <c r="H3469" s="171"/>
    </row>
    <row r="3470" spans="4:8">
      <c r="D3470" s="168"/>
      <c r="E3470" s="169"/>
      <c r="F3470" s="170"/>
      <c r="G3470" s="171"/>
      <c r="H3470" s="171"/>
    </row>
    <row r="3471" spans="4:8">
      <c r="D3471" s="168"/>
      <c r="E3471" s="169"/>
      <c r="F3471" s="170"/>
      <c r="G3471" s="171"/>
      <c r="H3471" s="171"/>
    </row>
    <row r="3472" spans="4:8">
      <c r="D3472" s="168"/>
      <c r="E3472" s="169"/>
      <c r="F3472" s="170"/>
      <c r="G3472" s="171"/>
      <c r="H3472" s="171"/>
    </row>
    <row r="3473" spans="4:8">
      <c r="D3473" s="168"/>
      <c r="E3473" s="169"/>
      <c r="F3473" s="170"/>
      <c r="G3473" s="171"/>
      <c r="H3473" s="171"/>
    </row>
    <row r="3474" spans="4:8">
      <c r="D3474" s="168"/>
      <c r="E3474" s="169"/>
      <c r="F3474" s="170"/>
      <c r="G3474" s="171"/>
      <c r="H3474" s="171"/>
    </row>
    <row r="3475" spans="4:8">
      <c r="D3475" s="168"/>
      <c r="E3475" s="169"/>
      <c r="F3475" s="170"/>
      <c r="G3475" s="171"/>
      <c r="H3475" s="171"/>
    </row>
    <row r="3476" spans="4:8">
      <c r="D3476" s="168"/>
      <c r="E3476" s="169"/>
      <c r="F3476" s="170"/>
      <c r="G3476" s="171"/>
      <c r="H3476" s="171"/>
    </row>
    <row r="3477" spans="4:8">
      <c r="D3477" s="168"/>
      <c r="E3477" s="169"/>
      <c r="F3477" s="170"/>
      <c r="G3477" s="171"/>
      <c r="H3477" s="171"/>
    </row>
    <row r="3478" spans="4:8">
      <c r="D3478" s="168"/>
      <c r="E3478" s="169"/>
      <c r="F3478" s="170"/>
      <c r="G3478" s="171"/>
      <c r="H3478" s="171"/>
    </row>
    <row r="3479" spans="4:8">
      <c r="D3479" s="168"/>
      <c r="E3479" s="169"/>
      <c r="F3479" s="170"/>
      <c r="G3479" s="171"/>
      <c r="H3479" s="171"/>
    </row>
    <row r="3480" spans="4:8">
      <c r="D3480" s="168"/>
      <c r="E3480" s="169"/>
      <c r="F3480" s="170"/>
      <c r="G3480" s="171"/>
      <c r="H3480" s="171"/>
    </row>
    <row r="3481" spans="4:8">
      <c r="D3481" s="168"/>
      <c r="E3481" s="169"/>
      <c r="F3481" s="170"/>
      <c r="G3481" s="171"/>
      <c r="H3481" s="171"/>
    </row>
    <row r="3482" spans="4:8">
      <c r="D3482" s="168"/>
      <c r="E3482" s="169"/>
      <c r="F3482" s="170"/>
      <c r="G3482" s="171"/>
      <c r="H3482" s="171"/>
    </row>
    <row r="3483" spans="4:8">
      <c r="D3483" s="168"/>
      <c r="E3483" s="169"/>
      <c r="F3483" s="170"/>
      <c r="G3483" s="171"/>
      <c r="H3483" s="171"/>
    </row>
    <row r="3484" spans="4:8">
      <c r="D3484" s="168"/>
      <c r="E3484" s="169"/>
      <c r="F3484" s="170"/>
      <c r="G3484" s="171"/>
      <c r="H3484" s="171"/>
    </row>
    <row r="3485" spans="4:8">
      <c r="D3485" s="168"/>
      <c r="E3485" s="169"/>
      <c r="F3485" s="170"/>
      <c r="G3485" s="171"/>
      <c r="H3485" s="171"/>
    </row>
    <row r="3486" spans="4:8">
      <c r="D3486" s="168"/>
      <c r="E3486" s="169"/>
      <c r="F3486" s="170"/>
      <c r="G3486" s="171"/>
      <c r="H3486" s="171"/>
    </row>
    <row r="3487" spans="4:8">
      <c r="D3487" s="168"/>
      <c r="E3487" s="169"/>
      <c r="F3487" s="170"/>
      <c r="G3487" s="171"/>
      <c r="H3487" s="171"/>
    </row>
    <row r="3488" spans="4:8">
      <c r="D3488" s="168"/>
      <c r="E3488" s="169"/>
      <c r="F3488" s="170"/>
      <c r="G3488" s="171"/>
      <c r="H3488" s="171"/>
    </row>
    <row r="3489" spans="4:8">
      <c r="D3489" s="168"/>
      <c r="E3489" s="169"/>
      <c r="F3489" s="170"/>
      <c r="G3489" s="171"/>
      <c r="H3489" s="171"/>
    </row>
    <row r="3490" spans="4:8">
      <c r="D3490" s="168"/>
      <c r="E3490" s="169"/>
      <c r="F3490" s="170"/>
      <c r="G3490" s="171"/>
      <c r="H3490" s="171"/>
    </row>
    <row r="3491" spans="4:8">
      <c r="D3491" s="168"/>
      <c r="E3491" s="169"/>
      <c r="F3491" s="170"/>
      <c r="G3491" s="171"/>
      <c r="H3491" s="171"/>
    </row>
    <row r="3492" spans="4:8">
      <c r="D3492" s="168"/>
      <c r="E3492" s="169"/>
      <c r="F3492" s="170"/>
      <c r="G3492" s="171"/>
      <c r="H3492" s="171"/>
    </row>
    <row r="3493" spans="4:8">
      <c r="D3493" s="168"/>
      <c r="E3493" s="169"/>
      <c r="F3493" s="170"/>
      <c r="G3493" s="171"/>
      <c r="H3493" s="171"/>
    </row>
    <row r="3494" spans="4:8">
      <c r="D3494" s="168"/>
      <c r="E3494" s="169"/>
      <c r="F3494" s="170"/>
      <c r="G3494" s="171"/>
      <c r="H3494" s="171"/>
    </row>
    <row r="3495" spans="4:8">
      <c r="D3495" s="168"/>
      <c r="E3495" s="169"/>
      <c r="F3495" s="170"/>
      <c r="G3495" s="171"/>
      <c r="H3495" s="171"/>
    </row>
    <row r="3496" spans="4:8">
      <c r="D3496" s="168"/>
      <c r="E3496" s="169"/>
      <c r="F3496" s="170"/>
      <c r="G3496" s="171"/>
      <c r="H3496" s="171"/>
    </row>
    <row r="3497" spans="4:8">
      <c r="D3497" s="168"/>
      <c r="E3497" s="169"/>
      <c r="F3497" s="170"/>
      <c r="G3497" s="171"/>
      <c r="H3497" s="171"/>
    </row>
    <row r="3498" spans="4:8">
      <c r="D3498" s="168"/>
      <c r="E3498" s="169"/>
      <c r="F3498" s="170"/>
      <c r="G3498" s="171"/>
      <c r="H3498" s="171"/>
    </row>
    <row r="3499" spans="4:8">
      <c r="D3499" s="168"/>
      <c r="E3499" s="169"/>
      <c r="F3499" s="170"/>
      <c r="G3499" s="171"/>
      <c r="H3499" s="171"/>
    </row>
    <row r="3500" spans="4:8">
      <c r="D3500" s="168"/>
      <c r="E3500" s="169"/>
      <c r="F3500" s="170"/>
      <c r="G3500" s="171"/>
      <c r="H3500" s="171"/>
    </row>
    <row r="3501" spans="4:8">
      <c r="D3501" s="168"/>
      <c r="E3501" s="169"/>
      <c r="F3501" s="170"/>
      <c r="G3501" s="171"/>
      <c r="H3501" s="171"/>
    </row>
    <row r="3502" spans="4:8">
      <c r="D3502" s="168"/>
      <c r="E3502" s="169"/>
      <c r="F3502" s="170"/>
      <c r="G3502" s="171"/>
      <c r="H3502" s="171"/>
    </row>
    <row r="3503" spans="4:8">
      <c r="D3503" s="168"/>
      <c r="E3503" s="169"/>
      <c r="F3503" s="170"/>
      <c r="G3503" s="171"/>
      <c r="H3503" s="171"/>
    </row>
    <row r="3504" spans="4:8">
      <c r="D3504" s="168"/>
      <c r="E3504" s="169"/>
      <c r="F3504" s="170"/>
      <c r="G3504" s="171"/>
      <c r="H3504" s="171"/>
    </row>
    <row r="3505" spans="4:8">
      <c r="D3505" s="168"/>
      <c r="E3505" s="169"/>
      <c r="F3505" s="170"/>
      <c r="G3505" s="171"/>
      <c r="H3505" s="171"/>
    </row>
    <row r="3506" spans="4:8">
      <c r="D3506" s="168"/>
      <c r="E3506" s="169"/>
      <c r="F3506" s="170"/>
      <c r="G3506" s="171"/>
      <c r="H3506" s="171"/>
    </row>
    <row r="3507" spans="4:8">
      <c r="D3507" s="168"/>
      <c r="E3507" s="169"/>
      <c r="F3507" s="170"/>
      <c r="G3507" s="171"/>
      <c r="H3507" s="171"/>
    </row>
    <row r="3508" spans="4:8">
      <c r="D3508" s="168"/>
      <c r="E3508" s="169"/>
      <c r="F3508" s="170"/>
      <c r="G3508" s="171"/>
      <c r="H3508" s="171"/>
    </row>
    <row r="3509" spans="4:8">
      <c r="D3509" s="168"/>
      <c r="E3509" s="169"/>
      <c r="F3509" s="170"/>
      <c r="G3509" s="171"/>
      <c r="H3509" s="171"/>
    </row>
    <row r="3510" spans="4:8">
      <c r="D3510" s="168"/>
      <c r="E3510" s="169"/>
      <c r="F3510" s="170"/>
      <c r="G3510" s="171"/>
      <c r="H3510" s="171"/>
    </row>
    <row r="3511" spans="4:8">
      <c r="D3511" s="168"/>
      <c r="E3511" s="169"/>
      <c r="F3511" s="170"/>
      <c r="G3511" s="171"/>
      <c r="H3511" s="171"/>
    </row>
    <row r="3512" spans="4:8">
      <c r="D3512" s="168"/>
      <c r="E3512" s="169"/>
      <c r="F3512" s="170"/>
      <c r="G3512" s="171"/>
      <c r="H3512" s="171"/>
    </row>
    <row r="3513" spans="4:8">
      <c r="D3513" s="168"/>
      <c r="E3513" s="169"/>
      <c r="F3513" s="170"/>
      <c r="G3513" s="171"/>
      <c r="H3513" s="171"/>
    </row>
    <row r="3514" spans="4:8">
      <c r="D3514" s="168"/>
      <c r="E3514" s="169"/>
      <c r="F3514" s="170"/>
      <c r="G3514" s="171"/>
      <c r="H3514" s="171"/>
    </row>
    <row r="3515" spans="4:8">
      <c r="D3515" s="168"/>
      <c r="E3515" s="169"/>
      <c r="F3515" s="170"/>
      <c r="G3515" s="171"/>
      <c r="H3515" s="171"/>
    </row>
    <row r="3516" spans="4:8">
      <c r="D3516" s="168"/>
      <c r="E3516" s="169"/>
      <c r="F3516" s="170"/>
      <c r="G3516" s="171"/>
      <c r="H3516" s="171"/>
    </row>
    <row r="3517" spans="4:8">
      <c r="D3517" s="168"/>
      <c r="E3517" s="169"/>
      <c r="F3517" s="170"/>
      <c r="G3517" s="171"/>
      <c r="H3517" s="171"/>
    </row>
    <row r="3518" spans="4:8">
      <c r="D3518" s="168"/>
      <c r="E3518" s="169"/>
      <c r="F3518" s="170"/>
      <c r="G3518" s="171"/>
      <c r="H3518" s="171"/>
    </row>
    <row r="3519" spans="4:8">
      <c r="D3519" s="168"/>
      <c r="E3519" s="169"/>
      <c r="F3519" s="170"/>
      <c r="G3519" s="171"/>
      <c r="H3519" s="171"/>
    </row>
    <row r="3520" spans="4:8">
      <c r="D3520" s="168"/>
      <c r="E3520" s="169"/>
      <c r="F3520" s="170"/>
      <c r="G3520" s="171"/>
      <c r="H3520" s="171"/>
    </row>
    <row r="3521" spans="4:8">
      <c r="D3521" s="168"/>
      <c r="E3521" s="169"/>
      <c r="F3521" s="170"/>
      <c r="G3521" s="171"/>
      <c r="H3521" s="171"/>
    </row>
    <row r="3522" spans="4:8">
      <c r="D3522" s="168"/>
      <c r="E3522" s="169"/>
      <c r="F3522" s="170"/>
      <c r="G3522" s="171"/>
      <c r="H3522" s="171"/>
    </row>
    <row r="3523" spans="4:8">
      <c r="D3523" s="168"/>
      <c r="E3523" s="169"/>
      <c r="F3523" s="170"/>
      <c r="G3523" s="171"/>
      <c r="H3523" s="171"/>
    </row>
    <row r="3524" spans="4:8">
      <c r="D3524" s="168"/>
      <c r="E3524" s="169"/>
      <c r="F3524" s="170"/>
      <c r="G3524" s="171"/>
      <c r="H3524" s="171"/>
    </row>
    <row r="3525" spans="4:8">
      <c r="D3525" s="168"/>
      <c r="E3525" s="169"/>
      <c r="F3525" s="170"/>
      <c r="G3525" s="171"/>
      <c r="H3525" s="171"/>
    </row>
    <row r="3526" spans="4:8">
      <c r="D3526" s="168"/>
      <c r="E3526" s="169"/>
      <c r="F3526" s="170"/>
      <c r="G3526" s="171"/>
      <c r="H3526" s="171"/>
    </row>
    <row r="3527" spans="4:8">
      <c r="D3527" s="168"/>
      <c r="E3527" s="169"/>
      <c r="F3527" s="170"/>
      <c r="G3527" s="171"/>
      <c r="H3527" s="171"/>
    </row>
    <row r="3528" spans="4:8">
      <c r="D3528" s="168"/>
      <c r="E3528" s="169"/>
      <c r="F3528" s="170"/>
      <c r="G3528" s="171"/>
      <c r="H3528" s="171"/>
    </row>
    <row r="3529" spans="4:8">
      <c r="D3529" s="168"/>
      <c r="E3529" s="169"/>
      <c r="F3529" s="170"/>
      <c r="G3529" s="171"/>
      <c r="H3529" s="171"/>
    </row>
    <row r="3530" spans="4:8">
      <c r="D3530" s="168"/>
      <c r="E3530" s="169"/>
      <c r="F3530" s="170"/>
      <c r="G3530" s="171"/>
      <c r="H3530" s="171"/>
    </row>
    <row r="3531" spans="4:8">
      <c r="D3531" s="168"/>
      <c r="E3531" s="169"/>
      <c r="F3531" s="170"/>
      <c r="G3531" s="171"/>
      <c r="H3531" s="171"/>
    </row>
    <row r="3532" spans="4:8">
      <c r="D3532" s="168"/>
      <c r="E3532" s="169"/>
      <c r="F3532" s="170"/>
      <c r="G3532" s="171"/>
      <c r="H3532" s="171"/>
    </row>
    <row r="3533" spans="4:8">
      <c r="D3533" s="168"/>
      <c r="E3533" s="169"/>
      <c r="F3533" s="170"/>
      <c r="G3533" s="171"/>
      <c r="H3533" s="171"/>
    </row>
    <row r="3534" spans="4:8">
      <c r="D3534" s="168"/>
      <c r="E3534" s="169"/>
      <c r="F3534" s="170"/>
      <c r="G3534" s="171"/>
      <c r="H3534" s="171"/>
    </row>
    <row r="3535" spans="4:8">
      <c r="D3535" s="168"/>
      <c r="E3535" s="169"/>
      <c r="F3535" s="170"/>
      <c r="G3535" s="171"/>
      <c r="H3535" s="171"/>
    </row>
    <row r="3536" spans="4:8">
      <c r="D3536" s="168"/>
      <c r="E3536" s="169"/>
      <c r="F3536" s="170"/>
      <c r="G3536" s="171"/>
      <c r="H3536" s="171"/>
    </row>
    <row r="3537" spans="4:8">
      <c r="D3537" s="168"/>
      <c r="E3537" s="169"/>
      <c r="F3537" s="170"/>
      <c r="G3537" s="171"/>
      <c r="H3537" s="171"/>
    </row>
    <row r="3538" spans="4:8">
      <c r="D3538" s="168"/>
      <c r="E3538" s="169"/>
      <c r="F3538" s="170"/>
      <c r="G3538" s="171"/>
      <c r="H3538" s="171"/>
    </row>
    <row r="3539" spans="4:8">
      <c r="D3539" s="168"/>
      <c r="E3539" s="169"/>
      <c r="F3539" s="170"/>
      <c r="G3539" s="171"/>
      <c r="H3539" s="171"/>
    </row>
    <row r="3540" spans="4:8">
      <c r="D3540" s="168"/>
      <c r="E3540" s="169"/>
      <c r="F3540" s="170"/>
      <c r="G3540" s="171"/>
      <c r="H3540" s="171"/>
    </row>
    <row r="3541" spans="4:8">
      <c r="D3541" s="168"/>
      <c r="E3541" s="169"/>
      <c r="F3541" s="170"/>
      <c r="G3541" s="171"/>
      <c r="H3541" s="171"/>
    </row>
    <row r="3542" spans="4:8">
      <c r="D3542" s="168"/>
      <c r="E3542" s="169"/>
      <c r="F3542" s="170"/>
      <c r="G3542" s="171"/>
      <c r="H3542" s="171"/>
    </row>
    <row r="3543" spans="4:8">
      <c r="D3543" s="168"/>
      <c r="E3543" s="169"/>
      <c r="F3543" s="170"/>
      <c r="G3543" s="171"/>
      <c r="H3543" s="171"/>
    </row>
    <row r="3544" spans="4:8">
      <c r="D3544" s="168"/>
      <c r="E3544" s="169"/>
      <c r="F3544" s="170"/>
      <c r="G3544" s="171"/>
      <c r="H3544" s="171"/>
    </row>
    <row r="3545" spans="4:8">
      <c r="D3545" s="168"/>
      <c r="E3545" s="169"/>
      <c r="F3545" s="170"/>
      <c r="G3545" s="171"/>
      <c r="H3545" s="171"/>
    </row>
    <row r="3546" spans="4:8">
      <c r="D3546" s="168"/>
      <c r="E3546" s="169"/>
      <c r="F3546" s="170"/>
      <c r="G3546" s="171"/>
      <c r="H3546" s="171"/>
    </row>
    <row r="3547" spans="4:8">
      <c r="D3547" s="168"/>
      <c r="E3547" s="169"/>
      <c r="F3547" s="170"/>
      <c r="G3547" s="171"/>
      <c r="H3547" s="171"/>
    </row>
    <row r="3548" spans="4:8">
      <c r="D3548" s="168"/>
      <c r="E3548" s="169"/>
      <c r="F3548" s="170"/>
      <c r="G3548" s="171"/>
      <c r="H3548" s="171"/>
    </row>
    <row r="3549" spans="4:8">
      <c r="D3549" s="168"/>
      <c r="E3549" s="169"/>
      <c r="F3549" s="170"/>
      <c r="G3549" s="171"/>
      <c r="H3549" s="171"/>
    </row>
    <row r="3550" spans="4:8">
      <c r="D3550" s="168"/>
      <c r="E3550" s="169"/>
      <c r="F3550" s="170"/>
      <c r="G3550" s="171"/>
      <c r="H3550" s="171"/>
    </row>
    <row r="3551" spans="4:8">
      <c r="D3551" s="168"/>
      <c r="E3551" s="169"/>
      <c r="F3551" s="170"/>
      <c r="G3551" s="171"/>
      <c r="H3551" s="171"/>
    </row>
    <row r="3552" spans="4:8">
      <c r="D3552" s="168"/>
      <c r="E3552" s="169"/>
      <c r="F3552" s="170"/>
      <c r="G3552" s="171"/>
      <c r="H3552" s="171"/>
    </row>
    <row r="3553" spans="4:8">
      <c r="D3553" s="168"/>
      <c r="E3553" s="169"/>
      <c r="F3553" s="170"/>
      <c r="G3553" s="171"/>
      <c r="H3553" s="171"/>
    </row>
    <row r="3554" spans="4:8">
      <c r="D3554" s="168"/>
      <c r="E3554" s="169"/>
      <c r="F3554" s="170"/>
      <c r="G3554" s="171"/>
      <c r="H3554" s="171"/>
    </row>
    <row r="3555" spans="4:8">
      <c r="D3555" s="168"/>
      <c r="E3555" s="169"/>
      <c r="F3555" s="170"/>
      <c r="G3555" s="171"/>
      <c r="H3555" s="171"/>
    </row>
    <row r="3556" spans="4:8">
      <c r="D3556" s="168"/>
      <c r="E3556" s="169"/>
      <c r="F3556" s="170"/>
      <c r="G3556" s="171"/>
      <c r="H3556" s="171"/>
    </row>
    <row r="3557" spans="4:8">
      <c r="D3557" s="168"/>
      <c r="E3557" s="169"/>
      <c r="F3557" s="170"/>
      <c r="G3557" s="171"/>
      <c r="H3557" s="171"/>
    </row>
    <row r="3558" spans="4:8">
      <c r="D3558" s="168"/>
      <c r="E3558" s="169"/>
      <c r="F3558" s="170"/>
      <c r="G3558" s="171"/>
      <c r="H3558" s="171"/>
    </row>
    <row r="3559" spans="4:8">
      <c r="D3559" s="168"/>
      <c r="E3559" s="169"/>
      <c r="F3559" s="170"/>
      <c r="G3559" s="171"/>
      <c r="H3559" s="171"/>
    </row>
    <row r="3560" spans="4:8">
      <c r="D3560" s="168"/>
      <c r="E3560" s="169"/>
      <c r="F3560" s="170"/>
      <c r="G3560" s="171"/>
      <c r="H3560" s="171"/>
    </row>
    <row r="3561" spans="4:8">
      <c r="D3561" s="168"/>
      <c r="E3561" s="169"/>
      <c r="F3561" s="170"/>
      <c r="G3561" s="171"/>
      <c r="H3561" s="171"/>
    </row>
    <row r="3562" spans="4:8">
      <c r="D3562" s="168"/>
      <c r="E3562" s="169"/>
      <c r="F3562" s="170"/>
      <c r="G3562" s="171"/>
      <c r="H3562" s="171"/>
    </row>
    <row r="3563" spans="4:8">
      <c r="D3563" s="168"/>
      <c r="E3563" s="169"/>
      <c r="F3563" s="170"/>
      <c r="G3563" s="171"/>
      <c r="H3563" s="171"/>
    </row>
    <row r="3564" spans="4:8">
      <c r="D3564" s="168"/>
      <c r="E3564" s="169"/>
      <c r="F3564" s="170"/>
      <c r="G3564" s="171"/>
      <c r="H3564" s="171"/>
    </row>
    <row r="3565" spans="4:8">
      <c r="D3565" s="168"/>
      <c r="E3565" s="169"/>
      <c r="F3565" s="170"/>
      <c r="G3565" s="171"/>
      <c r="H3565" s="171"/>
    </row>
    <row r="3566" spans="4:8">
      <c r="D3566" s="168"/>
      <c r="E3566" s="169"/>
      <c r="F3566" s="170"/>
      <c r="G3566" s="171"/>
      <c r="H3566" s="171"/>
    </row>
    <row r="3567" spans="4:8">
      <c r="D3567" s="168"/>
      <c r="E3567" s="169"/>
      <c r="F3567" s="170"/>
      <c r="G3567" s="171"/>
      <c r="H3567" s="171"/>
    </row>
    <row r="3568" spans="4:8">
      <c r="D3568" s="168"/>
      <c r="E3568" s="169"/>
      <c r="F3568" s="170"/>
      <c r="G3568" s="171"/>
      <c r="H3568" s="171"/>
    </row>
    <row r="3569" spans="4:8">
      <c r="D3569" s="168"/>
      <c r="E3569" s="169"/>
      <c r="F3569" s="170"/>
      <c r="G3569" s="171"/>
      <c r="H3569" s="171"/>
    </row>
    <row r="3570" spans="4:8">
      <c r="D3570" s="168"/>
      <c r="E3570" s="169"/>
      <c r="F3570" s="170"/>
      <c r="G3570" s="171"/>
      <c r="H3570" s="171"/>
    </row>
    <row r="3571" spans="4:8">
      <c r="D3571" s="168"/>
      <c r="E3571" s="169"/>
      <c r="F3571" s="170"/>
      <c r="G3571" s="171"/>
      <c r="H3571" s="171"/>
    </row>
    <row r="3572" spans="4:8">
      <c r="D3572" s="168"/>
      <c r="E3572" s="169"/>
      <c r="F3572" s="170"/>
      <c r="G3572" s="171"/>
      <c r="H3572" s="171"/>
    </row>
    <row r="3573" spans="4:8">
      <c r="D3573" s="168"/>
      <c r="E3573" s="169"/>
      <c r="F3573" s="170"/>
      <c r="G3573" s="171"/>
      <c r="H3573" s="171"/>
    </row>
    <row r="3574" spans="4:8">
      <c r="D3574" s="168"/>
      <c r="E3574" s="169"/>
      <c r="F3574" s="170"/>
      <c r="G3574" s="171"/>
      <c r="H3574" s="171"/>
    </row>
    <row r="3575" spans="4:8">
      <c r="D3575" s="168"/>
      <c r="E3575" s="169"/>
      <c r="F3575" s="170"/>
      <c r="G3575" s="171"/>
      <c r="H3575" s="171"/>
    </row>
    <row r="3576" spans="4:8">
      <c r="D3576" s="168"/>
      <c r="E3576" s="169"/>
      <c r="F3576" s="170"/>
      <c r="G3576" s="171"/>
      <c r="H3576" s="171"/>
    </row>
    <row r="3577" spans="4:8">
      <c r="D3577" s="168"/>
      <c r="E3577" s="169"/>
      <c r="F3577" s="170"/>
      <c r="G3577" s="171"/>
      <c r="H3577" s="171"/>
    </row>
    <row r="3578" spans="4:8">
      <c r="D3578" s="168"/>
      <c r="E3578" s="169"/>
      <c r="F3578" s="170"/>
      <c r="G3578" s="171"/>
      <c r="H3578" s="171"/>
    </row>
    <row r="3579" spans="4:8">
      <c r="D3579" s="168"/>
      <c r="E3579" s="169"/>
      <c r="F3579" s="170"/>
      <c r="G3579" s="171"/>
      <c r="H3579" s="171"/>
    </row>
    <row r="3580" spans="4:8">
      <c r="D3580" s="168"/>
      <c r="E3580" s="169"/>
      <c r="F3580" s="170"/>
      <c r="G3580" s="171"/>
      <c r="H3580" s="171"/>
    </row>
    <row r="3581" spans="4:8">
      <c r="D3581" s="168"/>
      <c r="E3581" s="169"/>
      <c r="F3581" s="170"/>
      <c r="G3581" s="171"/>
      <c r="H3581" s="171"/>
    </row>
    <row r="3582" spans="4:8">
      <c r="D3582" s="168"/>
      <c r="E3582" s="169"/>
      <c r="F3582" s="170"/>
      <c r="G3582" s="171"/>
      <c r="H3582" s="171"/>
    </row>
    <row r="3583" spans="4:8">
      <c r="D3583" s="168"/>
      <c r="E3583" s="169"/>
      <c r="F3583" s="170"/>
      <c r="G3583" s="171"/>
      <c r="H3583" s="171"/>
    </row>
    <row r="3584" spans="4:8">
      <c r="D3584" s="168"/>
      <c r="E3584" s="169"/>
      <c r="F3584" s="170"/>
      <c r="G3584" s="171"/>
      <c r="H3584" s="171"/>
    </row>
    <row r="3585" spans="4:8">
      <c r="D3585" s="168"/>
      <c r="E3585" s="169"/>
      <c r="F3585" s="170"/>
      <c r="G3585" s="171"/>
      <c r="H3585" s="171"/>
    </row>
    <row r="3586" spans="4:8">
      <c r="D3586" s="168"/>
      <c r="E3586" s="169"/>
      <c r="F3586" s="170"/>
      <c r="G3586" s="171"/>
      <c r="H3586" s="171"/>
    </row>
    <row r="3587" spans="4:8">
      <c r="D3587" s="168"/>
      <c r="E3587" s="169"/>
      <c r="F3587" s="170"/>
      <c r="G3587" s="171"/>
      <c r="H3587" s="171"/>
    </row>
    <row r="3588" spans="4:8">
      <c r="D3588" s="168"/>
      <c r="E3588" s="169"/>
      <c r="F3588" s="170"/>
      <c r="G3588" s="171"/>
      <c r="H3588" s="171"/>
    </row>
    <row r="3589" spans="4:8">
      <c r="D3589" s="168"/>
      <c r="E3589" s="169"/>
      <c r="F3589" s="170"/>
      <c r="G3589" s="171"/>
      <c r="H3589" s="171"/>
    </row>
    <row r="3590" spans="4:8">
      <c r="D3590" s="168"/>
      <c r="E3590" s="169"/>
      <c r="F3590" s="170"/>
      <c r="G3590" s="171"/>
      <c r="H3590" s="171"/>
    </row>
    <row r="3591" spans="4:8">
      <c r="D3591" s="168"/>
      <c r="E3591" s="169"/>
      <c r="F3591" s="170"/>
      <c r="G3591" s="171"/>
      <c r="H3591" s="171"/>
    </row>
    <row r="3592" spans="4:8">
      <c r="D3592" s="168"/>
      <c r="E3592" s="169"/>
      <c r="F3592" s="170"/>
      <c r="G3592" s="171"/>
      <c r="H3592" s="171"/>
    </row>
    <row r="3593" spans="4:8">
      <c r="D3593" s="168"/>
      <c r="E3593" s="169"/>
      <c r="F3593" s="170"/>
      <c r="G3593" s="171"/>
      <c r="H3593" s="171"/>
    </row>
    <row r="3594" spans="4:8">
      <c r="D3594" s="168"/>
      <c r="E3594" s="169"/>
      <c r="F3594" s="170"/>
      <c r="G3594" s="171"/>
      <c r="H3594" s="171"/>
    </row>
    <row r="3595" spans="4:8">
      <c r="D3595" s="168"/>
      <c r="E3595" s="169"/>
      <c r="F3595" s="170"/>
      <c r="G3595" s="171"/>
      <c r="H3595" s="171"/>
    </row>
    <row r="3596" spans="4:8">
      <c r="D3596" s="168"/>
      <c r="E3596" s="169"/>
      <c r="F3596" s="170"/>
      <c r="G3596" s="171"/>
      <c r="H3596" s="171"/>
    </row>
    <row r="3597" spans="4:8">
      <c r="D3597" s="168"/>
      <c r="E3597" s="169"/>
      <c r="F3597" s="170"/>
      <c r="G3597" s="171"/>
      <c r="H3597" s="171"/>
    </row>
    <row r="3598" spans="4:8">
      <c r="D3598" s="168"/>
      <c r="E3598" s="169"/>
      <c r="F3598" s="170"/>
      <c r="G3598" s="171"/>
      <c r="H3598" s="171"/>
    </row>
    <row r="3599" spans="4:8">
      <c r="D3599" s="168"/>
      <c r="E3599" s="169"/>
      <c r="F3599" s="170"/>
      <c r="G3599" s="171"/>
      <c r="H3599" s="171"/>
    </row>
    <row r="3600" spans="4:8">
      <c r="D3600" s="168"/>
      <c r="E3600" s="169"/>
      <c r="F3600" s="170"/>
      <c r="G3600" s="171"/>
      <c r="H3600" s="171"/>
    </row>
    <row r="3601" spans="4:8">
      <c r="D3601" s="168"/>
      <c r="E3601" s="169"/>
      <c r="F3601" s="170"/>
      <c r="G3601" s="171"/>
      <c r="H3601" s="171"/>
    </row>
    <row r="3602" spans="4:8">
      <c r="D3602" s="168"/>
      <c r="E3602" s="169"/>
      <c r="F3602" s="170"/>
      <c r="G3602" s="171"/>
      <c r="H3602" s="171"/>
    </row>
    <row r="3603" spans="4:8">
      <c r="D3603" s="168"/>
      <c r="E3603" s="169"/>
      <c r="F3603" s="170"/>
      <c r="G3603" s="171"/>
      <c r="H3603" s="171"/>
    </row>
    <row r="3604" spans="4:8">
      <c r="D3604" s="168"/>
      <c r="E3604" s="169"/>
      <c r="F3604" s="170"/>
      <c r="G3604" s="171"/>
      <c r="H3604" s="171"/>
    </row>
    <row r="3605" spans="4:8">
      <c r="D3605" s="168"/>
      <c r="E3605" s="169"/>
      <c r="F3605" s="170"/>
      <c r="G3605" s="171"/>
      <c r="H3605" s="171"/>
    </row>
    <row r="3606" spans="4:8">
      <c r="D3606" s="168"/>
      <c r="E3606" s="169"/>
      <c r="F3606" s="170"/>
      <c r="G3606" s="171"/>
      <c r="H3606" s="171"/>
    </row>
    <row r="3607" spans="4:8">
      <c r="D3607" s="168"/>
      <c r="E3607" s="169"/>
      <c r="F3607" s="170"/>
      <c r="G3607" s="171"/>
      <c r="H3607" s="171"/>
    </row>
    <row r="3608" spans="4:8">
      <c r="D3608" s="168"/>
      <c r="E3608" s="169"/>
      <c r="F3608" s="170"/>
      <c r="G3608" s="171"/>
      <c r="H3608" s="171"/>
    </row>
    <row r="3609" spans="4:8">
      <c r="D3609" s="168"/>
      <c r="E3609" s="169"/>
      <c r="F3609" s="170"/>
      <c r="G3609" s="171"/>
      <c r="H3609" s="171"/>
    </row>
    <row r="3610" spans="4:8">
      <c r="D3610" s="168"/>
      <c r="E3610" s="169"/>
      <c r="F3610" s="170"/>
      <c r="G3610" s="171"/>
      <c r="H3610" s="171"/>
    </row>
    <row r="3611" spans="4:8">
      <c r="D3611" s="168"/>
      <c r="E3611" s="169"/>
      <c r="F3611" s="170"/>
      <c r="G3611" s="171"/>
      <c r="H3611" s="171"/>
    </row>
    <row r="3612" spans="4:8">
      <c r="D3612" s="168"/>
      <c r="E3612" s="169"/>
      <c r="F3612" s="170"/>
      <c r="G3612" s="171"/>
      <c r="H3612" s="171"/>
    </row>
    <row r="3613" spans="4:8">
      <c r="D3613" s="168"/>
      <c r="E3613" s="169"/>
      <c r="F3613" s="170"/>
      <c r="G3613" s="171"/>
      <c r="H3613" s="171"/>
    </row>
    <row r="3614" spans="4:8">
      <c r="D3614" s="168"/>
      <c r="E3614" s="169"/>
      <c r="F3614" s="170"/>
      <c r="G3614" s="171"/>
      <c r="H3614" s="171"/>
    </row>
    <row r="3615" spans="4:8">
      <c r="D3615" s="168"/>
      <c r="E3615" s="169"/>
      <c r="F3615" s="170"/>
      <c r="G3615" s="171"/>
      <c r="H3615" s="171"/>
    </row>
    <row r="3616" spans="4:8">
      <c r="D3616" s="168"/>
      <c r="E3616" s="169"/>
      <c r="F3616" s="170"/>
      <c r="G3616" s="171"/>
      <c r="H3616" s="171"/>
    </row>
    <row r="3617" spans="4:8">
      <c r="D3617" s="168"/>
      <c r="E3617" s="169"/>
      <c r="F3617" s="170"/>
      <c r="G3617" s="171"/>
      <c r="H3617" s="171"/>
    </row>
    <row r="3618" spans="4:8">
      <c r="D3618" s="168"/>
      <c r="E3618" s="169"/>
      <c r="F3618" s="170"/>
      <c r="G3618" s="171"/>
      <c r="H3618" s="171"/>
    </row>
    <row r="3619" spans="4:8">
      <c r="D3619" s="168"/>
      <c r="E3619" s="169"/>
      <c r="F3619" s="170"/>
      <c r="G3619" s="171"/>
      <c r="H3619" s="171"/>
    </row>
    <row r="3620" spans="4:8">
      <c r="D3620" s="168"/>
      <c r="E3620" s="169"/>
      <c r="F3620" s="170"/>
      <c r="G3620" s="171"/>
      <c r="H3620" s="171"/>
    </row>
    <row r="3621" spans="4:8">
      <c r="D3621" s="168"/>
      <c r="E3621" s="169"/>
      <c r="F3621" s="170"/>
      <c r="G3621" s="171"/>
      <c r="H3621" s="171"/>
    </row>
    <row r="3622" spans="4:8">
      <c r="D3622" s="168"/>
      <c r="E3622" s="169"/>
      <c r="F3622" s="170"/>
      <c r="G3622" s="171"/>
      <c r="H3622" s="171"/>
    </row>
    <row r="3623" spans="4:8">
      <c r="D3623" s="168"/>
      <c r="E3623" s="169"/>
      <c r="F3623" s="170"/>
      <c r="G3623" s="171"/>
      <c r="H3623" s="171"/>
    </row>
    <row r="3624" spans="4:8">
      <c r="D3624" s="168"/>
      <c r="E3624" s="169"/>
      <c r="F3624" s="170"/>
      <c r="G3624" s="171"/>
      <c r="H3624" s="171"/>
    </row>
    <row r="3625" spans="4:8">
      <c r="D3625" s="168"/>
      <c r="E3625" s="169"/>
      <c r="F3625" s="170"/>
      <c r="G3625" s="171"/>
      <c r="H3625" s="171"/>
    </row>
    <row r="3626" spans="4:8">
      <c r="D3626" s="168"/>
      <c r="E3626" s="169"/>
      <c r="F3626" s="170"/>
      <c r="G3626" s="171"/>
      <c r="H3626" s="171"/>
    </row>
    <row r="3627" spans="4:8">
      <c r="D3627" s="168"/>
      <c r="E3627" s="169"/>
      <c r="F3627" s="170"/>
      <c r="G3627" s="171"/>
      <c r="H3627" s="171"/>
    </row>
    <row r="3628" spans="4:8">
      <c r="D3628" s="168"/>
      <c r="E3628" s="169"/>
      <c r="F3628" s="170"/>
      <c r="G3628" s="171"/>
      <c r="H3628" s="171"/>
    </row>
    <row r="3629" spans="4:8">
      <c r="D3629" s="168"/>
      <c r="E3629" s="169"/>
      <c r="F3629" s="170"/>
      <c r="G3629" s="171"/>
      <c r="H3629" s="171"/>
    </row>
    <row r="3630" spans="4:8">
      <c r="D3630" s="168"/>
      <c r="E3630" s="169"/>
      <c r="F3630" s="170"/>
      <c r="G3630" s="171"/>
      <c r="H3630" s="171"/>
    </row>
    <row r="3631" spans="4:8">
      <c r="D3631" s="168"/>
      <c r="E3631" s="169"/>
      <c r="F3631" s="170"/>
      <c r="G3631" s="171"/>
      <c r="H3631" s="171"/>
    </row>
    <row r="3632" spans="4:8">
      <c r="D3632" s="168"/>
      <c r="E3632" s="169"/>
      <c r="F3632" s="170"/>
      <c r="G3632" s="171"/>
      <c r="H3632" s="171"/>
    </row>
    <row r="3633" spans="4:8">
      <c r="D3633" s="168"/>
      <c r="E3633" s="169"/>
      <c r="F3633" s="170"/>
      <c r="G3633" s="171"/>
      <c r="H3633" s="171"/>
    </row>
    <row r="3634" spans="4:8">
      <c r="D3634" s="168"/>
      <c r="E3634" s="169"/>
      <c r="F3634" s="170"/>
      <c r="G3634" s="171"/>
      <c r="H3634" s="171"/>
    </row>
    <row r="3635" spans="4:8">
      <c r="D3635" s="168"/>
      <c r="E3635" s="169"/>
      <c r="F3635" s="170"/>
      <c r="G3635" s="171"/>
      <c r="H3635" s="171"/>
    </row>
    <row r="3636" spans="4:8">
      <c r="D3636" s="168"/>
      <c r="E3636" s="169"/>
      <c r="F3636" s="170"/>
      <c r="G3636" s="171"/>
      <c r="H3636" s="171"/>
    </row>
    <row r="3637" spans="4:8">
      <c r="D3637" s="168"/>
      <c r="E3637" s="169"/>
      <c r="F3637" s="170"/>
      <c r="G3637" s="171"/>
      <c r="H3637" s="171"/>
    </row>
    <row r="3638" spans="4:8">
      <c r="D3638" s="168"/>
      <c r="E3638" s="169"/>
      <c r="F3638" s="170"/>
      <c r="G3638" s="171"/>
      <c r="H3638" s="171"/>
    </row>
    <row r="3639" spans="4:8">
      <c r="D3639" s="168"/>
      <c r="E3639" s="169"/>
      <c r="F3639" s="170"/>
      <c r="G3639" s="171"/>
      <c r="H3639" s="171"/>
    </row>
    <row r="3640" spans="4:8">
      <c r="D3640" s="168"/>
      <c r="E3640" s="169"/>
      <c r="F3640" s="170"/>
      <c r="G3640" s="171"/>
      <c r="H3640" s="171"/>
    </row>
    <row r="3641" spans="4:8">
      <c r="D3641" s="168"/>
      <c r="E3641" s="169"/>
      <c r="F3641" s="170"/>
      <c r="G3641" s="171"/>
      <c r="H3641" s="171"/>
    </row>
    <row r="3642" spans="4:8">
      <c r="D3642" s="168"/>
      <c r="E3642" s="169"/>
      <c r="F3642" s="170"/>
      <c r="G3642" s="171"/>
      <c r="H3642" s="171"/>
    </row>
    <row r="3643" spans="4:8">
      <c r="D3643" s="168"/>
      <c r="E3643" s="169"/>
      <c r="F3643" s="170"/>
      <c r="G3643" s="171"/>
      <c r="H3643" s="171"/>
    </row>
    <row r="3644" spans="4:8">
      <c r="D3644" s="168"/>
      <c r="E3644" s="169"/>
      <c r="F3644" s="170"/>
      <c r="G3644" s="171"/>
      <c r="H3644" s="171"/>
    </row>
    <row r="3645" spans="4:8">
      <c r="D3645" s="168"/>
      <c r="E3645" s="169"/>
      <c r="F3645" s="170"/>
      <c r="G3645" s="171"/>
      <c r="H3645" s="171"/>
    </row>
    <row r="3646" spans="4:8">
      <c r="D3646" s="168"/>
      <c r="E3646" s="169"/>
      <c r="F3646" s="170"/>
      <c r="G3646" s="171"/>
      <c r="H3646" s="171"/>
    </row>
    <row r="3647" spans="4:8">
      <c r="D3647" s="168"/>
      <c r="E3647" s="169"/>
      <c r="F3647" s="170"/>
      <c r="G3647" s="171"/>
      <c r="H3647" s="171"/>
    </row>
    <row r="3648" spans="4:8">
      <c r="D3648" s="168"/>
      <c r="E3648" s="169"/>
      <c r="F3648" s="170"/>
      <c r="G3648" s="171"/>
      <c r="H3648" s="171"/>
    </row>
    <row r="3649" spans="4:8">
      <c r="D3649" s="168"/>
      <c r="E3649" s="169"/>
      <c r="F3649" s="170"/>
      <c r="G3649" s="171"/>
      <c r="H3649" s="171"/>
    </row>
    <row r="3650" spans="4:8">
      <c r="D3650" s="168"/>
      <c r="E3650" s="169"/>
      <c r="F3650" s="170"/>
      <c r="G3650" s="171"/>
      <c r="H3650" s="171"/>
    </row>
    <row r="3651" spans="4:8">
      <c r="D3651" s="168"/>
      <c r="E3651" s="169"/>
      <c r="F3651" s="170"/>
      <c r="G3651" s="171"/>
      <c r="H3651" s="171"/>
    </row>
    <row r="3652" spans="4:8">
      <c r="D3652" s="168"/>
      <c r="E3652" s="169"/>
      <c r="F3652" s="170"/>
      <c r="G3652" s="171"/>
      <c r="H3652" s="171"/>
    </row>
    <row r="3653" spans="4:8">
      <c r="D3653" s="168"/>
      <c r="E3653" s="169"/>
      <c r="F3653" s="170"/>
      <c r="G3653" s="171"/>
      <c r="H3653" s="171"/>
    </row>
    <row r="3654" spans="4:8">
      <c r="D3654" s="168"/>
      <c r="E3654" s="169"/>
      <c r="F3654" s="170"/>
      <c r="G3654" s="171"/>
      <c r="H3654" s="171"/>
    </row>
    <row r="3655" spans="4:8">
      <c r="D3655" s="168"/>
      <c r="E3655" s="169"/>
      <c r="F3655" s="170"/>
      <c r="G3655" s="171"/>
      <c r="H3655" s="171"/>
    </row>
    <row r="3656" spans="4:8">
      <c r="D3656" s="168"/>
      <c r="E3656" s="169"/>
      <c r="F3656" s="170"/>
      <c r="G3656" s="171"/>
      <c r="H3656" s="171"/>
    </row>
    <row r="3657" spans="4:8">
      <c r="D3657" s="168"/>
      <c r="E3657" s="169"/>
      <c r="F3657" s="170"/>
      <c r="G3657" s="171"/>
      <c r="H3657" s="171"/>
    </row>
    <row r="3658" spans="4:8">
      <c r="D3658" s="168"/>
      <c r="E3658" s="169"/>
      <c r="F3658" s="170"/>
      <c r="G3658" s="171"/>
      <c r="H3658" s="171"/>
    </row>
    <row r="3659" spans="4:8">
      <c r="D3659" s="168"/>
      <c r="E3659" s="169"/>
      <c r="F3659" s="170"/>
      <c r="G3659" s="171"/>
      <c r="H3659" s="171"/>
    </row>
    <row r="3660" spans="4:8">
      <c r="D3660" s="168"/>
      <c r="E3660" s="169"/>
      <c r="F3660" s="170"/>
      <c r="G3660" s="171"/>
      <c r="H3660" s="171"/>
    </row>
    <row r="3661" spans="4:8">
      <c r="D3661" s="168"/>
      <c r="E3661" s="169"/>
      <c r="F3661" s="170"/>
      <c r="G3661" s="171"/>
      <c r="H3661" s="171"/>
    </row>
    <row r="3662" spans="4:8">
      <c r="D3662" s="168"/>
      <c r="E3662" s="169"/>
      <c r="F3662" s="170"/>
      <c r="G3662" s="171"/>
      <c r="H3662" s="171"/>
    </row>
    <row r="3663" spans="4:8">
      <c r="D3663" s="168"/>
      <c r="E3663" s="169"/>
      <c r="F3663" s="170"/>
      <c r="G3663" s="171"/>
      <c r="H3663" s="171"/>
    </row>
    <row r="3664" spans="4:8">
      <c r="D3664" s="168"/>
      <c r="E3664" s="169"/>
      <c r="F3664" s="170"/>
      <c r="G3664" s="171"/>
      <c r="H3664" s="171"/>
    </row>
    <row r="3665" spans="4:8">
      <c r="D3665" s="168"/>
      <c r="E3665" s="169"/>
      <c r="F3665" s="170"/>
      <c r="G3665" s="171"/>
      <c r="H3665" s="171"/>
    </row>
    <row r="3666" spans="4:8">
      <c r="D3666" s="168"/>
      <c r="E3666" s="169"/>
      <c r="F3666" s="170"/>
      <c r="G3666" s="171"/>
      <c r="H3666" s="171"/>
    </row>
    <row r="3667" spans="4:8">
      <c r="D3667" s="168"/>
      <c r="E3667" s="169"/>
      <c r="F3667" s="170"/>
      <c r="G3667" s="171"/>
      <c r="H3667" s="171"/>
    </row>
    <row r="3668" spans="4:8">
      <c r="D3668" s="168"/>
      <c r="E3668" s="169"/>
      <c r="F3668" s="170"/>
      <c r="G3668" s="171"/>
      <c r="H3668" s="171"/>
    </row>
    <row r="3669" spans="4:8">
      <c r="D3669" s="168"/>
      <c r="E3669" s="169"/>
      <c r="F3669" s="170"/>
      <c r="G3669" s="171"/>
      <c r="H3669" s="171"/>
    </row>
    <row r="3670" spans="4:8">
      <c r="D3670" s="168"/>
      <c r="E3670" s="169"/>
      <c r="F3670" s="170"/>
      <c r="G3670" s="171"/>
      <c r="H3670" s="171"/>
    </row>
    <row r="3671" spans="4:8">
      <c r="D3671" s="168"/>
      <c r="E3671" s="169"/>
      <c r="F3671" s="170"/>
      <c r="G3671" s="171"/>
      <c r="H3671" s="171"/>
    </row>
    <row r="3672" spans="4:8">
      <c r="D3672" s="168"/>
      <c r="E3672" s="169"/>
      <c r="F3672" s="170"/>
      <c r="G3672" s="171"/>
      <c r="H3672" s="171"/>
    </row>
    <row r="3673" spans="4:8">
      <c r="D3673" s="168"/>
      <c r="E3673" s="169"/>
      <c r="F3673" s="170"/>
      <c r="G3673" s="171"/>
      <c r="H3673" s="171"/>
    </row>
    <row r="3674" spans="4:8">
      <c r="D3674" s="168"/>
      <c r="E3674" s="169"/>
      <c r="F3674" s="170"/>
      <c r="G3674" s="171"/>
      <c r="H3674" s="171"/>
    </row>
    <row r="3675" spans="4:8">
      <c r="D3675" s="168"/>
      <c r="E3675" s="169"/>
      <c r="F3675" s="170"/>
      <c r="G3675" s="171"/>
      <c r="H3675" s="171"/>
    </row>
    <row r="3676" spans="4:8">
      <c r="D3676" s="168"/>
      <c r="E3676" s="169"/>
      <c r="F3676" s="170"/>
      <c r="G3676" s="171"/>
      <c r="H3676" s="171"/>
    </row>
    <row r="3677" spans="4:8">
      <c r="D3677" s="168"/>
      <c r="E3677" s="169"/>
      <c r="F3677" s="170"/>
      <c r="G3677" s="171"/>
      <c r="H3677" s="171"/>
    </row>
    <row r="3678" spans="4:8">
      <c r="D3678" s="168"/>
      <c r="E3678" s="169"/>
      <c r="F3678" s="170"/>
      <c r="G3678" s="171"/>
      <c r="H3678" s="171"/>
    </row>
    <row r="3679" spans="4:8">
      <c r="D3679" s="168"/>
      <c r="E3679" s="169"/>
      <c r="F3679" s="170"/>
      <c r="G3679" s="171"/>
      <c r="H3679" s="171"/>
    </row>
    <row r="3680" spans="4:8">
      <c r="D3680" s="168"/>
      <c r="E3680" s="169"/>
      <c r="F3680" s="170"/>
      <c r="G3680" s="171"/>
      <c r="H3680" s="171"/>
    </row>
    <row r="3681" spans="4:8">
      <c r="D3681" s="168"/>
      <c r="E3681" s="169"/>
      <c r="F3681" s="170"/>
      <c r="G3681" s="171"/>
      <c r="H3681" s="171"/>
    </row>
    <row r="3682" spans="4:8">
      <c r="D3682" s="168"/>
      <c r="E3682" s="169"/>
      <c r="F3682" s="170"/>
      <c r="G3682" s="171"/>
      <c r="H3682" s="171"/>
    </row>
    <row r="3683" spans="4:8">
      <c r="D3683" s="168"/>
      <c r="E3683" s="169"/>
      <c r="F3683" s="170"/>
      <c r="G3683" s="171"/>
      <c r="H3683" s="171"/>
    </row>
    <row r="3684" spans="4:8">
      <c r="D3684" s="168"/>
      <c r="E3684" s="169"/>
      <c r="F3684" s="170"/>
      <c r="G3684" s="171"/>
      <c r="H3684" s="171"/>
    </row>
    <row r="3685" spans="4:8">
      <c r="D3685" s="168"/>
      <c r="E3685" s="169"/>
      <c r="F3685" s="170"/>
      <c r="G3685" s="171"/>
      <c r="H3685" s="171"/>
    </row>
    <row r="3686" spans="4:8">
      <c r="D3686" s="168"/>
      <c r="E3686" s="169"/>
      <c r="F3686" s="170"/>
      <c r="G3686" s="171"/>
      <c r="H3686" s="171"/>
    </row>
    <row r="3687" spans="4:8">
      <c r="D3687" s="168"/>
      <c r="E3687" s="169"/>
      <c r="F3687" s="170"/>
      <c r="G3687" s="171"/>
      <c r="H3687" s="171"/>
    </row>
    <row r="3688" spans="4:8">
      <c r="D3688" s="168"/>
      <c r="E3688" s="169"/>
      <c r="F3688" s="170"/>
      <c r="G3688" s="171"/>
      <c r="H3688" s="171"/>
    </row>
    <row r="3689" spans="4:8">
      <c r="D3689" s="168"/>
      <c r="E3689" s="169"/>
      <c r="F3689" s="170"/>
      <c r="G3689" s="171"/>
      <c r="H3689" s="171"/>
    </row>
    <row r="3690" spans="4:8">
      <c r="D3690" s="168"/>
      <c r="E3690" s="169"/>
      <c r="F3690" s="170"/>
      <c r="G3690" s="171"/>
      <c r="H3690" s="171"/>
    </row>
    <row r="3691" spans="4:8">
      <c r="D3691" s="168"/>
      <c r="E3691" s="169"/>
      <c r="F3691" s="170"/>
      <c r="G3691" s="171"/>
      <c r="H3691" s="171"/>
    </row>
    <row r="3692" spans="4:8">
      <c r="D3692" s="168"/>
      <c r="E3692" s="169"/>
      <c r="F3692" s="170"/>
      <c r="G3692" s="171"/>
      <c r="H3692" s="171"/>
    </row>
    <row r="3693" spans="4:8">
      <c r="D3693" s="168"/>
      <c r="E3693" s="169"/>
      <c r="F3693" s="170"/>
      <c r="G3693" s="171"/>
      <c r="H3693" s="171"/>
    </row>
    <row r="3694" spans="4:8">
      <c r="D3694" s="168"/>
      <c r="E3694" s="169"/>
      <c r="F3694" s="170"/>
      <c r="G3694" s="171"/>
      <c r="H3694" s="171"/>
    </row>
    <row r="3695" spans="4:8">
      <c r="D3695" s="168"/>
      <c r="E3695" s="169"/>
      <c r="F3695" s="170"/>
      <c r="G3695" s="171"/>
      <c r="H3695" s="171"/>
    </row>
    <row r="3696" spans="4:8">
      <c r="D3696" s="168"/>
      <c r="E3696" s="169"/>
      <c r="F3696" s="170"/>
      <c r="G3696" s="171"/>
      <c r="H3696" s="171"/>
    </row>
    <row r="3697" spans="4:8">
      <c r="D3697" s="168"/>
      <c r="E3697" s="169"/>
      <c r="F3697" s="170"/>
      <c r="G3697" s="171"/>
      <c r="H3697" s="171"/>
    </row>
    <row r="3698" spans="4:8">
      <c r="D3698" s="168"/>
      <c r="E3698" s="169"/>
      <c r="F3698" s="170"/>
      <c r="G3698" s="171"/>
      <c r="H3698" s="171"/>
    </row>
    <row r="3699" spans="4:8">
      <c r="D3699" s="168"/>
      <c r="E3699" s="169"/>
      <c r="F3699" s="170"/>
      <c r="G3699" s="171"/>
      <c r="H3699" s="171"/>
    </row>
    <row r="3700" spans="4:8">
      <c r="D3700" s="168"/>
      <c r="E3700" s="169"/>
      <c r="F3700" s="170"/>
      <c r="G3700" s="171"/>
      <c r="H3700" s="171"/>
    </row>
    <row r="3701" spans="4:8">
      <c r="D3701" s="168"/>
      <c r="E3701" s="169"/>
      <c r="F3701" s="170"/>
      <c r="G3701" s="171"/>
      <c r="H3701" s="171"/>
    </row>
    <row r="3702" spans="4:8">
      <c r="D3702" s="168"/>
      <c r="E3702" s="169"/>
      <c r="F3702" s="170"/>
      <c r="G3702" s="171"/>
      <c r="H3702" s="171"/>
    </row>
    <row r="3703" spans="4:8">
      <c r="D3703" s="168"/>
      <c r="E3703" s="169"/>
      <c r="F3703" s="170"/>
      <c r="G3703" s="171"/>
      <c r="H3703" s="171"/>
    </row>
    <row r="3704" spans="4:8">
      <c r="D3704" s="168"/>
      <c r="E3704" s="169"/>
      <c r="F3704" s="170"/>
      <c r="G3704" s="171"/>
      <c r="H3704" s="171"/>
    </row>
    <row r="3705" spans="4:8">
      <c r="D3705" s="168"/>
      <c r="E3705" s="169"/>
      <c r="F3705" s="170"/>
      <c r="G3705" s="171"/>
      <c r="H3705" s="171"/>
    </row>
    <row r="3706" spans="4:8">
      <c r="D3706" s="168"/>
      <c r="E3706" s="169"/>
      <c r="F3706" s="170"/>
      <c r="G3706" s="171"/>
      <c r="H3706" s="171"/>
    </row>
    <row r="3707" spans="4:8">
      <c r="D3707" s="168"/>
      <c r="E3707" s="169"/>
      <c r="F3707" s="170"/>
      <c r="G3707" s="171"/>
      <c r="H3707" s="171"/>
    </row>
    <row r="3708" spans="4:8">
      <c r="D3708" s="168"/>
      <c r="E3708" s="169"/>
      <c r="F3708" s="170"/>
      <c r="G3708" s="171"/>
      <c r="H3708" s="171"/>
    </row>
    <row r="3709" spans="4:8">
      <c r="D3709" s="168"/>
      <c r="E3709" s="169"/>
      <c r="F3709" s="170"/>
      <c r="G3709" s="171"/>
      <c r="H3709" s="171"/>
    </row>
    <row r="3710" spans="4:8">
      <c r="D3710" s="168"/>
      <c r="E3710" s="169"/>
      <c r="F3710" s="170"/>
      <c r="G3710" s="171"/>
      <c r="H3710" s="171"/>
    </row>
    <row r="3711" spans="4:8">
      <c r="D3711" s="168"/>
      <c r="E3711" s="169"/>
      <c r="F3711" s="170"/>
      <c r="G3711" s="171"/>
      <c r="H3711" s="171"/>
    </row>
    <row r="3712" spans="4:8">
      <c r="D3712" s="168"/>
      <c r="E3712" s="169"/>
      <c r="F3712" s="170"/>
      <c r="G3712" s="171"/>
      <c r="H3712" s="171"/>
    </row>
    <row r="3713" spans="4:8">
      <c r="D3713" s="168"/>
      <c r="E3713" s="169"/>
      <c r="F3713" s="170"/>
      <c r="G3713" s="171"/>
      <c r="H3713" s="171"/>
    </row>
    <row r="3714" spans="4:8">
      <c r="D3714" s="168"/>
      <c r="E3714" s="169"/>
      <c r="F3714" s="170"/>
      <c r="G3714" s="171"/>
      <c r="H3714" s="171"/>
    </row>
    <row r="3715" spans="4:8">
      <c r="D3715" s="168"/>
      <c r="E3715" s="169"/>
      <c r="F3715" s="170"/>
      <c r="G3715" s="171"/>
      <c r="H3715" s="171"/>
    </row>
    <row r="3716" spans="4:8">
      <c r="D3716" s="168"/>
      <c r="E3716" s="169"/>
      <c r="F3716" s="170"/>
      <c r="G3716" s="171"/>
      <c r="H3716" s="171"/>
    </row>
    <row r="3717" spans="4:8">
      <c r="D3717" s="168"/>
      <c r="E3717" s="169"/>
      <c r="F3717" s="170"/>
      <c r="G3717" s="171"/>
      <c r="H3717" s="171"/>
    </row>
    <row r="3718" spans="4:8">
      <c r="D3718" s="168"/>
      <c r="E3718" s="169"/>
      <c r="F3718" s="170"/>
      <c r="G3718" s="171"/>
      <c r="H3718" s="171"/>
    </row>
    <row r="3719" spans="4:8">
      <c r="D3719" s="168"/>
      <c r="E3719" s="169"/>
      <c r="F3719" s="170"/>
      <c r="G3719" s="171"/>
      <c r="H3719" s="171"/>
    </row>
    <row r="3720" spans="4:8">
      <c r="D3720" s="168"/>
      <c r="E3720" s="169"/>
      <c r="F3720" s="170"/>
      <c r="G3720" s="171"/>
      <c r="H3720" s="171"/>
    </row>
    <row r="3721" spans="4:8">
      <c r="D3721" s="168"/>
      <c r="E3721" s="169"/>
      <c r="F3721" s="170"/>
      <c r="G3721" s="171"/>
      <c r="H3721" s="171"/>
    </row>
    <row r="3722" spans="4:8">
      <c r="D3722" s="168"/>
      <c r="E3722" s="169"/>
      <c r="F3722" s="170"/>
      <c r="G3722" s="171"/>
      <c r="H3722" s="171"/>
    </row>
    <row r="3723" spans="4:8">
      <c r="D3723" s="168"/>
      <c r="E3723" s="169"/>
      <c r="F3723" s="170"/>
      <c r="G3723" s="171"/>
      <c r="H3723" s="171"/>
    </row>
    <row r="3724" spans="4:8">
      <c r="D3724" s="168"/>
      <c r="E3724" s="169"/>
      <c r="F3724" s="170"/>
      <c r="G3724" s="171"/>
      <c r="H3724" s="171"/>
    </row>
    <row r="3725" spans="4:8">
      <c r="D3725" s="168"/>
      <c r="E3725" s="169"/>
      <c r="F3725" s="170"/>
      <c r="G3725" s="171"/>
      <c r="H3725" s="171"/>
    </row>
    <row r="3726" spans="4:8">
      <c r="D3726" s="168"/>
      <c r="E3726" s="169"/>
      <c r="F3726" s="170"/>
      <c r="G3726" s="171"/>
      <c r="H3726" s="171"/>
    </row>
    <row r="3727" spans="4:8">
      <c r="D3727" s="168"/>
      <c r="E3727" s="169"/>
      <c r="F3727" s="170"/>
      <c r="G3727" s="171"/>
      <c r="H3727" s="171"/>
    </row>
    <row r="3728" spans="4:8">
      <c r="D3728" s="168"/>
      <c r="E3728" s="169"/>
      <c r="F3728" s="170"/>
      <c r="G3728" s="171"/>
      <c r="H3728" s="171"/>
    </row>
    <row r="3729" spans="4:8">
      <c r="D3729" s="168"/>
      <c r="E3729" s="169"/>
      <c r="F3729" s="170"/>
      <c r="G3729" s="171"/>
      <c r="H3729" s="171"/>
    </row>
    <row r="3730" spans="4:8">
      <c r="D3730" s="168"/>
      <c r="E3730" s="169"/>
      <c r="F3730" s="170"/>
      <c r="G3730" s="171"/>
      <c r="H3730" s="171"/>
    </row>
    <row r="3731" spans="4:8">
      <c r="D3731" s="168"/>
      <c r="E3731" s="169"/>
      <c r="F3731" s="170"/>
      <c r="G3731" s="171"/>
      <c r="H3731" s="171"/>
    </row>
    <row r="3732" spans="4:8">
      <c r="D3732" s="168"/>
      <c r="E3732" s="169"/>
      <c r="F3732" s="170"/>
      <c r="G3732" s="171"/>
      <c r="H3732" s="171"/>
    </row>
    <row r="3733" spans="4:8">
      <c r="D3733" s="168"/>
      <c r="E3733" s="169"/>
      <c r="F3733" s="170"/>
      <c r="G3733" s="171"/>
      <c r="H3733" s="171"/>
    </row>
    <row r="3734" spans="4:8">
      <c r="D3734" s="168"/>
      <c r="E3734" s="169"/>
      <c r="F3734" s="170"/>
      <c r="G3734" s="171"/>
      <c r="H3734" s="171"/>
    </row>
    <row r="3735" spans="4:8">
      <c r="D3735" s="168"/>
      <c r="E3735" s="169"/>
      <c r="F3735" s="170"/>
      <c r="G3735" s="171"/>
      <c r="H3735" s="171"/>
    </row>
    <row r="3736" spans="4:8">
      <c r="D3736" s="168"/>
      <c r="E3736" s="169"/>
      <c r="F3736" s="170"/>
      <c r="G3736" s="171"/>
      <c r="H3736" s="171"/>
    </row>
    <row r="3737" spans="4:8">
      <c r="D3737" s="168"/>
      <c r="E3737" s="169"/>
      <c r="F3737" s="170"/>
      <c r="G3737" s="171"/>
      <c r="H3737" s="171"/>
    </row>
    <row r="3738" spans="4:8">
      <c r="D3738" s="168"/>
      <c r="E3738" s="169"/>
      <c r="F3738" s="170"/>
      <c r="G3738" s="171"/>
      <c r="H3738" s="171"/>
    </row>
    <row r="3739" spans="4:8">
      <c r="D3739" s="168"/>
      <c r="E3739" s="169"/>
      <c r="F3739" s="170"/>
      <c r="G3739" s="171"/>
      <c r="H3739" s="171"/>
    </row>
    <row r="3740" spans="4:8">
      <c r="D3740" s="168"/>
      <c r="E3740" s="169"/>
      <c r="F3740" s="170"/>
      <c r="G3740" s="171"/>
      <c r="H3740" s="171"/>
    </row>
    <row r="3741" spans="4:8">
      <c r="D3741" s="168"/>
      <c r="E3741" s="169"/>
      <c r="F3741" s="170"/>
      <c r="G3741" s="171"/>
      <c r="H3741" s="171"/>
    </row>
    <row r="3742" spans="4:8">
      <c r="D3742" s="168"/>
      <c r="E3742" s="169"/>
      <c r="F3742" s="170"/>
      <c r="G3742" s="171"/>
      <c r="H3742" s="171"/>
    </row>
    <row r="3743" spans="4:8">
      <c r="D3743" s="168"/>
      <c r="E3743" s="169"/>
      <c r="F3743" s="170"/>
      <c r="G3743" s="171"/>
      <c r="H3743" s="171"/>
    </row>
    <row r="3744" spans="4:8">
      <c r="D3744" s="168"/>
      <c r="E3744" s="169"/>
      <c r="F3744" s="170"/>
      <c r="G3744" s="171"/>
      <c r="H3744" s="171"/>
    </row>
    <row r="3745" spans="4:8">
      <c r="D3745" s="168"/>
      <c r="E3745" s="169"/>
      <c r="F3745" s="170"/>
      <c r="G3745" s="171"/>
      <c r="H3745" s="171"/>
    </row>
    <row r="3746" spans="4:8">
      <c r="D3746" s="168"/>
      <c r="E3746" s="169"/>
      <c r="F3746" s="170"/>
      <c r="G3746" s="171"/>
      <c r="H3746" s="171"/>
    </row>
    <row r="3747" spans="4:8">
      <c r="D3747" s="168"/>
      <c r="E3747" s="169"/>
      <c r="F3747" s="170"/>
      <c r="G3747" s="171"/>
      <c r="H3747" s="171"/>
    </row>
    <row r="3748" spans="4:8">
      <c r="D3748" s="168"/>
      <c r="E3748" s="169"/>
      <c r="F3748" s="170"/>
      <c r="G3748" s="171"/>
      <c r="H3748" s="171"/>
    </row>
    <row r="3749" spans="4:8">
      <c r="D3749" s="168"/>
      <c r="E3749" s="169"/>
      <c r="F3749" s="170"/>
      <c r="G3749" s="171"/>
      <c r="H3749" s="171"/>
    </row>
    <row r="3750" spans="4:8">
      <c r="D3750" s="168"/>
      <c r="E3750" s="169"/>
      <c r="F3750" s="170"/>
      <c r="G3750" s="171"/>
      <c r="H3750" s="171"/>
    </row>
    <row r="3751" spans="4:8">
      <c r="D3751" s="168"/>
      <c r="E3751" s="169"/>
      <c r="F3751" s="170"/>
      <c r="G3751" s="171"/>
      <c r="H3751" s="171"/>
    </row>
    <row r="3752" spans="4:8">
      <c r="D3752" s="168"/>
      <c r="E3752" s="169"/>
      <c r="F3752" s="170"/>
      <c r="G3752" s="171"/>
      <c r="H3752" s="171"/>
    </row>
    <row r="3753" spans="4:8">
      <c r="D3753" s="168"/>
      <c r="E3753" s="169"/>
      <c r="F3753" s="170"/>
      <c r="G3753" s="171"/>
      <c r="H3753" s="171"/>
    </row>
    <row r="3754" spans="4:8">
      <c r="D3754" s="168"/>
      <c r="E3754" s="169"/>
      <c r="F3754" s="170"/>
      <c r="G3754" s="171"/>
      <c r="H3754" s="171"/>
    </row>
    <row r="3755" spans="4:8">
      <c r="D3755" s="168"/>
      <c r="E3755" s="169"/>
      <c r="F3755" s="170"/>
      <c r="G3755" s="171"/>
      <c r="H3755" s="171"/>
    </row>
    <row r="3756" spans="4:8">
      <c r="D3756" s="168"/>
      <c r="E3756" s="169"/>
      <c r="F3756" s="170"/>
      <c r="G3756" s="171"/>
      <c r="H3756" s="171"/>
    </row>
    <row r="3757" spans="4:8">
      <c r="D3757" s="168"/>
      <c r="E3757" s="169"/>
      <c r="F3757" s="170"/>
      <c r="G3757" s="171"/>
      <c r="H3757" s="171"/>
    </row>
    <row r="3758" spans="4:8">
      <c r="D3758" s="168"/>
      <c r="E3758" s="169"/>
      <c r="F3758" s="170"/>
      <c r="G3758" s="171"/>
      <c r="H3758" s="171"/>
    </row>
    <row r="3759" spans="4:8">
      <c r="D3759" s="168"/>
      <c r="E3759" s="169"/>
      <c r="F3759" s="170"/>
      <c r="G3759" s="171"/>
      <c r="H3759" s="171"/>
    </row>
    <row r="3760" spans="4:8">
      <c r="D3760" s="168"/>
      <c r="E3760" s="169"/>
      <c r="F3760" s="170"/>
      <c r="G3760" s="171"/>
      <c r="H3760" s="171"/>
    </row>
    <row r="3761" spans="4:8">
      <c r="D3761" s="168"/>
      <c r="E3761" s="169"/>
      <c r="F3761" s="170"/>
      <c r="G3761" s="171"/>
      <c r="H3761" s="171"/>
    </row>
    <row r="3762" spans="4:8">
      <c r="D3762" s="168"/>
      <c r="E3762" s="169"/>
      <c r="F3762" s="170"/>
      <c r="G3762" s="171"/>
      <c r="H3762" s="171"/>
    </row>
    <row r="3763" spans="4:8">
      <c r="D3763" s="168"/>
      <c r="E3763" s="169"/>
      <c r="F3763" s="170"/>
      <c r="G3763" s="171"/>
      <c r="H3763" s="171"/>
    </row>
    <row r="3764" spans="4:8">
      <c r="D3764" s="168"/>
      <c r="E3764" s="169"/>
      <c r="F3764" s="170"/>
      <c r="G3764" s="171"/>
      <c r="H3764" s="171"/>
    </row>
    <row r="3765" spans="4:8">
      <c r="D3765" s="168"/>
      <c r="E3765" s="169"/>
      <c r="F3765" s="170"/>
      <c r="G3765" s="171"/>
      <c r="H3765" s="171"/>
    </row>
    <row r="3766" spans="4:8">
      <c r="D3766" s="168"/>
      <c r="E3766" s="169"/>
      <c r="F3766" s="170"/>
      <c r="G3766" s="171"/>
      <c r="H3766" s="171"/>
    </row>
    <row r="3767" spans="4:8">
      <c r="D3767" s="168"/>
      <c r="E3767" s="169"/>
      <c r="F3767" s="170"/>
      <c r="G3767" s="171"/>
      <c r="H3767" s="171"/>
    </row>
    <row r="3768" spans="4:8">
      <c r="D3768" s="168"/>
      <c r="E3768" s="169"/>
      <c r="F3768" s="170"/>
      <c r="G3768" s="171"/>
      <c r="H3768" s="171"/>
    </row>
    <row r="3769" spans="4:8">
      <c r="D3769" s="168"/>
      <c r="E3769" s="169"/>
      <c r="F3769" s="170"/>
      <c r="G3769" s="171"/>
      <c r="H3769" s="171"/>
    </row>
    <row r="3770" spans="4:8">
      <c r="D3770" s="168"/>
      <c r="E3770" s="169"/>
      <c r="F3770" s="170"/>
      <c r="G3770" s="171"/>
      <c r="H3770" s="171"/>
    </row>
    <row r="3771" spans="4:8">
      <c r="D3771" s="168"/>
      <c r="E3771" s="169"/>
      <c r="F3771" s="170"/>
      <c r="G3771" s="171"/>
      <c r="H3771" s="171"/>
    </row>
    <row r="3772" spans="4:8">
      <c r="D3772" s="168"/>
      <c r="E3772" s="169"/>
      <c r="F3772" s="170"/>
      <c r="G3772" s="171"/>
      <c r="H3772" s="171"/>
    </row>
    <row r="3773" spans="4:8">
      <c r="D3773" s="168"/>
      <c r="E3773" s="169"/>
      <c r="F3773" s="170"/>
      <c r="G3773" s="171"/>
      <c r="H3773" s="171"/>
    </row>
    <row r="3774" spans="4:8">
      <c r="D3774" s="168"/>
      <c r="E3774" s="169"/>
      <c r="F3774" s="170"/>
      <c r="G3774" s="171"/>
      <c r="H3774" s="171"/>
    </row>
    <row r="3775" spans="4:8">
      <c r="D3775" s="168"/>
      <c r="E3775" s="169"/>
      <c r="F3775" s="170"/>
      <c r="G3775" s="171"/>
      <c r="H3775" s="171"/>
    </row>
    <row r="3776" spans="4:8">
      <c r="D3776" s="168"/>
      <c r="E3776" s="169"/>
      <c r="F3776" s="170"/>
      <c r="G3776" s="171"/>
      <c r="H3776" s="171"/>
    </row>
    <row r="3777" spans="4:8">
      <c r="D3777" s="168"/>
      <c r="E3777" s="169"/>
      <c r="F3777" s="170"/>
      <c r="G3777" s="171"/>
      <c r="H3777" s="171"/>
    </row>
    <row r="3778" spans="4:8">
      <c r="D3778" s="168"/>
      <c r="E3778" s="169"/>
      <c r="F3778" s="170"/>
      <c r="G3778" s="171"/>
      <c r="H3778" s="171"/>
    </row>
    <row r="3779" spans="4:8">
      <c r="D3779" s="168"/>
      <c r="E3779" s="169"/>
      <c r="F3779" s="170"/>
      <c r="G3779" s="171"/>
      <c r="H3779" s="171"/>
    </row>
    <row r="3780" spans="4:8">
      <c r="D3780" s="168"/>
      <c r="E3780" s="169"/>
      <c r="F3780" s="170"/>
      <c r="G3780" s="171"/>
      <c r="H3780" s="171"/>
    </row>
    <row r="3781" spans="4:8">
      <c r="D3781" s="168"/>
      <c r="E3781" s="169"/>
      <c r="F3781" s="170"/>
      <c r="G3781" s="171"/>
      <c r="H3781" s="171"/>
    </row>
    <row r="3782" spans="4:8">
      <c r="D3782" s="168"/>
      <c r="E3782" s="169"/>
      <c r="F3782" s="170"/>
      <c r="G3782" s="171"/>
      <c r="H3782" s="171"/>
    </row>
    <row r="3783" spans="4:8">
      <c r="D3783" s="168"/>
      <c r="E3783" s="169"/>
      <c r="F3783" s="170"/>
      <c r="G3783" s="171"/>
      <c r="H3783" s="171"/>
    </row>
    <row r="3784" spans="4:8">
      <c r="D3784" s="168"/>
      <c r="E3784" s="169"/>
      <c r="F3784" s="170"/>
      <c r="G3784" s="171"/>
      <c r="H3784" s="171"/>
    </row>
    <row r="3785" spans="4:8">
      <c r="D3785" s="168"/>
      <c r="E3785" s="169"/>
      <c r="F3785" s="170"/>
      <c r="G3785" s="171"/>
      <c r="H3785" s="171"/>
    </row>
    <row r="3786" spans="4:8">
      <c r="D3786" s="168"/>
      <c r="E3786" s="169"/>
      <c r="F3786" s="170"/>
      <c r="G3786" s="171"/>
      <c r="H3786" s="171"/>
    </row>
    <row r="3787" spans="4:8">
      <c r="D3787" s="168"/>
      <c r="E3787" s="169"/>
      <c r="F3787" s="170"/>
      <c r="G3787" s="171"/>
      <c r="H3787" s="171"/>
    </row>
    <row r="3788" spans="4:8">
      <c r="D3788" s="168"/>
      <c r="E3788" s="169"/>
      <c r="F3788" s="170"/>
      <c r="G3788" s="171"/>
      <c r="H3788" s="171"/>
    </row>
    <row r="3789" spans="4:8">
      <c r="D3789" s="168"/>
      <c r="E3789" s="169"/>
      <c r="F3789" s="170"/>
      <c r="G3789" s="171"/>
      <c r="H3789" s="171"/>
    </row>
    <row r="3790" spans="4:8">
      <c r="D3790" s="168"/>
      <c r="E3790" s="169"/>
      <c r="F3790" s="170"/>
      <c r="G3790" s="171"/>
      <c r="H3790" s="171"/>
    </row>
    <row r="3791" spans="4:8">
      <c r="D3791" s="168"/>
      <c r="E3791" s="169"/>
      <c r="F3791" s="170"/>
      <c r="G3791" s="171"/>
      <c r="H3791" s="171"/>
    </row>
    <row r="3792" spans="4:8">
      <c r="D3792" s="168"/>
      <c r="E3792" s="169"/>
      <c r="F3792" s="170"/>
      <c r="G3792" s="171"/>
      <c r="H3792" s="171"/>
    </row>
    <row r="3793" spans="4:8">
      <c r="D3793" s="168"/>
      <c r="E3793" s="169"/>
      <c r="F3793" s="170"/>
      <c r="G3793" s="171"/>
      <c r="H3793" s="171"/>
    </row>
    <row r="3794" spans="4:8">
      <c r="D3794" s="168"/>
      <c r="E3794" s="169"/>
      <c r="F3794" s="170"/>
      <c r="G3794" s="171"/>
      <c r="H3794" s="171"/>
    </row>
    <row r="3795" spans="4:8">
      <c r="D3795" s="168"/>
      <c r="E3795" s="169"/>
      <c r="F3795" s="170"/>
      <c r="G3795" s="171"/>
      <c r="H3795" s="171"/>
    </row>
    <row r="3796" spans="4:8">
      <c r="D3796" s="168"/>
      <c r="E3796" s="169"/>
      <c r="F3796" s="170"/>
      <c r="G3796" s="171"/>
      <c r="H3796" s="171"/>
    </row>
    <row r="3797" spans="4:8">
      <c r="D3797" s="168"/>
      <c r="E3797" s="169"/>
      <c r="F3797" s="170"/>
      <c r="G3797" s="171"/>
      <c r="H3797" s="171"/>
    </row>
    <row r="3798" spans="4:8">
      <c r="D3798" s="168"/>
      <c r="E3798" s="169"/>
      <c r="F3798" s="170"/>
      <c r="G3798" s="171"/>
      <c r="H3798" s="171"/>
    </row>
    <row r="3799" spans="4:8">
      <c r="D3799" s="168"/>
      <c r="E3799" s="169"/>
      <c r="F3799" s="170"/>
      <c r="G3799" s="171"/>
      <c r="H3799" s="171"/>
    </row>
    <row r="3800" spans="4:8">
      <c r="D3800" s="168"/>
      <c r="E3800" s="169"/>
      <c r="F3800" s="170"/>
      <c r="G3800" s="171"/>
      <c r="H3800" s="171"/>
    </row>
    <row r="3801" spans="4:8">
      <c r="D3801" s="168"/>
      <c r="E3801" s="169"/>
      <c r="F3801" s="170"/>
      <c r="G3801" s="171"/>
      <c r="H3801" s="171"/>
    </row>
    <row r="3802" spans="4:8">
      <c r="D3802" s="168"/>
      <c r="E3802" s="169"/>
      <c r="F3802" s="170"/>
      <c r="G3802" s="171"/>
      <c r="H3802" s="171"/>
    </row>
    <row r="3803" spans="4:8">
      <c r="D3803" s="168"/>
      <c r="E3803" s="169"/>
      <c r="F3803" s="170"/>
      <c r="G3803" s="171"/>
      <c r="H3803" s="171"/>
    </row>
    <row r="3804" spans="4:8">
      <c r="D3804" s="168"/>
      <c r="E3804" s="169"/>
      <c r="F3804" s="170"/>
      <c r="G3804" s="171"/>
      <c r="H3804" s="171"/>
    </row>
    <row r="3805" spans="4:8">
      <c r="D3805" s="168"/>
      <c r="E3805" s="169"/>
      <c r="F3805" s="170"/>
      <c r="G3805" s="171"/>
      <c r="H3805" s="171"/>
    </row>
    <row r="3806" spans="4:8">
      <c r="D3806" s="168"/>
      <c r="E3806" s="169"/>
      <c r="F3806" s="170"/>
      <c r="G3806" s="171"/>
      <c r="H3806" s="171"/>
    </row>
    <row r="3807" spans="4:8">
      <c r="D3807" s="168"/>
      <c r="E3807" s="169"/>
      <c r="F3807" s="170"/>
      <c r="G3807" s="171"/>
      <c r="H3807" s="171"/>
    </row>
    <row r="3808" spans="4:8">
      <c r="D3808" s="168"/>
      <c r="E3808" s="169"/>
      <c r="F3808" s="170"/>
      <c r="G3808" s="171"/>
      <c r="H3808" s="171"/>
    </row>
    <row r="3809" spans="4:8">
      <c r="D3809" s="168"/>
      <c r="E3809" s="169"/>
      <c r="F3809" s="170"/>
      <c r="G3809" s="171"/>
      <c r="H3809" s="171"/>
    </row>
    <row r="3810" spans="4:8">
      <c r="D3810" s="168"/>
      <c r="E3810" s="169"/>
      <c r="F3810" s="170"/>
      <c r="G3810" s="171"/>
      <c r="H3810" s="171"/>
    </row>
    <row r="3811" spans="4:8">
      <c r="D3811" s="168"/>
      <c r="E3811" s="169"/>
      <c r="F3811" s="170"/>
      <c r="G3811" s="171"/>
      <c r="H3811" s="171"/>
    </row>
    <row r="3812" spans="4:8">
      <c r="D3812" s="168"/>
      <c r="E3812" s="169"/>
      <c r="F3812" s="170"/>
      <c r="G3812" s="171"/>
      <c r="H3812" s="171"/>
    </row>
    <row r="3813" spans="4:8">
      <c r="D3813" s="168"/>
      <c r="E3813" s="169"/>
      <c r="F3813" s="170"/>
      <c r="G3813" s="171"/>
      <c r="H3813" s="171"/>
    </row>
    <row r="3814" spans="4:8">
      <c r="D3814" s="168"/>
      <c r="E3814" s="169"/>
      <c r="F3814" s="170"/>
      <c r="G3814" s="171"/>
      <c r="H3814" s="171"/>
    </row>
    <row r="3815" spans="4:8">
      <c r="D3815" s="168"/>
      <c r="E3815" s="169"/>
      <c r="F3815" s="170"/>
      <c r="G3815" s="171"/>
      <c r="H3815" s="171"/>
    </row>
    <row r="3816" spans="4:8">
      <c r="D3816" s="168"/>
      <c r="E3816" s="169"/>
      <c r="F3816" s="170"/>
      <c r="G3816" s="171"/>
      <c r="H3816" s="171"/>
    </row>
    <row r="3817" spans="4:8">
      <c r="D3817" s="168"/>
      <c r="E3817" s="169"/>
      <c r="F3817" s="170"/>
      <c r="G3817" s="171"/>
      <c r="H3817" s="171"/>
    </row>
    <row r="3818" spans="4:8">
      <c r="D3818" s="168"/>
      <c r="E3818" s="169"/>
      <c r="F3818" s="170"/>
      <c r="G3818" s="171"/>
      <c r="H3818" s="171"/>
    </row>
    <row r="3819" spans="4:8">
      <c r="D3819" s="168"/>
      <c r="E3819" s="169"/>
      <c r="F3819" s="170"/>
      <c r="G3819" s="171"/>
      <c r="H3819" s="171"/>
    </row>
    <row r="3820" spans="4:8">
      <c r="D3820" s="168"/>
      <c r="E3820" s="169"/>
      <c r="F3820" s="170"/>
      <c r="G3820" s="171"/>
      <c r="H3820" s="171"/>
    </row>
    <row r="3821" spans="4:8">
      <c r="D3821" s="168"/>
      <c r="E3821" s="169"/>
      <c r="F3821" s="170"/>
      <c r="G3821" s="171"/>
      <c r="H3821" s="171"/>
    </row>
    <row r="3822" spans="4:8">
      <c r="D3822" s="168"/>
      <c r="E3822" s="169"/>
      <c r="F3822" s="170"/>
      <c r="G3822" s="171"/>
      <c r="H3822" s="171"/>
    </row>
    <row r="3823" spans="4:8">
      <c r="D3823" s="168"/>
      <c r="E3823" s="169"/>
      <c r="F3823" s="170"/>
      <c r="G3823" s="171"/>
      <c r="H3823" s="171"/>
    </row>
    <row r="3824" spans="4:8">
      <c r="D3824" s="168"/>
      <c r="E3824" s="169"/>
      <c r="F3824" s="170"/>
      <c r="G3824" s="171"/>
      <c r="H3824" s="171"/>
    </row>
    <row r="3825" spans="4:8">
      <c r="D3825" s="168"/>
      <c r="E3825" s="169"/>
      <c r="F3825" s="170"/>
      <c r="G3825" s="171"/>
      <c r="H3825" s="171"/>
    </row>
    <row r="3826" spans="4:8">
      <c r="D3826" s="168"/>
      <c r="E3826" s="169"/>
      <c r="F3826" s="170"/>
      <c r="G3826" s="171"/>
      <c r="H3826" s="171"/>
    </row>
    <row r="3827" spans="4:8">
      <c r="D3827" s="168"/>
      <c r="E3827" s="169"/>
      <c r="F3827" s="170"/>
      <c r="G3827" s="171"/>
      <c r="H3827" s="171"/>
    </row>
    <row r="3828" spans="4:8">
      <c r="D3828" s="168"/>
      <c r="E3828" s="169"/>
      <c r="F3828" s="170"/>
      <c r="G3828" s="171"/>
      <c r="H3828" s="171"/>
    </row>
    <row r="3829" spans="4:8">
      <c r="D3829" s="168"/>
      <c r="E3829" s="169"/>
      <c r="F3829" s="170"/>
      <c r="G3829" s="171"/>
      <c r="H3829" s="171"/>
    </row>
    <row r="3830" spans="4:8">
      <c r="D3830" s="168"/>
      <c r="E3830" s="169"/>
      <c r="F3830" s="170"/>
      <c r="G3830" s="171"/>
      <c r="H3830" s="171"/>
    </row>
    <row r="3831" spans="4:8">
      <c r="D3831" s="168"/>
      <c r="E3831" s="169"/>
      <c r="F3831" s="170"/>
      <c r="G3831" s="171"/>
      <c r="H3831" s="171"/>
    </row>
    <row r="3832" spans="4:8">
      <c r="D3832" s="168"/>
      <c r="E3832" s="169"/>
      <c r="F3832" s="170"/>
      <c r="G3832" s="171"/>
      <c r="H3832" s="171"/>
    </row>
    <row r="3833" spans="4:8">
      <c r="D3833" s="168"/>
      <c r="E3833" s="169"/>
      <c r="F3833" s="170"/>
      <c r="G3833" s="171"/>
      <c r="H3833" s="171"/>
    </row>
    <row r="3834" spans="4:8">
      <c r="D3834" s="168"/>
      <c r="E3834" s="169"/>
      <c r="F3834" s="170"/>
      <c r="G3834" s="171"/>
      <c r="H3834" s="171"/>
    </row>
    <row r="3835" spans="4:8">
      <c r="D3835" s="168"/>
      <c r="E3835" s="169"/>
      <c r="F3835" s="170"/>
      <c r="G3835" s="171"/>
      <c r="H3835" s="171"/>
    </row>
    <row r="3836" spans="4:8">
      <c r="D3836" s="168"/>
      <c r="E3836" s="169"/>
      <c r="F3836" s="170"/>
      <c r="G3836" s="171"/>
      <c r="H3836" s="171"/>
    </row>
    <row r="3837" spans="4:8">
      <c r="D3837" s="168"/>
      <c r="E3837" s="169"/>
      <c r="F3837" s="170"/>
      <c r="G3837" s="171"/>
      <c r="H3837" s="171"/>
    </row>
    <row r="3838" spans="4:8">
      <c r="D3838" s="168"/>
      <c r="E3838" s="169"/>
      <c r="F3838" s="170"/>
      <c r="G3838" s="171"/>
      <c r="H3838" s="171"/>
    </row>
    <row r="3839" spans="4:8">
      <c r="D3839" s="168"/>
      <c r="E3839" s="169"/>
      <c r="F3839" s="170"/>
      <c r="G3839" s="171"/>
      <c r="H3839" s="171"/>
    </row>
    <row r="3840" spans="4:8">
      <c r="D3840" s="168"/>
      <c r="E3840" s="169"/>
      <c r="F3840" s="170"/>
      <c r="G3840" s="171"/>
      <c r="H3840" s="171"/>
    </row>
    <row r="3841" spans="4:8">
      <c r="D3841" s="168"/>
      <c r="E3841" s="169"/>
      <c r="F3841" s="170"/>
      <c r="G3841" s="171"/>
      <c r="H3841" s="171"/>
    </row>
    <row r="3842" spans="4:8">
      <c r="D3842" s="168"/>
      <c r="E3842" s="169"/>
      <c r="F3842" s="170"/>
      <c r="G3842" s="171"/>
      <c r="H3842" s="171"/>
    </row>
    <row r="3843" spans="4:8">
      <c r="D3843" s="168"/>
      <c r="E3843" s="169"/>
      <c r="F3843" s="170"/>
      <c r="G3843" s="171"/>
      <c r="H3843" s="171"/>
    </row>
    <row r="3844" spans="4:8">
      <c r="D3844" s="168"/>
      <c r="E3844" s="169"/>
      <c r="F3844" s="170"/>
      <c r="G3844" s="171"/>
      <c r="H3844" s="171"/>
    </row>
    <row r="3845" spans="4:8">
      <c r="D3845" s="168"/>
      <c r="E3845" s="169"/>
      <c r="F3845" s="170"/>
      <c r="G3845" s="171"/>
      <c r="H3845" s="171"/>
    </row>
    <row r="3846" spans="4:8">
      <c r="D3846" s="168"/>
      <c r="E3846" s="169"/>
      <c r="F3846" s="170"/>
      <c r="G3846" s="171"/>
      <c r="H3846" s="171"/>
    </row>
    <row r="3847" spans="4:8">
      <c r="D3847" s="168"/>
      <c r="E3847" s="169"/>
      <c r="F3847" s="170"/>
      <c r="G3847" s="171"/>
      <c r="H3847" s="171"/>
    </row>
    <row r="3848" spans="4:8">
      <c r="D3848" s="168"/>
      <c r="E3848" s="169"/>
      <c r="F3848" s="170"/>
      <c r="G3848" s="171"/>
      <c r="H3848" s="171"/>
    </row>
    <row r="3849" spans="4:8">
      <c r="D3849" s="168"/>
      <c r="E3849" s="169"/>
      <c r="F3849" s="170"/>
      <c r="G3849" s="171"/>
      <c r="H3849" s="171"/>
    </row>
    <row r="3850" spans="4:8">
      <c r="D3850" s="168"/>
      <c r="E3850" s="169"/>
      <c r="F3850" s="170"/>
      <c r="G3850" s="171"/>
      <c r="H3850" s="171"/>
    </row>
    <row r="3851" spans="4:8">
      <c r="D3851" s="168"/>
      <c r="E3851" s="169"/>
      <c r="F3851" s="170"/>
      <c r="G3851" s="171"/>
      <c r="H3851" s="171"/>
    </row>
    <row r="3852" spans="4:8">
      <c r="D3852" s="168"/>
      <c r="E3852" s="169"/>
      <c r="F3852" s="170"/>
      <c r="G3852" s="171"/>
      <c r="H3852" s="171"/>
    </row>
    <row r="3853" spans="4:8">
      <c r="D3853" s="168"/>
      <c r="E3853" s="169"/>
      <c r="F3853" s="170"/>
      <c r="G3853" s="171"/>
      <c r="H3853" s="171"/>
    </row>
    <row r="3854" spans="4:8">
      <c r="D3854" s="168"/>
      <c r="E3854" s="169"/>
      <c r="F3854" s="170"/>
      <c r="G3854" s="171"/>
      <c r="H3854" s="171"/>
    </row>
    <row r="3855" spans="4:8">
      <c r="D3855" s="168"/>
      <c r="E3855" s="169"/>
      <c r="F3855" s="170"/>
      <c r="G3855" s="171"/>
      <c r="H3855" s="171"/>
    </row>
    <row r="3856" spans="4:8">
      <c r="D3856" s="168"/>
      <c r="E3856" s="169"/>
      <c r="F3856" s="170"/>
      <c r="G3856" s="171"/>
      <c r="H3856" s="171"/>
    </row>
    <row r="3857" spans="4:8">
      <c r="D3857" s="168"/>
      <c r="E3857" s="169"/>
      <c r="F3857" s="170"/>
      <c r="G3857" s="171"/>
      <c r="H3857" s="171"/>
    </row>
    <row r="3858" spans="4:8">
      <c r="D3858" s="168"/>
      <c r="E3858" s="169"/>
      <c r="F3858" s="170"/>
      <c r="G3858" s="171"/>
      <c r="H3858" s="171"/>
    </row>
    <row r="3859" spans="4:8">
      <c r="D3859" s="168"/>
      <c r="E3859" s="169"/>
      <c r="F3859" s="170"/>
      <c r="G3859" s="171"/>
      <c r="H3859" s="171"/>
    </row>
    <row r="3860" spans="4:8">
      <c r="D3860" s="168"/>
      <c r="E3860" s="169"/>
      <c r="F3860" s="170"/>
      <c r="G3860" s="171"/>
      <c r="H3860" s="171"/>
    </row>
    <row r="3861" spans="4:8">
      <c r="D3861" s="168"/>
      <c r="E3861" s="169"/>
      <c r="F3861" s="170"/>
      <c r="G3861" s="171"/>
      <c r="H3861" s="171"/>
    </row>
    <row r="3862" spans="4:8">
      <c r="D3862" s="168"/>
      <c r="E3862" s="169"/>
      <c r="F3862" s="170"/>
      <c r="G3862" s="171"/>
      <c r="H3862" s="171"/>
    </row>
    <row r="3863" spans="4:8">
      <c r="D3863" s="168"/>
      <c r="E3863" s="169"/>
      <c r="F3863" s="170"/>
      <c r="G3863" s="171"/>
      <c r="H3863" s="171"/>
    </row>
    <row r="3864" spans="4:8">
      <c r="D3864" s="168"/>
      <c r="E3864" s="169"/>
      <c r="F3864" s="170"/>
      <c r="G3864" s="171"/>
      <c r="H3864" s="171"/>
    </row>
    <row r="3865" spans="4:8">
      <c r="D3865" s="168"/>
      <c r="E3865" s="169"/>
      <c r="F3865" s="170"/>
      <c r="G3865" s="171"/>
      <c r="H3865" s="171"/>
    </row>
    <row r="3866" spans="4:8">
      <c r="D3866" s="168"/>
      <c r="E3866" s="169"/>
      <c r="F3866" s="170"/>
      <c r="G3866" s="171"/>
      <c r="H3866" s="171"/>
    </row>
    <row r="3867" spans="4:8">
      <c r="D3867" s="168"/>
      <c r="E3867" s="169"/>
      <c r="F3867" s="170"/>
      <c r="G3867" s="171"/>
      <c r="H3867" s="171"/>
    </row>
    <row r="3868" spans="4:8">
      <c r="D3868" s="168"/>
      <c r="E3868" s="169"/>
      <c r="F3868" s="170"/>
      <c r="G3868" s="171"/>
      <c r="H3868" s="171"/>
    </row>
    <row r="3869" spans="4:8">
      <c r="D3869" s="168"/>
      <c r="E3869" s="169"/>
      <c r="F3869" s="170"/>
      <c r="G3869" s="171"/>
      <c r="H3869" s="171"/>
    </row>
    <row r="3870" spans="4:8">
      <c r="D3870" s="168"/>
      <c r="E3870" s="169"/>
      <c r="F3870" s="170"/>
      <c r="G3870" s="171"/>
      <c r="H3870" s="171"/>
    </row>
    <row r="3871" spans="4:8">
      <c r="D3871" s="168"/>
      <c r="E3871" s="169"/>
      <c r="F3871" s="170"/>
      <c r="G3871" s="171"/>
      <c r="H3871" s="171"/>
    </row>
    <row r="3872" spans="4:8">
      <c r="D3872" s="168"/>
      <c r="E3872" s="169"/>
      <c r="F3872" s="170"/>
      <c r="G3872" s="171"/>
      <c r="H3872" s="171"/>
    </row>
    <row r="3873" spans="4:8">
      <c r="D3873" s="168"/>
      <c r="E3873" s="169"/>
      <c r="F3873" s="170"/>
      <c r="G3873" s="171"/>
      <c r="H3873" s="171"/>
    </row>
    <row r="3874" spans="4:8">
      <c r="D3874" s="168"/>
      <c r="E3874" s="169"/>
      <c r="F3874" s="170"/>
      <c r="G3874" s="171"/>
      <c r="H3874" s="171"/>
    </row>
    <row r="3875" spans="4:8">
      <c r="D3875" s="168"/>
      <c r="E3875" s="169"/>
      <c r="F3875" s="170"/>
      <c r="G3875" s="171"/>
      <c r="H3875" s="171"/>
    </row>
    <row r="3876" spans="4:8">
      <c r="D3876" s="168"/>
      <c r="E3876" s="169"/>
      <c r="F3876" s="170"/>
      <c r="G3876" s="171"/>
      <c r="H3876" s="171"/>
    </row>
    <row r="3877" spans="4:8">
      <c r="D3877" s="168"/>
      <c r="E3877" s="169"/>
      <c r="F3877" s="170"/>
      <c r="G3877" s="171"/>
      <c r="H3877" s="171"/>
    </row>
    <row r="3878" spans="4:8">
      <c r="D3878" s="168"/>
      <c r="E3878" s="169"/>
      <c r="F3878" s="170"/>
      <c r="G3878" s="171"/>
      <c r="H3878" s="171"/>
    </row>
    <row r="3879" spans="4:8">
      <c r="D3879" s="168"/>
      <c r="E3879" s="169"/>
      <c r="F3879" s="170"/>
      <c r="G3879" s="171"/>
      <c r="H3879" s="171"/>
    </row>
    <row r="3880" spans="4:8">
      <c r="D3880" s="168"/>
      <c r="E3880" s="169"/>
      <c r="F3880" s="170"/>
      <c r="G3880" s="171"/>
      <c r="H3880" s="171"/>
    </row>
    <row r="3881" spans="4:8">
      <c r="D3881" s="168"/>
      <c r="E3881" s="169"/>
      <c r="F3881" s="170"/>
      <c r="G3881" s="171"/>
      <c r="H3881" s="171"/>
    </row>
    <row r="3882" spans="4:8">
      <c r="D3882" s="168"/>
      <c r="E3882" s="169"/>
      <c r="F3882" s="170"/>
      <c r="G3882" s="171"/>
      <c r="H3882" s="171"/>
    </row>
    <row r="3883" spans="4:8">
      <c r="D3883" s="168"/>
      <c r="E3883" s="169"/>
      <c r="F3883" s="170"/>
      <c r="G3883" s="171"/>
      <c r="H3883" s="171"/>
    </row>
    <row r="3884" spans="4:8">
      <c r="D3884" s="168"/>
      <c r="E3884" s="169"/>
      <c r="F3884" s="170"/>
      <c r="G3884" s="171"/>
      <c r="H3884" s="171"/>
    </row>
    <row r="3885" spans="4:8">
      <c r="D3885" s="168"/>
      <c r="E3885" s="169"/>
      <c r="F3885" s="170"/>
      <c r="G3885" s="171"/>
      <c r="H3885" s="171"/>
    </row>
    <row r="3886" spans="4:8">
      <c r="D3886" s="168"/>
      <c r="E3886" s="169"/>
      <c r="F3886" s="170"/>
      <c r="G3886" s="171"/>
      <c r="H3886" s="171"/>
    </row>
    <row r="3887" spans="4:8">
      <c r="D3887" s="168"/>
      <c r="E3887" s="169"/>
      <c r="F3887" s="170"/>
      <c r="G3887" s="171"/>
      <c r="H3887" s="171"/>
    </row>
    <row r="3888" spans="4:8">
      <c r="D3888" s="168"/>
      <c r="E3888" s="169"/>
      <c r="F3888" s="170"/>
      <c r="G3888" s="171"/>
      <c r="H3888" s="171"/>
    </row>
    <row r="3889" spans="4:8">
      <c r="D3889" s="168"/>
      <c r="E3889" s="169"/>
      <c r="F3889" s="170"/>
      <c r="G3889" s="171"/>
      <c r="H3889" s="171"/>
    </row>
    <row r="3890" spans="4:8">
      <c r="D3890" s="168"/>
      <c r="E3890" s="169"/>
      <c r="F3890" s="170"/>
      <c r="G3890" s="171"/>
      <c r="H3890" s="171"/>
    </row>
    <row r="3891" spans="4:8">
      <c r="D3891" s="168"/>
      <c r="E3891" s="169"/>
      <c r="F3891" s="170"/>
      <c r="G3891" s="171"/>
      <c r="H3891" s="171"/>
    </row>
    <row r="3892" spans="4:8">
      <c r="D3892" s="168"/>
      <c r="E3892" s="169"/>
      <c r="F3892" s="170"/>
      <c r="G3892" s="171"/>
      <c r="H3892" s="171"/>
    </row>
    <row r="3893" spans="4:8">
      <c r="D3893" s="168"/>
      <c r="E3893" s="169"/>
      <c r="F3893" s="170"/>
      <c r="G3893" s="171"/>
      <c r="H3893" s="171"/>
    </row>
    <row r="3894" spans="4:8">
      <c r="D3894" s="168"/>
      <c r="E3894" s="169"/>
      <c r="F3894" s="170"/>
      <c r="G3894" s="171"/>
      <c r="H3894" s="171"/>
    </row>
    <row r="3895" spans="4:8">
      <c r="D3895" s="168"/>
      <c r="E3895" s="169"/>
      <c r="F3895" s="170"/>
      <c r="G3895" s="171"/>
      <c r="H3895" s="171"/>
    </row>
    <row r="3896" spans="4:8">
      <c r="D3896" s="168"/>
      <c r="E3896" s="169"/>
      <c r="F3896" s="170"/>
      <c r="G3896" s="171"/>
      <c r="H3896" s="171"/>
    </row>
    <row r="3897" spans="4:8">
      <c r="D3897" s="168"/>
      <c r="E3897" s="169"/>
      <c r="F3897" s="170"/>
      <c r="G3897" s="171"/>
      <c r="H3897" s="171"/>
    </row>
    <row r="3898" spans="4:8">
      <c r="D3898" s="168"/>
      <c r="E3898" s="169"/>
      <c r="F3898" s="170"/>
      <c r="G3898" s="171"/>
      <c r="H3898" s="171"/>
    </row>
    <row r="3899" spans="4:8">
      <c r="D3899" s="168"/>
      <c r="E3899" s="169"/>
      <c r="F3899" s="170"/>
      <c r="G3899" s="171"/>
      <c r="H3899" s="171"/>
    </row>
    <row r="3900" spans="4:8">
      <c r="D3900" s="168"/>
      <c r="E3900" s="169"/>
      <c r="F3900" s="170"/>
      <c r="G3900" s="171"/>
      <c r="H3900" s="171"/>
    </row>
    <row r="3901" spans="4:8">
      <c r="D3901" s="168"/>
      <c r="E3901" s="169"/>
      <c r="F3901" s="170"/>
      <c r="G3901" s="171"/>
      <c r="H3901" s="171"/>
    </row>
    <row r="3902" spans="4:8">
      <c r="D3902" s="168"/>
      <c r="E3902" s="169"/>
      <c r="F3902" s="170"/>
      <c r="G3902" s="171"/>
      <c r="H3902" s="171"/>
    </row>
    <row r="3903" spans="4:8">
      <c r="D3903" s="168"/>
      <c r="E3903" s="169"/>
      <c r="F3903" s="170"/>
      <c r="G3903" s="171"/>
      <c r="H3903" s="171"/>
    </row>
    <row r="3904" spans="4:8">
      <c r="D3904" s="168"/>
      <c r="E3904" s="169"/>
      <c r="F3904" s="170"/>
      <c r="G3904" s="171"/>
      <c r="H3904" s="171"/>
    </row>
    <row r="3905" spans="4:8">
      <c r="D3905" s="168"/>
      <c r="E3905" s="169"/>
      <c r="F3905" s="170"/>
      <c r="G3905" s="171"/>
      <c r="H3905" s="171"/>
    </row>
    <row r="3906" spans="4:8">
      <c r="D3906" s="168"/>
      <c r="E3906" s="169"/>
      <c r="F3906" s="170"/>
      <c r="G3906" s="171"/>
      <c r="H3906" s="171"/>
    </row>
    <row r="3907" spans="4:8">
      <c r="D3907" s="168"/>
      <c r="E3907" s="169"/>
      <c r="F3907" s="170"/>
      <c r="G3907" s="171"/>
      <c r="H3907" s="171"/>
    </row>
    <row r="3908" spans="4:8">
      <c r="D3908" s="168"/>
      <c r="E3908" s="169"/>
      <c r="F3908" s="170"/>
      <c r="G3908" s="171"/>
      <c r="H3908" s="171"/>
    </row>
    <row r="3909" spans="4:8">
      <c r="D3909" s="168"/>
      <c r="E3909" s="169"/>
      <c r="F3909" s="170"/>
      <c r="G3909" s="171"/>
      <c r="H3909" s="171"/>
    </row>
    <row r="3910" spans="4:8">
      <c r="D3910" s="168"/>
      <c r="E3910" s="169"/>
      <c r="F3910" s="170"/>
      <c r="G3910" s="171"/>
      <c r="H3910" s="171"/>
    </row>
    <row r="3911" spans="4:8">
      <c r="D3911" s="168"/>
      <c r="E3911" s="169"/>
      <c r="F3911" s="170"/>
      <c r="G3911" s="171"/>
      <c r="H3911" s="171"/>
    </row>
    <row r="3912" spans="4:8">
      <c r="D3912" s="168"/>
      <c r="E3912" s="169"/>
      <c r="F3912" s="170"/>
      <c r="G3912" s="171"/>
      <c r="H3912" s="171"/>
    </row>
    <row r="3913" spans="4:8">
      <c r="D3913" s="168"/>
      <c r="E3913" s="169"/>
      <c r="F3913" s="170"/>
      <c r="G3913" s="171"/>
      <c r="H3913" s="171"/>
    </row>
    <row r="3914" spans="4:8">
      <c r="D3914" s="168"/>
      <c r="E3914" s="169"/>
      <c r="F3914" s="170"/>
      <c r="G3914" s="171"/>
      <c r="H3914" s="171"/>
    </row>
    <row r="3915" spans="4:8">
      <c r="D3915" s="168"/>
      <c r="E3915" s="169"/>
      <c r="F3915" s="170"/>
      <c r="G3915" s="171"/>
      <c r="H3915" s="171"/>
    </row>
    <row r="3916" spans="4:8">
      <c r="D3916" s="168"/>
      <c r="E3916" s="169"/>
      <c r="F3916" s="170"/>
      <c r="G3916" s="171"/>
      <c r="H3916" s="171"/>
    </row>
    <row r="3917" spans="4:8">
      <c r="D3917" s="168"/>
      <c r="E3917" s="169"/>
      <c r="F3917" s="170"/>
      <c r="G3917" s="171"/>
      <c r="H3917" s="171"/>
    </row>
    <row r="3918" spans="4:8">
      <c r="D3918" s="168"/>
      <c r="E3918" s="169"/>
      <c r="F3918" s="170"/>
      <c r="G3918" s="171"/>
      <c r="H3918" s="171"/>
    </row>
    <row r="3919" spans="4:8">
      <c r="D3919" s="168"/>
      <c r="E3919" s="169"/>
      <c r="F3919" s="170"/>
      <c r="G3919" s="171"/>
      <c r="H3919" s="171"/>
    </row>
    <row r="3920" spans="4:8">
      <c r="D3920" s="168"/>
      <c r="E3920" s="169"/>
      <c r="F3920" s="170"/>
      <c r="G3920" s="171"/>
      <c r="H3920" s="171"/>
    </row>
    <row r="3921" spans="4:8">
      <c r="D3921" s="168"/>
      <c r="E3921" s="169"/>
      <c r="F3921" s="170"/>
      <c r="G3921" s="171"/>
      <c r="H3921" s="171"/>
    </row>
    <row r="3922" spans="4:8">
      <c r="D3922" s="168"/>
      <c r="E3922" s="169"/>
      <c r="F3922" s="170"/>
      <c r="G3922" s="171"/>
      <c r="H3922" s="171"/>
    </row>
    <row r="3923" spans="4:8">
      <c r="D3923" s="168"/>
      <c r="E3923" s="169"/>
      <c r="F3923" s="170"/>
      <c r="G3923" s="171"/>
      <c r="H3923" s="171"/>
    </row>
    <row r="3924" spans="4:8">
      <c r="D3924" s="168"/>
      <c r="E3924" s="169"/>
      <c r="F3924" s="170"/>
      <c r="G3924" s="171"/>
      <c r="H3924" s="171"/>
    </row>
    <row r="3925" spans="4:8">
      <c r="D3925" s="168"/>
      <c r="E3925" s="169"/>
      <c r="F3925" s="170"/>
      <c r="G3925" s="171"/>
      <c r="H3925" s="171"/>
    </row>
    <row r="3926" spans="4:8">
      <c r="D3926" s="168"/>
      <c r="E3926" s="169"/>
      <c r="F3926" s="170"/>
      <c r="G3926" s="171"/>
      <c r="H3926" s="171"/>
    </row>
    <row r="3927" spans="4:8">
      <c r="D3927" s="168"/>
      <c r="E3927" s="169"/>
      <c r="F3927" s="170"/>
      <c r="G3927" s="171"/>
      <c r="H3927" s="171"/>
    </row>
    <row r="3928" spans="4:8">
      <c r="D3928" s="168"/>
      <c r="E3928" s="169"/>
      <c r="F3928" s="170"/>
      <c r="G3928" s="171"/>
      <c r="H3928" s="171"/>
    </row>
    <row r="3929" spans="4:8">
      <c r="D3929" s="168"/>
      <c r="E3929" s="169"/>
      <c r="F3929" s="170"/>
      <c r="G3929" s="171"/>
      <c r="H3929" s="171"/>
    </row>
    <row r="3930" spans="4:8">
      <c r="D3930" s="168"/>
      <c r="E3930" s="169"/>
      <c r="F3930" s="170"/>
      <c r="G3930" s="171"/>
      <c r="H3930" s="171"/>
    </row>
    <row r="3931" spans="4:8">
      <c r="D3931" s="168"/>
      <c r="E3931" s="169"/>
      <c r="F3931" s="170"/>
      <c r="G3931" s="171"/>
      <c r="H3931" s="171"/>
    </row>
    <row r="3932" spans="4:8">
      <c r="D3932" s="168"/>
      <c r="E3932" s="169"/>
      <c r="F3932" s="170"/>
      <c r="G3932" s="171"/>
      <c r="H3932" s="171"/>
    </row>
    <row r="3933" spans="4:8">
      <c r="D3933" s="168"/>
      <c r="E3933" s="169"/>
      <c r="F3933" s="170"/>
      <c r="G3933" s="171"/>
      <c r="H3933" s="171"/>
    </row>
    <row r="3934" spans="4:8">
      <c r="D3934" s="168"/>
      <c r="E3934" s="169"/>
      <c r="F3934" s="170"/>
      <c r="G3934" s="171"/>
      <c r="H3934" s="171"/>
    </row>
    <row r="3935" spans="4:8">
      <c r="D3935" s="168"/>
      <c r="E3935" s="169"/>
      <c r="F3935" s="170"/>
      <c r="G3935" s="171"/>
      <c r="H3935" s="171"/>
    </row>
    <row r="3936" spans="4:8">
      <c r="D3936" s="168"/>
      <c r="E3936" s="169"/>
      <c r="F3936" s="170"/>
      <c r="G3936" s="171"/>
      <c r="H3936" s="171"/>
    </row>
    <row r="3937" spans="4:8">
      <c r="D3937" s="168"/>
      <c r="E3937" s="169"/>
      <c r="F3937" s="170"/>
      <c r="G3937" s="171"/>
      <c r="H3937" s="171"/>
    </row>
    <row r="3938" spans="4:8">
      <c r="D3938" s="168"/>
      <c r="E3938" s="169"/>
      <c r="F3938" s="170"/>
      <c r="G3938" s="171"/>
      <c r="H3938" s="171"/>
    </row>
    <row r="3939" spans="4:8">
      <c r="D3939" s="168"/>
      <c r="E3939" s="169"/>
      <c r="F3939" s="170"/>
      <c r="G3939" s="171"/>
      <c r="H3939" s="171"/>
    </row>
    <row r="3940" spans="4:8">
      <c r="D3940" s="168"/>
      <c r="E3940" s="169"/>
      <c r="F3940" s="170"/>
      <c r="G3940" s="171"/>
      <c r="H3940" s="171"/>
    </row>
    <row r="3941" spans="4:8">
      <c r="D3941" s="168"/>
      <c r="E3941" s="169"/>
      <c r="F3941" s="170"/>
      <c r="G3941" s="171"/>
      <c r="H3941" s="171"/>
    </row>
    <row r="3942" spans="4:8">
      <c r="D3942" s="168"/>
      <c r="E3942" s="169"/>
      <c r="F3942" s="170"/>
      <c r="G3942" s="171"/>
      <c r="H3942" s="171"/>
    </row>
    <row r="3943" spans="4:8">
      <c r="D3943" s="168"/>
      <c r="E3943" s="169"/>
      <c r="F3943" s="170"/>
      <c r="G3943" s="171"/>
      <c r="H3943" s="171"/>
    </row>
    <row r="3944" spans="4:8">
      <c r="D3944" s="168"/>
      <c r="E3944" s="169"/>
      <c r="F3944" s="170"/>
      <c r="G3944" s="171"/>
      <c r="H3944" s="171"/>
    </row>
    <row r="3945" spans="4:8">
      <c r="D3945" s="168"/>
      <c r="E3945" s="169"/>
      <c r="F3945" s="170"/>
      <c r="G3945" s="171"/>
      <c r="H3945" s="171"/>
    </row>
    <row r="3946" spans="4:8">
      <c r="D3946" s="168"/>
      <c r="E3946" s="169"/>
      <c r="F3946" s="170"/>
      <c r="G3946" s="171"/>
      <c r="H3946" s="171"/>
    </row>
    <row r="3947" spans="4:8">
      <c r="D3947" s="168"/>
      <c r="E3947" s="169"/>
      <c r="F3947" s="170"/>
      <c r="G3947" s="171"/>
      <c r="H3947" s="171"/>
    </row>
    <row r="3948" spans="4:8">
      <c r="D3948" s="168"/>
      <c r="E3948" s="169"/>
      <c r="F3948" s="170"/>
      <c r="G3948" s="171"/>
      <c r="H3948" s="171"/>
    </row>
    <row r="3949" spans="4:8">
      <c r="D3949" s="168"/>
      <c r="E3949" s="169"/>
      <c r="F3949" s="170"/>
      <c r="G3949" s="171"/>
      <c r="H3949" s="171"/>
    </row>
    <row r="3950" spans="4:8">
      <c r="D3950" s="168"/>
      <c r="E3950" s="169"/>
      <c r="F3950" s="170"/>
      <c r="G3950" s="171"/>
      <c r="H3950" s="171"/>
    </row>
    <row r="3951" spans="4:8">
      <c r="D3951" s="168"/>
      <c r="E3951" s="169"/>
      <c r="F3951" s="170"/>
      <c r="G3951" s="171"/>
      <c r="H3951" s="171"/>
    </row>
    <row r="3952" spans="4:8">
      <c r="D3952" s="168"/>
      <c r="E3952" s="169"/>
      <c r="F3952" s="170"/>
      <c r="G3952" s="171"/>
      <c r="H3952" s="171"/>
    </row>
    <row r="3953" spans="4:8">
      <c r="D3953" s="168"/>
      <c r="E3953" s="169"/>
      <c r="F3953" s="170"/>
      <c r="G3953" s="171"/>
      <c r="H3953" s="171"/>
    </row>
    <row r="3954" spans="4:8">
      <c r="D3954" s="168"/>
      <c r="E3954" s="169"/>
      <c r="F3954" s="170"/>
      <c r="G3954" s="171"/>
      <c r="H3954" s="171"/>
    </row>
    <row r="3955" spans="4:8">
      <c r="D3955" s="168"/>
      <c r="E3955" s="169"/>
      <c r="F3955" s="170"/>
      <c r="G3955" s="171"/>
      <c r="H3955" s="171"/>
    </row>
    <row r="3956" spans="4:8">
      <c r="D3956" s="168"/>
      <c r="E3956" s="169"/>
      <c r="F3956" s="170"/>
      <c r="G3956" s="171"/>
      <c r="H3956" s="171"/>
    </row>
    <row r="3957" spans="4:8">
      <c r="D3957" s="168"/>
      <c r="E3957" s="169"/>
      <c r="F3957" s="170"/>
      <c r="G3957" s="171"/>
      <c r="H3957" s="171"/>
    </row>
    <row r="3958" spans="4:8">
      <c r="D3958" s="168"/>
      <c r="E3958" s="169"/>
      <c r="F3958" s="170"/>
      <c r="G3958" s="171"/>
      <c r="H3958" s="171"/>
    </row>
    <row r="3959" spans="4:8">
      <c r="D3959" s="168"/>
      <c r="E3959" s="169"/>
      <c r="F3959" s="170"/>
      <c r="G3959" s="171"/>
      <c r="H3959" s="171"/>
    </row>
    <row r="3960" spans="4:8">
      <c r="D3960" s="168"/>
      <c r="E3960" s="169"/>
      <c r="F3960" s="170"/>
      <c r="G3960" s="171"/>
      <c r="H3960" s="171"/>
    </row>
    <row r="3961" spans="4:8">
      <c r="D3961" s="168"/>
      <c r="E3961" s="169"/>
      <c r="F3961" s="170"/>
      <c r="G3961" s="171"/>
      <c r="H3961" s="171"/>
    </row>
    <row r="3962" spans="4:8">
      <c r="D3962" s="168"/>
      <c r="E3962" s="169"/>
      <c r="F3962" s="170"/>
      <c r="G3962" s="171"/>
      <c r="H3962" s="171"/>
    </row>
    <row r="3963" spans="4:8">
      <c r="D3963" s="168"/>
      <c r="E3963" s="169"/>
      <c r="F3963" s="170"/>
      <c r="G3963" s="171"/>
      <c r="H3963" s="171"/>
    </row>
    <row r="3964" spans="4:8">
      <c r="D3964" s="168"/>
      <c r="E3964" s="169"/>
      <c r="F3964" s="170"/>
      <c r="G3964" s="171"/>
      <c r="H3964" s="171"/>
    </row>
    <row r="3965" spans="4:8">
      <c r="D3965" s="168"/>
      <c r="E3965" s="169"/>
      <c r="F3965" s="170"/>
      <c r="G3965" s="171"/>
      <c r="H3965" s="171"/>
    </row>
    <row r="3966" spans="4:8">
      <c r="D3966" s="168"/>
      <c r="E3966" s="169"/>
      <c r="F3966" s="170"/>
      <c r="G3966" s="171"/>
      <c r="H3966" s="171"/>
    </row>
    <row r="3967" spans="4:8">
      <c r="D3967" s="168"/>
      <c r="E3967" s="169"/>
      <c r="F3967" s="170"/>
      <c r="G3967" s="171"/>
      <c r="H3967" s="171"/>
    </row>
    <row r="3968" spans="4:8">
      <c r="D3968" s="168"/>
      <c r="E3968" s="169"/>
      <c r="F3968" s="170"/>
      <c r="G3968" s="171"/>
      <c r="H3968" s="171"/>
    </row>
    <row r="3969" spans="4:8">
      <c r="D3969" s="168"/>
      <c r="E3969" s="169"/>
      <c r="F3969" s="170"/>
      <c r="G3969" s="171"/>
      <c r="H3969" s="171"/>
    </row>
    <row r="3970" spans="4:8">
      <c r="D3970" s="168"/>
      <c r="E3970" s="169"/>
      <c r="F3970" s="170"/>
      <c r="G3970" s="171"/>
      <c r="H3970" s="171"/>
    </row>
    <row r="3971" spans="4:8">
      <c r="D3971" s="168"/>
      <c r="E3971" s="169"/>
      <c r="F3971" s="170"/>
      <c r="G3971" s="171"/>
      <c r="H3971" s="171"/>
    </row>
    <row r="3972" spans="4:8">
      <c r="D3972" s="168"/>
      <c r="E3972" s="169"/>
      <c r="F3972" s="170"/>
      <c r="G3972" s="171"/>
      <c r="H3972" s="171"/>
    </row>
    <row r="3973" spans="4:8">
      <c r="D3973" s="168"/>
      <c r="E3973" s="169"/>
      <c r="F3973" s="170"/>
      <c r="G3973" s="171"/>
      <c r="H3973" s="171"/>
    </row>
    <row r="3974" spans="4:8">
      <c r="D3974" s="168"/>
      <c r="E3974" s="169"/>
      <c r="F3974" s="170"/>
      <c r="G3974" s="171"/>
      <c r="H3974" s="171"/>
    </row>
    <row r="3975" spans="4:8">
      <c r="D3975" s="168"/>
      <c r="E3975" s="169"/>
      <c r="F3975" s="170"/>
      <c r="G3975" s="171"/>
      <c r="H3975" s="171"/>
    </row>
    <row r="3976" spans="4:8">
      <c r="D3976" s="168"/>
      <c r="E3976" s="169"/>
      <c r="F3976" s="170"/>
      <c r="G3976" s="171"/>
      <c r="H3976" s="171"/>
    </row>
    <row r="3977" spans="4:8">
      <c r="D3977" s="168"/>
      <c r="E3977" s="169"/>
      <c r="F3977" s="170"/>
      <c r="G3977" s="171"/>
      <c r="H3977" s="171"/>
    </row>
    <row r="3978" spans="4:8">
      <c r="D3978" s="168"/>
      <c r="E3978" s="169"/>
      <c r="F3978" s="170"/>
      <c r="G3978" s="171"/>
      <c r="H3978" s="171"/>
    </row>
    <row r="3979" spans="4:8">
      <c r="D3979" s="168"/>
      <c r="E3979" s="169"/>
      <c r="F3979" s="170"/>
      <c r="G3979" s="171"/>
      <c r="H3979" s="171"/>
    </row>
    <row r="3980" spans="4:8">
      <c r="D3980" s="168"/>
      <c r="E3980" s="169"/>
      <c r="F3980" s="170"/>
      <c r="G3980" s="171"/>
      <c r="H3980" s="171"/>
    </row>
    <row r="3981" spans="4:8">
      <c r="D3981" s="168"/>
      <c r="E3981" s="169"/>
      <c r="F3981" s="170"/>
      <c r="G3981" s="171"/>
      <c r="H3981" s="171"/>
    </row>
    <row r="3982" spans="4:8">
      <c r="D3982" s="168"/>
      <c r="E3982" s="169"/>
      <c r="F3982" s="170"/>
      <c r="G3982" s="171"/>
      <c r="H3982" s="171"/>
    </row>
    <row r="3983" spans="4:8">
      <c r="D3983" s="168"/>
      <c r="E3983" s="169"/>
      <c r="F3983" s="170"/>
      <c r="G3983" s="171"/>
      <c r="H3983" s="171"/>
    </row>
    <row r="3984" spans="4:8">
      <c r="D3984" s="168"/>
      <c r="E3984" s="169"/>
      <c r="F3984" s="170"/>
      <c r="G3984" s="171"/>
      <c r="H3984" s="171"/>
    </row>
    <row r="3985" spans="4:8">
      <c r="D3985" s="168"/>
      <c r="E3985" s="169"/>
      <c r="F3985" s="170"/>
      <c r="G3985" s="171"/>
      <c r="H3985" s="171"/>
    </row>
    <row r="3986" spans="4:8">
      <c r="D3986" s="168"/>
      <c r="E3986" s="169"/>
      <c r="F3986" s="170"/>
      <c r="G3986" s="171"/>
      <c r="H3986" s="171"/>
    </row>
    <row r="3987" spans="4:8">
      <c r="D3987" s="168"/>
      <c r="E3987" s="169"/>
      <c r="F3987" s="170"/>
      <c r="G3987" s="171"/>
      <c r="H3987" s="171"/>
    </row>
    <row r="3988" spans="4:8">
      <c r="D3988" s="168"/>
      <c r="E3988" s="169"/>
      <c r="F3988" s="170"/>
      <c r="G3988" s="171"/>
      <c r="H3988" s="171"/>
    </row>
    <row r="3989" spans="4:8">
      <c r="D3989" s="168"/>
      <c r="E3989" s="169"/>
      <c r="F3989" s="170"/>
      <c r="G3989" s="171"/>
      <c r="H3989" s="171"/>
    </row>
    <row r="3990" spans="4:8">
      <c r="D3990" s="168"/>
      <c r="E3990" s="169"/>
      <c r="F3990" s="170"/>
      <c r="G3990" s="171"/>
      <c r="H3990" s="171"/>
    </row>
    <row r="3991" spans="4:8">
      <c r="D3991" s="168"/>
      <c r="E3991" s="169"/>
      <c r="F3991" s="170"/>
      <c r="G3991" s="171"/>
      <c r="H3991" s="171"/>
    </row>
    <row r="3992" spans="4:8">
      <c r="D3992" s="168"/>
      <c r="E3992" s="169"/>
      <c r="F3992" s="170"/>
      <c r="G3992" s="171"/>
      <c r="H3992" s="171"/>
    </row>
    <row r="3993" spans="4:8">
      <c r="D3993" s="168"/>
      <c r="E3993" s="169"/>
      <c r="F3993" s="170"/>
      <c r="G3993" s="171"/>
      <c r="H3993" s="171"/>
    </row>
    <row r="3994" spans="4:8">
      <c r="D3994" s="168"/>
      <c r="E3994" s="169"/>
      <c r="F3994" s="170"/>
      <c r="G3994" s="171"/>
      <c r="H3994" s="171"/>
    </row>
    <row r="3995" spans="4:8">
      <c r="D3995" s="168"/>
      <c r="E3995" s="169"/>
      <c r="F3995" s="170"/>
      <c r="G3995" s="171"/>
      <c r="H3995" s="171"/>
    </row>
    <row r="3996" spans="4:8">
      <c r="D3996" s="168"/>
      <c r="E3996" s="169"/>
      <c r="F3996" s="170"/>
      <c r="G3996" s="171"/>
      <c r="H3996" s="171"/>
    </row>
    <row r="3997" spans="4:8">
      <c r="D3997" s="168"/>
      <c r="E3997" s="169"/>
      <c r="F3997" s="170"/>
      <c r="G3997" s="171"/>
      <c r="H3997" s="171"/>
    </row>
    <row r="3998" spans="4:8">
      <c r="D3998" s="168"/>
      <c r="E3998" s="169"/>
      <c r="F3998" s="170"/>
      <c r="G3998" s="171"/>
      <c r="H3998" s="171"/>
    </row>
    <row r="3999" spans="4:8">
      <c r="D3999" s="168"/>
      <c r="E3999" s="169"/>
      <c r="F3999" s="170"/>
      <c r="G3999" s="171"/>
      <c r="H3999" s="171"/>
    </row>
    <row r="4000" spans="4:8">
      <c r="D4000" s="168"/>
      <c r="E4000" s="169"/>
      <c r="F4000" s="170"/>
      <c r="G4000" s="171"/>
      <c r="H4000" s="171"/>
    </row>
    <row r="4001" spans="4:8">
      <c r="D4001" s="168"/>
      <c r="E4001" s="169"/>
      <c r="F4001" s="170"/>
      <c r="G4001" s="171"/>
      <c r="H4001" s="171"/>
    </row>
    <row r="4002" spans="4:8">
      <c r="D4002" s="168"/>
      <c r="E4002" s="169"/>
      <c r="F4002" s="170"/>
      <c r="G4002" s="171"/>
      <c r="H4002" s="171"/>
    </row>
    <row r="4003" spans="4:8">
      <c r="D4003" s="168"/>
      <c r="E4003" s="169"/>
      <c r="F4003" s="170"/>
      <c r="G4003" s="171"/>
      <c r="H4003" s="171"/>
    </row>
    <row r="4004" spans="4:8">
      <c r="D4004" s="168"/>
      <c r="E4004" s="169"/>
      <c r="F4004" s="170"/>
      <c r="G4004" s="171"/>
      <c r="H4004" s="171"/>
    </row>
    <row r="4005" spans="4:8">
      <c r="D4005" s="168"/>
      <c r="E4005" s="169"/>
      <c r="F4005" s="170"/>
      <c r="G4005" s="171"/>
      <c r="H4005" s="171"/>
    </row>
    <row r="4006" spans="4:8">
      <c r="D4006" s="168"/>
      <c r="E4006" s="169"/>
      <c r="F4006" s="170"/>
      <c r="G4006" s="171"/>
      <c r="H4006" s="171"/>
    </row>
    <row r="4007" spans="4:8">
      <c r="D4007" s="168"/>
      <c r="E4007" s="169"/>
      <c r="F4007" s="170"/>
      <c r="G4007" s="171"/>
      <c r="H4007" s="171"/>
    </row>
    <row r="4008" spans="4:8">
      <c r="D4008" s="168"/>
      <c r="E4008" s="169"/>
      <c r="F4008" s="170"/>
      <c r="G4008" s="171"/>
      <c r="H4008" s="171"/>
    </row>
    <row r="4009" spans="4:8">
      <c r="D4009" s="168"/>
      <c r="E4009" s="169"/>
      <c r="F4009" s="170"/>
      <c r="G4009" s="171"/>
      <c r="H4009" s="171"/>
    </row>
    <row r="4010" spans="4:8">
      <c r="D4010" s="168"/>
      <c r="E4010" s="169"/>
      <c r="F4010" s="170"/>
      <c r="G4010" s="171"/>
      <c r="H4010" s="171"/>
    </row>
    <row r="4011" spans="4:8">
      <c r="D4011" s="168"/>
      <c r="E4011" s="169"/>
      <c r="F4011" s="170"/>
      <c r="G4011" s="171"/>
      <c r="H4011" s="171"/>
    </row>
    <row r="4012" spans="4:8">
      <c r="D4012" s="168"/>
      <c r="E4012" s="169"/>
      <c r="F4012" s="170"/>
      <c r="G4012" s="171"/>
      <c r="H4012" s="171"/>
    </row>
    <row r="4013" spans="4:8">
      <c r="D4013" s="168"/>
      <c r="E4013" s="169"/>
      <c r="F4013" s="170"/>
      <c r="G4013" s="171"/>
      <c r="H4013" s="171"/>
    </row>
    <row r="4014" spans="4:8">
      <c r="D4014" s="168"/>
      <c r="E4014" s="169"/>
      <c r="F4014" s="170"/>
      <c r="G4014" s="171"/>
      <c r="H4014" s="171"/>
    </row>
    <row r="4015" spans="4:8">
      <c r="D4015" s="168"/>
      <c r="E4015" s="169"/>
      <c r="F4015" s="170"/>
      <c r="G4015" s="171"/>
      <c r="H4015" s="171"/>
    </row>
    <row r="4016" spans="4:8">
      <c r="D4016" s="168"/>
      <c r="E4016" s="169"/>
      <c r="F4016" s="170"/>
      <c r="G4016" s="171"/>
      <c r="H4016" s="171"/>
    </row>
    <row r="4017" spans="4:8">
      <c r="D4017" s="168"/>
      <c r="E4017" s="169"/>
      <c r="F4017" s="170"/>
      <c r="G4017" s="171"/>
      <c r="H4017" s="171"/>
    </row>
    <row r="4018" spans="4:8">
      <c r="D4018" s="168"/>
      <c r="E4018" s="169"/>
      <c r="F4018" s="170"/>
      <c r="G4018" s="171"/>
      <c r="H4018" s="171"/>
    </row>
    <row r="4019" spans="4:8">
      <c r="D4019" s="168"/>
      <c r="E4019" s="169"/>
      <c r="F4019" s="170"/>
      <c r="G4019" s="171"/>
      <c r="H4019" s="171"/>
    </row>
    <row r="4020" spans="4:8">
      <c r="D4020" s="168"/>
      <c r="E4020" s="169"/>
      <c r="F4020" s="170"/>
      <c r="G4020" s="171"/>
      <c r="H4020" s="171"/>
    </row>
    <row r="4021" spans="4:8">
      <c r="D4021" s="168"/>
      <c r="E4021" s="169"/>
      <c r="F4021" s="170"/>
      <c r="G4021" s="171"/>
      <c r="H4021" s="171"/>
    </row>
    <row r="4022" spans="4:8">
      <c r="D4022" s="168"/>
      <c r="E4022" s="169"/>
      <c r="F4022" s="170"/>
      <c r="G4022" s="171"/>
      <c r="H4022" s="171"/>
    </row>
    <row r="4023" spans="4:8">
      <c r="D4023" s="168"/>
      <c r="E4023" s="169"/>
      <c r="F4023" s="170"/>
      <c r="G4023" s="171"/>
      <c r="H4023" s="171"/>
    </row>
    <row r="4024" spans="4:8">
      <c r="D4024" s="168"/>
      <c r="E4024" s="169"/>
      <c r="F4024" s="170"/>
      <c r="G4024" s="171"/>
      <c r="H4024" s="171"/>
    </row>
    <row r="4025" spans="4:8">
      <c r="D4025" s="168"/>
      <c r="E4025" s="169"/>
      <c r="F4025" s="170"/>
      <c r="G4025" s="171"/>
      <c r="H4025" s="171"/>
    </row>
    <row r="4026" spans="4:8">
      <c r="D4026" s="168"/>
      <c r="E4026" s="169"/>
      <c r="F4026" s="170"/>
      <c r="G4026" s="171"/>
      <c r="H4026" s="171"/>
    </row>
    <row r="4027" spans="4:8">
      <c r="D4027" s="168"/>
      <c r="E4027" s="169"/>
      <c r="F4027" s="170"/>
      <c r="G4027" s="171"/>
      <c r="H4027" s="171"/>
    </row>
    <row r="4028" spans="4:8">
      <c r="D4028" s="168"/>
      <c r="E4028" s="169"/>
      <c r="F4028" s="170"/>
      <c r="G4028" s="171"/>
      <c r="H4028" s="171"/>
    </row>
    <row r="4029" spans="4:8">
      <c r="D4029" s="168"/>
      <c r="E4029" s="169"/>
      <c r="F4029" s="170"/>
      <c r="G4029" s="171"/>
      <c r="H4029" s="171"/>
    </row>
    <row r="4030" spans="4:8">
      <c r="D4030" s="168"/>
      <c r="E4030" s="169"/>
      <c r="F4030" s="170"/>
      <c r="G4030" s="171"/>
      <c r="H4030" s="171"/>
    </row>
    <row r="4031" spans="4:8">
      <c r="D4031" s="168"/>
      <c r="E4031" s="169"/>
      <c r="F4031" s="170"/>
      <c r="G4031" s="171"/>
      <c r="H4031" s="171"/>
    </row>
    <row r="4032" spans="4:8">
      <c r="D4032" s="168"/>
      <c r="E4032" s="169"/>
      <c r="F4032" s="170"/>
      <c r="G4032" s="171"/>
      <c r="H4032" s="171"/>
    </row>
    <row r="4033" spans="4:8">
      <c r="D4033" s="168"/>
      <c r="E4033" s="169"/>
      <c r="F4033" s="170"/>
      <c r="G4033" s="171"/>
      <c r="H4033" s="171"/>
    </row>
    <row r="4034" spans="4:8">
      <c r="D4034" s="168"/>
      <c r="E4034" s="169"/>
      <c r="F4034" s="170"/>
      <c r="G4034" s="171"/>
      <c r="H4034" s="171"/>
    </row>
    <row r="4035" spans="4:8">
      <c r="D4035" s="168"/>
      <c r="E4035" s="169"/>
      <c r="F4035" s="170"/>
      <c r="G4035" s="171"/>
      <c r="H4035" s="171"/>
    </row>
    <row r="4036" spans="4:8">
      <c r="D4036" s="168"/>
      <c r="E4036" s="169"/>
      <c r="F4036" s="170"/>
      <c r="G4036" s="171"/>
      <c r="H4036" s="171"/>
    </row>
    <row r="4037" spans="4:8">
      <c r="D4037" s="168"/>
      <c r="E4037" s="169"/>
      <c r="F4037" s="170"/>
      <c r="G4037" s="171"/>
      <c r="H4037" s="171"/>
    </row>
    <row r="4038" spans="4:8">
      <c r="D4038" s="168"/>
      <c r="E4038" s="169"/>
      <c r="F4038" s="170"/>
      <c r="G4038" s="171"/>
      <c r="H4038" s="171"/>
    </row>
    <row r="4039" spans="4:8">
      <c r="D4039" s="168"/>
      <c r="E4039" s="169"/>
      <c r="F4039" s="170"/>
      <c r="G4039" s="171"/>
      <c r="H4039" s="171"/>
    </row>
    <row r="4040" spans="4:8">
      <c r="D4040" s="168"/>
      <c r="E4040" s="169"/>
      <c r="F4040" s="170"/>
      <c r="G4040" s="171"/>
      <c r="H4040" s="171"/>
    </row>
    <row r="4041" spans="4:8">
      <c r="D4041" s="168"/>
      <c r="E4041" s="169"/>
      <c r="F4041" s="170"/>
      <c r="G4041" s="171"/>
      <c r="H4041" s="171"/>
    </row>
    <row r="4042" spans="4:8">
      <c r="D4042" s="168"/>
      <c r="E4042" s="169"/>
      <c r="F4042" s="170"/>
      <c r="G4042" s="171"/>
      <c r="H4042" s="171"/>
    </row>
    <row r="4043" spans="4:8">
      <c r="D4043" s="168"/>
      <c r="E4043" s="169"/>
      <c r="F4043" s="170"/>
      <c r="G4043" s="171"/>
      <c r="H4043" s="171"/>
    </row>
    <row r="4044" spans="4:8">
      <c r="D4044" s="168"/>
      <c r="E4044" s="169"/>
      <c r="F4044" s="170"/>
      <c r="G4044" s="171"/>
      <c r="H4044" s="171"/>
    </row>
    <row r="4045" spans="4:8">
      <c r="D4045" s="168"/>
      <c r="E4045" s="169"/>
      <c r="F4045" s="170"/>
      <c r="G4045" s="171"/>
      <c r="H4045" s="171"/>
    </row>
    <row r="4046" spans="4:8">
      <c r="D4046" s="168"/>
      <c r="E4046" s="169"/>
      <c r="F4046" s="170"/>
      <c r="G4046" s="171"/>
      <c r="H4046" s="171"/>
    </row>
    <row r="4047" spans="4:8">
      <c r="D4047" s="168"/>
      <c r="E4047" s="169"/>
      <c r="F4047" s="170"/>
      <c r="G4047" s="171"/>
      <c r="H4047" s="171"/>
    </row>
    <row r="4048" spans="4:8">
      <c r="D4048" s="168"/>
      <c r="E4048" s="169"/>
      <c r="F4048" s="170"/>
      <c r="G4048" s="171"/>
      <c r="H4048" s="171"/>
    </row>
    <row r="4049" spans="4:8">
      <c r="D4049" s="168"/>
      <c r="E4049" s="169"/>
      <c r="F4049" s="170"/>
      <c r="G4049" s="171"/>
      <c r="H4049" s="171"/>
    </row>
    <row r="4050" spans="4:8">
      <c r="D4050" s="168"/>
      <c r="E4050" s="169"/>
      <c r="F4050" s="170"/>
      <c r="G4050" s="171"/>
      <c r="H4050" s="171"/>
    </row>
    <row r="4051" spans="4:8">
      <c r="D4051" s="168"/>
      <c r="E4051" s="169"/>
      <c r="F4051" s="170"/>
      <c r="G4051" s="171"/>
      <c r="H4051" s="171"/>
    </row>
    <row r="4052" spans="4:8">
      <c r="D4052" s="168"/>
      <c r="E4052" s="169"/>
      <c r="F4052" s="170"/>
      <c r="G4052" s="171"/>
      <c r="H4052" s="171"/>
    </row>
    <row r="4053" spans="4:8">
      <c r="D4053" s="168"/>
      <c r="E4053" s="169"/>
      <c r="F4053" s="170"/>
      <c r="G4053" s="171"/>
      <c r="H4053" s="171"/>
    </row>
    <row r="4054" spans="4:8">
      <c r="D4054" s="168"/>
      <c r="E4054" s="169"/>
      <c r="F4054" s="170"/>
      <c r="G4054" s="171"/>
      <c r="H4054" s="171"/>
    </row>
    <row r="4055" spans="4:8">
      <c r="D4055" s="168"/>
      <c r="E4055" s="169"/>
      <c r="F4055" s="170"/>
      <c r="G4055" s="171"/>
      <c r="H4055" s="171"/>
    </row>
    <row r="4056" spans="4:8">
      <c r="D4056" s="168"/>
      <c r="E4056" s="169"/>
      <c r="F4056" s="170"/>
      <c r="G4056" s="171"/>
      <c r="H4056" s="171"/>
    </row>
    <row r="4057" spans="4:8">
      <c r="D4057" s="168"/>
      <c r="E4057" s="169"/>
      <c r="F4057" s="170"/>
      <c r="G4057" s="171"/>
      <c r="H4057" s="171"/>
    </row>
    <row r="4058" spans="4:8">
      <c r="D4058" s="168"/>
      <c r="E4058" s="169"/>
      <c r="F4058" s="170"/>
      <c r="G4058" s="171"/>
      <c r="H4058" s="171"/>
    </row>
    <row r="4059" spans="4:8">
      <c r="D4059" s="168"/>
      <c r="E4059" s="169"/>
      <c r="F4059" s="170"/>
      <c r="G4059" s="171"/>
      <c r="H4059" s="171"/>
    </row>
    <row r="4060" spans="4:8">
      <c r="D4060" s="168"/>
      <c r="E4060" s="169"/>
      <c r="F4060" s="170"/>
      <c r="G4060" s="171"/>
      <c r="H4060" s="171"/>
    </row>
    <row r="4061" spans="4:8">
      <c r="D4061" s="168"/>
      <c r="E4061" s="169"/>
      <c r="F4061" s="170"/>
      <c r="G4061" s="171"/>
      <c r="H4061" s="171"/>
    </row>
    <row r="4062" spans="4:8">
      <c r="D4062" s="168"/>
      <c r="E4062" s="169"/>
      <c r="F4062" s="170"/>
      <c r="G4062" s="171"/>
      <c r="H4062" s="171"/>
    </row>
    <row r="4063" spans="4:8">
      <c r="D4063" s="168"/>
      <c r="E4063" s="169"/>
      <c r="F4063" s="170"/>
      <c r="G4063" s="171"/>
      <c r="H4063" s="171"/>
    </row>
    <row r="4064" spans="4:8">
      <c r="D4064" s="168"/>
      <c r="E4064" s="169"/>
      <c r="F4064" s="170"/>
      <c r="G4064" s="171"/>
      <c r="H4064" s="171"/>
    </row>
    <row r="4065" spans="4:8">
      <c r="D4065" s="168"/>
      <c r="E4065" s="169"/>
      <c r="F4065" s="170"/>
      <c r="G4065" s="171"/>
      <c r="H4065" s="171"/>
    </row>
    <row r="4066" spans="4:8">
      <c r="D4066" s="168"/>
      <c r="E4066" s="169"/>
      <c r="F4066" s="170"/>
      <c r="G4066" s="171"/>
      <c r="H4066" s="171"/>
    </row>
    <row r="4067" spans="4:8">
      <c r="D4067" s="168"/>
      <c r="E4067" s="169"/>
      <c r="F4067" s="170"/>
      <c r="G4067" s="171"/>
      <c r="H4067" s="171"/>
    </row>
    <row r="4068" spans="4:8">
      <c r="D4068" s="168"/>
      <c r="E4068" s="169"/>
      <c r="F4068" s="170"/>
      <c r="G4068" s="171"/>
      <c r="H4068" s="171"/>
    </row>
    <row r="4069" spans="4:8">
      <c r="D4069" s="168"/>
      <c r="E4069" s="169"/>
      <c r="F4069" s="170"/>
      <c r="G4069" s="171"/>
      <c r="H4069" s="171"/>
    </row>
    <row r="4070" spans="4:8">
      <c r="D4070" s="168"/>
      <c r="E4070" s="169"/>
      <c r="F4070" s="170"/>
      <c r="G4070" s="171"/>
      <c r="H4070" s="171"/>
    </row>
    <row r="4071" spans="4:8">
      <c r="D4071" s="168"/>
      <c r="E4071" s="169"/>
      <c r="F4071" s="170"/>
      <c r="G4071" s="171"/>
      <c r="H4071" s="171"/>
    </row>
    <row r="4072" spans="4:8">
      <c r="D4072" s="168"/>
      <c r="E4072" s="169"/>
      <c r="F4072" s="170"/>
      <c r="G4072" s="171"/>
      <c r="H4072" s="171"/>
    </row>
    <row r="4073" spans="4:8">
      <c r="D4073" s="168"/>
      <c r="E4073" s="169"/>
      <c r="F4073" s="170"/>
      <c r="G4073" s="171"/>
      <c r="H4073" s="171"/>
    </row>
    <row r="4074" spans="4:8">
      <c r="D4074" s="168"/>
      <c r="E4074" s="169"/>
      <c r="F4074" s="170"/>
      <c r="G4074" s="171"/>
      <c r="H4074" s="171"/>
    </row>
    <row r="4075" spans="4:8">
      <c r="D4075" s="168"/>
      <c r="E4075" s="169"/>
      <c r="F4075" s="170"/>
      <c r="G4075" s="171"/>
      <c r="H4075" s="171"/>
    </row>
    <row r="4076" spans="4:8">
      <c r="D4076" s="168"/>
      <c r="E4076" s="169"/>
      <c r="F4076" s="170"/>
      <c r="G4076" s="171"/>
      <c r="H4076" s="171"/>
    </row>
    <row r="4077" spans="4:8">
      <c r="D4077" s="168"/>
      <c r="E4077" s="169"/>
      <c r="F4077" s="170"/>
      <c r="G4077" s="171"/>
      <c r="H4077" s="171"/>
    </row>
    <row r="4078" spans="4:8">
      <c r="D4078" s="168"/>
      <c r="E4078" s="169"/>
      <c r="F4078" s="170"/>
      <c r="G4078" s="171"/>
      <c r="H4078" s="171"/>
    </row>
    <row r="4079" spans="4:8">
      <c r="D4079" s="168"/>
      <c r="E4079" s="169"/>
      <c r="F4079" s="170"/>
      <c r="G4079" s="171"/>
      <c r="H4079" s="171"/>
    </row>
    <row r="4080" spans="4:8">
      <c r="D4080" s="168"/>
      <c r="E4080" s="169"/>
      <c r="F4080" s="170"/>
      <c r="G4080" s="171"/>
      <c r="H4080" s="171"/>
    </row>
    <row r="4081" spans="4:8">
      <c r="D4081" s="168"/>
      <c r="E4081" s="169"/>
      <c r="F4081" s="170"/>
      <c r="G4081" s="171"/>
      <c r="H4081" s="171"/>
    </row>
    <row r="4082" spans="4:8">
      <c r="D4082" s="168"/>
      <c r="E4082" s="169"/>
      <c r="F4082" s="170"/>
      <c r="G4082" s="171"/>
      <c r="H4082" s="171"/>
    </row>
    <row r="4083" spans="4:8">
      <c r="D4083" s="168"/>
      <c r="E4083" s="169"/>
      <c r="F4083" s="170"/>
      <c r="G4083" s="171"/>
      <c r="H4083" s="171"/>
    </row>
    <row r="4084" spans="4:8">
      <c r="D4084" s="168"/>
      <c r="E4084" s="169"/>
      <c r="F4084" s="170"/>
      <c r="G4084" s="171"/>
      <c r="H4084" s="171"/>
    </row>
    <row r="4085" spans="4:8">
      <c r="D4085" s="168"/>
      <c r="E4085" s="169"/>
      <c r="F4085" s="170"/>
      <c r="G4085" s="171"/>
      <c r="H4085" s="171"/>
    </row>
    <row r="4086" spans="4:8">
      <c r="D4086" s="168"/>
      <c r="E4086" s="169"/>
      <c r="F4086" s="170"/>
      <c r="G4086" s="171"/>
      <c r="H4086" s="171"/>
    </row>
    <row r="4087" spans="4:8">
      <c r="D4087" s="168"/>
      <c r="E4087" s="169"/>
      <c r="F4087" s="170"/>
      <c r="G4087" s="171"/>
      <c r="H4087" s="171"/>
    </row>
    <row r="4088" spans="4:8">
      <c r="D4088" s="168"/>
      <c r="E4088" s="169"/>
      <c r="F4088" s="170"/>
      <c r="G4088" s="171"/>
      <c r="H4088" s="171"/>
    </row>
    <row r="4089" spans="4:8">
      <c r="D4089" s="168"/>
      <c r="E4089" s="169"/>
      <c r="F4089" s="170"/>
      <c r="G4089" s="171"/>
      <c r="H4089" s="171"/>
    </row>
    <row r="4090" spans="4:8">
      <c r="D4090" s="168"/>
      <c r="E4090" s="169"/>
      <c r="F4090" s="170"/>
      <c r="G4090" s="171"/>
      <c r="H4090" s="171"/>
    </row>
    <row r="4091" spans="4:8">
      <c r="D4091" s="168"/>
      <c r="E4091" s="169"/>
      <c r="F4091" s="170"/>
      <c r="G4091" s="171"/>
      <c r="H4091" s="171"/>
    </row>
    <row r="4092" spans="4:8">
      <c r="D4092" s="168"/>
      <c r="E4092" s="169"/>
      <c r="F4092" s="170"/>
      <c r="G4092" s="171"/>
      <c r="H4092" s="171"/>
    </row>
    <row r="4093" spans="4:8">
      <c r="D4093" s="168"/>
      <c r="E4093" s="169"/>
      <c r="F4093" s="170"/>
      <c r="G4093" s="171"/>
      <c r="H4093" s="171"/>
    </row>
    <row r="4094" spans="4:8">
      <c r="D4094" s="168"/>
      <c r="E4094" s="169"/>
      <c r="F4094" s="170"/>
      <c r="G4094" s="171"/>
      <c r="H4094" s="171"/>
    </row>
    <row r="4095" spans="4:8">
      <c r="D4095" s="168"/>
      <c r="E4095" s="169"/>
      <c r="F4095" s="170"/>
      <c r="G4095" s="171"/>
      <c r="H4095" s="171"/>
    </row>
    <row r="4096" spans="4:8">
      <c r="D4096" s="168"/>
      <c r="E4096" s="169"/>
      <c r="F4096" s="170"/>
      <c r="G4096" s="171"/>
      <c r="H4096" s="171"/>
    </row>
    <row r="4097" spans="4:8">
      <c r="D4097" s="168"/>
      <c r="E4097" s="169"/>
      <c r="F4097" s="170"/>
      <c r="G4097" s="171"/>
      <c r="H4097" s="171"/>
    </row>
    <row r="4098" spans="4:8">
      <c r="D4098" s="168"/>
      <c r="E4098" s="169"/>
      <c r="F4098" s="170"/>
      <c r="G4098" s="171"/>
      <c r="H4098" s="171"/>
    </row>
    <row r="4099" spans="4:8">
      <c r="D4099" s="168"/>
      <c r="E4099" s="169"/>
      <c r="F4099" s="170"/>
      <c r="G4099" s="171"/>
      <c r="H4099" s="171"/>
    </row>
    <row r="4100" spans="4:8">
      <c r="D4100" s="168"/>
      <c r="E4100" s="169"/>
      <c r="F4100" s="170"/>
      <c r="G4100" s="171"/>
      <c r="H4100" s="171"/>
    </row>
    <row r="4101" spans="4:8">
      <c r="D4101" s="168"/>
      <c r="E4101" s="169"/>
      <c r="F4101" s="170"/>
      <c r="G4101" s="171"/>
      <c r="H4101" s="171"/>
    </row>
    <row r="4102" spans="4:8">
      <c r="D4102" s="168"/>
      <c r="E4102" s="169"/>
      <c r="F4102" s="170"/>
      <c r="G4102" s="171"/>
      <c r="H4102" s="171"/>
    </row>
    <row r="4103" spans="4:8">
      <c r="D4103" s="168"/>
      <c r="E4103" s="169"/>
      <c r="F4103" s="170"/>
      <c r="G4103" s="171"/>
      <c r="H4103" s="171"/>
    </row>
    <row r="4104" spans="4:8">
      <c r="D4104" s="168"/>
      <c r="E4104" s="169"/>
      <c r="F4104" s="170"/>
      <c r="G4104" s="171"/>
      <c r="H4104" s="171"/>
    </row>
    <row r="4105" spans="4:8">
      <c r="D4105" s="168"/>
      <c r="E4105" s="169"/>
      <c r="F4105" s="170"/>
      <c r="G4105" s="171"/>
      <c r="H4105" s="171"/>
    </row>
    <row r="4106" spans="4:8">
      <c r="D4106" s="168"/>
      <c r="E4106" s="169"/>
      <c r="F4106" s="170"/>
      <c r="G4106" s="171"/>
      <c r="H4106" s="171"/>
    </row>
    <row r="4107" spans="4:8">
      <c r="D4107" s="168"/>
      <c r="E4107" s="169"/>
      <c r="F4107" s="170"/>
      <c r="G4107" s="171"/>
      <c r="H4107" s="171"/>
    </row>
    <row r="4108" spans="4:8">
      <c r="D4108" s="168"/>
      <c r="E4108" s="169"/>
      <c r="F4108" s="170"/>
      <c r="G4108" s="171"/>
      <c r="H4108" s="171"/>
    </row>
    <row r="4109" spans="4:8">
      <c r="D4109" s="168"/>
      <c r="E4109" s="169"/>
      <c r="F4109" s="170"/>
      <c r="G4109" s="171"/>
      <c r="H4109" s="171"/>
    </row>
    <row r="4110" spans="4:8">
      <c r="D4110" s="168"/>
      <c r="E4110" s="169"/>
      <c r="F4110" s="170"/>
      <c r="G4110" s="171"/>
      <c r="H4110" s="171"/>
    </row>
    <row r="4111" spans="4:8">
      <c r="D4111" s="168"/>
      <c r="E4111" s="169"/>
      <c r="F4111" s="170"/>
      <c r="G4111" s="171"/>
      <c r="H4111" s="171"/>
    </row>
    <row r="4112" spans="4:8">
      <c r="D4112" s="168"/>
      <c r="E4112" s="169"/>
      <c r="F4112" s="170"/>
      <c r="G4112" s="171"/>
      <c r="H4112" s="171"/>
    </row>
    <row r="4113" spans="4:8">
      <c r="D4113" s="168"/>
      <c r="E4113" s="169"/>
      <c r="F4113" s="170"/>
      <c r="G4113" s="171"/>
      <c r="H4113" s="171"/>
    </row>
    <row r="4114" spans="4:8">
      <c r="D4114" s="168"/>
      <c r="E4114" s="169"/>
      <c r="F4114" s="170"/>
      <c r="G4114" s="171"/>
      <c r="H4114" s="171"/>
    </row>
    <row r="4115" spans="4:8">
      <c r="D4115" s="168"/>
      <c r="E4115" s="169"/>
      <c r="F4115" s="170"/>
      <c r="G4115" s="171"/>
      <c r="H4115" s="171"/>
    </row>
    <row r="4116" spans="4:8">
      <c r="D4116" s="168"/>
      <c r="E4116" s="169"/>
      <c r="F4116" s="170"/>
      <c r="G4116" s="171"/>
      <c r="H4116" s="171"/>
    </row>
    <row r="4117" spans="4:8">
      <c r="D4117" s="168"/>
      <c r="E4117" s="169"/>
      <c r="F4117" s="170"/>
      <c r="G4117" s="171"/>
      <c r="H4117" s="171"/>
    </row>
    <row r="4118" spans="4:8">
      <c r="D4118" s="168"/>
      <c r="E4118" s="169"/>
      <c r="F4118" s="170"/>
      <c r="G4118" s="171"/>
      <c r="H4118" s="171"/>
    </row>
    <row r="4119" spans="4:8">
      <c r="D4119" s="168"/>
      <c r="E4119" s="169"/>
      <c r="F4119" s="170"/>
      <c r="G4119" s="171"/>
      <c r="H4119" s="171"/>
    </row>
    <row r="4120" spans="4:8">
      <c r="D4120" s="168"/>
      <c r="E4120" s="169"/>
      <c r="F4120" s="170"/>
      <c r="G4120" s="171"/>
      <c r="H4120" s="171"/>
    </row>
    <row r="4121" spans="4:8">
      <c r="D4121" s="168"/>
      <c r="E4121" s="169"/>
      <c r="F4121" s="170"/>
      <c r="G4121" s="171"/>
      <c r="H4121" s="171"/>
    </row>
    <row r="4122" spans="4:8">
      <c r="D4122" s="168"/>
      <c r="E4122" s="169"/>
      <c r="F4122" s="170"/>
      <c r="G4122" s="171"/>
      <c r="H4122" s="171"/>
    </row>
    <row r="4123" spans="4:8">
      <c r="D4123" s="168"/>
      <c r="E4123" s="169"/>
      <c r="F4123" s="170"/>
      <c r="G4123" s="171"/>
      <c r="H4123" s="171"/>
    </row>
    <row r="4124" spans="4:8">
      <c r="D4124" s="168"/>
      <c r="E4124" s="169"/>
      <c r="F4124" s="170"/>
      <c r="G4124" s="171"/>
      <c r="H4124" s="171"/>
    </row>
    <row r="4125" spans="4:8">
      <c r="D4125" s="168"/>
      <c r="E4125" s="169"/>
      <c r="F4125" s="170"/>
      <c r="G4125" s="171"/>
      <c r="H4125" s="171"/>
    </row>
    <row r="4126" spans="4:8">
      <c r="D4126" s="168"/>
      <c r="E4126" s="169"/>
      <c r="F4126" s="170"/>
      <c r="G4126" s="171"/>
      <c r="H4126" s="171"/>
    </row>
    <row r="4127" spans="4:8">
      <c r="D4127" s="168"/>
      <c r="E4127" s="169"/>
      <c r="F4127" s="170"/>
      <c r="G4127" s="171"/>
      <c r="H4127" s="171"/>
    </row>
    <row r="4128" spans="4:8">
      <c r="D4128" s="168"/>
      <c r="E4128" s="169"/>
      <c r="F4128" s="170"/>
      <c r="G4128" s="171"/>
      <c r="H4128" s="171"/>
    </row>
    <row r="4129" spans="4:8">
      <c r="D4129" s="168"/>
      <c r="E4129" s="169"/>
      <c r="F4129" s="170"/>
      <c r="G4129" s="171"/>
      <c r="H4129" s="171"/>
    </row>
    <row r="4130" spans="4:8">
      <c r="D4130" s="168"/>
      <c r="E4130" s="169"/>
      <c r="F4130" s="170"/>
      <c r="G4130" s="171"/>
      <c r="H4130" s="171"/>
    </row>
    <row r="4131" spans="4:8">
      <c r="D4131" s="168"/>
      <c r="E4131" s="169"/>
      <c r="F4131" s="170"/>
      <c r="G4131" s="171"/>
      <c r="H4131" s="171"/>
    </row>
    <row r="4132" spans="4:8">
      <c r="D4132" s="168"/>
      <c r="E4132" s="169"/>
      <c r="F4132" s="170"/>
      <c r="G4132" s="171"/>
      <c r="H4132" s="171"/>
    </row>
    <row r="4133" spans="4:8">
      <c r="D4133" s="168"/>
      <c r="E4133" s="169"/>
      <c r="F4133" s="170"/>
      <c r="G4133" s="171"/>
      <c r="H4133" s="171"/>
    </row>
    <row r="4134" spans="4:8">
      <c r="D4134" s="168"/>
      <c r="E4134" s="169"/>
      <c r="F4134" s="170"/>
      <c r="G4134" s="171"/>
      <c r="H4134" s="171"/>
    </row>
    <row r="4135" spans="4:8">
      <c r="D4135" s="168"/>
      <c r="E4135" s="169"/>
      <c r="F4135" s="170"/>
      <c r="G4135" s="171"/>
      <c r="H4135" s="171"/>
    </row>
    <row r="4136" spans="4:8">
      <c r="D4136" s="168"/>
      <c r="E4136" s="169"/>
      <c r="F4136" s="170"/>
      <c r="G4136" s="171"/>
      <c r="H4136" s="171"/>
    </row>
    <row r="4137" spans="4:8">
      <c r="D4137" s="168"/>
      <c r="E4137" s="169"/>
      <c r="F4137" s="170"/>
      <c r="G4137" s="171"/>
      <c r="H4137" s="171"/>
    </row>
    <row r="4138" spans="4:8">
      <c r="D4138" s="168"/>
      <c r="E4138" s="169"/>
      <c r="F4138" s="170"/>
      <c r="G4138" s="171"/>
      <c r="H4138" s="171"/>
    </row>
    <row r="4139" spans="4:8">
      <c r="D4139" s="168"/>
      <c r="E4139" s="169"/>
      <c r="F4139" s="170"/>
      <c r="G4139" s="171"/>
      <c r="H4139" s="171"/>
    </row>
    <row r="4140" spans="4:8">
      <c r="D4140" s="168"/>
      <c r="E4140" s="169"/>
      <c r="F4140" s="170"/>
      <c r="G4140" s="171"/>
      <c r="H4140" s="171"/>
    </row>
    <row r="4141" spans="4:8">
      <c r="D4141" s="168"/>
      <c r="E4141" s="169"/>
      <c r="F4141" s="170"/>
      <c r="G4141" s="171"/>
      <c r="H4141" s="171"/>
    </row>
    <row r="4142" spans="4:8">
      <c r="D4142" s="168"/>
      <c r="E4142" s="169"/>
      <c r="F4142" s="170"/>
      <c r="G4142" s="171"/>
      <c r="H4142" s="171"/>
    </row>
    <row r="4143" spans="4:8">
      <c r="D4143" s="168"/>
      <c r="E4143" s="169"/>
      <c r="F4143" s="170"/>
      <c r="G4143" s="171"/>
      <c r="H4143" s="171"/>
    </row>
    <row r="4144" spans="4:8">
      <c r="D4144" s="168"/>
      <c r="E4144" s="169"/>
      <c r="F4144" s="170"/>
      <c r="G4144" s="171"/>
      <c r="H4144" s="171"/>
    </row>
    <row r="4145" spans="4:8">
      <c r="D4145" s="168"/>
      <c r="E4145" s="169"/>
      <c r="F4145" s="170"/>
      <c r="G4145" s="171"/>
      <c r="H4145" s="171"/>
    </row>
    <row r="4146" spans="4:8">
      <c r="D4146" s="168"/>
      <c r="E4146" s="169"/>
      <c r="F4146" s="170"/>
      <c r="G4146" s="171"/>
      <c r="H4146" s="171"/>
    </row>
    <row r="4147" spans="4:8">
      <c r="D4147" s="168"/>
      <c r="E4147" s="169"/>
      <c r="F4147" s="170"/>
      <c r="G4147" s="171"/>
      <c r="H4147" s="171"/>
    </row>
    <row r="4148" spans="4:8">
      <c r="D4148" s="168"/>
      <c r="E4148" s="169"/>
      <c r="F4148" s="170"/>
      <c r="G4148" s="171"/>
      <c r="H4148" s="171"/>
    </row>
    <row r="4149" spans="4:8">
      <c r="D4149" s="168"/>
      <c r="E4149" s="169"/>
      <c r="F4149" s="170"/>
      <c r="G4149" s="171"/>
      <c r="H4149" s="171"/>
    </row>
    <row r="4150" spans="4:8">
      <c r="D4150" s="168"/>
      <c r="E4150" s="169"/>
      <c r="F4150" s="170"/>
      <c r="G4150" s="171"/>
      <c r="H4150" s="171"/>
    </row>
    <row r="4151" spans="4:8">
      <c r="D4151" s="168"/>
      <c r="E4151" s="169"/>
      <c r="F4151" s="170"/>
      <c r="G4151" s="171"/>
      <c r="H4151" s="171"/>
    </row>
    <row r="4152" spans="4:8">
      <c r="D4152" s="168"/>
      <c r="E4152" s="169"/>
      <c r="F4152" s="170"/>
      <c r="G4152" s="171"/>
      <c r="H4152" s="171"/>
    </row>
    <row r="4153" spans="4:8">
      <c r="D4153" s="168"/>
      <c r="E4153" s="169"/>
      <c r="F4153" s="170"/>
      <c r="G4153" s="171"/>
      <c r="H4153" s="171"/>
    </row>
    <row r="4154" spans="4:8">
      <c r="D4154" s="168"/>
      <c r="E4154" s="169"/>
      <c r="F4154" s="170"/>
      <c r="G4154" s="171"/>
      <c r="H4154" s="171"/>
    </row>
    <row r="4155" spans="4:8">
      <c r="D4155" s="168"/>
      <c r="E4155" s="169"/>
      <c r="F4155" s="170"/>
      <c r="G4155" s="171"/>
      <c r="H4155" s="171"/>
    </row>
    <row r="4156" spans="4:8">
      <c r="D4156" s="168"/>
      <c r="E4156" s="169"/>
      <c r="F4156" s="170"/>
      <c r="G4156" s="171"/>
      <c r="H4156" s="171"/>
    </row>
    <row r="4157" spans="4:8">
      <c r="D4157" s="168"/>
      <c r="E4157" s="169"/>
      <c r="F4157" s="170"/>
      <c r="G4157" s="171"/>
      <c r="H4157" s="171"/>
    </row>
    <row r="4158" spans="4:8">
      <c r="D4158" s="168"/>
      <c r="E4158" s="169"/>
      <c r="F4158" s="170"/>
      <c r="G4158" s="171"/>
      <c r="H4158" s="171"/>
    </row>
    <row r="4159" spans="4:8">
      <c r="D4159" s="168"/>
      <c r="E4159" s="169"/>
      <c r="F4159" s="170"/>
      <c r="G4159" s="171"/>
      <c r="H4159" s="171"/>
    </row>
    <row r="4160" spans="4:8">
      <c r="D4160" s="168"/>
      <c r="E4160" s="169"/>
      <c r="F4160" s="170"/>
      <c r="G4160" s="171"/>
      <c r="H4160" s="171"/>
    </row>
    <row r="4161" spans="4:8">
      <c r="D4161" s="168"/>
      <c r="E4161" s="169"/>
      <c r="F4161" s="170"/>
      <c r="G4161" s="171"/>
      <c r="H4161" s="171"/>
    </row>
    <row r="4162" spans="4:8">
      <c r="D4162" s="168"/>
      <c r="E4162" s="169"/>
      <c r="F4162" s="170"/>
      <c r="G4162" s="171"/>
      <c r="H4162" s="171"/>
    </row>
    <row r="4163" spans="4:8">
      <c r="D4163" s="168"/>
      <c r="E4163" s="169"/>
      <c r="F4163" s="170"/>
      <c r="G4163" s="171"/>
      <c r="H4163" s="171"/>
    </row>
    <row r="4164" spans="4:8">
      <c r="D4164" s="168"/>
      <c r="E4164" s="169"/>
      <c r="F4164" s="170"/>
      <c r="G4164" s="171"/>
      <c r="H4164" s="171"/>
    </row>
    <row r="4165" spans="4:8">
      <c r="D4165" s="168"/>
      <c r="E4165" s="169"/>
      <c r="F4165" s="170"/>
      <c r="G4165" s="171"/>
      <c r="H4165" s="171"/>
    </row>
    <row r="4166" spans="4:8">
      <c r="D4166" s="168"/>
      <c r="E4166" s="169"/>
      <c r="F4166" s="170"/>
      <c r="G4166" s="171"/>
      <c r="H4166" s="171"/>
    </row>
    <row r="4167" spans="4:8">
      <c r="D4167" s="168"/>
      <c r="E4167" s="169"/>
      <c r="F4167" s="170"/>
      <c r="G4167" s="171"/>
      <c r="H4167" s="171"/>
    </row>
    <row r="4168" spans="4:8">
      <c r="D4168" s="168"/>
      <c r="E4168" s="169"/>
      <c r="F4168" s="170"/>
      <c r="G4168" s="171"/>
      <c r="H4168" s="171"/>
    </row>
    <row r="4169" spans="4:8">
      <c r="D4169" s="168"/>
      <c r="E4169" s="169"/>
      <c r="F4169" s="170"/>
      <c r="G4169" s="171"/>
      <c r="H4169" s="171"/>
    </row>
    <row r="4170" spans="4:8">
      <c r="D4170" s="168"/>
      <c r="E4170" s="169"/>
      <c r="F4170" s="170"/>
      <c r="G4170" s="171"/>
      <c r="H4170" s="171"/>
    </row>
    <row r="4171" spans="4:8">
      <c r="D4171" s="168"/>
      <c r="E4171" s="169"/>
      <c r="F4171" s="170"/>
      <c r="G4171" s="171"/>
      <c r="H4171" s="171"/>
    </row>
    <row r="4172" spans="4:8">
      <c r="D4172" s="168"/>
      <c r="E4172" s="169"/>
      <c r="F4172" s="170"/>
      <c r="G4172" s="171"/>
      <c r="H4172" s="171"/>
    </row>
    <row r="4173" spans="4:8">
      <c r="D4173" s="168"/>
      <c r="E4173" s="169"/>
      <c r="F4173" s="170"/>
      <c r="G4173" s="171"/>
      <c r="H4173" s="171"/>
    </row>
    <row r="4174" spans="4:8">
      <c r="D4174" s="168"/>
      <c r="E4174" s="169"/>
      <c r="F4174" s="170"/>
      <c r="G4174" s="171"/>
      <c r="H4174" s="171"/>
    </row>
    <row r="4175" spans="4:8">
      <c r="D4175" s="168"/>
      <c r="E4175" s="169"/>
      <c r="F4175" s="170"/>
      <c r="G4175" s="171"/>
      <c r="H4175" s="171"/>
    </row>
    <row r="4176" spans="4:8">
      <c r="D4176" s="168"/>
      <c r="E4176" s="169"/>
      <c r="F4176" s="170"/>
      <c r="G4176" s="171"/>
      <c r="H4176" s="171"/>
    </row>
    <row r="4177" spans="4:8">
      <c r="D4177" s="168"/>
      <c r="E4177" s="169"/>
      <c r="F4177" s="170"/>
      <c r="G4177" s="171"/>
      <c r="H4177" s="171"/>
    </row>
    <row r="4178" spans="4:8">
      <c r="D4178" s="168"/>
      <c r="E4178" s="169"/>
      <c r="F4178" s="170"/>
      <c r="G4178" s="171"/>
      <c r="H4178" s="171"/>
    </row>
    <row r="4179" spans="4:8">
      <c r="D4179" s="168"/>
      <c r="E4179" s="169"/>
      <c r="F4179" s="170"/>
      <c r="G4179" s="171"/>
      <c r="H4179" s="171"/>
    </row>
    <row r="4180" spans="4:8">
      <c r="D4180" s="168"/>
      <c r="E4180" s="169"/>
      <c r="F4180" s="170"/>
      <c r="G4180" s="171"/>
      <c r="H4180" s="171"/>
    </row>
    <row r="4181" spans="4:8">
      <c r="D4181" s="168"/>
      <c r="E4181" s="169"/>
      <c r="F4181" s="170"/>
      <c r="G4181" s="171"/>
      <c r="H4181" s="171"/>
    </row>
    <row r="4182" spans="4:8">
      <c r="D4182" s="168"/>
      <c r="E4182" s="169"/>
      <c r="F4182" s="170"/>
      <c r="G4182" s="171"/>
      <c r="H4182" s="171"/>
    </row>
    <row r="4183" spans="4:8">
      <c r="D4183" s="168"/>
      <c r="E4183" s="169"/>
      <c r="F4183" s="170"/>
      <c r="G4183" s="171"/>
      <c r="H4183" s="171"/>
    </row>
    <row r="4184" spans="4:8">
      <c r="D4184" s="168"/>
      <c r="E4184" s="169"/>
      <c r="F4184" s="170"/>
      <c r="G4184" s="171"/>
      <c r="H4184" s="171"/>
    </row>
    <row r="4185" spans="4:8">
      <c r="D4185" s="168"/>
      <c r="E4185" s="169"/>
      <c r="F4185" s="170"/>
      <c r="G4185" s="171"/>
      <c r="H4185" s="171"/>
    </row>
    <row r="4186" spans="4:8">
      <c r="D4186" s="168"/>
      <c r="E4186" s="169"/>
      <c r="F4186" s="170"/>
      <c r="G4186" s="171"/>
      <c r="H4186" s="171"/>
    </row>
    <row r="4187" spans="4:8">
      <c r="D4187" s="168"/>
      <c r="E4187" s="169"/>
      <c r="F4187" s="170"/>
      <c r="G4187" s="171"/>
      <c r="H4187" s="171"/>
    </row>
    <row r="4188" spans="4:8">
      <c r="D4188" s="168"/>
      <c r="E4188" s="169"/>
      <c r="F4188" s="170"/>
      <c r="G4188" s="171"/>
      <c r="H4188" s="171"/>
    </row>
    <row r="4189" spans="4:8">
      <c r="D4189" s="168"/>
      <c r="E4189" s="169"/>
      <c r="F4189" s="170"/>
      <c r="G4189" s="171"/>
      <c r="H4189" s="171"/>
    </row>
    <row r="4190" spans="4:8">
      <c r="D4190" s="168"/>
      <c r="E4190" s="169"/>
      <c r="F4190" s="170"/>
      <c r="G4190" s="171"/>
      <c r="H4190" s="171"/>
    </row>
    <row r="4191" spans="4:8">
      <c r="D4191" s="168"/>
      <c r="E4191" s="169"/>
      <c r="F4191" s="170"/>
      <c r="G4191" s="171"/>
      <c r="H4191" s="171"/>
    </row>
    <row r="4192" spans="4:8">
      <c r="D4192" s="168"/>
      <c r="E4192" s="169"/>
      <c r="F4192" s="170"/>
      <c r="G4192" s="171"/>
      <c r="H4192" s="171"/>
    </row>
    <row r="4193" spans="4:8">
      <c r="D4193" s="168"/>
      <c r="E4193" s="169"/>
      <c r="F4193" s="170"/>
      <c r="G4193" s="171"/>
      <c r="H4193" s="171"/>
    </row>
    <row r="4194" spans="4:8">
      <c r="D4194" s="168"/>
      <c r="E4194" s="169"/>
      <c r="F4194" s="170"/>
      <c r="G4194" s="171"/>
      <c r="H4194" s="171"/>
    </row>
    <row r="4195" spans="4:8">
      <c r="D4195" s="168"/>
      <c r="E4195" s="169"/>
      <c r="F4195" s="170"/>
      <c r="G4195" s="171"/>
      <c r="H4195" s="171"/>
    </row>
    <row r="4196" spans="4:8">
      <c r="D4196" s="168"/>
      <c r="E4196" s="169"/>
      <c r="F4196" s="170"/>
      <c r="G4196" s="171"/>
      <c r="H4196" s="171"/>
    </row>
    <row r="4197" spans="4:8">
      <c r="D4197" s="168"/>
      <c r="E4197" s="169"/>
      <c r="F4197" s="170"/>
      <c r="G4197" s="171"/>
      <c r="H4197" s="171"/>
    </row>
    <row r="4198" spans="4:8">
      <c r="D4198" s="168"/>
      <c r="E4198" s="169"/>
      <c r="F4198" s="170"/>
      <c r="G4198" s="171"/>
      <c r="H4198" s="171"/>
    </row>
    <row r="4199" spans="4:8">
      <c r="D4199" s="168"/>
      <c r="E4199" s="169"/>
      <c r="F4199" s="170"/>
      <c r="G4199" s="171"/>
      <c r="H4199" s="171"/>
    </row>
    <row r="4200" spans="4:8">
      <c r="D4200" s="168"/>
      <c r="E4200" s="169"/>
      <c r="F4200" s="170"/>
      <c r="G4200" s="171"/>
      <c r="H4200" s="171"/>
    </row>
    <row r="4201" spans="4:8">
      <c r="D4201" s="168"/>
      <c r="E4201" s="169"/>
      <c r="F4201" s="170"/>
      <c r="G4201" s="171"/>
      <c r="H4201" s="171"/>
    </row>
    <row r="4202" spans="4:8">
      <c r="D4202" s="168"/>
      <c r="E4202" s="169"/>
      <c r="F4202" s="170"/>
      <c r="G4202" s="171"/>
      <c r="H4202" s="171"/>
    </row>
    <row r="4203" spans="4:8">
      <c r="D4203" s="168"/>
      <c r="E4203" s="169"/>
      <c r="F4203" s="170"/>
      <c r="G4203" s="171"/>
      <c r="H4203" s="171"/>
    </row>
    <row r="4204" spans="4:8">
      <c r="D4204" s="168"/>
      <c r="E4204" s="169"/>
      <c r="F4204" s="170"/>
      <c r="G4204" s="171"/>
      <c r="H4204" s="171"/>
    </row>
    <row r="4205" spans="4:8">
      <c r="D4205" s="168"/>
      <c r="E4205" s="169"/>
      <c r="F4205" s="170"/>
      <c r="G4205" s="171"/>
      <c r="H4205" s="171"/>
    </row>
    <row r="4206" spans="4:8">
      <c r="D4206" s="168"/>
      <c r="E4206" s="169"/>
      <c r="F4206" s="170"/>
      <c r="G4206" s="171"/>
      <c r="H4206" s="171"/>
    </row>
    <row r="4207" spans="4:8">
      <c r="D4207" s="168"/>
      <c r="E4207" s="169"/>
      <c r="F4207" s="170"/>
      <c r="G4207" s="171"/>
      <c r="H4207" s="171"/>
    </row>
    <row r="4208" spans="4:8">
      <c r="D4208" s="168"/>
      <c r="E4208" s="169"/>
      <c r="F4208" s="170"/>
      <c r="G4208" s="171"/>
      <c r="H4208" s="171"/>
    </row>
    <row r="4209" spans="4:8">
      <c r="D4209" s="168"/>
      <c r="E4209" s="169"/>
      <c r="F4209" s="170"/>
      <c r="G4209" s="171"/>
      <c r="H4209" s="171"/>
    </row>
    <row r="4210" spans="4:8">
      <c r="D4210" s="168"/>
      <c r="E4210" s="169"/>
      <c r="F4210" s="170"/>
      <c r="G4210" s="171"/>
      <c r="H4210" s="171"/>
    </row>
    <row r="4211" spans="4:8">
      <c r="D4211" s="168"/>
      <c r="E4211" s="169"/>
      <c r="F4211" s="170"/>
      <c r="G4211" s="171"/>
      <c r="H4211" s="171"/>
    </row>
    <row r="4212" spans="4:8">
      <c r="D4212" s="168"/>
      <c r="E4212" s="169"/>
      <c r="F4212" s="170"/>
      <c r="G4212" s="171"/>
      <c r="H4212" s="171"/>
    </row>
    <row r="4213" spans="4:8">
      <c r="D4213" s="168"/>
      <c r="E4213" s="169"/>
      <c r="F4213" s="170"/>
      <c r="G4213" s="171"/>
      <c r="H4213" s="171"/>
    </row>
    <row r="4214" spans="4:8">
      <c r="D4214" s="168"/>
      <c r="E4214" s="169"/>
      <c r="F4214" s="170"/>
      <c r="G4214" s="171"/>
      <c r="H4214" s="171"/>
    </row>
    <row r="4215" spans="4:8">
      <c r="D4215" s="168"/>
      <c r="E4215" s="169"/>
      <c r="F4215" s="170"/>
      <c r="G4215" s="171"/>
      <c r="H4215" s="171"/>
    </row>
    <row r="4216" spans="4:8">
      <c r="D4216" s="168"/>
      <c r="E4216" s="169"/>
      <c r="F4216" s="170"/>
      <c r="G4216" s="171"/>
      <c r="H4216" s="171"/>
    </row>
    <row r="4217" spans="4:8">
      <c r="D4217" s="168"/>
      <c r="E4217" s="169"/>
      <c r="F4217" s="170"/>
      <c r="G4217" s="171"/>
      <c r="H4217" s="171"/>
    </row>
    <row r="4218" spans="4:8">
      <c r="D4218" s="168"/>
      <c r="E4218" s="169"/>
      <c r="F4218" s="170"/>
      <c r="G4218" s="171"/>
      <c r="H4218" s="171"/>
    </row>
    <row r="4219" spans="4:8">
      <c r="D4219" s="168"/>
      <c r="E4219" s="169"/>
      <c r="F4219" s="170"/>
      <c r="G4219" s="171"/>
      <c r="H4219" s="171"/>
    </row>
    <row r="4220" spans="4:8">
      <c r="D4220" s="168"/>
      <c r="E4220" s="169"/>
      <c r="F4220" s="170"/>
      <c r="G4220" s="171"/>
      <c r="H4220" s="171"/>
    </row>
    <row r="4221" spans="4:8">
      <c r="D4221" s="168"/>
      <c r="E4221" s="169"/>
      <c r="F4221" s="170"/>
      <c r="G4221" s="171"/>
      <c r="H4221" s="171"/>
    </row>
    <row r="4222" spans="4:8">
      <c r="D4222" s="168"/>
      <c r="E4222" s="169"/>
      <c r="F4222" s="170"/>
      <c r="G4222" s="171"/>
      <c r="H4222" s="171"/>
    </row>
    <row r="4223" spans="4:8">
      <c r="D4223" s="168"/>
      <c r="E4223" s="169"/>
      <c r="F4223" s="170"/>
      <c r="G4223" s="171"/>
      <c r="H4223" s="171"/>
    </row>
    <row r="4224" spans="4:8">
      <c r="D4224" s="168"/>
      <c r="E4224" s="169"/>
      <c r="F4224" s="170"/>
      <c r="G4224" s="171"/>
      <c r="H4224" s="171"/>
    </row>
    <row r="4225" spans="4:8">
      <c r="D4225" s="168"/>
      <c r="E4225" s="169"/>
      <c r="F4225" s="170"/>
      <c r="G4225" s="171"/>
      <c r="H4225" s="171"/>
    </row>
    <row r="4226" spans="4:8">
      <c r="D4226" s="168"/>
      <c r="E4226" s="169"/>
      <c r="F4226" s="170"/>
      <c r="G4226" s="171"/>
      <c r="H4226" s="171"/>
    </row>
    <row r="4227" spans="4:8">
      <c r="D4227" s="168"/>
      <c r="E4227" s="169"/>
      <c r="F4227" s="170"/>
      <c r="G4227" s="171"/>
      <c r="H4227" s="171"/>
    </row>
    <row r="4228" spans="4:8">
      <c r="D4228" s="168"/>
      <c r="E4228" s="169"/>
      <c r="F4228" s="170"/>
      <c r="G4228" s="171"/>
      <c r="H4228" s="171"/>
    </row>
    <row r="4229" spans="4:8">
      <c r="D4229" s="168"/>
      <c r="E4229" s="169"/>
      <c r="F4229" s="170"/>
      <c r="G4229" s="171"/>
      <c r="H4229" s="171"/>
    </row>
    <row r="4230" spans="4:8">
      <c r="D4230" s="168"/>
      <c r="E4230" s="169"/>
      <c r="F4230" s="170"/>
      <c r="G4230" s="171"/>
      <c r="H4230" s="171"/>
    </row>
    <row r="4231" spans="4:8">
      <c r="D4231" s="168"/>
      <c r="E4231" s="169"/>
      <c r="F4231" s="170"/>
      <c r="G4231" s="171"/>
      <c r="H4231" s="171"/>
    </row>
    <row r="4232" spans="4:8">
      <c r="D4232" s="168"/>
      <c r="E4232" s="169"/>
      <c r="F4232" s="170"/>
      <c r="G4232" s="171"/>
      <c r="H4232" s="171"/>
    </row>
    <row r="4233" spans="4:8">
      <c r="D4233" s="168"/>
      <c r="E4233" s="169"/>
      <c r="F4233" s="170"/>
      <c r="G4233" s="171"/>
      <c r="H4233" s="171"/>
    </row>
    <row r="4234" spans="4:8">
      <c r="D4234" s="168"/>
      <c r="E4234" s="169"/>
      <c r="F4234" s="170"/>
      <c r="G4234" s="171"/>
      <c r="H4234" s="171"/>
    </row>
    <row r="4235" spans="4:8">
      <c r="D4235" s="168"/>
      <c r="E4235" s="169"/>
      <c r="F4235" s="170"/>
      <c r="G4235" s="171"/>
      <c r="H4235" s="171"/>
    </row>
    <row r="4236" spans="4:8">
      <c r="D4236" s="168"/>
      <c r="E4236" s="169"/>
      <c r="F4236" s="170"/>
      <c r="G4236" s="171"/>
      <c r="H4236" s="171"/>
    </row>
    <row r="4237" spans="4:8">
      <c r="D4237" s="168"/>
      <c r="E4237" s="169"/>
      <c r="F4237" s="170"/>
      <c r="G4237" s="171"/>
      <c r="H4237" s="171"/>
    </row>
    <row r="4238" spans="4:8">
      <c r="D4238" s="168"/>
      <c r="E4238" s="169"/>
      <c r="F4238" s="170"/>
      <c r="G4238" s="171"/>
      <c r="H4238" s="171"/>
    </row>
    <row r="4239" spans="4:8">
      <c r="D4239" s="168"/>
      <c r="E4239" s="169"/>
      <c r="F4239" s="170"/>
      <c r="G4239" s="171"/>
      <c r="H4239" s="171"/>
    </row>
    <row r="4240" spans="4:8">
      <c r="D4240" s="168"/>
      <c r="E4240" s="169"/>
      <c r="F4240" s="170"/>
      <c r="G4240" s="171"/>
      <c r="H4240" s="171"/>
    </row>
    <row r="4241" spans="4:8">
      <c r="D4241" s="168"/>
      <c r="E4241" s="169"/>
      <c r="F4241" s="170"/>
      <c r="G4241" s="171"/>
      <c r="H4241" s="171"/>
    </row>
    <row r="4242" spans="4:8">
      <c r="D4242" s="168"/>
      <c r="E4242" s="169"/>
      <c r="F4242" s="170"/>
      <c r="G4242" s="171"/>
      <c r="H4242" s="171"/>
    </row>
    <row r="4243" spans="4:8">
      <c r="D4243" s="168"/>
      <c r="E4243" s="169"/>
      <c r="F4243" s="170"/>
      <c r="G4243" s="171"/>
      <c r="H4243" s="171"/>
    </row>
    <row r="4244" spans="4:8">
      <c r="D4244" s="168"/>
      <c r="E4244" s="169"/>
      <c r="F4244" s="170"/>
      <c r="G4244" s="171"/>
      <c r="H4244" s="171"/>
    </row>
    <row r="4245" spans="4:8">
      <c r="D4245" s="168"/>
      <c r="E4245" s="169"/>
      <c r="F4245" s="170"/>
      <c r="G4245" s="171"/>
      <c r="H4245" s="171"/>
    </row>
    <row r="4246" spans="4:8">
      <c r="D4246" s="168"/>
      <c r="E4246" s="169"/>
      <c r="F4246" s="170"/>
      <c r="G4246" s="171"/>
      <c r="H4246" s="171"/>
    </row>
    <row r="4247" spans="4:8">
      <c r="D4247" s="168"/>
      <c r="E4247" s="169"/>
      <c r="F4247" s="170"/>
      <c r="G4247" s="171"/>
      <c r="H4247" s="171"/>
    </row>
    <row r="4248" spans="4:8">
      <c r="D4248" s="168"/>
      <c r="E4248" s="169"/>
      <c r="F4248" s="170"/>
      <c r="G4248" s="171"/>
      <c r="H4248" s="171"/>
    </row>
    <row r="4249" spans="4:8">
      <c r="D4249" s="168"/>
      <c r="E4249" s="169"/>
      <c r="F4249" s="170"/>
      <c r="G4249" s="171"/>
      <c r="H4249" s="171"/>
    </row>
    <row r="4250" spans="4:8">
      <c r="D4250" s="168"/>
      <c r="E4250" s="169"/>
      <c r="F4250" s="170"/>
      <c r="G4250" s="171"/>
      <c r="H4250" s="171"/>
    </row>
    <row r="4251" spans="4:8">
      <c r="D4251" s="168"/>
      <c r="E4251" s="169"/>
      <c r="F4251" s="170"/>
      <c r="G4251" s="171"/>
      <c r="H4251" s="171"/>
    </row>
    <row r="4252" spans="4:8">
      <c r="D4252" s="168"/>
      <c r="E4252" s="169"/>
      <c r="F4252" s="170"/>
      <c r="G4252" s="171"/>
      <c r="H4252" s="171"/>
    </row>
    <row r="4253" spans="4:8">
      <c r="D4253" s="168"/>
      <c r="E4253" s="169"/>
      <c r="F4253" s="170"/>
      <c r="G4253" s="171"/>
      <c r="H4253" s="171"/>
    </row>
    <row r="4254" spans="4:8">
      <c r="D4254" s="168"/>
      <c r="E4254" s="169"/>
      <c r="F4254" s="170"/>
      <c r="G4254" s="171"/>
      <c r="H4254" s="171"/>
    </row>
    <row r="4255" spans="4:8">
      <c r="D4255" s="168"/>
      <c r="E4255" s="169"/>
      <c r="F4255" s="170"/>
      <c r="G4255" s="171"/>
      <c r="H4255" s="171"/>
    </row>
    <row r="4256" spans="4:8">
      <c r="D4256" s="168"/>
      <c r="E4256" s="169"/>
      <c r="F4256" s="170"/>
      <c r="G4256" s="171"/>
      <c r="H4256" s="171"/>
    </row>
    <row r="4257" spans="4:8">
      <c r="D4257" s="168"/>
      <c r="E4257" s="169"/>
      <c r="F4257" s="170"/>
      <c r="G4257" s="171"/>
      <c r="H4257" s="171"/>
    </row>
    <row r="4258" spans="4:8">
      <c r="D4258" s="168"/>
      <c r="E4258" s="169"/>
      <c r="F4258" s="170"/>
      <c r="G4258" s="171"/>
      <c r="H4258" s="171"/>
    </row>
    <row r="4259" spans="4:8">
      <c r="D4259" s="168"/>
      <c r="E4259" s="169"/>
      <c r="F4259" s="170"/>
      <c r="G4259" s="171"/>
      <c r="H4259" s="171"/>
    </row>
    <row r="4260" spans="4:8">
      <c r="D4260" s="168"/>
      <c r="E4260" s="169"/>
      <c r="F4260" s="170"/>
      <c r="G4260" s="171"/>
      <c r="H4260" s="171"/>
    </row>
    <row r="4261" spans="4:8">
      <c r="D4261" s="168"/>
      <c r="E4261" s="169"/>
      <c r="F4261" s="170"/>
      <c r="G4261" s="171"/>
      <c r="H4261" s="171"/>
    </row>
    <row r="4262" spans="4:8">
      <c r="D4262" s="168"/>
      <c r="E4262" s="169"/>
      <c r="F4262" s="170"/>
      <c r="G4262" s="171"/>
      <c r="H4262" s="171"/>
    </row>
    <row r="4263" spans="4:8">
      <c r="D4263" s="168"/>
      <c r="E4263" s="169"/>
      <c r="F4263" s="170"/>
      <c r="G4263" s="171"/>
      <c r="H4263" s="171"/>
    </row>
    <row r="4264" spans="4:8">
      <c r="D4264" s="168"/>
      <c r="E4264" s="169"/>
      <c r="F4264" s="170"/>
      <c r="G4264" s="171"/>
      <c r="H4264" s="171"/>
    </row>
    <row r="4265" spans="4:8">
      <c r="D4265" s="168"/>
      <c r="E4265" s="169"/>
      <c r="F4265" s="170"/>
      <c r="G4265" s="171"/>
      <c r="H4265" s="171"/>
    </row>
    <row r="4266" spans="4:8">
      <c r="D4266" s="168"/>
      <c r="E4266" s="169"/>
      <c r="F4266" s="170"/>
      <c r="G4266" s="171"/>
      <c r="H4266" s="171"/>
    </row>
    <row r="4267" spans="4:8">
      <c r="D4267" s="168"/>
      <c r="E4267" s="169"/>
      <c r="F4267" s="170"/>
      <c r="G4267" s="171"/>
      <c r="H4267" s="171"/>
    </row>
    <row r="4268" spans="4:8">
      <c r="D4268" s="168"/>
      <c r="E4268" s="169"/>
      <c r="F4268" s="170"/>
      <c r="G4268" s="171"/>
      <c r="H4268" s="171"/>
    </row>
    <row r="4269" spans="4:8">
      <c r="D4269" s="168"/>
      <c r="E4269" s="169"/>
      <c r="F4269" s="170"/>
      <c r="G4269" s="171"/>
      <c r="H4269" s="171"/>
    </row>
    <row r="4270" spans="4:8">
      <c r="D4270" s="168"/>
      <c r="E4270" s="169"/>
      <c r="F4270" s="170"/>
      <c r="G4270" s="171"/>
      <c r="H4270" s="171"/>
    </row>
    <row r="4271" spans="4:8">
      <c r="D4271" s="168"/>
      <c r="E4271" s="169"/>
      <c r="F4271" s="170"/>
      <c r="G4271" s="171"/>
      <c r="H4271" s="171"/>
    </row>
    <row r="4272" spans="4:8">
      <c r="D4272" s="168"/>
      <c r="E4272" s="169"/>
      <c r="F4272" s="170"/>
      <c r="G4272" s="171"/>
      <c r="H4272" s="171"/>
    </row>
    <row r="4273" spans="4:8">
      <c r="D4273" s="168"/>
      <c r="E4273" s="169"/>
      <c r="F4273" s="170"/>
      <c r="G4273" s="171"/>
      <c r="H4273" s="171"/>
    </row>
    <row r="4274" spans="4:8">
      <c r="D4274" s="168"/>
      <c r="E4274" s="169"/>
      <c r="F4274" s="170"/>
      <c r="G4274" s="171"/>
      <c r="H4274" s="171"/>
    </row>
    <row r="4275" spans="4:8">
      <c r="D4275" s="168"/>
      <c r="E4275" s="169"/>
      <c r="F4275" s="170"/>
      <c r="G4275" s="171"/>
      <c r="H4275" s="171"/>
    </row>
    <row r="4276" spans="4:8">
      <c r="D4276" s="168"/>
      <c r="E4276" s="169"/>
      <c r="F4276" s="170"/>
      <c r="G4276" s="171"/>
      <c r="H4276" s="171"/>
    </row>
    <row r="4277" spans="4:8">
      <c r="D4277" s="168"/>
      <c r="E4277" s="169"/>
      <c r="F4277" s="170"/>
      <c r="G4277" s="171"/>
      <c r="H4277" s="171"/>
    </row>
    <row r="4278" spans="4:8">
      <c r="D4278" s="168"/>
      <c r="E4278" s="169"/>
      <c r="F4278" s="170"/>
      <c r="G4278" s="171"/>
      <c r="H4278" s="171"/>
    </row>
    <row r="4279" spans="4:8">
      <c r="D4279" s="168"/>
      <c r="E4279" s="169"/>
      <c r="F4279" s="170"/>
      <c r="G4279" s="171"/>
      <c r="H4279" s="171"/>
    </row>
    <row r="4280" spans="4:8">
      <c r="D4280" s="168"/>
      <c r="E4280" s="169"/>
      <c r="F4280" s="170"/>
      <c r="G4280" s="171"/>
      <c r="H4280" s="171"/>
    </row>
    <row r="4281" spans="4:8">
      <c r="D4281" s="168"/>
      <c r="E4281" s="169"/>
      <c r="F4281" s="170"/>
      <c r="G4281" s="171"/>
      <c r="H4281" s="171"/>
    </row>
    <row r="4282" spans="4:8">
      <c r="D4282" s="168"/>
      <c r="E4282" s="169"/>
      <c r="F4282" s="170"/>
      <c r="G4282" s="171"/>
      <c r="H4282" s="171"/>
    </row>
    <row r="4283" spans="4:8">
      <c r="D4283" s="168"/>
      <c r="E4283" s="169"/>
      <c r="F4283" s="170"/>
      <c r="G4283" s="171"/>
      <c r="H4283" s="171"/>
    </row>
    <row r="4284" spans="4:8">
      <c r="D4284" s="168"/>
      <c r="E4284" s="169"/>
      <c r="F4284" s="170"/>
      <c r="G4284" s="171"/>
      <c r="H4284" s="171"/>
    </row>
    <row r="4285" spans="4:8">
      <c r="D4285" s="168"/>
      <c r="E4285" s="169"/>
      <c r="F4285" s="170"/>
      <c r="G4285" s="171"/>
      <c r="H4285" s="171"/>
    </row>
    <row r="4286" spans="4:8">
      <c r="D4286" s="168"/>
      <c r="E4286" s="169"/>
      <c r="F4286" s="170"/>
      <c r="G4286" s="171"/>
      <c r="H4286" s="171"/>
    </row>
    <row r="4287" spans="4:8">
      <c r="D4287" s="168"/>
      <c r="E4287" s="169"/>
      <c r="F4287" s="170"/>
      <c r="G4287" s="171"/>
      <c r="H4287" s="171"/>
    </row>
    <row r="4288" spans="4:8">
      <c r="D4288" s="168"/>
      <c r="E4288" s="169"/>
      <c r="F4288" s="170"/>
      <c r="G4288" s="171"/>
      <c r="H4288" s="171"/>
    </row>
    <row r="4289" spans="4:8">
      <c r="D4289" s="168"/>
      <c r="E4289" s="169"/>
      <c r="F4289" s="170"/>
      <c r="G4289" s="171"/>
      <c r="H4289" s="171"/>
    </row>
    <row r="4290" spans="4:8">
      <c r="D4290" s="168"/>
      <c r="E4290" s="169"/>
      <c r="F4290" s="170"/>
      <c r="G4290" s="171"/>
      <c r="H4290" s="171"/>
    </row>
    <row r="4291" spans="4:8">
      <c r="D4291" s="168"/>
      <c r="E4291" s="169"/>
      <c r="F4291" s="170"/>
      <c r="G4291" s="171"/>
      <c r="H4291" s="171"/>
    </row>
    <row r="4292" spans="4:8">
      <c r="D4292" s="168"/>
      <c r="E4292" s="169"/>
      <c r="F4292" s="170"/>
      <c r="G4292" s="171"/>
      <c r="H4292" s="171"/>
    </row>
    <row r="4293" spans="4:8">
      <c r="D4293" s="168"/>
      <c r="E4293" s="169"/>
      <c r="F4293" s="170"/>
      <c r="G4293" s="171"/>
      <c r="H4293" s="171"/>
    </row>
    <row r="4294" spans="4:8">
      <c r="D4294" s="168"/>
      <c r="E4294" s="169"/>
      <c r="F4294" s="170"/>
      <c r="G4294" s="171"/>
      <c r="H4294" s="171"/>
    </row>
    <row r="4295" spans="4:8">
      <c r="D4295" s="168"/>
      <c r="E4295" s="169"/>
      <c r="F4295" s="170"/>
      <c r="G4295" s="171"/>
      <c r="H4295" s="171"/>
    </row>
    <row r="4296" spans="4:8">
      <c r="D4296" s="168"/>
      <c r="E4296" s="169"/>
      <c r="F4296" s="170"/>
      <c r="G4296" s="171"/>
      <c r="H4296" s="171"/>
    </row>
    <row r="4297" spans="4:8">
      <c r="D4297" s="168"/>
      <c r="E4297" s="169"/>
      <c r="F4297" s="170"/>
      <c r="G4297" s="171"/>
      <c r="H4297" s="171"/>
    </row>
    <row r="4298" spans="4:8">
      <c r="D4298" s="168"/>
      <c r="E4298" s="169"/>
      <c r="F4298" s="170"/>
      <c r="G4298" s="171"/>
      <c r="H4298" s="171"/>
    </row>
    <row r="4299" spans="4:8">
      <c r="D4299" s="168"/>
      <c r="E4299" s="169"/>
      <c r="F4299" s="170"/>
      <c r="G4299" s="171"/>
      <c r="H4299" s="171"/>
    </row>
    <row r="4300" spans="4:8">
      <c r="D4300" s="168"/>
      <c r="E4300" s="169"/>
      <c r="F4300" s="170"/>
      <c r="G4300" s="171"/>
      <c r="H4300" s="171"/>
    </row>
    <row r="4301" spans="4:8">
      <c r="D4301" s="168"/>
      <c r="E4301" s="169"/>
      <c r="F4301" s="170"/>
      <c r="G4301" s="171"/>
      <c r="H4301" s="171"/>
    </row>
    <row r="4302" spans="4:8">
      <c r="D4302" s="168"/>
      <c r="E4302" s="169"/>
      <c r="F4302" s="170"/>
      <c r="G4302" s="171"/>
      <c r="H4302" s="171"/>
    </row>
    <row r="4303" spans="4:8">
      <c r="D4303" s="168"/>
      <c r="E4303" s="169"/>
      <c r="F4303" s="170"/>
      <c r="G4303" s="171"/>
      <c r="H4303" s="171"/>
    </row>
    <row r="4304" spans="4:8">
      <c r="D4304" s="168"/>
      <c r="E4304" s="169"/>
      <c r="F4304" s="170"/>
      <c r="G4304" s="171"/>
      <c r="H4304" s="171"/>
    </row>
    <row r="4305" spans="4:8">
      <c r="D4305" s="168"/>
      <c r="E4305" s="169"/>
      <c r="F4305" s="170"/>
      <c r="G4305" s="171"/>
      <c r="H4305" s="171"/>
    </row>
    <row r="4306" spans="4:8">
      <c r="D4306" s="168"/>
      <c r="E4306" s="169"/>
      <c r="F4306" s="170"/>
      <c r="G4306" s="171"/>
      <c r="H4306" s="171"/>
    </row>
    <row r="4307" spans="4:8">
      <c r="D4307" s="168"/>
      <c r="E4307" s="169"/>
      <c r="F4307" s="170"/>
      <c r="G4307" s="171"/>
      <c r="H4307" s="171"/>
    </row>
    <row r="4308" spans="4:8">
      <c r="D4308" s="168"/>
      <c r="E4308" s="169"/>
      <c r="F4308" s="170"/>
      <c r="G4308" s="171"/>
      <c r="H4308" s="171"/>
    </row>
    <row r="4309" spans="4:8">
      <c r="D4309" s="168"/>
      <c r="E4309" s="169"/>
      <c r="F4309" s="170"/>
      <c r="G4309" s="171"/>
      <c r="H4309" s="171"/>
    </row>
    <row r="4310" spans="4:8">
      <c r="D4310" s="168"/>
      <c r="E4310" s="169"/>
      <c r="F4310" s="170"/>
      <c r="G4310" s="171"/>
      <c r="H4310" s="171"/>
    </row>
    <row r="4311" spans="4:8">
      <c r="D4311" s="168"/>
      <c r="E4311" s="169"/>
      <c r="F4311" s="170"/>
      <c r="G4311" s="171"/>
      <c r="H4311" s="171"/>
    </row>
    <row r="4312" spans="4:8">
      <c r="D4312" s="168"/>
      <c r="E4312" s="169"/>
      <c r="F4312" s="170"/>
      <c r="G4312" s="171"/>
      <c r="H4312" s="171"/>
    </row>
    <row r="4313" spans="4:8">
      <c r="D4313" s="168"/>
      <c r="E4313" s="169"/>
      <c r="F4313" s="170"/>
      <c r="G4313" s="171"/>
      <c r="H4313" s="171"/>
    </row>
    <row r="4314" spans="4:8">
      <c r="D4314" s="168"/>
      <c r="E4314" s="169"/>
      <c r="F4314" s="170"/>
      <c r="G4314" s="171"/>
      <c r="H4314" s="171"/>
    </row>
    <row r="4315" spans="4:8">
      <c r="D4315" s="168"/>
      <c r="E4315" s="169"/>
      <c r="F4315" s="170"/>
      <c r="G4315" s="171"/>
      <c r="H4315" s="171"/>
    </row>
    <row r="4316" spans="4:8">
      <c r="D4316" s="168"/>
      <c r="E4316" s="169"/>
      <c r="F4316" s="170"/>
      <c r="G4316" s="171"/>
      <c r="H4316" s="171"/>
    </row>
    <row r="4317" spans="4:8">
      <c r="D4317" s="168"/>
      <c r="E4317" s="169"/>
      <c r="F4317" s="170"/>
      <c r="G4317" s="171"/>
      <c r="H4317" s="171"/>
    </row>
    <row r="4318" spans="4:8">
      <c r="D4318" s="168"/>
      <c r="E4318" s="169"/>
      <c r="F4318" s="170"/>
      <c r="G4318" s="171"/>
      <c r="H4318" s="171"/>
    </row>
    <row r="4319" spans="4:8">
      <c r="D4319" s="168"/>
      <c r="E4319" s="169"/>
      <c r="F4319" s="170"/>
      <c r="G4319" s="171"/>
      <c r="H4319" s="171"/>
    </row>
    <row r="4320" spans="4:8">
      <c r="D4320" s="168"/>
      <c r="E4320" s="169"/>
      <c r="F4320" s="170"/>
      <c r="G4320" s="171"/>
      <c r="H4320" s="171"/>
    </row>
    <row r="4321" spans="4:8">
      <c r="D4321" s="168"/>
      <c r="E4321" s="169"/>
      <c r="F4321" s="170"/>
      <c r="G4321" s="171"/>
      <c r="H4321" s="171"/>
    </row>
    <row r="4322" spans="4:8">
      <c r="D4322" s="168"/>
      <c r="E4322" s="169"/>
      <c r="F4322" s="170"/>
      <c r="G4322" s="171"/>
      <c r="H4322" s="171"/>
    </row>
    <row r="4323" spans="4:8">
      <c r="D4323" s="168"/>
      <c r="E4323" s="169"/>
      <c r="F4323" s="170"/>
      <c r="G4323" s="171"/>
      <c r="H4323" s="171"/>
    </row>
    <row r="4324" spans="4:8">
      <c r="D4324" s="168"/>
      <c r="E4324" s="169"/>
      <c r="F4324" s="170"/>
      <c r="G4324" s="171"/>
      <c r="H4324" s="171"/>
    </row>
    <row r="4325" spans="4:8">
      <c r="D4325" s="168"/>
      <c r="E4325" s="169"/>
      <c r="F4325" s="170"/>
      <c r="G4325" s="171"/>
      <c r="H4325" s="171"/>
    </row>
    <row r="4326" spans="4:8">
      <c r="D4326" s="168"/>
      <c r="E4326" s="169"/>
      <c r="F4326" s="170"/>
      <c r="G4326" s="171"/>
      <c r="H4326" s="171"/>
    </row>
    <row r="4327" spans="4:8">
      <c r="D4327" s="168"/>
      <c r="E4327" s="169"/>
      <c r="F4327" s="170"/>
      <c r="G4327" s="171"/>
      <c r="H4327" s="171"/>
    </row>
    <row r="4328" spans="4:8">
      <c r="D4328" s="168"/>
      <c r="E4328" s="169"/>
      <c r="F4328" s="170"/>
      <c r="G4328" s="171"/>
      <c r="H4328" s="171"/>
    </row>
    <row r="4329" spans="4:8">
      <c r="D4329" s="168"/>
      <c r="E4329" s="169"/>
      <c r="F4329" s="170"/>
      <c r="G4329" s="171"/>
      <c r="H4329" s="171"/>
    </row>
    <row r="4330" spans="4:8">
      <c r="D4330" s="168"/>
      <c r="E4330" s="169"/>
      <c r="F4330" s="170"/>
      <c r="G4330" s="171"/>
      <c r="H4330" s="171"/>
    </row>
    <row r="4331" spans="4:8">
      <c r="D4331" s="168"/>
      <c r="E4331" s="169"/>
      <c r="F4331" s="170"/>
      <c r="G4331" s="171"/>
      <c r="H4331" s="171"/>
    </row>
    <row r="4332" spans="4:8">
      <c r="D4332" s="168"/>
      <c r="E4332" s="169"/>
      <c r="F4332" s="170"/>
      <c r="G4332" s="171"/>
      <c r="H4332" s="171"/>
    </row>
    <row r="4333" spans="4:8">
      <c r="D4333" s="168"/>
      <c r="E4333" s="169"/>
      <c r="F4333" s="170"/>
      <c r="G4333" s="171"/>
      <c r="H4333" s="171"/>
    </row>
    <row r="4334" spans="4:8">
      <c r="D4334" s="168"/>
      <c r="E4334" s="169"/>
      <c r="F4334" s="170"/>
      <c r="G4334" s="171"/>
      <c r="H4334" s="171"/>
    </row>
    <row r="4335" spans="4:8">
      <c r="D4335" s="168"/>
      <c r="E4335" s="169"/>
      <c r="F4335" s="170"/>
      <c r="G4335" s="171"/>
      <c r="H4335" s="171"/>
    </row>
    <row r="4336" spans="4:8">
      <c r="D4336" s="168"/>
      <c r="E4336" s="169"/>
      <c r="F4336" s="170"/>
      <c r="G4336" s="171"/>
      <c r="H4336" s="171"/>
    </row>
    <row r="4337" spans="4:8">
      <c r="D4337" s="168"/>
      <c r="E4337" s="169"/>
      <c r="F4337" s="170"/>
      <c r="G4337" s="171"/>
      <c r="H4337" s="171"/>
    </row>
    <row r="4338" spans="4:8">
      <c r="D4338" s="168"/>
      <c r="E4338" s="169"/>
      <c r="F4338" s="170"/>
      <c r="G4338" s="171"/>
      <c r="H4338" s="171"/>
    </row>
    <row r="4339" spans="4:8">
      <c r="D4339" s="168"/>
      <c r="E4339" s="169"/>
      <c r="F4339" s="170"/>
      <c r="G4339" s="171"/>
      <c r="H4339" s="171"/>
    </row>
    <row r="4340" spans="4:8">
      <c r="D4340" s="168"/>
      <c r="E4340" s="169"/>
      <c r="F4340" s="170"/>
      <c r="G4340" s="171"/>
      <c r="H4340" s="171"/>
    </row>
    <row r="4341" spans="4:8">
      <c r="D4341" s="168"/>
      <c r="E4341" s="169"/>
      <c r="F4341" s="170"/>
      <c r="G4341" s="171"/>
      <c r="H4341" s="171"/>
    </row>
    <row r="4342" spans="4:8">
      <c r="D4342" s="168"/>
      <c r="E4342" s="169"/>
      <c r="F4342" s="170"/>
      <c r="G4342" s="171"/>
      <c r="H4342" s="171"/>
    </row>
    <row r="4343" spans="4:8">
      <c r="D4343" s="168"/>
      <c r="E4343" s="169"/>
      <c r="F4343" s="170"/>
      <c r="G4343" s="171"/>
      <c r="H4343" s="171"/>
    </row>
    <row r="4344" spans="4:8">
      <c r="D4344" s="168"/>
      <c r="E4344" s="169"/>
      <c r="F4344" s="170"/>
      <c r="G4344" s="171"/>
      <c r="H4344" s="171"/>
    </row>
    <row r="4345" spans="4:8">
      <c r="D4345" s="168"/>
      <c r="E4345" s="169"/>
      <c r="F4345" s="170"/>
      <c r="G4345" s="171"/>
      <c r="H4345" s="171"/>
    </row>
    <row r="4346" spans="4:8">
      <c r="D4346" s="168"/>
      <c r="E4346" s="169"/>
      <c r="F4346" s="170"/>
      <c r="G4346" s="171"/>
      <c r="H4346" s="171"/>
    </row>
    <row r="4347" spans="4:8">
      <c r="D4347" s="168"/>
      <c r="E4347" s="169"/>
      <c r="F4347" s="170"/>
      <c r="G4347" s="171"/>
      <c r="H4347" s="171"/>
    </row>
    <row r="4348" spans="4:8">
      <c r="D4348" s="168"/>
      <c r="E4348" s="169"/>
      <c r="F4348" s="170"/>
      <c r="G4348" s="171"/>
      <c r="H4348" s="171"/>
    </row>
    <row r="4349" spans="4:8">
      <c r="D4349" s="168"/>
      <c r="E4349" s="169"/>
      <c r="F4349" s="170"/>
      <c r="G4349" s="171"/>
      <c r="H4349" s="171"/>
    </row>
    <row r="4350" spans="4:8">
      <c r="D4350" s="168"/>
      <c r="E4350" s="169"/>
      <c r="F4350" s="170"/>
      <c r="G4350" s="171"/>
      <c r="H4350" s="171"/>
    </row>
    <row r="4351" spans="4:8">
      <c r="D4351" s="168"/>
      <c r="E4351" s="169"/>
      <c r="F4351" s="170"/>
      <c r="G4351" s="171"/>
      <c r="H4351" s="171"/>
    </row>
    <row r="4352" spans="4:8">
      <c r="D4352" s="168"/>
      <c r="E4352" s="169"/>
      <c r="F4352" s="170"/>
      <c r="G4352" s="171"/>
      <c r="H4352" s="171"/>
    </row>
    <row r="4353" spans="4:8">
      <c r="D4353" s="168"/>
      <c r="E4353" s="169"/>
      <c r="F4353" s="170"/>
      <c r="G4353" s="171"/>
      <c r="H4353" s="171"/>
    </row>
    <row r="4354" spans="4:8">
      <c r="D4354" s="168"/>
      <c r="E4354" s="169"/>
      <c r="F4354" s="170"/>
      <c r="G4354" s="171"/>
      <c r="H4354" s="171"/>
    </row>
    <row r="4355" spans="4:8">
      <c r="D4355" s="168"/>
      <c r="E4355" s="169"/>
      <c r="F4355" s="170"/>
      <c r="G4355" s="171"/>
      <c r="H4355" s="171"/>
    </row>
    <row r="4356" spans="4:8">
      <c r="D4356" s="168"/>
      <c r="E4356" s="169"/>
      <c r="F4356" s="170"/>
      <c r="G4356" s="171"/>
      <c r="H4356" s="171"/>
    </row>
    <row r="4357" spans="4:8">
      <c r="D4357" s="168"/>
      <c r="E4357" s="169"/>
      <c r="F4357" s="170"/>
      <c r="G4357" s="171"/>
      <c r="H4357" s="171"/>
    </row>
    <row r="4358" spans="4:8">
      <c r="D4358" s="168"/>
      <c r="E4358" s="169"/>
      <c r="F4358" s="170"/>
      <c r="G4358" s="171"/>
      <c r="H4358" s="171"/>
    </row>
    <row r="4359" spans="4:8">
      <c r="D4359" s="168"/>
      <c r="E4359" s="169"/>
      <c r="F4359" s="170"/>
      <c r="G4359" s="171"/>
      <c r="H4359" s="171"/>
    </row>
    <row r="4360" spans="4:8">
      <c r="D4360" s="168"/>
      <c r="E4360" s="169"/>
      <c r="F4360" s="170"/>
      <c r="G4360" s="171"/>
      <c r="H4360" s="171"/>
    </row>
    <row r="4361" spans="4:8">
      <c r="D4361" s="168"/>
      <c r="E4361" s="169"/>
      <c r="F4361" s="170"/>
      <c r="G4361" s="171"/>
      <c r="H4361" s="171"/>
    </row>
    <row r="4362" spans="4:8">
      <c r="D4362" s="168"/>
      <c r="E4362" s="169"/>
      <c r="F4362" s="170"/>
      <c r="G4362" s="171"/>
      <c r="H4362" s="171"/>
    </row>
    <row r="4363" spans="4:8">
      <c r="D4363" s="168"/>
      <c r="E4363" s="169"/>
      <c r="F4363" s="170"/>
      <c r="G4363" s="171"/>
      <c r="H4363" s="171"/>
    </row>
    <row r="4364" spans="4:8">
      <c r="D4364" s="168"/>
      <c r="E4364" s="169"/>
      <c r="F4364" s="170"/>
      <c r="G4364" s="171"/>
      <c r="H4364" s="171"/>
    </row>
    <row r="4365" spans="4:8">
      <c r="D4365" s="168"/>
      <c r="E4365" s="169"/>
      <c r="F4365" s="170"/>
      <c r="G4365" s="171"/>
      <c r="H4365" s="171"/>
    </row>
    <row r="4366" spans="4:8">
      <c r="D4366" s="168"/>
      <c r="E4366" s="169"/>
      <c r="F4366" s="170"/>
      <c r="G4366" s="171"/>
      <c r="H4366" s="171"/>
    </row>
    <row r="4367" spans="4:8">
      <c r="D4367" s="168"/>
      <c r="E4367" s="169"/>
      <c r="F4367" s="170"/>
      <c r="G4367" s="171"/>
      <c r="H4367" s="171"/>
    </row>
    <row r="4368" spans="4:8">
      <c r="D4368" s="168"/>
      <c r="E4368" s="169"/>
      <c r="F4368" s="170"/>
      <c r="G4368" s="171"/>
      <c r="H4368" s="171"/>
    </row>
    <row r="4369" spans="4:8">
      <c r="D4369" s="168"/>
      <c r="E4369" s="169"/>
      <c r="F4369" s="170"/>
      <c r="G4369" s="171"/>
      <c r="H4369" s="171"/>
    </row>
    <row r="4370" spans="4:8">
      <c r="D4370" s="168"/>
      <c r="E4370" s="169"/>
      <c r="F4370" s="170"/>
      <c r="G4370" s="171"/>
      <c r="H4370" s="171"/>
    </row>
    <row r="4371" spans="4:8">
      <c r="D4371" s="168"/>
      <c r="E4371" s="169"/>
      <c r="F4371" s="170"/>
      <c r="G4371" s="171"/>
      <c r="H4371" s="171"/>
    </row>
    <row r="4372" spans="4:8">
      <c r="D4372" s="168"/>
      <c r="E4372" s="169"/>
      <c r="F4372" s="170"/>
      <c r="G4372" s="171"/>
      <c r="H4372" s="171"/>
    </row>
    <row r="4373" spans="4:8">
      <c r="D4373" s="168"/>
      <c r="E4373" s="169"/>
      <c r="F4373" s="170"/>
      <c r="G4373" s="171"/>
      <c r="H4373" s="171"/>
    </row>
    <row r="4374" spans="4:8">
      <c r="D4374" s="168"/>
      <c r="E4374" s="169"/>
      <c r="F4374" s="170"/>
      <c r="G4374" s="171"/>
      <c r="H4374" s="171"/>
    </row>
    <row r="4375" spans="4:8">
      <c r="D4375" s="168"/>
      <c r="E4375" s="169"/>
      <c r="F4375" s="170"/>
      <c r="G4375" s="171"/>
      <c r="H4375" s="171"/>
    </row>
    <row r="4376" spans="4:8">
      <c r="D4376" s="168"/>
      <c r="E4376" s="169"/>
      <c r="F4376" s="170"/>
      <c r="G4376" s="171"/>
      <c r="H4376" s="171"/>
    </row>
    <row r="4377" spans="4:8">
      <c r="D4377" s="168"/>
      <c r="E4377" s="169"/>
      <c r="F4377" s="170"/>
      <c r="G4377" s="171"/>
      <c r="H4377" s="171"/>
    </row>
    <row r="4378" spans="4:8">
      <c r="D4378" s="168"/>
      <c r="E4378" s="169"/>
      <c r="F4378" s="170"/>
      <c r="G4378" s="171"/>
      <c r="H4378" s="171"/>
    </row>
    <row r="4379" spans="4:8">
      <c r="D4379" s="168"/>
      <c r="E4379" s="169"/>
      <c r="F4379" s="170"/>
      <c r="G4379" s="171"/>
      <c r="H4379" s="171"/>
    </row>
    <row r="4380" spans="4:8">
      <c r="D4380" s="168"/>
      <c r="E4380" s="169"/>
      <c r="F4380" s="170"/>
      <c r="G4380" s="171"/>
      <c r="H4380" s="171"/>
    </row>
    <row r="4381" spans="4:8">
      <c r="D4381" s="168"/>
      <c r="E4381" s="169"/>
      <c r="F4381" s="170"/>
      <c r="G4381" s="171"/>
      <c r="H4381" s="171"/>
    </row>
    <row r="4382" spans="4:8">
      <c r="D4382" s="168"/>
      <c r="E4382" s="169"/>
      <c r="F4382" s="170"/>
      <c r="G4382" s="171"/>
      <c r="H4382" s="171"/>
    </row>
    <row r="4383" spans="4:8">
      <c r="D4383" s="168"/>
      <c r="E4383" s="169"/>
      <c r="F4383" s="170"/>
      <c r="G4383" s="171"/>
      <c r="H4383" s="171"/>
    </row>
    <row r="4384" spans="4:8">
      <c r="D4384" s="168"/>
      <c r="E4384" s="169"/>
      <c r="F4384" s="170"/>
      <c r="G4384" s="171"/>
      <c r="H4384" s="171"/>
    </row>
    <row r="4385" spans="4:8">
      <c r="D4385" s="168"/>
      <c r="E4385" s="169"/>
      <c r="F4385" s="170"/>
      <c r="G4385" s="171"/>
      <c r="H4385" s="171"/>
    </row>
    <row r="4386" spans="4:8">
      <c r="D4386" s="168"/>
      <c r="E4386" s="169"/>
      <c r="F4386" s="170"/>
      <c r="G4386" s="171"/>
      <c r="H4386" s="171"/>
    </row>
    <row r="4387" spans="4:8">
      <c r="D4387" s="168"/>
      <c r="E4387" s="169"/>
      <c r="F4387" s="170"/>
      <c r="G4387" s="171"/>
      <c r="H4387" s="171"/>
    </row>
    <row r="4388" spans="4:8">
      <c r="D4388" s="168"/>
      <c r="E4388" s="169"/>
      <c r="F4388" s="170"/>
      <c r="G4388" s="171"/>
      <c r="H4388" s="171"/>
    </row>
    <row r="4389" spans="4:8">
      <c r="D4389" s="168"/>
      <c r="E4389" s="169"/>
      <c r="F4389" s="170"/>
      <c r="G4389" s="171"/>
      <c r="H4389" s="171"/>
    </row>
    <row r="4390" spans="4:8">
      <c r="D4390" s="168"/>
      <c r="E4390" s="169"/>
      <c r="F4390" s="170"/>
      <c r="G4390" s="171"/>
      <c r="H4390" s="171"/>
    </row>
    <row r="4391" spans="4:8">
      <c r="D4391" s="168"/>
      <c r="E4391" s="169"/>
      <c r="F4391" s="170"/>
      <c r="G4391" s="171"/>
      <c r="H4391" s="171"/>
    </row>
    <row r="4392" spans="4:8">
      <c r="D4392" s="168"/>
      <c r="E4392" s="169"/>
      <c r="F4392" s="170"/>
      <c r="G4392" s="171"/>
      <c r="H4392" s="171"/>
    </row>
    <row r="4393" spans="4:8">
      <c r="D4393" s="168"/>
      <c r="E4393" s="169"/>
      <c r="F4393" s="170"/>
      <c r="G4393" s="171"/>
      <c r="H4393" s="171"/>
    </row>
    <row r="4394" spans="4:8">
      <c r="D4394" s="168"/>
      <c r="E4394" s="169"/>
      <c r="F4394" s="170"/>
      <c r="G4394" s="171"/>
      <c r="H4394" s="171"/>
    </row>
    <row r="4395" spans="4:8">
      <c r="D4395" s="168"/>
      <c r="E4395" s="169"/>
      <c r="F4395" s="170"/>
      <c r="G4395" s="171"/>
      <c r="H4395" s="171"/>
    </row>
    <row r="4396" spans="4:8">
      <c r="D4396" s="168"/>
      <c r="E4396" s="169"/>
      <c r="F4396" s="170"/>
      <c r="G4396" s="171"/>
      <c r="H4396" s="171"/>
    </row>
    <row r="4397" spans="4:8">
      <c r="D4397" s="168"/>
      <c r="E4397" s="169"/>
      <c r="F4397" s="170"/>
      <c r="G4397" s="171"/>
      <c r="H4397" s="171"/>
    </row>
    <row r="4398" spans="4:8">
      <c r="D4398" s="168"/>
      <c r="E4398" s="169"/>
      <c r="F4398" s="170"/>
      <c r="G4398" s="171"/>
      <c r="H4398" s="171"/>
    </row>
    <row r="4399" spans="4:8">
      <c r="D4399" s="168"/>
      <c r="E4399" s="169"/>
      <c r="F4399" s="170"/>
      <c r="G4399" s="171"/>
      <c r="H4399" s="171"/>
    </row>
    <row r="4400" spans="4:8">
      <c r="D4400" s="168"/>
      <c r="E4400" s="169"/>
      <c r="F4400" s="170"/>
      <c r="G4400" s="171"/>
      <c r="H4400" s="171"/>
    </row>
    <row r="4401" spans="4:8">
      <c r="D4401" s="168"/>
      <c r="E4401" s="169"/>
      <c r="F4401" s="170"/>
      <c r="G4401" s="171"/>
      <c r="H4401" s="171"/>
    </row>
    <row r="4402" spans="4:8">
      <c r="D4402" s="168"/>
      <c r="E4402" s="169"/>
      <c r="F4402" s="170"/>
      <c r="G4402" s="171"/>
      <c r="H4402" s="171"/>
    </row>
    <row r="4403" spans="4:8">
      <c r="D4403" s="168"/>
      <c r="E4403" s="169"/>
      <c r="F4403" s="170"/>
      <c r="G4403" s="171"/>
      <c r="H4403" s="171"/>
    </row>
    <row r="4404" spans="4:8">
      <c r="D4404" s="168"/>
      <c r="E4404" s="169"/>
      <c r="F4404" s="170"/>
      <c r="G4404" s="171"/>
      <c r="H4404" s="171"/>
    </row>
    <row r="4405" spans="4:8">
      <c r="D4405" s="168"/>
      <c r="E4405" s="169"/>
      <c r="F4405" s="170"/>
      <c r="G4405" s="171"/>
      <c r="H4405" s="171"/>
    </row>
    <row r="4406" spans="4:8">
      <c r="D4406" s="168"/>
      <c r="E4406" s="169"/>
      <c r="F4406" s="170"/>
      <c r="G4406" s="171"/>
      <c r="H4406" s="171"/>
    </row>
    <row r="4407" spans="4:8">
      <c r="D4407" s="168"/>
      <c r="E4407" s="169"/>
      <c r="F4407" s="170"/>
      <c r="G4407" s="171"/>
      <c r="H4407" s="171"/>
    </row>
    <row r="4408" spans="4:8">
      <c r="D4408" s="168"/>
      <c r="E4408" s="169"/>
      <c r="F4408" s="170"/>
      <c r="G4408" s="171"/>
      <c r="H4408" s="171"/>
    </row>
    <row r="4409" spans="4:8">
      <c r="D4409" s="168"/>
      <c r="E4409" s="169"/>
      <c r="F4409" s="170"/>
      <c r="G4409" s="171"/>
      <c r="H4409" s="171"/>
    </row>
    <row r="4410" spans="4:8">
      <c r="D4410" s="168"/>
      <c r="E4410" s="169"/>
      <c r="F4410" s="170"/>
      <c r="G4410" s="171"/>
      <c r="H4410" s="171"/>
    </row>
    <row r="4411" spans="4:8">
      <c r="D4411" s="168"/>
      <c r="E4411" s="169"/>
      <c r="F4411" s="170"/>
      <c r="G4411" s="171"/>
      <c r="H4411" s="171"/>
    </row>
    <row r="4412" spans="4:8">
      <c r="D4412" s="168"/>
      <c r="E4412" s="169"/>
      <c r="F4412" s="170"/>
      <c r="G4412" s="171"/>
      <c r="H4412" s="171"/>
    </row>
    <row r="4413" spans="4:8">
      <c r="D4413" s="168"/>
      <c r="E4413" s="169"/>
      <c r="F4413" s="170"/>
      <c r="G4413" s="171"/>
      <c r="H4413" s="171"/>
    </row>
    <row r="4414" spans="4:8">
      <c r="D4414" s="168"/>
      <c r="E4414" s="169"/>
      <c r="F4414" s="170"/>
      <c r="G4414" s="171"/>
      <c r="H4414" s="171"/>
    </row>
    <row r="4415" spans="4:8">
      <c r="D4415" s="168"/>
      <c r="E4415" s="169"/>
      <c r="F4415" s="170"/>
      <c r="G4415" s="171"/>
      <c r="H4415" s="171"/>
    </row>
    <row r="4416" spans="4:8">
      <c r="D4416" s="168"/>
      <c r="E4416" s="169"/>
      <c r="F4416" s="170"/>
      <c r="G4416" s="171"/>
      <c r="H4416" s="171"/>
    </row>
    <row r="4417" spans="4:8">
      <c r="D4417" s="168"/>
      <c r="E4417" s="169"/>
      <c r="F4417" s="170"/>
      <c r="G4417" s="171"/>
      <c r="H4417" s="171"/>
    </row>
    <row r="4418" spans="4:8">
      <c r="D4418" s="168"/>
      <c r="E4418" s="169"/>
      <c r="F4418" s="170"/>
      <c r="G4418" s="171"/>
      <c r="H4418" s="171"/>
    </row>
    <row r="4419" spans="4:8">
      <c r="D4419" s="168"/>
      <c r="E4419" s="169"/>
      <c r="F4419" s="170"/>
      <c r="G4419" s="171"/>
      <c r="H4419" s="171"/>
    </row>
    <row r="4420" spans="4:8">
      <c r="D4420" s="168"/>
      <c r="E4420" s="169"/>
      <c r="F4420" s="170"/>
      <c r="G4420" s="171"/>
      <c r="H4420" s="171"/>
    </row>
    <row r="4421" spans="4:8">
      <c r="D4421" s="168"/>
      <c r="E4421" s="169"/>
      <c r="F4421" s="170"/>
      <c r="G4421" s="171"/>
      <c r="H4421" s="171"/>
    </row>
    <row r="4422" spans="4:8">
      <c r="D4422" s="168"/>
      <c r="E4422" s="169"/>
      <c r="F4422" s="170"/>
      <c r="G4422" s="171"/>
      <c r="H4422" s="171"/>
    </row>
    <row r="4423" spans="4:8">
      <c r="D4423" s="168"/>
      <c r="E4423" s="169"/>
      <c r="F4423" s="170"/>
      <c r="G4423" s="171"/>
      <c r="H4423" s="171"/>
    </row>
    <row r="4424" spans="4:8">
      <c r="D4424" s="168"/>
      <c r="E4424" s="169"/>
      <c r="F4424" s="170"/>
      <c r="G4424" s="171"/>
      <c r="H4424" s="171"/>
    </row>
    <row r="4425" spans="4:8">
      <c r="D4425" s="168"/>
      <c r="E4425" s="169"/>
      <c r="F4425" s="170"/>
      <c r="G4425" s="171"/>
      <c r="H4425" s="171"/>
    </row>
    <row r="4426" spans="4:8">
      <c r="D4426" s="168"/>
      <c r="E4426" s="169"/>
      <c r="F4426" s="170"/>
      <c r="G4426" s="171"/>
      <c r="H4426" s="171"/>
    </row>
    <row r="4427" spans="4:8">
      <c r="D4427" s="168"/>
      <c r="E4427" s="169"/>
      <c r="F4427" s="170"/>
      <c r="G4427" s="171"/>
      <c r="H4427" s="171"/>
    </row>
    <row r="4428" spans="4:8">
      <c r="D4428" s="168"/>
      <c r="E4428" s="169"/>
      <c r="F4428" s="170"/>
      <c r="G4428" s="171"/>
      <c r="H4428" s="171"/>
    </row>
    <row r="4429" spans="4:8">
      <c r="D4429" s="168"/>
      <c r="E4429" s="169"/>
      <c r="F4429" s="170"/>
      <c r="G4429" s="171"/>
      <c r="H4429" s="171"/>
    </row>
    <row r="4430" spans="4:8">
      <c r="D4430" s="168"/>
      <c r="E4430" s="169"/>
      <c r="F4430" s="170"/>
      <c r="G4430" s="171"/>
      <c r="H4430" s="171"/>
    </row>
    <row r="4431" spans="4:8">
      <c r="D4431" s="168"/>
      <c r="E4431" s="169"/>
      <c r="F4431" s="170"/>
      <c r="G4431" s="171"/>
      <c r="H4431" s="171"/>
    </row>
    <row r="4432" spans="4:8">
      <c r="D4432" s="168"/>
      <c r="E4432" s="169"/>
      <c r="F4432" s="170"/>
      <c r="G4432" s="171"/>
      <c r="H4432" s="171"/>
    </row>
    <row r="4433" spans="4:8">
      <c r="D4433" s="168"/>
      <c r="E4433" s="169"/>
      <c r="F4433" s="170"/>
      <c r="G4433" s="171"/>
      <c r="H4433" s="171"/>
    </row>
    <row r="4434" spans="4:8">
      <c r="D4434" s="168"/>
      <c r="E4434" s="169"/>
      <c r="F4434" s="170"/>
      <c r="G4434" s="171"/>
      <c r="H4434" s="171"/>
    </row>
    <row r="4435" spans="4:8">
      <c r="D4435" s="168"/>
      <c r="E4435" s="169"/>
      <c r="F4435" s="170"/>
      <c r="G4435" s="171"/>
      <c r="H4435" s="171"/>
    </row>
    <row r="4436" spans="4:8">
      <c r="D4436" s="168"/>
      <c r="E4436" s="169"/>
      <c r="F4436" s="170"/>
      <c r="G4436" s="171"/>
      <c r="H4436" s="171"/>
    </row>
    <row r="4437" spans="4:8">
      <c r="D4437" s="168"/>
      <c r="E4437" s="169"/>
      <c r="F4437" s="170"/>
      <c r="G4437" s="171"/>
      <c r="H4437" s="171"/>
    </row>
    <row r="4438" spans="4:8">
      <c r="D4438" s="168"/>
      <c r="E4438" s="169"/>
      <c r="F4438" s="170"/>
      <c r="G4438" s="171"/>
      <c r="H4438" s="171"/>
    </row>
    <row r="4439" spans="4:8">
      <c r="D4439" s="168"/>
      <c r="E4439" s="169"/>
      <c r="F4439" s="170"/>
      <c r="G4439" s="171"/>
      <c r="H4439" s="171"/>
    </row>
    <row r="4440" spans="4:8">
      <c r="D4440" s="168"/>
      <c r="E4440" s="169"/>
      <c r="F4440" s="170"/>
      <c r="G4440" s="171"/>
      <c r="H4440" s="171"/>
    </row>
    <row r="4441" spans="4:8">
      <c r="D4441" s="168"/>
      <c r="E4441" s="169"/>
      <c r="F4441" s="170"/>
      <c r="G4441" s="171"/>
      <c r="H4441" s="171"/>
    </row>
    <row r="4442" spans="4:8">
      <c r="D4442" s="168"/>
      <c r="E4442" s="169"/>
      <c r="F4442" s="170"/>
      <c r="G4442" s="171"/>
      <c r="H4442" s="171"/>
    </row>
    <row r="4443" spans="4:8">
      <c r="D4443" s="168"/>
      <c r="E4443" s="169"/>
      <c r="F4443" s="170"/>
      <c r="G4443" s="171"/>
      <c r="H4443" s="171"/>
    </row>
    <row r="4444" spans="4:8">
      <c r="D4444" s="168"/>
      <c r="E4444" s="169"/>
      <c r="F4444" s="170"/>
      <c r="G4444" s="171"/>
      <c r="H4444" s="171"/>
    </row>
    <row r="4445" spans="4:8">
      <c r="D4445" s="168"/>
      <c r="E4445" s="169"/>
      <c r="F4445" s="170"/>
      <c r="G4445" s="171"/>
      <c r="H4445" s="171"/>
    </row>
    <row r="4446" spans="4:8">
      <c r="D4446" s="168"/>
      <c r="E4446" s="169"/>
      <c r="F4446" s="170"/>
      <c r="G4446" s="171"/>
      <c r="H4446" s="171"/>
    </row>
    <row r="4447" spans="4:8">
      <c r="D4447" s="168"/>
      <c r="E4447" s="169"/>
      <c r="F4447" s="170"/>
      <c r="G4447" s="171"/>
      <c r="H4447" s="171"/>
    </row>
    <row r="4448" spans="4:8">
      <c r="D4448" s="168"/>
      <c r="E4448" s="169"/>
      <c r="F4448" s="170"/>
      <c r="G4448" s="171"/>
      <c r="H4448" s="171"/>
    </row>
    <row r="4449" spans="4:8">
      <c r="D4449" s="168"/>
      <c r="E4449" s="169"/>
      <c r="F4449" s="170"/>
      <c r="G4449" s="171"/>
      <c r="H4449" s="171"/>
    </row>
    <row r="4450" spans="4:8">
      <c r="D4450" s="168"/>
      <c r="E4450" s="169"/>
      <c r="F4450" s="170"/>
      <c r="G4450" s="171"/>
      <c r="H4450" s="171"/>
    </row>
    <row r="4451" spans="4:8">
      <c r="D4451" s="168"/>
      <c r="E4451" s="169"/>
      <c r="F4451" s="170"/>
      <c r="G4451" s="171"/>
      <c r="H4451" s="171"/>
    </row>
    <row r="4452" spans="4:8">
      <c r="D4452" s="168"/>
      <c r="E4452" s="169"/>
      <c r="F4452" s="170"/>
      <c r="G4452" s="171"/>
      <c r="H4452" s="171"/>
    </row>
    <row r="4453" spans="4:8">
      <c r="D4453" s="168"/>
      <c r="E4453" s="169"/>
      <c r="F4453" s="170"/>
      <c r="G4453" s="171"/>
      <c r="H4453" s="171"/>
    </row>
    <row r="4454" spans="4:8">
      <c r="D4454" s="168"/>
      <c r="E4454" s="169"/>
      <c r="F4454" s="170"/>
      <c r="G4454" s="171"/>
      <c r="H4454" s="171"/>
    </row>
    <row r="4455" spans="4:8">
      <c r="D4455" s="168"/>
      <c r="E4455" s="169"/>
      <c r="F4455" s="170"/>
      <c r="G4455" s="171"/>
      <c r="H4455" s="171"/>
    </row>
    <row r="4456" spans="4:8">
      <c r="D4456" s="168"/>
      <c r="E4456" s="169"/>
      <c r="F4456" s="170"/>
      <c r="G4456" s="171"/>
      <c r="H4456" s="171"/>
    </row>
    <row r="4457" spans="4:8">
      <c r="D4457" s="168"/>
      <c r="E4457" s="169"/>
      <c r="F4457" s="170"/>
      <c r="G4457" s="171"/>
      <c r="H4457" s="171"/>
    </row>
    <row r="4458" spans="4:8">
      <c r="D4458" s="168"/>
      <c r="E4458" s="169"/>
      <c r="F4458" s="170"/>
      <c r="G4458" s="171"/>
      <c r="H4458" s="171"/>
    </row>
    <row r="4459" spans="4:8">
      <c r="D4459" s="168"/>
      <c r="E4459" s="169"/>
      <c r="F4459" s="170"/>
      <c r="G4459" s="171"/>
      <c r="H4459" s="171"/>
    </row>
    <row r="4460" spans="4:8">
      <c r="D4460" s="168"/>
      <c r="E4460" s="169"/>
      <c r="F4460" s="170"/>
      <c r="G4460" s="171"/>
      <c r="H4460" s="171"/>
    </row>
    <row r="4461" spans="4:8">
      <c r="D4461" s="168"/>
      <c r="E4461" s="169"/>
      <c r="F4461" s="170"/>
      <c r="G4461" s="171"/>
      <c r="H4461" s="171"/>
    </row>
    <row r="4462" spans="4:8">
      <c r="D4462" s="168"/>
      <c r="E4462" s="169"/>
      <c r="F4462" s="170"/>
      <c r="G4462" s="171"/>
      <c r="H4462" s="171"/>
    </row>
    <row r="4463" spans="4:8">
      <c r="D4463" s="168"/>
      <c r="E4463" s="169"/>
      <c r="F4463" s="170"/>
      <c r="G4463" s="171"/>
      <c r="H4463" s="171"/>
    </row>
    <row r="4464" spans="4:8">
      <c r="D4464" s="168"/>
      <c r="E4464" s="169"/>
      <c r="F4464" s="170"/>
      <c r="G4464" s="171"/>
      <c r="H4464" s="171"/>
    </row>
    <row r="4465" spans="4:8">
      <c r="D4465" s="168"/>
      <c r="E4465" s="169"/>
      <c r="F4465" s="170"/>
      <c r="G4465" s="171"/>
      <c r="H4465" s="171"/>
    </row>
    <row r="4466" spans="4:8">
      <c r="D4466" s="168"/>
      <c r="E4466" s="169"/>
      <c r="F4466" s="170"/>
      <c r="G4466" s="171"/>
      <c r="H4466" s="171"/>
    </row>
    <row r="4467" spans="4:8">
      <c r="D4467" s="168"/>
      <c r="E4467" s="169"/>
      <c r="F4467" s="170"/>
      <c r="G4467" s="171"/>
      <c r="H4467" s="171"/>
    </row>
    <row r="4468" spans="4:8">
      <c r="D4468" s="168"/>
      <c r="E4468" s="169"/>
      <c r="F4468" s="170"/>
      <c r="G4468" s="171"/>
      <c r="H4468" s="171"/>
    </row>
    <row r="4469" spans="4:8">
      <c r="D4469" s="168"/>
      <c r="E4469" s="169"/>
      <c r="F4469" s="170"/>
      <c r="G4469" s="171"/>
      <c r="H4469" s="171"/>
    </row>
    <row r="4470" spans="4:8">
      <c r="D4470" s="168"/>
      <c r="E4470" s="169"/>
      <c r="F4470" s="170"/>
      <c r="G4470" s="171"/>
      <c r="H4470" s="171"/>
    </row>
    <row r="4471" spans="4:8">
      <c r="D4471" s="168"/>
      <c r="E4471" s="169"/>
      <c r="F4471" s="170"/>
      <c r="G4471" s="171"/>
      <c r="H4471" s="171"/>
    </row>
    <row r="4472" spans="4:8">
      <c r="D4472" s="168"/>
      <c r="E4472" s="169"/>
      <c r="F4472" s="170"/>
      <c r="G4472" s="171"/>
      <c r="H4472" s="171"/>
    </row>
    <row r="4473" spans="4:8">
      <c r="D4473" s="168"/>
      <c r="E4473" s="169"/>
      <c r="F4473" s="170"/>
      <c r="G4473" s="171"/>
      <c r="H4473" s="171"/>
    </row>
    <row r="4474" spans="4:8">
      <c r="D4474" s="168"/>
      <c r="E4474" s="169"/>
      <c r="F4474" s="170"/>
      <c r="G4474" s="171"/>
      <c r="H4474" s="171"/>
    </row>
    <row r="4475" spans="4:8">
      <c r="D4475" s="168"/>
      <c r="E4475" s="169"/>
      <c r="F4475" s="170"/>
      <c r="G4475" s="171"/>
      <c r="H4475" s="171"/>
    </row>
    <row r="4476" spans="4:8">
      <c r="D4476" s="168"/>
      <c r="E4476" s="169"/>
      <c r="F4476" s="170"/>
      <c r="G4476" s="171"/>
      <c r="H4476" s="171"/>
    </row>
    <row r="4477" spans="4:8">
      <c r="D4477" s="168"/>
      <c r="E4477" s="169"/>
      <c r="F4477" s="170"/>
      <c r="G4477" s="171"/>
      <c r="H4477" s="171"/>
    </row>
    <row r="4478" spans="4:8">
      <c r="D4478" s="168"/>
      <c r="E4478" s="169"/>
      <c r="F4478" s="170"/>
      <c r="G4478" s="171"/>
      <c r="H4478" s="171"/>
    </row>
    <row r="4479" spans="4:8">
      <c r="D4479" s="168"/>
      <c r="E4479" s="169"/>
      <c r="F4479" s="170"/>
      <c r="G4479" s="171"/>
      <c r="H4479" s="171"/>
    </row>
    <row r="4480" spans="4:8">
      <c r="D4480" s="168"/>
      <c r="E4480" s="169"/>
      <c r="F4480" s="170"/>
      <c r="G4480" s="171"/>
      <c r="H4480" s="171"/>
    </row>
    <row r="4481" spans="4:8">
      <c r="D4481" s="168"/>
      <c r="E4481" s="169"/>
      <c r="F4481" s="170"/>
      <c r="G4481" s="171"/>
      <c r="H4481" s="171"/>
    </row>
    <row r="4482" spans="4:8">
      <c r="D4482" s="168"/>
      <c r="E4482" s="169"/>
      <c r="F4482" s="170"/>
      <c r="G4482" s="171"/>
      <c r="H4482" s="171"/>
    </row>
    <row r="4483" spans="4:8">
      <c r="D4483" s="168"/>
      <c r="E4483" s="169"/>
      <c r="F4483" s="170"/>
      <c r="G4483" s="171"/>
      <c r="H4483" s="171"/>
    </row>
    <row r="4484" spans="4:8">
      <c r="D4484" s="168"/>
      <c r="E4484" s="169"/>
      <c r="F4484" s="170"/>
      <c r="G4484" s="171"/>
      <c r="H4484" s="171"/>
    </row>
    <row r="4485" spans="4:8">
      <c r="D4485" s="168"/>
      <c r="E4485" s="169"/>
      <c r="F4485" s="170"/>
      <c r="G4485" s="171"/>
      <c r="H4485" s="171"/>
    </row>
    <row r="4486" spans="4:8">
      <c r="D4486" s="168"/>
      <c r="E4486" s="169"/>
      <c r="F4486" s="170"/>
      <c r="G4486" s="171"/>
      <c r="H4486" s="171"/>
    </row>
    <row r="4487" spans="4:8">
      <c r="D4487" s="168"/>
      <c r="E4487" s="169"/>
      <c r="F4487" s="170"/>
      <c r="G4487" s="171"/>
      <c r="H4487" s="171"/>
    </row>
    <row r="4488" spans="4:8">
      <c r="D4488" s="168"/>
      <c r="E4488" s="169"/>
      <c r="F4488" s="170"/>
      <c r="G4488" s="171"/>
      <c r="H4488" s="171"/>
    </row>
    <row r="4489" spans="4:8">
      <c r="D4489" s="168"/>
      <c r="E4489" s="169"/>
      <c r="F4489" s="170"/>
      <c r="G4489" s="171"/>
      <c r="H4489" s="171"/>
    </row>
    <row r="4490" spans="4:8">
      <c r="D4490" s="168"/>
      <c r="E4490" s="169"/>
      <c r="F4490" s="170"/>
      <c r="G4490" s="171"/>
      <c r="H4490" s="171"/>
    </row>
    <row r="4491" spans="4:8">
      <c r="D4491" s="168"/>
      <c r="E4491" s="169"/>
      <c r="F4491" s="170"/>
      <c r="G4491" s="171"/>
      <c r="H4491" s="171"/>
    </row>
    <row r="4492" spans="4:8">
      <c r="D4492" s="168"/>
      <c r="E4492" s="169"/>
      <c r="F4492" s="170"/>
      <c r="G4492" s="171"/>
      <c r="H4492" s="171"/>
    </row>
    <row r="4493" spans="4:8">
      <c r="D4493" s="168"/>
      <c r="E4493" s="169"/>
      <c r="F4493" s="170"/>
      <c r="G4493" s="171"/>
      <c r="H4493" s="171"/>
    </row>
    <row r="4494" spans="4:8">
      <c r="D4494" s="168"/>
      <c r="E4494" s="169"/>
      <c r="F4494" s="170"/>
      <c r="G4494" s="171"/>
      <c r="H4494" s="171"/>
    </row>
    <row r="4495" spans="4:8">
      <c r="D4495" s="168"/>
      <c r="E4495" s="169"/>
      <c r="F4495" s="170"/>
      <c r="G4495" s="171"/>
      <c r="H4495" s="171"/>
    </row>
    <row r="4496" spans="4:8">
      <c r="D4496" s="168"/>
      <c r="E4496" s="169"/>
      <c r="F4496" s="170"/>
      <c r="G4496" s="171"/>
      <c r="H4496" s="171"/>
    </row>
    <row r="4497" spans="4:8">
      <c r="D4497" s="168"/>
      <c r="E4497" s="169"/>
      <c r="F4497" s="170"/>
      <c r="G4497" s="171"/>
      <c r="H4497" s="171"/>
    </row>
    <row r="4498" spans="4:8">
      <c r="D4498" s="168"/>
      <c r="E4498" s="169"/>
      <c r="F4498" s="170"/>
      <c r="G4498" s="171"/>
      <c r="H4498" s="171"/>
    </row>
    <row r="4499" spans="4:8">
      <c r="D4499" s="168"/>
      <c r="E4499" s="169"/>
      <c r="F4499" s="170"/>
      <c r="G4499" s="171"/>
      <c r="H4499" s="171"/>
    </row>
    <row r="4500" spans="4:8">
      <c r="D4500" s="168"/>
      <c r="E4500" s="169"/>
      <c r="F4500" s="170"/>
      <c r="G4500" s="171"/>
      <c r="H4500" s="171"/>
    </row>
    <row r="4501" spans="4:8">
      <c r="D4501" s="168"/>
      <c r="E4501" s="169"/>
      <c r="F4501" s="170"/>
      <c r="G4501" s="171"/>
      <c r="H4501" s="171"/>
    </row>
    <row r="4502" spans="4:8">
      <c r="D4502" s="168"/>
      <c r="E4502" s="169"/>
      <c r="F4502" s="170"/>
      <c r="G4502" s="171"/>
      <c r="H4502" s="171"/>
    </row>
    <row r="4503" spans="4:8">
      <c r="D4503" s="168"/>
      <c r="E4503" s="169"/>
      <c r="F4503" s="170"/>
      <c r="G4503" s="171"/>
      <c r="H4503" s="171"/>
    </row>
    <row r="4504" spans="4:8">
      <c r="D4504" s="168"/>
      <c r="E4504" s="169"/>
      <c r="F4504" s="170"/>
      <c r="G4504" s="171"/>
      <c r="H4504" s="171"/>
    </row>
    <row r="4505" spans="4:8">
      <c r="D4505" s="168"/>
      <c r="E4505" s="169"/>
      <c r="F4505" s="170"/>
      <c r="G4505" s="171"/>
      <c r="H4505" s="171"/>
    </row>
    <row r="4506" spans="4:8">
      <c r="D4506" s="168"/>
      <c r="E4506" s="169"/>
      <c r="F4506" s="170"/>
      <c r="G4506" s="171"/>
      <c r="H4506" s="171"/>
    </row>
    <row r="4507" spans="4:8">
      <c r="D4507" s="168"/>
      <c r="E4507" s="169"/>
      <c r="F4507" s="170"/>
      <c r="G4507" s="171"/>
      <c r="H4507" s="171"/>
    </row>
    <row r="4508" spans="4:8">
      <c r="D4508" s="168"/>
      <c r="E4508" s="169"/>
      <c r="F4508" s="170"/>
      <c r="G4508" s="171"/>
      <c r="H4508" s="171"/>
    </row>
    <row r="4509" spans="4:8">
      <c r="D4509" s="168"/>
      <c r="E4509" s="169"/>
      <c r="F4509" s="170"/>
      <c r="G4509" s="171"/>
      <c r="H4509" s="171"/>
    </row>
    <row r="4510" spans="4:8">
      <c r="D4510" s="168"/>
      <c r="E4510" s="169"/>
      <c r="F4510" s="170"/>
      <c r="G4510" s="171"/>
      <c r="H4510" s="171"/>
    </row>
    <row r="4511" spans="4:8">
      <c r="D4511" s="168"/>
      <c r="E4511" s="169"/>
      <c r="F4511" s="170"/>
      <c r="G4511" s="171"/>
      <c r="H4511" s="171"/>
    </row>
    <row r="4512" spans="4:8">
      <c r="D4512" s="168"/>
      <c r="E4512" s="169"/>
      <c r="F4512" s="170"/>
      <c r="G4512" s="171"/>
      <c r="H4512" s="171"/>
    </row>
    <row r="4513" spans="4:8">
      <c r="D4513" s="168"/>
      <c r="E4513" s="169"/>
      <c r="F4513" s="170"/>
      <c r="G4513" s="171"/>
      <c r="H4513" s="171"/>
    </row>
    <row r="4514" spans="4:8">
      <c r="D4514" s="168"/>
      <c r="E4514" s="169"/>
      <c r="F4514" s="170"/>
      <c r="G4514" s="171"/>
      <c r="H4514" s="171"/>
    </row>
    <row r="4515" spans="4:8">
      <c r="D4515" s="168"/>
      <c r="E4515" s="169"/>
      <c r="F4515" s="170"/>
      <c r="G4515" s="171"/>
      <c r="H4515" s="171"/>
    </row>
    <row r="4516" spans="4:8">
      <c r="D4516" s="168"/>
      <c r="E4516" s="169"/>
      <c r="F4516" s="170"/>
      <c r="G4516" s="171"/>
      <c r="H4516" s="171"/>
    </row>
    <row r="4517" spans="4:8">
      <c r="D4517" s="168"/>
      <c r="E4517" s="169"/>
      <c r="F4517" s="170"/>
      <c r="G4517" s="171"/>
      <c r="H4517" s="171"/>
    </row>
    <row r="4518" spans="4:8">
      <c r="D4518" s="168"/>
      <c r="E4518" s="169"/>
      <c r="F4518" s="170"/>
      <c r="G4518" s="171"/>
      <c r="H4518" s="171"/>
    </row>
    <row r="4519" spans="4:8">
      <c r="D4519" s="168"/>
      <c r="E4519" s="169"/>
      <c r="F4519" s="170"/>
      <c r="G4519" s="171"/>
      <c r="H4519" s="171"/>
    </row>
    <row r="4520" spans="4:8">
      <c r="D4520" s="168"/>
      <c r="E4520" s="169"/>
      <c r="F4520" s="170"/>
      <c r="G4520" s="171"/>
      <c r="H4520" s="171"/>
    </row>
    <row r="4521" spans="4:8">
      <c r="D4521" s="168"/>
      <c r="E4521" s="169"/>
      <c r="F4521" s="170"/>
      <c r="G4521" s="171"/>
      <c r="H4521" s="171"/>
    </row>
    <row r="4522" spans="4:8">
      <c r="D4522" s="168"/>
      <c r="E4522" s="169"/>
      <c r="F4522" s="170"/>
      <c r="G4522" s="171"/>
      <c r="H4522" s="171"/>
    </row>
    <row r="4523" spans="4:8">
      <c r="D4523" s="168"/>
      <c r="E4523" s="169"/>
      <c r="F4523" s="170"/>
      <c r="G4523" s="171"/>
      <c r="H4523" s="171"/>
    </row>
    <row r="4524" spans="4:8">
      <c r="D4524" s="168"/>
      <c r="E4524" s="169"/>
      <c r="F4524" s="170"/>
      <c r="G4524" s="171"/>
      <c r="H4524" s="171"/>
    </row>
    <row r="4525" spans="4:8">
      <c r="D4525" s="168"/>
      <c r="E4525" s="169"/>
      <c r="F4525" s="170"/>
      <c r="G4525" s="171"/>
      <c r="H4525" s="171"/>
    </row>
    <row r="4526" spans="4:8">
      <c r="D4526" s="168"/>
      <c r="E4526" s="169"/>
      <c r="F4526" s="170"/>
      <c r="G4526" s="171"/>
      <c r="H4526" s="171"/>
    </row>
    <row r="4527" spans="4:8">
      <c r="D4527" s="168"/>
      <c r="E4527" s="169"/>
      <c r="F4527" s="170"/>
      <c r="G4527" s="171"/>
      <c r="H4527" s="171"/>
    </row>
    <row r="4528" spans="4:8">
      <c r="D4528" s="168"/>
      <c r="E4528" s="169"/>
      <c r="F4528" s="170"/>
      <c r="G4528" s="171"/>
      <c r="H4528" s="171"/>
    </row>
    <row r="4529" spans="4:8">
      <c r="D4529" s="168"/>
      <c r="E4529" s="169"/>
      <c r="F4529" s="170"/>
      <c r="G4529" s="171"/>
      <c r="H4529" s="171"/>
    </row>
    <row r="4530" spans="4:8">
      <c r="D4530" s="168"/>
      <c r="E4530" s="169"/>
      <c r="F4530" s="170"/>
      <c r="G4530" s="171"/>
      <c r="H4530" s="171"/>
    </row>
    <row r="4531" spans="4:8">
      <c r="D4531" s="168"/>
      <c r="E4531" s="169"/>
      <c r="F4531" s="170"/>
      <c r="G4531" s="171"/>
      <c r="H4531" s="171"/>
    </row>
    <row r="4532" spans="4:8">
      <c r="D4532" s="168"/>
      <c r="E4532" s="169"/>
      <c r="F4532" s="170"/>
      <c r="G4532" s="171"/>
      <c r="H4532" s="171"/>
    </row>
    <row r="4533" spans="4:8">
      <c r="D4533" s="168"/>
      <c r="E4533" s="169"/>
      <c r="F4533" s="170"/>
      <c r="G4533" s="171"/>
      <c r="H4533" s="171"/>
    </row>
    <row r="4534" spans="4:8">
      <c r="D4534" s="168"/>
      <c r="E4534" s="169"/>
      <c r="F4534" s="170"/>
      <c r="G4534" s="171"/>
      <c r="H4534" s="171"/>
    </row>
    <row r="4535" spans="4:8">
      <c r="D4535" s="168"/>
      <c r="E4535" s="169"/>
      <c r="F4535" s="170"/>
      <c r="G4535" s="171"/>
      <c r="H4535" s="171"/>
    </row>
    <row r="4536" spans="4:8">
      <c r="D4536" s="168"/>
      <c r="E4536" s="169"/>
      <c r="F4536" s="170"/>
      <c r="G4536" s="171"/>
      <c r="H4536" s="171"/>
    </row>
    <row r="4537" spans="4:8">
      <c r="D4537" s="168"/>
      <c r="E4537" s="169"/>
      <c r="F4537" s="170"/>
      <c r="G4537" s="171"/>
      <c r="H4537" s="171"/>
    </row>
    <row r="4538" spans="4:8">
      <c r="D4538" s="168"/>
      <c r="E4538" s="169"/>
      <c r="F4538" s="170"/>
      <c r="G4538" s="171"/>
      <c r="H4538" s="171"/>
    </row>
    <row r="4539" spans="4:8">
      <c r="D4539" s="168"/>
      <c r="E4539" s="169"/>
      <c r="F4539" s="170"/>
      <c r="G4539" s="171"/>
      <c r="H4539" s="171"/>
    </row>
    <row r="4540" spans="4:8">
      <c r="D4540" s="168"/>
      <c r="E4540" s="169"/>
      <c r="F4540" s="170"/>
      <c r="G4540" s="171"/>
      <c r="H4540" s="171"/>
    </row>
    <row r="4541" spans="4:8">
      <c r="D4541" s="168"/>
      <c r="E4541" s="169"/>
      <c r="F4541" s="170"/>
      <c r="G4541" s="171"/>
      <c r="H4541" s="171"/>
    </row>
    <row r="4542" spans="4:8">
      <c r="D4542" s="168"/>
      <c r="E4542" s="169"/>
      <c r="F4542" s="170"/>
      <c r="G4542" s="171"/>
      <c r="H4542" s="171"/>
    </row>
    <row r="4543" spans="4:8">
      <c r="D4543" s="168"/>
      <c r="E4543" s="169"/>
      <c r="F4543" s="170"/>
      <c r="G4543" s="171"/>
      <c r="H4543" s="171"/>
    </row>
    <row r="4544" spans="4:8">
      <c r="D4544" s="168"/>
      <c r="E4544" s="169"/>
      <c r="F4544" s="170"/>
      <c r="G4544" s="171"/>
      <c r="H4544" s="171"/>
    </row>
    <row r="4545" spans="4:8">
      <c r="D4545" s="168"/>
      <c r="E4545" s="169"/>
      <c r="F4545" s="170"/>
      <c r="G4545" s="171"/>
      <c r="H4545" s="171"/>
    </row>
    <row r="4546" spans="4:8">
      <c r="D4546" s="168"/>
      <c r="E4546" s="169"/>
      <c r="F4546" s="170"/>
      <c r="G4546" s="171"/>
      <c r="H4546" s="171"/>
    </row>
    <row r="4547" spans="4:8">
      <c r="D4547" s="168"/>
      <c r="E4547" s="169"/>
      <c r="F4547" s="170"/>
      <c r="G4547" s="171"/>
      <c r="H4547" s="171"/>
    </row>
    <row r="4548" spans="4:8">
      <c r="D4548" s="168"/>
      <c r="E4548" s="169"/>
      <c r="F4548" s="170"/>
      <c r="G4548" s="171"/>
      <c r="H4548" s="171"/>
    </row>
    <row r="4549" spans="4:8">
      <c r="D4549" s="168"/>
      <c r="E4549" s="169"/>
      <c r="F4549" s="170"/>
      <c r="G4549" s="171"/>
      <c r="H4549" s="171"/>
    </row>
    <row r="4550" spans="4:8">
      <c r="D4550" s="168"/>
      <c r="E4550" s="169"/>
      <c r="F4550" s="170"/>
      <c r="G4550" s="171"/>
      <c r="H4550" s="171"/>
    </row>
    <row r="4551" spans="4:8">
      <c r="D4551" s="168"/>
      <c r="E4551" s="169"/>
      <c r="F4551" s="170"/>
      <c r="G4551" s="171"/>
      <c r="H4551" s="171"/>
    </row>
    <row r="4552" spans="4:8">
      <c r="D4552" s="168"/>
      <c r="E4552" s="169"/>
      <c r="F4552" s="170"/>
      <c r="G4552" s="171"/>
      <c r="H4552" s="171"/>
    </row>
    <row r="4553" spans="4:8">
      <c r="D4553" s="168"/>
      <c r="E4553" s="169"/>
      <c r="F4553" s="170"/>
      <c r="G4553" s="171"/>
      <c r="H4553" s="171"/>
    </row>
    <row r="4554" spans="4:8">
      <c r="D4554" s="168"/>
      <c r="E4554" s="169"/>
      <c r="F4554" s="170"/>
      <c r="G4554" s="171"/>
      <c r="H4554" s="171"/>
    </row>
    <row r="4555" spans="4:8">
      <c r="D4555" s="168"/>
      <c r="E4555" s="169"/>
      <c r="F4555" s="170"/>
      <c r="G4555" s="171"/>
      <c r="H4555" s="171"/>
    </row>
    <row r="4556" spans="4:8">
      <c r="D4556" s="168"/>
      <c r="E4556" s="169"/>
      <c r="F4556" s="170"/>
      <c r="G4556" s="171"/>
      <c r="H4556" s="171"/>
    </row>
    <row r="4557" spans="4:8">
      <c r="D4557" s="168"/>
      <c r="E4557" s="169"/>
      <c r="F4557" s="170"/>
      <c r="G4557" s="171"/>
      <c r="H4557" s="171"/>
    </row>
    <row r="4558" spans="4:8">
      <c r="D4558" s="168"/>
      <c r="E4558" s="169"/>
      <c r="F4558" s="170"/>
      <c r="G4558" s="171"/>
      <c r="H4558" s="171"/>
    </row>
    <row r="4559" spans="4:8">
      <c r="D4559" s="168"/>
      <c r="E4559" s="169"/>
      <c r="F4559" s="170"/>
      <c r="G4559" s="171"/>
      <c r="H4559" s="171"/>
    </row>
    <row r="4560" spans="4:8">
      <c r="D4560" s="168"/>
      <c r="E4560" s="169"/>
      <c r="F4560" s="170"/>
      <c r="G4560" s="171"/>
      <c r="H4560" s="171"/>
    </row>
    <row r="4561" spans="4:8">
      <c r="D4561" s="168"/>
      <c r="E4561" s="169"/>
      <c r="F4561" s="170"/>
      <c r="G4561" s="171"/>
      <c r="H4561" s="171"/>
    </row>
    <row r="4562" spans="4:8">
      <c r="D4562" s="168"/>
      <c r="E4562" s="169"/>
      <c r="F4562" s="170"/>
      <c r="G4562" s="171"/>
      <c r="H4562" s="171"/>
    </row>
    <row r="4563" spans="4:8">
      <c r="D4563" s="168"/>
      <c r="E4563" s="169"/>
      <c r="F4563" s="170"/>
      <c r="G4563" s="171"/>
      <c r="H4563" s="171"/>
    </row>
    <row r="4564" spans="4:8">
      <c r="D4564" s="168"/>
      <c r="E4564" s="169"/>
      <c r="F4564" s="170"/>
      <c r="G4564" s="171"/>
      <c r="H4564" s="171"/>
    </row>
    <row r="4565" spans="4:8">
      <c r="D4565" s="168"/>
      <c r="E4565" s="169"/>
      <c r="F4565" s="170"/>
      <c r="G4565" s="171"/>
      <c r="H4565" s="171"/>
    </row>
    <row r="4566" spans="4:8">
      <c r="D4566" s="168"/>
      <c r="E4566" s="169"/>
      <c r="F4566" s="170"/>
      <c r="G4566" s="171"/>
      <c r="H4566" s="171"/>
    </row>
    <row r="4567" spans="4:8">
      <c r="D4567" s="168"/>
      <c r="E4567" s="169"/>
      <c r="F4567" s="170"/>
      <c r="G4567" s="171"/>
      <c r="H4567" s="171"/>
    </row>
    <row r="4568" spans="4:8">
      <c r="D4568" s="168"/>
      <c r="E4568" s="169"/>
      <c r="F4568" s="170"/>
      <c r="G4568" s="171"/>
      <c r="H4568" s="171"/>
    </row>
    <row r="4569" spans="4:8">
      <c r="D4569" s="168"/>
      <c r="E4569" s="169"/>
      <c r="F4569" s="170"/>
      <c r="G4569" s="171"/>
      <c r="H4569" s="171"/>
    </row>
    <row r="4570" spans="4:8">
      <c r="D4570" s="168"/>
      <c r="E4570" s="169"/>
      <c r="F4570" s="170"/>
      <c r="G4570" s="171"/>
      <c r="H4570" s="171"/>
    </row>
    <row r="4571" spans="4:8">
      <c r="D4571" s="168"/>
      <c r="E4571" s="169"/>
      <c r="F4571" s="170"/>
      <c r="G4571" s="171"/>
      <c r="H4571" s="171"/>
    </row>
    <row r="4572" spans="4:8">
      <c r="D4572" s="168"/>
      <c r="E4572" s="169"/>
      <c r="F4572" s="170"/>
      <c r="G4572" s="171"/>
      <c r="H4572" s="171"/>
    </row>
    <row r="4573" spans="4:8">
      <c r="D4573" s="168"/>
      <c r="E4573" s="169"/>
      <c r="F4573" s="170"/>
      <c r="G4573" s="171"/>
      <c r="H4573" s="171"/>
    </row>
    <row r="4574" spans="4:8">
      <c r="D4574" s="168"/>
      <c r="E4574" s="169"/>
      <c r="F4574" s="170"/>
      <c r="G4574" s="171"/>
      <c r="H4574" s="171"/>
    </row>
    <row r="4575" spans="4:8">
      <c r="D4575" s="168"/>
      <c r="E4575" s="169"/>
      <c r="F4575" s="170"/>
      <c r="G4575" s="171"/>
      <c r="H4575" s="171"/>
    </row>
    <row r="4576" spans="4:8">
      <c r="D4576" s="168"/>
      <c r="E4576" s="169"/>
      <c r="F4576" s="170"/>
      <c r="G4576" s="171"/>
      <c r="H4576" s="171"/>
    </row>
    <row r="4577" spans="4:8">
      <c r="D4577" s="168"/>
      <c r="E4577" s="169"/>
      <c r="F4577" s="170"/>
      <c r="G4577" s="171"/>
      <c r="H4577" s="171"/>
    </row>
    <row r="4578" spans="4:8">
      <c r="D4578" s="168"/>
      <c r="E4578" s="169"/>
      <c r="F4578" s="170"/>
      <c r="G4578" s="171"/>
      <c r="H4578" s="171"/>
    </row>
    <row r="4579" spans="4:8">
      <c r="D4579" s="168"/>
      <c r="E4579" s="169"/>
      <c r="F4579" s="170"/>
      <c r="G4579" s="171"/>
      <c r="H4579" s="171"/>
    </row>
    <row r="4580" spans="4:8">
      <c r="D4580" s="168"/>
      <c r="E4580" s="169"/>
      <c r="F4580" s="170"/>
      <c r="G4580" s="171"/>
      <c r="H4580" s="171"/>
    </row>
    <row r="4581" spans="4:8">
      <c r="D4581" s="168"/>
      <c r="E4581" s="169"/>
      <c r="F4581" s="170"/>
      <c r="G4581" s="171"/>
      <c r="H4581" s="171"/>
    </row>
    <row r="4582" spans="4:8">
      <c r="D4582" s="168"/>
      <c r="E4582" s="169"/>
      <c r="F4582" s="170"/>
      <c r="G4582" s="171"/>
      <c r="H4582" s="171"/>
    </row>
    <row r="4583" spans="4:8">
      <c r="D4583" s="168"/>
      <c r="E4583" s="169"/>
      <c r="F4583" s="170"/>
      <c r="G4583" s="171"/>
      <c r="H4583" s="171"/>
    </row>
    <row r="4584" spans="4:8">
      <c r="D4584" s="168"/>
      <c r="E4584" s="169"/>
      <c r="F4584" s="170"/>
      <c r="G4584" s="171"/>
      <c r="H4584" s="171"/>
    </row>
    <row r="4585" spans="4:8">
      <c r="D4585" s="168"/>
      <c r="E4585" s="169"/>
      <c r="F4585" s="170"/>
      <c r="G4585" s="171"/>
      <c r="H4585" s="171"/>
    </row>
    <row r="4586" spans="4:8">
      <c r="D4586" s="168"/>
      <c r="E4586" s="169"/>
      <c r="F4586" s="170"/>
      <c r="G4586" s="171"/>
      <c r="H4586" s="171"/>
    </row>
    <row r="4587" spans="4:8">
      <c r="D4587" s="168"/>
      <c r="E4587" s="169"/>
      <c r="F4587" s="170"/>
      <c r="G4587" s="171"/>
      <c r="H4587" s="171"/>
    </row>
    <row r="4588" spans="4:8">
      <c r="D4588" s="168"/>
      <c r="E4588" s="169"/>
      <c r="F4588" s="170"/>
      <c r="G4588" s="171"/>
      <c r="H4588" s="171"/>
    </row>
    <row r="4589" spans="4:8">
      <c r="D4589" s="168"/>
      <c r="E4589" s="169"/>
      <c r="F4589" s="170"/>
      <c r="G4589" s="171"/>
      <c r="H4589" s="171"/>
    </row>
    <row r="4590" spans="4:8">
      <c r="D4590" s="168"/>
      <c r="E4590" s="169"/>
      <c r="F4590" s="170"/>
      <c r="G4590" s="171"/>
      <c r="H4590" s="171"/>
    </row>
    <row r="4591" spans="4:8">
      <c r="D4591" s="168"/>
      <c r="E4591" s="169"/>
      <c r="F4591" s="170"/>
      <c r="G4591" s="171"/>
      <c r="H4591" s="171"/>
    </row>
    <row r="4592" spans="4:8">
      <c r="D4592" s="168"/>
      <c r="E4592" s="169"/>
      <c r="F4592" s="170"/>
      <c r="G4592" s="171"/>
      <c r="H4592" s="171"/>
    </row>
    <row r="4593" spans="4:8">
      <c r="D4593" s="168"/>
      <c r="E4593" s="169"/>
      <c r="F4593" s="170"/>
      <c r="G4593" s="171"/>
      <c r="H4593" s="171"/>
    </row>
    <row r="4594" spans="4:8">
      <c r="D4594" s="168"/>
      <c r="E4594" s="169"/>
      <c r="F4594" s="170"/>
      <c r="G4594" s="171"/>
      <c r="H4594" s="171"/>
    </row>
    <row r="4595" spans="4:8">
      <c r="D4595" s="168"/>
      <c r="E4595" s="169"/>
      <c r="F4595" s="170"/>
      <c r="G4595" s="171"/>
      <c r="H4595" s="171"/>
    </row>
    <row r="4596" spans="4:8">
      <c r="D4596" s="168"/>
      <c r="E4596" s="169"/>
      <c r="F4596" s="170"/>
      <c r="G4596" s="171"/>
      <c r="H4596" s="171"/>
    </row>
    <row r="4597" spans="4:8">
      <c r="D4597" s="168"/>
      <c r="E4597" s="169"/>
      <c r="F4597" s="170"/>
      <c r="G4597" s="171"/>
      <c r="H4597" s="171"/>
    </row>
    <row r="4598" spans="4:8">
      <c r="D4598" s="168"/>
      <c r="E4598" s="169"/>
      <c r="F4598" s="170"/>
      <c r="G4598" s="171"/>
      <c r="H4598" s="171"/>
    </row>
    <row r="4599" spans="4:8">
      <c r="D4599" s="168"/>
      <c r="E4599" s="169"/>
      <c r="F4599" s="170"/>
      <c r="G4599" s="171"/>
      <c r="H4599" s="171"/>
    </row>
    <row r="4600" spans="4:8">
      <c r="D4600" s="168"/>
      <c r="E4600" s="169"/>
      <c r="F4600" s="170"/>
      <c r="G4600" s="171"/>
      <c r="H4600" s="171"/>
    </row>
    <row r="4601" spans="4:8">
      <c r="D4601" s="168"/>
      <c r="E4601" s="169"/>
      <c r="F4601" s="170"/>
      <c r="G4601" s="171"/>
      <c r="H4601" s="171"/>
    </row>
    <row r="4602" spans="4:8">
      <c r="D4602" s="168"/>
      <c r="E4602" s="169"/>
      <c r="F4602" s="170"/>
      <c r="G4602" s="171"/>
      <c r="H4602" s="171"/>
    </row>
    <row r="4603" spans="4:8">
      <c r="D4603" s="168"/>
      <c r="E4603" s="169"/>
      <c r="F4603" s="170"/>
      <c r="G4603" s="171"/>
      <c r="H4603" s="171"/>
    </row>
    <row r="4604" spans="4:8">
      <c r="D4604" s="168"/>
      <c r="E4604" s="169"/>
      <c r="F4604" s="170"/>
      <c r="G4604" s="171"/>
      <c r="H4604" s="171"/>
    </row>
    <row r="4605" spans="4:8">
      <c r="D4605" s="168"/>
      <c r="E4605" s="169"/>
      <c r="F4605" s="170"/>
      <c r="G4605" s="171"/>
      <c r="H4605" s="171"/>
    </row>
    <row r="4606" spans="4:8">
      <c r="D4606" s="168"/>
      <c r="E4606" s="169"/>
      <c r="F4606" s="170"/>
      <c r="G4606" s="171"/>
      <c r="H4606" s="171"/>
    </row>
    <row r="4607" spans="4:8">
      <c r="D4607" s="168"/>
      <c r="E4607" s="169"/>
      <c r="F4607" s="170"/>
      <c r="G4607" s="171"/>
      <c r="H4607" s="171"/>
    </row>
    <row r="4608" spans="4:8">
      <c r="D4608" s="168"/>
      <c r="E4608" s="169"/>
      <c r="F4608" s="170"/>
      <c r="G4608" s="171"/>
      <c r="H4608" s="171"/>
    </row>
    <row r="4609" spans="4:8">
      <c r="D4609" s="168"/>
      <c r="E4609" s="169"/>
      <c r="F4609" s="170"/>
      <c r="G4609" s="171"/>
      <c r="H4609" s="171"/>
    </row>
    <row r="4610" spans="4:8">
      <c r="D4610" s="168"/>
      <c r="E4610" s="169"/>
      <c r="F4610" s="170"/>
      <c r="G4610" s="171"/>
      <c r="H4610" s="171"/>
    </row>
    <row r="4611" spans="4:8">
      <c r="D4611" s="168"/>
      <c r="E4611" s="169"/>
      <c r="F4611" s="170"/>
      <c r="G4611" s="171"/>
      <c r="H4611" s="171"/>
    </row>
    <row r="4612" spans="4:8">
      <c r="D4612" s="168"/>
      <c r="E4612" s="169"/>
      <c r="F4612" s="170"/>
      <c r="G4612" s="171"/>
      <c r="H4612" s="171"/>
    </row>
    <row r="4613" spans="4:8">
      <c r="D4613" s="168"/>
      <c r="E4613" s="169"/>
      <c r="F4613" s="170"/>
      <c r="G4613" s="171"/>
      <c r="H4613" s="171"/>
    </row>
    <row r="4614" spans="4:8">
      <c r="D4614" s="168"/>
      <c r="E4614" s="169"/>
      <c r="F4614" s="170"/>
      <c r="G4614" s="171"/>
      <c r="H4614" s="171"/>
    </row>
    <row r="4615" spans="4:8">
      <c r="D4615" s="168"/>
      <c r="E4615" s="169"/>
      <c r="F4615" s="170"/>
      <c r="G4615" s="171"/>
      <c r="H4615" s="171"/>
    </row>
    <row r="4616" spans="4:8">
      <c r="D4616" s="168"/>
      <c r="E4616" s="169"/>
      <c r="F4616" s="170"/>
      <c r="G4616" s="171"/>
      <c r="H4616" s="171"/>
    </row>
    <row r="4617" spans="4:8">
      <c r="D4617" s="168"/>
      <c r="E4617" s="169"/>
      <c r="F4617" s="170"/>
      <c r="G4617" s="171"/>
      <c r="H4617" s="171"/>
    </row>
    <row r="4618" spans="4:8">
      <c r="D4618" s="168"/>
      <c r="E4618" s="169"/>
      <c r="F4618" s="170"/>
      <c r="G4618" s="171"/>
      <c r="H4618" s="171"/>
    </row>
    <row r="4619" spans="4:8">
      <c r="D4619" s="168"/>
      <c r="E4619" s="169"/>
      <c r="F4619" s="170"/>
      <c r="G4619" s="171"/>
      <c r="H4619" s="171"/>
    </row>
    <row r="4620" spans="4:8">
      <c r="D4620" s="168"/>
      <c r="E4620" s="169"/>
      <c r="F4620" s="170"/>
      <c r="G4620" s="171"/>
      <c r="H4620" s="171"/>
    </row>
    <row r="4621" spans="4:8">
      <c r="D4621" s="168"/>
      <c r="E4621" s="169"/>
      <c r="F4621" s="170"/>
      <c r="G4621" s="171"/>
      <c r="H4621" s="171"/>
    </row>
    <row r="4622" spans="4:8">
      <c r="D4622" s="168"/>
      <c r="E4622" s="169"/>
      <c r="F4622" s="170"/>
      <c r="G4622" s="171"/>
      <c r="H4622" s="171"/>
    </row>
    <row r="4623" spans="4:8">
      <c r="D4623" s="168"/>
      <c r="E4623" s="169"/>
      <c r="F4623" s="170"/>
      <c r="G4623" s="171"/>
      <c r="H4623" s="171"/>
    </row>
    <row r="4624" spans="4:8">
      <c r="D4624" s="168"/>
      <c r="E4624" s="169"/>
      <c r="F4624" s="170"/>
      <c r="G4624" s="171"/>
      <c r="H4624" s="171"/>
    </row>
    <row r="4625" spans="4:8">
      <c r="D4625" s="168"/>
      <c r="E4625" s="169"/>
      <c r="F4625" s="170"/>
      <c r="G4625" s="171"/>
      <c r="H4625" s="171"/>
    </row>
    <row r="4626" spans="4:8">
      <c r="D4626" s="168"/>
      <c r="E4626" s="169"/>
      <c r="F4626" s="170"/>
      <c r="G4626" s="171"/>
      <c r="H4626" s="171"/>
    </row>
    <row r="4627" spans="4:8">
      <c r="D4627" s="168"/>
      <c r="E4627" s="169"/>
      <c r="F4627" s="170"/>
      <c r="G4627" s="171"/>
      <c r="H4627" s="171"/>
    </row>
    <row r="4628" spans="4:8">
      <c r="D4628" s="168"/>
      <c r="E4628" s="169"/>
      <c r="F4628" s="170"/>
      <c r="G4628" s="171"/>
      <c r="H4628" s="171"/>
    </row>
    <row r="4629" spans="4:8">
      <c r="D4629" s="168"/>
      <c r="E4629" s="169"/>
      <c r="F4629" s="170"/>
      <c r="G4629" s="171"/>
      <c r="H4629" s="171"/>
    </row>
    <row r="4630" spans="4:8">
      <c r="D4630" s="168"/>
      <c r="E4630" s="169"/>
      <c r="F4630" s="170"/>
      <c r="G4630" s="171"/>
      <c r="H4630" s="171"/>
    </row>
    <row r="4631" spans="4:8">
      <c r="D4631" s="168"/>
      <c r="E4631" s="169"/>
      <c r="F4631" s="170"/>
      <c r="G4631" s="171"/>
      <c r="H4631" s="171"/>
    </row>
    <row r="4632" spans="4:8">
      <c r="D4632" s="168"/>
      <c r="E4632" s="169"/>
      <c r="F4632" s="170"/>
      <c r="G4632" s="171"/>
      <c r="H4632" s="171"/>
    </row>
    <row r="4633" spans="4:8">
      <c r="D4633" s="168"/>
      <c r="E4633" s="169"/>
      <c r="F4633" s="170"/>
      <c r="G4633" s="171"/>
      <c r="H4633" s="171"/>
    </row>
    <row r="4634" spans="4:8">
      <c r="D4634" s="168"/>
      <c r="E4634" s="169"/>
      <c r="F4634" s="170"/>
      <c r="G4634" s="171"/>
      <c r="H4634" s="171"/>
    </row>
    <row r="4635" spans="4:8">
      <c r="D4635" s="168"/>
      <c r="E4635" s="169"/>
      <c r="F4635" s="170"/>
      <c r="G4635" s="171"/>
      <c r="H4635" s="171"/>
    </row>
    <row r="4636" spans="4:8">
      <c r="D4636" s="168"/>
      <c r="E4636" s="169"/>
      <c r="F4636" s="170"/>
      <c r="G4636" s="171"/>
      <c r="H4636" s="171"/>
    </row>
    <row r="4637" spans="4:8">
      <c r="D4637" s="168"/>
      <c r="E4637" s="169"/>
      <c r="F4637" s="170"/>
      <c r="G4637" s="171"/>
      <c r="H4637" s="171"/>
    </row>
    <row r="4638" spans="4:8">
      <c r="D4638" s="168"/>
      <c r="E4638" s="169"/>
      <c r="F4638" s="170"/>
      <c r="G4638" s="171"/>
      <c r="H4638" s="171"/>
    </row>
    <row r="4639" spans="4:8">
      <c r="D4639" s="168"/>
      <c r="E4639" s="169"/>
      <c r="F4639" s="170"/>
      <c r="G4639" s="171"/>
      <c r="H4639" s="171"/>
    </row>
    <row r="4640" spans="4:8">
      <c r="D4640" s="168"/>
      <c r="E4640" s="169"/>
      <c r="F4640" s="170"/>
      <c r="G4640" s="171"/>
      <c r="H4640" s="171"/>
    </row>
    <row r="4641" spans="4:8">
      <c r="D4641" s="168"/>
      <c r="E4641" s="169"/>
      <c r="F4641" s="170"/>
      <c r="G4641" s="171"/>
      <c r="H4641" s="171"/>
    </row>
    <row r="4642" spans="4:8">
      <c r="D4642" s="168"/>
      <c r="E4642" s="169"/>
      <c r="F4642" s="170"/>
      <c r="G4642" s="171"/>
      <c r="H4642" s="171"/>
    </row>
    <row r="4643" spans="4:8">
      <c r="D4643" s="168"/>
      <c r="E4643" s="169"/>
      <c r="F4643" s="170"/>
      <c r="G4643" s="171"/>
      <c r="H4643" s="171"/>
    </row>
    <row r="4644" spans="4:8">
      <c r="D4644" s="168"/>
      <c r="E4644" s="169"/>
      <c r="F4644" s="170"/>
      <c r="G4644" s="171"/>
      <c r="H4644" s="171"/>
    </row>
    <row r="4645" spans="4:8">
      <c r="D4645" s="168"/>
      <c r="E4645" s="169"/>
      <c r="F4645" s="170"/>
      <c r="G4645" s="171"/>
      <c r="H4645" s="171"/>
    </row>
    <row r="4646" spans="4:8">
      <c r="D4646" s="168"/>
      <c r="E4646" s="169"/>
      <c r="F4646" s="170"/>
      <c r="G4646" s="171"/>
      <c r="H4646" s="171"/>
    </row>
    <row r="4647" spans="4:8">
      <c r="D4647" s="168"/>
      <c r="E4647" s="169"/>
      <c r="F4647" s="170"/>
      <c r="G4647" s="171"/>
      <c r="H4647" s="171"/>
    </row>
    <row r="4648" spans="4:8">
      <c r="D4648" s="168"/>
      <c r="E4648" s="169"/>
      <c r="F4648" s="170"/>
      <c r="G4648" s="171"/>
      <c r="H4648" s="171"/>
    </row>
    <row r="4649" spans="4:8">
      <c r="D4649" s="168"/>
      <c r="E4649" s="169"/>
      <c r="F4649" s="170"/>
      <c r="G4649" s="171"/>
      <c r="H4649" s="171"/>
    </row>
    <row r="4650" spans="4:8">
      <c r="D4650" s="168"/>
      <c r="E4650" s="169"/>
      <c r="F4650" s="170"/>
      <c r="G4650" s="171"/>
      <c r="H4650" s="171"/>
    </row>
    <row r="4651" spans="4:8">
      <c r="D4651" s="168"/>
      <c r="E4651" s="169"/>
      <c r="F4651" s="170"/>
      <c r="G4651" s="171"/>
      <c r="H4651" s="171"/>
    </row>
    <row r="4652" spans="4:8">
      <c r="D4652" s="168"/>
      <c r="E4652" s="169"/>
      <c r="F4652" s="170"/>
      <c r="G4652" s="171"/>
      <c r="H4652" s="171"/>
    </row>
    <row r="4653" spans="4:8">
      <c r="D4653" s="168"/>
      <c r="E4653" s="169"/>
      <c r="F4653" s="170"/>
      <c r="G4653" s="171"/>
      <c r="H4653" s="171"/>
    </row>
    <row r="4654" spans="4:8">
      <c r="D4654" s="168"/>
      <c r="E4654" s="169"/>
      <c r="F4654" s="170"/>
      <c r="G4654" s="171"/>
      <c r="H4654" s="171"/>
    </row>
    <row r="4655" spans="4:8">
      <c r="D4655" s="168"/>
      <c r="E4655" s="169"/>
      <c r="F4655" s="170"/>
      <c r="G4655" s="171"/>
      <c r="H4655" s="171"/>
    </row>
    <row r="4656" spans="4:8">
      <c r="D4656" s="168"/>
      <c r="E4656" s="169"/>
      <c r="F4656" s="170"/>
      <c r="G4656" s="171"/>
      <c r="H4656" s="171"/>
    </row>
    <row r="4657" spans="4:8">
      <c r="D4657" s="168"/>
      <c r="E4657" s="169"/>
      <c r="F4657" s="170"/>
      <c r="G4657" s="171"/>
      <c r="H4657" s="171"/>
    </row>
    <row r="4658" spans="4:8">
      <c r="D4658" s="168"/>
      <c r="E4658" s="169"/>
      <c r="F4658" s="170"/>
      <c r="G4658" s="171"/>
      <c r="H4658" s="171"/>
    </row>
    <row r="4659" spans="4:8">
      <c r="D4659" s="168"/>
      <c r="E4659" s="169"/>
      <c r="F4659" s="170"/>
      <c r="G4659" s="171"/>
      <c r="H4659" s="171"/>
    </row>
    <row r="4660" spans="4:8">
      <c r="D4660" s="168"/>
      <c r="E4660" s="169"/>
      <c r="F4660" s="170"/>
      <c r="G4660" s="171"/>
      <c r="H4660" s="171"/>
    </row>
    <row r="4661" spans="4:8">
      <c r="D4661" s="168"/>
      <c r="E4661" s="169"/>
      <c r="F4661" s="170"/>
      <c r="G4661" s="171"/>
      <c r="H4661" s="171"/>
    </row>
    <row r="4662" spans="4:8">
      <c r="D4662" s="168"/>
      <c r="E4662" s="169"/>
      <c r="F4662" s="170"/>
      <c r="G4662" s="171"/>
      <c r="H4662" s="171"/>
    </row>
    <row r="4663" spans="4:8">
      <c r="D4663" s="168"/>
      <c r="E4663" s="169"/>
      <c r="F4663" s="170"/>
      <c r="G4663" s="171"/>
      <c r="H4663" s="171"/>
    </row>
    <row r="4664" spans="4:8">
      <c r="D4664" s="168"/>
      <c r="E4664" s="169"/>
      <c r="F4664" s="170"/>
      <c r="G4664" s="171"/>
      <c r="H4664" s="171"/>
    </row>
    <row r="4665" spans="4:8">
      <c r="D4665" s="168"/>
      <c r="E4665" s="169"/>
      <c r="F4665" s="170"/>
      <c r="G4665" s="171"/>
      <c r="H4665" s="171"/>
    </row>
    <row r="4666" spans="4:8">
      <c r="D4666" s="168"/>
      <c r="E4666" s="169"/>
      <c r="F4666" s="170"/>
      <c r="G4666" s="171"/>
      <c r="H4666" s="171"/>
    </row>
    <row r="4667" spans="4:8">
      <c r="D4667" s="168"/>
      <c r="E4667" s="169"/>
      <c r="F4667" s="170"/>
      <c r="G4667" s="171"/>
      <c r="H4667" s="171"/>
    </row>
    <row r="4668" spans="4:8">
      <c r="D4668" s="168"/>
      <c r="E4668" s="169"/>
      <c r="F4668" s="170"/>
      <c r="G4668" s="171"/>
      <c r="H4668" s="171"/>
    </row>
    <row r="4669" spans="4:8">
      <c r="D4669" s="168"/>
      <c r="E4669" s="169"/>
      <c r="F4669" s="170"/>
      <c r="G4669" s="171"/>
      <c r="H4669" s="171"/>
    </row>
    <row r="4670" spans="4:8">
      <c r="D4670" s="168"/>
      <c r="E4670" s="169"/>
      <c r="F4670" s="170"/>
      <c r="G4670" s="171"/>
      <c r="H4670" s="171"/>
    </row>
    <row r="4671" spans="4:8">
      <c r="D4671" s="168"/>
      <c r="E4671" s="169"/>
      <c r="F4671" s="170"/>
      <c r="G4671" s="171"/>
      <c r="H4671" s="171"/>
    </row>
    <row r="4672" spans="4:8">
      <c r="D4672" s="168"/>
      <c r="E4672" s="169"/>
      <c r="F4672" s="170"/>
      <c r="G4672" s="171"/>
      <c r="H4672" s="171"/>
    </row>
    <row r="4673" spans="4:8">
      <c r="D4673" s="168"/>
      <c r="E4673" s="169"/>
      <c r="F4673" s="170"/>
      <c r="G4673" s="171"/>
      <c r="H4673" s="171"/>
    </row>
    <row r="4674" spans="4:8">
      <c r="D4674" s="168"/>
      <c r="E4674" s="169"/>
      <c r="F4674" s="170"/>
      <c r="G4674" s="171"/>
      <c r="H4674" s="171"/>
    </row>
    <row r="4675" spans="4:8">
      <c r="D4675" s="168"/>
      <c r="E4675" s="169"/>
      <c r="F4675" s="170"/>
      <c r="G4675" s="171"/>
      <c r="H4675" s="171"/>
    </row>
    <row r="4676" spans="4:8">
      <c r="D4676" s="168"/>
      <c r="E4676" s="169"/>
      <c r="F4676" s="170"/>
      <c r="G4676" s="171"/>
      <c r="H4676" s="171"/>
    </row>
    <row r="4677" spans="4:8">
      <c r="D4677" s="168"/>
      <c r="E4677" s="169"/>
      <c r="F4677" s="170"/>
      <c r="G4677" s="171"/>
      <c r="H4677" s="171"/>
    </row>
    <row r="4678" spans="4:8">
      <c r="D4678" s="168"/>
      <c r="E4678" s="169"/>
      <c r="F4678" s="170"/>
      <c r="G4678" s="171"/>
      <c r="H4678" s="171"/>
    </row>
    <row r="4679" spans="4:8">
      <c r="D4679" s="168"/>
      <c r="E4679" s="169"/>
      <c r="F4679" s="170"/>
      <c r="G4679" s="171"/>
      <c r="H4679" s="171"/>
    </row>
    <row r="4680" spans="4:8">
      <c r="D4680" s="168"/>
      <c r="E4680" s="169"/>
      <c r="F4680" s="170"/>
      <c r="G4680" s="171"/>
      <c r="H4680" s="171"/>
    </row>
    <row r="4681" spans="4:8">
      <c r="D4681" s="168"/>
      <c r="E4681" s="169"/>
      <c r="F4681" s="170"/>
      <c r="G4681" s="171"/>
      <c r="H4681" s="171"/>
    </row>
    <row r="4682" spans="4:8">
      <c r="D4682" s="168"/>
      <c r="E4682" s="169"/>
      <c r="F4682" s="170"/>
      <c r="G4682" s="171"/>
      <c r="H4682" s="171"/>
    </row>
    <row r="4683" spans="4:8">
      <c r="D4683" s="168"/>
      <c r="E4683" s="169"/>
      <c r="F4683" s="170"/>
      <c r="G4683" s="171"/>
      <c r="H4683" s="171"/>
    </row>
    <row r="4684" spans="4:8">
      <c r="D4684" s="168"/>
      <c r="E4684" s="169"/>
      <c r="F4684" s="170"/>
      <c r="G4684" s="171"/>
      <c r="H4684" s="171"/>
    </row>
    <row r="4685" spans="4:8">
      <c r="D4685" s="168"/>
      <c r="E4685" s="169"/>
      <c r="F4685" s="170"/>
      <c r="G4685" s="171"/>
      <c r="H4685" s="171"/>
    </row>
    <row r="4686" spans="4:8">
      <c r="D4686" s="168"/>
      <c r="E4686" s="169"/>
      <c r="F4686" s="170"/>
      <c r="G4686" s="171"/>
      <c r="H4686" s="171"/>
    </row>
    <row r="4687" spans="4:8">
      <c r="D4687" s="168"/>
      <c r="E4687" s="169"/>
      <c r="F4687" s="170"/>
      <c r="G4687" s="171"/>
      <c r="H4687" s="171"/>
    </row>
    <row r="4688" spans="4:8">
      <c r="D4688" s="168"/>
      <c r="E4688" s="169"/>
      <c r="F4688" s="170"/>
      <c r="G4688" s="171"/>
      <c r="H4688" s="171"/>
    </row>
    <row r="4689" spans="4:8">
      <c r="D4689" s="168"/>
      <c r="E4689" s="169"/>
      <c r="F4689" s="170"/>
      <c r="G4689" s="171"/>
      <c r="H4689" s="171"/>
    </row>
    <row r="4690" spans="4:8">
      <c r="D4690" s="168"/>
      <c r="E4690" s="169"/>
      <c r="F4690" s="170"/>
      <c r="G4690" s="171"/>
      <c r="H4690" s="171"/>
    </row>
    <row r="4691" spans="4:8">
      <c r="D4691" s="168"/>
      <c r="E4691" s="169"/>
      <c r="F4691" s="170"/>
      <c r="G4691" s="171"/>
      <c r="H4691" s="171"/>
    </row>
    <row r="4692" spans="4:8">
      <c r="D4692" s="168"/>
      <c r="E4692" s="169"/>
      <c r="F4692" s="170"/>
      <c r="G4692" s="171"/>
      <c r="H4692" s="171"/>
    </row>
    <row r="4693" spans="4:8">
      <c r="D4693" s="168"/>
      <c r="E4693" s="169"/>
      <c r="F4693" s="170"/>
      <c r="G4693" s="171"/>
      <c r="H4693" s="171"/>
    </row>
    <row r="4694" spans="4:8">
      <c r="D4694" s="168"/>
      <c r="E4694" s="169"/>
      <c r="F4694" s="170"/>
      <c r="G4694" s="171"/>
      <c r="H4694" s="171"/>
    </row>
    <row r="4695" spans="4:8">
      <c r="D4695" s="168"/>
      <c r="E4695" s="169"/>
      <c r="F4695" s="170"/>
      <c r="G4695" s="171"/>
      <c r="H4695" s="171"/>
    </row>
    <row r="4696" spans="4:8">
      <c r="D4696" s="168"/>
      <c r="E4696" s="169"/>
      <c r="F4696" s="170"/>
      <c r="G4696" s="171"/>
      <c r="H4696" s="171"/>
    </row>
    <row r="4697" spans="4:8">
      <c r="D4697" s="168"/>
      <c r="E4697" s="169"/>
      <c r="F4697" s="170"/>
      <c r="G4697" s="171"/>
      <c r="H4697" s="171"/>
    </row>
    <row r="4698" spans="4:8">
      <c r="D4698" s="168"/>
      <c r="E4698" s="169"/>
      <c r="F4698" s="170"/>
      <c r="G4698" s="171"/>
      <c r="H4698" s="171"/>
    </row>
    <row r="4699" spans="4:8">
      <c r="D4699" s="168"/>
      <c r="E4699" s="169"/>
      <c r="F4699" s="170"/>
      <c r="G4699" s="171"/>
      <c r="H4699" s="171"/>
    </row>
    <row r="4700" spans="4:8">
      <c r="D4700" s="168"/>
      <c r="E4700" s="169"/>
      <c r="F4700" s="170"/>
      <c r="G4700" s="171"/>
      <c r="H4700" s="171"/>
    </row>
    <row r="4701" spans="4:8">
      <c r="D4701" s="168"/>
      <c r="E4701" s="169"/>
      <c r="F4701" s="170"/>
      <c r="G4701" s="171"/>
      <c r="H4701" s="171"/>
    </row>
    <row r="4702" spans="4:8">
      <c r="D4702" s="168"/>
      <c r="E4702" s="169"/>
      <c r="F4702" s="170"/>
      <c r="G4702" s="171"/>
      <c r="H4702" s="171"/>
    </row>
    <row r="4703" spans="4:8">
      <c r="D4703" s="168"/>
      <c r="E4703" s="169"/>
      <c r="F4703" s="170"/>
      <c r="G4703" s="171"/>
      <c r="H4703" s="171"/>
    </row>
    <row r="4704" spans="4:8">
      <c r="D4704" s="168"/>
      <c r="E4704" s="169"/>
      <c r="F4704" s="170"/>
      <c r="G4704" s="171"/>
      <c r="H4704" s="171"/>
    </row>
    <row r="4705" spans="4:8">
      <c r="D4705" s="168"/>
      <c r="E4705" s="169"/>
      <c r="F4705" s="170"/>
      <c r="G4705" s="171"/>
      <c r="H4705" s="171"/>
    </row>
    <row r="4706" spans="4:8">
      <c r="D4706" s="168"/>
      <c r="E4706" s="169"/>
      <c r="F4706" s="170"/>
      <c r="G4706" s="171"/>
      <c r="H4706" s="171"/>
    </row>
    <row r="4707" spans="4:8">
      <c r="D4707" s="168"/>
      <c r="E4707" s="169"/>
      <c r="F4707" s="170"/>
      <c r="G4707" s="171"/>
      <c r="H4707" s="171"/>
    </row>
    <row r="4708" spans="4:8">
      <c r="D4708" s="168"/>
      <c r="E4708" s="169"/>
      <c r="F4708" s="170"/>
      <c r="G4708" s="171"/>
      <c r="H4708" s="171"/>
    </row>
    <row r="4709" spans="4:8">
      <c r="D4709" s="168"/>
      <c r="E4709" s="169"/>
      <c r="F4709" s="170"/>
      <c r="G4709" s="171"/>
      <c r="H4709" s="171"/>
    </row>
    <row r="4710" spans="4:8">
      <c r="D4710" s="168"/>
      <c r="E4710" s="169"/>
      <c r="F4710" s="170"/>
      <c r="G4710" s="171"/>
      <c r="H4710" s="171"/>
    </row>
    <row r="4711" spans="4:8">
      <c r="D4711" s="168"/>
      <c r="E4711" s="169"/>
      <c r="F4711" s="170"/>
      <c r="G4711" s="171"/>
      <c r="H4711" s="171"/>
    </row>
    <row r="4712" spans="4:8">
      <c r="D4712" s="168"/>
      <c r="E4712" s="169"/>
      <c r="F4712" s="170"/>
      <c r="G4712" s="171"/>
      <c r="H4712" s="171"/>
    </row>
    <row r="4713" spans="4:8">
      <c r="D4713" s="168"/>
      <c r="E4713" s="169"/>
      <c r="F4713" s="170"/>
      <c r="G4713" s="171"/>
      <c r="H4713" s="171"/>
    </row>
    <row r="4714" spans="4:8">
      <c r="D4714" s="168"/>
      <c r="E4714" s="169"/>
      <c r="F4714" s="170"/>
      <c r="G4714" s="171"/>
      <c r="H4714" s="171"/>
    </row>
    <row r="4715" spans="4:8">
      <c r="D4715" s="168"/>
      <c r="E4715" s="169"/>
      <c r="F4715" s="170"/>
      <c r="G4715" s="171"/>
      <c r="H4715" s="171"/>
    </row>
    <row r="4716" spans="4:8">
      <c r="D4716" s="168"/>
      <c r="E4716" s="169"/>
      <c r="F4716" s="170"/>
      <c r="G4716" s="171"/>
      <c r="H4716" s="171"/>
    </row>
    <row r="4717" spans="4:8">
      <c r="D4717" s="168"/>
      <c r="E4717" s="169"/>
      <c r="F4717" s="170"/>
      <c r="G4717" s="171"/>
      <c r="H4717" s="171"/>
    </row>
    <row r="4718" spans="4:8">
      <c r="D4718" s="168"/>
      <c r="E4718" s="169"/>
      <c r="F4718" s="170"/>
      <c r="G4718" s="171"/>
      <c r="H4718" s="171"/>
    </row>
    <row r="4719" spans="4:8">
      <c r="D4719" s="168"/>
      <c r="E4719" s="169"/>
      <c r="F4719" s="170"/>
      <c r="G4719" s="171"/>
      <c r="H4719" s="171"/>
    </row>
    <row r="4720" spans="4:8">
      <c r="D4720" s="168"/>
      <c r="E4720" s="169"/>
      <c r="F4720" s="170"/>
      <c r="G4720" s="171"/>
      <c r="H4720" s="171"/>
    </row>
    <row r="4721" spans="4:8">
      <c r="D4721" s="168"/>
      <c r="E4721" s="169"/>
      <c r="F4721" s="170"/>
      <c r="G4721" s="171"/>
      <c r="H4721" s="171"/>
    </row>
    <row r="4722" spans="4:8">
      <c r="D4722" s="168"/>
      <c r="E4722" s="169"/>
      <c r="F4722" s="170"/>
      <c r="G4722" s="171"/>
      <c r="H4722" s="171"/>
    </row>
    <row r="4723" spans="4:8">
      <c r="D4723" s="168"/>
      <c r="E4723" s="169"/>
      <c r="F4723" s="170"/>
      <c r="G4723" s="171"/>
      <c r="H4723" s="171"/>
    </row>
    <row r="4724" spans="4:8">
      <c r="D4724" s="168"/>
      <c r="E4724" s="169"/>
      <c r="F4724" s="170"/>
      <c r="G4724" s="171"/>
      <c r="H4724" s="171"/>
    </row>
    <row r="4725" spans="4:8">
      <c r="D4725" s="168"/>
      <c r="E4725" s="169"/>
      <c r="F4725" s="170"/>
      <c r="G4725" s="171"/>
      <c r="H4725" s="171"/>
    </row>
    <row r="4726" spans="4:8">
      <c r="D4726" s="168"/>
      <c r="E4726" s="169"/>
      <c r="F4726" s="170"/>
      <c r="G4726" s="171"/>
      <c r="H4726" s="171"/>
    </row>
    <row r="4727" spans="4:8">
      <c r="D4727" s="168"/>
      <c r="E4727" s="169"/>
      <c r="F4727" s="170"/>
      <c r="G4727" s="171"/>
      <c r="H4727" s="171"/>
    </row>
    <row r="4728" spans="4:8">
      <c r="D4728" s="168"/>
      <c r="E4728" s="169"/>
      <c r="F4728" s="170"/>
      <c r="G4728" s="171"/>
      <c r="H4728" s="171"/>
    </row>
    <row r="4729" spans="4:8">
      <c r="D4729" s="168"/>
      <c r="E4729" s="169"/>
      <c r="F4729" s="170"/>
      <c r="G4729" s="171"/>
      <c r="H4729" s="171"/>
    </row>
    <row r="4730" spans="4:8">
      <c r="D4730" s="168"/>
      <c r="E4730" s="169"/>
      <c r="F4730" s="170"/>
      <c r="G4730" s="171"/>
      <c r="H4730" s="171"/>
    </row>
    <row r="4731" spans="4:8">
      <c r="D4731" s="168"/>
      <c r="E4731" s="169"/>
      <c r="F4731" s="170"/>
      <c r="G4731" s="171"/>
      <c r="H4731" s="171"/>
    </row>
    <row r="4732" spans="4:8">
      <c r="D4732" s="168"/>
      <c r="E4732" s="169"/>
      <c r="F4732" s="170"/>
      <c r="G4732" s="171"/>
      <c r="H4732" s="171"/>
    </row>
    <row r="4733" spans="4:8">
      <c r="D4733" s="168"/>
      <c r="E4733" s="169"/>
      <c r="F4733" s="170"/>
      <c r="G4733" s="171"/>
      <c r="H4733" s="171"/>
    </row>
    <row r="4734" spans="4:8">
      <c r="D4734" s="168"/>
      <c r="E4734" s="169"/>
      <c r="F4734" s="170"/>
      <c r="G4734" s="171"/>
      <c r="H4734" s="171"/>
    </row>
    <row r="4735" spans="4:8">
      <c r="D4735" s="168"/>
      <c r="E4735" s="169"/>
      <c r="F4735" s="170"/>
      <c r="G4735" s="171"/>
      <c r="H4735" s="171"/>
    </row>
    <row r="4736" spans="4:8">
      <c r="D4736" s="168"/>
      <c r="E4736" s="169"/>
      <c r="F4736" s="170"/>
      <c r="G4736" s="171"/>
      <c r="H4736" s="171"/>
    </row>
    <row r="4737" spans="4:8">
      <c r="D4737" s="168"/>
      <c r="E4737" s="169"/>
      <c r="F4737" s="170"/>
      <c r="G4737" s="171"/>
      <c r="H4737" s="171"/>
    </row>
    <row r="4738" spans="4:8">
      <c r="D4738" s="168"/>
      <c r="E4738" s="169"/>
      <c r="F4738" s="170"/>
      <c r="G4738" s="171"/>
      <c r="H4738" s="171"/>
    </row>
    <row r="4739" spans="4:8">
      <c r="D4739" s="168"/>
      <c r="E4739" s="169"/>
      <c r="F4739" s="170"/>
      <c r="G4739" s="171"/>
      <c r="H4739" s="171"/>
    </row>
    <row r="4740" spans="4:8">
      <c r="D4740" s="168"/>
      <c r="E4740" s="169"/>
      <c r="F4740" s="170"/>
      <c r="G4740" s="171"/>
      <c r="H4740" s="171"/>
    </row>
    <row r="4741" spans="4:8">
      <c r="D4741" s="168"/>
      <c r="E4741" s="169"/>
      <c r="F4741" s="170"/>
      <c r="G4741" s="171"/>
      <c r="H4741" s="171"/>
    </row>
    <row r="4742" spans="4:8">
      <c r="D4742" s="168"/>
      <c r="E4742" s="169"/>
      <c r="F4742" s="170"/>
      <c r="G4742" s="171"/>
      <c r="H4742" s="171"/>
    </row>
    <row r="4743" spans="4:8">
      <c r="D4743" s="168"/>
      <c r="E4743" s="169"/>
      <c r="F4743" s="170"/>
      <c r="G4743" s="171"/>
      <c r="H4743" s="171"/>
    </row>
    <row r="4744" spans="4:8">
      <c r="D4744" s="168"/>
      <c r="E4744" s="169"/>
      <c r="F4744" s="170"/>
      <c r="G4744" s="171"/>
      <c r="H4744" s="171"/>
    </row>
    <row r="4745" spans="4:8">
      <c r="D4745" s="168"/>
      <c r="E4745" s="169"/>
      <c r="F4745" s="170"/>
      <c r="G4745" s="171"/>
      <c r="H4745" s="171"/>
    </row>
    <row r="4746" spans="4:8">
      <c r="D4746" s="168"/>
      <c r="E4746" s="169"/>
      <c r="F4746" s="170"/>
      <c r="G4746" s="171"/>
      <c r="H4746" s="171"/>
    </row>
    <row r="4747" spans="4:8">
      <c r="D4747" s="168"/>
      <c r="E4747" s="169"/>
      <c r="F4747" s="170"/>
      <c r="G4747" s="171"/>
      <c r="H4747" s="171"/>
    </row>
    <row r="4748" spans="4:8">
      <c r="D4748" s="168"/>
      <c r="E4748" s="169"/>
      <c r="F4748" s="170"/>
      <c r="G4748" s="171"/>
      <c r="H4748" s="171"/>
    </row>
    <row r="4749" spans="4:8">
      <c r="D4749" s="168"/>
      <c r="E4749" s="169"/>
      <c r="F4749" s="170"/>
      <c r="G4749" s="171"/>
      <c r="H4749" s="171"/>
    </row>
    <row r="4750" spans="4:8">
      <c r="D4750" s="168"/>
      <c r="E4750" s="169"/>
      <c r="F4750" s="170"/>
      <c r="G4750" s="171"/>
      <c r="H4750" s="171"/>
    </row>
    <row r="4751" spans="4:8">
      <c r="D4751" s="168"/>
      <c r="E4751" s="169"/>
      <c r="F4751" s="170"/>
      <c r="G4751" s="171"/>
      <c r="H4751" s="171"/>
    </row>
    <row r="4752" spans="4:8">
      <c r="D4752" s="168"/>
      <c r="E4752" s="169"/>
      <c r="F4752" s="170"/>
      <c r="G4752" s="171"/>
      <c r="H4752" s="171"/>
    </row>
    <row r="4753" spans="4:8">
      <c r="D4753" s="168"/>
      <c r="E4753" s="169"/>
      <c r="F4753" s="170"/>
      <c r="G4753" s="171"/>
      <c r="H4753" s="171"/>
    </row>
    <row r="4754" spans="4:8">
      <c r="D4754" s="168"/>
      <c r="E4754" s="169"/>
      <c r="F4754" s="170"/>
      <c r="G4754" s="171"/>
      <c r="H4754" s="171"/>
    </row>
    <row r="4755" spans="4:8">
      <c r="D4755" s="168"/>
      <c r="E4755" s="169"/>
      <c r="F4755" s="170"/>
      <c r="G4755" s="171"/>
      <c r="H4755" s="171"/>
    </row>
    <row r="4756" spans="4:8">
      <c r="D4756" s="168"/>
      <c r="E4756" s="169"/>
      <c r="F4756" s="170"/>
      <c r="G4756" s="171"/>
      <c r="H4756" s="171"/>
    </row>
    <row r="4757" spans="4:8">
      <c r="D4757" s="168"/>
      <c r="E4757" s="169"/>
      <c r="F4757" s="170"/>
      <c r="G4757" s="171"/>
      <c r="H4757" s="171"/>
    </row>
    <row r="4758" spans="4:8">
      <c r="D4758" s="168"/>
      <c r="E4758" s="169"/>
      <c r="F4758" s="170"/>
      <c r="G4758" s="171"/>
      <c r="H4758" s="171"/>
    </row>
    <row r="4759" spans="4:8">
      <c r="D4759" s="168"/>
      <c r="E4759" s="169"/>
      <c r="F4759" s="170"/>
      <c r="G4759" s="171"/>
      <c r="H4759" s="171"/>
    </row>
    <row r="4760" spans="4:8">
      <c r="D4760" s="168"/>
      <c r="E4760" s="169"/>
      <c r="F4760" s="170"/>
      <c r="G4760" s="171"/>
      <c r="H4760" s="171"/>
    </row>
    <row r="4761" spans="4:8">
      <c r="D4761" s="168"/>
      <c r="E4761" s="169"/>
      <c r="F4761" s="170"/>
      <c r="G4761" s="171"/>
      <c r="H4761" s="171"/>
    </row>
    <row r="4762" spans="4:8">
      <c r="D4762" s="168"/>
      <c r="E4762" s="169"/>
      <c r="F4762" s="170"/>
      <c r="G4762" s="171"/>
      <c r="H4762" s="171"/>
    </row>
    <row r="4763" spans="4:8">
      <c r="D4763" s="168"/>
      <c r="E4763" s="169"/>
      <c r="F4763" s="170"/>
      <c r="G4763" s="171"/>
      <c r="H4763" s="171"/>
    </row>
    <row r="4764" spans="4:8">
      <c r="D4764" s="168"/>
      <c r="E4764" s="169"/>
      <c r="F4764" s="170"/>
      <c r="G4764" s="171"/>
      <c r="H4764" s="171"/>
    </row>
    <row r="4765" spans="4:8">
      <c r="D4765" s="168"/>
      <c r="E4765" s="169"/>
      <c r="F4765" s="170"/>
      <c r="G4765" s="171"/>
      <c r="H4765" s="171"/>
    </row>
    <row r="4766" spans="4:8">
      <c r="D4766" s="168"/>
      <c r="E4766" s="169"/>
      <c r="F4766" s="170"/>
      <c r="G4766" s="171"/>
      <c r="H4766" s="171"/>
    </row>
    <row r="4767" spans="4:8">
      <c r="D4767" s="168"/>
      <c r="E4767" s="169"/>
      <c r="F4767" s="170"/>
      <c r="G4767" s="171"/>
      <c r="H4767" s="171"/>
    </row>
    <row r="4768" spans="4:8">
      <c r="D4768" s="168"/>
      <c r="E4768" s="169"/>
      <c r="F4768" s="170"/>
      <c r="G4768" s="171"/>
      <c r="H4768" s="171"/>
    </row>
    <row r="4769" spans="4:8">
      <c r="D4769" s="168"/>
      <c r="E4769" s="169"/>
      <c r="F4769" s="170"/>
      <c r="G4769" s="171"/>
      <c r="H4769" s="171"/>
    </row>
    <row r="4770" spans="4:8">
      <c r="D4770" s="168"/>
      <c r="E4770" s="169"/>
      <c r="F4770" s="170"/>
      <c r="G4770" s="171"/>
      <c r="H4770" s="171"/>
    </row>
    <row r="4771" spans="4:8">
      <c r="D4771" s="168"/>
      <c r="E4771" s="169"/>
      <c r="F4771" s="170"/>
      <c r="G4771" s="171"/>
      <c r="H4771" s="171"/>
    </row>
    <row r="4772" spans="4:8">
      <c r="D4772" s="168"/>
      <c r="E4772" s="169"/>
      <c r="F4772" s="170"/>
      <c r="G4772" s="171"/>
      <c r="H4772" s="171"/>
    </row>
    <row r="4773" spans="4:8">
      <c r="D4773" s="168"/>
      <c r="E4773" s="169"/>
      <c r="F4773" s="170"/>
      <c r="G4773" s="171"/>
      <c r="H4773" s="171"/>
    </row>
    <row r="4774" spans="4:8">
      <c r="D4774" s="168"/>
      <c r="E4774" s="169"/>
      <c r="F4774" s="170"/>
      <c r="G4774" s="171"/>
      <c r="H4774" s="171"/>
    </row>
    <row r="4775" spans="4:8">
      <c r="D4775" s="168"/>
      <c r="E4775" s="169"/>
      <c r="F4775" s="170"/>
      <c r="G4775" s="171"/>
      <c r="H4775" s="171"/>
    </row>
    <row r="4776" spans="4:8">
      <c r="D4776" s="168"/>
      <c r="E4776" s="169"/>
      <c r="F4776" s="170"/>
      <c r="G4776" s="171"/>
      <c r="H4776" s="171"/>
    </row>
    <row r="4777" spans="4:8">
      <c r="D4777" s="168"/>
      <c r="E4777" s="169"/>
      <c r="F4777" s="170"/>
      <c r="G4777" s="171"/>
      <c r="H4777" s="171"/>
    </row>
    <row r="4778" spans="4:8">
      <c r="D4778" s="168"/>
      <c r="E4778" s="169"/>
      <c r="F4778" s="170"/>
      <c r="G4778" s="171"/>
      <c r="H4778" s="171"/>
    </row>
    <row r="4779" spans="4:8">
      <c r="D4779" s="168"/>
      <c r="E4779" s="169"/>
      <c r="F4779" s="170"/>
      <c r="G4779" s="171"/>
      <c r="H4779" s="171"/>
    </row>
    <row r="4780" spans="4:8">
      <c r="D4780" s="168"/>
      <c r="E4780" s="169"/>
      <c r="F4780" s="170"/>
      <c r="G4780" s="171"/>
      <c r="H4780" s="171"/>
    </row>
    <row r="4781" spans="4:8">
      <c r="D4781" s="168"/>
      <c r="E4781" s="169"/>
      <c r="F4781" s="170"/>
      <c r="G4781" s="171"/>
      <c r="H4781" s="171"/>
    </row>
    <row r="4782" spans="4:8">
      <c r="D4782" s="168"/>
      <c r="E4782" s="169"/>
      <c r="F4782" s="170"/>
      <c r="G4782" s="171"/>
      <c r="H4782" s="171"/>
    </row>
    <row r="4783" spans="4:8">
      <c r="D4783" s="168"/>
      <c r="E4783" s="169"/>
      <c r="F4783" s="170"/>
      <c r="G4783" s="171"/>
      <c r="H4783" s="171"/>
    </row>
    <row r="4784" spans="4:8">
      <c r="D4784" s="168"/>
      <c r="E4784" s="169"/>
      <c r="F4784" s="170"/>
      <c r="G4784" s="171"/>
      <c r="H4784" s="171"/>
    </row>
    <row r="4785" spans="4:8">
      <c r="D4785" s="168"/>
      <c r="E4785" s="169"/>
      <c r="F4785" s="170"/>
      <c r="G4785" s="171"/>
      <c r="H4785" s="171"/>
    </row>
    <row r="4786" spans="4:8">
      <c r="D4786" s="168"/>
      <c r="E4786" s="169"/>
      <c r="F4786" s="170"/>
      <c r="G4786" s="171"/>
      <c r="H4786" s="171"/>
    </row>
    <row r="4787" spans="4:8">
      <c r="D4787" s="168"/>
      <c r="E4787" s="169"/>
      <c r="F4787" s="170"/>
      <c r="G4787" s="171"/>
      <c r="H4787" s="171"/>
    </row>
    <row r="4788" spans="4:8">
      <c r="D4788" s="168"/>
      <c r="E4788" s="169"/>
      <c r="F4788" s="170"/>
      <c r="G4788" s="171"/>
      <c r="H4788" s="171"/>
    </row>
    <row r="4789" spans="4:8">
      <c r="D4789" s="168"/>
      <c r="E4789" s="169"/>
      <c r="F4789" s="170"/>
      <c r="G4789" s="171"/>
      <c r="H4789" s="171"/>
    </row>
    <row r="4790" spans="4:8">
      <c r="D4790" s="168"/>
      <c r="E4790" s="169"/>
      <c r="F4790" s="170"/>
      <c r="G4790" s="171"/>
      <c r="H4790" s="171"/>
    </row>
    <row r="4791" spans="4:8">
      <c r="D4791" s="168"/>
      <c r="E4791" s="169"/>
      <c r="F4791" s="170"/>
      <c r="G4791" s="171"/>
      <c r="H4791" s="171"/>
    </row>
    <row r="4792" spans="4:8">
      <c r="D4792" s="168"/>
      <c r="E4792" s="169"/>
      <c r="F4792" s="170"/>
      <c r="G4792" s="171"/>
      <c r="H4792" s="171"/>
    </row>
    <row r="4793" spans="4:8">
      <c r="D4793" s="168"/>
      <c r="E4793" s="169"/>
      <c r="F4793" s="170"/>
      <c r="G4793" s="171"/>
      <c r="H4793" s="171"/>
    </row>
    <row r="4794" spans="4:8">
      <c r="D4794" s="168"/>
      <c r="E4794" s="169"/>
      <c r="F4794" s="170"/>
      <c r="G4794" s="171"/>
      <c r="H4794" s="171"/>
    </row>
    <row r="4795" spans="4:8">
      <c r="D4795" s="168"/>
      <c r="E4795" s="169"/>
      <c r="F4795" s="170"/>
      <c r="G4795" s="171"/>
      <c r="H4795" s="171"/>
    </row>
    <row r="4796" spans="4:8">
      <c r="D4796" s="168"/>
      <c r="E4796" s="169"/>
      <c r="F4796" s="170"/>
      <c r="G4796" s="171"/>
      <c r="H4796" s="171"/>
    </row>
    <row r="4797" spans="4:8">
      <c r="D4797" s="168"/>
      <c r="E4797" s="169"/>
      <c r="F4797" s="170"/>
      <c r="G4797" s="171"/>
      <c r="H4797" s="171"/>
    </row>
    <row r="4798" spans="4:8">
      <c r="D4798" s="168"/>
      <c r="E4798" s="169"/>
      <c r="F4798" s="170"/>
      <c r="G4798" s="171"/>
      <c r="H4798" s="171"/>
    </row>
    <row r="4799" spans="4:8">
      <c r="D4799" s="168"/>
      <c r="E4799" s="169"/>
      <c r="F4799" s="170"/>
      <c r="G4799" s="171"/>
      <c r="H4799" s="171"/>
    </row>
    <row r="4800" spans="4:8">
      <c r="D4800" s="168"/>
      <c r="E4800" s="169"/>
      <c r="F4800" s="170"/>
      <c r="G4800" s="171"/>
      <c r="H4800" s="171"/>
    </row>
    <row r="4801" spans="4:8">
      <c r="D4801" s="168"/>
      <c r="E4801" s="169"/>
      <c r="F4801" s="170"/>
      <c r="G4801" s="171"/>
      <c r="H4801" s="171"/>
    </row>
    <row r="4802" spans="4:8">
      <c r="D4802" s="168"/>
      <c r="E4802" s="169"/>
      <c r="F4802" s="170"/>
      <c r="G4802" s="171"/>
      <c r="H4802" s="171"/>
    </row>
    <row r="4803" spans="4:8">
      <c r="D4803" s="168"/>
      <c r="E4803" s="169"/>
      <c r="F4803" s="170"/>
      <c r="G4803" s="171"/>
      <c r="H4803" s="171"/>
    </row>
    <row r="4804" spans="4:8">
      <c r="D4804" s="168"/>
      <c r="E4804" s="169"/>
      <c r="F4804" s="170"/>
      <c r="G4804" s="171"/>
      <c r="H4804" s="171"/>
    </row>
    <row r="4805" spans="4:8">
      <c r="D4805" s="168"/>
      <c r="E4805" s="169"/>
      <c r="F4805" s="170"/>
      <c r="G4805" s="171"/>
      <c r="H4805" s="171"/>
    </row>
    <row r="4806" spans="4:8">
      <c r="D4806" s="168"/>
      <c r="E4806" s="169"/>
      <c r="F4806" s="170"/>
      <c r="G4806" s="171"/>
      <c r="H4806" s="171"/>
    </row>
    <row r="4807" spans="4:8">
      <c r="D4807" s="168"/>
      <c r="E4807" s="169"/>
      <c r="F4807" s="170"/>
      <c r="G4807" s="171"/>
      <c r="H4807" s="171"/>
    </row>
    <row r="4808" spans="4:8">
      <c r="D4808" s="168"/>
      <c r="E4808" s="169"/>
      <c r="F4808" s="170"/>
      <c r="G4808" s="171"/>
      <c r="H4808" s="171"/>
    </row>
    <row r="4809" spans="4:8">
      <c r="D4809" s="168"/>
      <c r="E4809" s="169"/>
      <c r="F4809" s="170"/>
      <c r="G4809" s="171"/>
      <c r="H4809" s="171"/>
    </row>
    <row r="4810" spans="4:8">
      <c r="D4810" s="168"/>
      <c r="E4810" s="169"/>
      <c r="F4810" s="170"/>
      <c r="G4810" s="171"/>
      <c r="H4810" s="171"/>
    </row>
    <row r="4811" spans="4:8">
      <c r="D4811" s="168"/>
      <c r="E4811" s="169"/>
      <c r="F4811" s="170"/>
      <c r="G4811" s="171"/>
      <c r="H4811" s="171"/>
    </row>
    <row r="4812" spans="4:8">
      <c r="D4812" s="168"/>
      <c r="E4812" s="169"/>
      <c r="F4812" s="170"/>
      <c r="G4812" s="171"/>
      <c r="H4812" s="171"/>
    </row>
    <row r="4813" spans="4:8">
      <c r="D4813" s="168"/>
      <c r="E4813" s="169"/>
      <c r="F4813" s="170"/>
      <c r="G4813" s="171"/>
      <c r="H4813" s="171"/>
    </row>
    <row r="4814" spans="4:8">
      <c r="D4814" s="168"/>
      <c r="E4814" s="169"/>
      <c r="F4814" s="170"/>
      <c r="G4814" s="171"/>
      <c r="H4814" s="171"/>
    </row>
    <row r="4815" spans="4:8">
      <c r="D4815" s="168"/>
      <c r="E4815" s="169"/>
      <c r="F4815" s="170"/>
      <c r="G4815" s="171"/>
      <c r="H4815" s="171"/>
    </row>
    <row r="4816" spans="4:8">
      <c r="D4816" s="168"/>
      <c r="E4816" s="169"/>
      <c r="F4816" s="170"/>
      <c r="G4816" s="171"/>
      <c r="H4816" s="171"/>
    </row>
    <row r="4817" spans="4:8">
      <c r="D4817" s="168"/>
      <c r="E4817" s="169"/>
      <c r="F4817" s="170"/>
      <c r="G4817" s="171"/>
      <c r="H4817" s="171"/>
    </row>
    <row r="4818" spans="4:8">
      <c r="D4818" s="168"/>
      <c r="E4818" s="169"/>
      <c r="F4818" s="170"/>
      <c r="G4818" s="171"/>
      <c r="H4818" s="171"/>
    </row>
    <row r="4819" spans="4:8">
      <c r="D4819" s="168"/>
      <c r="E4819" s="169"/>
      <c r="F4819" s="170"/>
      <c r="G4819" s="171"/>
      <c r="H4819" s="171"/>
    </row>
    <row r="4820" spans="4:8">
      <c r="D4820" s="168"/>
      <c r="E4820" s="169"/>
      <c r="F4820" s="170"/>
      <c r="G4820" s="171"/>
      <c r="H4820" s="171"/>
    </row>
    <row r="4821" spans="4:8">
      <c r="D4821" s="168"/>
      <c r="E4821" s="169"/>
      <c r="F4821" s="170"/>
      <c r="G4821" s="171"/>
      <c r="H4821" s="171"/>
    </row>
    <row r="4822" spans="4:8">
      <c r="D4822" s="168"/>
      <c r="E4822" s="169"/>
      <c r="F4822" s="170"/>
      <c r="G4822" s="171"/>
      <c r="H4822" s="171"/>
    </row>
    <row r="4823" spans="4:8">
      <c r="D4823" s="168"/>
      <c r="E4823" s="169"/>
      <c r="F4823" s="170"/>
      <c r="G4823" s="171"/>
      <c r="H4823" s="171"/>
    </row>
    <row r="4824" spans="4:8">
      <c r="D4824" s="168"/>
      <c r="E4824" s="169"/>
      <c r="F4824" s="170"/>
      <c r="G4824" s="171"/>
      <c r="H4824" s="171"/>
    </row>
    <row r="4825" spans="4:8">
      <c r="D4825" s="168"/>
      <c r="E4825" s="169"/>
      <c r="F4825" s="170"/>
      <c r="G4825" s="171"/>
      <c r="H4825" s="171"/>
    </row>
    <row r="4826" spans="4:8">
      <c r="D4826" s="168"/>
      <c r="E4826" s="169"/>
      <c r="F4826" s="170"/>
      <c r="G4826" s="171"/>
      <c r="H4826" s="171"/>
    </row>
    <row r="4827" spans="4:8">
      <c r="D4827" s="168"/>
      <c r="E4827" s="169"/>
      <c r="F4827" s="170"/>
      <c r="G4827" s="171"/>
      <c r="H4827" s="171"/>
    </row>
    <row r="4828" spans="4:8">
      <c r="D4828" s="168"/>
      <c r="E4828" s="169"/>
      <c r="F4828" s="170"/>
      <c r="G4828" s="171"/>
      <c r="H4828" s="171"/>
    </row>
    <row r="4829" spans="4:8">
      <c r="D4829" s="168"/>
      <c r="E4829" s="169"/>
      <c r="F4829" s="170"/>
      <c r="G4829" s="171"/>
      <c r="H4829" s="171"/>
    </row>
    <row r="4830" spans="4:8">
      <c r="D4830" s="168"/>
      <c r="E4830" s="169"/>
      <c r="F4830" s="170"/>
      <c r="G4830" s="171"/>
      <c r="H4830" s="171"/>
    </row>
    <row r="4831" spans="4:8">
      <c r="D4831" s="168"/>
      <c r="E4831" s="169"/>
      <c r="F4831" s="170"/>
      <c r="G4831" s="171"/>
      <c r="H4831" s="171"/>
    </row>
    <row r="4832" spans="4:8">
      <c r="D4832" s="168"/>
      <c r="E4832" s="169"/>
      <c r="F4832" s="170"/>
      <c r="G4832" s="171"/>
      <c r="H4832" s="171"/>
    </row>
    <row r="4833" spans="4:8">
      <c r="D4833" s="168"/>
      <c r="E4833" s="169"/>
      <c r="F4833" s="170"/>
      <c r="G4833" s="171"/>
      <c r="H4833" s="171"/>
    </row>
    <row r="4834" spans="4:8">
      <c r="D4834" s="168"/>
      <c r="E4834" s="169"/>
      <c r="F4834" s="170"/>
      <c r="G4834" s="171"/>
      <c r="H4834" s="171"/>
    </row>
    <row r="4835" spans="4:8">
      <c r="D4835" s="168"/>
      <c r="E4835" s="169"/>
      <c r="F4835" s="170"/>
      <c r="G4835" s="171"/>
      <c r="H4835" s="171"/>
    </row>
    <row r="4836" spans="4:8">
      <c r="D4836" s="168"/>
      <c r="E4836" s="169"/>
      <c r="F4836" s="170"/>
      <c r="G4836" s="171"/>
      <c r="H4836" s="171"/>
    </row>
    <row r="4837" spans="4:8">
      <c r="D4837" s="168"/>
      <c r="E4837" s="169"/>
      <c r="F4837" s="170"/>
      <c r="G4837" s="171"/>
      <c r="H4837" s="171"/>
    </row>
    <row r="4838" spans="4:8">
      <c r="D4838" s="168"/>
      <c r="E4838" s="169"/>
      <c r="F4838" s="170"/>
      <c r="G4838" s="171"/>
      <c r="H4838" s="171"/>
    </row>
    <row r="4839" spans="4:8">
      <c r="D4839" s="168"/>
      <c r="E4839" s="169"/>
      <c r="F4839" s="170"/>
      <c r="G4839" s="171"/>
      <c r="H4839" s="171"/>
    </row>
    <row r="4840" spans="4:8">
      <c r="D4840" s="168"/>
      <c r="E4840" s="169"/>
      <c r="F4840" s="170"/>
      <c r="G4840" s="171"/>
      <c r="H4840" s="171"/>
    </row>
    <row r="4841" spans="4:8">
      <c r="D4841" s="168"/>
      <c r="E4841" s="169"/>
      <c r="F4841" s="170"/>
      <c r="G4841" s="171"/>
      <c r="H4841" s="171"/>
    </row>
    <row r="4842" spans="4:8">
      <c r="D4842" s="168"/>
      <c r="E4842" s="169"/>
      <c r="F4842" s="170"/>
      <c r="G4842" s="171"/>
      <c r="H4842" s="171"/>
    </row>
    <row r="4843" spans="4:8">
      <c r="D4843" s="168"/>
      <c r="E4843" s="169"/>
      <c r="F4843" s="170"/>
      <c r="G4843" s="171"/>
      <c r="H4843" s="171"/>
    </row>
    <row r="4844" spans="4:8">
      <c r="D4844" s="168"/>
      <c r="E4844" s="169"/>
      <c r="F4844" s="170"/>
      <c r="G4844" s="171"/>
      <c r="H4844" s="171"/>
    </row>
    <row r="4845" spans="4:8">
      <c r="D4845" s="168"/>
      <c r="E4845" s="169"/>
      <c r="F4845" s="170"/>
      <c r="G4845" s="171"/>
      <c r="H4845" s="171"/>
    </row>
    <row r="4846" spans="4:8">
      <c r="D4846" s="168"/>
      <c r="E4846" s="169"/>
      <c r="F4846" s="170"/>
      <c r="G4846" s="171"/>
      <c r="H4846" s="171"/>
    </row>
    <row r="4847" spans="4:8">
      <c r="D4847" s="168"/>
      <c r="E4847" s="169"/>
      <c r="F4847" s="170"/>
      <c r="G4847" s="171"/>
      <c r="H4847" s="171"/>
    </row>
    <row r="4848" spans="4:8">
      <c r="D4848" s="168"/>
      <c r="E4848" s="169"/>
      <c r="F4848" s="170"/>
      <c r="G4848" s="171"/>
      <c r="H4848" s="171"/>
    </row>
    <row r="4849" spans="4:8">
      <c r="D4849" s="168"/>
      <c r="E4849" s="169"/>
      <c r="F4849" s="170"/>
      <c r="G4849" s="171"/>
      <c r="H4849" s="171"/>
    </row>
    <row r="4850" spans="4:8">
      <c r="D4850" s="168"/>
      <c r="E4850" s="169"/>
      <c r="F4850" s="170"/>
      <c r="G4850" s="171"/>
      <c r="H4850" s="171"/>
    </row>
    <row r="4851" spans="4:8">
      <c r="D4851" s="168"/>
      <c r="E4851" s="169"/>
      <c r="F4851" s="170"/>
      <c r="G4851" s="171"/>
      <c r="H4851" s="171"/>
    </row>
    <row r="4852" spans="4:8">
      <c r="D4852" s="168"/>
      <c r="E4852" s="169"/>
      <c r="F4852" s="170"/>
      <c r="G4852" s="171"/>
      <c r="H4852" s="171"/>
    </row>
    <row r="4853" spans="4:8">
      <c r="D4853" s="168"/>
      <c r="E4853" s="169"/>
      <c r="F4853" s="170"/>
      <c r="G4853" s="171"/>
      <c r="H4853" s="171"/>
    </row>
    <row r="4854" spans="4:8">
      <c r="D4854" s="168"/>
      <c r="E4854" s="169"/>
      <c r="F4854" s="170"/>
      <c r="G4854" s="171"/>
      <c r="H4854" s="171"/>
    </row>
    <row r="4855" spans="4:8">
      <c r="D4855" s="168"/>
      <c r="E4855" s="169"/>
      <c r="F4855" s="170"/>
      <c r="G4855" s="171"/>
      <c r="H4855" s="171"/>
    </row>
    <row r="4856" spans="4:8">
      <c r="D4856" s="168"/>
      <c r="E4856" s="169"/>
      <c r="F4856" s="170"/>
      <c r="G4856" s="171"/>
      <c r="H4856" s="171"/>
    </row>
    <row r="4857" spans="4:8">
      <c r="D4857" s="168"/>
      <c r="E4857" s="169"/>
      <c r="F4857" s="170"/>
      <c r="G4857" s="171"/>
      <c r="H4857" s="171"/>
    </row>
    <row r="4858" spans="4:8">
      <c r="D4858" s="168"/>
      <c r="E4858" s="169"/>
      <c r="F4858" s="170"/>
      <c r="G4858" s="171"/>
      <c r="H4858" s="171"/>
    </row>
    <row r="4859" spans="4:8">
      <c r="D4859" s="168"/>
      <c r="E4859" s="169"/>
      <c r="F4859" s="170"/>
      <c r="G4859" s="171"/>
      <c r="H4859" s="171"/>
    </row>
    <row r="4860" spans="4:8">
      <c r="D4860" s="168"/>
      <c r="E4860" s="169"/>
      <c r="F4860" s="170"/>
      <c r="G4860" s="171"/>
      <c r="H4860" s="171"/>
    </row>
    <row r="4861" spans="4:8">
      <c r="D4861" s="168"/>
      <c r="E4861" s="169"/>
      <c r="F4861" s="170"/>
      <c r="G4861" s="171"/>
      <c r="H4861" s="171"/>
    </row>
    <row r="4862" spans="4:8">
      <c r="D4862" s="168"/>
      <c r="E4862" s="169"/>
      <c r="F4862" s="170"/>
      <c r="G4862" s="171"/>
      <c r="H4862" s="171"/>
    </row>
    <row r="4863" spans="4:8">
      <c r="D4863" s="168"/>
      <c r="E4863" s="169"/>
      <c r="F4863" s="170"/>
      <c r="G4863" s="171"/>
      <c r="H4863" s="171"/>
    </row>
    <row r="4864" spans="4:8">
      <c r="D4864" s="168"/>
      <c r="E4864" s="169"/>
      <c r="F4864" s="170"/>
      <c r="G4864" s="171"/>
      <c r="H4864" s="171"/>
    </row>
    <row r="4865" spans="4:8">
      <c r="D4865" s="168"/>
      <c r="E4865" s="169"/>
      <c r="F4865" s="170"/>
      <c r="G4865" s="171"/>
      <c r="H4865" s="171"/>
    </row>
    <row r="4866" spans="4:8">
      <c r="D4866" s="168"/>
      <c r="E4866" s="169"/>
      <c r="F4866" s="170"/>
      <c r="G4866" s="171"/>
      <c r="H4866" s="171"/>
    </row>
    <row r="4867" spans="4:8">
      <c r="D4867" s="168"/>
      <c r="E4867" s="169"/>
      <c r="F4867" s="170"/>
      <c r="G4867" s="171"/>
      <c r="H4867" s="171"/>
    </row>
    <row r="4868" spans="4:8">
      <c r="D4868" s="168"/>
      <c r="E4868" s="169"/>
      <c r="F4868" s="170"/>
      <c r="G4868" s="171"/>
      <c r="H4868" s="171"/>
    </row>
    <row r="4869" spans="4:8">
      <c r="D4869" s="168"/>
      <c r="E4869" s="169"/>
      <c r="F4869" s="170"/>
      <c r="G4869" s="171"/>
      <c r="H4869" s="171"/>
    </row>
    <row r="4870" spans="4:8">
      <c r="D4870" s="168"/>
      <c r="E4870" s="169"/>
      <c r="F4870" s="170"/>
      <c r="G4870" s="171"/>
      <c r="H4870" s="171"/>
    </row>
    <row r="4871" spans="4:8">
      <c r="D4871" s="168"/>
      <c r="E4871" s="169"/>
      <c r="F4871" s="170"/>
      <c r="G4871" s="171"/>
      <c r="H4871" s="171"/>
    </row>
    <row r="4872" spans="4:8">
      <c r="D4872" s="168"/>
      <c r="E4872" s="169"/>
      <c r="F4872" s="170"/>
      <c r="G4872" s="171"/>
      <c r="H4872" s="171"/>
    </row>
    <row r="4873" spans="4:8">
      <c r="D4873" s="168"/>
      <c r="E4873" s="169"/>
      <c r="F4873" s="170"/>
      <c r="G4873" s="171"/>
      <c r="H4873" s="171"/>
    </row>
    <row r="4874" spans="4:8">
      <c r="D4874" s="168"/>
      <c r="E4874" s="169"/>
      <c r="F4874" s="170"/>
      <c r="G4874" s="171"/>
      <c r="H4874" s="171"/>
    </row>
    <row r="4875" spans="4:8">
      <c r="D4875" s="168"/>
      <c r="E4875" s="169"/>
      <c r="F4875" s="170"/>
      <c r="G4875" s="171"/>
      <c r="H4875" s="171"/>
    </row>
    <row r="4876" spans="4:8">
      <c r="D4876" s="168"/>
      <c r="E4876" s="169"/>
      <c r="F4876" s="170"/>
      <c r="G4876" s="171"/>
      <c r="H4876" s="171"/>
    </row>
    <row r="4877" spans="4:8">
      <c r="D4877" s="168"/>
      <c r="E4877" s="169"/>
      <c r="F4877" s="170"/>
      <c r="G4877" s="171"/>
      <c r="H4877" s="171"/>
    </row>
    <row r="4878" spans="4:8">
      <c r="D4878" s="168"/>
      <c r="E4878" s="169"/>
      <c r="F4878" s="170"/>
      <c r="G4878" s="171"/>
      <c r="H4878" s="171"/>
    </row>
    <row r="4879" spans="4:8">
      <c r="D4879" s="168"/>
      <c r="E4879" s="169"/>
      <c r="F4879" s="170"/>
      <c r="G4879" s="171"/>
      <c r="H4879" s="171"/>
    </row>
    <row r="4880" spans="4:8">
      <c r="D4880" s="168"/>
      <c r="E4880" s="169"/>
      <c r="F4880" s="170"/>
      <c r="G4880" s="171"/>
      <c r="H4880" s="171"/>
    </row>
    <row r="4881" spans="4:8">
      <c r="D4881" s="168"/>
      <c r="E4881" s="169"/>
      <c r="F4881" s="170"/>
      <c r="G4881" s="171"/>
      <c r="H4881" s="171"/>
    </row>
    <row r="4882" spans="4:8">
      <c r="D4882" s="168"/>
      <c r="E4882" s="169"/>
      <c r="F4882" s="170"/>
      <c r="G4882" s="171"/>
      <c r="H4882" s="171"/>
    </row>
    <row r="4883" spans="4:8">
      <c r="D4883" s="168"/>
      <c r="E4883" s="169"/>
      <c r="F4883" s="170"/>
      <c r="G4883" s="171"/>
      <c r="H4883" s="171"/>
    </row>
    <row r="4884" spans="4:8">
      <c r="D4884" s="168"/>
      <c r="E4884" s="169"/>
      <c r="F4884" s="170"/>
      <c r="G4884" s="171"/>
      <c r="H4884" s="171"/>
    </row>
    <row r="4885" spans="4:8">
      <c r="D4885" s="168"/>
      <c r="E4885" s="169"/>
      <c r="F4885" s="170"/>
      <c r="G4885" s="171"/>
      <c r="H4885" s="171"/>
    </row>
    <row r="4886" spans="4:8">
      <c r="D4886" s="168"/>
      <c r="E4886" s="169"/>
      <c r="F4886" s="170"/>
      <c r="G4886" s="171"/>
      <c r="H4886" s="171"/>
    </row>
    <row r="4887" spans="4:8">
      <c r="D4887" s="168"/>
      <c r="E4887" s="169"/>
      <c r="F4887" s="170"/>
      <c r="G4887" s="171"/>
      <c r="H4887" s="171"/>
    </row>
    <row r="4888" spans="4:8">
      <c r="D4888" s="168"/>
      <c r="E4888" s="169"/>
      <c r="F4888" s="170"/>
      <c r="G4888" s="171"/>
      <c r="H4888" s="171"/>
    </row>
    <row r="4889" spans="4:8">
      <c r="D4889" s="168"/>
      <c r="E4889" s="169"/>
      <c r="F4889" s="170"/>
      <c r="G4889" s="171"/>
      <c r="H4889" s="171"/>
    </row>
    <row r="4890" spans="4:8">
      <c r="D4890" s="168"/>
      <c r="E4890" s="169"/>
      <c r="F4890" s="170"/>
      <c r="G4890" s="171"/>
      <c r="H4890" s="171"/>
    </row>
    <row r="4891" spans="4:8">
      <c r="D4891" s="168"/>
      <c r="E4891" s="169"/>
      <c r="F4891" s="170"/>
      <c r="G4891" s="171"/>
      <c r="H4891" s="171"/>
    </row>
    <row r="4892" spans="4:8">
      <c r="D4892" s="168"/>
      <c r="E4892" s="169"/>
      <c r="F4892" s="170"/>
      <c r="G4892" s="171"/>
      <c r="H4892" s="171"/>
    </row>
    <row r="4893" spans="4:8">
      <c r="D4893" s="168"/>
      <c r="E4893" s="169"/>
      <c r="F4893" s="170"/>
      <c r="G4893" s="171"/>
      <c r="H4893" s="171"/>
    </row>
    <row r="4894" spans="4:8">
      <c r="D4894" s="168"/>
      <c r="E4894" s="169"/>
      <c r="F4894" s="170"/>
      <c r="G4894" s="171"/>
      <c r="H4894" s="171"/>
    </row>
    <row r="4895" spans="4:8">
      <c r="D4895" s="168"/>
      <c r="E4895" s="169"/>
      <c r="F4895" s="170"/>
      <c r="G4895" s="171"/>
      <c r="H4895" s="171"/>
    </row>
    <row r="4896" spans="4:8">
      <c r="D4896" s="168"/>
      <c r="E4896" s="169"/>
      <c r="F4896" s="170"/>
      <c r="G4896" s="171"/>
      <c r="H4896" s="171"/>
    </row>
    <row r="4897" spans="4:8">
      <c r="D4897" s="168"/>
      <c r="E4897" s="169"/>
      <c r="F4897" s="170"/>
      <c r="G4897" s="171"/>
      <c r="H4897" s="171"/>
    </row>
    <row r="4898" spans="4:8">
      <c r="D4898" s="168"/>
      <c r="E4898" s="169"/>
      <c r="F4898" s="170"/>
      <c r="G4898" s="171"/>
      <c r="H4898" s="171"/>
    </row>
    <row r="4899" spans="4:8">
      <c r="D4899" s="168"/>
      <c r="E4899" s="169"/>
      <c r="F4899" s="170"/>
      <c r="G4899" s="171"/>
      <c r="H4899" s="171"/>
    </row>
    <row r="4900" spans="4:8">
      <c r="D4900" s="168"/>
      <c r="E4900" s="169"/>
      <c r="F4900" s="170"/>
      <c r="G4900" s="171"/>
      <c r="H4900" s="171"/>
    </row>
    <row r="4901" spans="4:8">
      <c r="D4901" s="168"/>
      <c r="E4901" s="169"/>
      <c r="F4901" s="170"/>
      <c r="G4901" s="171"/>
      <c r="H4901" s="171"/>
    </row>
    <row r="4902" spans="4:8">
      <c r="D4902" s="168"/>
      <c r="E4902" s="169"/>
      <c r="F4902" s="170"/>
      <c r="G4902" s="171"/>
      <c r="H4902" s="171"/>
    </row>
    <row r="4903" spans="4:8">
      <c r="D4903" s="168"/>
      <c r="E4903" s="169"/>
      <c r="F4903" s="170"/>
      <c r="G4903" s="171"/>
      <c r="H4903" s="171"/>
    </row>
    <row r="4904" spans="4:8">
      <c r="D4904" s="168"/>
      <c r="E4904" s="169"/>
      <c r="F4904" s="170"/>
      <c r="G4904" s="171"/>
      <c r="H4904" s="171"/>
    </row>
    <row r="4905" spans="4:8">
      <c r="D4905" s="168"/>
      <c r="E4905" s="169"/>
      <c r="F4905" s="170"/>
      <c r="G4905" s="171"/>
      <c r="H4905" s="171"/>
    </row>
    <row r="4906" spans="4:8">
      <c r="D4906" s="168"/>
      <c r="E4906" s="169"/>
      <c r="F4906" s="170"/>
      <c r="G4906" s="171"/>
      <c r="H4906" s="171"/>
    </row>
    <row r="4907" spans="4:8">
      <c r="D4907" s="168"/>
      <c r="E4907" s="169"/>
      <c r="F4907" s="170"/>
      <c r="G4907" s="171"/>
      <c r="H4907" s="171"/>
    </row>
    <row r="4908" spans="4:8">
      <c r="D4908" s="168"/>
      <c r="E4908" s="169"/>
      <c r="F4908" s="170"/>
      <c r="G4908" s="171"/>
      <c r="H4908" s="171"/>
    </row>
    <row r="4909" spans="4:8">
      <c r="D4909" s="168"/>
      <c r="E4909" s="169"/>
      <c r="F4909" s="170"/>
      <c r="G4909" s="171"/>
      <c r="H4909" s="171"/>
    </row>
    <row r="4910" spans="4:8">
      <c r="D4910" s="168"/>
      <c r="E4910" s="169"/>
      <c r="F4910" s="170"/>
      <c r="G4910" s="171"/>
      <c r="H4910" s="171"/>
    </row>
    <row r="4911" spans="4:8">
      <c r="D4911" s="168"/>
      <c r="E4911" s="169"/>
      <c r="F4911" s="170"/>
      <c r="G4911" s="171"/>
      <c r="H4911" s="171"/>
    </row>
    <row r="4912" spans="4:8">
      <c r="D4912" s="168"/>
      <c r="E4912" s="169"/>
      <c r="F4912" s="170"/>
      <c r="G4912" s="171"/>
      <c r="H4912" s="171"/>
    </row>
    <row r="4913" spans="4:8">
      <c r="D4913" s="168"/>
      <c r="E4913" s="169"/>
      <c r="F4913" s="170"/>
      <c r="G4913" s="171"/>
      <c r="H4913" s="171"/>
    </row>
    <row r="4914" spans="4:8">
      <c r="D4914" s="168"/>
      <c r="E4914" s="169"/>
      <c r="F4914" s="170"/>
      <c r="G4914" s="171"/>
      <c r="H4914" s="171"/>
    </row>
    <row r="4915" spans="4:8">
      <c r="D4915" s="168"/>
      <c r="E4915" s="169"/>
      <c r="F4915" s="170"/>
      <c r="G4915" s="171"/>
      <c r="H4915" s="171"/>
    </row>
    <row r="4916" spans="4:8">
      <c r="D4916" s="168"/>
      <c r="E4916" s="169"/>
      <c r="F4916" s="170"/>
      <c r="G4916" s="171"/>
      <c r="H4916" s="171"/>
    </row>
    <row r="4917" spans="4:8">
      <c r="D4917" s="168"/>
      <c r="E4917" s="169"/>
      <c r="F4917" s="170"/>
      <c r="G4917" s="171"/>
      <c r="H4917" s="171"/>
    </row>
    <row r="4918" spans="4:8">
      <c r="D4918" s="168"/>
      <c r="E4918" s="169"/>
      <c r="F4918" s="170"/>
      <c r="G4918" s="171"/>
      <c r="H4918" s="171"/>
    </row>
    <row r="4919" spans="4:8">
      <c r="D4919" s="168"/>
      <c r="E4919" s="169"/>
      <c r="F4919" s="170"/>
      <c r="G4919" s="171"/>
      <c r="H4919" s="171"/>
    </row>
    <row r="4920" spans="4:8">
      <c r="D4920" s="168"/>
      <c r="E4920" s="169"/>
      <c r="F4920" s="170"/>
      <c r="G4920" s="171"/>
      <c r="H4920" s="171"/>
    </row>
    <row r="4921" spans="4:8">
      <c r="D4921" s="168"/>
      <c r="E4921" s="169"/>
      <c r="F4921" s="170"/>
      <c r="G4921" s="171"/>
      <c r="H4921" s="171"/>
    </row>
    <row r="4922" spans="4:8">
      <c r="D4922" s="168"/>
      <c r="E4922" s="169"/>
      <c r="F4922" s="170"/>
      <c r="G4922" s="171"/>
      <c r="H4922" s="171"/>
    </row>
    <row r="4923" spans="4:8">
      <c r="D4923" s="168"/>
      <c r="E4923" s="169"/>
      <c r="F4923" s="170"/>
      <c r="G4923" s="171"/>
      <c r="H4923" s="171"/>
    </row>
    <row r="4924" spans="4:8">
      <c r="D4924" s="168"/>
      <c r="E4924" s="169"/>
      <c r="F4924" s="170"/>
      <c r="G4924" s="171"/>
      <c r="H4924" s="171"/>
    </row>
    <row r="4925" spans="4:8">
      <c r="D4925" s="168"/>
      <c r="E4925" s="169"/>
      <c r="F4925" s="170"/>
      <c r="G4925" s="171"/>
      <c r="H4925" s="171"/>
    </row>
    <row r="4926" spans="4:8">
      <c r="D4926" s="168"/>
      <c r="E4926" s="169"/>
      <c r="F4926" s="170"/>
      <c r="G4926" s="171"/>
      <c r="H4926" s="171"/>
    </row>
    <row r="4927" spans="4:8">
      <c r="D4927" s="168"/>
      <c r="E4927" s="169"/>
      <c r="F4927" s="170"/>
      <c r="G4927" s="171"/>
      <c r="H4927" s="171"/>
    </row>
    <row r="4928" spans="4:8">
      <c r="D4928" s="168"/>
      <c r="E4928" s="169"/>
      <c r="F4928" s="170"/>
      <c r="G4928" s="171"/>
      <c r="H4928" s="171"/>
    </row>
    <row r="4929" spans="4:8">
      <c r="D4929" s="168"/>
      <c r="E4929" s="169"/>
      <c r="F4929" s="170"/>
      <c r="G4929" s="171"/>
      <c r="H4929" s="171"/>
    </row>
    <row r="4930" spans="4:8">
      <c r="D4930" s="168"/>
      <c r="E4930" s="169"/>
      <c r="F4930" s="170"/>
      <c r="G4930" s="171"/>
      <c r="H4930" s="171"/>
    </row>
    <row r="4931" spans="4:8">
      <c r="D4931" s="168"/>
      <c r="E4931" s="169"/>
      <c r="F4931" s="170"/>
      <c r="G4931" s="171"/>
      <c r="H4931" s="171"/>
    </row>
    <row r="4932" spans="4:8">
      <c r="D4932" s="168"/>
      <c r="E4932" s="169"/>
      <c r="F4932" s="170"/>
      <c r="G4932" s="171"/>
      <c r="H4932" s="171"/>
    </row>
    <row r="4933" spans="4:8">
      <c r="D4933" s="168"/>
      <c r="E4933" s="169"/>
      <c r="F4933" s="170"/>
      <c r="G4933" s="171"/>
      <c r="H4933" s="171"/>
    </row>
    <row r="4934" spans="4:8">
      <c r="D4934" s="168"/>
      <c r="E4934" s="169"/>
      <c r="F4934" s="170"/>
      <c r="G4934" s="171"/>
      <c r="H4934" s="171"/>
    </row>
    <row r="4935" spans="4:8">
      <c r="D4935" s="168"/>
      <c r="E4935" s="169"/>
      <c r="F4935" s="170"/>
      <c r="G4935" s="171"/>
      <c r="H4935" s="171"/>
    </row>
    <row r="4936" spans="4:8">
      <c r="D4936" s="168"/>
      <c r="E4936" s="169"/>
      <c r="F4936" s="170"/>
      <c r="G4936" s="171"/>
      <c r="H4936" s="171"/>
    </row>
    <row r="4937" spans="4:8">
      <c r="D4937" s="168"/>
      <c r="E4937" s="169"/>
      <c r="F4937" s="170"/>
      <c r="G4937" s="171"/>
      <c r="H4937" s="171"/>
    </row>
    <row r="4938" spans="4:8">
      <c r="D4938" s="168"/>
      <c r="E4938" s="169"/>
      <c r="F4938" s="170"/>
      <c r="G4938" s="171"/>
      <c r="H4938" s="171"/>
    </row>
    <row r="4939" spans="4:8">
      <c r="D4939" s="168"/>
      <c r="E4939" s="169"/>
      <c r="F4939" s="170"/>
      <c r="G4939" s="171"/>
      <c r="H4939" s="171"/>
    </row>
    <row r="4940" spans="4:8">
      <c r="D4940" s="168"/>
      <c r="E4940" s="169"/>
      <c r="F4940" s="170"/>
      <c r="G4940" s="171"/>
      <c r="H4940" s="171"/>
    </row>
    <row r="4941" spans="4:8">
      <c r="D4941" s="168"/>
      <c r="E4941" s="169"/>
      <c r="F4941" s="170"/>
      <c r="G4941" s="171"/>
      <c r="H4941" s="171"/>
    </row>
    <row r="4942" spans="4:8">
      <c r="D4942" s="168"/>
      <c r="E4942" s="169"/>
      <c r="F4942" s="170"/>
      <c r="G4942" s="171"/>
      <c r="H4942" s="171"/>
    </row>
    <row r="4943" spans="4:8">
      <c r="D4943" s="168"/>
      <c r="E4943" s="169"/>
      <c r="F4943" s="170"/>
      <c r="G4943" s="171"/>
      <c r="H4943" s="171"/>
    </row>
    <row r="4944" spans="4:8">
      <c r="D4944" s="168"/>
      <c r="E4944" s="169"/>
      <c r="F4944" s="170"/>
      <c r="G4944" s="171"/>
      <c r="H4944" s="171"/>
    </row>
    <row r="4945" spans="4:8">
      <c r="D4945" s="168"/>
      <c r="E4945" s="169"/>
      <c r="F4945" s="170"/>
      <c r="G4945" s="171"/>
      <c r="H4945" s="171"/>
    </row>
    <row r="4946" spans="4:8">
      <c r="D4946" s="168"/>
      <c r="E4946" s="169"/>
      <c r="F4946" s="170"/>
      <c r="G4946" s="171"/>
      <c r="H4946" s="171"/>
    </row>
    <row r="4947" spans="4:8">
      <c r="D4947" s="168"/>
      <c r="E4947" s="169"/>
      <c r="F4947" s="170"/>
      <c r="G4947" s="171"/>
      <c r="H4947" s="171"/>
    </row>
    <row r="4948" spans="4:8">
      <c r="D4948" s="168"/>
      <c r="E4948" s="169"/>
      <c r="F4948" s="170"/>
      <c r="G4948" s="171"/>
      <c r="H4948" s="171"/>
    </row>
    <row r="4949" spans="4:8">
      <c r="D4949" s="168"/>
      <c r="E4949" s="169"/>
      <c r="F4949" s="170"/>
      <c r="G4949" s="171"/>
      <c r="H4949" s="171"/>
    </row>
    <row r="4950" spans="4:8">
      <c r="D4950" s="168"/>
      <c r="E4950" s="169"/>
      <c r="F4950" s="170"/>
      <c r="G4950" s="171"/>
      <c r="H4950" s="171"/>
    </row>
    <row r="4951" spans="4:8">
      <c r="D4951" s="168"/>
      <c r="E4951" s="169"/>
      <c r="F4951" s="170"/>
      <c r="G4951" s="171"/>
      <c r="H4951" s="171"/>
    </row>
    <row r="4952" spans="4:8">
      <c r="D4952" s="168"/>
      <c r="E4952" s="169"/>
      <c r="F4952" s="170"/>
      <c r="G4952" s="171"/>
      <c r="H4952" s="171"/>
    </row>
    <row r="4953" spans="4:8">
      <c r="D4953" s="168"/>
      <c r="E4953" s="169"/>
      <c r="F4953" s="170"/>
      <c r="G4953" s="171"/>
      <c r="H4953" s="171"/>
    </row>
    <row r="4954" spans="4:8">
      <c r="D4954" s="168"/>
      <c r="E4954" s="169"/>
      <c r="F4954" s="170"/>
      <c r="G4954" s="171"/>
      <c r="H4954" s="171"/>
    </row>
    <row r="4955" spans="4:8">
      <c r="D4955" s="168"/>
      <c r="E4955" s="169"/>
      <c r="F4955" s="170"/>
      <c r="G4955" s="171"/>
      <c r="H4955" s="171"/>
    </row>
    <row r="4956" spans="4:8">
      <c r="D4956" s="168"/>
      <c r="E4956" s="169"/>
      <c r="F4956" s="170"/>
      <c r="G4956" s="171"/>
      <c r="H4956" s="171"/>
    </row>
    <row r="4957" spans="4:8">
      <c r="D4957" s="168"/>
      <c r="E4957" s="169"/>
      <c r="F4957" s="170"/>
      <c r="G4957" s="171"/>
      <c r="H4957" s="171"/>
    </row>
    <row r="4958" spans="4:8">
      <c r="D4958" s="168"/>
      <c r="E4958" s="169"/>
      <c r="F4958" s="170"/>
      <c r="G4958" s="171"/>
      <c r="H4958" s="171"/>
    </row>
    <row r="4959" spans="4:8">
      <c r="D4959" s="168"/>
      <c r="E4959" s="169"/>
      <c r="F4959" s="170"/>
      <c r="G4959" s="171"/>
      <c r="H4959" s="171"/>
    </row>
    <row r="4960" spans="4:8">
      <c r="D4960" s="168"/>
      <c r="E4960" s="169"/>
      <c r="F4960" s="170"/>
      <c r="G4960" s="171"/>
      <c r="H4960" s="171"/>
    </row>
    <row r="4961" spans="4:8">
      <c r="D4961" s="168"/>
      <c r="E4961" s="169"/>
      <c r="F4961" s="170"/>
      <c r="G4961" s="171"/>
      <c r="H4961" s="171"/>
    </row>
    <row r="4962" spans="4:8">
      <c r="D4962" s="168"/>
      <c r="E4962" s="169"/>
      <c r="F4962" s="170"/>
      <c r="G4962" s="171"/>
      <c r="H4962" s="171"/>
    </row>
    <row r="4963" spans="4:8">
      <c r="D4963" s="168"/>
      <c r="E4963" s="169"/>
      <c r="F4963" s="170"/>
      <c r="G4963" s="171"/>
      <c r="H4963" s="171"/>
    </row>
    <row r="4964" spans="4:8">
      <c r="D4964" s="168"/>
      <c r="E4964" s="169"/>
      <c r="F4964" s="170"/>
      <c r="G4964" s="171"/>
      <c r="H4964" s="171"/>
    </row>
    <row r="4965" spans="4:8">
      <c r="D4965" s="168"/>
      <c r="E4965" s="169"/>
      <c r="F4965" s="170"/>
      <c r="G4965" s="171"/>
      <c r="H4965" s="171"/>
    </row>
    <row r="4966" spans="4:8">
      <c r="D4966" s="168"/>
      <c r="E4966" s="169"/>
      <c r="F4966" s="170"/>
      <c r="G4966" s="171"/>
      <c r="H4966" s="171"/>
    </row>
    <row r="4967" spans="4:8">
      <c r="D4967" s="168"/>
      <c r="E4967" s="169"/>
      <c r="F4967" s="170"/>
      <c r="G4967" s="171"/>
      <c r="H4967" s="171"/>
    </row>
    <row r="4968" spans="4:8">
      <c r="D4968" s="168"/>
      <c r="E4968" s="169"/>
      <c r="F4968" s="170"/>
      <c r="G4968" s="171"/>
      <c r="H4968" s="171"/>
    </row>
    <row r="4969" spans="4:8">
      <c r="D4969" s="168"/>
      <c r="E4969" s="169"/>
      <c r="F4969" s="170"/>
      <c r="G4969" s="171"/>
      <c r="H4969" s="171"/>
    </row>
    <row r="4970" spans="4:8">
      <c r="D4970" s="168"/>
      <c r="E4970" s="169"/>
      <c r="F4970" s="170"/>
      <c r="G4970" s="171"/>
      <c r="H4970" s="171"/>
    </row>
    <row r="4971" spans="4:8">
      <c r="D4971" s="168"/>
      <c r="E4971" s="169"/>
      <c r="F4971" s="170"/>
      <c r="G4971" s="171"/>
      <c r="H4971" s="171"/>
    </row>
    <row r="4972" spans="4:8">
      <c r="D4972" s="168"/>
      <c r="E4972" s="169"/>
      <c r="F4972" s="170"/>
      <c r="G4972" s="171"/>
      <c r="H4972" s="171"/>
    </row>
    <row r="4973" spans="4:8">
      <c r="D4973" s="168"/>
      <c r="E4973" s="169"/>
      <c r="F4973" s="170"/>
      <c r="G4973" s="171"/>
      <c r="H4973" s="171"/>
    </row>
    <row r="4974" spans="4:8">
      <c r="D4974" s="168"/>
      <c r="E4974" s="169"/>
      <c r="F4974" s="170"/>
      <c r="G4974" s="171"/>
      <c r="H4974" s="171"/>
    </row>
    <row r="4975" spans="4:8">
      <c r="D4975" s="168"/>
      <c r="E4975" s="169"/>
      <c r="F4975" s="170"/>
      <c r="G4975" s="171"/>
      <c r="H4975" s="171"/>
    </row>
    <row r="4976" spans="4:8">
      <c r="D4976" s="168"/>
      <c r="E4976" s="169"/>
      <c r="F4976" s="170"/>
      <c r="G4976" s="171"/>
      <c r="H4976" s="171"/>
    </row>
    <row r="4977" spans="4:8">
      <c r="D4977" s="168"/>
      <c r="E4977" s="169"/>
      <c r="F4977" s="170"/>
      <c r="G4977" s="171"/>
      <c r="H4977" s="171"/>
    </row>
    <row r="4978" spans="4:8">
      <c r="D4978" s="168"/>
      <c r="E4978" s="169"/>
      <c r="F4978" s="170"/>
      <c r="G4978" s="171"/>
      <c r="H4978" s="171"/>
    </row>
    <row r="4979" spans="4:8">
      <c r="D4979" s="168"/>
      <c r="E4979" s="169"/>
      <c r="F4979" s="170"/>
      <c r="G4979" s="171"/>
      <c r="H4979" s="171"/>
    </row>
    <row r="4980" spans="4:8">
      <c r="D4980" s="168"/>
      <c r="E4980" s="169"/>
      <c r="F4980" s="170"/>
      <c r="G4980" s="171"/>
      <c r="H4980" s="171"/>
    </row>
    <row r="4981" spans="4:8">
      <c r="D4981" s="168"/>
      <c r="E4981" s="169"/>
      <c r="F4981" s="170"/>
      <c r="G4981" s="171"/>
      <c r="H4981" s="171"/>
    </row>
    <row r="4982" spans="4:8">
      <c r="D4982" s="168"/>
      <c r="E4982" s="169"/>
      <c r="F4982" s="170"/>
      <c r="G4982" s="171"/>
      <c r="H4982" s="171"/>
    </row>
    <row r="4983" spans="4:8">
      <c r="D4983" s="168"/>
      <c r="E4983" s="169"/>
      <c r="F4983" s="170"/>
      <c r="G4983" s="171"/>
      <c r="H4983" s="171"/>
    </row>
    <row r="4984" spans="4:8">
      <c r="D4984" s="168"/>
      <c r="E4984" s="169"/>
      <c r="F4984" s="170"/>
      <c r="G4984" s="171"/>
      <c r="H4984" s="171"/>
    </row>
    <row r="4985" spans="4:8">
      <c r="D4985" s="168"/>
      <c r="E4985" s="169"/>
      <c r="F4985" s="170"/>
      <c r="G4985" s="171"/>
      <c r="H4985" s="171"/>
    </row>
    <row r="4986" spans="4:8">
      <c r="D4986" s="168"/>
      <c r="E4986" s="169"/>
      <c r="F4986" s="170"/>
      <c r="G4986" s="171"/>
      <c r="H4986" s="171"/>
    </row>
    <row r="4987" spans="4:8">
      <c r="D4987" s="168"/>
      <c r="E4987" s="169"/>
      <c r="F4987" s="170"/>
      <c r="G4987" s="171"/>
      <c r="H4987" s="171"/>
    </row>
    <row r="4988" spans="4:8">
      <c r="D4988" s="168"/>
      <c r="E4988" s="169"/>
      <c r="F4988" s="170"/>
      <c r="G4988" s="171"/>
      <c r="H4988" s="171"/>
    </row>
    <row r="4989" spans="4:8">
      <c r="D4989" s="168"/>
      <c r="E4989" s="169"/>
      <c r="F4989" s="170"/>
      <c r="G4989" s="171"/>
      <c r="H4989" s="171"/>
    </row>
    <row r="4990" spans="4:8">
      <c r="D4990" s="168"/>
      <c r="E4990" s="169"/>
      <c r="F4990" s="170"/>
      <c r="G4990" s="171"/>
      <c r="H4990" s="171"/>
    </row>
    <row r="4991" spans="4:8">
      <c r="D4991" s="168"/>
      <c r="E4991" s="169"/>
      <c r="F4991" s="170"/>
      <c r="G4991" s="171"/>
      <c r="H4991" s="171"/>
    </row>
    <row r="4992" spans="4:8">
      <c r="D4992" s="168"/>
      <c r="E4992" s="169"/>
      <c r="F4992" s="170"/>
      <c r="G4992" s="171"/>
      <c r="H4992" s="171"/>
    </row>
    <row r="4993" spans="4:8">
      <c r="D4993" s="168"/>
      <c r="E4993" s="169"/>
      <c r="F4993" s="170"/>
      <c r="G4993" s="171"/>
      <c r="H4993" s="171"/>
    </row>
    <row r="4994" spans="4:8">
      <c r="D4994" s="168"/>
      <c r="E4994" s="169"/>
      <c r="F4994" s="170"/>
      <c r="G4994" s="171"/>
      <c r="H4994" s="171"/>
    </row>
    <row r="4995" spans="4:8">
      <c r="D4995" s="168"/>
      <c r="E4995" s="169"/>
      <c r="F4995" s="170"/>
      <c r="G4995" s="171"/>
      <c r="H4995" s="171"/>
    </row>
    <row r="4996" spans="4:8">
      <c r="D4996" s="168"/>
      <c r="E4996" s="169"/>
      <c r="F4996" s="170"/>
      <c r="G4996" s="171"/>
      <c r="H4996" s="171"/>
    </row>
    <row r="4997" spans="4:8">
      <c r="D4997" s="168"/>
      <c r="E4997" s="169"/>
      <c r="F4997" s="170"/>
      <c r="G4997" s="171"/>
      <c r="H4997" s="171"/>
    </row>
    <row r="4998" spans="4:8">
      <c r="D4998" s="168"/>
      <c r="E4998" s="169"/>
      <c r="F4998" s="170"/>
      <c r="G4998" s="171"/>
      <c r="H4998" s="171"/>
    </row>
    <row r="4999" spans="4:8">
      <c r="D4999" s="168"/>
      <c r="E4999" s="169"/>
      <c r="F4999" s="170"/>
      <c r="G4999" s="171"/>
      <c r="H4999" s="171"/>
    </row>
    <row r="5000" spans="4:8">
      <c r="D5000" s="168"/>
      <c r="E5000" s="169"/>
      <c r="F5000" s="170"/>
      <c r="G5000" s="171"/>
      <c r="H5000" s="171"/>
    </row>
    <row r="5001" spans="4:8">
      <c r="D5001" s="168"/>
      <c r="E5001" s="169"/>
      <c r="F5001" s="170"/>
      <c r="G5001" s="171"/>
      <c r="H5001" s="171"/>
    </row>
    <row r="5002" spans="4:8">
      <c r="D5002" s="168"/>
      <c r="E5002" s="169"/>
      <c r="F5002" s="170"/>
      <c r="G5002" s="171"/>
      <c r="H5002" s="171"/>
    </row>
    <row r="5003" spans="4:8">
      <c r="D5003" s="168"/>
      <c r="E5003" s="169"/>
      <c r="F5003" s="170"/>
      <c r="G5003" s="171"/>
      <c r="H5003" s="171"/>
    </row>
    <row r="5004" spans="4:8">
      <c r="D5004" s="168"/>
      <c r="E5004" s="169"/>
      <c r="F5004" s="170"/>
      <c r="G5004" s="171"/>
      <c r="H5004" s="171"/>
    </row>
    <row r="5005" spans="4:8">
      <c r="D5005" s="168"/>
      <c r="E5005" s="169"/>
      <c r="F5005" s="170"/>
      <c r="G5005" s="171"/>
      <c r="H5005" s="171"/>
    </row>
    <row r="5006" spans="4:8">
      <c r="D5006" s="168"/>
      <c r="E5006" s="169"/>
      <c r="F5006" s="170"/>
      <c r="G5006" s="171"/>
      <c r="H5006" s="171"/>
    </row>
    <row r="5007" spans="4:8">
      <c r="D5007" s="168"/>
      <c r="E5007" s="169"/>
      <c r="F5007" s="170"/>
      <c r="G5007" s="171"/>
      <c r="H5007" s="171"/>
    </row>
    <row r="5008" spans="4:8">
      <c r="D5008" s="168"/>
      <c r="E5008" s="169"/>
      <c r="F5008" s="170"/>
      <c r="G5008" s="171"/>
      <c r="H5008" s="171"/>
    </row>
    <row r="5009" spans="4:8">
      <c r="D5009" s="168"/>
      <c r="E5009" s="169"/>
      <c r="F5009" s="170"/>
      <c r="G5009" s="171"/>
      <c r="H5009" s="171"/>
    </row>
    <row r="5010" spans="4:8">
      <c r="D5010" s="168"/>
      <c r="E5010" s="169"/>
      <c r="F5010" s="170"/>
      <c r="G5010" s="171"/>
      <c r="H5010" s="171"/>
    </row>
    <row r="5011" spans="4:8">
      <c r="D5011" s="168"/>
      <c r="E5011" s="169"/>
      <c r="F5011" s="170"/>
      <c r="G5011" s="171"/>
      <c r="H5011" s="171"/>
    </row>
    <row r="5012" spans="4:8">
      <c r="D5012" s="168"/>
      <c r="E5012" s="169"/>
      <c r="F5012" s="170"/>
      <c r="G5012" s="171"/>
      <c r="H5012" s="171"/>
    </row>
    <row r="5013" spans="4:8">
      <c r="D5013" s="168"/>
      <c r="E5013" s="169"/>
      <c r="F5013" s="170"/>
      <c r="G5013" s="171"/>
      <c r="H5013" s="171"/>
    </row>
    <row r="5014" spans="4:8">
      <c r="D5014" s="168"/>
      <c r="E5014" s="169"/>
      <c r="F5014" s="170"/>
      <c r="G5014" s="171"/>
      <c r="H5014" s="171"/>
    </row>
    <row r="5015" spans="4:8">
      <c r="D5015" s="168"/>
      <c r="E5015" s="169"/>
      <c r="F5015" s="170"/>
      <c r="G5015" s="171"/>
      <c r="H5015" s="171"/>
    </row>
    <row r="5016" spans="4:8">
      <c r="D5016" s="168"/>
      <c r="E5016" s="169"/>
      <c r="F5016" s="170"/>
      <c r="G5016" s="171"/>
      <c r="H5016" s="171"/>
    </row>
    <row r="5017" spans="4:8">
      <c r="D5017" s="168"/>
      <c r="E5017" s="169"/>
      <c r="F5017" s="170"/>
      <c r="G5017" s="171"/>
      <c r="H5017" s="171"/>
    </row>
    <row r="5018" spans="4:8">
      <c r="D5018" s="168"/>
      <c r="E5018" s="169"/>
      <c r="F5018" s="170"/>
      <c r="G5018" s="171"/>
      <c r="H5018" s="171"/>
    </row>
    <row r="5019" spans="4:8">
      <c r="D5019" s="168"/>
      <c r="E5019" s="169"/>
      <c r="F5019" s="170"/>
      <c r="G5019" s="171"/>
      <c r="H5019" s="171"/>
    </row>
    <row r="5020" spans="4:8">
      <c r="D5020" s="168"/>
      <c r="E5020" s="169"/>
      <c r="F5020" s="170"/>
      <c r="G5020" s="171"/>
      <c r="H5020" s="171"/>
    </row>
    <row r="5021" spans="4:8">
      <c r="D5021" s="168"/>
      <c r="E5021" s="169"/>
      <c r="F5021" s="170"/>
      <c r="G5021" s="171"/>
      <c r="H5021" s="171"/>
    </row>
    <row r="5022" spans="4:8">
      <c r="D5022" s="168"/>
      <c r="E5022" s="169"/>
      <c r="F5022" s="170"/>
      <c r="G5022" s="171"/>
      <c r="H5022" s="171"/>
    </row>
    <row r="5023" spans="4:8">
      <c r="D5023" s="168"/>
      <c r="E5023" s="169"/>
      <c r="F5023" s="170"/>
      <c r="G5023" s="171"/>
      <c r="H5023" s="171"/>
    </row>
    <row r="5024" spans="4:8">
      <c r="D5024" s="168"/>
      <c r="E5024" s="169"/>
      <c r="F5024" s="170"/>
      <c r="G5024" s="171"/>
      <c r="H5024" s="171"/>
    </row>
    <row r="5025" spans="4:8">
      <c r="D5025" s="168"/>
      <c r="E5025" s="169"/>
      <c r="F5025" s="170"/>
      <c r="G5025" s="171"/>
      <c r="H5025" s="171"/>
    </row>
    <row r="5026" spans="4:8">
      <c r="D5026" s="168"/>
      <c r="E5026" s="169"/>
      <c r="F5026" s="170"/>
      <c r="G5026" s="171"/>
      <c r="H5026" s="171"/>
    </row>
    <row r="5027" spans="4:8">
      <c r="D5027" s="168"/>
      <c r="E5027" s="169"/>
      <c r="F5027" s="170"/>
      <c r="G5027" s="171"/>
      <c r="H5027" s="171"/>
    </row>
    <row r="5028" spans="4:8">
      <c r="D5028" s="168"/>
      <c r="E5028" s="169"/>
      <c r="F5028" s="170"/>
      <c r="G5028" s="171"/>
      <c r="H5028" s="171"/>
    </row>
    <row r="5029" spans="4:8">
      <c r="D5029" s="168"/>
      <c r="E5029" s="169"/>
      <c r="F5029" s="170"/>
      <c r="G5029" s="171"/>
      <c r="H5029" s="171"/>
    </row>
    <row r="5030" spans="4:8">
      <c r="D5030" s="168"/>
      <c r="E5030" s="169"/>
      <c r="F5030" s="170"/>
      <c r="G5030" s="171"/>
      <c r="H5030" s="171"/>
    </row>
    <row r="5031" spans="4:8">
      <c r="D5031" s="168"/>
      <c r="E5031" s="169"/>
      <c r="F5031" s="170"/>
      <c r="G5031" s="171"/>
      <c r="H5031" s="171"/>
    </row>
    <row r="5032" spans="4:8">
      <c r="D5032" s="168"/>
      <c r="E5032" s="169"/>
      <c r="F5032" s="170"/>
      <c r="G5032" s="171"/>
      <c r="H5032" s="171"/>
    </row>
    <row r="5033" spans="4:8">
      <c r="D5033" s="168"/>
      <c r="E5033" s="169"/>
      <c r="F5033" s="170"/>
      <c r="G5033" s="171"/>
      <c r="H5033" s="171"/>
    </row>
    <row r="5034" spans="4:8">
      <c r="D5034" s="168"/>
      <c r="E5034" s="169"/>
      <c r="F5034" s="170"/>
      <c r="G5034" s="171"/>
      <c r="H5034" s="171"/>
    </row>
    <row r="5035" spans="4:8">
      <c r="D5035" s="168"/>
      <c r="E5035" s="169"/>
      <c r="F5035" s="170"/>
      <c r="G5035" s="171"/>
      <c r="H5035" s="171"/>
    </row>
    <row r="5036" spans="4:8">
      <c r="D5036" s="168"/>
      <c r="E5036" s="169"/>
      <c r="F5036" s="170"/>
      <c r="G5036" s="171"/>
      <c r="H5036" s="171"/>
    </row>
    <row r="5037" spans="4:8">
      <c r="D5037" s="168"/>
      <c r="E5037" s="169"/>
      <c r="F5037" s="170"/>
      <c r="G5037" s="171"/>
      <c r="H5037" s="171"/>
    </row>
    <row r="5038" spans="4:8">
      <c r="D5038" s="168"/>
      <c r="E5038" s="169"/>
      <c r="F5038" s="170"/>
      <c r="G5038" s="171"/>
      <c r="H5038" s="171"/>
    </row>
    <row r="5039" spans="4:8">
      <c r="D5039" s="168"/>
      <c r="E5039" s="169"/>
      <c r="F5039" s="170"/>
      <c r="G5039" s="171"/>
      <c r="H5039" s="171"/>
    </row>
    <row r="5040" spans="4:8">
      <c r="D5040" s="168"/>
      <c r="E5040" s="169"/>
      <c r="F5040" s="170"/>
      <c r="G5040" s="171"/>
      <c r="H5040" s="171"/>
    </row>
    <row r="5041" spans="4:8">
      <c r="D5041" s="168"/>
      <c r="E5041" s="169"/>
      <c r="F5041" s="170"/>
      <c r="G5041" s="171"/>
      <c r="H5041" s="171"/>
    </row>
    <row r="5042" spans="4:8">
      <c r="D5042" s="168"/>
      <c r="E5042" s="169"/>
      <c r="F5042" s="170"/>
      <c r="G5042" s="171"/>
      <c r="H5042" s="171"/>
    </row>
    <row r="5043" spans="4:8">
      <c r="D5043" s="168"/>
      <c r="E5043" s="169"/>
      <c r="F5043" s="170"/>
      <c r="G5043" s="171"/>
      <c r="H5043" s="171"/>
    </row>
    <row r="5044" spans="4:8">
      <c r="D5044" s="168"/>
      <c r="E5044" s="169"/>
      <c r="F5044" s="170"/>
      <c r="G5044" s="171"/>
      <c r="H5044" s="171"/>
    </row>
    <row r="5045" spans="4:8">
      <c r="D5045" s="168"/>
      <c r="E5045" s="169"/>
      <c r="F5045" s="170"/>
      <c r="G5045" s="171"/>
      <c r="H5045" s="171"/>
    </row>
    <row r="5046" spans="4:8">
      <c r="D5046" s="168"/>
      <c r="E5046" s="169"/>
      <c r="F5046" s="170"/>
      <c r="G5046" s="171"/>
      <c r="H5046" s="171"/>
    </row>
    <row r="5047" spans="4:8">
      <c r="D5047" s="168"/>
      <c r="E5047" s="169"/>
      <c r="F5047" s="170"/>
      <c r="G5047" s="171"/>
      <c r="H5047" s="171"/>
    </row>
    <row r="5048" spans="4:8">
      <c r="D5048" s="168"/>
      <c r="E5048" s="169"/>
      <c r="F5048" s="170"/>
      <c r="G5048" s="171"/>
      <c r="H5048" s="171"/>
    </row>
    <row r="5049" spans="4:8">
      <c r="D5049" s="168"/>
      <c r="E5049" s="169"/>
      <c r="F5049" s="170"/>
      <c r="G5049" s="171"/>
      <c r="H5049" s="171"/>
    </row>
    <row r="5050" spans="4:8">
      <c r="D5050" s="168"/>
      <c r="E5050" s="169"/>
      <c r="F5050" s="170"/>
      <c r="G5050" s="171"/>
      <c r="H5050" s="171"/>
    </row>
    <row r="5051" spans="4:8">
      <c r="D5051" s="168"/>
      <c r="E5051" s="169"/>
      <c r="F5051" s="170"/>
      <c r="G5051" s="171"/>
      <c r="H5051" s="171"/>
    </row>
    <row r="5052" spans="4:8">
      <c r="D5052" s="168"/>
      <c r="E5052" s="169"/>
      <c r="F5052" s="170"/>
      <c r="G5052" s="171"/>
      <c r="H5052" s="171"/>
    </row>
    <row r="5053" spans="4:8">
      <c r="D5053" s="168"/>
      <c r="E5053" s="169"/>
      <c r="F5053" s="170"/>
      <c r="G5053" s="171"/>
      <c r="H5053" s="171"/>
    </row>
    <row r="5054" spans="4:8">
      <c r="D5054" s="168"/>
      <c r="E5054" s="169"/>
      <c r="F5054" s="170"/>
      <c r="G5054" s="171"/>
      <c r="H5054" s="171"/>
    </row>
    <row r="5055" spans="4:8">
      <c r="D5055" s="168"/>
      <c r="E5055" s="169"/>
      <c r="F5055" s="170"/>
      <c r="G5055" s="171"/>
      <c r="H5055" s="171"/>
    </row>
    <row r="5056" spans="4:8">
      <c r="D5056" s="168"/>
      <c r="E5056" s="169"/>
      <c r="F5056" s="170"/>
      <c r="G5056" s="171"/>
      <c r="H5056" s="171"/>
    </row>
    <row r="5057" spans="4:8">
      <c r="D5057" s="168"/>
      <c r="E5057" s="169"/>
      <c r="F5057" s="170"/>
      <c r="G5057" s="171"/>
      <c r="H5057" s="171"/>
    </row>
    <row r="5058" spans="4:8">
      <c r="D5058" s="168"/>
      <c r="E5058" s="169"/>
      <c r="F5058" s="170"/>
      <c r="G5058" s="171"/>
      <c r="H5058" s="171"/>
    </row>
    <row r="5059" spans="4:8">
      <c r="D5059" s="168"/>
      <c r="E5059" s="169"/>
      <c r="F5059" s="170"/>
      <c r="G5059" s="171"/>
      <c r="H5059" s="171"/>
    </row>
    <row r="5060" spans="4:8">
      <c r="D5060" s="168"/>
      <c r="E5060" s="169"/>
      <c r="F5060" s="170"/>
      <c r="G5060" s="171"/>
      <c r="H5060" s="171"/>
    </row>
    <row r="5061" spans="4:8">
      <c r="D5061" s="168"/>
      <c r="E5061" s="169"/>
      <c r="F5061" s="170"/>
      <c r="G5061" s="171"/>
      <c r="H5061" s="171"/>
    </row>
    <row r="5062" spans="4:8">
      <c r="D5062" s="168"/>
      <c r="E5062" s="169"/>
      <c r="F5062" s="170"/>
      <c r="G5062" s="171"/>
      <c r="H5062" s="171"/>
    </row>
    <row r="5063" spans="4:8">
      <c r="D5063" s="168"/>
      <c r="E5063" s="169"/>
      <c r="F5063" s="170"/>
      <c r="G5063" s="171"/>
      <c r="H5063" s="171"/>
    </row>
    <row r="5064" spans="4:8">
      <c r="D5064" s="168"/>
      <c r="E5064" s="169"/>
      <c r="F5064" s="170"/>
      <c r="G5064" s="171"/>
      <c r="H5064" s="171"/>
    </row>
    <row r="5065" spans="4:8">
      <c r="D5065" s="168"/>
      <c r="E5065" s="169"/>
      <c r="F5065" s="170"/>
      <c r="G5065" s="171"/>
      <c r="H5065" s="171"/>
    </row>
    <row r="5066" spans="4:8">
      <c r="D5066" s="168"/>
      <c r="E5066" s="169"/>
      <c r="F5066" s="170"/>
      <c r="G5066" s="171"/>
      <c r="H5066" s="171"/>
    </row>
    <row r="5067" spans="4:8">
      <c r="D5067" s="168"/>
      <c r="E5067" s="169"/>
      <c r="F5067" s="170"/>
      <c r="G5067" s="171"/>
      <c r="H5067" s="171"/>
    </row>
    <row r="5068" spans="4:8">
      <c r="D5068" s="168"/>
      <c r="E5068" s="169"/>
      <c r="F5068" s="170"/>
      <c r="G5068" s="171"/>
      <c r="H5068" s="171"/>
    </row>
    <row r="5069" spans="4:8">
      <c r="D5069" s="168"/>
      <c r="E5069" s="169"/>
      <c r="F5069" s="170"/>
      <c r="G5069" s="171"/>
      <c r="H5069" s="171"/>
    </row>
    <row r="5070" spans="4:8">
      <c r="D5070" s="168"/>
      <c r="E5070" s="169"/>
      <c r="F5070" s="170"/>
      <c r="G5070" s="171"/>
      <c r="H5070" s="171"/>
    </row>
    <row r="5071" spans="4:8">
      <c r="D5071" s="168"/>
      <c r="E5071" s="169"/>
      <c r="F5071" s="170"/>
      <c r="G5071" s="171"/>
      <c r="H5071" s="171"/>
    </row>
    <row r="5072" spans="4:8">
      <c r="D5072" s="168"/>
      <c r="E5072" s="169"/>
      <c r="F5072" s="170"/>
      <c r="G5072" s="171"/>
      <c r="H5072" s="171"/>
    </row>
    <row r="5073" spans="4:8">
      <c r="D5073" s="168"/>
      <c r="E5073" s="169"/>
      <c r="F5073" s="170"/>
      <c r="G5073" s="171"/>
      <c r="H5073" s="171"/>
    </row>
    <row r="5074" spans="4:8">
      <c r="D5074" s="168"/>
      <c r="E5074" s="169"/>
      <c r="F5074" s="170"/>
      <c r="G5074" s="171"/>
      <c r="H5074" s="171"/>
    </row>
    <row r="5075" spans="4:8">
      <c r="D5075" s="168"/>
      <c r="E5075" s="169"/>
      <c r="F5075" s="170"/>
      <c r="G5075" s="171"/>
      <c r="H5075" s="171"/>
    </row>
    <row r="5076" spans="4:8">
      <c r="D5076" s="168"/>
      <c r="E5076" s="169"/>
      <c r="F5076" s="170"/>
      <c r="G5076" s="171"/>
      <c r="H5076" s="171"/>
    </row>
    <row r="5077" spans="4:8">
      <c r="D5077" s="168"/>
      <c r="E5077" s="169"/>
      <c r="F5077" s="170"/>
      <c r="G5077" s="171"/>
      <c r="H5077" s="171"/>
    </row>
    <row r="5078" spans="4:8">
      <c r="D5078" s="168"/>
      <c r="E5078" s="169"/>
      <c r="F5078" s="170"/>
      <c r="G5078" s="171"/>
      <c r="H5078" s="171"/>
    </row>
    <row r="5079" spans="4:8">
      <c r="D5079" s="168"/>
      <c r="E5079" s="169"/>
      <c r="F5079" s="170"/>
      <c r="G5079" s="171"/>
      <c r="H5079" s="171"/>
    </row>
    <row r="5080" spans="4:8">
      <c r="D5080" s="168"/>
      <c r="E5080" s="169"/>
      <c r="F5080" s="170"/>
      <c r="G5080" s="171"/>
      <c r="H5080" s="171"/>
    </row>
    <row r="5081" spans="4:8">
      <c r="D5081" s="168"/>
      <c r="E5081" s="169"/>
      <c r="F5081" s="170"/>
      <c r="G5081" s="171"/>
      <c r="H5081" s="171"/>
    </row>
    <row r="5082" spans="4:8">
      <c r="D5082" s="168"/>
      <c r="E5082" s="169"/>
      <c r="F5082" s="170"/>
      <c r="G5082" s="171"/>
      <c r="H5082" s="171"/>
    </row>
    <row r="5083" spans="4:8">
      <c r="D5083" s="168"/>
      <c r="E5083" s="169"/>
      <c r="F5083" s="170"/>
      <c r="G5083" s="171"/>
      <c r="H5083" s="171"/>
    </row>
    <row r="5084" spans="4:8">
      <c r="D5084" s="168"/>
      <c r="E5084" s="169"/>
      <c r="F5084" s="170"/>
      <c r="G5084" s="171"/>
      <c r="H5084" s="171"/>
    </row>
    <row r="5085" spans="4:8">
      <c r="D5085" s="168"/>
      <c r="E5085" s="169"/>
      <c r="F5085" s="170"/>
      <c r="G5085" s="171"/>
      <c r="H5085" s="171"/>
    </row>
    <row r="5086" spans="4:8">
      <c r="D5086" s="168"/>
      <c r="E5086" s="169"/>
      <c r="F5086" s="170"/>
      <c r="G5086" s="171"/>
      <c r="H5086" s="171"/>
    </row>
    <row r="5087" spans="4:8">
      <c r="D5087" s="168"/>
      <c r="E5087" s="169"/>
      <c r="F5087" s="170"/>
      <c r="G5087" s="171"/>
      <c r="H5087" s="171"/>
    </row>
    <row r="5088" spans="4:8">
      <c r="D5088" s="168"/>
      <c r="E5088" s="169"/>
      <c r="F5088" s="170"/>
      <c r="G5088" s="171"/>
      <c r="H5088" s="171"/>
    </row>
    <row r="5089" spans="4:8">
      <c r="D5089" s="168"/>
      <c r="E5089" s="169"/>
      <c r="F5089" s="170"/>
      <c r="G5089" s="171"/>
      <c r="H5089" s="171"/>
    </row>
    <row r="5090" spans="4:8">
      <c r="D5090" s="168"/>
      <c r="E5090" s="169"/>
      <c r="F5090" s="170"/>
      <c r="G5090" s="171"/>
      <c r="H5090" s="171"/>
    </row>
    <row r="5091" spans="4:8">
      <c r="D5091" s="168"/>
      <c r="E5091" s="169"/>
      <c r="F5091" s="170"/>
      <c r="G5091" s="171"/>
      <c r="H5091" s="171"/>
    </row>
    <row r="5092" spans="4:8">
      <c r="D5092" s="168"/>
      <c r="E5092" s="169"/>
      <c r="F5092" s="170"/>
      <c r="G5092" s="171"/>
      <c r="H5092" s="171"/>
    </row>
    <row r="5093" spans="4:8">
      <c r="D5093" s="168"/>
      <c r="E5093" s="169"/>
      <c r="F5093" s="170"/>
      <c r="G5093" s="171"/>
      <c r="H5093" s="171"/>
    </row>
    <row r="5094" spans="4:8">
      <c r="D5094" s="168"/>
      <c r="E5094" s="169"/>
      <c r="F5094" s="170"/>
      <c r="G5094" s="171"/>
      <c r="H5094" s="171"/>
    </row>
    <row r="5095" spans="4:8">
      <c r="D5095" s="168"/>
      <c r="E5095" s="169"/>
      <c r="F5095" s="170"/>
      <c r="G5095" s="171"/>
      <c r="H5095" s="171"/>
    </row>
    <row r="5096" spans="4:8">
      <c r="D5096" s="168"/>
      <c r="E5096" s="169"/>
      <c r="F5096" s="170"/>
      <c r="G5096" s="171"/>
      <c r="H5096" s="171"/>
    </row>
    <row r="5097" spans="4:8">
      <c r="D5097" s="168"/>
      <c r="E5097" s="169"/>
      <c r="F5097" s="170"/>
      <c r="G5097" s="171"/>
      <c r="H5097" s="171"/>
    </row>
    <row r="5098" spans="4:8">
      <c r="D5098" s="168"/>
      <c r="E5098" s="169"/>
      <c r="F5098" s="170"/>
      <c r="G5098" s="171"/>
      <c r="H5098" s="171"/>
    </row>
    <row r="5099" spans="4:8">
      <c r="D5099" s="168"/>
      <c r="E5099" s="169"/>
      <c r="F5099" s="170"/>
      <c r="G5099" s="171"/>
      <c r="H5099" s="171"/>
    </row>
    <row r="5100" spans="4:8">
      <c r="D5100" s="168"/>
      <c r="E5100" s="169"/>
      <c r="F5100" s="170"/>
      <c r="G5100" s="171"/>
      <c r="H5100" s="171"/>
    </row>
    <row r="5101" spans="4:8">
      <c r="D5101" s="168"/>
      <c r="E5101" s="169"/>
      <c r="F5101" s="170"/>
      <c r="G5101" s="171"/>
      <c r="H5101" s="171"/>
    </row>
    <row r="5102" spans="4:8">
      <c r="D5102" s="168"/>
      <c r="E5102" s="169"/>
      <c r="F5102" s="170"/>
      <c r="G5102" s="171"/>
      <c r="H5102" s="171"/>
    </row>
    <row r="5103" spans="4:8">
      <c r="D5103" s="168"/>
      <c r="E5103" s="169"/>
      <c r="F5103" s="170"/>
      <c r="G5103" s="171"/>
      <c r="H5103" s="171"/>
    </row>
    <row r="5104" spans="4:8">
      <c r="D5104" s="168"/>
      <c r="E5104" s="169"/>
      <c r="F5104" s="170"/>
      <c r="G5104" s="171"/>
      <c r="H5104" s="171"/>
    </row>
    <row r="5105" spans="4:8">
      <c r="D5105" s="168"/>
      <c r="E5105" s="169"/>
      <c r="F5105" s="170"/>
      <c r="G5105" s="171"/>
      <c r="H5105" s="171"/>
    </row>
    <row r="5106" spans="4:8">
      <c r="D5106" s="168"/>
      <c r="E5106" s="169"/>
      <c r="F5106" s="170"/>
      <c r="G5106" s="171"/>
      <c r="H5106" s="171"/>
    </row>
    <row r="5107" spans="4:8">
      <c r="D5107" s="168"/>
      <c r="E5107" s="169"/>
      <c r="F5107" s="170"/>
      <c r="G5107" s="171"/>
      <c r="H5107" s="171"/>
    </row>
    <row r="5108" spans="4:8">
      <c r="D5108" s="168"/>
      <c r="E5108" s="169"/>
      <c r="F5108" s="170"/>
      <c r="G5108" s="171"/>
      <c r="H5108" s="171"/>
    </row>
    <row r="5109" spans="4:8">
      <c r="D5109" s="168"/>
      <c r="E5109" s="169"/>
      <c r="F5109" s="170"/>
      <c r="G5109" s="171"/>
      <c r="H5109" s="171"/>
    </row>
    <row r="5110" spans="4:8">
      <c r="D5110" s="168"/>
      <c r="E5110" s="169"/>
      <c r="F5110" s="170"/>
      <c r="G5110" s="171"/>
      <c r="H5110" s="171"/>
    </row>
    <row r="5111" spans="4:8">
      <c r="D5111" s="168"/>
      <c r="E5111" s="169"/>
      <c r="F5111" s="170"/>
      <c r="G5111" s="171"/>
      <c r="H5111" s="171"/>
    </row>
    <row r="5112" spans="4:8">
      <c r="D5112" s="168"/>
      <c r="E5112" s="169"/>
      <c r="F5112" s="170"/>
      <c r="G5112" s="171"/>
      <c r="H5112" s="171"/>
    </row>
    <row r="5113" spans="4:8">
      <c r="D5113" s="168"/>
      <c r="E5113" s="169"/>
      <c r="F5113" s="170"/>
      <c r="G5113" s="171"/>
      <c r="H5113" s="171"/>
    </row>
    <row r="5114" spans="4:8">
      <c r="D5114" s="168"/>
      <c r="E5114" s="169"/>
      <c r="F5114" s="170"/>
      <c r="G5114" s="171"/>
      <c r="H5114" s="171"/>
    </row>
    <row r="5115" spans="4:8">
      <c r="D5115" s="168"/>
      <c r="E5115" s="169"/>
      <c r="F5115" s="170"/>
      <c r="G5115" s="171"/>
      <c r="H5115" s="171"/>
    </row>
    <row r="5116" spans="4:8">
      <c r="D5116" s="168"/>
      <c r="E5116" s="169"/>
      <c r="F5116" s="170"/>
      <c r="G5116" s="171"/>
      <c r="H5116" s="171"/>
    </row>
    <row r="5117" spans="4:8">
      <c r="D5117" s="168"/>
      <c r="E5117" s="169"/>
      <c r="F5117" s="170"/>
      <c r="G5117" s="171"/>
      <c r="H5117" s="171"/>
    </row>
    <row r="5118" spans="4:8">
      <c r="D5118" s="168"/>
      <c r="E5118" s="169"/>
      <c r="F5118" s="170"/>
      <c r="G5118" s="171"/>
      <c r="H5118" s="171"/>
    </row>
    <row r="5119" spans="4:8">
      <c r="D5119" s="168"/>
      <c r="E5119" s="169"/>
      <c r="F5119" s="170"/>
      <c r="G5119" s="171"/>
      <c r="H5119" s="171"/>
    </row>
    <row r="5120" spans="4:8">
      <c r="D5120" s="168"/>
      <c r="E5120" s="169"/>
      <c r="F5120" s="170"/>
      <c r="G5120" s="171"/>
      <c r="H5120" s="171"/>
    </row>
    <row r="5121" spans="4:8">
      <c r="D5121" s="168"/>
      <c r="E5121" s="169"/>
      <c r="F5121" s="170"/>
      <c r="G5121" s="171"/>
      <c r="H5121" s="171"/>
    </row>
    <row r="5122" spans="4:8">
      <c r="D5122" s="168"/>
      <c r="E5122" s="169"/>
      <c r="F5122" s="170"/>
      <c r="G5122" s="171"/>
      <c r="H5122" s="171"/>
    </row>
    <row r="5123" spans="4:8">
      <c r="D5123" s="168"/>
      <c r="E5123" s="169"/>
      <c r="F5123" s="170"/>
      <c r="G5123" s="171"/>
      <c r="H5123" s="171"/>
    </row>
    <row r="5124" spans="4:8">
      <c r="D5124" s="168"/>
      <c r="E5124" s="169"/>
      <c r="F5124" s="170"/>
      <c r="G5124" s="171"/>
      <c r="H5124" s="171"/>
    </row>
    <row r="5125" spans="4:8">
      <c r="D5125" s="168"/>
      <c r="E5125" s="169"/>
      <c r="F5125" s="170"/>
      <c r="G5125" s="171"/>
      <c r="H5125" s="171"/>
    </row>
    <row r="5126" spans="4:8">
      <c r="D5126" s="168"/>
      <c r="E5126" s="169"/>
      <c r="F5126" s="170"/>
      <c r="G5126" s="171"/>
      <c r="H5126" s="171"/>
    </row>
    <row r="5127" spans="4:8">
      <c r="D5127" s="168"/>
      <c r="E5127" s="169"/>
      <c r="F5127" s="170"/>
      <c r="G5127" s="171"/>
      <c r="H5127" s="171"/>
    </row>
    <row r="5128" spans="4:8">
      <c r="D5128" s="168"/>
      <c r="E5128" s="169"/>
      <c r="F5128" s="170"/>
      <c r="G5128" s="171"/>
      <c r="H5128" s="171"/>
    </row>
    <row r="5129" spans="4:8">
      <c r="D5129" s="168"/>
      <c r="E5129" s="169"/>
      <c r="F5129" s="170"/>
      <c r="G5129" s="171"/>
      <c r="H5129" s="171"/>
    </row>
    <row r="5130" spans="4:8">
      <c r="D5130" s="168"/>
      <c r="E5130" s="169"/>
      <c r="F5130" s="170"/>
      <c r="G5130" s="171"/>
      <c r="H5130" s="171"/>
    </row>
    <row r="5131" spans="4:8">
      <c r="D5131" s="168"/>
      <c r="E5131" s="169"/>
      <c r="F5131" s="170"/>
      <c r="G5131" s="171"/>
      <c r="H5131" s="171"/>
    </row>
    <row r="5132" spans="4:8">
      <c r="D5132" s="168"/>
      <c r="E5132" s="169"/>
      <c r="F5132" s="170"/>
      <c r="G5132" s="171"/>
      <c r="H5132" s="171"/>
    </row>
    <row r="5133" spans="4:8">
      <c r="D5133" s="168"/>
      <c r="E5133" s="169"/>
      <c r="F5133" s="170"/>
      <c r="G5133" s="171"/>
      <c r="H5133" s="171"/>
    </row>
    <row r="5134" spans="4:8">
      <c r="D5134" s="168"/>
      <c r="E5134" s="169"/>
      <c r="F5134" s="170"/>
      <c r="G5134" s="171"/>
      <c r="H5134" s="171"/>
    </row>
    <row r="5135" spans="4:8">
      <c r="D5135" s="168"/>
      <c r="E5135" s="169"/>
      <c r="F5135" s="170"/>
      <c r="G5135" s="171"/>
      <c r="H5135" s="171"/>
    </row>
    <row r="5136" spans="4:8">
      <c r="D5136" s="168"/>
      <c r="E5136" s="169"/>
      <c r="F5136" s="170"/>
      <c r="G5136" s="171"/>
      <c r="H5136" s="171"/>
    </row>
    <row r="5137" spans="4:8">
      <c r="D5137" s="168"/>
      <c r="E5137" s="169"/>
      <c r="F5137" s="170"/>
      <c r="G5137" s="171"/>
      <c r="H5137" s="171"/>
    </row>
    <row r="5138" spans="4:8">
      <c r="D5138" s="168"/>
      <c r="E5138" s="169"/>
      <c r="F5138" s="170"/>
      <c r="G5138" s="171"/>
      <c r="H5138" s="171"/>
    </row>
    <row r="5139" spans="4:8">
      <c r="D5139" s="168"/>
      <c r="E5139" s="169"/>
      <c r="F5139" s="170"/>
      <c r="G5139" s="171"/>
      <c r="H5139" s="171"/>
    </row>
    <row r="5140" spans="4:8">
      <c r="D5140" s="168"/>
      <c r="E5140" s="169"/>
      <c r="F5140" s="170"/>
      <c r="G5140" s="171"/>
      <c r="H5140" s="171"/>
    </row>
    <row r="5141" spans="4:8">
      <c r="D5141" s="168"/>
      <c r="E5141" s="169"/>
      <c r="F5141" s="170"/>
      <c r="G5141" s="171"/>
      <c r="H5141" s="171"/>
    </row>
    <row r="5142" spans="4:8">
      <c r="D5142" s="168"/>
      <c r="E5142" s="169"/>
      <c r="F5142" s="170"/>
      <c r="G5142" s="171"/>
      <c r="H5142" s="171"/>
    </row>
    <row r="5143" spans="4:8">
      <c r="D5143" s="168"/>
      <c r="E5143" s="169"/>
      <c r="F5143" s="170"/>
      <c r="G5143" s="171"/>
      <c r="H5143" s="171"/>
    </row>
    <row r="5144" spans="4:8">
      <c r="D5144" s="168"/>
      <c r="E5144" s="169"/>
      <c r="F5144" s="170"/>
      <c r="G5144" s="171"/>
      <c r="H5144" s="171"/>
    </row>
    <row r="5145" spans="4:8">
      <c r="D5145" s="168"/>
      <c r="E5145" s="169"/>
      <c r="F5145" s="170"/>
      <c r="G5145" s="171"/>
      <c r="H5145" s="171"/>
    </row>
    <row r="5146" spans="4:8">
      <c r="D5146" s="168"/>
      <c r="E5146" s="169"/>
      <c r="F5146" s="170"/>
      <c r="G5146" s="171"/>
      <c r="H5146" s="171"/>
    </row>
    <row r="5147" spans="4:8">
      <c r="D5147" s="168"/>
      <c r="E5147" s="169"/>
      <c r="F5147" s="170"/>
      <c r="G5147" s="171"/>
      <c r="H5147" s="171"/>
    </row>
    <row r="5148" spans="4:8">
      <c r="D5148" s="168"/>
      <c r="E5148" s="169"/>
      <c r="F5148" s="170"/>
      <c r="G5148" s="171"/>
      <c r="H5148" s="171"/>
    </row>
    <row r="5149" spans="4:8">
      <c r="D5149" s="168"/>
      <c r="E5149" s="169"/>
      <c r="F5149" s="170"/>
      <c r="G5149" s="171"/>
      <c r="H5149" s="171"/>
    </row>
    <row r="5150" spans="4:8">
      <c r="D5150" s="168"/>
      <c r="E5150" s="169"/>
      <c r="F5150" s="170"/>
      <c r="G5150" s="171"/>
      <c r="H5150" s="171"/>
    </row>
    <row r="5151" spans="4:8">
      <c r="D5151" s="168"/>
      <c r="E5151" s="169"/>
      <c r="F5151" s="170"/>
      <c r="G5151" s="171"/>
      <c r="H5151" s="171"/>
    </row>
    <row r="5152" spans="4:8">
      <c r="D5152" s="168"/>
      <c r="E5152" s="169"/>
      <c r="F5152" s="170"/>
      <c r="G5152" s="171"/>
      <c r="H5152" s="171"/>
    </row>
    <row r="5153" spans="4:8">
      <c r="D5153" s="168"/>
      <c r="E5153" s="169"/>
      <c r="F5153" s="170"/>
      <c r="G5153" s="171"/>
      <c r="H5153" s="171"/>
    </row>
    <row r="5154" spans="4:8">
      <c r="D5154" s="168"/>
      <c r="E5154" s="169"/>
      <c r="F5154" s="170"/>
      <c r="G5154" s="171"/>
      <c r="H5154" s="171"/>
    </row>
    <row r="5155" spans="4:8">
      <c r="D5155" s="168"/>
      <c r="E5155" s="169"/>
      <c r="F5155" s="170"/>
      <c r="G5155" s="171"/>
      <c r="H5155" s="171"/>
    </row>
    <row r="5156" spans="4:8">
      <c r="D5156" s="168"/>
      <c r="E5156" s="169"/>
      <c r="F5156" s="170"/>
      <c r="G5156" s="171"/>
      <c r="H5156" s="171"/>
    </row>
    <row r="5157" spans="4:8">
      <c r="D5157" s="168"/>
      <c r="E5157" s="169"/>
      <c r="F5157" s="170"/>
      <c r="G5157" s="171"/>
      <c r="H5157" s="171"/>
    </row>
    <row r="5158" spans="4:8">
      <c r="D5158" s="168"/>
      <c r="E5158" s="169"/>
      <c r="F5158" s="170"/>
      <c r="G5158" s="171"/>
      <c r="H5158" s="171"/>
    </row>
    <row r="5159" spans="4:8">
      <c r="D5159" s="168"/>
      <c r="E5159" s="169"/>
      <c r="F5159" s="170"/>
      <c r="G5159" s="171"/>
      <c r="H5159" s="171"/>
    </row>
    <row r="5160" spans="4:8">
      <c r="D5160" s="168"/>
      <c r="E5160" s="169"/>
      <c r="F5160" s="170"/>
      <c r="G5160" s="171"/>
      <c r="H5160" s="171"/>
    </row>
    <row r="5161" spans="4:8">
      <c r="D5161" s="168"/>
      <c r="E5161" s="169"/>
      <c r="F5161" s="170"/>
      <c r="G5161" s="171"/>
      <c r="H5161" s="171"/>
    </row>
    <row r="5162" spans="4:8">
      <c r="D5162" s="168"/>
      <c r="E5162" s="169"/>
      <c r="F5162" s="170"/>
      <c r="G5162" s="171"/>
      <c r="H5162" s="171"/>
    </row>
    <row r="5163" spans="4:8">
      <c r="D5163" s="168"/>
      <c r="E5163" s="169"/>
      <c r="F5163" s="170"/>
      <c r="G5163" s="171"/>
      <c r="H5163" s="171"/>
    </row>
    <row r="5164" spans="4:8">
      <c r="D5164" s="168"/>
      <c r="E5164" s="169"/>
      <c r="F5164" s="170"/>
      <c r="G5164" s="171"/>
      <c r="H5164" s="171"/>
    </row>
    <row r="5165" spans="4:8">
      <c r="D5165" s="168"/>
      <c r="E5165" s="169"/>
      <c r="F5165" s="170"/>
      <c r="G5165" s="171"/>
      <c r="H5165" s="171"/>
    </row>
    <row r="5166" spans="4:8">
      <c r="D5166" s="168"/>
      <c r="E5166" s="169"/>
      <c r="F5166" s="170"/>
      <c r="G5166" s="171"/>
      <c r="H5166" s="171"/>
    </row>
    <row r="5167" spans="4:8">
      <c r="D5167" s="168"/>
      <c r="E5167" s="169"/>
      <c r="F5167" s="170"/>
      <c r="G5167" s="171"/>
      <c r="H5167" s="171"/>
    </row>
    <row r="5168" spans="4:8">
      <c r="D5168" s="168"/>
      <c r="E5168" s="169"/>
      <c r="F5168" s="170"/>
      <c r="G5168" s="171"/>
      <c r="H5168" s="171"/>
    </row>
    <row r="5169" spans="4:8">
      <c r="D5169" s="168"/>
      <c r="E5169" s="169"/>
      <c r="F5169" s="170"/>
      <c r="G5169" s="171"/>
      <c r="H5169" s="171"/>
    </row>
    <row r="5170" spans="4:8">
      <c r="D5170" s="168"/>
      <c r="E5170" s="169"/>
      <c r="F5170" s="170"/>
      <c r="G5170" s="171"/>
      <c r="H5170" s="171"/>
    </row>
    <row r="5171" spans="4:8">
      <c r="D5171" s="168"/>
      <c r="E5171" s="169"/>
      <c r="F5171" s="170"/>
      <c r="G5171" s="171"/>
      <c r="H5171" s="171"/>
    </row>
    <row r="5172" spans="4:8">
      <c r="D5172" s="168"/>
      <c r="E5172" s="169"/>
      <c r="F5172" s="170"/>
      <c r="G5172" s="171"/>
      <c r="H5172" s="171"/>
    </row>
    <row r="5173" spans="4:8">
      <c r="D5173" s="168"/>
      <c r="E5173" s="169"/>
      <c r="F5173" s="170"/>
      <c r="G5173" s="171"/>
      <c r="H5173" s="171"/>
    </row>
    <row r="5174" spans="4:8">
      <c r="D5174" s="168"/>
      <c r="E5174" s="169"/>
      <c r="F5174" s="170"/>
      <c r="G5174" s="171"/>
      <c r="H5174" s="171"/>
    </row>
    <row r="5175" spans="4:8">
      <c r="D5175" s="168"/>
      <c r="E5175" s="169"/>
      <c r="F5175" s="170"/>
      <c r="G5175" s="171"/>
      <c r="H5175" s="171"/>
    </row>
    <row r="5176" spans="4:8">
      <c r="D5176" s="168"/>
      <c r="E5176" s="169"/>
      <c r="F5176" s="170"/>
      <c r="G5176" s="171"/>
      <c r="H5176" s="171"/>
    </row>
    <row r="5177" spans="4:8">
      <c r="D5177" s="168"/>
      <c r="E5177" s="169"/>
      <c r="F5177" s="170"/>
      <c r="G5177" s="171"/>
      <c r="H5177" s="171"/>
    </row>
    <row r="5178" spans="4:8">
      <c r="D5178" s="168"/>
      <c r="E5178" s="169"/>
      <c r="F5178" s="170"/>
      <c r="G5178" s="171"/>
      <c r="H5178" s="171"/>
    </row>
    <row r="5179" spans="4:8">
      <c r="D5179" s="168"/>
      <c r="E5179" s="169"/>
      <c r="F5179" s="170"/>
      <c r="G5179" s="171"/>
      <c r="H5179" s="171"/>
    </row>
    <row r="5180" spans="4:8">
      <c r="D5180" s="168"/>
      <c r="E5180" s="169"/>
      <c r="F5180" s="170"/>
      <c r="G5180" s="171"/>
      <c r="H5180" s="171"/>
    </row>
    <row r="5181" spans="4:8">
      <c r="D5181" s="168"/>
      <c r="E5181" s="169"/>
      <c r="F5181" s="170"/>
      <c r="G5181" s="171"/>
      <c r="H5181" s="171"/>
    </row>
    <row r="5182" spans="4:8">
      <c r="D5182" s="168"/>
      <c r="E5182" s="169"/>
      <c r="F5182" s="170"/>
      <c r="G5182" s="171"/>
      <c r="H5182" s="171"/>
    </row>
    <row r="5183" spans="4:8">
      <c r="D5183" s="168"/>
      <c r="E5183" s="169"/>
      <c r="F5183" s="170"/>
      <c r="G5183" s="171"/>
      <c r="H5183" s="171"/>
    </row>
    <row r="5184" spans="4:8">
      <c r="D5184" s="168"/>
      <c r="E5184" s="169"/>
      <c r="F5184" s="170"/>
      <c r="G5184" s="171"/>
      <c r="H5184" s="171"/>
    </row>
    <row r="5185" spans="4:8">
      <c r="D5185" s="168"/>
      <c r="E5185" s="169"/>
      <c r="F5185" s="170"/>
      <c r="G5185" s="171"/>
      <c r="H5185" s="171"/>
    </row>
    <row r="5186" spans="4:8">
      <c r="D5186" s="168"/>
      <c r="E5186" s="169"/>
      <c r="F5186" s="170"/>
      <c r="G5186" s="171"/>
      <c r="H5186" s="171"/>
    </row>
    <row r="5187" spans="4:8">
      <c r="D5187" s="168"/>
      <c r="E5187" s="169"/>
      <c r="F5187" s="170"/>
      <c r="G5187" s="171"/>
      <c r="H5187" s="171"/>
    </row>
    <row r="5188" spans="4:8">
      <c r="D5188" s="168"/>
      <c r="E5188" s="169"/>
      <c r="F5188" s="170"/>
      <c r="G5188" s="171"/>
      <c r="H5188" s="171"/>
    </row>
    <row r="5189" spans="4:8">
      <c r="D5189" s="168"/>
      <c r="E5189" s="169"/>
      <c r="F5189" s="170"/>
      <c r="G5189" s="171"/>
      <c r="H5189" s="171"/>
    </row>
    <row r="5190" spans="4:8">
      <c r="D5190" s="168"/>
      <c r="E5190" s="169"/>
      <c r="F5190" s="170"/>
      <c r="G5190" s="171"/>
      <c r="H5190" s="171"/>
    </row>
    <row r="5191" spans="4:8">
      <c r="D5191" s="168"/>
      <c r="E5191" s="169"/>
      <c r="F5191" s="170"/>
      <c r="G5191" s="171"/>
      <c r="H5191" s="171"/>
    </row>
    <row r="5192" spans="4:8">
      <c r="D5192" s="168"/>
      <c r="E5192" s="169"/>
      <c r="F5192" s="170"/>
      <c r="G5192" s="171"/>
      <c r="H5192" s="171"/>
    </row>
    <row r="5193" spans="4:8">
      <c r="D5193" s="168"/>
      <c r="E5193" s="169"/>
      <c r="F5193" s="170"/>
      <c r="G5193" s="171"/>
      <c r="H5193" s="171"/>
    </row>
    <row r="5194" spans="4:8">
      <c r="D5194" s="168"/>
      <c r="E5194" s="169"/>
      <c r="F5194" s="170"/>
      <c r="G5194" s="171"/>
      <c r="H5194" s="171"/>
    </row>
    <row r="5195" spans="4:8">
      <c r="D5195" s="168"/>
      <c r="E5195" s="169"/>
      <c r="F5195" s="170"/>
      <c r="G5195" s="171"/>
      <c r="H5195" s="171"/>
    </row>
    <row r="5196" spans="4:8">
      <c r="D5196" s="168"/>
      <c r="E5196" s="169"/>
      <c r="F5196" s="170"/>
      <c r="G5196" s="171"/>
      <c r="H5196" s="171"/>
    </row>
    <row r="5197" spans="4:8">
      <c r="D5197" s="168"/>
      <c r="E5197" s="169"/>
      <c r="F5197" s="170"/>
      <c r="G5197" s="171"/>
      <c r="H5197" s="171"/>
    </row>
    <row r="5198" spans="4:8">
      <c r="D5198" s="168"/>
      <c r="E5198" s="169"/>
      <c r="F5198" s="170"/>
      <c r="G5198" s="171"/>
      <c r="H5198" s="171"/>
    </row>
    <row r="5199" spans="4:8">
      <c r="D5199" s="168"/>
      <c r="E5199" s="169"/>
      <c r="F5199" s="170"/>
      <c r="G5199" s="171"/>
      <c r="H5199" s="171"/>
    </row>
    <row r="5200" spans="4:8">
      <c r="D5200" s="168"/>
      <c r="E5200" s="169"/>
      <c r="F5200" s="170"/>
      <c r="G5200" s="171"/>
      <c r="H5200" s="171"/>
    </row>
    <row r="5201" spans="4:8">
      <c r="D5201" s="168"/>
      <c r="E5201" s="169"/>
      <c r="F5201" s="170"/>
      <c r="G5201" s="171"/>
      <c r="H5201" s="171"/>
    </row>
    <row r="5202" spans="4:8">
      <c r="D5202" s="168"/>
      <c r="E5202" s="169"/>
      <c r="F5202" s="170"/>
      <c r="G5202" s="171"/>
      <c r="H5202" s="171"/>
    </row>
    <row r="5203" spans="4:8">
      <c r="D5203" s="168"/>
      <c r="E5203" s="169"/>
      <c r="F5203" s="170"/>
      <c r="G5203" s="171"/>
      <c r="H5203" s="171"/>
    </row>
    <row r="5204" spans="4:8">
      <c r="D5204" s="168"/>
      <c r="E5204" s="169"/>
      <c r="F5204" s="170"/>
      <c r="G5204" s="171"/>
      <c r="H5204" s="171"/>
    </row>
    <row r="5205" spans="4:8">
      <c r="D5205" s="168"/>
      <c r="E5205" s="169"/>
      <c r="F5205" s="170"/>
      <c r="G5205" s="171"/>
      <c r="H5205" s="171"/>
    </row>
    <row r="5206" spans="4:8">
      <c r="D5206" s="168"/>
      <c r="E5206" s="169"/>
      <c r="F5206" s="170"/>
      <c r="G5206" s="171"/>
      <c r="H5206" s="171"/>
    </row>
    <row r="5207" spans="4:8">
      <c r="D5207" s="168"/>
      <c r="E5207" s="169"/>
      <c r="F5207" s="170"/>
      <c r="G5207" s="171"/>
      <c r="H5207" s="171"/>
    </row>
    <row r="5208" spans="4:8">
      <c r="D5208" s="168"/>
      <c r="E5208" s="169"/>
      <c r="F5208" s="170"/>
      <c r="G5208" s="171"/>
      <c r="H5208" s="171"/>
    </row>
    <row r="5209" spans="4:8">
      <c r="D5209" s="168"/>
      <c r="E5209" s="169"/>
      <c r="F5209" s="170"/>
      <c r="G5209" s="171"/>
      <c r="H5209" s="171"/>
    </row>
    <row r="5210" spans="4:8">
      <c r="D5210" s="168"/>
      <c r="E5210" s="169"/>
      <c r="F5210" s="170"/>
      <c r="G5210" s="171"/>
      <c r="H5210" s="171"/>
    </row>
    <row r="5211" spans="4:8">
      <c r="D5211" s="168"/>
      <c r="E5211" s="169"/>
      <c r="F5211" s="170"/>
      <c r="G5211" s="171"/>
      <c r="H5211" s="171"/>
    </row>
    <row r="5212" spans="4:8">
      <c r="D5212" s="168"/>
      <c r="E5212" s="169"/>
      <c r="F5212" s="170"/>
      <c r="G5212" s="171"/>
      <c r="H5212" s="171"/>
    </row>
    <row r="5213" spans="4:8">
      <c r="D5213" s="168"/>
      <c r="E5213" s="169"/>
      <c r="F5213" s="170"/>
      <c r="G5213" s="171"/>
      <c r="H5213" s="171"/>
    </row>
    <row r="5214" spans="4:8">
      <c r="D5214" s="168"/>
      <c r="E5214" s="169"/>
      <c r="F5214" s="170"/>
      <c r="G5214" s="171"/>
      <c r="H5214" s="171"/>
    </row>
    <row r="5215" spans="4:8">
      <c r="D5215" s="168"/>
      <c r="E5215" s="169"/>
      <c r="F5215" s="170"/>
      <c r="G5215" s="171"/>
      <c r="H5215" s="171"/>
    </row>
    <row r="5216" spans="4:8">
      <c r="D5216" s="168"/>
      <c r="E5216" s="169"/>
      <c r="F5216" s="170"/>
      <c r="G5216" s="171"/>
      <c r="H5216" s="171"/>
    </row>
    <row r="5217" spans="4:8">
      <c r="D5217" s="168"/>
      <c r="E5217" s="169"/>
      <c r="F5217" s="170"/>
      <c r="G5217" s="171"/>
      <c r="H5217" s="171"/>
    </row>
    <row r="5218" spans="4:8">
      <c r="D5218" s="168"/>
      <c r="E5218" s="169"/>
      <c r="F5218" s="170"/>
      <c r="G5218" s="171"/>
      <c r="H5218" s="171"/>
    </row>
    <row r="5219" spans="4:8">
      <c r="D5219" s="168"/>
      <c r="E5219" s="169"/>
      <c r="F5219" s="170"/>
      <c r="G5219" s="171"/>
      <c r="H5219" s="171"/>
    </row>
    <row r="5220" spans="4:8">
      <c r="D5220" s="168"/>
      <c r="E5220" s="169"/>
      <c r="F5220" s="170"/>
      <c r="G5220" s="171"/>
      <c r="H5220" s="171"/>
    </row>
    <row r="5221" spans="4:8">
      <c r="D5221" s="168"/>
      <c r="E5221" s="169"/>
      <c r="F5221" s="170"/>
      <c r="G5221" s="171"/>
      <c r="H5221" s="171"/>
    </row>
    <row r="5222" spans="4:8">
      <c r="D5222" s="168"/>
      <c r="E5222" s="169"/>
      <c r="F5222" s="170"/>
      <c r="G5222" s="171"/>
      <c r="H5222" s="171"/>
    </row>
    <row r="5223" spans="4:8">
      <c r="D5223" s="168"/>
      <c r="E5223" s="169"/>
      <c r="F5223" s="170"/>
      <c r="G5223" s="171"/>
      <c r="H5223" s="171"/>
    </row>
    <row r="5224" spans="4:8">
      <c r="D5224" s="168"/>
      <c r="E5224" s="169"/>
      <c r="F5224" s="170"/>
      <c r="G5224" s="171"/>
      <c r="H5224" s="171"/>
    </row>
    <row r="5225" spans="4:8">
      <c r="D5225" s="168"/>
      <c r="E5225" s="169"/>
      <c r="F5225" s="170"/>
      <c r="G5225" s="171"/>
      <c r="H5225" s="171"/>
    </row>
    <row r="5226" spans="4:8">
      <c r="D5226" s="168"/>
      <c r="E5226" s="169"/>
      <c r="F5226" s="170"/>
      <c r="G5226" s="171"/>
      <c r="H5226" s="171"/>
    </row>
    <row r="5227" spans="4:8">
      <c r="D5227" s="168"/>
      <c r="E5227" s="169"/>
      <c r="F5227" s="170"/>
      <c r="G5227" s="171"/>
      <c r="H5227" s="171"/>
    </row>
    <row r="5228" spans="4:8">
      <c r="D5228" s="168"/>
      <c r="E5228" s="169"/>
      <c r="F5228" s="170"/>
      <c r="G5228" s="171"/>
      <c r="H5228" s="171"/>
    </row>
    <row r="5229" spans="4:8">
      <c r="D5229" s="168"/>
      <c r="E5229" s="169"/>
      <c r="F5229" s="170"/>
      <c r="G5229" s="171"/>
      <c r="H5229" s="171"/>
    </row>
    <row r="5230" spans="4:8">
      <c r="D5230" s="168"/>
      <c r="E5230" s="169"/>
      <c r="F5230" s="170"/>
      <c r="G5230" s="171"/>
      <c r="H5230" s="171"/>
    </row>
    <row r="5231" spans="4:8">
      <c r="D5231" s="168"/>
      <c r="E5231" s="169"/>
      <c r="F5231" s="170"/>
      <c r="G5231" s="171"/>
      <c r="H5231" s="171"/>
    </row>
    <row r="5232" spans="4:8">
      <c r="D5232" s="168"/>
      <c r="E5232" s="169"/>
      <c r="F5232" s="170"/>
      <c r="G5232" s="171"/>
      <c r="H5232" s="171"/>
    </row>
    <row r="5233" spans="4:8">
      <c r="D5233" s="168"/>
      <c r="E5233" s="169"/>
      <c r="F5233" s="170"/>
      <c r="G5233" s="171"/>
      <c r="H5233" s="171"/>
    </row>
    <row r="5234" spans="4:8">
      <c r="D5234" s="168"/>
      <c r="E5234" s="169"/>
      <c r="F5234" s="170"/>
      <c r="G5234" s="171"/>
      <c r="H5234" s="171"/>
    </row>
    <row r="5235" spans="4:8">
      <c r="D5235" s="168"/>
      <c r="E5235" s="169"/>
      <c r="F5235" s="170"/>
      <c r="G5235" s="171"/>
      <c r="H5235" s="171"/>
    </row>
    <row r="5236" spans="4:8">
      <c r="D5236" s="168"/>
      <c r="E5236" s="169"/>
      <c r="F5236" s="170"/>
      <c r="G5236" s="171"/>
      <c r="H5236" s="171"/>
    </row>
    <row r="5237" spans="4:8">
      <c r="D5237" s="168"/>
      <c r="E5237" s="169"/>
      <c r="F5237" s="170"/>
      <c r="G5237" s="171"/>
      <c r="H5237" s="171"/>
    </row>
    <row r="5238" spans="4:8">
      <c r="D5238" s="168"/>
      <c r="E5238" s="169"/>
      <c r="F5238" s="170"/>
      <c r="G5238" s="171"/>
      <c r="H5238" s="171"/>
    </row>
    <row r="5239" spans="4:8">
      <c r="D5239" s="168"/>
      <c r="E5239" s="169"/>
      <c r="F5239" s="170"/>
      <c r="G5239" s="171"/>
      <c r="H5239" s="171"/>
    </row>
    <row r="5240" spans="4:8">
      <c r="D5240" s="168"/>
      <c r="E5240" s="169"/>
      <c r="F5240" s="170"/>
      <c r="G5240" s="171"/>
      <c r="H5240" s="171"/>
    </row>
    <row r="5241" spans="4:8">
      <c r="D5241" s="168"/>
      <c r="E5241" s="169"/>
      <c r="F5241" s="170"/>
      <c r="G5241" s="171"/>
      <c r="H5241" s="171"/>
    </row>
    <row r="5242" spans="4:8">
      <c r="D5242" s="168"/>
      <c r="E5242" s="169"/>
      <c r="F5242" s="170"/>
      <c r="G5242" s="171"/>
      <c r="H5242" s="171"/>
    </row>
    <row r="5243" spans="4:8">
      <c r="D5243" s="168"/>
      <c r="E5243" s="169"/>
      <c r="F5243" s="170"/>
      <c r="G5243" s="171"/>
      <c r="H5243" s="171"/>
    </row>
    <row r="5244" spans="4:8">
      <c r="D5244" s="168"/>
      <c r="E5244" s="169"/>
      <c r="F5244" s="170"/>
      <c r="G5244" s="171"/>
      <c r="H5244" s="171"/>
    </row>
    <row r="5245" spans="4:8">
      <c r="D5245" s="168"/>
      <c r="E5245" s="169"/>
      <c r="F5245" s="170"/>
      <c r="G5245" s="171"/>
      <c r="H5245" s="171"/>
    </row>
    <row r="5246" spans="4:8">
      <c r="D5246" s="168"/>
      <c r="E5246" s="169"/>
      <c r="F5246" s="170"/>
      <c r="G5246" s="171"/>
      <c r="H5246" s="171"/>
    </row>
    <row r="5247" spans="4:8">
      <c r="D5247" s="168"/>
      <c r="E5247" s="169"/>
      <c r="F5247" s="170"/>
      <c r="G5247" s="171"/>
      <c r="H5247" s="171"/>
    </row>
    <row r="5248" spans="4:8">
      <c r="D5248" s="168"/>
      <c r="E5248" s="169"/>
      <c r="F5248" s="170"/>
      <c r="G5248" s="171"/>
      <c r="H5248" s="171"/>
    </row>
    <row r="5249" spans="4:8">
      <c r="D5249" s="168"/>
      <c r="E5249" s="169"/>
      <c r="F5249" s="170"/>
      <c r="G5249" s="171"/>
      <c r="H5249" s="171"/>
    </row>
    <row r="5250" spans="4:8">
      <c r="D5250" s="168"/>
      <c r="E5250" s="169"/>
      <c r="F5250" s="170"/>
      <c r="G5250" s="171"/>
      <c r="H5250" s="171"/>
    </row>
    <row r="5251" spans="4:8">
      <c r="D5251" s="168"/>
      <c r="E5251" s="169"/>
      <c r="F5251" s="170"/>
      <c r="G5251" s="171"/>
      <c r="H5251" s="171"/>
    </row>
    <row r="5252" spans="4:8">
      <c r="D5252" s="168"/>
      <c r="E5252" s="169"/>
      <c r="F5252" s="170"/>
      <c r="G5252" s="171"/>
      <c r="H5252" s="171"/>
    </row>
    <row r="5253" spans="4:8">
      <c r="D5253" s="168"/>
      <c r="E5253" s="169"/>
      <c r="F5253" s="170"/>
      <c r="G5253" s="171"/>
      <c r="H5253" s="171"/>
    </row>
    <row r="5254" spans="4:8">
      <c r="D5254" s="168"/>
      <c r="E5254" s="169"/>
      <c r="F5254" s="170"/>
      <c r="G5254" s="171"/>
      <c r="H5254" s="171"/>
    </row>
    <row r="5255" spans="4:8">
      <c r="D5255" s="168"/>
      <c r="E5255" s="169"/>
      <c r="F5255" s="170"/>
      <c r="G5255" s="171"/>
      <c r="H5255" s="171"/>
    </row>
    <row r="5256" spans="4:8">
      <c r="D5256" s="168"/>
      <c r="E5256" s="169"/>
      <c r="F5256" s="170"/>
      <c r="G5256" s="171"/>
      <c r="H5256" s="171"/>
    </row>
    <row r="5257" spans="4:8">
      <c r="D5257" s="168"/>
      <c r="E5257" s="169"/>
      <c r="F5257" s="170"/>
      <c r="G5257" s="171"/>
      <c r="H5257" s="171"/>
    </row>
    <row r="5258" spans="4:8">
      <c r="D5258" s="168"/>
      <c r="E5258" s="169"/>
      <c r="F5258" s="170"/>
      <c r="G5258" s="171"/>
      <c r="H5258" s="171"/>
    </row>
    <row r="5259" spans="4:8">
      <c r="D5259" s="168"/>
      <c r="E5259" s="169"/>
      <c r="F5259" s="170"/>
      <c r="G5259" s="171"/>
      <c r="H5259" s="171"/>
    </row>
    <row r="5260" spans="4:8">
      <c r="D5260" s="168"/>
      <c r="E5260" s="169"/>
      <c r="F5260" s="170"/>
      <c r="G5260" s="171"/>
      <c r="H5260" s="171"/>
    </row>
    <row r="5261" spans="4:8">
      <c r="D5261" s="168"/>
      <c r="E5261" s="169"/>
      <c r="F5261" s="170"/>
      <c r="G5261" s="171"/>
      <c r="H5261" s="171"/>
    </row>
    <row r="5262" spans="4:8">
      <c r="D5262" s="168"/>
      <c r="E5262" s="169"/>
      <c r="F5262" s="170"/>
      <c r="G5262" s="171"/>
      <c r="H5262" s="171"/>
    </row>
    <row r="5263" spans="4:8">
      <c r="D5263" s="168"/>
      <c r="E5263" s="169"/>
      <c r="F5263" s="170"/>
      <c r="G5263" s="171"/>
      <c r="H5263" s="171"/>
    </row>
    <row r="5264" spans="4:8">
      <c r="D5264" s="168"/>
      <c r="E5264" s="169"/>
      <c r="F5264" s="170"/>
      <c r="G5264" s="171"/>
      <c r="H5264" s="171"/>
    </row>
    <row r="5265" spans="4:8">
      <c r="D5265" s="168"/>
      <c r="E5265" s="169"/>
      <c r="F5265" s="170"/>
      <c r="G5265" s="171"/>
      <c r="H5265" s="171"/>
    </row>
    <row r="5266" spans="4:8">
      <c r="D5266" s="168"/>
      <c r="E5266" s="169"/>
      <c r="F5266" s="170"/>
      <c r="G5266" s="171"/>
      <c r="H5266" s="171"/>
    </row>
    <row r="5267" spans="4:8">
      <c r="D5267" s="168"/>
      <c r="E5267" s="169"/>
      <c r="F5267" s="170"/>
      <c r="G5267" s="171"/>
      <c r="H5267" s="171"/>
    </row>
    <row r="5268" spans="4:8">
      <c r="D5268" s="168"/>
      <c r="E5268" s="169"/>
      <c r="F5268" s="170"/>
      <c r="G5268" s="171"/>
      <c r="H5268" s="171"/>
    </row>
    <row r="5269" spans="4:8">
      <c r="D5269" s="168"/>
      <c r="E5269" s="169"/>
      <c r="F5269" s="170"/>
      <c r="G5269" s="171"/>
      <c r="H5269" s="171"/>
    </row>
    <row r="5270" spans="4:8">
      <c r="D5270" s="168"/>
      <c r="E5270" s="169"/>
      <c r="F5270" s="170"/>
      <c r="G5270" s="171"/>
      <c r="H5270" s="171"/>
    </row>
    <row r="5271" spans="4:8">
      <c r="D5271" s="168"/>
      <c r="E5271" s="169"/>
      <c r="F5271" s="170"/>
      <c r="G5271" s="171"/>
      <c r="H5271" s="171"/>
    </row>
    <row r="5272" spans="4:8">
      <c r="D5272" s="168"/>
      <c r="E5272" s="169"/>
      <c r="F5272" s="170"/>
      <c r="G5272" s="171"/>
      <c r="H5272" s="171"/>
    </row>
    <row r="5273" spans="4:8">
      <c r="D5273" s="168"/>
      <c r="E5273" s="169"/>
      <c r="F5273" s="170"/>
      <c r="G5273" s="171"/>
      <c r="H5273" s="171"/>
    </row>
    <row r="5274" spans="4:8">
      <c r="D5274" s="168"/>
      <c r="E5274" s="169"/>
      <c r="F5274" s="170"/>
      <c r="G5274" s="171"/>
      <c r="H5274" s="171"/>
    </row>
    <row r="5275" spans="4:8">
      <c r="D5275" s="168"/>
      <c r="E5275" s="169"/>
      <c r="F5275" s="170"/>
      <c r="G5275" s="171"/>
      <c r="H5275" s="171"/>
    </row>
    <row r="5276" spans="4:8">
      <c r="D5276" s="168"/>
      <c r="E5276" s="169"/>
      <c r="F5276" s="170"/>
      <c r="G5276" s="171"/>
      <c r="H5276" s="171"/>
    </row>
    <row r="5277" spans="4:8">
      <c r="D5277" s="168"/>
      <c r="E5277" s="169"/>
      <c r="F5277" s="170"/>
      <c r="G5277" s="171"/>
      <c r="H5277" s="171"/>
    </row>
    <row r="5278" spans="4:8">
      <c r="D5278" s="168"/>
      <c r="E5278" s="169"/>
      <c r="F5278" s="170"/>
      <c r="G5278" s="171"/>
      <c r="H5278" s="171"/>
    </row>
    <row r="5279" spans="4:8">
      <c r="D5279" s="168"/>
      <c r="E5279" s="169"/>
      <c r="F5279" s="170"/>
      <c r="G5279" s="171"/>
      <c r="H5279" s="171"/>
    </row>
    <row r="5280" spans="4:8">
      <c r="D5280" s="168"/>
      <c r="E5280" s="169"/>
      <c r="F5280" s="170"/>
      <c r="G5280" s="171"/>
      <c r="H5280" s="171"/>
    </row>
    <row r="5281" spans="4:8">
      <c r="D5281" s="168"/>
      <c r="E5281" s="169"/>
      <c r="F5281" s="170"/>
      <c r="G5281" s="171"/>
      <c r="H5281" s="171"/>
    </row>
    <row r="5282" spans="4:8">
      <c r="D5282" s="168"/>
      <c r="E5282" s="169"/>
      <c r="F5282" s="170"/>
      <c r="G5282" s="171"/>
      <c r="H5282" s="171"/>
    </row>
    <row r="5283" spans="4:8">
      <c r="D5283" s="168"/>
      <c r="E5283" s="169"/>
      <c r="F5283" s="170"/>
      <c r="G5283" s="171"/>
      <c r="H5283" s="171"/>
    </row>
    <row r="5284" spans="4:8">
      <c r="D5284" s="168"/>
      <c r="E5284" s="169"/>
      <c r="F5284" s="170"/>
      <c r="G5284" s="171"/>
      <c r="H5284" s="171"/>
    </row>
    <row r="5285" spans="4:8">
      <c r="D5285" s="168"/>
      <c r="E5285" s="169"/>
      <c r="F5285" s="170"/>
      <c r="G5285" s="171"/>
      <c r="H5285" s="171"/>
    </row>
    <row r="5286" spans="4:8">
      <c r="D5286" s="168"/>
      <c r="E5286" s="169"/>
      <c r="F5286" s="170"/>
      <c r="G5286" s="171"/>
      <c r="H5286" s="171"/>
    </row>
    <row r="5287" spans="4:8">
      <c r="D5287" s="168"/>
      <c r="E5287" s="169"/>
      <c r="F5287" s="170"/>
      <c r="G5287" s="171"/>
      <c r="H5287" s="171"/>
    </row>
    <row r="5288" spans="4:8">
      <c r="D5288" s="168"/>
      <c r="E5288" s="169"/>
      <c r="F5288" s="170"/>
      <c r="G5288" s="171"/>
      <c r="H5288" s="171"/>
    </row>
    <row r="5289" spans="4:8">
      <c r="D5289" s="168"/>
      <c r="E5289" s="169"/>
      <c r="F5289" s="170"/>
      <c r="G5289" s="171"/>
      <c r="H5289" s="171"/>
    </row>
    <row r="5290" spans="4:8">
      <c r="D5290" s="168"/>
      <c r="E5290" s="169"/>
      <c r="F5290" s="170"/>
      <c r="G5290" s="171"/>
      <c r="H5290" s="171"/>
    </row>
    <row r="5291" spans="4:8">
      <c r="D5291" s="168"/>
      <c r="E5291" s="169"/>
      <c r="F5291" s="170"/>
      <c r="G5291" s="171"/>
      <c r="H5291" s="171"/>
    </row>
    <row r="5292" spans="4:8">
      <c r="D5292" s="168"/>
      <c r="E5292" s="169"/>
      <c r="F5292" s="170"/>
      <c r="G5292" s="171"/>
      <c r="H5292" s="171"/>
    </row>
    <row r="5293" spans="4:8">
      <c r="D5293" s="168"/>
      <c r="E5293" s="169"/>
      <c r="F5293" s="170"/>
      <c r="G5293" s="171"/>
      <c r="H5293" s="171"/>
    </row>
    <row r="5294" spans="4:8">
      <c r="D5294" s="168"/>
      <c r="E5294" s="169"/>
      <c r="F5294" s="170"/>
      <c r="G5294" s="171"/>
      <c r="H5294" s="171"/>
    </row>
    <row r="5295" spans="4:8">
      <c r="D5295" s="168"/>
      <c r="E5295" s="169"/>
      <c r="F5295" s="170"/>
      <c r="G5295" s="171"/>
      <c r="H5295" s="171"/>
    </row>
    <row r="5296" spans="4:8">
      <c r="D5296" s="168"/>
      <c r="E5296" s="169"/>
      <c r="F5296" s="170"/>
      <c r="G5296" s="171"/>
      <c r="H5296" s="171"/>
    </row>
    <row r="5297" spans="4:8">
      <c r="D5297" s="168"/>
      <c r="E5297" s="169"/>
      <c r="F5297" s="170"/>
      <c r="G5297" s="171"/>
      <c r="H5297" s="171"/>
    </row>
    <row r="5298" spans="4:8">
      <c r="D5298" s="168"/>
      <c r="E5298" s="169"/>
      <c r="F5298" s="170"/>
      <c r="G5298" s="171"/>
      <c r="H5298" s="171"/>
    </row>
    <row r="5299" spans="4:8">
      <c r="D5299" s="168"/>
      <c r="E5299" s="169"/>
      <c r="F5299" s="170"/>
      <c r="G5299" s="171"/>
      <c r="H5299" s="171"/>
    </row>
    <row r="5300" spans="4:8">
      <c r="D5300" s="168"/>
      <c r="E5300" s="169"/>
      <c r="F5300" s="170"/>
      <c r="G5300" s="171"/>
      <c r="H5300" s="171"/>
    </row>
    <row r="5301" spans="4:8">
      <c r="D5301" s="168"/>
      <c r="E5301" s="169"/>
      <c r="F5301" s="170"/>
      <c r="G5301" s="171"/>
      <c r="H5301" s="171"/>
    </row>
    <row r="5302" spans="4:8">
      <c r="D5302" s="168"/>
      <c r="E5302" s="169"/>
      <c r="F5302" s="170"/>
      <c r="G5302" s="171"/>
      <c r="H5302" s="171"/>
    </row>
    <row r="5303" spans="4:8">
      <c r="D5303" s="168"/>
      <c r="E5303" s="169"/>
      <c r="F5303" s="170"/>
      <c r="G5303" s="171"/>
      <c r="H5303" s="171"/>
    </row>
    <row r="5304" spans="4:8">
      <c r="D5304" s="168"/>
      <c r="E5304" s="169"/>
      <c r="F5304" s="170"/>
      <c r="G5304" s="171"/>
      <c r="H5304" s="171"/>
    </row>
    <row r="5305" spans="4:8">
      <c r="D5305" s="168"/>
      <c r="E5305" s="169"/>
      <c r="F5305" s="170"/>
      <c r="G5305" s="171"/>
      <c r="H5305" s="171"/>
    </row>
    <row r="5306" spans="4:8">
      <c r="D5306" s="168"/>
      <c r="E5306" s="169"/>
      <c r="F5306" s="170"/>
      <c r="G5306" s="171"/>
      <c r="H5306" s="171"/>
    </row>
    <row r="5307" spans="4:8">
      <c r="D5307" s="168"/>
      <c r="E5307" s="169"/>
      <c r="F5307" s="170"/>
      <c r="G5307" s="171"/>
      <c r="H5307" s="171"/>
    </row>
    <row r="5308" spans="4:8">
      <c r="D5308" s="168"/>
      <c r="E5308" s="169"/>
      <c r="F5308" s="170"/>
      <c r="G5308" s="171"/>
      <c r="H5308" s="171"/>
    </row>
    <row r="5309" spans="4:8">
      <c r="D5309" s="168"/>
      <c r="E5309" s="169"/>
      <c r="F5309" s="170"/>
      <c r="G5309" s="171"/>
      <c r="H5309" s="171"/>
    </row>
    <row r="5310" spans="4:8">
      <c r="D5310" s="168"/>
      <c r="E5310" s="169"/>
      <c r="F5310" s="170"/>
      <c r="G5310" s="171"/>
      <c r="H5310" s="171"/>
    </row>
    <row r="5311" spans="4:8">
      <c r="D5311" s="168"/>
      <c r="E5311" s="169"/>
      <c r="F5311" s="170"/>
      <c r="G5311" s="171"/>
      <c r="H5311" s="171"/>
    </row>
    <row r="5312" spans="4:8">
      <c r="D5312" s="168"/>
      <c r="E5312" s="169"/>
      <c r="F5312" s="170"/>
      <c r="G5312" s="171"/>
      <c r="H5312" s="171"/>
    </row>
    <row r="5313" spans="4:8">
      <c r="D5313" s="168"/>
      <c r="E5313" s="169"/>
      <c r="F5313" s="170"/>
      <c r="G5313" s="171"/>
      <c r="H5313" s="171"/>
    </row>
    <row r="5314" spans="4:8">
      <c r="D5314" s="168"/>
      <c r="E5314" s="169"/>
      <c r="F5314" s="170"/>
      <c r="G5314" s="171"/>
      <c r="H5314" s="171"/>
    </row>
    <row r="5315" spans="4:8">
      <c r="D5315" s="168"/>
      <c r="E5315" s="169"/>
      <c r="F5315" s="170"/>
      <c r="G5315" s="171"/>
      <c r="H5315" s="171"/>
    </row>
    <row r="5316" spans="4:8">
      <c r="D5316" s="168"/>
      <c r="E5316" s="169"/>
      <c r="F5316" s="170"/>
      <c r="G5316" s="171"/>
      <c r="H5316" s="171"/>
    </row>
    <row r="5317" spans="4:8">
      <c r="D5317" s="168"/>
      <c r="E5317" s="169"/>
      <c r="F5317" s="170"/>
      <c r="G5317" s="171"/>
      <c r="H5317" s="171"/>
    </row>
    <row r="5318" spans="4:8">
      <c r="D5318" s="168"/>
      <c r="E5318" s="169"/>
      <c r="F5318" s="170"/>
      <c r="G5318" s="171"/>
      <c r="H5318" s="171"/>
    </row>
    <row r="5319" spans="4:8">
      <c r="D5319" s="168"/>
      <c r="E5319" s="169"/>
      <c r="F5319" s="170"/>
      <c r="G5319" s="171"/>
      <c r="H5319" s="171"/>
    </row>
    <row r="5320" spans="4:8">
      <c r="D5320" s="168"/>
      <c r="E5320" s="169"/>
      <c r="F5320" s="170"/>
      <c r="G5320" s="171"/>
      <c r="H5320" s="171"/>
    </row>
    <row r="5321" spans="4:8">
      <c r="D5321" s="168"/>
      <c r="E5321" s="169"/>
      <c r="F5321" s="170"/>
      <c r="G5321" s="171"/>
      <c r="H5321" s="171"/>
    </row>
    <row r="5322" spans="4:8">
      <c r="D5322" s="168"/>
      <c r="E5322" s="169"/>
      <c r="F5322" s="170"/>
      <c r="G5322" s="171"/>
      <c r="H5322" s="171"/>
    </row>
    <row r="5323" spans="4:8">
      <c r="D5323" s="168"/>
      <c r="E5323" s="169"/>
      <c r="F5323" s="170"/>
      <c r="G5323" s="171"/>
      <c r="H5323" s="171"/>
    </row>
    <row r="5324" spans="4:8">
      <c r="D5324" s="168"/>
      <c r="E5324" s="169"/>
      <c r="F5324" s="170"/>
      <c r="G5324" s="171"/>
      <c r="H5324" s="171"/>
    </row>
    <row r="5325" spans="4:8">
      <c r="D5325" s="168"/>
      <c r="E5325" s="169"/>
      <c r="F5325" s="170"/>
      <c r="G5325" s="171"/>
      <c r="H5325" s="171"/>
    </row>
    <row r="5326" spans="4:8">
      <c r="D5326" s="168"/>
      <c r="E5326" s="169"/>
      <c r="F5326" s="170"/>
      <c r="G5326" s="171"/>
      <c r="H5326" s="171"/>
    </row>
    <row r="5327" spans="4:8">
      <c r="D5327" s="168"/>
      <c r="E5327" s="169"/>
      <c r="F5327" s="170"/>
      <c r="G5327" s="171"/>
      <c r="H5327" s="171"/>
    </row>
    <row r="5328" spans="4:8">
      <c r="D5328" s="168"/>
      <c r="E5328" s="169"/>
      <c r="F5328" s="170"/>
      <c r="G5328" s="171"/>
      <c r="H5328" s="171"/>
    </row>
    <row r="5329" spans="4:8">
      <c r="D5329" s="168"/>
      <c r="E5329" s="169"/>
      <c r="F5329" s="170"/>
      <c r="G5329" s="171"/>
      <c r="H5329" s="171"/>
    </row>
    <row r="5330" spans="4:8">
      <c r="D5330" s="168"/>
      <c r="E5330" s="169"/>
      <c r="F5330" s="170"/>
      <c r="G5330" s="171"/>
      <c r="H5330" s="171"/>
    </row>
    <row r="5331" spans="4:8">
      <c r="D5331" s="168"/>
      <c r="E5331" s="169"/>
      <c r="F5331" s="170"/>
      <c r="G5331" s="171"/>
      <c r="H5331" s="171"/>
    </row>
    <row r="5332" spans="4:8">
      <c r="D5332" s="168"/>
      <c r="E5332" s="169"/>
      <c r="F5332" s="170"/>
      <c r="G5332" s="171"/>
      <c r="H5332" s="171"/>
    </row>
    <row r="5333" spans="4:8">
      <c r="D5333" s="168"/>
      <c r="E5333" s="169"/>
      <c r="F5333" s="170"/>
      <c r="G5333" s="171"/>
      <c r="H5333" s="171"/>
    </row>
    <row r="5334" spans="4:8">
      <c r="D5334" s="168"/>
      <c r="E5334" s="169"/>
      <c r="F5334" s="170"/>
      <c r="G5334" s="171"/>
      <c r="H5334" s="171"/>
    </row>
    <row r="5335" spans="4:8">
      <c r="D5335" s="168"/>
      <c r="E5335" s="169"/>
      <c r="F5335" s="170"/>
      <c r="G5335" s="171"/>
      <c r="H5335" s="171"/>
    </row>
    <row r="5336" spans="4:8">
      <c r="D5336" s="168"/>
      <c r="E5336" s="169"/>
      <c r="F5336" s="170"/>
      <c r="G5336" s="171"/>
      <c r="H5336" s="171"/>
    </row>
    <row r="5337" spans="4:8">
      <c r="D5337" s="168"/>
      <c r="E5337" s="169"/>
      <c r="F5337" s="170"/>
      <c r="G5337" s="171"/>
      <c r="H5337" s="171"/>
    </row>
    <row r="5338" spans="4:8">
      <c r="D5338" s="168"/>
      <c r="E5338" s="169"/>
      <c r="F5338" s="170"/>
      <c r="G5338" s="171"/>
      <c r="H5338" s="171"/>
    </row>
    <row r="5339" spans="4:8">
      <c r="D5339" s="168"/>
      <c r="E5339" s="169"/>
      <c r="F5339" s="170"/>
      <c r="G5339" s="171"/>
      <c r="H5339" s="171"/>
    </row>
    <row r="5340" spans="4:8">
      <c r="D5340" s="168"/>
      <c r="E5340" s="169"/>
      <c r="F5340" s="170"/>
      <c r="G5340" s="171"/>
      <c r="H5340" s="171"/>
    </row>
    <row r="5341" spans="4:8">
      <c r="D5341" s="168"/>
      <c r="E5341" s="169"/>
      <c r="F5341" s="170"/>
      <c r="G5341" s="171"/>
      <c r="H5341" s="171"/>
    </row>
    <row r="5342" spans="4:8">
      <c r="D5342" s="168"/>
      <c r="E5342" s="169"/>
      <c r="F5342" s="170"/>
      <c r="G5342" s="171"/>
      <c r="H5342" s="171"/>
    </row>
    <row r="5343" spans="4:8">
      <c r="D5343" s="168"/>
      <c r="E5343" s="169"/>
      <c r="F5343" s="170"/>
      <c r="G5343" s="171"/>
      <c r="H5343" s="171"/>
    </row>
    <row r="5344" spans="4:8">
      <c r="D5344" s="168"/>
      <c r="E5344" s="169"/>
      <c r="F5344" s="170"/>
      <c r="G5344" s="171"/>
      <c r="H5344" s="171"/>
    </row>
    <row r="5345" spans="4:8">
      <c r="D5345" s="168"/>
      <c r="E5345" s="169"/>
      <c r="F5345" s="170"/>
      <c r="G5345" s="171"/>
      <c r="H5345" s="171"/>
    </row>
    <row r="5346" spans="4:8">
      <c r="D5346" s="168"/>
      <c r="E5346" s="169"/>
      <c r="F5346" s="170"/>
      <c r="G5346" s="171"/>
      <c r="H5346" s="171"/>
    </row>
    <row r="5347" spans="4:8">
      <c r="D5347" s="168"/>
      <c r="E5347" s="169"/>
      <c r="F5347" s="170"/>
      <c r="G5347" s="171"/>
      <c r="H5347" s="171"/>
    </row>
    <row r="5348" spans="4:8">
      <c r="D5348" s="168"/>
      <c r="E5348" s="169"/>
      <c r="F5348" s="170"/>
      <c r="G5348" s="171"/>
      <c r="H5348" s="171"/>
    </row>
    <row r="5349" spans="4:8">
      <c r="D5349" s="168"/>
      <c r="E5349" s="169"/>
      <c r="F5349" s="170"/>
      <c r="G5349" s="171"/>
      <c r="H5349" s="171"/>
    </row>
    <row r="5350" spans="4:8">
      <c r="D5350" s="168"/>
      <c r="E5350" s="169"/>
      <c r="F5350" s="170"/>
      <c r="G5350" s="171"/>
      <c r="H5350" s="171"/>
    </row>
    <row r="5351" spans="4:8">
      <c r="D5351" s="168"/>
      <c r="E5351" s="169"/>
      <c r="F5351" s="170"/>
      <c r="G5351" s="171"/>
      <c r="H5351" s="171"/>
    </row>
    <row r="5352" spans="4:8">
      <c r="D5352" s="168"/>
      <c r="E5352" s="169"/>
      <c r="F5352" s="170"/>
      <c r="G5352" s="171"/>
      <c r="H5352" s="171"/>
    </row>
    <row r="5353" spans="4:8">
      <c r="D5353" s="168"/>
      <c r="E5353" s="169"/>
      <c r="F5353" s="170"/>
      <c r="G5353" s="171"/>
      <c r="H5353" s="171"/>
    </row>
    <row r="5354" spans="4:8">
      <c r="D5354" s="168"/>
      <c r="E5354" s="169"/>
      <c r="F5354" s="170"/>
      <c r="G5354" s="171"/>
      <c r="H5354" s="171"/>
    </row>
    <row r="5355" spans="4:8">
      <c r="D5355" s="168"/>
      <c r="E5355" s="169"/>
      <c r="F5355" s="170"/>
      <c r="G5355" s="171"/>
      <c r="H5355" s="171"/>
    </row>
    <row r="5356" spans="4:8">
      <c r="D5356" s="168"/>
      <c r="E5356" s="169"/>
      <c r="F5356" s="170"/>
      <c r="G5356" s="171"/>
      <c r="H5356" s="171"/>
    </row>
    <row r="5357" spans="4:8">
      <c r="D5357" s="168"/>
      <c r="E5357" s="169"/>
      <c r="F5357" s="170"/>
      <c r="G5357" s="171"/>
      <c r="H5357" s="171"/>
    </row>
    <row r="5358" spans="4:8">
      <c r="D5358" s="168"/>
      <c r="E5358" s="169"/>
      <c r="F5358" s="170"/>
      <c r="G5358" s="171"/>
      <c r="H5358" s="171"/>
    </row>
    <row r="5359" spans="4:8">
      <c r="D5359" s="168"/>
      <c r="E5359" s="169"/>
      <c r="F5359" s="170"/>
      <c r="G5359" s="171"/>
      <c r="H5359" s="171"/>
    </row>
    <row r="5360" spans="4:8">
      <c r="D5360" s="168"/>
      <c r="E5360" s="169"/>
      <c r="F5360" s="170"/>
      <c r="G5360" s="171"/>
      <c r="H5360" s="171"/>
    </row>
    <row r="5361" spans="4:8">
      <c r="D5361" s="168"/>
      <c r="E5361" s="169"/>
      <c r="F5361" s="170"/>
      <c r="G5361" s="171"/>
      <c r="H5361" s="171"/>
    </row>
    <row r="5362" spans="4:8">
      <c r="D5362" s="168"/>
      <c r="E5362" s="169"/>
      <c r="F5362" s="170"/>
      <c r="G5362" s="171"/>
      <c r="H5362" s="171"/>
    </row>
    <row r="5363" spans="4:8">
      <c r="D5363" s="168"/>
      <c r="E5363" s="169"/>
      <c r="F5363" s="170"/>
      <c r="G5363" s="171"/>
      <c r="H5363" s="171"/>
    </row>
    <row r="5364" spans="4:8">
      <c r="D5364" s="168"/>
      <c r="E5364" s="169"/>
      <c r="F5364" s="170"/>
      <c r="G5364" s="171"/>
      <c r="H5364" s="171"/>
    </row>
    <row r="5365" spans="4:8">
      <c r="D5365" s="168"/>
      <c r="E5365" s="169"/>
      <c r="F5365" s="170"/>
      <c r="G5365" s="171"/>
      <c r="H5365" s="171"/>
    </row>
    <row r="5366" spans="4:8">
      <c r="D5366" s="168"/>
      <c r="E5366" s="169"/>
      <c r="F5366" s="170"/>
      <c r="G5366" s="171"/>
      <c r="H5366" s="171"/>
    </row>
    <row r="5367" spans="4:8">
      <c r="D5367" s="168"/>
      <c r="E5367" s="169"/>
      <c r="F5367" s="170"/>
      <c r="G5367" s="171"/>
      <c r="H5367" s="171"/>
    </row>
    <row r="5368" spans="4:8">
      <c r="D5368" s="168"/>
      <c r="E5368" s="169"/>
      <c r="F5368" s="170"/>
      <c r="G5368" s="171"/>
      <c r="H5368" s="171"/>
    </row>
    <row r="5369" spans="4:8">
      <c r="D5369" s="168"/>
      <c r="E5369" s="169"/>
      <c r="F5369" s="170"/>
      <c r="G5369" s="171"/>
      <c r="H5369" s="171"/>
    </row>
    <row r="5370" spans="4:8">
      <c r="D5370" s="168"/>
      <c r="E5370" s="169"/>
      <c r="F5370" s="170"/>
      <c r="G5370" s="171"/>
      <c r="H5370" s="171"/>
    </row>
    <row r="5371" spans="4:8">
      <c r="D5371" s="168"/>
      <c r="E5371" s="169"/>
      <c r="F5371" s="170"/>
      <c r="G5371" s="171"/>
      <c r="H5371" s="171"/>
    </row>
    <row r="5372" spans="4:8">
      <c r="D5372" s="168"/>
      <c r="E5372" s="169"/>
      <c r="F5372" s="170"/>
      <c r="G5372" s="171"/>
      <c r="H5372" s="171"/>
    </row>
    <row r="5373" spans="4:8">
      <c r="D5373" s="168"/>
      <c r="E5373" s="169"/>
      <c r="F5373" s="170"/>
      <c r="G5373" s="171"/>
      <c r="H5373" s="171"/>
    </row>
    <row r="5374" spans="4:8">
      <c r="D5374" s="168"/>
      <c r="E5374" s="169"/>
      <c r="F5374" s="170"/>
      <c r="G5374" s="171"/>
      <c r="H5374" s="171"/>
    </row>
    <row r="5375" spans="4:8">
      <c r="D5375" s="168"/>
      <c r="E5375" s="169"/>
      <c r="F5375" s="170"/>
      <c r="G5375" s="171"/>
      <c r="H5375" s="171"/>
    </row>
    <row r="5376" spans="4:8">
      <c r="D5376" s="168"/>
      <c r="E5376" s="169"/>
      <c r="F5376" s="170"/>
      <c r="G5376" s="171"/>
      <c r="H5376" s="171"/>
    </row>
    <row r="5377" spans="4:8">
      <c r="D5377" s="168"/>
      <c r="E5377" s="169"/>
      <c r="F5377" s="170"/>
      <c r="G5377" s="171"/>
      <c r="H5377" s="171"/>
    </row>
    <row r="5378" spans="4:8">
      <c r="D5378" s="168"/>
      <c r="E5378" s="169"/>
      <c r="F5378" s="170"/>
      <c r="G5378" s="171"/>
      <c r="H5378" s="171"/>
    </row>
    <row r="5379" spans="4:8">
      <c r="D5379" s="168"/>
      <c r="E5379" s="169"/>
      <c r="F5379" s="170"/>
      <c r="G5379" s="171"/>
      <c r="H5379" s="171"/>
    </row>
    <row r="5380" spans="4:8">
      <c r="D5380" s="168"/>
      <c r="E5380" s="169"/>
      <c r="F5380" s="170"/>
      <c r="G5380" s="171"/>
      <c r="H5380" s="171"/>
    </row>
    <row r="5381" spans="4:8">
      <c r="D5381" s="168"/>
      <c r="E5381" s="169"/>
      <c r="F5381" s="170"/>
      <c r="G5381" s="171"/>
      <c r="H5381" s="171"/>
    </row>
    <row r="5382" spans="4:8">
      <c r="D5382" s="168"/>
      <c r="E5382" s="169"/>
      <c r="F5382" s="170"/>
      <c r="G5382" s="171"/>
      <c r="H5382" s="171"/>
    </row>
    <row r="5383" spans="4:8">
      <c r="D5383" s="168"/>
      <c r="E5383" s="169"/>
      <c r="F5383" s="170"/>
      <c r="G5383" s="171"/>
      <c r="H5383" s="171"/>
    </row>
    <row r="5384" spans="4:8">
      <c r="D5384" s="168"/>
      <c r="E5384" s="169"/>
      <c r="F5384" s="170"/>
      <c r="G5384" s="171"/>
      <c r="H5384" s="171"/>
    </row>
    <row r="5385" spans="4:8">
      <c r="D5385" s="168"/>
      <c r="E5385" s="169"/>
      <c r="F5385" s="170"/>
      <c r="G5385" s="171"/>
      <c r="H5385" s="171"/>
    </row>
    <row r="5386" spans="4:8">
      <c r="D5386" s="168"/>
      <c r="E5386" s="169"/>
      <c r="F5386" s="170"/>
      <c r="G5386" s="171"/>
      <c r="H5386" s="171"/>
    </row>
    <row r="5387" spans="4:8">
      <c r="D5387" s="168"/>
      <c r="E5387" s="169"/>
      <c r="F5387" s="170"/>
      <c r="G5387" s="171"/>
      <c r="H5387" s="171"/>
    </row>
    <row r="5388" spans="4:8">
      <c r="D5388" s="168"/>
      <c r="E5388" s="169"/>
      <c r="F5388" s="170"/>
      <c r="G5388" s="171"/>
      <c r="H5388" s="171"/>
    </row>
    <row r="5389" spans="4:8">
      <c r="D5389" s="168"/>
      <c r="E5389" s="169"/>
      <c r="F5389" s="170"/>
      <c r="G5389" s="171"/>
      <c r="H5389" s="171"/>
    </row>
    <row r="5390" spans="4:8">
      <c r="D5390" s="168"/>
      <c r="E5390" s="169"/>
      <c r="F5390" s="170"/>
      <c r="G5390" s="171"/>
      <c r="H5390" s="171"/>
    </row>
    <row r="5391" spans="4:8">
      <c r="D5391" s="168"/>
      <c r="E5391" s="169"/>
      <c r="F5391" s="170"/>
      <c r="G5391" s="171"/>
      <c r="H5391" s="171"/>
    </row>
    <row r="5392" spans="4:8">
      <c r="D5392" s="168"/>
      <c r="E5392" s="169"/>
      <c r="F5392" s="170"/>
      <c r="G5392" s="171"/>
      <c r="H5392" s="171"/>
    </row>
    <row r="5393" spans="4:8">
      <c r="D5393" s="168"/>
      <c r="E5393" s="169"/>
      <c r="F5393" s="170"/>
      <c r="G5393" s="171"/>
      <c r="H5393" s="171"/>
    </row>
    <row r="5394" spans="4:8">
      <c r="D5394" s="168"/>
      <c r="E5394" s="169"/>
      <c r="F5394" s="170"/>
      <c r="G5394" s="171"/>
      <c r="H5394" s="171"/>
    </row>
    <row r="5395" spans="4:8">
      <c r="D5395" s="168"/>
      <c r="E5395" s="169"/>
      <c r="F5395" s="170"/>
      <c r="G5395" s="171"/>
      <c r="H5395" s="171"/>
    </row>
    <row r="5396" spans="4:8">
      <c r="D5396" s="168"/>
      <c r="E5396" s="169"/>
      <c r="F5396" s="170"/>
      <c r="G5396" s="171"/>
      <c r="H5396" s="171"/>
    </row>
    <row r="5397" spans="4:8">
      <c r="D5397" s="168"/>
      <c r="E5397" s="169"/>
      <c r="F5397" s="170"/>
      <c r="G5397" s="171"/>
      <c r="H5397" s="171"/>
    </row>
    <row r="5398" spans="4:8">
      <c r="D5398" s="168"/>
      <c r="E5398" s="169"/>
      <c r="F5398" s="170"/>
      <c r="G5398" s="171"/>
      <c r="H5398" s="171"/>
    </row>
    <row r="5399" spans="4:8">
      <c r="D5399" s="168"/>
      <c r="E5399" s="169"/>
      <c r="F5399" s="170"/>
      <c r="G5399" s="171"/>
      <c r="H5399" s="171"/>
    </row>
    <row r="5400" spans="4:8">
      <c r="D5400" s="168"/>
      <c r="E5400" s="169"/>
      <c r="F5400" s="170"/>
      <c r="G5400" s="171"/>
      <c r="H5400" s="171"/>
    </row>
    <row r="5401" spans="4:8">
      <c r="D5401" s="168"/>
      <c r="E5401" s="169"/>
      <c r="F5401" s="170"/>
      <c r="G5401" s="171"/>
      <c r="H5401" s="171"/>
    </row>
    <row r="5402" spans="4:8">
      <c r="D5402" s="168"/>
      <c r="E5402" s="169"/>
      <c r="F5402" s="170"/>
      <c r="G5402" s="171"/>
      <c r="H5402" s="171"/>
    </row>
    <row r="5403" spans="4:8">
      <c r="D5403" s="168"/>
      <c r="E5403" s="169"/>
      <c r="F5403" s="170"/>
      <c r="G5403" s="171"/>
      <c r="H5403" s="171"/>
    </row>
    <row r="5404" spans="4:8">
      <c r="D5404" s="168"/>
      <c r="E5404" s="169"/>
      <c r="F5404" s="170"/>
      <c r="G5404" s="171"/>
      <c r="H5404" s="171"/>
    </row>
    <row r="5405" spans="4:8">
      <c r="D5405" s="168"/>
      <c r="E5405" s="169"/>
      <c r="F5405" s="170"/>
      <c r="G5405" s="171"/>
      <c r="H5405" s="171"/>
    </row>
    <row r="5406" spans="4:8">
      <c r="D5406" s="168"/>
      <c r="E5406" s="169"/>
      <c r="F5406" s="170"/>
      <c r="G5406" s="171"/>
      <c r="H5406" s="171"/>
    </row>
    <row r="5407" spans="4:8">
      <c r="D5407" s="168"/>
      <c r="E5407" s="169"/>
      <c r="F5407" s="170"/>
      <c r="G5407" s="171"/>
      <c r="H5407" s="171"/>
    </row>
    <row r="5408" spans="4:8">
      <c r="D5408" s="168"/>
      <c r="E5408" s="169"/>
      <c r="F5408" s="170"/>
      <c r="G5408" s="171"/>
      <c r="H5408" s="171"/>
    </row>
    <row r="5409" spans="4:8">
      <c r="D5409" s="168"/>
      <c r="E5409" s="169"/>
      <c r="F5409" s="170"/>
      <c r="G5409" s="171"/>
      <c r="H5409" s="171"/>
    </row>
    <row r="5410" spans="4:8">
      <c r="D5410" s="168"/>
      <c r="E5410" s="169"/>
      <c r="F5410" s="170"/>
      <c r="G5410" s="171"/>
      <c r="H5410" s="171"/>
    </row>
    <row r="5411" spans="4:8">
      <c r="D5411" s="168"/>
      <c r="E5411" s="169"/>
      <c r="F5411" s="170"/>
      <c r="G5411" s="171"/>
      <c r="H5411" s="171"/>
    </row>
    <row r="5412" spans="4:8">
      <c r="D5412" s="168"/>
      <c r="E5412" s="169"/>
      <c r="F5412" s="170"/>
      <c r="G5412" s="171"/>
      <c r="H5412" s="171"/>
    </row>
    <row r="5413" spans="4:8">
      <c r="D5413" s="168"/>
      <c r="E5413" s="169"/>
      <c r="F5413" s="170"/>
      <c r="G5413" s="171"/>
      <c r="H5413" s="171"/>
    </row>
    <row r="5414" spans="4:8">
      <c r="D5414" s="168"/>
      <c r="E5414" s="169"/>
      <c r="F5414" s="170"/>
      <c r="G5414" s="171"/>
      <c r="H5414" s="171"/>
    </row>
    <row r="5415" spans="4:8">
      <c r="D5415" s="168"/>
      <c r="E5415" s="169"/>
      <c r="F5415" s="170"/>
      <c r="G5415" s="171"/>
      <c r="H5415" s="171"/>
    </row>
    <row r="5416" spans="4:8">
      <c r="D5416" s="168"/>
      <c r="E5416" s="169"/>
      <c r="F5416" s="170"/>
      <c r="G5416" s="171"/>
      <c r="H5416" s="171"/>
    </row>
    <row r="5417" spans="4:8">
      <c r="D5417" s="168"/>
      <c r="E5417" s="169"/>
      <c r="F5417" s="170"/>
      <c r="G5417" s="171"/>
      <c r="H5417" s="171"/>
    </row>
    <row r="5418" spans="4:8">
      <c r="D5418" s="168"/>
      <c r="E5418" s="169"/>
      <c r="F5418" s="170"/>
      <c r="G5418" s="171"/>
      <c r="H5418" s="171"/>
    </row>
    <row r="5419" spans="4:8">
      <c r="D5419" s="168"/>
      <c r="E5419" s="169"/>
      <c r="F5419" s="170"/>
      <c r="G5419" s="171"/>
      <c r="H5419" s="171"/>
    </row>
    <row r="5420" spans="4:8">
      <c r="D5420" s="168"/>
      <c r="E5420" s="169"/>
      <c r="F5420" s="170"/>
      <c r="G5420" s="171"/>
      <c r="H5420" s="171"/>
    </row>
    <row r="5421" spans="4:8">
      <c r="D5421" s="168"/>
      <c r="E5421" s="169"/>
      <c r="F5421" s="170"/>
      <c r="G5421" s="171"/>
      <c r="H5421" s="171"/>
    </row>
    <row r="5422" spans="4:8">
      <c r="D5422" s="168"/>
      <c r="E5422" s="169"/>
      <c r="F5422" s="170"/>
      <c r="G5422" s="171"/>
      <c r="H5422" s="171"/>
    </row>
    <row r="5423" spans="4:8">
      <c r="D5423" s="168"/>
      <c r="E5423" s="169"/>
      <c r="F5423" s="170"/>
      <c r="G5423" s="171"/>
      <c r="H5423" s="171"/>
    </row>
    <row r="5424" spans="4:8">
      <c r="D5424" s="168"/>
      <c r="E5424" s="169"/>
      <c r="F5424" s="170"/>
      <c r="G5424" s="171"/>
      <c r="H5424" s="171"/>
    </row>
    <row r="5425" spans="4:8">
      <c r="D5425" s="168"/>
      <c r="E5425" s="169"/>
      <c r="F5425" s="170"/>
      <c r="G5425" s="171"/>
      <c r="H5425" s="171"/>
    </row>
    <row r="5426" spans="4:8">
      <c r="D5426" s="168"/>
      <c r="E5426" s="169"/>
      <c r="F5426" s="170"/>
      <c r="G5426" s="171"/>
      <c r="H5426" s="171"/>
    </row>
    <row r="5427" spans="4:8">
      <c r="D5427" s="168"/>
      <c r="E5427" s="169"/>
      <c r="F5427" s="170"/>
      <c r="G5427" s="171"/>
      <c r="H5427" s="171"/>
    </row>
    <row r="5428" spans="4:8">
      <c r="D5428" s="168"/>
      <c r="E5428" s="169"/>
      <c r="F5428" s="170"/>
      <c r="G5428" s="171"/>
      <c r="H5428" s="171"/>
    </row>
    <row r="5429" spans="4:8">
      <c r="D5429" s="168"/>
      <c r="E5429" s="169"/>
      <c r="F5429" s="170"/>
      <c r="G5429" s="171"/>
      <c r="H5429" s="171"/>
    </row>
    <row r="5430" spans="4:8">
      <c r="D5430" s="168"/>
      <c r="E5430" s="169"/>
      <c r="F5430" s="170"/>
      <c r="G5430" s="171"/>
      <c r="H5430" s="171"/>
    </row>
    <row r="5431" spans="4:8">
      <c r="D5431" s="168"/>
      <c r="E5431" s="169"/>
      <c r="F5431" s="170"/>
      <c r="G5431" s="171"/>
      <c r="H5431" s="171"/>
    </row>
    <row r="5432" spans="4:8">
      <c r="D5432" s="168"/>
      <c r="E5432" s="169"/>
      <c r="F5432" s="170"/>
      <c r="G5432" s="171"/>
      <c r="H5432" s="171"/>
    </row>
    <row r="5433" spans="4:8">
      <c r="D5433" s="168"/>
      <c r="E5433" s="169"/>
      <c r="F5433" s="170"/>
      <c r="G5433" s="171"/>
      <c r="H5433" s="171"/>
    </row>
    <row r="5434" spans="4:8">
      <c r="D5434" s="168"/>
      <c r="E5434" s="169"/>
      <c r="F5434" s="170"/>
      <c r="G5434" s="171"/>
      <c r="H5434" s="171"/>
    </row>
    <row r="5435" spans="4:8">
      <c r="D5435" s="168"/>
      <c r="E5435" s="169"/>
      <c r="F5435" s="170"/>
      <c r="G5435" s="171"/>
      <c r="H5435" s="171"/>
    </row>
    <row r="5436" spans="4:8">
      <c r="D5436" s="168"/>
      <c r="E5436" s="169"/>
      <c r="F5436" s="170"/>
      <c r="G5436" s="171"/>
      <c r="H5436" s="171"/>
    </row>
    <row r="5437" spans="4:8">
      <c r="D5437" s="168"/>
      <c r="E5437" s="169"/>
      <c r="F5437" s="170"/>
      <c r="G5437" s="171"/>
      <c r="H5437" s="171"/>
    </row>
    <row r="5438" spans="4:8">
      <c r="D5438" s="168"/>
      <c r="E5438" s="169"/>
      <c r="F5438" s="170"/>
      <c r="G5438" s="171"/>
      <c r="H5438" s="171"/>
    </row>
    <row r="5439" spans="4:8">
      <c r="D5439" s="168"/>
      <c r="E5439" s="169"/>
      <c r="F5439" s="170"/>
      <c r="G5439" s="171"/>
      <c r="H5439" s="171"/>
    </row>
    <row r="5440" spans="4:8">
      <c r="D5440" s="168"/>
      <c r="E5440" s="169"/>
      <c r="F5440" s="170"/>
      <c r="G5440" s="171"/>
      <c r="H5440" s="171"/>
    </row>
    <row r="5441" spans="4:8">
      <c r="D5441" s="168"/>
      <c r="E5441" s="169"/>
      <c r="F5441" s="170"/>
      <c r="G5441" s="171"/>
      <c r="H5441" s="171"/>
    </row>
    <row r="5442" spans="4:8">
      <c r="D5442" s="168"/>
      <c r="E5442" s="169"/>
      <c r="F5442" s="170"/>
      <c r="G5442" s="171"/>
      <c r="H5442" s="171"/>
    </row>
    <row r="5443" spans="4:8">
      <c r="D5443" s="168"/>
      <c r="E5443" s="169"/>
      <c r="F5443" s="170"/>
      <c r="G5443" s="171"/>
      <c r="H5443" s="171"/>
    </row>
    <row r="5444" spans="4:8">
      <c r="D5444" s="168"/>
      <c r="E5444" s="169"/>
      <c r="F5444" s="170"/>
      <c r="G5444" s="171"/>
      <c r="H5444" s="171"/>
    </row>
    <row r="5445" spans="4:8">
      <c r="D5445" s="168"/>
      <c r="E5445" s="169"/>
      <c r="F5445" s="170"/>
      <c r="G5445" s="171"/>
      <c r="H5445" s="171"/>
    </row>
    <row r="5446" spans="4:8">
      <c r="D5446" s="168"/>
      <c r="E5446" s="169"/>
      <c r="F5446" s="170"/>
      <c r="G5446" s="171"/>
      <c r="H5446" s="171"/>
    </row>
    <row r="5447" spans="4:8">
      <c r="D5447" s="168"/>
      <c r="E5447" s="169"/>
      <c r="F5447" s="170"/>
      <c r="G5447" s="171"/>
      <c r="H5447" s="171"/>
    </row>
    <row r="5448" spans="4:8">
      <c r="D5448" s="168"/>
      <c r="E5448" s="169"/>
      <c r="F5448" s="170"/>
      <c r="G5448" s="171"/>
      <c r="H5448" s="171"/>
    </row>
    <row r="5449" spans="4:8">
      <c r="D5449" s="168"/>
      <c r="E5449" s="169"/>
      <c r="F5449" s="170"/>
      <c r="G5449" s="171"/>
      <c r="H5449" s="171"/>
    </row>
    <row r="5450" spans="4:8">
      <c r="D5450" s="168"/>
      <c r="E5450" s="169"/>
      <c r="F5450" s="170"/>
      <c r="G5450" s="171"/>
      <c r="H5450" s="171"/>
    </row>
    <row r="5451" spans="4:8">
      <c r="D5451" s="168"/>
      <c r="E5451" s="169"/>
      <c r="F5451" s="170"/>
      <c r="G5451" s="171"/>
      <c r="H5451" s="171"/>
    </row>
    <row r="5452" spans="4:8">
      <c r="D5452" s="168"/>
      <c r="E5452" s="169"/>
      <c r="F5452" s="170"/>
      <c r="G5452" s="171"/>
      <c r="H5452" s="171"/>
    </row>
    <row r="5453" spans="4:8">
      <c r="D5453" s="168"/>
      <c r="E5453" s="169"/>
      <c r="F5453" s="170"/>
      <c r="G5453" s="171"/>
      <c r="H5453" s="171"/>
    </row>
    <row r="5454" spans="4:8">
      <c r="D5454" s="168"/>
      <c r="E5454" s="169"/>
      <c r="F5454" s="170"/>
      <c r="G5454" s="171"/>
      <c r="H5454" s="171"/>
    </row>
    <row r="5455" spans="4:8">
      <c r="D5455" s="168"/>
      <c r="E5455" s="169"/>
      <c r="F5455" s="170"/>
      <c r="G5455" s="171"/>
      <c r="H5455" s="171"/>
    </row>
    <row r="5456" spans="4:8">
      <c r="D5456" s="168"/>
      <c r="E5456" s="169"/>
      <c r="F5456" s="170"/>
      <c r="G5456" s="171"/>
      <c r="H5456" s="171"/>
    </row>
    <row r="5457" spans="4:8">
      <c r="D5457" s="168"/>
      <c r="E5457" s="169"/>
      <c r="F5457" s="170"/>
      <c r="G5457" s="171"/>
      <c r="H5457" s="171"/>
    </row>
    <row r="5458" spans="4:8">
      <c r="D5458" s="168"/>
      <c r="E5458" s="169"/>
      <c r="F5458" s="170"/>
      <c r="G5458" s="171"/>
      <c r="H5458" s="171"/>
    </row>
    <row r="5459" spans="4:8">
      <c r="D5459" s="168"/>
      <c r="E5459" s="169"/>
      <c r="F5459" s="170"/>
      <c r="G5459" s="171"/>
      <c r="H5459" s="171"/>
    </row>
    <row r="5460" spans="4:8">
      <c r="D5460" s="168"/>
      <c r="E5460" s="169"/>
      <c r="F5460" s="170"/>
      <c r="G5460" s="171"/>
      <c r="H5460" s="171"/>
    </row>
    <row r="5461" spans="4:8">
      <c r="D5461" s="168"/>
      <c r="E5461" s="169"/>
      <c r="F5461" s="170"/>
      <c r="G5461" s="171"/>
      <c r="H5461" s="171"/>
    </row>
    <row r="5462" spans="4:8">
      <c r="D5462" s="168"/>
      <c r="E5462" s="169"/>
      <c r="F5462" s="170"/>
      <c r="G5462" s="171"/>
      <c r="H5462" s="171"/>
    </row>
    <row r="5463" spans="4:8">
      <c r="D5463" s="168"/>
      <c r="E5463" s="169"/>
      <c r="F5463" s="170"/>
      <c r="G5463" s="171"/>
      <c r="H5463" s="171"/>
    </row>
    <row r="5464" spans="4:8">
      <c r="D5464" s="168"/>
      <c r="E5464" s="169"/>
      <c r="F5464" s="170"/>
      <c r="G5464" s="171"/>
      <c r="H5464" s="171"/>
    </row>
    <row r="5465" spans="4:8">
      <c r="D5465" s="168"/>
      <c r="E5465" s="169"/>
      <c r="F5465" s="170"/>
      <c r="G5465" s="171"/>
      <c r="H5465" s="171"/>
    </row>
    <row r="5466" spans="4:8">
      <c r="D5466" s="168"/>
      <c r="E5466" s="169"/>
      <c r="F5466" s="170"/>
      <c r="G5466" s="171"/>
      <c r="H5466" s="171"/>
    </row>
    <row r="5467" spans="4:8">
      <c r="D5467" s="168"/>
      <c r="E5467" s="169"/>
      <c r="F5467" s="170"/>
      <c r="G5467" s="171"/>
      <c r="H5467" s="171"/>
    </row>
    <row r="5468" spans="4:8">
      <c r="D5468" s="168"/>
      <c r="E5468" s="169"/>
      <c r="F5468" s="170"/>
      <c r="G5468" s="171"/>
      <c r="H5468" s="171"/>
    </row>
    <row r="5469" spans="4:8">
      <c r="D5469" s="168"/>
      <c r="E5469" s="169"/>
      <c r="F5469" s="170"/>
      <c r="G5469" s="171"/>
      <c r="H5469" s="171"/>
    </row>
    <row r="5470" spans="4:8">
      <c r="D5470" s="168"/>
      <c r="E5470" s="169"/>
      <c r="F5470" s="170"/>
      <c r="G5470" s="171"/>
      <c r="H5470" s="171"/>
    </row>
    <row r="5471" spans="4:8">
      <c r="D5471" s="168"/>
      <c r="E5471" s="169"/>
      <c r="F5471" s="170"/>
      <c r="G5471" s="171"/>
      <c r="H5471" s="171"/>
    </row>
    <row r="5472" spans="4:8">
      <c r="D5472" s="168"/>
      <c r="E5472" s="169"/>
      <c r="F5472" s="170"/>
      <c r="G5472" s="171"/>
      <c r="H5472" s="171"/>
    </row>
    <row r="5473" spans="4:8">
      <c r="D5473" s="168"/>
      <c r="E5473" s="169"/>
      <c r="F5473" s="170"/>
      <c r="G5473" s="171"/>
      <c r="H5473" s="171"/>
    </row>
    <row r="5474" spans="4:8">
      <c r="D5474" s="168"/>
      <c r="E5474" s="169"/>
      <c r="F5474" s="170"/>
      <c r="G5474" s="171"/>
      <c r="H5474" s="171"/>
    </row>
    <row r="5475" spans="4:8">
      <c r="D5475" s="168"/>
      <c r="E5475" s="169"/>
      <c r="F5475" s="170"/>
      <c r="G5475" s="171"/>
      <c r="H5475" s="171"/>
    </row>
    <row r="5476" spans="4:8">
      <c r="D5476" s="168"/>
      <c r="E5476" s="169"/>
      <c r="F5476" s="170"/>
      <c r="G5476" s="171"/>
      <c r="H5476" s="171"/>
    </row>
    <row r="5477" spans="4:8">
      <c r="D5477" s="168"/>
      <c r="E5477" s="169"/>
      <c r="F5477" s="170"/>
      <c r="G5477" s="171"/>
      <c r="H5477" s="171"/>
    </row>
    <row r="5478" spans="4:8">
      <c r="D5478" s="168"/>
      <c r="E5478" s="169"/>
      <c r="F5478" s="170"/>
      <c r="G5478" s="171"/>
      <c r="H5478" s="171"/>
    </row>
    <row r="5479" spans="4:8">
      <c r="D5479" s="168"/>
      <c r="E5479" s="169"/>
      <c r="F5479" s="170"/>
      <c r="G5479" s="171"/>
      <c r="H5479" s="171"/>
    </row>
    <row r="5480" spans="4:8">
      <c r="D5480" s="168"/>
      <c r="E5480" s="169"/>
      <c r="F5480" s="170"/>
      <c r="G5480" s="171"/>
      <c r="H5480" s="171"/>
    </row>
    <row r="5481" spans="4:8">
      <c r="D5481" s="168"/>
      <c r="E5481" s="169"/>
      <c r="F5481" s="170"/>
      <c r="G5481" s="171"/>
      <c r="H5481" s="171"/>
    </row>
    <row r="5482" spans="4:8">
      <c r="D5482" s="168"/>
      <c r="E5482" s="169"/>
      <c r="F5482" s="170"/>
      <c r="G5482" s="171"/>
      <c r="H5482" s="171"/>
    </row>
    <row r="5483" spans="4:8">
      <c r="D5483" s="168"/>
      <c r="E5483" s="169"/>
      <c r="F5483" s="170"/>
      <c r="G5483" s="171"/>
      <c r="H5483" s="171"/>
    </row>
    <row r="5484" spans="4:8">
      <c r="D5484" s="168"/>
      <c r="E5484" s="169"/>
      <c r="F5484" s="170"/>
      <c r="G5484" s="171"/>
      <c r="H5484" s="171"/>
    </row>
    <row r="5485" spans="4:8">
      <c r="D5485" s="168"/>
      <c r="E5485" s="169"/>
      <c r="F5485" s="170"/>
      <c r="G5485" s="171"/>
      <c r="H5485" s="171"/>
    </row>
    <row r="5486" spans="4:8">
      <c r="D5486" s="168"/>
      <c r="E5486" s="169"/>
      <c r="F5486" s="170"/>
      <c r="G5486" s="171"/>
      <c r="H5486" s="171"/>
    </row>
    <row r="5487" spans="4:8">
      <c r="D5487" s="168"/>
      <c r="E5487" s="169"/>
      <c r="F5487" s="170"/>
      <c r="G5487" s="171"/>
      <c r="H5487" s="171"/>
    </row>
    <row r="5488" spans="4:8">
      <c r="D5488" s="168"/>
      <c r="E5488" s="169"/>
      <c r="F5488" s="170"/>
      <c r="G5488" s="171"/>
      <c r="H5488" s="171"/>
    </row>
    <row r="5489" spans="4:8">
      <c r="D5489" s="168"/>
      <c r="E5489" s="169"/>
      <c r="F5489" s="170"/>
      <c r="G5489" s="171"/>
      <c r="H5489" s="171"/>
    </row>
    <row r="5490" spans="4:8">
      <c r="D5490" s="168"/>
      <c r="E5490" s="169"/>
      <c r="F5490" s="170"/>
      <c r="G5490" s="171"/>
      <c r="H5490" s="171"/>
    </row>
    <row r="5491" spans="4:8">
      <c r="D5491" s="168"/>
      <c r="E5491" s="169"/>
      <c r="F5491" s="170"/>
      <c r="G5491" s="171"/>
      <c r="H5491" s="171"/>
    </row>
    <row r="5492" spans="4:8">
      <c r="D5492" s="168"/>
      <c r="E5492" s="169"/>
      <c r="F5492" s="170"/>
      <c r="G5492" s="171"/>
      <c r="H5492" s="171"/>
    </row>
    <row r="5493" spans="4:8">
      <c r="D5493" s="168"/>
      <c r="E5493" s="169"/>
      <c r="F5493" s="170"/>
      <c r="G5493" s="171"/>
      <c r="H5493" s="171"/>
    </row>
    <row r="5494" spans="4:8">
      <c r="D5494" s="168"/>
      <c r="E5494" s="169"/>
      <c r="F5494" s="170"/>
      <c r="G5494" s="171"/>
      <c r="H5494" s="171"/>
    </row>
    <row r="5495" spans="4:8">
      <c r="D5495" s="168"/>
      <c r="E5495" s="169"/>
      <c r="F5495" s="170"/>
      <c r="G5495" s="171"/>
      <c r="H5495" s="171"/>
    </row>
    <row r="5496" spans="4:8">
      <c r="D5496" s="168"/>
      <c r="E5496" s="169"/>
      <c r="F5496" s="170"/>
      <c r="G5496" s="171"/>
      <c r="H5496" s="171"/>
    </row>
    <row r="5497" spans="4:8">
      <c r="D5497" s="168"/>
      <c r="E5497" s="169"/>
      <c r="F5497" s="170"/>
      <c r="G5497" s="171"/>
      <c r="H5497" s="171"/>
    </row>
    <row r="5498" spans="4:8">
      <c r="D5498" s="168"/>
      <c r="E5498" s="169"/>
      <c r="F5498" s="170"/>
      <c r="G5498" s="171"/>
      <c r="H5498" s="171"/>
    </row>
    <row r="5499" spans="4:8">
      <c r="D5499" s="168"/>
      <c r="E5499" s="169"/>
      <c r="F5499" s="170"/>
      <c r="G5499" s="171"/>
      <c r="H5499" s="171"/>
    </row>
    <row r="5500" spans="4:8">
      <c r="D5500" s="168"/>
      <c r="E5500" s="169"/>
      <c r="F5500" s="170"/>
      <c r="G5500" s="171"/>
      <c r="H5500" s="171"/>
    </row>
    <row r="5501" spans="4:8">
      <c r="D5501" s="168"/>
      <c r="E5501" s="169"/>
      <c r="F5501" s="170"/>
      <c r="G5501" s="171"/>
      <c r="H5501" s="171"/>
    </row>
    <row r="5502" spans="4:8">
      <c r="D5502" s="168"/>
      <c r="E5502" s="169"/>
      <c r="F5502" s="170"/>
      <c r="G5502" s="171"/>
      <c r="H5502" s="171"/>
    </row>
    <row r="5503" spans="4:8">
      <c r="D5503" s="168"/>
      <c r="E5503" s="169"/>
      <c r="F5503" s="170"/>
      <c r="G5503" s="171"/>
      <c r="H5503" s="171"/>
    </row>
    <row r="5504" spans="4:8">
      <c r="D5504" s="168"/>
      <c r="E5504" s="169"/>
      <c r="F5504" s="170"/>
      <c r="G5504" s="171"/>
      <c r="H5504" s="171"/>
    </row>
    <row r="5505" spans="4:8">
      <c r="D5505" s="168"/>
      <c r="E5505" s="169"/>
      <c r="F5505" s="170"/>
      <c r="G5505" s="171"/>
      <c r="H5505" s="171"/>
    </row>
    <row r="5506" spans="4:8">
      <c r="D5506" s="168"/>
      <c r="E5506" s="169"/>
      <c r="F5506" s="170"/>
      <c r="G5506" s="171"/>
      <c r="H5506" s="171"/>
    </row>
    <row r="5507" spans="4:8">
      <c r="D5507" s="168"/>
      <c r="E5507" s="169"/>
      <c r="F5507" s="170"/>
      <c r="G5507" s="171"/>
      <c r="H5507" s="171"/>
    </row>
    <row r="5508" spans="4:8">
      <c r="D5508" s="168"/>
      <c r="E5508" s="169"/>
      <c r="F5508" s="170"/>
      <c r="G5508" s="171"/>
      <c r="H5508" s="171"/>
    </row>
    <row r="5509" spans="4:8">
      <c r="D5509" s="168"/>
      <c r="E5509" s="169"/>
      <c r="F5509" s="170"/>
      <c r="G5509" s="171"/>
      <c r="H5509" s="171"/>
    </row>
    <row r="5510" spans="4:8">
      <c r="D5510" s="168"/>
      <c r="E5510" s="169"/>
      <c r="F5510" s="170"/>
      <c r="G5510" s="171"/>
      <c r="H5510" s="171"/>
    </row>
    <row r="5511" spans="4:8">
      <c r="D5511" s="168"/>
      <c r="E5511" s="169"/>
      <c r="F5511" s="170"/>
      <c r="G5511" s="171"/>
      <c r="H5511" s="171"/>
    </row>
    <row r="5512" spans="4:8">
      <c r="D5512" s="168"/>
      <c r="E5512" s="169"/>
      <c r="F5512" s="170"/>
      <c r="G5512" s="171"/>
      <c r="H5512" s="171"/>
    </row>
    <row r="5513" spans="4:8">
      <c r="D5513" s="168"/>
      <c r="E5513" s="169"/>
      <c r="F5513" s="170"/>
      <c r="G5513" s="171"/>
      <c r="H5513" s="171"/>
    </row>
    <row r="5514" spans="4:8">
      <c r="D5514" s="168"/>
      <c r="E5514" s="169"/>
      <c r="F5514" s="170"/>
      <c r="G5514" s="171"/>
      <c r="H5514" s="171"/>
    </row>
    <row r="5515" spans="4:8">
      <c r="D5515" s="168"/>
      <c r="E5515" s="169"/>
      <c r="F5515" s="170"/>
      <c r="G5515" s="171"/>
      <c r="H5515" s="171"/>
    </row>
    <row r="5516" spans="4:8">
      <c r="D5516" s="168"/>
      <c r="E5516" s="169"/>
      <c r="F5516" s="170"/>
      <c r="G5516" s="171"/>
      <c r="H5516" s="171"/>
    </row>
    <row r="5517" spans="4:8">
      <c r="D5517" s="168"/>
      <c r="E5517" s="169"/>
      <c r="F5517" s="170"/>
      <c r="G5517" s="171"/>
      <c r="H5517" s="171"/>
    </row>
    <row r="5518" spans="4:8">
      <c r="D5518" s="168"/>
      <c r="E5518" s="169"/>
      <c r="F5518" s="170"/>
      <c r="G5518" s="171"/>
      <c r="H5518" s="171"/>
    </row>
    <row r="5519" spans="4:8">
      <c r="D5519" s="168"/>
      <c r="E5519" s="169"/>
      <c r="F5519" s="170"/>
      <c r="G5519" s="171"/>
      <c r="H5519" s="171"/>
    </row>
    <row r="5520" spans="4:8">
      <c r="D5520" s="168"/>
      <c r="E5520" s="169"/>
      <c r="F5520" s="170"/>
      <c r="G5520" s="171"/>
      <c r="H5520" s="171"/>
    </row>
    <row r="5521" spans="4:8">
      <c r="D5521" s="168"/>
      <c r="E5521" s="169"/>
      <c r="F5521" s="170"/>
      <c r="G5521" s="171"/>
      <c r="H5521" s="171"/>
    </row>
    <row r="5522" spans="4:8">
      <c r="D5522" s="168"/>
      <c r="E5522" s="169"/>
      <c r="F5522" s="170"/>
      <c r="G5522" s="171"/>
      <c r="H5522" s="171"/>
    </row>
    <row r="5523" spans="4:8">
      <c r="D5523" s="168"/>
      <c r="E5523" s="169"/>
      <c r="F5523" s="170"/>
      <c r="G5523" s="171"/>
      <c r="H5523" s="171"/>
    </row>
    <row r="5524" spans="4:8">
      <c r="D5524" s="168"/>
      <c r="E5524" s="169"/>
      <c r="F5524" s="170"/>
      <c r="G5524" s="171"/>
      <c r="H5524" s="171"/>
    </row>
    <row r="5525" spans="4:8">
      <c r="D5525" s="168"/>
      <c r="E5525" s="169"/>
      <c r="F5525" s="170"/>
      <c r="G5525" s="171"/>
      <c r="H5525" s="171"/>
    </row>
    <row r="5526" spans="4:8">
      <c r="D5526" s="168"/>
      <c r="E5526" s="169"/>
      <c r="F5526" s="170"/>
      <c r="G5526" s="171"/>
      <c r="H5526" s="171"/>
    </row>
    <row r="5527" spans="4:8">
      <c r="D5527" s="168"/>
      <c r="E5527" s="169"/>
      <c r="F5527" s="170"/>
      <c r="G5527" s="171"/>
      <c r="H5527" s="171"/>
    </row>
    <row r="5528" spans="4:8">
      <c r="D5528" s="168"/>
      <c r="E5528" s="169"/>
      <c r="F5528" s="170"/>
      <c r="G5528" s="171"/>
      <c r="H5528" s="171"/>
    </row>
    <row r="5529" spans="4:8">
      <c r="D5529" s="168"/>
      <c r="E5529" s="169"/>
      <c r="F5529" s="170"/>
      <c r="G5529" s="171"/>
      <c r="H5529" s="171"/>
    </row>
    <row r="5530" spans="4:8">
      <c r="D5530" s="168"/>
      <c r="E5530" s="169"/>
      <c r="F5530" s="170"/>
      <c r="G5530" s="171"/>
      <c r="H5530" s="171"/>
    </row>
    <row r="5531" spans="4:8">
      <c r="D5531" s="168"/>
      <c r="E5531" s="169"/>
      <c r="F5531" s="170"/>
      <c r="G5531" s="171"/>
      <c r="H5531" s="171"/>
    </row>
    <row r="5532" spans="4:8">
      <c r="D5532" s="168"/>
      <c r="E5532" s="169"/>
      <c r="F5532" s="170"/>
      <c r="G5532" s="171"/>
      <c r="H5532" s="171"/>
    </row>
    <row r="5533" spans="4:8">
      <c r="D5533" s="168"/>
      <c r="E5533" s="169"/>
      <c r="F5533" s="170"/>
      <c r="G5533" s="171"/>
      <c r="H5533" s="171"/>
    </row>
    <row r="5534" spans="4:8">
      <c r="D5534" s="168"/>
      <c r="E5534" s="169"/>
      <c r="F5534" s="170"/>
      <c r="G5534" s="171"/>
      <c r="H5534" s="171"/>
    </row>
    <row r="5535" spans="4:8">
      <c r="D5535" s="168"/>
      <c r="E5535" s="169"/>
      <c r="F5535" s="170"/>
      <c r="G5535" s="171"/>
      <c r="H5535" s="171"/>
    </row>
    <row r="5536" spans="4:8">
      <c r="D5536" s="168"/>
      <c r="E5536" s="169"/>
      <c r="F5536" s="170"/>
      <c r="G5536" s="171"/>
      <c r="H5536" s="171"/>
    </row>
    <row r="5537" spans="4:8">
      <c r="D5537" s="168"/>
      <c r="E5537" s="169"/>
      <c r="F5537" s="170"/>
      <c r="G5537" s="171"/>
      <c r="H5537" s="171"/>
    </row>
    <row r="5538" spans="4:8">
      <c r="D5538" s="168"/>
      <c r="E5538" s="169"/>
      <c r="F5538" s="170"/>
      <c r="G5538" s="171"/>
      <c r="H5538" s="171"/>
    </row>
    <row r="5539" spans="4:8">
      <c r="D5539" s="168"/>
      <c r="E5539" s="169"/>
      <c r="F5539" s="170"/>
      <c r="G5539" s="171"/>
      <c r="H5539" s="171"/>
    </row>
    <row r="5540" spans="4:8">
      <c r="D5540" s="168"/>
      <c r="E5540" s="169"/>
      <c r="F5540" s="170"/>
      <c r="G5540" s="171"/>
      <c r="H5540" s="171"/>
    </row>
    <row r="5541" spans="4:8">
      <c r="D5541" s="168"/>
      <c r="E5541" s="169"/>
      <c r="F5541" s="170"/>
      <c r="G5541" s="171"/>
      <c r="H5541" s="171"/>
    </row>
    <row r="5542" spans="4:8">
      <c r="D5542" s="168"/>
      <c r="E5542" s="169"/>
      <c r="F5542" s="170"/>
      <c r="G5542" s="171"/>
      <c r="H5542" s="171"/>
    </row>
    <row r="5543" spans="4:8">
      <c r="D5543" s="168"/>
      <c r="E5543" s="169"/>
      <c r="F5543" s="170"/>
      <c r="G5543" s="171"/>
      <c r="H5543" s="171"/>
    </row>
    <row r="5544" spans="4:8">
      <c r="D5544" s="168"/>
      <c r="E5544" s="169"/>
      <c r="F5544" s="170"/>
      <c r="G5544" s="171"/>
      <c r="H5544" s="171"/>
    </row>
    <row r="5545" spans="4:8">
      <c r="D5545" s="168"/>
      <c r="E5545" s="169"/>
      <c r="F5545" s="170"/>
      <c r="G5545" s="171"/>
      <c r="H5545" s="171"/>
    </row>
    <row r="5546" spans="4:8">
      <c r="D5546" s="168"/>
      <c r="E5546" s="169"/>
      <c r="F5546" s="170"/>
      <c r="G5546" s="171"/>
      <c r="H5546" s="171"/>
    </row>
    <row r="5547" spans="4:8">
      <c r="D5547" s="168"/>
      <c r="E5547" s="169"/>
      <c r="F5547" s="170"/>
      <c r="G5547" s="171"/>
      <c r="H5547" s="171"/>
    </row>
    <row r="5548" spans="4:8">
      <c r="D5548" s="168"/>
      <c r="E5548" s="169"/>
      <c r="F5548" s="170"/>
      <c r="G5548" s="171"/>
      <c r="H5548" s="171"/>
    </row>
    <row r="5549" spans="4:8">
      <c r="D5549" s="168"/>
      <c r="E5549" s="169"/>
      <c r="F5549" s="170"/>
      <c r="G5549" s="171"/>
      <c r="H5549" s="171"/>
    </row>
    <row r="5550" spans="4:8">
      <c r="D5550" s="168"/>
      <c r="E5550" s="169"/>
      <c r="F5550" s="170"/>
      <c r="G5550" s="171"/>
      <c r="H5550" s="171"/>
    </row>
    <row r="5551" spans="4:8">
      <c r="D5551" s="168"/>
      <c r="E5551" s="169"/>
      <c r="F5551" s="170"/>
      <c r="G5551" s="171"/>
      <c r="H5551" s="171"/>
    </row>
    <row r="5552" spans="4:8">
      <c r="D5552" s="168"/>
      <c r="E5552" s="169"/>
      <c r="F5552" s="170"/>
      <c r="G5552" s="171"/>
      <c r="H5552" s="171"/>
    </row>
    <row r="5553" spans="4:8">
      <c r="D5553" s="168"/>
      <c r="E5553" s="169"/>
      <c r="F5553" s="170"/>
      <c r="G5553" s="171"/>
      <c r="H5553" s="171"/>
    </row>
    <row r="5554" spans="4:8">
      <c r="D5554" s="168"/>
      <c r="E5554" s="169"/>
      <c r="F5554" s="170"/>
      <c r="G5554" s="171"/>
      <c r="H5554" s="171"/>
    </row>
    <row r="5555" spans="4:8">
      <c r="D5555" s="168"/>
      <c r="E5555" s="169"/>
      <c r="F5555" s="170"/>
      <c r="G5555" s="171"/>
      <c r="H5555" s="171"/>
    </row>
    <row r="5556" spans="4:8">
      <c r="D5556" s="168"/>
      <c r="E5556" s="169"/>
      <c r="F5556" s="170"/>
      <c r="G5556" s="171"/>
      <c r="H5556" s="171"/>
    </row>
    <row r="5557" spans="4:8">
      <c r="D5557" s="168"/>
      <c r="E5557" s="169"/>
      <c r="F5557" s="170"/>
      <c r="G5557" s="171"/>
      <c r="H5557" s="171"/>
    </row>
    <row r="5558" spans="4:8">
      <c r="D5558" s="168"/>
      <c r="E5558" s="169"/>
      <c r="F5558" s="170"/>
      <c r="G5558" s="171"/>
      <c r="H5558" s="171"/>
    </row>
    <row r="5559" spans="4:8">
      <c r="D5559" s="168"/>
      <c r="E5559" s="169"/>
      <c r="F5559" s="170"/>
      <c r="G5559" s="171"/>
      <c r="H5559" s="171"/>
    </row>
    <row r="5560" spans="4:8">
      <c r="D5560" s="168"/>
      <c r="E5560" s="169"/>
      <c r="F5560" s="170"/>
      <c r="G5560" s="171"/>
      <c r="H5560" s="171"/>
    </row>
    <row r="5561" spans="4:8">
      <c r="D5561" s="168"/>
      <c r="E5561" s="169"/>
      <c r="F5561" s="170"/>
      <c r="G5561" s="171"/>
      <c r="H5561" s="171"/>
    </row>
    <row r="5562" spans="4:8">
      <c r="D5562" s="168"/>
      <c r="E5562" s="169"/>
      <c r="F5562" s="170"/>
      <c r="G5562" s="171"/>
      <c r="H5562" s="171"/>
    </row>
    <row r="5563" spans="4:8">
      <c r="D5563" s="168"/>
      <c r="E5563" s="169"/>
      <c r="F5563" s="170"/>
      <c r="G5563" s="171"/>
      <c r="H5563" s="171"/>
    </row>
    <row r="5564" spans="4:8">
      <c r="D5564" s="168"/>
      <c r="E5564" s="169"/>
      <c r="F5564" s="170"/>
      <c r="G5564" s="171"/>
      <c r="H5564" s="171"/>
    </row>
    <row r="5565" spans="4:8">
      <c r="D5565" s="168"/>
      <c r="E5565" s="169"/>
      <c r="F5565" s="170"/>
      <c r="G5565" s="171"/>
      <c r="H5565" s="171"/>
    </row>
    <row r="5566" spans="4:8">
      <c r="D5566" s="168"/>
      <c r="E5566" s="169"/>
      <c r="F5566" s="170"/>
      <c r="G5566" s="171"/>
      <c r="H5566" s="171"/>
    </row>
    <row r="5567" spans="4:8">
      <c r="D5567" s="168"/>
      <c r="E5567" s="169"/>
      <c r="F5567" s="170"/>
      <c r="G5567" s="171"/>
      <c r="H5567" s="171"/>
    </row>
    <row r="5568" spans="4:8">
      <c r="D5568" s="168"/>
      <c r="E5568" s="169"/>
      <c r="F5568" s="170"/>
      <c r="G5568" s="171"/>
      <c r="H5568" s="171"/>
    </row>
    <row r="5569" spans="4:8">
      <c r="D5569" s="168"/>
      <c r="E5569" s="169"/>
      <c r="F5569" s="170"/>
      <c r="G5569" s="171"/>
      <c r="H5569" s="171"/>
    </row>
    <row r="5570" spans="4:8">
      <c r="D5570" s="168"/>
      <c r="E5570" s="169"/>
      <c r="F5570" s="170"/>
      <c r="G5570" s="171"/>
      <c r="H5570" s="171"/>
    </row>
    <row r="5571" spans="4:8">
      <c r="D5571" s="168"/>
      <c r="E5571" s="169"/>
      <c r="F5571" s="170"/>
      <c r="G5571" s="171"/>
      <c r="H5571" s="171"/>
    </row>
    <row r="5572" spans="4:8">
      <c r="D5572" s="168"/>
      <c r="E5572" s="169"/>
      <c r="F5572" s="170"/>
      <c r="G5572" s="171"/>
      <c r="H5572" s="171"/>
    </row>
    <row r="5573" spans="4:8">
      <c r="D5573" s="168"/>
      <c r="E5573" s="169"/>
      <c r="F5573" s="170"/>
      <c r="G5573" s="171"/>
      <c r="H5573" s="171"/>
    </row>
    <row r="5574" spans="4:8">
      <c r="D5574" s="168"/>
      <c r="E5574" s="169"/>
      <c r="F5574" s="170"/>
      <c r="G5574" s="171"/>
      <c r="H5574" s="171"/>
    </row>
    <row r="5575" spans="4:8">
      <c r="D5575" s="168"/>
      <c r="E5575" s="169"/>
      <c r="F5575" s="170"/>
      <c r="G5575" s="171"/>
      <c r="H5575" s="171"/>
    </row>
    <row r="5576" spans="4:8">
      <c r="D5576" s="168"/>
      <c r="E5576" s="169"/>
      <c r="F5576" s="170"/>
      <c r="G5576" s="171"/>
      <c r="H5576" s="171"/>
    </row>
    <row r="5577" spans="4:8">
      <c r="D5577" s="168"/>
      <c r="E5577" s="169"/>
      <c r="F5577" s="170"/>
      <c r="G5577" s="171"/>
      <c r="H5577" s="171"/>
    </row>
    <row r="5578" spans="4:8">
      <c r="D5578" s="168"/>
      <c r="E5578" s="169"/>
      <c r="F5578" s="170"/>
      <c r="G5578" s="171"/>
      <c r="H5578" s="171"/>
    </row>
    <row r="5579" spans="4:8">
      <c r="D5579" s="168"/>
      <c r="E5579" s="169"/>
      <c r="F5579" s="170"/>
      <c r="G5579" s="171"/>
      <c r="H5579" s="171"/>
    </row>
    <row r="5580" spans="4:8">
      <c r="D5580" s="168"/>
      <c r="E5580" s="169"/>
      <c r="F5580" s="170"/>
      <c r="G5580" s="171"/>
      <c r="H5580" s="171"/>
    </row>
    <row r="5581" spans="4:8">
      <c r="D5581" s="168"/>
      <c r="E5581" s="169"/>
      <c r="F5581" s="170"/>
      <c r="G5581" s="171"/>
      <c r="H5581" s="171"/>
    </row>
    <row r="5582" spans="4:8">
      <c r="D5582" s="168"/>
      <c r="E5582" s="169"/>
      <c r="F5582" s="170"/>
      <c r="G5582" s="171"/>
      <c r="H5582" s="171"/>
    </row>
    <row r="5583" spans="4:8">
      <c r="D5583" s="168"/>
      <c r="E5583" s="169"/>
      <c r="F5583" s="170"/>
      <c r="G5583" s="171"/>
      <c r="H5583" s="171"/>
    </row>
    <row r="5584" spans="4:8">
      <c r="D5584" s="168"/>
      <c r="E5584" s="169"/>
      <c r="F5584" s="170"/>
      <c r="G5584" s="171"/>
      <c r="H5584" s="171"/>
    </row>
    <row r="5585" spans="4:8">
      <c r="D5585" s="168"/>
      <c r="E5585" s="169"/>
      <c r="F5585" s="170"/>
      <c r="G5585" s="171"/>
      <c r="H5585" s="171"/>
    </row>
    <row r="5586" spans="4:8">
      <c r="D5586" s="168"/>
      <c r="E5586" s="169"/>
      <c r="F5586" s="170"/>
      <c r="G5586" s="171"/>
      <c r="H5586" s="171"/>
    </row>
    <row r="5587" spans="4:8">
      <c r="D5587" s="168"/>
      <c r="E5587" s="169"/>
      <c r="F5587" s="170"/>
      <c r="G5587" s="171"/>
      <c r="H5587" s="171"/>
    </row>
    <row r="5588" spans="4:8">
      <c r="D5588" s="168"/>
      <c r="E5588" s="169"/>
      <c r="F5588" s="170"/>
      <c r="G5588" s="171"/>
      <c r="H5588" s="171"/>
    </row>
    <row r="5589" spans="4:8">
      <c r="D5589" s="168"/>
      <c r="E5589" s="169"/>
      <c r="F5589" s="170"/>
      <c r="G5589" s="171"/>
      <c r="H5589" s="171"/>
    </row>
    <row r="5590" spans="4:8">
      <c r="D5590" s="168"/>
      <c r="E5590" s="169"/>
      <c r="F5590" s="170"/>
      <c r="G5590" s="171"/>
      <c r="H5590" s="171"/>
    </row>
    <row r="5591" spans="4:8">
      <c r="D5591" s="168"/>
      <c r="E5591" s="169"/>
      <c r="F5591" s="170"/>
      <c r="G5591" s="171"/>
      <c r="H5591" s="171"/>
    </row>
    <row r="5592" spans="4:8">
      <c r="D5592" s="168"/>
      <c r="E5592" s="169"/>
      <c r="F5592" s="170"/>
      <c r="G5592" s="171"/>
      <c r="H5592" s="171"/>
    </row>
    <row r="5593" spans="4:8">
      <c r="D5593" s="168"/>
      <c r="E5593" s="169"/>
      <c r="F5593" s="170"/>
      <c r="G5593" s="171"/>
      <c r="H5593" s="171"/>
    </row>
    <row r="5594" spans="4:8">
      <c r="D5594" s="168"/>
      <c r="E5594" s="169"/>
      <c r="F5594" s="170"/>
      <c r="G5594" s="171"/>
      <c r="H5594" s="171"/>
    </row>
    <row r="5595" spans="4:8">
      <c r="D5595" s="168"/>
      <c r="E5595" s="169"/>
      <c r="F5595" s="170"/>
      <c r="G5595" s="171"/>
      <c r="H5595" s="171"/>
    </row>
    <row r="5596" spans="4:8">
      <c r="D5596" s="168"/>
      <c r="E5596" s="169"/>
      <c r="F5596" s="170"/>
      <c r="G5596" s="171"/>
      <c r="H5596" s="171"/>
    </row>
    <row r="5597" spans="4:8">
      <c r="D5597" s="168"/>
      <c r="E5597" s="169"/>
      <c r="F5597" s="170"/>
      <c r="G5597" s="171"/>
      <c r="H5597" s="171"/>
    </row>
    <row r="5598" spans="4:8">
      <c r="D5598" s="168"/>
      <c r="E5598" s="169"/>
      <c r="F5598" s="170"/>
      <c r="G5598" s="171"/>
      <c r="H5598" s="171"/>
    </row>
    <row r="5599" spans="4:8">
      <c r="D5599" s="168"/>
      <c r="E5599" s="169"/>
      <c r="F5599" s="170"/>
      <c r="G5599" s="171"/>
      <c r="H5599" s="171"/>
    </row>
    <row r="5600" spans="4:8">
      <c r="D5600" s="168"/>
      <c r="E5600" s="169"/>
      <c r="F5600" s="170"/>
      <c r="G5600" s="171"/>
      <c r="H5600" s="171"/>
    </row>
    <row r="5601" spans="4:8">
      <c r="D5601" s="168"/>
      <c r="E5601" s="169"/>
      <c r="F5601" s="170"/>
      <c r="G5601" s="171"/>
      <c r="H5601" s="171"/>
    </row>
    <row r="5602" spans="4:8">
      <c r="D5602" s="168"/>
      <c r="E5602" s="169"/>
      <c r="F5602" s="170"/>
      <c r="G5602" s="171"/>
      <c r="H5602" s="171"/>
    </row>
    <row r="5603" spans="4:8">
      <c r="D5603" s="168"/>
      <c r="E5603" s="169"/>
      <c r="F5603" s="170"/>
      <c r="G5603" s="171"/>
      <c r="H5603" s="171"/>
    </row>
    <row r="5604" spans="4:8">
      <c r="D5604" s="168"/>
      <c r="E5604" s="169"/>
      <c r="F5604" s="170"/>
      <c r="G5604" s="171"/>
      <c r="H5604" s="171"/>
    </row>
    <row r="5605" spans="4:8">
      <c r="D5605" s="168"/>
      <c r="E5605" s="169"/>
      <c r="F5605" s="170"/>
      <c r="G5605" s="171"/>
      <c r="H5605" s="171"/>
    </row>
    <row r="5606" spans="4:8">
      <c r="D5606" s="168"/>
      <c r="E5606" s="169"/>
      <c r="F5606" s="170"/>
      <c r="G5606" s="171"/>
      <c r="H5606" s="171"/>
    </row>
    <row r="5607" spans="4:8">
      <c r="D5607" s="168"/>
      <c r="E5607" s="169"/>
      <c r="F5607" s="170"/>
      <c r="G5607" s="171"/>
      <c r="H5607" s="171"/>
    </row>
    <row r="5608" spans="4:8">
      <c r="D5608" s="168"/>
      <c r="E5608" s="169"/>
      <c r="F5608" s="170"/>
      <c r="G5608" s="171"/>
      <c r="H5608" s="171"/>
    </row>
    <row r="5609" spans="4:8">
      <c r="D5609" s="168"/>
      <c r="E5609" s="169"/>
      <c r="F5609" s="170"/>
      <c r="G5609" s="171"/>
      <c r="H5609" s="171"/>
    </row>
    <row r="5610" spans="4:8">
      <c r="D5610" s="168"/>
      <c r="E5610" s="169"/>
      <c r="F5610" s="170"/>
      <c r="G5610" s="171"/>
      <c r="H5610" s="171"/>
    </row>
    <row r="5611" spans="4:8">
      <c r="D5611" s="168"/>
      <c r="E5611" s="169"/>
      <c r="F5611" s="170"/>
      <c r="G5611" s="171"/>
      <c r="H5611" s="171"/>
    </row>
    <row r="5612" spans="4:8">
      <c r="D5612" s="168"/>
      <c r="E5612" s="169"/>
      <c r="F5612" s="170"/>
      <c r="G5612" s="171"/>
      <c r="H5612" s="171"/>
    </row>
    <row r="5613" spans="4:8">
      <c r="D5613" s="168"/>
      <c r="E5613" s="169"/>
      <c r="F5613" s="170"/>
      <c r="G5613" s="171"/>
      <c r="H5613" s="171"/>
    </row>
    <row r="5614" spans="4:8">
      <c r="D5614" s="168"/>
      <c r="E5614" s="169"/>
      <c r="F5614" s="170"/>
      <c r="G5614" s="171"/>
      <c r="H5614" s="171"/>
    </row>
    <row r="5615" spans="4:8">
      <c r="D5615" s="168"/>
      <c r="E5615" s="169"/>
      <c r="F5615" s="170"/>
      <c r="G5615" s="171"/>
      <c r="H5615" s="171"/>
    </row>
    <row r="5616" spans="4:8">
      <c r="D5616" s="168"/>
      <c r="E5616" s="169"/>
      <c r="F5616" s="170"/>
      <c r="G5616" s="171"/>
      <c r="H5616" s="171"/>
    </row>
    <row r="5617" spans="4:8">
      <c r="D5617" s="168"/>
      <c r="E5617" s="169"/>
      <c r="F5617" s="170"/>
      <c r="G5617" s="171"/>
      <c r="H5617" s="171"/>
    </row>
    <row r="5618" spans="4:8">
      <c r="D5618" s="168"/>
      <c r="E5618" s="169"/>
      <c r="F5618" s="170"/>
      <c r="G5618" s="171"/>
      <c r="H5618" s="171"/>
    </row>
    <row r="5619" spans="4:8">
      <c r="D5619" s="168"/>
      <c r="E5619" s="169"/>
      <c r="F5619" s="170"/>
      <c r="G5619" s="171"/>
      <c r="H5619" s="171"/>
    </row>
    <row r="5620" spans="4:8">
      <c r="D5620" s="168"/>
      <c r="E5620" s="169"/>
      <c r="F5620" s="170"/>
      <c r="G5620" s="171"/>
      <c r="H5620" s="171"/>
    </row>
    <row r="5621" spans="4:8">
      <c r="D5621" s="168"/>
      <c r="E5621" s="169"/>
      <c r="F5621" s="170"/>
      <c r="G5621" s="171"/>
      <c r="H5621" s="171"/>
    </row>
    <row r="5622" spans="4:8">
      <c r="D5622" s="168"/>
      <c r="E5622" s="169"/>
      <c r="F5622" s="170"/>
      <c r="G5622" s="171"/>
      <c r="H5622" s="171"/>
    </row>
    <row r="5623" spans="4:8">
      <c r="D5623" s="168"/>
      <c r="E5623" s="169"/>
      <c r="F5623" s="170"/>
      <c r="G5623" s="171"/>
      <c r="H5623" s="171"/>
    </row>
    <row r="5624" spans="4:8">
      <c r="D5624" s="168"/>
      <c r="E5624" s="169"/>
      <c r="F5624" s="170"/>
      <c r="G5624" s="171"/>
      <c r="H5624" s="171"/>
    </row>
    <row r="5625" spans="4:8">
      <c r="D5625" s="168"/>
      <c r="E5625" s="169"/>
      <c r="F5625" s="170"/>
      <c r="G5625" s="171"/>
      <c r="H5625" s="171"/>
    </row>
    <row r="5626" spans="4:8">
      <c r="D5626" s="168"/>
      <c r="E5626" s="169"/>
      <c r="F5626" s="170"/>
      <c r="G5626" s="171"/>
      <c r="H5626" s="171"/>
    </row>
    <row r="5627" spans="4:8">
      <c r="D5627" s="168"/>
      <c r="E5627" s="169"/>
      <c r="F5627" s="170"/>
      <c r="G5627" s="171"/>
      <c r="H5627" s="171"/>
    </row>
    <row r="5628" spans="4:8">
      <c r="D5628" s="168"/>
      <c r="E5628" s="169"/>
      <c r="F5628" s="170"/>
      <c r="G5628" s="171"/>
      <c r="H5628" s="171"/>
    </row>
    <row r="5629" spans="4:8">
      <c r="D5629" s="168"/>
      <c r="E5629" s="169"/>
      <c r="F5629" s="170"/>
      <c r="G5629" s="171"/>
      <c r="H5629" s="171"/>
    </row>
    <row r="5630" spans="4:8">
      <c r="D5630" s="168"/>
      <c r="E5630" s="169"/>
      <c r="F5630" s="170"/>
      <c r="G5630" s="171"/>
      <c r="H5630" s="171"/>
    </row>
    <row r="5631" spans="4:8">
      <c r="D5631" s="168"/>
      <c r="E5631" s="169"/>
      <c r="F5631" s="170"/>
      <c r="G5631" s="171"/>
      <c r="H5631" s="171"/>
    </row>
    <row r="5632" spans="4:8">
      <c r="D5632" s="168"/>
      <c r="E5632" s="169"/>
      <c r="F5632" s="170"/>
      <c r="G5632" s="171"/>
      <c r="H5632" s="171"/>
    </row>
    <row r="5633" spans="4:8">
      <c r="D5633" s="168"/>
      <c r="E5633" s="169"/>
      <c r="F5633" s="170"/>
      <c r="G5633" s="171"/>
      <c r="H5633" s="171"/>
    </row>
    <row r="5634" spans="4:8">
      <c r="D5634" s="168"/>
      <c r="E5634" s="169"/>
      <c r="F5634" s="170"/>
      <c r="G5634" s="171"/>
      <c r="H5634" s="171"/>
    </row>
    <row r="5635" spans="4:8">
      <c r="D5635" s="168"/>
      <c r="E5635" s="169"/>
      <c r="F5635" s="170"/>
      <c r="G5635" s="171"/>
      <c r="H5635" s="171"/>
    </row>
    <row r="5636" spans="4:8">
      <c r="D5636" s="168"/>
      <c r="E5636" s="169"/>
      <c r="F5636" s="170"/>
      <c r="G5636" s="171"/>
      <c r="H5636" s="171"/>
    </row>
    <row r="5637" spans="4:8">
      <c r="D5637" s="168"/>
      <c r="E5637" s="169"/>
      <c r="F5637" s="170"/>
      <c r="G5637" s="171"/>
      <c r="H5637" s="171"/>
    </row>
    <row r="5638" spans="4:8">
      <c r="D5638" s="168"/>
      <c r="E5638" s="169"/>
      <c r="F5638" s="170"/>
      <c r="G5638" s="171"/>
      <c r="H5638" s="171"/>
    </row>
    <row r="5639" spans="4:8">
      <c r="D5639" s="168"/>
      <c r="E5639" s="169"/>
      <c r="F5639" s="170"/>
      <c r="G5639" s="171"/>
      <c r="H5639" s="171"/>
    </row>
    <row r="5640" spans="4:8">
      <c r="D5640" s="168"/>
      <c r="E5640" s="169"/>
      <c r="F5640" s="170"/>
      <c r="G5640" s="171"/>
      <c r="H5640" s="171"/>
    </row>
    <row r="5641" spans="4:8">
      <c r="D5641" s="168"/>
      <c r="E5641" s="169"/>
      <c r="F5641" s="170"/>
      <c r="G5641" s="171"/>
      <c r="H5641" s="171"/>
    </row>
    <row r="5642" spans="4:8">
      <c r="D5642" s="168"/>
      <c r="E5642" s="169"/>
      <c r="F5642" s="170"/>
      <c r="G5642" s="171"/>
      <c r="H5642" s="171"/>
    </row>
    <row r="5643" spans="4:8">
      <c r="D5643" s="168"/>
      <c r="E5643" s="169"/>
      <c r="F5643" s="170"/>
      <c r="G5643" s="171"/>
      <c r="H5643" s="171"/>
    </row>
    <row r="5644" spans="4:8">
      <c r="D5644" s="168"/>
      <c r="E5644" s="169"/>
      <c r="F5644" s="170"/>
      <c r="G5644" s="171"/>
      <c r="H5644" s="171"/>
    </row>
    <row r="5645" spans="4:8">
      <c r="D5645" s="168"/>
      <c r="E5645" s="169"/>
      <c r="F5645" s="170"/>
      <c r="G5645" s="171"/>
      <c r="H5645" s="171"/>
    </row>
    <row r="5646" spans="4:8">
      <c r="D5646" s="168"/>
      <c r="E5646" s="169"/>
      <c r="F5646" s="170"/>
      <c r="G5646" s="171"/>
      <c r="H5646" s="171"/>
    </row>
    <row r="5647" spans="4:8">
      <c r="D5647" s="168"/>
      <c r="E5647" s="169"/>
      <c r="F5647" s="170"/>
      <c r="G5647" s="171"/>
      <c r="H5647" s="171"/>
    </row>
    <row r="5648" spans="4:8">
      <c r="D5648" s="168"/>
      <c r="E5648" s="169"/>
      <c r="F5648" s="170"/>
      <c r="G5648" s="171"/>
      <c r="H5648" s="171"/>
    </row>
    <row r="5649" spans="4:8">
      <c r="D5649" s="168"/>
      <c r="E5649" s="169"/>
      <c r="F5649" s="170"/>
      <c r="G5649" s="171"/>
      <c r="H5649" s="171"/>
    </row>
    <row r="5650" spans="4:8">
      <c r="D5650" s="168"/>
      <c r="E5650" s="169"/>
      <c r="F5650" s="170"/>
      <c r="G5650" s="171"/>
      <c r="H5650" s="171"/>
    </row>
    <row r="5651" spans="4:8">
      <c r="D5651" s="168"/>
      <c r="E5651" s="169"/>
      <c r="F5651" s="170"/>
      <c r="G5651" s="171"/>
      <c r="H5651" s="171"/>
    </row>
    <row r="5652" spans="4:8">
      <c r="D5652" s="168"/>
      <c r="E5652" s="169"/>
      <c r="F5652" s="170"/>
      <c r="G5652" s="171"/>
      <c r="H5652" s="171"/>
    </row>
    <row r="5653" spans="4:8">
      <c r="D5653" s="168"/>
      <c r="E5653" s="169"/>
      <c r="F5653" s="170"/>
      <c r="G5653" s="171"/>
      <c r="H5653" s="171"/>
    </row>
    <row r="5654" spans="4:8">
      <c r="D5654" s="168"/>
      <c r="E5654" s="169"/>
      <c r="F5654" s="170"/>
      <c r="G5654" s="171"/>
      <c r="H5654" s="171"/>
    </row>
    <row r="5655" spans="4:8">
      <c r="D5655" s="168"/>
      <c r="E5655" s="169"/>
      <c r="F5655" s="170"/>
      <c r="G5655" s="171"/>
      <c r="H5655" s="171"/>
    </row>
    <row r="5656" spans="4:8">
      <c r="D5656" s="168"/>
      <c r="E5656" s="169"/>
      <c r="F5656" s="170"/>
      <c r="G5656" s="171"/>
      <c r="H5656" s="171"/>
    </row>
    <row r="5657" spans="4:8">
      <c r="D5657" s="168"/>
      <c r="E5657" s="169"/>
      <c r="F5657" s="170"/>
      <c r="G5657" s="171"/>
      <c r="H5657" s="171"/>
    </row>
    <row r="5658" spans="4:8">
      <c r="D5658" s="168"/>
      <c r="E5658" s="169"/>
      <c r="F5658" s="170"/>
      <c r="G5658" s="171"/>
      <c r="H5658" s="171"/>
    </row>
    <row r="5659" spans="4:8">
      <c r="D5659" s="168"/>
      <c r="E5659" s="169"/>
      <c r="F5659" s="170"/>
      <c r="G5659" s="171"/>
      <c r="H5659" s="171"/>
    </row>
    <row r="5660" spans="4:8">
      <c r="D5660" s="168"/>
      <c r="E5660" s="169"/>
      <c r="F5660" s="170"/>
      <c r="G5660" s="171"/>
      <c r="H5660" s="171"/>
    </row>
    <row r="5661" spans="4:8">
      <c r="D5661" s="168"/>
      <c r="E5661" s="169"/>
      <c r="F5661" s="170"/>
      <c r="G5661" s="171"/>
      <c r="H5661" s="171"/>
    </row>
    <row r="5662" spans="4:8">
      <c r="D5662" s="168"/>
      <c r="E5662" s="169"/>
      <c r="F5662" s="170"/>
      <c r="G5662" s="171"/>
      <c r="H5662" s="171"/>
    </row>
    <row r="5663" spans="4:8">
      <c r="D5663" s="168"/>
      <c r="E5663" s="169"/>
      <c r="F5663" s="170"/>
      <c r="G5663" s="171"/>
      <c r="H5663" s="171"/>
    </row>
    <row r="5664" spans="4:8">
      <c r="D5664" s="168"/>
      <c r="E5664" s="169"/>
      <c r="F5664" s="170"/>
      <c r="G5664" s="171"/>
      <c r="H5664" s="171"/>
    </row>
    <row r="5665" spans="4:8">
      <c r="D5665" s="168"/>
      <c r="E5665" s="169"/>
      <c r="F5665" s="170"/>
      <c r="G5665" s="171"/>
      <c r="H5665" s="171"/>
    </row>
    <row r="5666" spans="4:8">
      <c r="D5666" s="168"/>
      <c r="E5666" s="169"/>
      <c r="F5666" s="170"/>
      <c r="G5666" s="171"/>
      <c r="H5666" s="171"/>
    </row>
    <row r="5667" spans="4:8">
      <c r="D5667" s="168"/>
      <c r="E5667" s="169"/>
      <c r="F5667" s="170"/>
      <c r="G5667" s="171"/>
      <c r="H5667" s="171"/>
    </row>
    <row r="5668" spans="4:8">
      <c r="D5668" s="168"/>
      <c r="E5668" s="169"/>
      <c r="F5668" s="170"/>
      <c r="G5668" s="171"/>
      <c r="H5668" s="171"/>
    </row>
    <row r="5669" spans="4:8">
      <c r="D5669" s="168"/>
      <c r="E5669" s="169"/>
      <c r="F5669" s="170"/>
      <c r="G5669" s="171"/>
      <c r="H5669" s="171"/>
    </row>
    <row r="5670" spans="4:8">
      <c r="D5670" s="168"/>
      <c r="E5670" s="169"/>
      <c r="F5670" s="170"/>
      <c r="G5670" s="171"/>
      <c r="H5670" s="171"/>
    </row>
    <row r="5671" spans="4:8">
      <c r="D5671" s="168"/>
      <c r="E5671" s="169"/>
      <c r="F5671" s="170"/>
      <c r="G5671" s="171"/>
      <c r="H5671" s="171"/>
    </row>
    <row r="5672" spans="4:8">
      <c r="D5672" s="168"/>
      <c r="E5672" s="169"/>
      <c r="F5672" s="170"/>
      <c r="G5672" s="171"/>
      <c r="H5672" s="171"/>
    </row>
    <row r="5673" spans="4:8">
      <c r="D5673" s="168"/>
      <c r="E5673" s="169"/>
      <c r="F5673" s="170"/>
      <c r="G5673" s="171"/>
      <c r="H5673" s="171"/>
    </row>
    <row r="5674" spans="4:8">
      <c r="D5674" s="168"/>
      <c r="E5674" s="169"/>
      <c r="F5674" s="170"/>
      <c r="G5674" s="171"/>
      <c r="H5674" s="171"/>
    </row>
    <row r="5675" spans="4:8">
      <c r="D5675" s="168"/>
      <c r="E5675" s="169"/>
      <c r="F5675" s="170"/>
      <c r="G5675" s="171"/>
      <c r="H5675" s="171"/>
    </row>
    <row r="5676" spans="4:8">
      <c r="D5676" s="168"/>
      <c r="E5676" s="169"/>
      <c r="F5676" s="170"/>
      <c r="G5676" s="171"/>
      <c r="H5676" s="171"/>
    </row>
    <row r="5677" spans="4:8">
      <c r="D5677" s="168"/>
      <c r="E5677" s="169"/>
      <c r="F5677" s="170"/>
      <c r="G5677" s="171"/>
      <c r="H5677" s="171"/>
    </row>
    <row r="5678" spans="4:8">
      <c r="D5678" s="168"/>
      <c r="E5678" s="169"/>
      <c r="F5678" s="170"/>
      <c r="G5678" s="171"/>
      <c r="H5678" s="171"/>
    </row>
    <row r="5679" spans="4:8">
      <c r="D5679" s="168"/>
      <c r="E5679" s="169"/>
      <c r="F5679" s="170"/>
      <c r="G5679" s="171"/>
      <c r="H5679" s="171"/>
    </row>
    <row r="5680" spans="4:8">
      <c r="D5680" s="168"/>
      <c r="E5680" s="169"/>
      <c r="F5680" s="170"/>
      <c r="G5680" s="171"/>
      <c r="H5680" s="171"/>
    </row>
    <row r="5681" spans="4:8">
      <c r="D5681" s="168"/>
      <c r="E5681" s="169"/>
      <c r="F5681" s="170"/>
      <c r="G5681" s="171"/>
      <c r="H5681" s="171"/>
    </row>
    <row r="5682" spans="4:8">
      <c r="D5682" s="168"/>
      <c r="E5682" s="169"/>
      <c r="F5682" s="170"/>
      <c r="G5682" s="171"/>
      <c r="H5682" s="171"/>
    </row>
    <row r="5683" spans="4:8">
      <c r="D5683" s="168"/>
      <c r="E5683" s="169"/>
      <c r="F5683" s="170"/>
      <c r="G5683" s="171"/>
      <c r="H5683" s="171"/>
    </row>
    <row r="5684" spans="4:8">
      <c r="D5684" s="168"/>
      <c r="E5684" s="169"/>
      <c r="F5684" s="170"/>
      <c r="G5684" s="171"/>
      <c r="H5684" s="171"/>
    </row>
    <row r="5685" spans="4:8">
      <c r="D5685" s="168"/>
      <c r="E5685" s="169"/>
      <c r="F5685" s="170"/>
      <c r="G5685" s="171"/>
      <c r="H5685" s="171"/>
    </row>
    <row r="5686" spans="4:8">
      <c r="D5686" s="168"/>
      <c r="E5686" s="169"/>
      <c r="F5686" s="170"/>
      <c r="G5686" s="171"/>
      <c r="H5686" s="171"/>
    </row>
    <row r="5687" spans="4:8">
      <c r="D5687" s="168"/>
      <c r="E5687" s="169"/>
      <c r="F5687" s="170"/>
      <c r="G5687" s="171"/>
      <c r="H5687" s="171"/>
    </row>
    <row r="5688" spans="4:8">
      <c r="D5688" s="168"/>
      <c r="E5688" s="169"/>
      <c r="F5688" s="170"/>
      <c r="G5688" s="171"/>
      <c r="H5688" s="171"/>
    </row>
    <row r="5689" spans="4:8">
      <c r="D5689" s="168"/>
      <c r="E5689" s="169"/>
      <c r="F5689" s="170"/>
      <c r="G5689" s="171"/>
      <c r="H5689" s="171"/>
    </row>
    <row r="5690" spans="4:8">
      <c r="D5690" s="168"/>
      <c r="E5690" s="169"/>
      <c r="F5690" s="170"/>
      <c r="G5690" s="171"/>
      <c r="H5690" s="171"/>
    </row>
    <row r="5691" spans="4:8">
      <c r="D5691" s="168"/>
      <c r="E5691" s="169"/>
      <c r="F5691" s="170"/>
      <c r="G5691" s="171"/>
      <c r="H5691" s="171"/>
    </row>
    <row r="5692" spans="4:8">
      <c r="D5692" s="168"/>
      <c r="E5692" s="169"/>
      <c r="F5692" s="170"/>
      <c r="G5692" s="171"/>
      <c r="H5692" s="171"/>
    </row>
    <row r="5693" spans="4:8">
      <c r="D5693" s="168"/>
      <c r="E5693" s="169"/>
      <c r="F5693" s="170"/>
      <c r="G5693" s="171"/>
      <c r="H5693" s="171"/>
    </row>
    <row r="5694" spans="4:8">
      <c r="D5694" s="168"/>
      <c r="E5694" s="169"/>
      <c r="F5694" s="170"/>
      <c r="G5694" s="171"/>
      <c r="H5694" s="171"/>
    </row>
    <row r="5695" spans="4:8">
      <c r="D5695" s="168"/>
      <c r="E5695" s="169"/>
      <c r="F5695" s="170"/>
      <c r="G5695" s="171"/>
      <c r="H5695" s="171"/>
    </row>
    <row r="5696" spans="4:8">
      <c r="D5696" s="168"/>
      <c r="E5696" s="169"/>
      <c r="F5696" s="170"/>
      <c r="G5696" s="171"/>
      <c r="H5696" s="171"/>
    </row>
    <row r="5697" spans="4:8">
      <c r="D5697" s="168"/>
      <c r="E5697" s="169"/>
      <c r="F5697" s="170"/>
      <c r="G5697" s="171"/>
      <c r="H5697" s="171"/>
    </row>
    <row r="5698" spans="4:8">
      <c r="D5698" s="168"/>
      <c r="E5698" s="169"/>
      <c r="F5698" s="170"/>
      <c r="G5698" s="171"/>
      <c r="H5698" s="171"/>
    </row>
    <row r="5699" spans="4:8">
      <c r="D5699" s="168"/>
      <c r="E5699" s="169"/>
      <c r="F5699" s="170"/>
      <c r="G5699" s="171"/>
      <c r="H5699" s="171"/>
    </row>
    <row r="5700" spans="4:8">
      <c r="D5700" s="168"/>
      <c r="E5700" s="169"/>
      <c r="F5700" s="170"/>
      <c r="G5700" s="171"/>
      <c r="H5700" s="171"/>
    </row>
    <row r="5701" spans="4:8">
      <c r="D5701" s="168"/>
      <c r="E5701" s="169"/>
      <c r="F5701" s="170"/>
      <c r="G5701" s="171"/>
      <c r="H5701" s="171"/>
    </row>
    <row r="5702" spans="4:8">
      <c r="D5702" s="168"/>
      <c r="E5702" s="169"/>
      <c r="F5702" s="170"/>
      <c r="G5702" s="171"/>
      <c r="H5702" s="171"/>
    </row>
    <row r="5703" spans="4:8">
      <c r="D5703" s="168"/>
      <c r="E5703" s="169"/>
      <c r="F5703" s="170"/>
      <c r="G5703" s="171"/>
      <c r="H5703" s="171"/>
    </row>
    <row r="5704" spans="4:8">
      <c r="D5704" s="168"/>
      <c r="E5704" s="169"/>
      <c r="F5704" s="170"/>
      <c r="G5704" s="171"/>
      <c r="H5704" s="171"/>
    </row>
    <row r="5705" spans="4:8">
      <c r="D5705" s="168"/>
      <c r="E5705" s="169"/>
      <c r="F5705" s="170"/>
      <c r="G5705" s="171"/>
      <c r="H5705" s="171"/>
    </row>
    <row r="5706" spans="4:8">
      <c r="D5706" s="168"/>
      <c r="E5706" s="169"/>
      <c r="F5706" s="170"/>
      <c r="G5706" s="171"/>
      <c r="H5706" s="171"/>
    </row>
    <row r="5707" spans="4:8">
      <c r="D5707" s="168"/>
      <c r="E5707" s="169"/>
      <c r="F5707" s="170"/>
      <c r="G5707" s="171"/>
      <c r="H5707" s="171"/>
    </row>
    <row r="5708" spans="4:8">
      <c r="D5708" s="168"/>
      <c r="E5708" s="169"/>
      <c r="F5708" s="170"/>
      <c r="G5708" s="171"/>
      <c r="H5708" s="171"/>
    </row>
    <row r="5709" spans="4:8">
      <c r="D5709" s="168"/>
      <c r="E5709" s="169"/>
      <c r="F5709" s="170"/>
      <c r="G5709" s="171"/>
      <c r="H5709" s="171"/>
    </row>
    <row r="5710" spans="4:8">
      <c r="D5710" s="168"/>
      <c r="E5710" s="169"/>
      <c r="F5710" s="170"/>
      <c r="G5710" s="171"/>
      <c r="H5710" s="171"/>
    </row>
    <row r="5711" spans="4:8">
      <c r="D5711" s="168"/>
      <c r="E5711" s="169"/>
      <c r="F5711" s="170"/>
      <c r="G5711" s="171"/>
      <c r="H5711" s="171"/>
    </row>
    <row r="5712" spans="4:8">
      <c r="D5712" s="168"/>
      <c r="E5712" s="169"/>
      <c r="F5712" s="170"/>
      <c r="G5712" s="171"/>
      <c r="H5712" s="171"/>
    </row>
    <row r="5713" spans="4:8">
      <c r="D5713" s="168"/>
      <c r="E5713" s="169"/>
      <c r="F5713" s="170"/>
      <c r="G5713" s="171"/>
      <c r="H5713" s="171"/>
    </row>
    <row r="5714" spans="4:8">
      <c r="D5714" s="168"/>
      <c r="E5714" s="169"/>
      <c r="F5714" s="170"/>
      <c r="G5714" s="171"/>
      <c r="H5714" s="171"/>
    </row>
    <row r="5715" spans="4:8">
      <c r="D5715" s="168"/>
      <c r="E5715" s="169"/>
      <c r="F5715" s="170"/>
      <c r="G5715" s="171"/>
      <c r="H5715" s="171"/>
    </row>
    <row r="5716" spans="4:8">
      <c r="D5716" s="168"/>
      <c r="E5716" s="169"/>
      <c r="F5716" s="170"/>
      <c r="G5716" s="171"/>
      <c r="H5716" s="171"/>
    </row>
    <row r="5717" spans="4:8">
      <c r="D5717" s="168"/>
      <c r="E5717" s="169"/>
      <c r="F5717" s="170"/>
      <c r="G5717" s="171"/>
      <c r="H5717" s="171"/>
    </row>
    <row r="5718" spans="4:8">
      <c r="D5718" s="168"/>
      <c r="E5718" s="169"/>
      <c r="F5718" s="170"/>
      <c r="G5718" s="171"/>
      <c r="H5718" s="171"/>
    </row>
    <row r="5719" spans="4:8">
      <c r="D5719" s="168"/>
      <c r="E5719" s="169"/>
      <c r="F5719" s="170"/>
      <c r="G5719" s="171"/>
      <c r="H5719" s="171"/>
    </row>
    <row r="5720" spans="4:8">
      <c r="D5720" s="168"/>
      <c r="E5720" s="169"/>
      <c r="F5720" s="170"/>
      <c r="G5720" s="171"/>
      <c r="H5720" s="171"/>
    </row>
    <row r="5721" spans="4:8">
      <c r="D5721" s="168"/>
      <c r="E5721" s="169"/>
      <c r="F5721" s="170"/>
      <c r="G5721" s="171"/>
      <c r="H5721" s="171"/>
    </row>
    <row r="5722" spans="4:8">
      <c r="D5722" s="168"/>
      <c r="E5722" s="169"/>
      <c r="F5722" s="170"/>
      <c r="G5722" s="171"/>
      <c r="H5722" s="171"/>
    </row>
    <row r="5723" spans="4:8">
      <c r="D5723" s="168"/>
      <c r="E5723" s="169"/>
      <c r="F5723" s="170"/>
      <c r="G5723" s="171"/>
      <c r="H5723" s="171"/>
    </row>
    <row r="5724" spans="4:8">
      <c r="D5724" s="168"/>
      <c r="E5724" s="169"/>
      <c r="F5724" s="170"/>
      <c r="G5724" s="171"/>
      <c r="H5724" s="171"/>
    </row>
    <row r="5725" spans="4:8">
      <c r="D5725" s="168"/>
      <c r="E5725" s="169"/>
      <c r="F5725" s="170"/>
      <c r="G5725" s="171"/>
      <c r="H5725" s="171"/>
    </row>
    <row r="5726" spans="4:8">
      <c r="D5726" s="168"/>
      <c r="E5726" s="169"/>
      <c r="F5726" s="170"/>
      <c r="G5726" s="171"/>
      <c r="H5726" s="171"/>
    </row>
    <row r="5727" spans="4:8">
      <c r="D5727" s="168"/>
      <c r="E5727" s="169"/>
      <c r="F5727" s="170"/>
      <c r="G5727" s="171"/>
      <c r="H5727" s="171"/>
    </row>
    <row r="5728" spans="4:8">
      <c r="D5728" s="168"/>
      <c r="E5728" s="169"/>
      <c r="F5728" s="170"/>
      <c r="G5728" s="171"/>
      <c r="H5728" s="171"/>
    </row>
    <row r="5729" spans="4:8">
      <c r="D5729" s="168"/>
      <c r="E5729" s="169"/>
      <c r="F5729" s="170"/>
      <c r="G5729" s="171"/>
      <c r="H5729" s="171"/>
    </row>
    <row r="5730" spans="4:8">
      <c r="D5730" s="168"/>
      <c r="E5730" s="169"/>
      <c r="F5730" s="170"/>
      <c r="G5730" s="171"/>
      <c r="H5730" s="171"/>
    </row>
    <row r="5731" spans="4:8">
      <c r="D5731" s="168"/>
      <c r="E5731" s="169"/>
      <c r="F5731" s="170"/>
      <c r="G5731" s="171"/>
      <c r="H5731" s="171"/>
    </row>
    <row r="5732" spans="4:8">
      <c r="D5732" s="168"/>
      <c r="E5732" s="169"/>
      <c r="F5732" s="170"/>
      <c r="G5732" s="171"/>
      <c r="H5732" s="171"/>
    </row>
    <row r="5733" spans="4:8">
      <c r="D5733" s="168"/>
      <c r="E5733" s="169"/>
      <c r="F5733" s="170"/>
      <c r="G5733" s="171"/>
      <c r="H5733" s="171"/>
    </row>
    <row r="5734" spans="4:8">
      <c r="D5734" s="168"/>
      <c r="E5734" s="169"/>
      <c r="F5734" s="170"/>
      <c r="G5734" s="171"/>
      <c r="H5734" s="171"/>
    </row>
    <row r="5735" spans="4:8">
      <c r="D5735" s="168"/>
      <c r="E5735" s="169"/>
      <c r="F5735" s="170"/>
      <c r="G5735" s="171"/>
      <c r="H5735" s="171"/>
    </row>
    <row r="5736" spans="4:8">
      <c r="D5736" s="168"/>
      <c r="E5736" s="169"/>
      <c r="F5736" s="170"/>
      <c r="G5736" s="171"/>
      <c r="H5736" s="171"/>
    </row>
    <row r="5737" spans="4:8">
      <c r="D5737" s="168"/>
      <c r="E5737" s="169"/>
      <c r="F5737" s="170"/>
      <c r="G5737" s="171"/>
      <c r="H5737" s="171"/>
    </row>
    <row r="5738" spans="4:8">
      <c r="D5738" s="168"/>
      <c r="E5738" s="169"/>
      <c r="F5738" s="170"/>
      <c r="G5738" s="171"/>
      <c r="H5738" s="171"/>
    </row>
    <row r="5739" spans="4:8">
      <c r="D5739" s="168"/>
      <c r="E5739" s="169"/>
      <c r="F5739" s="170"/>
      <c r="G5739" s="171"/>
      <c r="H5739" s="171"/>
    </row>
    <row r="5740" spans="4:8">
      <c r="D5740" s="168"/>
      <c r="E5740" s="169"/>
      <c r="F5740" s="170"/>
      <c r="G5740" s="171"/>
      <c r="H5740" s="171"/>
    </row>
    <row r="5741" spans="4:8">
      <c r="D5741" s="168"/>
      <c r="E5741" s="169"/>
      <c r="F5741" s="170"/>
      <c r="G5741" s="171"/>
      <c r="H5741" s="171"/>
    </row>
    <row r="5742" spans="4:8">
      <c r="D5742" s="168"/>
      <c r="E5742" s="169"/>
      <c r="F5742" s="170"/>
      <c r="G5742" s="171"/>
      <c r="H5742" s="171"/>
    </row>
    <row r="5743" spans="4:8">
      <c r="D5743" s="168"/>
      <c r="E5743" s="169"/>
      <c r="F5743" s="170"/>
      <c r="G5743" s="171"/>
      <c r="H5743" s="171"/>
    </row>
    <row r="5744" spans="4:8">
      <c r="D5744" s="168"/>
      <c r="E5744" s="169"/>
      <c r="F5744" s="170"/>
      <c r="G5744" s="171"/>
      <c r="H5744" s="171"/>
    </row>
    <row r="5745" spans="4:8">
      <c r="D5745" s="168"/>
      <c r="E5745" s="169"/>
      <c r="F5745" s="170"/>
      <c r="G5745" s="171"/>
      <c r="H5745" s="171"/>
    </row>
    <row r="5746" spans="4:8">
      <c r="D5746" s="168"/>
      <c r="E5746" s="169"/>
      <c r="F5746" s="170"/>
      <c r="G5746" s="171"/>
      <c r="H5746" s="171"/>
    </row>
    <row r="5747" spans="4:8">
      <c r="D5747" s="168"/>
      <c r="E5747" s="169"/>
      <c r="F5747" s="170"/>
      <c r="G5747" s="171"/>
      <c r="H5747" s="171"/>
    </row>
    <row r="5748" spans="4:8">
      <c r="D5748" s="168"/>
      <c r="E5748" s="169"/>
      <c r="F5748" s="170"/>
      <c r="G5748" s="171"/>
      <c r="H5748" s="171"/>
    </row>
    <row r="5749" spans="4:8">
      <c r="D5749" s="168"/>
      <c r="E5749" s="169"/>
      <c r="F5749" s="170"/>
      <c r="G5749" s="171"/>
      <c r="H5749" s="171"/>
    </row>
    <row r="5750" spans="4:8">
      <c r="D5750" s="168"/>
      <c r="E5750" s="169"/>
      <c r="F5750" s="170"/>
      <c r="G5750" s="171"/>
      <c r="H5750" s="171"/>
    </row>
    <row r="5751" spans="4:8">
      <c r="D5751" s="168"/>
      <c r="E5751" s="169"/>
      <c r="F5751" s="170"/>
      <c r="G5751" s="171"/>
      <c r="H5751" s="171"/>
    </row>
    <row r="5752" spans="4:8">
      <c r="D5752" s="168"/>
      <c r="E5752" s="169"/>
      <c r="F5752" s="170"/>
      <c r="G5752" s="171"/>
      <c r="H5752" s="171"/>
    </row>
    <row r="5753" spans="4:8">
      <c r="D5753" s="168"/>
      <c r="E5753" s="169"/>
      <c r="F5753" s="170"/>
      <c r="G5753" s="171"/>
      <c r="H5753" s="171"/>
    </row>
    <row r="5754" spans="4:8">
      <c r="D5754" s="168"/>
      <c r="E5754" s="169"/>
      <c r="F5754" s="170"/>
      <c r="G5754" s="171"/>
      <c r="H5754" s="171"/>
    </row>
    <row r="5755" spans="4:8">
      <c r="D5755" s="168"/>
      <c r="E5755" s="169"/>
      <c r="F5755" s="170"/>
      <c r="G5755" s="171"/>
      <c r="H5755" s="171"/>
    </row>
    <row r="5756" spans="4:8">
      <c r="D5756" s="168"/>
      <c r="E5756" s="169"/>
      <c r="F5756" s="170"/>
      <c r="G5756" s="171"/>
      <c r="H5756" s="171"/>
    </row>
    <row r="5757" spans="4:8">
      <c r="D5757" s="168"/>
      <c r="E5757" s="169"/>
      <c r="F5757" s="170"/>
      <c r="G5757" s="171"/>
      <c r="H5757" s="171"/>
    </row>
    <row r="5758" spans="4:8">
      <c r="D5758" s="168"/>
      <c r="E5758" s="169"/>
      <c r="F5758" s="170"/>
      <c r="G5758" s="171"/>
      <c r="H5758" s="171"/>
    </row>
    <row r="5759" spans="4:8">
      <c r="D5759" s="168"/>
      <c r="E5759" s="169"/>
      <c r="F5759" s="170"/>
      <c r="G5759" s="171"/>
      <c r="H5759" s="171"/>
    </row>
    <row r="5760" spans="4:8">
      <c r="D5760" s="168"/>
      <c r="E5760" s="169"/>
      <c r="F5760" s="170"/>
      <c r="G5760" s="171"/>
      <c r="H5760" s="171"/>
    </row>
    <row r="5761" spans="4:8">
      <c r="D5761" s="168"/>
      <c r="E5761" s="169"/>
      <c r="F5761" s="170"/>
      <c r="G5761" s="171"/>
      <c r="H5761" s="171"/>
    </row>
    <row r="5762" spans="4:8">
      <c r="D5762" s="168"/>
      <c r="E5762" s="169"/>
      <c r="F5762" s="170"/>
      <c r="G5762" s="171"/>
      <c r="H5762" s="171"/>
    </row>
    <row r="5763" spans="4:8">
      <c r="D5763" s="168"/>
      <c r="E5763" s="169"/>
      <c r="F5763" s="170"/>
      <c r="G5763" s="171"/>
      <c r="H5763" s="171"/>
    </row>
    <row r="5764" spans="4:8">
      <c r="D5764" s="168"/>
      <c r="E5764" s="169"/>
      <c r="F5764" s="170"/>
      <c r="G5764" s="171"/>
      <c r="H5764" s="171"/>
    </row>
    <row r="5765" spans="4:8">
      <c r="D5765" s="168"/>
      <c r="E5765" s="169"/>
      <c r="F5765" s="170"/>
      <c r="G5765" s="171"/>
      <c r="H5765" s="171"/>
    </row>
    <row r="5766" spans="4:8">
      <c r="D5766" s="168"/>
      <c r="E5766" s="169"/>
      <c r="F5766" s="170"/>
      <c r="G5766" s="171"/>
      <c r="H5766" s="171"/>
    </row>
    <row r="5767" spans="4:8">
      <c r="D5767" s="168"/>
      <c r="E5767" s="169"/>
      <c r="F5767" s="170"/>
      <c r="G5767" s="171"/>
      <c r="H5767" s="171"/>
    </row>
    <row r="5768" spans="4:8">
      <c r="D5768" s="168"/>
      <c r="E5768" s="169"/>
      <c r="F5768" s="170"/>
      <c r="G5768" s="171"/>
      <c r="H5768" s="171"/>
    </row>
    <row r="5769" spans="4:8">
      <c r="D5769" s="168"/>
      <c r="E5769" s="169"/>
      <c r="F5769" s="170"/>
      <c r="G5769" s="171"/>
      <c r="H5769" s="171"/>
    </row>
    <row r="5770" spans="4:8">
      <c r="D5770" s="168"/>
      <c r="E5770" s="169"/>
      <c r="F5770" s="170"/>
      <c r="G5770" s="171"/>
      <c r="H5770" s="171"/>
    </row>
    <row r="5771" spans="4:8">
      <c r="D5771" s="168"/>
      <c r="E5771" s="169"/>
      <c r="F5771" s="170"/>
      <c r="G5771" s="171"/>
      <c r="H5771" s="171"/>
    </row>
    <row r="5772" spans="4:8">
      <c r="D5772" s="168"/>
      <c r="E5772" s="169"/>
      <c r="F5772" s="170"/>
      <c r="G5772" s="171"/>
      <c r="H5772" s="171"/>
    </row>
    <row r="5773" spans="4:8">
      <c r="D5773" s="168"/>
      <c r="E5773" s="169"/>
      <c r="F5773" s="170"/>
      <c r="G5773" s="171"/>
      <c r="H5773" s="171"/>
    </row>
    <row r="5774" spans="4:8">
      <c r="D5774" s="168"/>
      <c r="E5774" s="169"/>
      <c r="F5774" s="170"/>
      <c r="G5774" s="171"/>
      <c r="H5774" s="171"/>
    </row>
    <row r="5775" spans="4:8">
      <c r="D5775" s="168"/>
      <c r="E5775" s="169"/>
      <c r="F5775" s="170"/>
      <c r="G5775" s="171"/>
      <c r="H5775" s="171"/>
    </row>
    <row r="5776" spans="4:8">
      <c r="D5776" s="168"/>
      <c r="E5776" s="169"/>
      <c r="F5776" s="170"/>
      <c r="G5776" s="171"/>
      <c r="H5776" s="171"/>
    </row>
    <row r="5777" spans="4:8">
      <c r="D5777" s="168"/>
      <c r="E5777" s="169"/>
      <c r="F5777" s="170"/>
      <c r="G5777" s="171"/>
      <c r="H5777" s="171"/>
    </row>
    <row r="5778" spans="4:8">
      <c r="D5778" s="168"/>
      <c r="E5778" s="169"/>
      <c r="F5778" s="170"/>
      <c r="G5778" s="171"/>
      <c r="H5778" s="171"/>
    </row>
    <row r="5779" spans="4:8">
      <c r="D5779" s="168"/>
      <c r="E5779" s="169"/>
      <c r="F5779" s="170"/>
      <c r="G5779" s="171"/>
      <c r="H5779" s="171"/>
    </row>
    <row r="5780" spans="4:8">
      <c r="D5780" s="168"/>
      <c r="E5780" s="169"/>
      <c r="F5780" s="170"/>
      <c r="G5780" s="171"/>
      <c r="H5780" s="171"/>
    </row>
    <row r="5781" spans="4:8">
      <c r="D5781" s="168"/>
      <c r="E5781" s="169"/>
      <c r="F5781" s="170"/>
      <c r="G5781" s="171"/>
      <c r="H5781" s="171"/>
    </row>
    <row r="5782" spans="4:8">
      <c r="D5782" s="168"/>
      <c r="E5782" s="169"/>
      <c r="F5782" s="170"/>
      <c r="G5782" s="171"/>
      <c r="H5782" s="171"/>
    </row>
    <row r="5783" spans="4:8">
      <c r="D5783" s="168"/>
      <c r="E5783" s="169"/>
      <c r="F5783" s="170"/>
      <c r="G5783" s="171"/>
      <c r="H5783" s="171"/>
    </row>
    <row r="5784" spans="4:8">
      <c r="D5784" s="168"/>
      <c r="E5784" s="169"/>
      <c r="F5784" s="170"/>
      <c r="G5784" s="171"/>
      <c r="H5784" s="171"/>
    </row>
    <row r="5785" spans="4:8">
      <c r="D5785" s="168"/>
      <c r="E5785" s="169"/>
      <c r="F5785" s="170"/>
      <c r="G5785" s="171"/>
      <c r="H5785" s="171"/>
    </row>
    <row r="5786" spans="4:8">
      <c r="D5786" s="168"/>
      <c r="E5786" s="169"/>
      <c r="F5786" s="170"/>
      <c r="G5786" s="171"/>
      <c r="H5786" s="171"/>
    </row>
    <row r="5787" spans="4:8">
      <c r="D5787" s="168"/>
      <c r="E5787" s="169"/>
      <c r="F5787" s="170"/>
      <c r="G5787" s="171"/>
      <c r="H5787" s="171"/>
    </row>
    <row r="5788" spans="4:8">
      <c r="D5788" s="168"/>
      <c r="E5788" s="169"/>
      <c r="F5788" s="170"/>
      <c r="G5788" s="171"/>
      <c r="H5788" s="171"/>
    </row>
    <row r="5789" spans="4:8">
      <c r="D5789" s="168"/>
      <c r="E5789" s="169"/>
      <c r="F5789" s="170"/>
      <c r="G5789" s="171"/>
      <c r="H5789" s="171"/>
    </row>
    <row r="5790" spans="4:8">
      <c r="D5790" s="168"/>
      <c r="E5790" s="169"/>
      <c r="F5790" s="170"/>
      <c r="G5790" s="171"/>
      <c r="H5790" s="171"/>
    </row>
    <row r="5791" spans="4:8">
      <c r="D5791" s="168"/>
      <c r="E5791" s="169"/>
      <c r="F5791" s="170"/>
      <c r="G5791" s="171"/>
      <c r="H5791" s="171"/>
    </row>
    <row r="5792" spans="4:8">
      <c r="D5792" s="168"/>
      <c r="E5792" s="169"/>
      <c r="F5792" s="170"/>
      <c r="G5792" s="171"/>
      <c r="H5792" s="171"/>
    </row>
    <row r="5793" spans="4:8">
      <c r="D5793" s="168"/>
      <c r="E5793" s="169"/>
      <c r="F5793" s="170"/>
      <c r="G5793" s="171"/>
      <c r="H5793" s="171"/>
    </row>
    <row r="5794" spans="4:8">
      <c r="D5794" s="168"/>
      <c r="E5794" s="169"/>
      <c r="F5794" s="170"/>
      <c r="G5794" s="171"/>
      <c r="H5794" s="171"/>
    </row>
    <row r="5795" spans="4:8">
      <c r="D5795" s="168"/>
      <c r="E5795" s="169"/>
      <c r="F5795" s="170"/>
      <c r="G5795" s="171"/>
      <c r="H5795" s="171"/>
    </row>
    <row r="5796" spans="4:8">
      <c r="D5796" s="168"/>
      <c r="E5796" s="169"/>
      <c r="F5796" s="170"/>
      <c r="G5796" s="171"/>
      <c r="H5796" s="171"/>
    </row>
    <row r="5797" spans="4:8">
      <c r="D5797" s="168"/>
      <c r="E5797" s="169"/>
      <c r="F5797" s="170"/>
      <c r="G5797" s="171"/>
      <c r="H5797" s="171"/>
    </row>
    <row r="5798" spans="4:8">
      <c r="D5798" s="168"/>
      <c r="E5798" s="169"/>
      <c r="F5798" s="170"/>
      <c r="G5798" s="171"/>
      <c r="H5798" s="171"/>
    </row>
    <row r="5799" spans="4:8">
      <c r="D5799" s="168"/>
      <c r="E5799" s="169"/>
      <c r="F5799" s="170"/>
      <c r="G5799" s="171"/>
      <c r="H5799" s="171"/>
    </row>
    <row r="5800" spans="4:8">
      <c r="D5800" s="168"/>
      <c r="E5800" s="169"/>
      <c r="F5800" s="170"/>
      <c r="G5800" s="171"/>
      <c r="H5800" s="171"/>
    </row>
    <row r="5801" spans="4:8">
      <c r="D5801" s="168"/>
      <c r="E5801" s="169"/>
      <c r="F5801" s="170"/>
      <c r="G5801" s="171"/>
      <c r="H5801" s="171"/>
    </row>
    <row r="5802" spans="4:8">
      <c r="D5802" s="168"/>
      <c r="E5802" s="169"/>
      <c r="F5802" s="170"/>
      <c r="G5802" s="171"/>
      <c r="H5802" s="171"/>
    </row>
    <row r="5803" spans="4:8">
      <c r="D5803" s="168"/>
      <c r="E5803" s="169"/>
      <c r="F5803" s="170"/>
      <c r="G5803" s="171"/>
      <c r="H5803" s="171"/>
    </row>
    <row r="5804" spans="4:8">
      <c r="D5804" s="168"/>
      <c r="E5804" s="169"/>
      <c r="F5804" s="170"/>
      <c r="G5804" s="171"/>
      <c r="H5804" s="171"/>
    </row>
    <row r="5805" spans="4:8">
      <c r="D5805" s="168"/>
      <c r="E5805" s="169"/>
      <c r="F5805" s="170"/>
      <c r="G5805" s="171"/>
      <c r="H5805" s="171"/>
    </row>
    <row r="5806" spans="4:8">
      <c r="D5806" s="168"/>
      <c r="E5806" s="169"/>
      <c r="F5806" s="170"/>
      <c r="G5806" s="171"/>
      <c r="H5806" s="171"/>
    </row>
    <row r="5807" spans="4:8">
      <c r="D5807" s="168"/>
      <c r="E5807" s="169"/>
      <c r="F5807" s="170"/>
      <c r="G5807" s="171"/>
      <c r="H5807" s="171"/>
    </row>
    <row r="5808" spans="4:8">
      <c r="D5808" s="168"/>
      <c r="E5808" s="169"/>
      <c r="F5808" s="170"/>
      <c r="G5808" s="171"/>
      <c r="H5808" s="171"/>
    </row>
    <row r="5809" spans="4:8">
      <c r="D5809" s="168"/>
      <c r="E5809" s="169"/>
      <c r="F5809" s="170"/>
      <c r="G5809" s="171"/>
      <c r="H5809" s="171"/>
    </row>
    <row r="5810" spans="4:8">
      <c r="D5810" s="168"/>
      <c r="E5810" s="169"/>
      <c r="F5810" s="170"/>
      <c r="G5810" s="171"/>
      <c r="H5810" s="171"/>
    </row>
    <row r="5811" spans="4:8">
      <c r="D5811" s="168"/>
      <c r="E5811" s="169"/>
      <c r="F5811" s="170"/>
      <c r="G5811" s="171"/>
      <c r="H5811" s="171"/>
    </row>
    <row r="5812" spans="4:8">
      <c r="D5812" s="168"/>
      <c r="E5812" s="169"/>
      <c r="F5812" s="170"/>
      <c r="G5812" s="171"/>
      <c r="H5812" s="171"/>
    </row>
    <row r="5813" spans="4:8">
      <c r="D5813" s="168"/>
      <c r="E5813" s="169"/>
      <c r="F5813" s="170"/>
      <c r="G5813" s="171"/>
      <c r="H5813" s="171"/>
    </row>
    <row r="5814" spans="4:8">
      <c r="D5814" s="168"/>
      <c r="E5814" s="169"/>
      <c r="F5814" s="170"/>
      <c r="G5814" s="171"/>
      <c r="H5814" s="171"/>
    </row>
    <row r="5815" spans="4:8">
      <c r="D5815" s="168"/>
      <c r="E5815" s="169"/>
      <c r="F5815" s="170"/>
      <c r="G5815" s="171"/>
      <c r="H5815" s="171"/>
    </row>
    <row r="5816" spans="4:8">
      <c r="D5816" s="168"/>
      <c r="E5816" s="169"/>
      <c r="F5816" s="170"/>
      <c r="G5816" s="171"/>
      <c r="H5816" s="171"/>
    </row>
    <row r="5817" spans="4:8">
      <c r="D5817" s="168"/>
      <c r="E5817" s="169"/>
      <c r="F5817" s="170"/>
      <c r="G5817" s="171"/>
      <c r="H5817" s="171"/>
    </row>
    <row r="5818" spans="4:8">
      <c r="D5818" s="168"/>
      <c r="E5818" s="169"/>
      <c r="F5818" s="170"/>
      <c r="G5818" s="171"/>
      <c r="H5818" s="171"/>
    </row>
    <row r="5819" spans="4:8">
      <c r="D5819" s="168"/>
      <c r="E5819" s="169"/>
      <c r="F5819" s="170"/>
      <c r="G5819" s="171"/>
      <c r="H5819" s="171"/>
    </row>
    <row r="5820" spans="4:8">
      <c r="D5820" s="168"/>
      <c r="E5820" s="169"/>
      <c r="F5820" s="170"/>
      <c r="G5820" s="171"/>
      <c r="H5820" s="171"/>
    </row>
    <row r="5821" spans="4:8">
      <c r="D5821" s="168"/>
      <c r="E5821" s="169"/>
      <c r="F5821" s="170"/>
      <c r="G5821" s="171"/>
      <c r="H5821" s="171"/>
    </row>
    <row r="5822" spans="4:8">
      <c r="D5822" s="168"/>
      <c r="E5822" s="169"/>
      <c r="F5822" s="170"/>
      <c r="G5822" s="171"/>
      <c r="H5822" s="171"/>
    </row>
    <row r="5823" spans="4:8">
      <c r="D5823" s="168"/>
      <c r="E5823" s="169"/>
      <c r="F5823" s="170"/>
      <c r="G5823" s="171"/>
      <c r="H5823" s="171"/>
    </row>
    <row r="5824" spans="4:8">
      <c r="D5824" s="168"/>
      <c r="E5824" s="169"/>
      <c r="F5824" s="170"/>
      <c r="G5824" s="171"/>
      <c r="H5824" s="171"/>
    </row>
    <row r="5825" spans="4:8">
      <c r="D5825" s="168"/>
      <c r="E5825" s="169"/>
      <c r="F5825" s="170"/>
      <c r="G5825" s="171"/>
      <c r="H5825" s="171"/>
    </row>
    <row r="5826" spans="4:8">
      <c r="D5826" s="168"/>
      <c r="E5826" s="169"/>
      <c r="F5826" s="170"/>
      <c r="G5826" s="171"/>
      <c r="H5826" s="171"/>
    </row>
    <row r="5827" spans="4:8">
      <c r="D5827" s="168"/>
      <c r="E5827" s="169"/>
      <c r="F5827" s="170"/>
      <c r="G5827" s="171"/>
      <c r="H5827" s="171"/>
    </row>
    <row r="5828" spans="4:8">
      <c r="D5828" s="168"/>
      <c r="E5828" s="169"/>
      <c r="F5828" s="170"/>
      <c r="G5828" s="171"/>
      <c r="H5828" s="171"/>
    </row>
    <row r="5829" spans="4:8">
      <c r="D5829" s="168"/>
      <c r="E5829" s="169"/>
      <c r="F5829" s="170"/>
      <c r="G5829" s="171"/>
      <c r="H5829" s="171"/>
    </row>
    <row r="5830" spans="4:8">
      <c r="D5830" s="168"/>
      <c r="E5830" s="169"/>
      <c r="F5830" s="170"/>
      <c r="G5830" s="171"/>
      <c r="H5830" s="171"/>
    </row>
    <row r="5831" spans="4:8">
      <c r="D5831" s="168"/>
      <c r="E5831" s="169"/>
      <c r="F5831" s="170"/>
      <c r="G5831" s="171"/>
      <c r="H5831" s="171"/>
    </row>
    <row r="5832" spans="4:8">
      <c r="D5832" s="168"/>
      <c r="E5832" s="169"/>
      <c r="F5832" s="170"/>
      <c r="G5832" s="171"/>
      <c r="H5832" s="171"/>
    </row>
    <row r="5833" spans="4:8">
      <c r="D5833" s="168"/>
      <c r="E5833" s="169"/>
      <c r="F5833" s="170"/>
      <c r="G5833" s="171"/>
      <c r="H5833" s="171"/>
    </row>
    <row r="5834" spans="4:8">
      <c r="D5834" s="168"/>
      <c r="E5834" s="169"/>
      <c r="F5834" s="170"/>
      <c r="G5834" s="171"/>
      <c r="H5834" s="171"/>
    </row>
    <row r="5835" spans="4:8">
      <c r="D5835" s="168"/>
      <c r="E5835" s="169"/>
      <c r="F5835" s="170"/>
      <c r="G5835" s="171"/>
      <c r="H5835" s="171"/>
    </row>
    <row r="5836" spans="4:8">
      <c r="D5836" s="168"/>
      <c r="E5836" s="169"/>
      <c r="F5836" s="170"/>
      <c r="G5836" s="171"/>
      <c r="H5836" s="171"/>
    </row>
    <row r="5837" spans="4:8">
      <c r="D5837" s="168"/>
      <c r="E5837" s="169"/>
      <c r="F5837" s="170"/>
      <c r="G5837" s="171"/>
      <c r="H5837" s="171"/>
    </row>
    <row r="5838" spans="4:8">
      <c r="D5838" s="168"/>
      <c r="E5838" s="169"/>
      <c r="F5838" s="170"/>
      <c r="G5838" s="171"/>
      <c r="H5838" s="171"/>
    </row>
    <row r="5839" spans="4:8">
      <c r="D5839" s="168"/>
      <c r="E5839" s="169"/>
      <c r="F5839" s="170"/>
      <c r="G5839" s="171"/>
      <c r="H5839" s="171"/>
    </row>
    <row r="5840" spans="4:8">
      <c r="D5840" s="168"/>
      <c r="E5840" s="169"/>
      <c r="F5840" s="170"/>
      <c r="G5840" s="171"/>
      <c r="H5840" s="171"/>
    </row>
    <row r="5841" spans="4:8">
      <c r="D5841" s="168"/>
      <c r="E5841" s="169"/>
      <c r="F5841" s="170"/>
      <c r="G5841" s="171"/>
      <c r="H5841" s="171"/>
    </row>
    <row r="5842" spans="4:8">
      <c r="D5842" s="168"/>
      <c r="E5842" s="169"/>
      <c r="F5842" s="170"/>
      <c r="G5842" s="171"/>
      <c r="H5842" s="171"/>
    </row>
    <row r="5843" spans="4:8">
      <c r="D5843" s="168"/>
      <c r="E5843" s="169"/>
      <c r="F5843" s="170"/>
      <c r="G5843" s="171"/>
      <c r="H5843" s="171"/>
    </row>
    <row r="5844" spans="4:8">
      <c r="D5844" s="168"/>
      <c r="E5844" s="169"/>
      <c r="F5844" s="170"/>
      <c r="G5844" s="171"/>
      <c r="H5844" s="171"/>
    </row>
    <row r="5845" spans="4:8">
      <c r="D5845" s="168"/>
      <c r="E5845" s="169"/>
      <c r="F5845" s="170"/>
      <c r="G5845" s="171"/>
      <c r="H5845" s="171"/>
    </row>
    <row r="5846" spans="4:8">
      <c r="D5846" s="168"/>
      <c r="E5846" s="169"/>
      <c r="F5846" s="170"/>
      <c r="G5846" s="171"/>
      <c r="H5846" s="171"/>
    </row>
    <row r="5847" spans="4:8">
      <c r="D5847" s="168"/>
      <c r="E5847" s="169"/>
      <c r="F5847" s="170"/>
      <c r="G5847" s="171"/>
      <c r="H5847" s="171"/>
    </row>
    <row r="5848" spans="4:8">
      <c r="D5848" s="168"/>
      <c r="E5848" s="169"/>
      <c r="F5848" s="170"/>
      <c r="G5848" s="171"/>
      <c r="H5848" s="171"/>
    </row>
    <row r="5849" spans="4:8">
      <c r="D5849" s="168"/>
      <c r="E5849" s="169"/>
      <c r="F5849" s="170"/>
      <c r="G5849" s="171"/>
      <c r="H5849" s="171"/>
    </row>
    <row r="5850" spans="4:8">
      <c r="D5850" s="168"/>
      <c r="E5850" s="169"/>
      <c r="F5850" s="170"/>
      <c r="G5850" s="171"/>
      <c r="H5850" s="171"/>
    </row>
    <row r="5851" spans="4:8">
      <c r="D5851" s="168"/>
      <c r="E5851" s="169"/>
      <c r="F5851" s="170"/>
      <c r="G5851" s="171"/>
      <c r="H5851" s="171"/>
    </row>
    <row r="5852" spans="4:8">
      <c r="D5852" s="168"/>
      <c r="E5852" s="169"/>
      <c r="F5852" s="170"/>
      <c r="G5852" s="171"/>
      <c r="H5852" s="171"/>
    </row>
    <row r="5853" spans="4:8">
      <c r="D5853" s="168"/>
      <c r="E5853" s="169"/>
      <c r="F5853" s="170"/>
      <c r="G5853" s="171"/>
      <c r="H5853" s="171"/>
    </row>
    <row r="5854" spans="4:8">
      <c r="D5854" s="168"/>
      <c r="E5854" s="169"/>
      <c r="F5854" s="170"/>
      <c r="G5854" s="171"/>
      <c r="H5854" s="171"/>
    </row>
    <row r="5855" spans="4:8">
      <c r="D5855" s="168"/>
      <c r="E5855" s="169"/>
      <c r="F5855" s="170"/>
      <c r="G5855" s="171"/>
      <c r="H5855" s="171"/>
    </row>
    <row r="5856" spans="4:8">
      <c r="D5856" s="168"/>
      <c r="E5856" s="169"/>
      <c r="F5856" s="170"/>
      <c r="G5856" s="171"/>
      <c r="H5856" s="171"/>
    </row>
    <row r="5857" spans="4:8">
      <c r="D5857" s="168"/>
      <c r="E5857" s="169"/>
      <c r="F5857" s="170"/>
      <c r="G5857" s="171"/>
      <c r="H5857" s="171"/>
    </row>
    <row r="5858" spans="4:8">
      <c r="D5858" s="168"/>
      <c r="E5858" s="169"/>
      <c r="F5858" s="170"/>
      <c r="G5858" s="171"/>
      <c r="H5858" s="171"/>
    </row>
    <row r="5859" spans="4:8">
      <c r="D5859" s="168"/>
      <c r="E5859" s="169"/>
      <c r="F5859" s="170"/>
      <c r="G5859" s="171"/>
      <c r="H5859" s="171"/>
    </row>
    <row r="5860" spans="4:8">
      <c r="D5860" s="168"/>
      <c r="E5860" s="169"/>
      <c r="F5860" s="170"/>
      <c r="G5860" s="171"/>
      <c r="H5860" s="171"/>
    </row>
    <row r="5861" spans="4:8">
      <c r="D5861" s="168"/>
      <c r="E5861" s="169"/>
      <c r="F5861" s="170"/>
      <c r="G5861" s="171"/>
      <c r="H5861" s="171"/>
    </row>
    <row r="5862" spans="4:8">
      <c r="D5862" s="168"/>
      <c r="E5862" s="169"/>
      <c r="F5862" s="195"/>
      <c r="G5862" s="196"/>
      <c r="H5862" s="196"/>
    </row>
    <row r="5863" spans="4:8">
      <c r="D5863" s="168"/>
      <c r="E5863" s="169"/>
      <c r="F5863" s="195"/>
      <c r="G5863" s="196"/>
      <c r="H5863" s="196"/>
    </row>
    <row r="5864" spans="4:8">
      <c r="D5864" s="168"/>
      <c r="E5864" s="169"/>
      <c r="F5864" s="195"/>
      <c r="G5864" s="196"/>
      <c r="H5864" s="196"/>
    </row>
    <row r="5865" spans="4:8">
      <c r="D5865" s="168"/>
      <c r="E5865" s="169"/>
      <c r="F5865" s="195"/>
      <c r="G5865" s="196"/>
      <c r="H5865" s="196"/>
    </row>
    <row r="5866" spans="4:8">
      <c r="D5866" s="168"/>
      <c r="E5866" s="169"/>
      <c r="F5866" s="195"/>
      <c r="G5866" s="196"/>
      <c r="H5866" s="196"/>
    </row>
    <row r="5867" spans="4:8">
      <c r="D5867" s="168"/>
      <c r="E5867" s="169"/>
      <c r="F5867" s="195"/>
      <c r="G5867" s="196"/>
      <c r="H5867" s="196"/>
    </row>
    <row r="5868" spans="4:8">
      <c r="D5868" s="168"/>
      <c r="E5868" s="169"/>
      <c r="F5868" s="195"/>
      <c r="G5868" s="196"/>
      <c r="H5868" s="196"/>
    </row>
    <row r="5869" spans="4:8">
      <c r="D5869" s="168"/>
      <c r="E5869" s="169"/>
      <c r="F5869" s="195"/>
      <c r="G5869" s="196"/>
      <c r="H5869" s="196"/>
    </row>
    <row r="5870" spans="4:8">
      <c r="D5870" s="168"/>
      <c r="E5870" s="169"/>
      <c r="F5870" s="195"/>
      <c r="G5870" s="196"/>
      <c r="H5870" s="196"/>
    </row>
    <row r="5871" spans="4:8">
      <c r="D5871" s="168"/>
      <c r="E5871" s="169"/>
      <c r="F5871" s="195"/>
      <c r="G5871" s="196"/>
      <c r="H5871" s="196"/>
    </row>
    <row r="5872" spans="4:8">
      <c r="D5872" s="168"/>
      <c r="E5872" s="169"/>
      <c r="F5872" s="195"/>
      <c r="G5872" s="196"/>
      <c r="H5872" s="196"/>
    </row>
    <row r="5873" spans="4:5">
      <c r="D5873" s="168"/>
      <c r="E5873" s="169"/>
    </row>
    <row r="5874" spans="4:5">
      <c r="D5874" s="168"/>
      <c r="E5874" s="169"/>
    </row>
    <row r="5875" spans="4:5">
      <c r="D5875" s="168"/>
      <c r="E5875" s="169"/>
    </row>
    <row r="5876" spans="4:5">
      <c r="D5876" s="168"/>
      <c r="E5876" s="169"/>
    </row>
    <row r="5877" spans="4:5">
      <c r="D5877" s="168"/>
      <c r="E5877" s="169"/>
    </row>
    <row r="5878" spans="4:5">
      <c r="D5878" s="168"/>
      <c r="E5878" s="169"/>
    </row>
    <row r="5879" spans="4:5">
      <c r="D5879" s="168"/>
      <c r="E5879" s="169"/>
    </row>
    <row r="5880" spans="4:5">
      <c r="D5880" s="168"/>
      <c r="E5880" s="169"/>
    </row>
    <row r="5881" spans="4:5">
      <c r="D5881" s="168"/>
      <c r="E5881" s="169"/>
    </row>
    <row r="5882" spans="4:5">
      <c r="D5882" s="168"/>
      <c r="E5882" s="169"/>
    </row>
    <row r="5883" spans="4:5">
      <c r="D5883" s="168"/>
      <c r="E5883" s="169"/>
    </row>
    <row r="5884" spans="4:5">
      <c r="D5884" s="168"/>
      <c r="E5884" s="169"/>
    </row>
    <row r="5885" spans="4:5">
      <c r="D5885" s="168"/>
      <c r="E5885" s="169"/>
    </row>
    <row r="5886" spans="4:5">
      <c r="D5886" s="168"/>
      <c r="E5886" s="169"/>
    </row>
    <row r="5887" spans="4:5">
      <c r="D5887" s="168"/>
      <c r="E5887" s="169"/>
    </row>
    <row r="5888" spans="4:5">
      <c r="D5888" s="168"/>
      <c r="E5888" s="169"/>
    </row>
    <row r="5889" spans="4:5">
      <c r="D5889" s="168"/>
      <c r="E5889" s="169"/>
    </row>
    <row r="5890" spans="4:5">
      <c r="D5890" s="168"/>
      <c r="E5890" s="169"/>
    </row>
    <row r="5891" spans="4:5">
      <c r="D5891" s="168"/>
      <c r="E5891" s="169"/>
    </row>
    <row r="5892" spans="4:5">
      <c r="D5892" s="168"/>
      <c r="E5892" s="169"/>
    </row>
    <row r="5893" spans="4:5">
      <c r="D5893" s="168"/>
      <c r="E5893" s="169"/>
    </row>
    <row r="5894" spans="4:5">
      <c r="D5894" s="168"/>
      <c r="E5894" s="169"/>
    </row>
    <row r="5895" spans="4:5">
      <c r="D5895" s="168"/>
      <c r="E5895" s="169"/>
    </row>
    <row r="5896" spans="4:5">
      <c r="D5896" s="168"/>
      <c r="E5896" s="169"/>
    </row>
    <row r="5897" spans="4:5">
      <c r="D5897" s="168"/>
      <c r="E5897" s="169"/>
    </row>
    <row r="5898" spans="4:5">
      <c r="D5898" s="168"/>
      <c r="E5898" s="169"/>
    </row>
    <row r="5899" spans="4:5">
      <c r="D5899" s="168"/>
      <c r="E5899" s="169"/>
    </row>
    <row r="5900" spans="4:5">
      <c r="D5900" s="168"/>
      <c r="E5900" s="169"/>
    </row>
    <row r="5901" spans="4:5">
      <c r="D5901" s="168"/>
      <c r="E5901" s="169"/>
    </row>
    <row r="5902" spans="4:5">
      <c r="D5902" s="168"/>
      <c r="E5902" s="169"/>
    </row>
    <row r="5903" spans="4:5">
      <c r="D5903" s="168"/>
      <c r="E5903" s="169"/>
    </row>
    <row r="5904" spans="4:5">
      <c r="D5904" s="168"/>
      <c r="E5904" s="169"/>
    </row>
    <row r="5905" spans="4:5">
      <c r="D5905" s="168"/>
      <c r="E5905" s="169"/>
    </row>
    <row r="5906" spans="4:5">
      <c r="D5906" s="168"/>
      <c r="E5906" s="169"/>
    </row>
    <row r="5907" spans="4:5">
      <c r="D5907" s="168"/>
      <c r="E5907" s="169"/>
    </row>
    <row r="5908" spans="4:5">
      <c r="D5908" s="168"/>
      <c r="E5908" s="169"/>
    </row>
    <row r="5909" spans="4:5">
      <c r="D5909" s="168"/>
      <c r="E5909" s="169"/>
    </row>
    <row r="5910" spans="4:5">
      <c r="D5910" s="168"/>
      <c r="E5910" s="169"/>
    </row>
    <row r="5911" spans="4:5">
      <c r="D5911" s="168"/>
      <c r="E5911" s="169"/>
    </row>
    <row r="5912" spans="4:5">
      <c r="D5912" s="168"/>
      <c r="E5912" s="169"/>
    </row>
    <row r="5913" spans="4:5">
      <c r="D5913" s="168"/>
      <c r="E5913" s="169"/>
    </row>
    <row r="5914" spans="4:5">
      <c r="D5914" s="168"/>
      <c r="E5914" s="169"/>
    </row>
    <row r="5915" spans="4:5">
      <c r="D5915" s="168"/>
      <c r="E5915" s="169"/>
    </row>
    <row r="5916" spans="4:5">
      <c r="D5916" s="168"/>
      <c r="E5916" s="169"/>
    </row>
    <row r="5917" spans="4:5">
      <c r="D5917" s="168"/>
      <c r="E5917" s="169"/>
    </row>
    <row r="5918" spans="4:5">
      <c r="D5918" s="168"/>
      <c r="E5918" s="169"/>
    </row>
    <row r="5919" spans="4:5">
      <c r="D5919" s="168"/>
      <c r="E5919" s="169"/>
    </row>
    <row r="5920" spans="4:5">
      <c r="D5920" s="168"/>
      <c r="E5920" s="169"/>
    </row>
    <row r="5921" spans="4:5">
      <c r="D5921" s="168"/>
      <c r="E5921" s="169"/>
    </row>
    <row r="5922" spans="4:5">
      <c r="D5922" s="168"/>
      <c r="E5922" s="169"/>
    </row>
    <row r="5923" spans="4:5">
      <c r="D5923" s="168"/>
      <c r="E5923" s="169"/>
    </row>
    <row r="5924" spans="4:5">
      <c r="D5924" s="168"/>
      <c r="E5924" s="169"/>
    </row>
    <row r="5925" spans="4:5">
      <c r="D5925" s="168"/>
      <c r="E5925" s="169"/>
    </row>
    <row r="5926" spans="4:5">
      <c r="D5926" s="168"/>
      <c r="E5926" s="169"/>
    </row>
    <row r="5927" spans="4:5">
      <c r="D5927" s="168"/>
      <c r="E5927" s="169"/>
    </row>
    <row r="5928" spans="4:5">
      <c r="D5928" s="168"/>
      <c r="E5928" s="169"/>
    </row>
    <row r="5929" spans="4:5">
      <c r="D5929" s="168"/>
      <c r="E5929" s="169"/>
    </row>
    <row r="5930" spans="4:5">
      <c r="D5930" s="168"/>
      <c r="E5930" s="169"/>
    </row>
    <row r="5931" spans="4:5">
      <c r="D5931" s="168"/>
      <c r="E5931" s="169"/>
    </row>
    <row r="5932" spans="4:5">
      <c r="D5932" s="168"/>
      <c r="E5932" s="169"/>
    </row>
    <row r="5933" spans="4:5">
      <c r="D5933" s="168"/>
      <c r="E5933" s="169"/>
    </row>
    <row r="5934" spans="4:5">
      <c r="D5934" s="168"/>
      <c r="E5934" s="169"/>
    </row>
    <row r="5935" spans="4:5">
      <c r="D5935" s="168"/>
      <c r="E5935" s="169"/>
    </row>
    <row r="5936" spans="4:5">
      <c r="D5936" s="168"/>
      <c r="E5936" s="169"/>
    </row>
    <row r="5937" spans="4:5">
      <c r="D5937" s="168"/>
      <c r="E5937" s="169"/>
    </row>
    <row r="5938" spans="4:5">
      <c r="D5938" s="168"/>
      <c r="E5938" s="169"/>
    </row>
    <row r="5939" spans="4:5">
      <c r="D5939" s="168"/>
      <c r="E5939" s="169"/>
    </row>
    <row r="5940" spans="4:5">
      <c r="D5940" s="168"/>
      <c r="E5940" s="169"/>
    </row>
    <row r="5941" spans="4:5">
      <c r="D5941" s="168"/>
      <c r="E5941" s="169"/>
    </row>
    <row r="5942" spans="4:5">
      <c r="D5942" s="168"/>
      <c r="E5942" s="169"/>
    </row>
    <row r="5943" spans="4:5">
      <c r="D5943" s="168"/>
      <c r="E5943" s="169"/>
    </row>
    <row r="5944" spans="4:5">
      <c r="D5944" s="168"/>
      <c r="E5944" s="169"/>
    </row>
    <row r="5945" spans="4:5">
      <c r="D5945" s="168"/>
      <c r="E5945" s="169"/>
    </row>
    <row r="5946" spans="4:5">
      <c r="D5946" s="168"/>
      <c r="E5946" s="169"/>
    </row>
    <row r="5947" spans="4:5">
      <c r="D5947" s="168"/>
      <c r="E5947" s="169"/>
    </row>
    <row r="5948" spans="4:5">
      <c r="D5948" s="168"/>
      <c r="E5948" s="169"/>
    </row>
    <row r="5949" spans="4:5">
      <c r="D5949" s="168"/>
      <c r="E5949" s="169"/>
    </row>
    <row r="5950" spans="4:5">
      <c r="D5950" s="168"/>
      <c r="E5950" s="169"/>
    </row>
    <row r="5951" spans="4:5">
      <c r="D5951" s="168"/>
      <c r="E5951" s="169"/>
    </row>
    <row r="5952" spans="4:5">
      <c r="D5952" s="168"/>
      <c r="E5952" s="169"/>
    </row>
    <row r="5953" spans="4:5">
      <c r="D5953" s="168"/>
      <c r="E5953" s="169"/>
    </row>
    <row r="5954" spans="4:5">
      <c r="D5954" s="168"/>
      <c r="E5954" s="169"/>
    </row>
    <row r="5955" spans="4:5">
      <c r="D5955" s="168"/>
      <c r="E5955" s="169"/>
    </row>
    <row r="5956" spans="4:5">
      <c r="D5956" s="168"/>
      <c r="E5956" s="169"/>
    </row>
    <row r="5957" spans="4:5">
      <c r="D5957" s="168"/>
      <c r="E5957" s="169"/>
    </row>
    <row r="5958" spans="4:5">
      <c r="D5958" s="168"/>
      <c r="E5958" s="169"/>
    </row>
    <row r="5959" spans="4:5">
      <c r="D5959" s="168"/>
      <c r="E5959" s="169"/>
    </row>
    <row r="5960" spans="4:5">
      <c r="D5960" s="168"/>
      <c r="E5960" s="169"/>
    </row>
    <row r="5961" spans="4:5">
      <c r="D5961" s="168"/>
      <c r="E5961" s="169"/>
    </row>
    <row r="5962" spans="4:5">
      <c r="D5962" s="168"/>
      <c r="E5962" s="169"/>
    </row>
    <row r="5963" spans="4:5">
      <c r="D5963" s="168"/>
      <c r="E5963" s="169"/>
    </row>
    <row r="5964" spans="4:5">
      <c r="D5964" s="168"/>
      <c r="E5964" s="169"/>
    </row>
    <row r="5965" spans="4:5">
      <c r="D5965" s="168"/>
      <c r="E5965" s="169"/>
    </row>
    <row r="5966" spans="4:5">
      <c r="D5966" s="168"/>
      <c r="E5966" s="169"/>
    </row>
    <row r="5967" spans="4:5">
      <c r="D5967" s="168"/>
      <c r="E5967" s="169"/>
    </row>
    <row r="5968" spans="4:5">
      <c r="D5968" s="168"/>
      <c r="E5968" s="169"/>
    </row>
    <row r="5969" spans="4:5">
      <c r="D5969" s="168"/>
      <c r="E5969" s="169"/>
    </row>
    <row r="5970" spans="4:5">
      <c r="D5970" s="168"/>
      <c r="E5970" s="169"/>
    </row>
    <row r="5971" spans="4:5">
      <c r="D5971" s="168"/>
      <c r="E5971" s="169"/>
    </row>
    <row r="5972" spans="4:5">
      <c r="D5972" s="168"/>
      <c r="E5972" s="169"/>
    </row>
    <row r="5973" spans="4:5">
      <c r="D5973" s="168"/>
      <c r="E5973" s="169"/>
    </row>
    <row r="5974" spans="4:5">
      <c r="D5974" s="168"/>
      <c r="E5974" s="169"/>
    </row>
    <row r="5975" spans="4:5">
      <c r="D5975" s="168"/>
      <c r="E5975" s="169"/>
    </row>
    <row r="5976" spans="4:5">
      <c r="D5976" s="168"/>
      <c r="E5976" s="169"/>
    </row>
    <row r="5977" spans="4:5">
      <c r="D5977" s="168"/>
      <c r="E5977" s="169"/>
    </row>
    <row r="5978" spans="4:5">
      <c r="D5978" s="168"/>
      <c r="E5978" s="169"/>
    </row>
    <row r="5979" spans="4:5">
      <c r="D5979" s="168"/>
      <c r="E5979" s="169"/>
    </row>
    <row r="5980" spans="4:5">
      <c r="D5980" s="168"/>
      <c r="E5980" s="169"/>
    </row>
    <row r="5981" spans="4:5">
      <c r="D5981" s="168"/>
      <c r="E5981" s="169"/>
    </row>
    <row r="5982" spans="4:5">
      <c r="D5982" s="168"/>
      <c r="E5982" s="169"/>
    </row>
    <row r="5983" spans="4:5">
      <c r="D5983" s="168"/>
      <c r="E5983" s="169"/>
    </row>
    <row r="5984" spans="4:5">
      <c r="D5984" s="168"/>
      <c r="E5984" s="169"/>
    </row>
    <row r="5985" spans="4:5">
      <c r="D5985" s="168"/>
      <c r="E5985" s="169"/>
    </row>
    <row r="5986" spans="4:5">
      <c r="D5986" s="168"/>
      <c r="E5986" s="169"/>
    </row>
    <row r="5987" spans="4:5">
      <c r="D5987" s="168"/>
      <c r="E5987" s="169"/>
    </row>
    <row r="5988" spans="4:5">
      <c r="D5988" s="168"/>
      <c r="E5988" s="169"/>
    </row>
    <row r="5989" spans="4:5">
      <c r="D5989" s="168"/>
      <c r="E5989" s="169"/>
    </row>
    <row r="5990" spans="4:5">
      <c r="D5990" s="168"/>
      <c r="E5990" s="169"/>
    </row>
    <row r="5991" spans="4:5">
      <c r="D5991" s="168"/>
      <c r="E5991" s="169"/>
    </row>
    <row r="5992" spans="4:5">
      <c r="D5992" s="168"/>
      <c r="E5992" s="169"/>
    </row>
    <row r="5993" spans="4:5">
      <c r="D5993" s="168"/>
      <c r="E5993" s="169"/>
    </row>
    <row r="5994" spans="4:5">
      <c r="D5994" s="168"/>
      <c r="E5994" s="169"/>
    </row>
    <row r="5995" spans="4:5">
      <c r="D5995" s="168"/>
      <c r="E5995" s="169"/>
    </row>
    <row r="5996" spans="4:5">
      <c r="D5996" s="168"/>
      <c r="E5996" s="169"/>
    </row>
    <row r="5997" spans="4:5">
      <c r="D5997" s="168"/>
      <c r="E5997" s="169"/>
    </row>
    <row r="5998" spans="4:5">
      <c r="D5998" s="168"/>
      <c r="E5998" s="169"/>
    </row>
    <row r="5999" spans="4:5">
      <c r="D5999" s="168"/>
      <c r="E5999" s="169"/>
    </row>
    <row r="6000" spans="4:5">
      <c r="D6000" s="168"/>
      <c r="E6000" s="169"/>
    </row>
    <row r="6001" spans="4:5">
      <c r="D6001" s="168"/>
      <c r="E6001" s="169"/>
    </row>
    <row r="6002" spans="4:5">
      <c r="D6002" s="168"/>
      <c r="E6002" s="169"/>
    </row>
    <row r="6003" spans="4:5">
      <c r="D6003" s="168"/>
      <c r="E6003" s="169"/>
    </row>
    <row r="6004" spans="4:5">
      <c r="D6004" s="168"/>
      <c r="E6004" s="169"/>
    </row>
    <row r="6005" spans="4:5">
      <c r="D6005" s="168"/>
      <c r="E6005" s="169"/>
    </row>
    <row r="6006" spans="4:5">
      <c r="D6006" s="168"/>
      <c r="E6006" s="169"/>
    </row>
    <row r="6007" spans="4:5">
      <c r="D6007" s="168"/>
      <c r="E6007" s="169"/>
    </row>
    <row r="6008" spans="4:5">
      <c r="D6008" s="168"/>
      <c r="E6008" s="169"/>
    </row>
    <row r="6009" spans="4:5">
      <c r="D6009" s="168"/>
      <c r="E6009" s="169"/>
    </row>
    <row r="6010" spans="4:5">
      <c r="D6010" s="168"/>
      <c r="E6010" s="169"/>
    </row>
    <row r="6011" spans="4:5">
      <c r="D6011" s="168"/>
      <c r="E6011" s="169"/>
    </row>
    <row r="6012" spans="4:5">
      <c r="D6012" s="168"/>
      <c r="E6012" s="169"/>
    </row>
    <row r="6013" spans="4:5">
      <c r="D6013" s="168"/>
      <c r="E6013" s="169"/>
    </row>
    <row r="6014" spans="4:5">
      <c r="D6014" s="168"/>
      <c r="E6014" s="169"/>
    </row>
    <row r="6015" spans="4:5">
      <c r="D6015" s="168"/>
      <c r="E6015" s="169"/>
    </row>
    <row r="6016" spans="4:5">
      <c r="D6016" s="168"/>
      <c r="E6016" s="169"/>
    </row>
    <row r="6017" spans="4:5">
      <c r="D6017" s="168"/>
      <c r="E6017" s="169"/>
    </row>
    <row r="6018" spans="4:5">
      <c r="D6018" s="168"/>
      <c r="E6018" s="169"/>
    </row>
    <row r="6019" spans="4:5">
      <c r="D6019" s="168"/>
      <c r="E6019" s="169"/>
    </row>
    <row r="6020" spans="4:5">
      <c r="D6020" s="168"/>
      <c r="E6020" s="169"/>
    </row>
    <row r="6021" spans="4:5">
      <c r="D6021" s="168"/>
      <c r="E6021" s="169"/>
    </row>
    <row r="6022" spans="4:5">
      <c r="D6022" s="168"/>
      <c r="E6022" s="169"/>
    </row>
    <row r="6023" spans="4:5">
      <c r="D6023" s="168"/>
      <c r="E6023" s="169"/>
    </row>
    <row r="6024" spans="4:5">
      <c r="D6024" s="168"/>
      <c r="E6024" s="169"/>
    </row>
    <row r="6025" spans="4:5">
      <c r="D6025" s="168"/>
      <c r="E6025" s="169"/>
    </row>
    <row r="6026" spans="4:5">
      <c r="D6026" s="168"/>
      <c r="E6026" s="169"/>
    </row>
    <row r="6027" spans="4:5">
      <c r="D6027" s="168"/>
      <c r="E6027" s="169"/>
    </row>
    <row r="6028" spans="4:5">
      <c r="D6028" s="168"/>
      <c r="E6028" s="169"/>
    </row>
    <row r="6029" spans="4:5">
      <c r="D6029" s="168"/>
      <c r="E6029" s="169"/>
    </row>
    <row r="6030" spans="4:5">
      <c r="D6030" s="168"/>
      <c r="E6030" s="169"/>
    </row>
    <row r="6031" spans="4:5">
      <c r="D6031" s="168"/>
      <c r="E6031" s="169"/>
    </row>
    <row r="6032" spans="4:5">
      <c r="D6032" s="168"/>
      <c r="E6032" s="169"/>
    </row>
    <row r="6033" spans="4:5">
      <c r="D6033" s="168"/>
      <c r="E6033" s="169"/>
    </row>
    <row r="6034" spans="4:5">
      <c r="D6034" s="168"/>
      <c r="E6034" s="169"/>
    </row>
    <row r="6035" spans="4:5">
      <c r="D6035" s="168"/>
      <c r="E6035" s="169"/>
    </row>
    <row r="6036" spans="4:5">
      <c r="D6036" s="168"/>
      <c r="E6036" s="169"/>
    </row>
    <row r="6037" spans="4:5">
      <c r="D6037" s="168"/>
      <c r="E6037" s="169"/>
    </row>
    <row r="6038" spans="4:5">
      <c r="D6038" s="168"/>
      <c r="E6038" s="169"/>
    </row>
    <row r="6039" spans="4:5">
      <c r="D6039" s="168"/>
      <c r="E6039" s="169"/>
    </row>
    <row r="6040" spans="4:5">
      <c r="D6040" s="168"/>
      <c r="E6040" s="169"/>
    </row>
    <row r="6041" spans="4:5">
      <c r="D6041" s="168"/>
      <c r="E6041" s="169"/>
    </row>
    <row r="6042" spans="4:5">
      <c r="D6042" s="168"/>
      <c r="E6042" s="169"/>
    </row>
    <row r="6043" spans="4:5">
      <c r="D6043" s="168"/>
      <c r="E6043" s="169"/>
    </row>
    <row r="6044" spans="4:5">
      <c r="D6044" s="168"/>
      <c r="E6044" s="169"/>
    </row>
    <row r="6045" spans="4:5">
      <c r="D6045" s="168"/>
      <c r="E6045" s="169"/>
    </row>
    <row r="6046" spans="4:5">
      <c r="D6046" s="168"/>
      <c r="E6046" s="169"/>
    </row>
    <row r="6047" spans="4:5">
      <c r="D6047" s="168"/>
      <c r="E6047" s="169"/>
    </row>
    <row r="6048" spans="4:5">
      <c r="D6048" s="168"/>
      <c r="E6048" s="169"/>
    </row>
    <row r="6049" spans="4:5">
      <c r="D6049" s="168"/>
      <c r="E6049" s="169"/>
    </row>
    <row r="6050" spans="4:5">
      <c r="D6050" s="168"/>
      <c r="E6050" s="169"/>
    </row>
    <row r="6051" spans="4:5">
      <c r="D6051" s="168"/>
      <c r="E6051" s="169"/>
    </row>
    <row r="6052" spans="4:5">
      <c r="D6052" s="168"/>
      <c r="E6052" s="169"/>
    </row>
    <row r="6053" spans="4:5">
      <c r="D6053" s="168"/>
      <c r="E6053" s="169"/>
    </row>
    <row r="6054" spans="4:5">
      <c r="D6054" s="168"/>
      <c r="E6054" s="169"/>
    </row>
    <row r="6055" spans="4:5">
      <c r="D6055" s="168"/>
      <c r="E6055" s="169"/>
    </row>
    <row r="6056" spans="4:5">
      <c r="D6056" s="168"/>
      <c r="E6056" s="169"/>
    </row>
    <row r="6057" spans="4:5">
      <c r="D6057" s="168"/>
      <c r="E6057" s="169"/>
    </row>
    <row r="6058" spans="4:5">
      <c r="D6058" s="168"/>
      <c r="E6058" s="169"/>
    </row>
    <row r="6059" spans="4:5">
      <c r="D6059" s="168"/>
      <c r="E6059" s="169"/>
    </row>
    <row r="6060" spans="4:5">
      <c r="D6060" s="168"/>
      <c r="E6060" s="169"/>
    </row>
    <row r="6061" spans="4:5">
      <c r="D6061" s="168"/>
      <c r="E6061" s="169"/>
    </row>
    <row r="6062" spans="4:5">
      <c r="D6062" s="168"/>
      <c r="E6062" s="169"/>
    </row>
    <row r="6063" spans="4:5">
      <c r="D6063" s="168"/>
      <c r="E6063" s="169"/>
    </row>
    <row r="6064" spans="4:5">
      <c r="D6064" s="168"/>
      <c r="E6064" s="169"/>
    </row>
    <row r="6065" spans="4:5">
      <c r="D6065" s="168"/>
      <c r="E6065" s="169"/>
    </row>
    <row r="6066" spans="4:5">
      <c r="D6066" s="168"/>
      <c r="E6066" s="169"/>
    </row>
    <row r="6067" spans="4:5">
      <c r="D6067" s="168"/>
      <c r="E6067" s="169"/>
    </row>
    <row r="6068" spans="4:5">
      <c r="D6068" s="168"/>
      <c r="E6068" s="169"/>
    </row>
    <row r="6069" spans="4:5">
      <c r="D6069" s="168"/>
      <c r="E6069" s="169"/>
    </row>
    <row r="6070" spans="4:5">
      <c r="D6070" s="168"/>
      <c r="E6070" s="169"/>
    </row>
    <row r="6071" spans="4:5">
      <c r="D6071" s="168"/>
      <c r="E6071" s="169"/>
    </row>
    <row r="6072" spans="4:5">
      <c r="D6072" s="168"/>
      <c r="E6072" s="169"/>
    </row>
    <row r="6073" spans="4:5">
      <c r="D6073" s="168"/>
      <c r="E6073" s="169"/>
    </row>
    <row r="6074" spans="4:5">
      <c r="D6074" s="168"/>
      <c r="E6074" s="169"/>
    </row>
    <row r="6075" spans="4:5">
      <c r="D6075" s="168"/>
      <c r="E6075" s="169"/>
    </row>
    <row r="6076" spans="4:5">
      <c r="D6076" s="168"/>
      <c r="E6076" s="169"/>
    </row>
    <row r="6077" spans="4:5">
      <c r="D6077" s="168"/>
      <c r="E6077" s="169"/>
    </row>
    <row r="6078" spans="4:5">
      <c r="D6078" s="168"/>
      <c r="E6078" s="169"/>
    </row>
    <row r="6079" spans="4:5">
      <c r="D6079" s="168"/>
      <c r="E6079" s="169"/>
    </row>
    <row r="6080" spans="4:5">
      <c r="D6080" s="168"/>
      <c r="E6080" s="169"/>
    </row>
    <row r="6081" spans="4:5">
      <c r="D6081" s="168"/>
      <c r="E6081" s="169"/>
    </row>
    <row r="6082" spans="4:5">
      <c r="D6082" s="168"/>
      <c r="E6082" s="169"/>
    </row>
    <row r="6083" spans="4:5">
      <c r="D6083" s="168"/>
      <c r="E6083" s="169"/>
    </row>
    <row r="6084" spans="4:5">
      <c r="D6084" s="168"/>
      <c r="E6084" s="169"/>
    </row>
    <row r="6085" spans="4:5">
      <c r="D6085" s="168"/>
      <c r="E6085" s="169"/>
    </row>
    <row r="6086" spans="4:5">
      <c r="D6086" s="168"/>
      <c r="E6086" s="169"/>
    </row>
    <row r="6087" spans="4:5">
      <c r="D6087" s="168"/>
      <c r="E6087" s="169"/>
    </row>
    <row r="6088" spans="4:5">
      <c r="D6088" s="168"/>
      <c r="E6088" s="169"/>
    </row>
    <row r="6089" spans="4:5">
      <c r="D6089" s="168"/>
      <c r="E6089" s="169"/>
    </row>
    <row r="6090" spans="4:5">
      <c r="D6090" s="168"/>
      <c r="E6090" s="169"/>
    </row>
    <row r="6091" spans="4:5">
      <c r="D6091" s="168"/>
      <c r="E6091" s="169"/>
    </row>
    <row r="6092" spans="4:5">
      <c r="D6092" s="168"/>
      <c r="E6092" s="169"/>
    </row>
    <row r="6093" spans="4:5">
      <c r="D6093" s="168"/>
      <c r="E6093" s="169"/>
    </row>
    <row r="6094" spans="4:5">
      <c r="D6094" s="168"/>
      <c r="E6094" s="169"/>
    </row>
    <row r="6095" spans="4:5">
      <c r="D6095" s="168"/>
      <c r="E6095" s="169"/>
    </row>
    <row r="6096" spans="4:5">
      <c r="D6096" s="168"/>
      <c r="E6096" s="169"/>
    </row>
    <row r="6097" spans="4:5">
      <c r="D6097" s="168"/>
      <c r="E6097" s="169"/>
    </row>
    <row r="6098" spans="4:5">
      <c r="D6098" s="168"/>
      <c r="E6098" s="169"/>
    </row>
    <row r="6099" spans="4:5">
      <c r="D6099" s="168"/>
      <c r="E6099" s="169"/>
    </row>
    <row r="6100" spans="4:5">
      <c r="D6100" s="168"/>
      <c r="E6100" s="169"/>
    </row>
    <row r="6101" spans="4:5">
      <c r="D6101" s="168"/>
      <c r="E6101" s="169"/>
    </row>
    <row r="6102" spans="4:5">
      <c r="D6102" s="168"/>
      <c r="E6102" s="169"/>
    </row>
    <row r="6103" spans="4:5">
      <c r="D6103" s="168"/>
      <c r="E6103" s="169"/>
    </row>
    <row r="6104" spans="4:5">
      <c r="D6104" s="168"/>
      <c r="E6104" s="169"/>
    </row>
    <row r="6105" spans="4:5">
      <c r="D6105" s="168"/>
      <c r="E6105" s="169"/>
    </row>
    <row r="6106" spans="4:5">
      <c r="D6106" s="168"/>
      <c r="E6106" s="169"/>
    </row>
    <row r="6107" spans="4:5">
      <c r="D6107" s="168"/>
      <c r="E6107" s="169"/>
    </row>
    <row r="6108" spans="4:5">
      <c r="D6108" s="168"/>
      <c r="E6108" s="169"/>
    </row>
    <row r="6109" spans="4:5">
      <c r="D6109" s="168"/>
      <c r="E6109" s="169"/>
    </row>
    <row r="6110" spans="4:5">
      <c r="D6110" s="168"/>
      <c r="E6110" s="169"/>
    </row>
    <row r="6111" spans="4:5">
      <c r="D6111" s="168"/>
      <c r="E6111" s="169"/>
    </row>
    <row r="6112" spans="4:5">
      <c r="D6112" s="168"/>
      <c r="E6112" s="169"/>
    </row>
    <row r="6113" spans="4:5">
      <c r="D6113" s="168"/>
      <c r="E6113" s="169"/>
    </row>
    <row r="6114" spans="4:5">
      <c r="D6114" s="168"/>
      <c r="E6114" s="169"/>
    </row>
    <row r="6115" spans="4:5">
      <c r="D6115" s="168"/>
      <c r="E6115" s="169"/>
    </row>
    <row r="6116" spans="4:5">
      <c r="D6116" s="168"/>
      <c r="E6116" s="169"/>
    </row>
    <row r="6117" spans="4:5">
      <c r="D6117" s="168"/>
      <c r="E6117" s="169"/>
    </row>
    <row r="6118" spans="4:5">
      <c r="D6118" s="168"/>
      <c r="E6118" s="169"/>
    </row>
    <row r="6119" spans="4:5">
      <c r="D6119" s="168"/>
      <c r="E6119" s="169"/>
    </row>
    <row r="6120" spans="4:5">
      <c r="D6120" s="168"/>
      <c r="E6120" s="169"/>
    </row>
    <row r="6121" spans="4:5">
      <c r="D6121" s="168"/>
      <c r="E6121" s="169"/>
    </row>
    <row r="6122" spans="4:5">
      <c r="D6122" s="168"/>
      <c r="E6122" s="169"/>
    </row>
    <row r="6123" spans="4:5">
      <c r="D6123" s="168"/>
      <c r="E6123" s="169"/>
    </row>
    <row r="6124" spans="4:5">
      <c r="D6124" s="168"/>
      <c r="E6124" s="169"/>
    </row>
    <row r="6125" spans="4:5">
      <c r="D6125" s="168"/>
      <c r="E6125" s="169"/>
    </row>
    <row r="6126" spans="4:5">
      <c r="D6126" s="168"/>
      <c r="E6126" s="169"/>
    </row>
    <row r="6127" spans="4:5">
      <c r="D6127" s="168"/>
      <c r="E6127" s="169"/>
    </row>
    <row r="6128" spans="4:5">
      <c r="D6128" s="168"/>
      <c r="E6128" s="169"/>
    </row>
    <row r="6129" spans="4:5">
      <c r="D6129" s="168"/>
      <c r="E6129" s="169"/>
    </row>
    <row r="6130" spans="4:5">
      <c r="D6130" s="168"/>
      <c r="E6130" s="169"/>
    </row>
    <row r="6131" spans="4:5">
      <c r="D6131" s="168"/>
      <c r="E6131" s="169"/>
    </row>
    <row r="6132" spans="4:5">
      <c r="D6132" s="168"/>
      <c r="E6132" s="169"/>
    </row>
    <row r="6133" spans="4:5">
      <c r="D6133" s="168"/>
      <c r="E6133" s="169"/>
    </row>
    <row r="6134" spans="4:5">
      <c r="D6134" s="168"/>
      <c r="E6134" s="169"/>
    </row>
    <row r="6135" spans="4:5">
      <c r="D6135" s="168"/>
      <c r="E6135" s="169"/>
    </row>
    <row r="6136" spans="4:5">
      <c r="D6136" s="168"/>
      <c r="E6136" s="169"/>
    </row>
    <row r="6137" spans="4:5">
      <c r="D6137" s="168"/>
      <c r="E6137" s="169"/>
    </row>
    <row r="6138" spans="4:5">
      <c r="D6138" s="168"/>
      <c r="E6138" s="169"/>
    </row>
    <row r="6139" spans="4:5">
      <c r="D6139" s="168"/>
      <c r="E6139" s="169"/>
    </row>
    <row r="6140" spans="4:5">
      <c r="D6140" s="168"/>
      <c r="E6140" s="169"/>
    </row>
    <row r="6141" spans="4:5">
      <c r="D6141" s="168"/>
      <c r="E6141" s="169"/>
    </row>
    <row r="6142" spans="4:5">
      <c r="D6142" s="168"/>
      <c r="E6142" s="169"/>
    </row>
    <row r="6143" spans="4:5">
      <c r="D6143" s="168"/>
      <c r="E6143" s="169"/>
    </row>
    <row r="6144" spans="4:5">
      <c r="D6144" s="168"/>
      <c r="E6144" s="169"/>
    </row>
    <row r="6145" spans="4:5">
      <c r="D6145" s="168"/>
      <c r="E6145" s="169"/>
    </row>
    <row r="6146" spans="4:5">
      <c r="D6146" s="168"/>
      <c r="E6146" s="169"/>
    </row>
    <row r="6147" spans="4:5">
      <c r="D6147" s="168"/>
      <c r="E6147" s="169"/>
    </row>
    <row r="6148" spans="4:5">
      <c r="D6148" s="168"/>
      <c r="E6148" s="169"/>
    </row>
    <row r="6149" spans="4:5">
      <c r="D6149" s="168"/>
      <c r="E6149" s="169"/>
    </row>
    <row r="6150" spans="4:5">
      <c r="D6150" s="168"/>
      <c r="E6150" s="169"/>
    </row>
    <row r="6151" spans="4:5">
      <c r="D6151" s="168"/>
      <c r="E6151" s="169"/>
    </row>
    <row r="6152" spans="4:5">
      <c r="D6152" s="168"/>
      <c r="E6152" s="169"/>
    </row>
    <row r="6153" spans="4:5">
      <c r="D6153" s="168"/>
      <c r="E6153" s="169"/>
    </row>
    <row r="6154" spans="4:5">
      <c r="D6154" s="168"/>
      <c r="E6154" s="169"/>
    </row>
    <row r="6155" spans="4:5">
      <c r="D6155" s="168"/>
      <c r="E6155" s="169"/>
    </row>
    <row r="6156" spans="4:5">
      <c r="D6156" s="168"/>
      <c r="E6156" s="169"/>
    </row>
    <row r="6157" spans="4:5">
      <c r="D6157" s="168"/>
      <c r="E6157" s="169"/>
    </row>
    <row r="6158" spans="4:5">
      <c r="D6158" s="168"/>
      <c r="E6158" s="169"/>
    </row>
    <row r="6159" spans="4:5">
      <c r="D6159" s="168"/>
      <c r="E6159" s="169"/>
    </row>
    <row r="6160" spans="4:5">
      <c r="D6160" s="168"/>
      <c r="E6160" s="169"/>
    </row>
    <row r="6161" spans="4:5">
      <c r="D6161" s="168"/>
      <c r="E6161" s="169"/>
    </row>
    <row r="6162" spans="4:5">
      <c r="D6162" s="168"/>
      <c r="E6162" s="169"/>
    </row>
    <row r="6163" spans="4:5">
      <c r="D6163" s="168"/>
      <c r="E6163" s="169"/>
    </row>
    <row r="6164" spans="4:5">
      <c r="D6164" s="168"/>
      <c r="E6164" s="169"/>
    </row>
    <row r="6165" spans="4:5">
      <c r="D6165" s="168"/>
      <c r="E6165" s="169"/>
    </row>
    <row r="6166" spans="4:5">
      <c r="D6166" s="168"/>
      <c r="E6166" s="169"/>
    </row>
    <row r="6167" spans="4:5">
      <c r="D6167" s="168"/>
      <c r="E6167" s="169"/>
    </row>
    <row r="6168" spans="4:5">
      <c r="D6168" s="168"/>
      <c r="E6168" s="169"/>
    </row>
    <row r="6169" spans="4:5">
      <c r="D6169" s="168"/>
      <c r="E6169" s="169"/>
    </row>
    <row r="6170" spans="4:5">
      <c r="D6170" s="168"/>
      <c r="E6170" s="169"/>
    </row>
    <row r="6171" spans="4:5">
      <c r="D6171" s="168"/>
      <c r="E6171" s="169"/>
    </row>
    <row r="6172" spans="4:5">
      <c r="D6172" s="168"/>
      <c r="E6172" s="169"/>
    </row>
    <row r="6173" spans="4:5">
      <c r="D6173" s="168"/>
      <c r="E6173" s="169"/>
    </row>
    <row r="6174" spans="4:5">
      <c r="D6174" s="168"/>
      <c r="E6174" s="169"/>
    </row>
    <row r="6175" spans="4:5">
      <c r="D6175" s="168"/>
      <c r="E6175" s="169"/>
    </row>
    <row r="6176" spans="4:5">
      <c r="D6176" s="168"/>
      <c r="E6176" s="169"/>
    </row>
    <row r="6177" spans="4:5">
      <c r="D6177" s="168"/>
      <c r="E6177" s="169"/>
    </row>
    <row r="6178" spans="4:5">
      <c r="D6178" s="168"/>
      <c r="E6178" s="169"/>
    </row>
    <row r="6179" spans="4:5">
      <c r="D6179" s="168"/>
      <c r="E6179" s="169"/>
    </row>
    <row r="6180" spans="4:5">
      <c r="D6180" s="168"/>
      <c r="E6180" s="169"/>
    </row>
    <row r="6181" spans="4:5">
      <c r="D6181" s="168"/>
      <c r="E6181" s="169"/>
    </row>
    <row r="6182" spans="4:5">
      <c r="D6182" s="168"/>
      <c r="E6182" s="169"/>
    </row>
    <row r="6183" spans="4:5">
      <c r="D6183" s="168"/>
      <c r="E6183" s="169"/>
    </row>
    <row r="6184" spans="4:5">
      <c r="D6184" s="168"/>
      <c r="E6184" s="169"/>
    </row>
    <row r="6185" spans="4:5">
      <c r="D6185" s="168"/>
      <c r="E6185" s="169"/>
    </row>
    <row r="6186" spans="4:5">
      <c r="D6186" s="168"/>
      <c r="E6186" s="169"/>
    </row>
    <row r="6187" spans="4:5">
      <c r="D6187" s="168"/>
      <c r="E6187" s="169"/>
    </row>
    <row r="6188" spans="4:5">
      <c r="D6188" s="168"/>
      <c r="E6188" s="169"/>
    </row>
    <row r="6189" spans="4:5">
      <c r="D6189" s="168"/>
      <c r="E6189" s="169"/>
    </row>
    <row r="6190" spans="4:5">
      <c r="D6190" s="168"/>
      <c r="E6190" s="169"/>
    </row>
    <row r="6191" spans="4:5">
      <c r="D6191" s="168"/>
      <c r="E6191" s="169"/>
    </row>
    <row r="6192" spans="4:5">
      <c r="D6192" s="168"/>
      <c r="E6192" s="169"/>
    </row>
    <row r="6193" spans="4:5">
      <c r="D6193" s="168"/>
      <c r="E6193" s="169"/>
    </row>
    <row r="6194" spans="4:5">
      <c r="D6194" s="168"/>
      <c r="E6194" s="169"/>
    </row>
    <row r="6195" spans="4:5">
      <c r="D6195" s="168"/>
      <c r="E6195" s="169"/>
    </row>
    <row r="6196" spans="4:5">
      <c r="D6196" s="168"/>
      <c r="E6196" s="169"/>
    </row>
    <row r="6197" spans="4:5">
      <c r="D6197" s="168"/>
      <c r="E6197" s="169"/>
    </row>
    <row r="6198" spans="4:5">
      <c r="D6198" s="168"/>
      <c r="E6198" s="169"/>
    </row>
    <row r="6199" spans="4:5">
      <c r="D6199" s="168"/>
      <c r="E6199" s="169"/>
    </row>
    <row r="6200" spans="4:5">
      <c r="D6200" s="168"/>
      <c r="E6200" s="169"/>
    </row>
    <row r="6201" spans="4:5">
      <c r="D6201" s="168"/>
      <c r="E6201" s="169"/>
    </row>
    <row r="6202" spans="4:5">
      <c r="D6202" s="168"/>
      <c r="E6202" s="169"/>
    </row>
    <row r="6203" spans="4:5">
      <c r="D6203" s="168"/>
      <c r="E6203" s="169"/>
    </row>
    <row r="6204" spans="4:5">
      <c r="D6204" s="168"/>
      <c r="E6204" s="169"/>
    </row>
    <row r="6205" spans="4:5">
      <c r="D6205" s="168"/>
      <c r="E6205" s="169"/>
    </row>
    <row r="6206" spans="4:5">
      <c r="D6206" s="168"/>
      <c r="E6206" s="169"/>
    </row>
    <row r="6207" spans="4:5">
      <c r="D6207" s="168"/>
      <c r="E6207" s="169"/>
    </row>
    <row r="6208" spans="4:5">
      <c r="D6208" s="168"/>
      <c r="E6208" s="169"/>
    </row>
    <row r="6209" spans="4:5">
      <c r="D6209" s="168"/>
      <c r="E6209" s="169"/>
    </row>
    <row r="6210" spans="4:5">
      <c r="D6210" s="168"/>
      <c r="E6210" s="169"/>
    </row>
    <row r="6211" spans="4:5">
      <c r="D6211" s="168"/>
      <c r="E6211" s="169"/>
    </row>
    <row r="6212" spans="4:5">
      <c r="D6212" s="168"/>
      <c r="E6212" s="169"/>
    </row>
    <row r="6213" spans="4:5">
      <c r="D6213" s="168"/>
      <c r="E6213" s="169"/>
    </row>
    <row r="6214" spans="4:5">
      <c r="D6214" s="168"/>
      <c r="E6214" s="169"/>
    </row>
    <row r="6215" spans="4:5">
      <c r="D6215" s="168"/>
      <c r="E6215" s="169"/>
    </row>
    <row r="6216" spans="4:5">
      <c r="D6216" s="168"/>
      <c r="E6216" s="169"/>
    </row>
    <row r="6217" spans="4:5">
      <c r="D6217" s="168"/>
      <c r="E6217" s="169"/>
    </row>
    <row r="6218" spans="4:5">
      <c r="D6218" s="168"/>
      <c r="E6218" s="169"/>
    </row>
    <row r="6219" spans="4:5">
      <c r="D6219" s="168"/>
      <c r="E6219" s="169"/>
    </row>
    <row r="6220" spans="4:5">
      <c r="D6220" s="168"/>
      <c r="E6220" s="169"/>
    </row>
    <row r="6221" spans="4:5">
      <c r="D6221" s="168"/>
      <c r="E6221" s="169"/>
    </row>
    <row r="6222" spans="4:5">
      <c r="D6222" s="168"/>
      <c r="E6222" s="169"/>
    </row>
    <row r="6223" spans="4:5">
      <c r="D6223" s="168"/>
      <c r="E6223" s="169"/>
    </row>
    <row r="6224" spans="4:5">
      <c r="D6224" s="168"/>
      <c r="E6224" s="169"/>
    </row>
    <row r="6225" spans="4:5">
      <c r="D6225" s="168"/>
      <c r="E6225" s="169"/>
    </row>
    <row r="6226" spans="4:5">
      <c r="D6226" s="168"/>
      <c r="E6226" s="169"/>
    </row>
    <row r="6227" spans="4:5">
      <c r="D6227" s="168"/>
      <c r="E6227" s="169"/>
    </row>
    <row r="6228" spans="4:5">
      <c r="D6228" s="168"/>
      <c r="E6228" s="169"/>
    </row>
    <row r="6229" spans="4:5">
      <c r="D6229" s="168"/>
      <c r="E6229" s="169"/>
    </row>
    <row r="6230" spans="4:5">
      <c r="D6230" s="168"/>
      <c r="E6230" s="169"/>
    </row>
    <row r="6231" spans="4:5">
      <c r="D6231" s="168"/>
      <c r="E6231" s="169"/>
    </row>
    <row r="6232" spans="4:5">
      <c r="D6232" s="168"/>
      <c r="E6232" s="169"/>
    </row>
    <row r="6233" spans="4:5">
      <c r="D6233" s="168"/>
      <c r="E6233" s="169"/>
    </row>
    <row r="6234" spans="4:5">
      <c r="D6234" s="168"/>
      <c r="E6234" s="169"/>
    </row>
    <row r="6235" spans="4:5">
      <c r="D6235" s="168"/>
      <c r="E6235" s="169"/>
    </row>
    <row r="6236" spans="4:5">
      <c r="D6236" s="168"/>
      <c r="E6236" s="169"/>
    </row>
    <row r="6237" spans="4:5">
      <c r="D6237" s="168"/>
      <c r="E6237" s="169"/>
    </row>
    <row r="6238" spans="4:5">
      <c r="D6238" s="168"/>
      <c r="E6238" s="169"/>
    </row>
    <row r="6239" spans="4:5">
      <c r="D6239" s="168"/>
      <c r="E6239" s="169"/>
    </row>
    <row r="6240" spans="4:5">
      <c r="D6240" s="168"/>
      <c r="E6240" s="169"/>
    </row>
    <row r="6241" spans="4:5">
      <c r="D6241" s="168"/>
      <c r="E6241" s="169"/>
    </row>
    <row r="6242" spans="4:5">
      <c r="D6242" s="168"/>
      <c r="E6242" s="169"/>
    </row>
    <row r="6243" spans="4:5">
      <c r="D6243" s="168"/>
      <c r="E6243" s="169"/>
    </row>
    <row r="6244" spans="4:5">
      <c r="D6244" s="168"/>
      <c r="E6244" s="169"/>
    </row>
    <row r="6245" spans="4:5">
      <c r="D6245" s="168"/>
      <c r="E6245" s="169"/>
    </row>
    <row r="6246" spans="4:5">
      <c r="D6246" s="168"/>
      <c r="E6246" s="169"/>
    </row>
    <row r="6247" spans="4:5">
      <c r="D6247" s="168"/>
      <c r="E6247" s="169"/>
    </row>
    <row r="6248" spans="4:5">
      <c r="D6248" s="168"/>
      <c r="E6248" s="169"/>
    </row>
    <row r="6249" spans="4:5">
      <c r="D6249" s="168"/>
      <c r="E6249" s="169"/>
    </row>
    <row r="6250" spans="4:5">
      <c r="D6250" s="168"/>
      <c r="E6250" s="169"/>
    </row>
    <row r="6251" spans="4:5">
      <c r="D6251" s="168"/>
      <c r="E6251" s="169"/>
    </row>
    <row r="6252" spans="4:5">
      <c r="D6252" s="168"/>
      <c r="E6252" s="169"/>
    </row>
    <row r="6253" spans="4:5">
      <c r="D6253" s="168"/>
      <c r="E6253" s="169"/>
    </row>
    <row r="6254" spans="4:5">
      <c r="D6254" s="168"/>
      <c r="E6254" s="169"/>
    </row>
    <row r="6255" spans="4:5">
      <c r="D6255" s="168"/>
      <c r="E6255" s="169"/>
    </row>
    <row r="6256" spans="4:5">
      <c r="D6256" s="168"/>
      <c r="E6256" s="169"/>
    </row>
    <row r="6257" spans="4:5">
      <c r="D6257" s="168"/>
      <c r="E6257" s="169"/>
    </row>
    <row r="6258" spans="4:5">
      <c r="D6258" s="168"/>
      <c r="E6258" s="169"/>
    </row>
    <row r="6259" spans="4:5">
      <c r="D6259" s="168"/>
      <c r="E6259" s="169"/>
    </row>
    <row r="6260" spans="4:5">
      <c r="D6260" s="168"/>
      <c r="E6260" s="169"/>
    </row>
    <row r="6261" spans="4:5">
      <c r="D6261" s="168"/>
      <c r="E6261" s="169"/>
    </row>
    <row r="6262" spans="4:5">
      <c r="D6262" s="168"/>
      <c r="E6262" s="169"/>
    </row>
    <row r="6263" spans="4:5">
      <c r="D6263" s="168"/>
      <c r="E6263" s="169"/>
    </row>
    <row r="6264" spans="4:5">
      <c r="D6264" s="168"/>
      <c r="E6264" s="169"/>
    </row>
    <row r="6265" spans="4:5">
      <c r="D6265" s="168"/>
      <c r="E6265" s="169"/>
    </row>
    <row r="6266" spans="4:5">
      <c r="D6266" s="168"/>
      <c r="E6266" s="169"/>
    </row>
    <row r="6267" spans="4:5">
      <c r="D6267" s="168"/>
      <c r="E6267" s="169"/>
    </row>
    <row r="6268" spans="4:5">
      <c r="D6268" s="168"/>
      <c r="E6268" s="169"/>
    </row>
    <row r="6269" spans="4:5">
      <c r="D6269" s="168"/>
      <c r="E6269" s="169"/>
    </row>
    <row r="6270" spans="4:5">
      <c r="D6270" s="168"/>
      <c r="E6270" s="169"/>
    </row>
    <row r="6271" spans="4:5">
      <c r="D6271" s="168"/>
      <c r="E6271" s="169"/>
    </row>
    <row r="6272" spans="4:5">
      <c r="D6272" s="168"/>
      <c r="E6272" s="169"/>
    </row>
    <row r="6273" spans="4:5">
      <c r="D6273" s="168"/>
      <c r="E6273" s="169"/>
    </row>
    <row r="6274" spans="4:5">
      <c r="D6274" s="168"/>
      <c r="E6274" s="169"/>
    </row>
    <row r="6275" spans="4:5">
      <c r="D6275" s="168"/>
      <c r="E6275" s="169"/>
    </row>
    <row r="6276" spans="4:5">
      <c r="D6276" s="168"/>
      <c r="E6276" s="169"/>
    </row>
    <row r="6277" spans="4:5">
      <c r="D6277" s="168"/>
      <c r="E6277" s="169"/>
    </row>
    <row r="6278" spans="4:5">
      <c r="D6278" s="168"/>
      <c r="E6278" s="169"/>
    </row>
    <row r="6279" spans="4:5">
      <c r="D6279" s="168"/>
      <c r="E6279" s="169"/>
    </row>
    <row r="6280" spans="4:5">
      <c r="D6280" s="168"/>
      <c r="E6280" s="169"/>
    </row>
    <row r="6281" spans="4:5">
      <c r="D6281" s="168"/>
      <c r="E6281" s="169"/>
    </row>
    <row r="6282" spans="4:5">
      <c r="D6282" s="168"/>
      <c r="E6282" s="169"/>
    </row>
    <row r="6283" spans="4:5">
      <c r="D6283" s="168"/>
      <c r="E6283" s="169"/>
    </row>
    <row r="6284" spans="4:5">
      <c r="D6284" s="168"/>
      <c r="E6284" s="169"/>
    </row>
    <row r="6285" spans="4:5">
      <c r="D6285" s="168"/>
      <c r="E6285" s="169"/>
    </row>
    <row r="6286" spans="4:5">
      <c r="D6286" s="168"/>
      <c r="E6286" s="169"/>
    </row>
    <row r="6287" spans="4:5">
      <c r="D6287" s="168"/>
      <c r="E6287" s="169"/>
    </row>
    <row r="6288" spans="4:5">
      <c r="D6288" s="168"/>
      <c r="E6288" s="169"/>
    </row>
    <row r="6289" spans="4:5">
      <c r="D6289" s="168"/>
      <c r="E6289" s="169"/>
    </row>
    <row r="6290" spans="4:5">
      <c r="D6290" s="168"/>
      <c r="E6290" s="169"/>
    </row>
    <row r="6291" spans="4:5">
      <c r="D6291" s="168"/>
      <c r="E6291" s="169"/>
    </row>
    <row r="6292" spans="4:5">
      <c r="D6292" s="168"/>
      <c r="E6292" s="169"/>
    </row>
    <row r="6293" spans="4:5">
      <c r="D6293" s="168"/>
      <c r="E6293" s="169"/>
    </row>
    <row r="6294" spans="4:5">
      <c r="D6294" s="168"/>
      <c r="E6294" s="169"/>
    </row>
    <row r="6295" spans="4:5">
      <c r="D6295" s="168"/>
      <c r="E6295" s="169"/>
    </row>
    <row r="6296" spans="4:5">
      <c r="D6296" s="168"/>
      <c r="E6296" s="169"/>
    </row>
    <row r="6297" spans="4:5">
      <c r="D6297" s="168"/>
      <c r="E6297" s="169"/>
    </row>
    <row r="6298" spans="4:5">
      <c r="D6298" s="168"/>
      <c r="E6298" s="169"/>
    </row>
    <row r="6299" spans="4:5">
      <c r="D6299" s="168"/>
      <c r="E6299" s="169"/>
    </row>
    <row r="6300" spans="4:5">
      <c r="D6300" s="168"/>
      <c r="E6300" s="169"/>
    </row>
    <row r="6301" spans="4:5">
      <c r="D6301" s="168"/>
      <c r="E6301" s="169"/>
    </row>
    <row r="6302" spans="4:5">
      <c r="D6302" s="168"/>
      <c r="E6302" s="169"/>
    </row>
    <row r="6303" spans="4:5">
      <c r="D6303" s="168"/>
      <c r="E6303" s="169"/>
    </row>
    <row r="6304" spans="4:5">
      <c r="D6304" s="168"/>
      <c r="E6304" s="169"/>
    </row>
    <row r="6305" spans="4:5">
      <c r="D6305" s="168"/>
      <c r="E6305" s="169"/>
    </row>
    <row r="6306" spans="4:5">
      <c r="D6306" s="168"/>
      <c r="E6306" s="169"/>
    </row>
    <row r="6307" spans="4:5">
      <c r="D6307" s="168"/>
      <c r="E6307" s="169"/>
    </row>
    <row r="6308" spans="4:5">
      <c r="D6308" s="168"/>
      <c r="E6308" s="169"/>
    </row>
    <row r="6309" spans="4:5">
      <c r="D6309" s="168"/>
      <c r="E6309" s="169"/>
    </row>
    <row r="6310" spans="4:5">
      <c r="D6310" s="168"/>
      <c r="E6310" s="169"/>
    </row>
    <row r="6311" spans="4:5">
      <c r="D6311" s="168"/>
      <c r="E6311" s="169"/>
    </row>
    <row r="6312" spans="4:5">
      <c r="D6312" s="168"/>
      <c r="E6312" s="169"/>
    </row>
    <row r="6313" spans="4:5">
      <c r="D6313" s="168"/>
      <c r="E6313" s="169"/>
    </row>
    <row r="6314" spans="4:5">
      <c r="D6314" s="168"/>
      <c r="E6314" s="169"/>
    </row>
    <row r="6315" spans="4:5">
      <c r="D6315" s="168"/>
      <c r="E6315" s="169"/>
    </row>
    <row r="6316" spans="4:5">
      <c r="D6316" s="168"/>
      <c r="E6316" s="169"/>
    </row>
    <row r="6317" spans="4:5">
      <c r="D6317" s="168"/>
      <c r="E6317" s="169"/>
    </row>
    <row r="6318" spans="4:5">
      <c r="D6318" s="168"/>
      <c r="E6318" s="169"/>
    </row>
    <row r="6319" spans="4:5">
      <c r="D6319" s="168"/>
      <c r="E6319" s="169"/>
    </row>
    <row r="6320" spans="4:5">
      <c r="D6320" s="168"/>
      <c r="E6320" s="169"/>
    </row>
    <row r="6321" spans="4:5">
      <c r="D6321" s="168"/>
      <c r="E6321" s="169"/>
    </row>
    <row r="6322" spans="4:5">
      <c r="D6322" s="168"/>
      <c r="E6322" s="169"/>
    </row>
    <row r="6323" spans="4:5">
      <c r="D6323" s="168"/>
      <c r="E6323" s="169"/>
    </row>
    <row r="6324" spans="4:5">
      <c r="D6324" s="168"/>
      <c r="E6324" s="169"/>
    </row>
    <row r="6325" spans="4:5">
      <c r="D6325" s="168"/>
      <c r="E6325" s="169"/>
    </row>
    <row r="6326" spans="4:5">
      <c r="D6326" s="168"/>
      <c r="E6326" s="169"/>
    </row>
    <row r="6327" spans="4:5">
      <c r="D6327" s="168"/>
      <c r="E6327" s="169"/>
    </row>
    <row r="6328" spans="4:5">
      <c r="D6328" s="168"/>
      <c r="E6328" s="169"/>
    </row>
    <row r="6329" spans="4:5">
      <c r="D6329" s="168"/>
      <c r="E6329" s="169"/>
    </row>
    <row r="6330" spans="4:5">
      <c r="D6330" s="168"/>
      <c r="E6330" s="169"/>
    </row>
    <row r="6331" spans="4:5">
      <c r="D6331" s="168"/>
      <c r="E6331" s="169"/>
    </row>
    <row r="6332" spans="4:5">
      <c r="D6332" s="168"/>
      <c r="E6332" s="169"/>
    </row>
    <row r="6333" spans="4:5">
      <c r="D6333" s="168"/>
      <c r="E6333" s="169"/>
    </row>
    <row r="6334" spans="4:5">
      <c r="D6334" s="168"/>
      <c r="E6334" s="169"/>
    </row>
    <row r="6335" spans="4:5">
      <c r="D6335" s="168"/>
      <c r="E6335" s="169"/>
    </row>
    <row r="6336" spans="4:5">
      <c r="D6336" s="168"/>
      <c r="E6336" s="169"/>
    </row>
    <row r="6337" spans="4:5">
      <c r="D6337" s="168"/>
      <c r="E6337" s="169"/>
    </row>
    <row r="6338" spans="4:5">
      <c r="D6338" s="168"/>
      <c r="E6338" s="169"/>
    </row>
    <row r="6339" spans="4:5">
      <c r="D6339" s="168"/>
      <c r="E6339" s="169"/>
    </row>
    <row r="6340" spans="4:5">
      <c r="D6340" s="168"/>
      <c r="E6340" s="169"/>
    </row>
    <row r="6341" spans="4:5">
      <c r="D6341" s="168"/>
      <c r="E6341" s="169"/>
    </row>
    <row r="6342" spans="4:5">
      <c r="D6342" s="168"/>
      <c r="E6342" s="169"/>
    </row>
    <row r="6343" spans="4:5">
      <c r="D6343" s="168"/>
      <c r="E6343" s="169"/>
    </row>
    <row r="6344" spans="4:5">
      <c r="D6344" s="168"/>
      <c r="E6344" s="169"/>
    </row>
    <row r="6345" spans="4:5">
      <c r="D6345" s="168"/>
      <c r="E6345" s="169"/>
    </row>
    <row r="6346" spans="4:5">
      <c r="D6346" s="168"/>
      <c r="E6346" s="169"/>
    </row>
    <row r="6347" spans="4:5">
      <c r="D6347" s="168"/>
      <c r="E6347" s="169"/>
    </row>
    <row r="6348" spans="4:5">
      <c r="D6348" s="168"/>
      <c r="E6348" s="169"/>
    </row>
    <row r="6349" spans="4:5">
      <c r="D6349" s="168"/>
      <c r="E6349" s="169"/>
    </row>
    <row r="6350" spans="4:5">
      <c r="D6350" s="168"/>
      <c r="E6350" s="169"/>
    </row>
    <row r="6351" spans="4:5">
      <c r="D6351" s="168"/>
      <c r="E6351" s="169"/>
    </row>
    <row r="6352" spans="4:5">
      <c r="D6352" s="168"/>
      <c r="E6352" s="169"/>
    </row>
    <row r="6353" spans="4:5">
      <c r="D6353" s="168"/>
      <c r="E6353" s="169"/>
    </row>
    <row r="6354" spans="4:5">
      <c r="D6354" s="168"/>
      <c r="E6354" s="169"/>
    </row>
    <row r="6355" spans="4:5">
      <c r="D6355" s="168"/>
      <c r="E6355" s="169"/>
    </row>
    <row r="6356" spans="4:5">
      <c r="D6356" s="168"/>
      <c r="E6356" s="169"/>
    </row>
    <row r="6357" spans="4:5">
      <c r="D6357" s="168"/>
      <c r="E6357" s="169"/>
    </row>
    <row r="6358" spans="4:5">
      <c r="D6358" s="168"/>
      <c r="E6358" s="169"/>
    </row>
    <row r="6359" spans="4:5">
      <c r="D6359" s="168"/>
      <c r="E6359" s="169"/>
    </row>
    <row r="6360" spans="4:5">
      <c r="D6360" s="168"/>
      <c r="E6360" s="169"/>
    </row>
    <row r="6361" spans="4:5">
      <c r="D6361" s="168"/>
      <c r="E6361" s="169"/>
    </row>
    <row r="6362" spans="4:5">
      <c r="D6362" s="168"/>
      <c r="E6362" s="169"/>
    </row>
    <row r="6363" spans="4:5">
      <c r="D6363" s="168"/>
      <c r="E6363" s="169"/>
    </row>
    <row r="6364" spans="4:5">
      <c r="D6364" s="168"/>
      <c r="E6364" s="169"/>
    </row>
    <row r="6365" spans="4:5">
      <c r="D6365" s="168"/>
      <c r="E6365" s="169"/>
    </row>
    <row r="6366" spans="4:5">
      <c r="D6366" s="168"/>
      <c r="E6366" s="169"/>
    </row>
    <row r="6367" spans="4:5">
      <c r="D6367" s="168"/>
      <c r="E6367" s="169"/>
    </row>
    <row r="6368" spans="4:5">
      <c r="D6368" s="168"/>
      <c r="E6368" s="169"/>
    </row>
    <row r="6369" spans="4:5">
      <c r="D6369" s="168"/>
      <c r="E6369" s="169"/>
    </row>
    <row r="6370" spans="4:5">
      <c r="D6370" s="168"/>
      <c r="E6370" s="169"/>
    </row>
    <row r="6371" spans="4:5">
      <c r="D6371" s="168"/>
      <c r="E6371" s="169"/>
    </row>
    <row r="6372" spans="4:5">
      <c r="D6372" s="168"/>
      <c r="E6372" s="169"/>
    </row>
    <row r="6373" spans="4:5">
      <c r="D6373" s="168"/>
      <c r="E6373" s="169"/>
    </row>
    <row r="6374" spans="4:5">
      <c r="D6374" s="168"/>
      <c r="E6374" s="169"/>
    </row>
    <row r="6375" spans="4:5">
      <c r="D6375" s="168"/>
      <c r="E6375" s="169"/>
    </row>
    <row r="6376" spans="4:5">
      <c r="D6376" s="168"/>
      <c r="E6376" s="169"/>
    </row>
    <row r="6377" spans="4:5">
      <c r="D6377" s="168"/>
      <c r="E6377" s="169"/>
    </row>
    <row r="6378" spans="4:5">
      <c r="D6378" s="168"/>
      <c r="E6378" s="169"/>
    </row>
    <row r="6379" spans="4:5">
      <c r="D6379" s="168"/>
      <c r="E6379" s="169"/>
    </row>
    <row r="6380" spans="4:5">
      <c r="D6380" s="168"/>
      <c r="E6380" s="169"/>
    </row>
    <row r="6381" spans="4:5">
      <c r="D6381" s="168"/>
      <c r="E6381" s="169"/>
    </row>
    <row r="6382" spans="4:5">
      <c r="D6382" s="168"/>
      <c r="E6382" s="169"/>
    </row>
    <row r="6383" spans="4:5">
      <c r="D6383" s="168"/>
      <c r="E6383" s="169"/>
    </row>
    <row r="6384" spans="4:5">
      <c r="D6384" s="168"/>
      <c r="E6384" s="169"/>
    </row>
    <row r="6385" spans="4:5">
      <c r="D6385" s="168"/>
      <c r="E6385" s="169"/>
    </row>
    <row r="6386" spans="4:5">
      <c r="D6386" s="168"/>
      <c r="E6386" s="169"/>
    </row>
    <row r="6387" spans="4:5">
      <c r="D6387" s="168"/>
      <c r="E6387" s="169"/>
    </row>
    <row r="6388" spans="4:5">
      <c r="D6388" s="168"/>
      <c r="E6388" s="169"/>
    </row>
    <row r="6389" spans="4:5">
      <c r="D6389" s="168"/>
      <c r="E6389" s="169"/>
    </row>
    <row r="6390" spans="4:5">
      <c r="D6390" s="168"/>
      <c r="E6390" s="169"/>
    </row>
    <row r="6391" spans="4:5">
      <c r="D6391" s="168"/>
      <c r="E6391" s="169"/>
    </row>
    <row r="6392" spans="4:5">
      <c r="D6392" s="168"/>
      <c r="E6392" s="169"/>
    </row>
    <row r="6393" spans="4:5">
      <c r="D6393" s="168"/>
      <c r="E6393" s="169"/>
    </row>
    <row r="6394" spans="4:5">
      <c r="D6394" s="168"/>
      <c r="E6394" s="169"/>
    </row>
    <row r="6395" spans="4:5">
      <c r="D6395" s="168"/>
      <c r="E6395" s="169"/>
    </row>
    <row r="6396" spans="4:5">
      <c r="D6396" s="168"/>
      <c r="E6396" s="169"/>
    </row>
    <row r="6397" spans="4:5">
      <c r="D6397" s="168"/>
      <c r="E6397" s="169"/>
    </row>
    <row r="6398" spans="4:5">
      <c r="D6398" s="168"/>
      <c r="E6398" s="169"/>
    </row>
    <row r="6399" spans="4:5">
      <c r="D6399" s="168"/>
      <c r="E6399" s="169"/>
    </row>
    <row r="6400" spans="4:5">
      <c r="D6400" s="168"/>
      <c r="E6400" s="169"/>
    </row>
    <row r="6401" spans="4:5">
      <c r="D6401" s="168"/>
      <c r="E6401" s="169"/>
    </row>
    <row r="6402" spans="4:5">
      <c r="D6402" s="168"/>
      <c r="E6402" s="169"/>
    </row>
    <row r="6403" spans="4:5">
      <c r="D6403" s="168"/>
      <c r="E6403" s="169"/>
    </row>
    <row r="6404" spans="4:5">
      <c r="D6404" s="168"/>
      <c r="E6404" s="169"/>
    </row>
    <row r="6405" spans="4:5">
      <c r="D6405" s="168"/>
      <c r="E6405" s="169"/>
    </row>
    <row r="6406" spans="4:5">
      <c r="D6406" s="168"/>
      <c r="E6406" s="169"/>
    </row>
    <row r="6407" spans="4:5">
      <c r="D6407" s="168"/>
      <c r="E6407" s="169"/>
    </row>
    <row r="6408" spans="4:5">
      <c r="D6408" s="168"/>
      <c r="E6408" s="169"/>
    </row>
    <row r="6409" spans="4:5">
      <c r="D6409" s="168"/>
      <c r="E6409" s="169"/>
    </row>
    <row r="6410" spans="4:5">
      <c r="D6410" s="168"/>
      <c r="E6410" s="169"/>
    </row>
    <row r="6411" spans="4:5">
      <c r="D6411" s="168"/>
      <c r="E6411" s="169"/>
    </row>
    <row r="6412" spans="4:5">
      <c r="D6412" s="168"/>
      <c r="E6412" s="169"/>
    </row>
    <row r="6413" spans="4:5">
      <c r="D6413" s="168"/>
      <c r="E6413" s="169"/>
    </row>
    <row r="6414" spans="4:5">
      <c r="D6414" s="168"/>
      <c r="E6414" s="169"/>
    </row>
    <row r="6415" spans="4:5">
      <c r="D6415" s="168"/>
      <c r="E6415" s="169"/>
    </row>
    <row r="6416" spans="4:5">
      <c r="D6416" s="168"/>
      <c r="E6416" s="169"/>
    </row>
    <row r="6417" spans="4:5">
      <c r="D6417" s="168"/>
      <c r="E6417" s="169"/>
    </row>
    <row r="6418" spans="4:5">
      <c r="D6418" s="168"/>
      <c r="E6418" s="169"/>
    </row>
    <row r="6419" spans="4:5">
      <c r="D6419" s="168"/>
      <c r="E6419" s="169"/>
    </row>
    <row r="6420" spans="4:5">
      <c r="D6420" s="168"/>
      <c r="E6420" s="169"/>
    </row>
    <row r="6421" spans="4:5">
      <c r="D6421" s="168"/>
      <c r="E6421" s="169"/>
    </row>
    <row r="6422" spans="4:5">
      <c r="D6422" s="168"/>
      <c r="E6422" s="169"/>
    </row>
    <row r="6423" spans="4:5">
      <c r="D6423" s="168"/>
      <c r="E6423" s="169"/>
    </row>
    <row r="6424" spans="4:5">
      <c r="D6424" s="168"/>
      <c r="E6424" s="169"/>
    </row>
    <row r="6425" spans="4:5">
      <c r="D6425" s="168"/>
      <c r="E6425" s="169"/>
    </row>
    <row r="6426" spans="4:5">
      <c r="D6426" s="168"/>
      <c r="E6426" s="169"/>
    </row>
    <row r="6427" spans="4:5">
      <c r="D6427" s="168"/>
      <c r="E6427" s="169"/>
    </row>
    <row r="6428" spans="4:5">
      <c r="D6428" s="168"/>
      <c r="E6428" s="169"/>
    </row>
    <row r="6429" spans="4:5">
      <c r="D6429" s="168"/>
      <c r="E6429" s="169"/>
    </row>
    <row r="6430" spans="4:5">
      <c r="D6430" s="168"/>
      <c r="E6430" s="169"/>
    </row>
    <row r="6431" spans="4:5">
      <c r="D6431" s="168"/>
      <c r="E6431" s="169"/>
    </row>
    <row r="6432" spans="4:5">
      <c r="D6432" s="168"/>
      <c r="E6432" s="169"/>
    </row>
    <row r="6433" spans="4:5">
      <c r="D6433" s="168"/>
      <c r="E6433" s="169"/>
    </row>
    <row r="6434" spans="4:5">
      <c r="D6434" s="168"/>
      <c r="E6434" s="169"/>
    </row>
    <row r="6435" spans="4:5">
      <c r="D6435" s="168"/>
      <c r="E6435" s="169"/>
    </row>
    <row r="6436" spans="4:5">
      <c r="D6436" s="168"/>
      <c r="E6436" s="169"/>
    </row>
    <row r="6437" spans="4:5">
      <c r="D6437" s="168"/>
      <c r="E6437" s="169"/>
    </row>
    <row r="6438" spans="4:5">
      <c r="D6438" s="168"/>
      <c r="E6438" s="169"/>
    </row>
    <row r="6439" spans="4:5">
      <c r="D6439" s="168"/>
      <c r="E6439" s="169"/>
    </row>
    <row r="6440" spans="4:5">
      <c r="D6440" s="168"/>
      <c r="E6440" s="169"/>
    </row>
    <row r="6441" spans="4:5">
      <c r="D6441" s="168"/>
      <c r="E6441" s="169"/>
    </row>
    <row r="6442" spans="4:5">
      <c r="D6442" s="168"/>
      <c r="E6442" s="169"/>
    </row>
    <row r="6443" spans="4:5">
      <c r="D6443" s="168"/>
      <c r="E6443" s="169"/>
    </row>
    <row r="6444" spans="4:5">
      <c r="D6444" s="168"/>
      <c r="E6444" s="169"/>
    </row>
    <row r="6445" spans="4:5">
      <c r="D6445" s="168"/>
      <c r="E6445" s="169"/>
    </row>
    <row r="6446" spans="4:5">
      <c r="D6446" s="168"/>
      <c r="E6446" s="169"/>
    </row>
    <row r="6447" spans="4:5">
      <c r="D6447" s="168"/>
      <c r="E6447" s="169"/>
    </row>
    <row r="6448" spans="4:5">
      <c r="D6448" s="168"/>
      <c r="E6448" s="169"/>
    </row>
    <row r="6449" spans="4:5">
      <c r="D6449" s="168"/>
      <c r="E6449" s="169"/>
    </row>
    <row r="6450" spans="4:5">
      <c r="D6450" s="168"/>
      <c r="E6450" s="169"/>
    </row>
    <row r="6451" spans="4:5">
      <c r="D6451" s="168"/>
      <c r="E6451" s="169"/>
    </row>
    <row r="6452" spans="4:5">
      <c r="D6452" s="168"/>
      <c r="E6452" s="169"/>
    </row>
    <row r="6453" spans="4:5">
      <c r="D6453" s="168"/>
      <c r="E6453" s="169"/>
    </row>
    <row r="6454" spans="4:5">
      <c r="D6454" s="168"/>
      <c r="E6454" s="169"/>
    </row>
    <row r="6455" spans="4:5">
      <c r="D6455" s="168"/>
      <c r="E6455" s="169"/>
    </row>
    <row r="6456" spans="4:5">
      <c r="D6456" s="168"/>
      <c r="E6456" s="169"/>
    </row>
    <row r="6457" spans="4:5">
      <c r="D6457" s="168"/>
      <c r="E6457" s="169"/>
    </row>
    <row r="6458" spans="4:5">
      <c r="D6458" s="168"/>
      <c r="E6458" s="169"/>
    </row>
    <row r="6459" spans="4:5">
      <c r="D6459" s="168"/>
      <c r="E6459" s="169"/>
    </row>
    <row r="6460" spans="4:5">
      <c r="D6460" s="168"/>
      <c r="E6460" s="169"/>
    </row>
    <row r="6461" spans="4:5">
      <c r="D6461" s="168"/>
      <c r="E6461" s="169"/>
    </row>
    <row r="6462" spans="4:5">
      <c r="D6462" s="168"/>
      <c r="E6462" s="169"/>
    </row>
    <row r="6463" spans="4:5">
      <c r="D6463" s="168"/>
      <c r="E6463" s="169"/>
    </row>
    <row r="6464" spans="4:5">
      <c r="D6464" s="168"/>
      <c r="E6464" s="169"/>
    </row>
    <row r="6465" spans="4:5">
      <c r="D6465" s="168"/>
      <c r="E6465" s="169"/>
    </row>
    <row r="6466" spans="4:5">
      <c r="D6466" s="168"/>
      <c r="E6466" s="169"/>
    </row>
    <row r="6467" spans="4:5">
      <c r="D6467" s="168"/>
      <c r="E6467" s="169"/>
    </row>
    <row r="6468" spans="4:5">
      <c r="D6468" s="168"/>
      <c r="E6468" s="169"/>
    </row>
    <row r="6469" spans="4:5">
      <c r="D6469" s="168"/>
      <c r="E6469" s="169"/>
    </row>
    <row r="6470" spans="4:5">
      <c r="D6470" s="168"/>
      <c r="E6470" s="169"/>
    </row>
    <row r="6471" spans="4:5">
      <c r="D6471" s="168"/>
      <c r="E6471" s="169"/>
    </row>
    <row r="6472" spans="4:5">
      <c r="D6472" s="168"/>
      <c r="E6472" s="169"/>
    </row>
    <row r="6473" spans="4:5">
      <c r="D6473" s="168"/>
      <c r="E6473" s="169"/>
    </row>
    <row r="6474" spans="4:5">
      <c r="D6474" s="168"/>
      <c r="E6474" s="169"/>
    </row>
    <row r="6475" spans="4:5">
      <c r="D6475" s="168"/>
      <c r="E6475" s="169"/>
    </row>
    <row r="6476" spans="4:5">
      <c r="D6476" s="168"/>
      <c r="E6476" s="169"/>
    </row>
    <row r="6477" spans="4:5">
      <c r="D6477" s="168"/>
      <c r="E6477" s="169"/>
    </row>
    <row r="6478" spans="4:5">
      <c r="D6478" s="168"/>
      <c r="E6478" s="169"/>
    </row>
    <row r="6479" spans="4:5">
      <c r="D6479" s="168"/>
      <c r="E6479" s="169"/>
    </row>
    <row r="6480" spans="4:5">
      <c r="D6480" s="168"/>
      <c r="E6480" s="169"/>
    </row>
    <row r="6481" spans="4:5">
      <c r="D6481" s="168"/>
      <c r="E6481" s="169"/>
    </row>
    <row r="6482" spans="4:5">
      <c r="D6482" s="168"/>
      <c r="E6482" s="169"/>
    </row>
    <row r="6483" spans="4:5">
      <c r="D6483" s="168"/>
      <c r="E6483" s="169"/>
    </row>
    <row r="6484" spans="4:5">
      <c r="D6484" s="168"/>
      <c r="E6484" s="169"/>
    </row>
    <row r="6485" spans="4:5">
      <c r="D6485" s="168"/>
      <c r="E6485" s="169"/>
    </row>
    <row r="6486" spans="4:5">
      <c r="D6486" s="168"/>
      <c r="E6486" s="169"/>
    </row>
    <row r="6487" spans="4:5">
      <c r="D6487" s="168"/>
      <c r="E6487" s="169"/>
    </row>
    <row r="6488" spans="4:5">
      <c r="D6488" s="168"/>
      <c r="E6488" s="169"/>
    </row>
    <row r="6489" spans="4:5">
      <c r="D6489" s="168"/>
      <c r="E6489" s="169"/>
    </row>
    <row r="6490" spans="4:5">
      <c r="D6490" s="168"/>
      <c r="E6490" s="169"/>
    </row>
    <row r="6491" spans="4:5">
      <c r="D6491" s="168"/>
      <c r="E6491" s="169"/>
    </row>
    <row r="6492" spans="4:5">
      <c r="D6492" s="168"/>
      <c r="E6492" s="169"/>
    </row>
    <row r="6493" spans="4:5">
      <c r="D6493" s="168"/>
      <c r="E6493" s="169"/>
    </row>
    <row r="6494" spans="4:5">
      <c r="D6494" s="168"/>
      <c r="E6494" s="169"/>
    </row>
    <row r="6495" spans="4:5">
      <c r="D6495" s="168"/>
      <c r="E6495" s="169"/>
    </row>
    <row r="6496" spans="4:5">
      <c r="D6496" s="168"/>
      <c r="E6496" s="169"/>
    </row>
    <row r="6497" spans="4:5">
      <c r="D6497" s="168"/>
      <c r="E6497" s="169"/>
    </row>
    <row r="6498" spans="4:5">
      <c r="D6498" s="168"/>
      <c r="E6498" s="169"/>
    </row>
    <row r="6499" spans="4:5">
      <c r="D6499" s="168"/>
      <c r="E6499" s="169"/>
    </row>
    <row r="6500" spans="4:5">
      <c r="D6500" s="168"/>
      <c r="E6500" s="169"/>
    </row>
    <row r="6501" spans="4:5">
      <c r="D6501" s="168"/>
      <c r="E6501" s="169"/>
    </row>
    <row r="6502" spans="4:5">
      <c r="D6502" s="168"/>
      <c r="E6502" s="169"/>
    </row>
    <row r="6503" spans="4:5">
      <c r="D6503" s="168"/>
      <c r="E6503" s="169"/>
    </row>
    <row r="6504" spans="4:5">
      <c r="D6504" s="168"/>
      <c r="E6504" s="169"/>
    </row>
    <row r="6505" spans="4:5">
      <c r="D6505" s="168"/>
      <c r="E6505" s="169"/>
    </row>
    <row r="6506" spans="4:5">
      <c r="D6506" s="168"/>
      <c r="E6506" s="169"/>
    </row>
    <row r="6507" spans="4:5">
      <c r="D6507" s="168"/>
      <c r="E6507" s="169"/>
    </row>
    <row r="6508" spans="4:5">
      <c r="D6508" s="168"/>
      <c r="E6508" s="169"/>
    </row>
    <row r="6509" spans="4:5">
      <c r="D6509" s="168"/>
      <c r="E6509" s="169"/>
    </row>
    <row r="6510" spans="4:5">
      <c r="D6510" s="168"/>
      <c r="E6510" s="169"/>
    </row>
    <row r="6511" spans="4:5">
      <c r="D6511" s="168"/>
      <c r="E6511" s="169"/>
    </row>
    <row r="6512" spans="4:5">
      <c r="D6512" s="168"/>
      <c r="E6512" s="169"/>
    </row>
    <row r="6513" spans="4:5">
      <c r="D6513" s="168"/>
      <c r="E6513" s="169"/>
    </row>
    <row r="6514" spans="4:5">
      <c r="D6514" s="168"/>
      <c r="E6514" s="169"/>
    </row>
    <row r="6515" spans="4:5">
      <c r="D6515" s="168"/>
      <c r="E6515" s="169"/>
    </row>
    <row r="6516" spans="4:5">
      <c r="D6516" s="168"/>
      <c r="E6516" s="169"/>
    </row>
    <row r="6517" spans="4:5">
      <c r="D6517" s="168"/>
      <c r="E6517" s="169"/>
    </row>
    <row r="6518" spans="4:5">
      <c r="D6518" s="168"/>
      <c r="E6518" s="169"/>
    </row>
    <row r="6519" spans="4:5">
      <c r="D6519" s="168"/>
      <c r="E6519" s="169"/>
    </row>
    <row r="6520" spans="4:5">
      <c r="D6520" s="168"/>
      <c r="E6520" s="169"/>
    </row>
    <row r="6521" spans="4:5">
      <c r="D6521" s="168"/>
      <c r="E6521" s="169"/>
    </row>
    <row r="6522" spans="4:5">
      <c r="D6522" s="168"/>
      <c r="E6522" s="169"/>
    </row>
    <row r="6523" spans="4:5">
      <c r="D6523" s="168"/>
      <c r="E6523" s="169"/>
    </row>
    <row r="6524" spans="4:5">
      <c r="D6524" s="168"/>
      <c r="E6524" s="169"/>
    </row>
    <row r="6525" spans="4:5">
      <c r="D6525" s="168"/>
      <c r="E6525" s="169"/>
    </row>
    <row r="6526" spans="4:5">
      <c r="D6526" s="168"/>
      <c r="E6526" s="169"/>
    </row>
    <row r="6527" spans="4:5">
      <c r="D6527" s="168"/>
      <c r="E6527" s="169"/>
    </row>
    <row r="6528" spans="4:5">
      <c r="D6528" s="168"/>
      <c r="E6528" s="169"/>
    </row>
    <row r="6529" spans="4:5">
      <c r="D6529" s="168"/>
      <c r="E6529" s="169"/>
    </row>
    <row r="6530" spans="4:5">
      <c r="D6530" s="168"/>
      <c r="E6530" s="169"/>
    </row>
    <row r="6531" spans="4:5">
      <c r="D6531" s="168"/>
      <c r="E6531" s="169"/>
    </row>
    <row r="6532" spans="4:5">
      <c r="D6532" s="168"/>
      <c r="E6532" s="169"/>
    </row>
    <row r="6533" spans="4:5">
      <c r="D6533" s="168"/>
      <c r="E6533" s="169"/>
    </row>
    <row r="6534" spans="4:5">
      <c r="D6534" s="168"/>
      <c r="E6534" s="169"/>
    </row>
    <row r="6535" spans="4:5">
      <c r="D6535" s="168"/>
      <c r="E6535" s="169"/>
    </row>
    <row r="6536" spans="4:5">
      <c r="D6536" s="168"/>
      <c r="E6536" s="169"/>
    </row>
    <row r="6537" spans="4:5">
      <c r="D6537" s="168"/>
      <c r="E6537" s="169"/>
    </row>
    <row r="6538" spans="4:5">
      <c r="D6538" s="168"/>
      <c r="E6538" s="169"/>
    </row>
    <row r="6539" spans="4:5">
      <c r="D6539" s="168"/>
      <c r="E6539" s="169"/>
    </row>
    <row r="6540" spans="4:5">
      <c r="D6540" s="168"/>
      <c r="E6540" s="169"/>
    </row>
    <row r="6541" spans="4:5">
      <c r="D6541" s="168"/>
      <c r="E6541" s="169"/>
    </row>
    <row r="6542" spans="4:5">
      <c r="D6542" s="168"/>
      <c r="E6542" s="169"/>
    </row>
    <row r="6543" spans="4:5">
      <c r="D6543" s="168"/>
      <c r="E6543" s="169"/>
    </row>
    <row r="6544" spans="4:5">
      <c r="D6544" s="168"/>
      <c r="E6544" s="169"/>
    </row>
    <row r="6545" spans="4:5">
      <c r="D6545" s="168"/>
      <c r="E6545" s="169"/>
    </row>
    <row r="6546" spans="4:5">
      <c r="D6546" s="168"/>
      <c r="E6546" s="169"/>
    </row>
    <row r="6547" spans="4:5">
      <c r="D6547" s="168"/>
      <c r="E6547" s="169"/>
    </row>
    <row r="6548" spans="4:5">
      <c r="D6548" s="168"/>
      <c r="E6548" s="169"/>
    </row>
    <row r="6549" spans="4:5">
      <c r="D6549" s="168"/>
      <c r="E6549" s="169"/>
    </row>
    <row r="6550" spans="4:5">
      <c r="D6550" s="168"/>
      <c r="E6550" s="169"/>
    </row>
    <row r="6551" spans="4:5">
      <c r="D6551" s="168"/>
      <c r="E6551" s="169"/>
    </row>
    <row r="6552" spans="4:5">
      <c r="D6552" s="168"/>
      <c r="E6552" s="169"/>
    </row>
    <row r="6553" spans="4:5">
      <c r="D6553" s="168"/>
      <c r="E6553" s="169"/>
    </row>
    <row r="6554" spans="4:5">
      <c r="D6554" s="168"/>
      <c r="E6554" s="169"/>
    </row>
    <row r="6555" spans="4:5">
      <c r="D6555" s="168"/>
      <c r="E6555" s="169"/>
    </row>
    <row r="6556" spans="4:5">
      <c r="D6556" s="168"/>
      <c r="E6556" s="169"/>
    </row>
    <row r="6557" spans="4:5">
      <c r="D6557" s="168"/>
      <c r="E6557" s="169"/>
    </row>
    <row r="6558" spans="4:5">
      <c r="D6558" s="168"/>
      <c r="E6558" s="169"/>
    </row>
    <row r="6559" spans="4:5">
      <c r="D6559" s="168"/>
      <c r="E6559" s="169"/>
    </row>
    <row r="6560" spans="4:5">
      <c r="D6560" s="168"/>
      <c r="E6560" s="169"/>
    </row>
    <row r="6561" spans="4:5">
      <c r="D6561" s="168"/>
      <c r="E6561" s="169"/>
    </row>
    <row r="6562" spans="4:5">
      <c r="D6562" s="168"/>
      <c r="E6562" s="169"/>
    </row>
    <row r="6563" spans="4:5">
      <c r="D6563" s="168"/>
      <c r="E6563" s="169"/>
    </row>
    <row r="6564" spans="4:5">
      <c r="D6564" s="168"/>
      <c r="E6564" s="169"/>
    </row>
    <row r="6565" spans="4:5">
      <c r="D6565" s="168"/>
      <c r="E6565" s="169"/>
    </row>
    <row r="6566" spans="4:5">
      <c r="D6566" s="168"/>
      <c r="E6566" s="169"/>
    </row>
    <row r="6567" spans="4:5">
      <c r="D6567" s="168"/>
      <c r="E6567" s="169"/>
    </row>
    <row r="6568" spans="4:5">
      <c r="D6568" s="168"/>
      <c r="E6568" s="169"/>
    </row>
    <row r="6569" spans="4:5">
      <c r="D6569" s="168"/>
      <c r="E6569" s="169"/>
    </row>
    <row r="6570" spans="4:5">
      <c r="D6570" s="168"/>
      <c r="E6570" s="169"/>
    </row>
    <row r="6571" spans="4:5">
      <c r="D6571" s="168"/>
      <c r="E6571" s="169"/>
    </row>
    <row r="6572" spans="4:5">
      <c r="D6572" s="168"/>
      <c r="E6572" s="169"/>
    </row>
    <row r="6573" spans="4:5">
      <c r="D6573" s="168"/>
      <c r="E6573" s="169"/>
    </row>
    <row r="6574" spans="4:5">
      <c r="D6574" s="168"/>
      <c r="E6574" s="169"/>
    </row>
    <row r="6575" spans="4:5">
      <c r="D6575" s="168"/>
      <c r="E6575" s="169"/>
    </row>
    <row r="6576" spans="4:5">
      <c r="D6576" s="168"/>
      <c r="E6576" s="169"/>
    </row>
    <row r="6577" spans="4:5">
      <c r="D6577" s="168"/>
      <c r="E6577" s="169"/>
    </row>
    <row r="6578" spans="4:5">
      <c r="D6578" s="168"/>
      <c r="E6578" s="169"/>
    </row>
    <row r="6579" spans="4:5">
      <c r="D6579" s="168"/>
      <c r="E6579" s="169"/>
    </row>
    <row r="6580" spans="4:5">
      <c r="D6580" s="168"/>
      <c r="E6580" s="169"/>
    </row>
    <row r="6581" spans="4:5">
      <c r="D6581" s="168"/>
      <c r="E6581" s="169"/>
    </row>
    <row r="6582" spans="4:5">
      <c r="D6582" s="168"/>
      <c r="E6582" s="169"/>
    </row>
    <row r="6583" spans="4:5">
      <c r="D6583" s="168"/>
      <c r="E6583" s="169"/>
    </row>
    <row r="6584" spans="4:5">
      <c r="D6584" s="168"/>
      <c r="E6584" s="169"/>
    </row>
    <row r="6585" spans="4:5">
      <c r="D6585" s="168"/>
      <c r="E6585" s="169"/>
    </row>
    <row r="6586" spans="4:5">
      <c r="D6586" s="168"/>
      <c r="E6586" s="169"/>
    </row>
    <row r="6587" spans="4:5">
      <c r="D6587" s="168"/>
      <c r="E6587" s="169"/>
    </row>
    <row r="6588" spans="4:5">
      <c r="D6588" s="168"/>
      <c r="E6588" s="169"/>
    </row>
    <row r="6589" spans="4:5">
      <c r="D6589" s="168"/>
      <c r="E6589" s="169"/>
    </row>
    <row r="6590" spans="4:5">
      <c r="D6590" s="168"/>
      <c r="E6590" s="169"/>
    </row>
    <row r="6591" spans="4:5">
      <c r="D6591" s="168"/>
      <c r="E6591" s="169"/>
    </row>
    <row r="6592" spans="4:5">
      <c r="D6592" s="168"/>
      <c r="E6592" s="169"/>
    </row>
    <row r="6593" spans="4:5">
      <c r="D6593" s="168"/>
      <c r="E6593" s="169"/>
    </row>
    <row r="6594" spans="4:5">
      <c r="D6594" s="168"/>
      <c r="E6594" s="169"/>
    </row>
    <row r="6595" spans="4:5">
      <c r="D6595" s="168"/>
      <c r="E6595" s="169"/>
    </row>
    <row r="6596" spans="4:5">
      <c r="D6596" s="168"/>
      <c r="E6596" s="169"/>
    </row>
    <row r="6597" spans="4:5">
      <c r="D6597" s="168"/>
      <c r="E6597" s="169"/>
    </row>
    <row r="6598" spans="4:5">
      <c r="D6598" s="168"/>
      <c r="E6598" s="169"/>
    </row>
    <row r="6599" spans="4:5">
      <c r="D6599" s="168"/>
      <c r="E6599" s="169"/>
    </row>
    <row r="6600" spans="4:5">
      <c r="D6600" s="168"/>
      <c r="E6600" s="169"/>
    </row>
    <row r="6601" spans="4:5">
      <c r="D6601" s="168"/>
      <c r="E6601" s="169"/>
    </row>
    <row r="6602" spans="4:5">
      <c r="D6602" s="168"/>
      <c r="E6602" s="169"/>
    </row>
    <row r="6603" spans="4:5">
      <c r="D6603" s="168"/>
      <c r="E6603" s="169"/>
    </row>
    <row r="6604" spans="4:5">
      <c r="D6604" s="168"/>
      <c r="E6604" s="169"/>
    </row>
    <row r="6605" spans="4:5">
      <c r="D6605" s="168"/>
      <c r="E6605" s="169"/>
    </row>
    <row r="6606" spans="4:5">
      <c r="D6606" s="168"/>
      <c r="E6606" s="169"/>
    </row>
    <row r="6607" spans="4:5">
      <c r="D6607" s="168"/>
      <c r="E6607" s="169"/>
    </row>
    <row r="6608" spans="4:5">
      <c r="D6608" s="168"/>
      <c r="E6608" s="169"/>
    </row>
    <row r="6609" spans="4:5">
      <c r="D6609" s="168"/>
      <c r="E6609" s="169"/>
    </row>
    <row r="6610" spans="4:5">
      <c r="D6610" s="168"/>
      <c r="E6610" s="169"/>
    </row>
    <row r="6611" spans="4:5">
      <c r="D6611" s="168"/>
      <c r="E6611" s="169"/>
    </row>
    <row r="6612" spans="4:5">
      <c r="D6612" s="168"/>
      <c r="E6612" s="169"/>
    </row>
    <row r="6613" spans="4:5">
      <c r="D6613" s="168"/>
      <c r="E6613" s="169"/>
    </row>
    <row r="6614" spans="4:5">
      <c r="D6614" s="168"/>
      <c r="E6614" s="169"/>
    </row>
    <row r="6615" spans="4:5">
      <c r="D6615" s="168"/>
      <c r="E6615" s="169"/>
    </row>
    <row r="6616" spans="4:5">
      <c r="D6616" s="168"/>
      <c r="E6616" s="169"/>
    </row>
    <row r="6617" spans="4:5">
      <c r="D6617" s="168"/>
      <c r="E6617" s="169"/>
    </row>
    <row r="6618" spans="4:5">
      <c r="D6618" s="168"/>
      <c r="E6618" s="169"/>
    </row>
    <row r="6619" spans="4:5">
      <c r="D6619" s="168"/>
      <c r="E6619" s="169"/>
    </row>
    <row r="6620" spans="4:5">
      <c r="D6620" s="168"/>
      <c r="E6620" s="169"/>
    </row>
    <row r="6621" spans="4:5">
      <c r="D6621" s="168"/>
      <c r="E6621" s="169"/>
    </row>
    <row r="6622" spans="4:5">
      <c r="D6622" s="168"/>
      <c r="E6622" s="169"/>
    </row>
    <row r="6623" spans="4:5">
      <c r="D6623" s="168"/>
      <c r="E6623" s="169"/>
    </row>
    <row r="6624" spans="4:5">
      <c r="D6624" s="168"/>
      <c r="E6624" s="169"/>
    </row>
    <row r="6625" spans="4:5">
      <c r="D6625" s="168"/>
      <c r="E6625" s="169"/>
    </row>
    <row r="6626" spans="4:5">
      <c r="D6626" s="168"/>
      <c r="E6626" s="169"/>
    </row>
    <row r="6627" spans="4:5">
      <c r="D6627" s="168"/>
      <c r="E6627" s="169"/>
    </row>
    <row r="6628" spans="4:5">
      <c r="D6628" s="168"/>
      <c r="E6628" s="169"/>
    </row>
    <row r="6629" spans="4:5">
      <c r="D6629" s="168"/>
      <c r="E6629" s="169"/>
    </row>
    <row r="6630" spans="4:5">
      <c r="D6630" s="168"/>
      <c r="E6630" s="169"/>
    </row>
    <row r="6631" spans="4:5">
      <c r="D6631" s="168"/>
      <c r="E6631" s="169"/>
    </row>
    <row r="6632" spans="4:5">
      <c r="D6632" s="168"/>
      <c r="E6632" s="169"/>
    </row>
    <row r="6633" spans="4:5">
      <c r="D6633" s="168"/>
      <c r="E6633" s="169"/>
    </row>
    <row r="6634" spans="4:5">
      <c r="D6634" s="168"/>
      <c r="E6634" s="169"/>
    </row>
    <row r="6635" spans="4:5">
      <c r="D6635" s="168"/>
      <c r="E6635" s="169"/>
    </row>
    <row r="6636" spans="4:5">
      <c r="D6636" s="168"/>
      <c r="E6636" s="169"/>
    </row>
    <row r="6637" spans="4:5">
      <c r="D6637" s="168"/>
      <c r="E6637" s="169"/>
    </row>
    <row r="6638" spans="4:5">
      <c r="D6638" s="168"/>
      <c r="E6638" s="169"/>
    </row>
    <row r="6639" spans="4:5">
      <c r="D6639" s="168"/>
      <c r="E6639" s="169"/>
    </row>
    <row r="6640" spans="4:5">
      <c r="D6640" s="168"/>
      <c r="E6640" s="169"/>
    </row>
    <row r="6641" spans="4:5">
      <c r="D6641" s="168"/>
      <c r="E6641" s="169"/>
    </row>
    <row r="6642" spans="4:5">
      <c r="D6642" s="168"/>
      <c r="E6642" s="169"/>
    </row>
    <row r="6643" spans="4:5">
      <c r="D6643" s="168"/>
      <c r="E6643" s="169"/>
    </row>
    <row r="6644" spans="4:5">
      <c r="D6644" s="168"/>
      <c r="E6644" s="169"/>
    </row>
    <row r="6645" spans="4:5">
      <c r="D6645" s="168"/>
      <c r="E6645" s="169"/>
    </row>
    <row r="6646" spans="4:5">
      <c r="D6646" s="168"/>
      <c r="E6646" s="169"/>
    </row>
    <row r="6647" spans="4:5">
      <c r="D6647" s="168"/>
      <c r="E6647" s="169"/>
    </row>
    <row r="6648" spans="4:5">
      <c r="D6648" s="168"/>
      <c r="E6648" s="169"/>
    </row>
    <row r="6649" spans="4:5">
      <c r="D6649" s="168"/>
      <c r="E6649" s="169"/>
    </row>
    <row r="6650" spans="4:5">
      <c r="D6650" s="168"/>
      <c r="E6650" s="169"/>
    </row>
    <row r="6651" spans="4:5">
      <c r="D6651" s="168"/>
      <c r="E6651" s="169"/>
    </row>
    <row r="6652" spans="4:5">
      <c r="D6652" s="168"/>
      <c r="E6652" s="169"/>
    </row>
    <row r="6653" spans="4:5">
      <c r="D6653" s="168"/>
      <c r="E6653" s="169"/>
    </row>
    <row r="6654" spans="4:5">
      <c r="D6654" s="168"/>
      <c r="E6654" s="169"/>
    </row>
    <row r="6655" spans="4:5">
      <c r="D6655" s="168"/>
      <c r="E6655" s="169"/>
    </row>
    <row r="6656" spans="4:5">
      <c r="D6656" s="168"/>
      <c r="E6656" s="169"/>
    </row>
    <row r="6657" spans="4:5">
      <c r="D6657" s="168"/>
      <c r="E6657" s="169"/>
    </row>
    <row r="6658" spans="4:5">
      <c r="D6658" s="168"/>
      <c r="E6658" s="169"/>
    </row>
    <row r="6659" spans="4:5">
      <c r="D6659" s="168"/>
      <c r="E6659" s="169"/>
    </row>
    <row r="6660" spans="4:5">
      <c r="D6660" s="168"/>
      <c r="E6660" s="169"/>
    </row>
    <row r="6661" spans="4:5">
      <c r="D6661" s="168"/>
      <c r="E6661" s="169"/>
    </row>
    <row r="6662" spans="4:5">
      <c r="D6662" s="168"/>
      <c r="E6662" s="169"/>
    </row>
    <row r="6663" spans="4:5">
      <c r="D6663" s="168"/>
      <c r="E6663" s="169"/>
    </row>
    <row r="6664" spans="4:5">
      <c r="D6664" s="168"/>
      <c r="E6664" s="169"/>
    </row>
    <row r="6665" spans="4:5">
      <c r="D6665" s="168"/>
      <c r="E6665" s="169"/>
    </row>
    <row r="6666" spans="4:5">
      <c r="D6666" s="168"/>
      <c r="E6666" s="169"/>
    </row>
    <row r="6667" spans="4:5">
      <c r="D6667" s="168"/>
      <c r="E6667" s="169"/>
    </row>
    <row r="6668" spans="4:5">
      <c r="D6668" s="168"/>
      <c r="E6668" s="169"/>
    </row>
    <row r="6669" spans="4:5">
      <c r="D6669" s="168"/>
      <c r="E6669" s="169"/>
    </row>
    <row r="6670" spans="4:5">
      <c r="D6670" s="168"/>
      <c r="E6670" s="169"/>
    </row>
    <row r="6671" spans="4:5">
      <c r="D6671" s="168"/>
      <c r="E6671" s="169"/>
    </row>
    <row r="6672" spans="4:5">
      <c r="D6672" s="168"/>
      <c r="E6672" s="169"/>
    </row>
    <row r="6673" spans="4:5">
      <c r="D6673" s="168"/>
      <c r="E6673" s="169"/>
    </row>
    <row r="6674" spans="4:5">
      <c r="D6674" s="168"/>
      <c r="E6674" s="169"/>
    </row>
    <row r="6675" spans="4:5">
      <c r="D6675" s="168"/>
      <c r="E6675" s="169"/>
    </row>
    <row r="6676" spans="4:5">
      <c r="D6676" s="168"/>
      <c r="E6676" s="169"/>
    </row>
    <row r="6677" spans="4:5">
      <c r="D6677" s="168"/>
      <c r="E6677" s="169"/>
    </row>
    <row r="6678" spans="4:5">
      <c r="D6678" s="168"/>
      <c r="E6678" s="169"/>
    </row>
    <row r="6679" spans="4:5">
      <c r="D6679" s="168"/>
      <c r="E6679" s="169"/>
    </row>
    <row r="6680" spans="4:5">
      <c r="D6680" s="168"/>
      <c r="E6680" s="169"/>
    </row>
    <row r="6681" spans="4:5">
      <c r="D6681" s="168"/>
      <c r="E6681" s="169"/>
    </row>
    <row r="6682" spans="4:5">
      <c r="D6682" s="168"/>
      <c r="E6682" s="169"/>
    </row>
    <row r="6683" spans="4:5">
      <c r="D6683" s="168"/>
      <c r="E6683" s="169"/>
    </row>
    <row r="6684" spans="4:5">
      <c r="D6684" s="168"/>
      <c r="E6684" s="169"/>
    </row>
    <row r="6685" spans="4:5">
      <c r="D6685" s="168"/>
      <c r="E6685" s="169"/>
    </row>
    <row r="6686" spans="4:5">
      <c r="D6686" s="168"/>
      <c r="E6686" s="169"/>
    </row>
    <row r="6687" spans="4:5">
      <c r="D6687" s="168"/>
      <c r="E6687" s="169"/>
    </row>
    <row r="6688" spans="4:5">
      <c r="D6688" s="168"/>
      <c r="E6688" s="169"/>
    </row>
    <row r="6689" spans="4:5">
      <c r="D6689" s="168"/>
      <c r="E6689" s="169"/>
    </row>
    <row r="6690" spans="4:5">
      <c r="D6690" s="168"/>
      <c r="E6690" s="169"/>
    </row>
    <row r="6691" spans="4:5">
      <c r="D6691" s="168"/>
      <c r="E6691" s="169"/>
    </row>
    <row r="6692" spans="4:5">
      <c r="D6692" s="168"/>
      <c r="E6692" s="169"/>
    </row>
    <row r="6693" spans="4:5">
      <c r="D6693" s="168"/>
      <c r="E6693" s="169"/>
    </row>
    <row r="6694" spans="4:5">
      <c r="D6694" s="168"/>
      <c r="E6694" s="169"/>
    </row>
    <row r="6695" spans="4:5">
      <c r="D6695" s="168"/>
      <c r="E6695" s="169"/>
    </row>
    <row r="6696" spans="4:5">
      <c r="D6696" s="168"/>
      <c r="E6696" s="169"/>
    </row>
    <row r="6697" spans="4:5">
      <c r="D6697" s="168"/>
      <c r="E6697" s="169"/>
    </row>
    <row r="6698" spans="4:5">
      <c r="D6698" s="168"/>
      <c r="E6698" s="169"/>
    </row>
    <row r="6699" spans="4:5">
      <c r="D6699" s="168"/>
      <c r="E6699" s="169"/>
    </row>
    <row r="6700" spans="4:5">
      <c r="D6700" s="168"/>
      <c r="E6700" s="169"/>
    </row>
    <row r="6701" spans="4:5">
      <c r="D6701" s="168"/>
      <c r="E6701" s="169"/>
    </row>
    <row r="6702" spans="4:5">
      <c r="D6702" s="168"/>
      <c r="E6702" s="169"/>
    </row>
    <row r="6703" spans="4:5">
      <c r="D6703" s="168"/>
      <c r="E6703" s="169"/>
    </row>
    <row r="6704" spans="4:5">
      <c r="D6704" s="168"/>
      <c r="E6704" s="169"/>
    </row>
    <row r="6705" spans="4:5">
      <c r="D6705" s="168"/>
      <c r="E6705" s="169"/>
    </row>
    <row r="6706" spans="4:5">
      <c r="D6706" s="168"/>
      <c r="E6706" s="169"/>
    </row>
    <row r="6707" spans="4:5">
      <c r="D6707" s="168"/>
      <c r="E6707" s="169"/>
    </row>
    <row r="6708" spans="4:5">
      <c r="D6708" s="168"/>
      <c r="E6708" s="169"/>
    </row>
    <row r="6709" spans="4:5">
      <c r="D6709" s="168"/>
      <c r="E6709" s="169"/>
    </row>
    <row r="6710" spans="4:5">
      <c r="D6710" s="168"/>
      <c r="E6710" s="169"/>
    </row>
    <row r="6711" spans="4:5">
      <c r="D6711" s="168"/>
      <c r="E6711" s="169"/>
    </row>
    <row r="6712" spans="4:5">
      <c r="D6712" s="168"/>
      <c r="E6712" s="169"/>
    </row>
    <row r="6713" spans="4:5">
      <c r="D6713" s="168"/>
      <c r="E6713" s="169"/>
    </row>
    <row r="6714" spans="4:5">
      <c r="D6714" s="168"/>
      <c r="E6714" s="169"/>
    </row>
    <row r="6715" spans="4:5">
      <c r="D6715" s="168"/>
      <c r="E6715" s="169"/>
    </row>
    <row r="6716" spans="4:5">
      <c r="D6716" s="168"/>
      <c r="E6716" s="169"/>
    </row>
    <row r="6717" spans="4:5">
      <c r="D6717" s="168"/>
      <c r="E6717" s="169"/>
    </row>
    <row r="6718" spans="4:5">
      <c r="D6718" s="168"/>
      <c r="E6718" s="169"/>
    </row>
    <row r="6719" spans="4:5">
      <c r="D6719" s="168"/>
      <c r="E6719" s="169"/>
    </row>
    <row r="6720" spans="4:5">
      <c r="D6720" s="168"/>
      <c r="E6720" s="169"/>
    </row>
    <row r="6721" spans="4:5">
      <c r="D6721" s="168"/>
      <c r="E6721" s="169"/>
    </row>
    <row r="6722" spans="4:5">
      <c r="D6722" s="168"/>
      <c r="E6722" s="169"/>
    </row>
    <row r="6723" spans="4:5">
      <c r="D6723" s="168"/>
      <c r="E6723" s="169"/>
    </row>
    <row r="6724" spans="4:5">
      <c r="D6724" s="168"/>
      <c r="E6724" s="169"/>
    </row>
    <row r="6725" spans="4:5">
      <c r="D6725" s="168"/>
      <c r="E6725" s="169"/>
    </row>
    <row r="6726" spans="4:5">
      <c r="D6726" s="168"/>
      <c r="E6726" s="169"/>
    </row>
    <row r="6727" spans="4:5">
      <c r="D6727" s="168"/>
      <c r="E6727" s="169"/>
    </row>
    <row r="6728" spans="4:5">
      <c r="D6728" s="168"/>
      <c r="E6728" s="169"/>
    </row>
    <row r="6729" spans="4:5">
      <c r="D6729" s="168"/>
      <c r="E6729" s="169"/>
    </row>
    <row r="6730" spans="4:5">
      <c r="D6730" s="168"/>
      <c r="E6730" s="169"/>
    </row>
    <row r="6731" spans="4:5">
      <c r="D6731" s="168"/>
      <c r="E6731" s="169"/>
    </row>
    <row r="6732" spans="4:5">
      <c r="D6732" s="168"/>
      <c r="E6732" s="169"/>
    </row>
    <row r="6733" spans="4:5">
      <c r="D6733" s="168"/>
      <c r="E6733" s="169"/>
    </row>
    <row r="6734" spans="4:5">
      <c r="D6734" s="168"/>
      <c r="E6734" s="169"/>
    </row>
    <row r="6735" spans="4:5">
      <c r="D6735" s="168"/>
      <c r="E6735" s="169"/>
    </row>
    <row r="6736" spans="4:5">
      <c r="D6736" s="168"/>
      <c r="E6736" s="169"/>
    </row>
    <row r="6737" spans="4:5">
      <c r="D6737" s="168"/>
      <c r="E6737" s="169"/>
    </row>
    <row r="6738" spans="4:5">
      <c r="D6738" s="168"/>
      <c r="E6738" s="169"/>
    </row>
    <row r="6739" spans="4:5">
      <c r="D6739" s="168"/>
      <c r="E6739" s="169"/>
    </row>
    <row r="6740" spans="4:5">
      <c r="D6740" s="168"/>
      <c r="E6740" s="169"/>
    </row>
    <row r="6741" spans="4:5">
      <c r="D6741" s="168"/>
      <c r="E6741" s="169"/>
    </row>
    <row r="6742" spans="4:5">
      <c r="D6742" s="168"/>
      <c r="E6742" s="169"/>
    </row>
    <row r="6743" spans="4:5">
      <c r="D6743" s="168"/>
      <c r="E6743" s="169"/>
    </row>
    <row r="6744" spans="4:5">
      <c r="D6744" s="168"/>
      <c r="E6744" s="169"/>
    </row>
    <row r="6745" spans="4:5">
      <c r="D6745" s="168"/>
      <c r="E6745" s="169"/>
    </row>
    <row r="6746" spans="4:5">
      <c r="D6746" s="168"/>
      <c r="E6746" s="169"/>
    </row>
    <row r="6747" spans="4:5">
      <c r="D6747" s="168"/>
      <c r="E6747" s="169"/>
    </row>
    <row r="6748" spans="4:5">
      <c r="D6748" s="168"/>
      <c r="E6748" s="169"/>
    </row>
    <row r="6749" spans="4:5">
      <c r="D6749" s="168"/>
      <c r="E6749" s="169"/>
    </row>
    <row r="6750" spans="4:5">
      <c r="D6750" s="168"/>
      <c r="E6750" s="169"/>
    </row>
    <row r="6751" spans="4:5">
      <c r="D6751" s="168"/>
      <c r="E6751" s="169"/>
    </row>
    <row r="6752" spans="4:5">
      <c r="D6752" s="168"/>
      <c r="E6752" s="169"/>
    </row>
    <row r="6753" spans="4:5">
      <c r="D6753" s="168"/>
      <c r="E6753" s="169"/>
    </row>
    <row r="6754" spans="4:5">
      <c r="D6754" s="168"/>
      <c r="E6754" s="169"/>
    </row>
    <row r="6755" spans="4:5">
      <c r="D6755" s="168"/>
      <c r="E6755" s="169"/>
    </row>
    <row r="6756" spans="4:5">
      <c r="D6756" s="168"/>
      <c r="E6756" s="169"/>
    </row>
    <row r="6757" spans="4:5">
      <c r="D6757" s="168"/>
      <c r="E6757" s="169"/>
    </row>
    <row r="6758" spans="4:5">
      <c r="D6758" s="168"/>
      <c r="E6758" s="169"/>
    </row>
    <row r="6759" spans="4:5">
      <c r="D6759" s="168"/>
      <c r="E6759" s="169"/>
    </row>
    <row r="6760" spans="4:5">
      <c r="D6760" s="168"/>
      <c r="E6760" s="169"/>
    </row>
    <row r="6761" spans="4:5">
      <c r="D6761" s="168"/>
      <c r="E6761" s="169"/>
    </row>
    <row r="6762" spans="4:5">
      <c r="D6762" s="168"/>
      <c r="E6762" s="169"/>
    </row>
    <row r="6763" spans="4:5">
      <c r="D6763" s="168"/>
      <c r="E6763" s="169"/>
    </row>
    <row r="6764" spans="4:5">
      <c r="D6764" s="168"/>
      <c r="E6764" s="169"/>
    </row>
    <row r="6765" spans="4:5">
      <c r="D6765" s="168"/>
      <c r="E6765" s="169"/>
    </row>
    <row r="6766" spans="4:5">
      <c r="D6766" s="168"/>
      <c r="E6766" s="169"/>
    </row>
    <row r="6767" spans="4:5">
      <c r="D6767" s="168"/>
      <c r="E6767" s="169"/>
    </row>
    <row r="6768" spans="4:5">
      <c r="D6768" s="168"/>
      <c r="E6768" s="169"/>
    </row>
    <row r="6769" spans="4:5">
      <c r="D6769" s="168"/>
      <c r="E6769" s="169"/>
    </row>
    <row r="6770" spans="4:5">
      <c r="D6770" s="168"/>
      <c r="E6770" s="169"/>
    </row>
    <row r="6771" spans="4:5">
      <c r="D6771" s="168"/>
      <c r="E6771" s="169"/>
    </row>
    <row r="6772" spans="4:5">
      <c r="D6772" s="168"/>
      <c r="E6772" s="169"/>
    </row>
    <row r="6773" spans="4:5">
      <c r="D6773" s="168"/>
      <c r="E6773" s="169"/>
    </row>
    <row r="6774" spans="4:5">
      <c r="D6774" s="168"/>
      <c r="E6774" s="169"/>
    </row>
    <row r="6775" spans="4:5">
      <c r="D6775" s="168"/>
      <c r="E6775" s="169"/>
    </row>
    <row r="6776" spans="4:5">
      <c r="D6776" s="168"/>
      <c r="E6776" s="169"/>
    </row>
    <row r="6777" spans="4:5">
      <c r="D6777" s="168"/>
      <c r="E6777" s="169"/>
    </row>
    <row r="6778" spans="4:5">
      <c r="D6778" s="168"/>
      <c r="E6778" s="169"/>
    </row>
    <row r="6779" spans="4:5">
      <c r="D6779" s="168"/>
      <c r="E6779" s="169"/>
    </row>
    <row r="6780" spans="4:5">
      <c r="D6780" s="168"/>
      <c r="E6780" s="169"/>
    </row>
    <row r="6781" spans="4:5">
      <c r="D6781" s="168"/>
      <c r="E6781" s="169"/>
    </row>
    <row r="6782" spans="4:5">
      <c r="D6782" s="168"/>
      <c r="E6782" s="169"/>
    </row>
    <row r="6783" spans="4:5">
      <c r="D6783" s="168"/>
      <c r="E6783" s="169"/>
    </row>
    <row r="6784" spans="4:5">
      <c r="D6784" s="168"/>
      <c r="E6784" s="169"/>
    </row>
    <row r="6785" spans="4:5">
      <c r="D6785" s="168"/>
      <c r="E6785" s="169"/>
    </row>
    <row r="6786" spans="4:5">
      <c r="D6786" s="168"/>
      <c r="E6786" s="169"/>
    </row>
    <row r="6787" spans="4:5">
      <c r="D6787" s="168"/>
      <c r="E6787" s="169"/>
    </row>
    <row r="6788" spans="4:5">
      <c r="D6788" s="168"/>
      <c r="E6788" s="169"/>
    </row>
    <row r="6789" spans="4:5">
      <c r="D6789" s="168"/>
      <c r="E6789" s="169"/>
    </row>
    <row r="6790" spans="4:5">
      <c r="D6790" s="168"/>
      <c r="E6790" s="169"/>
    </row>
    <row r="6791" spans="4:5">
      <c r="D6791" s="168"/>
      <c r="E6791" s="169"/>
    </row>
    <row r="6792" spans="4:5">
      <c r="D6792" s="168"/>
      <c r="E6792" s="169"/>
    </row>
    <row r="6793" spans="4:5">
      <c r="D6793" s="168"/>
      <c r="E6793" s="169"/>
    </row>
    <row r="6794" spans="4:5">
      <c r="D6794" s="168"/>
      <c r="E6794" s="169"/>
    </row>
    <row r="6795" spans="4:5">
      <c r="D6795" s="168"/>
      <c r="E6795" s="169"/>
    </row>
    <row r="6796" spans="4:5">
      <c r="D6796" s="168"/>
      <c r="E6796" s="169"/>
    </row>
    <row r="6797" spans="4:5">
      <c r="D6797" s="168"/>
      <c r="E6797" s="169"/>
    </row>
    <row r="6798" spans="4:5">
      <c r="D6798" s="168"/>
      <c r="E6798" s="169"/>
    </row>
    <row r="6799" spans="4:5">
      <c r="D6799" s="168"/>
      <c r="E6799" s="169"/>
    </row>
    <row r="6800" spans="4:5">
      <c r="D6800" s="168"/>
      <c r="E6800" s="169"/>
    </row>
    <row r="6801" spans="4:5">
      <c r="D6801" s="168"/>
      <c r="E6801" s="169"/>
    </row>
    <row r="6802" spans="4:5">
      <c r="D6802" s="168"/>
      <c r="E6802" s="169"/>
    </row>
    <row r="6803" spans="4:5">
      <c r="D6803" s="168"/>
      <c r="E6803" s="169"/>
    </row>
    <row r="6804" spans="4:5">
      <c r="D6804" s="168"/>
      <c r="E6804" s="169"/>
    </row>
    <row r="6805" spans="4:5">
      <c r="D6805" s="168"/>
      <c r="E6805" s="169"/>
    </row>
    <row r="6806" spans="4:5">
      <c r="D6806" s="168"/>
      <c r="E6806" s="169"/>
    </row>
    <row r="6807" spans="4:5">
      <c r="D6807" s="168"/>
      <c r="E6807" s="169"/>
    </row>
    <row r="6808" spans="4:5">
      <c r="D6808" s="168"/>
      <c r="E6808" s="169"/>
    </row>
    <row r="6809" spans="4:5">
      <c r="D6809" s="168"/>
      <c r="E6809" s="169"/>
    </row>
    <row r="6810" spans="4:5">
      <c r="D6810" s="168"/>
      <c r="E6810" s="169"/>
    </row>
    <row r="6811" spans="4:5">
      <c r="D6811" s="168"/>
      <c r="E6811" s="169"/>
    </row>
    <row r="6812" spans="4:5">
      <c r="D6812" s="168"/>
      <c r="E6812" s="169"/>
    </row>
    <row r="6813" spans="4:5">
      <c r="D6813" s="168"/>
      <c r="E6813" s="169"/>
    </row>
    <row r="6814" spans="4:5">
      <c r="D6814" s="168"/>
      <c r="E6814" s="169"/>
    </row>
    <row r="6815" spans="4:5">
      <c r="D6815" s="168"/>
      <c r="E6815" s="169"/>
    </row>
    <row r="6816" spans="4:5">
      <c r="D6816" s="168"/>
      <c r="E6816" s="169"/>
    </row>
    <row r="6817" spans="4:5">
      <c r="D6817" s="168"/>
      <c r="E6817" s="169"/>
    </row>
    <row r="6818" spans="4:5">
      <c r="D6818" s="168"/>
      <c r="E6818" s="169"/>
    </row>
    <row r="6819" spans="4:5">
      <c r="D6819" s="168"/>
      <c r="E6819" s="169"/>
    </row>
    <row r="6820" spans="4:5">
      <c r="D6820" s="168"/>
      <c r="E6820" s="169"/>
    </row>
    <row r="6821" spans="4:5">
      <c r="D6821" s="168"/>
      <c r="E6821" s="169"/>
    </row>
    <row r="6822" spans="4:5">
      <c r="D6822" s="168"/>
      <c r="E6822" s="169"/>
    </row>
    <row r="6823" spans="4:5">
      <c r="D6823" s="168"/>
      <c r="E6823" s="169"/>
    </row>
    <row r="6824" spans="4:5">
      <c r="D6824" s="168"/>
      <c r="E6824" s="169"/>
    </row>
    <row r="6825" spans="4:5">
      <c r="D6825" s="168"/>
      <c r="E6825" s="169"/>
    </row>
    <row r="6826" spans="4:5">
      <c r="D6826" s="168"/>
      <c r="E6826" s="169"/>
    </row>
    <row r="6827" spans="4:5">
      <c r="D6827" s="168"/>
      <c r="E6827" s="169"/>
    </row>
    <row r="6828" spans="4:5">
      <c r="D6828" s="168"/>
      <c r="E6828" s="169"/>
    </row>
    <row r="6829" spans="4:5">
      <c r="D6829" s="168"/>
      <c r="E6829" s="169"/>
    </row>
    <row r="6830" spans="4:5">
      <c r="D6830" s="168"/>
      <c r="E6830" s="169"/>
    </row>
    <row r="6831" spans="4:5">
      <c r="D6831" s="168"/>
      <c r="E6831" s="169"/>
    </row>
    <row r="6832" spans="4:5">
      <c r="D6832" s="168"/>
      <c r="E6832" s="169"/>
    </row>
    <row r="6833" spans="4:5">
      <c r="D6833" s="168"/>
      <c r="E6833" s="169"/>
    </row>
    <row r="6834" spans="4:5">
      <c r="D6834" s="168"/>
      <c r="E6834" s="169"/>
    </row>
    <row r="6835" spans="4:5">
      <c r="D6835" s="168"/>
      <c r="E6835" s="169"/>
    </row>
    <row r="6836" spans="4:5">
      <c r="D6836" s="168"/>
      <c r="E6836" s="169"/>
    </row>
    <row r="6837" spans="4:5">
      <c r="D6837" s="168"/>
      <c r="E6837" s="169"/>
    </row>
    <row r="6838" spans="4:5">
      <c r="D6838" s="168"/>
      <c r="E6838" s="169"/>
    </row>
    <row r="6839" spans="4:5">
      <c r="D6839" s="168"/>
      <c r="E6839" s="169"/>
    </row>
    <row r="6840" spans="4:5">
      <c r="D6840" s="168"/>
      <c r="E6840" s="169"/>
    </row>
    <row r="6841" spans="4:5">
      <c r="D6841" s="168"/>
      <c r="E6841" s="169"/>
    </row>
    <row r="6842" spans="4:5">
      <c r="D6842" s="168"/>
      <c r="E6842" s="169"/>
    </row>
    <row r="6843" spans="4:5">
      <c r="D6843" s="168"/>
      <c r="E6843" s="169"/>
    </row>
    <row r="6844" spans="4:5">
      <c r="D6844" s="168"/>
      <c r="E6844" s="169"/>
    </row>
    <row r="6845" spans="4:5">
      <c r="D6845" s="168"/>
      <c r="E6845" s="169"/>
    </row>
    <row r="6846" spans="4:5">
      <c r="D6846" s="168"/>
      <c r="E6846" s="169"/>
    </row>
    <row r="6847" spans="4:5">
      <c r="D6847" s="168"/>
      <c r="E6847" s="169"/>
    </row>
    <row r="6848" spans="4:5">
      <c r="D6848" s="168"/>
      <c r="E6848" s="169"/>
    </row>
    <row r="6849" spans="4:5">
      <c r="D6849" s="168"/>
      <c r="E6849" s="169"/>
    </row>
    <row r="6850" spans="4:5">
      <c r="D6850" s="168"/>
      <c r="E6850" s="169"/>
    </row>
    <row r="6851" spans="4:5">
      <c r="D6851" s="168"/>
      <c r="E6851" s="169"/>
    </row>
    <row r="6852" spans="4:5">
      <c r="D6852" s="168"/>
      <c r="E6852" s="169"/>
    </row>
    <row r="6853" spans="4:5">
      <c r="D6853" s="168"/>
      <c r="E6853" s="169"/>
    </row>
    <row r="6854" spans="4:5">
      <c r="D6854" s="168"/>
      <c r="E6854" s="169"/>
    </row>
    <row r="6855" spans="4:5">
      <c r="D6855" s="168"/>
      <c r="E6855" s="169"/>
    </row>
    <row r="6856" spans="4:5">
      <c r="D6856" s="168"/>
      <c r="E6856" s="169"/>
    </row>
    <row r="6857" spans="4:5">
      <c r="D6857" s="168"/>
      <c r="E6857" s="169"/>
    </row>
    <row r="6858" spans="4:5">
      <c r="D6858" s="168"/>
      <c r="E6858" s="169"/>
    </row>
    <row r="6859" spans="4:5">
      <c r="D6859" s="168"/>
      <c r="E6859" s="169"/>
    </row>
    <row r="6860" spans="4:5">
      <c r="D6860" s="168"/>
      <c r="E6860" s="169"/>
    </row>
    <row r="6861" spans="4:5">
      <c r="D6861" s="168"/>
      <c r="E6861" s="169"/>
    </row>
    <row r="6862" spans="4:5">
      <c r="D6862" s="168"/>
      <c r="E6862" s="169"/>
    </row>
    <row r="6863" spans="4:5">
      <c r="D6863" s="168"/>
      <c r="E6863" s="169"/>
    </row>
    <row r="6864" spans="4:5">
      <c r="D6864" s="168"/>
      <c r="E6864" s="169"/>
    </row>
    <row r="6865" spans="4:5">
      <c r="D6865" s="168"/>
      <c r="E6865" s="169"/>
    </row>
    <row r="6866" spans="4:5">
      <c r="D6866" s="168"/>
      <c r="E6866" s="169"/>
    </row>
    <row r="6867" spans="4:5">
      <c r="D6867" s="168"/>
      <c r="E6867" s="169"/>
    </row>
    <row r="6868" spans="4:5">
      <c r="D6868" s="168"/>
      <c r="E6868" s="169"/>
    </row>
    <row r="6869" spans="4:5">
      <c r="D6869" s="168"/>
      <c r="E6869" s="169"/>
    </row>
    <row r="6870" spans="4:5">
      <c r="D6870" s="168"/>
      <c r="E6870" s="169"/>
    </row>
    <row r="6871" spans="4:5">
      <c r="D6871" s="168"/>
      <c r="E6871" s="169"/>
    </row>
    <row r="6872" spans="4:5">
      <c r="D6872" s="168"/>
      <c r="E6872" s="169"/>
    </row>
    <row r="6873" spans="4:5">
      <c r="D6873" s="168"/>
      <c r="E6873" s="169"/>
    </row>
    <row r="6874" spans="4:5">
      <c r="D6874" s="168"/>
      <c r="E6874" s="169"/>
    </row>
    <row r="6875" spans="4:5">
      <c r="D6875" s="168"/>
      <c r="E6875" s="169"/>
    </row>
    <row r="6876" spans="4:5">
      <c r="D6876" s="168"/>
      <c r="E6876" s="169"/>
    </row>
    <row r="6877" spans="4:5">
      <c r="D6877" s="168"/>
      <c r="E6877" s="169"/>
    </row>
    <row r="6878" spans="4:5">
      <c r="D6878" s="168"/>
      <c r="E6878" s="169"/>
    </row>
    <row r="6879" spans="4:5">
      <c r="D6879" s="168"/>
      <c r="E6879" s="169"/>
    </row>
    <row r="6880" spans="4:5">
      <c r="D6880" s="168"/>
      <c r="E6880" s="169"/>
    </row>
    <row r="6881" spans="4:5">
      <c r="D6881" s="168"/>
      <c r="E6881" s="169"/>
    </row>
    <row r="6882" spans="4:5">
      <c r="D6882" s="168"/>
      <c r="E6882" s="169"/>
    </row>
    <row r="6883" spans="4:5">
      <c r="D6883" s="168"/>
      <c r="E6883" s="169"/>
    </row>
    <row r="6884" spans="4:5">
      <c r="D6884" s="168"/>
      <c r="E6884" s="169"/>
    </row>
    <row r="6885" spans="4:5">
      <c r="D6885" s="168"/>
      <c r="E6885" s="169"/>
    </row>
    <row r="6886" spans="4:5">
      <c r="D6886" s="168"/>
      <c r="E6886" s="169"/>
    </row>
    <row r="6887" spans="4:5">
      <c r="D6887" s="168"/>
      <c r="E6887" s="169"/>
    </row>
    <row r="6888" spans="4:5">
      <c r="D6888" s="168"/>
      <c r="E6888" s="169"/>
    </row>
    <row r="6889" spans="4:5">
      <c r="D6889" s="168"/>
      <c r="E6889" s="169"/>
    </row>
    <row r="6890" spans="4:5">
      <c r="D6890" s="168"/>
      <c r="E6890" s="169"/>
    </row>
    <row r="6891" spans="4:5">
      <c r="D6891" s="168"/>
      <c r="E6891" s="169"/>
    </row>
    <row r="6892" spans="4:5">
      <c r="D6892" s="168"/>
      <c r="E6892" s="169"/>
    </row>
    <row r="6893" spans="4:5">
      <c r="D6893" s="168"/>
      <c r="E6893" s="169"/>
    </row>
    <row r="6894" spans="4:5">
      <c r="D6894" s="168"/>
      <c r="E6894" s="169"/>
    </row>
    <row r="6895" spans="4:5">
      <c r="D6895" s="168"/>
      <c r="E6895" s="169"/>
    </row>
    <row r="6896" spans="4:5">
      <c r="D6896" s="168"/>
      <c r="E6896" s="169"/>
    </row>
    <row r="6897" spans="4:5">
      <c r="D6897" s="168"/>
      <c r="E6897" s="169"/>
    </row>
    <row r="6898" spans="4:5">
      <c r="D6898" s="168"/>
      <c r="E6898" s="169"/>
    </row>
    <row r="6899" spans="4:5">
      <c r="D6899" s="168"/>
      <c r="E6899" s="169"/>
    </row>
    <row r="6900" spans="4:5">
      <c r="D6900" s="168"/>
      <c r="E6900" s="169"/>
    </row>
    <row r="6901" spans="4:5">
      <c r="D6901" s="168"/>
      <c r="E6901" s="169"/>
    </row>
    <row r="6902" spans="4:5">
      <c r="D6902" s="168"/>
      <c r="E6902" s="169"/>
    </row>
    <row r="6903" spans="4:5">
      <c r="D6903" s="168"/>
      <c r="E6903" s="169"/>
    </row>
    <row r="6904" spans="4:5">
      <c r="D6904" s="168"/>
      <c r="E6904" s="169"/>
    </row>
    <row r="6905" spans="4:5">
      <c r="D6905" s="168"/>
      <c r="E6905" s="169"/>
    </row>
    <row r="6906" spans="4:5">
      <c r="D6906" s="168"/>
      <c r="E6906" s="169"/>
    </row>
    <row r="6907" spans="4:5">
      <c r="D6907" s="168"/>
      <c r="E6907" s="169"/>
    </row>
    <row r="6908" spans="4:5">
      <c r="D6908" s="168"/>
      <c r="E6908" s="169"/>
    </row>
    <row r="6909" spans="4:5">
      <c r="D6909" s="168"/>
      <c r="E6909" s="169"/>
    </row>
    <row r="6910" spans="4:5">
      <c r="D6910" s="168"/>
      <c r="E6910" s="169"/>
    </row>
    <row r="6911" spans="4:5">
      <c r="D6911" s="168"/>
      <c r="E6911" s="169"/>
    </row>
    <row r="6912" spans="4:5">
      <c r="D6912" s="168"/>
      <c r="E6912" s="169"/>
    </row>
    <row r="6913" spans="4:5">
      <c r="D6913" s="168"/>
      <c r="E6913" s="169"/>
    </row>
    <row r="6914" spans="4:5">
      <c r="D6914" s="168"/>
      <c r="E6914" s="169"/>
    </row>
    <row r="6915" spans="4:5">
      <c r="D6915" s="168"/>
      <c r="E6915" s="169"/>
    </row>
    <row r="6916" spans="4:5">
      <c r="D6916" s="168"/>
      <c r="E6916" s="169"/>
    </row>
    <row r="6917" spans="4:5">
      <c r="D6917" s="168"/>
      <c r="E6917" s="169"/>
    </row>
    <row r="6918" spans="4:5">
      <c r="D6918" s="168"/>
      <c r="E6918" s="169"/>
    </row>
    <row r="6919" spans="4:5">
      <c r="D6919" s="168"/>
      <c r="E6919" s="169"/>
    </row>
    <row r="6920" spans="4:5">
      <c r="D6920" s="168"/>
      <c r="E6920" s="169"/>
    </row>
    <row r="6921" spans="4:5">
      <c r="D6921" s="168"/>
      <c r="E6921" s="169"/>
    </row>
    <row r="6922" spans="4:5">
      <c r="D6922" s="168"/>
      <c r="E6922" s="169"/>
    </row>
    <row r="6923" spans="4:5">
      <c r="D6923" s="168"/>
      <c r="E6923" s="169"/>
    </row>
    <row r="6924" spans="4:5">
      <c r="D6924" s="168"/>
      <c r="E6924" s="169"/>
    </row>
    <row r="6925" spans="4:5">
      <c r="D6925" s="168"/>
      <c r="E6925" s="169"/>
    </row>
    <row r="6926" spans="4:5">
      <c r="D6926" s="168"/>
      <c r="E6926" s="169"/>
    </row>
    <row r="6927" spans="4:5">
      <c r="D6927" s="168"/>
      <c r="E6927" s="169"/>
    </row>
    <row r="6928" spans="4:5">
      <c r="D6928" s="168"/>
      <c r="E6928" s="169"/>
    </row>
    <row r="6929" spans="4:5">
      <c r="D6929" s="168"/>
      <c r="E6929" s="169"/>
    </row>
    <row r="6930" spans="4:5">
      <c r="D6930" s="168"/>
      <c r="E6930" s="169"/>
    </row>
    <row r="6931" spans="4:5">
      <c r="D6931" s="168"/>
      <c r="E6931" s="169"/>
    </row>
    <row r="6932" spans="4:5">
      <c r="D6932" s="168"/>
      <c r="E6932" s="169"/>
    </row>
    <row r="6933" spans="4:5">
      <c r="D6933" s="168"/>
      <c r="E6933" s="169"/>
    </row>
    <row r="6934" spans="4:5">
      <c r="D6934" s="168"/>
      <c r="E6934" s="169"/>
    </row>
    <row r="6935" spans="4:5">
      <c r="D6935" s="168"/>
      <c r="E6935" s="169"/>
    </row>
    <row r="6936" spans="4:5">
      <c r="D6936" s="168"/>
      <c r="E6936" s="169"/>
    </row>
    <row r="6937" spans="4:5">
      <c r="D6937" s="168"/>
      <c r="E6937" s="169"/>
    </row>
    <row r="6938" spans="4:5">
      <c r="D6938" s="168"/>
      <c r="E6938" s="169"/>
    </row>
    <row r="6939" spans="4:5">
      <c r="D6939" s="168"/>
      <c r="E6939" s="169"/>
    </row>
    <row r="6940" spans="4:5">
      <c r="D6940" s="168"/>
      <c r="E6940" s="169"/>
    </row>
    <row r="6941" spans="4:5">
      <c r="D6941" s="168"/>
      <c r="E6941" s="169"/>
    </row>
    <row r="6942" spans="4:5">
      <c r="D6942" s="168"/>
      <c r="E6942" s="169"/>
    </row>
    <row r="6943" spans="4:5">
      <c r="D6943" s="168"/>
      <c r="E6943" s="169"/>
    </row>
    <row r="6944" spans="4:5">
      <c r="D6944" s="168"/>
      <c r="E6944" s="169"/>
    </row>
    <row r="6945" spans="4:5">
      <c r="D6945" s="168"/>
      <c r="E6945" s="169"/>
    </row>
    <row r="6946" spans="4:5">
      <c r="D6946" s="168"/>
      <c r="E6946" s="169"/>
    </row>
    <row r="6947" spans="4:5">
      <c r="D6947" s="168"/>
      <c r="E6947" s="169"/>
    </row>
    <row r="6948" spans="4:5">
      <c r="D6948" s="168"/>
      <c r="E6948" s="169"/>
    </row>
    <row r="6949" spans="4:5">
      <c r="D6949" s="168"/>
      <c r="E6949" s="169"/>
    </row>
    <row r="6950" spans="4:5">
      <c r="D6950" s="168"/>
      <c r="E6950" s="169"/>
    </row>
    <row r="6951" spans="4:5">
      <c r="D6951" s="168"/>
      <c r="E6951" s="169"/>
    </row>
    <row r="6952" spans="4:5">
      <c r="D6952" s="168"/>
      <c r="E6952" s="169"/>
    </row>
    <row r="6953" spans="4:5">
      <c r="D6953" s="168"/>
      <c r="E6953" s="169"/>
    </row>
    <row r="6954" spans="4:5">
      <c r="D6954" s="168"/>
      <c r="E6954" s="169"/>
    </row>
    <row r="6955" spans="4:5">
      <c r="D6955" s="168"/>
      <c r="E6955" s="169"/>
    </row>
    <row r="6956" spans="4:5">
      <c r="D6956" s="168"/>
      <c r="E6956" s="169"/>
    </row>
    <row r="6957" spans="4:5">
      <c r="D6957" s="168"/>
      <c r="E6957" s="169"/>
    </row>
    <row r="6958" spans="4:5">
      <c r="D6958" s="168"/>
      <c r="E6958" s="169"/>
    </row>
    <row r="6959" spans="4:5">
      <c r="D6959" s="168"/>
      <c r="E6959" s="169"/>
    </row>
    <row r="6960" spans="4:5">
      <c r="D6960" s="168"/>
      <c r="E6960" s="169"/>
    </row>
    <row r="6961" spans="4:5">
      <c r="D6961" s="168"/>
      <c r="E6961" s="169"/>
    </row>
    <row r="6962" spans="4:5">
      <c r="D6962" s="168"/>
      <c r="E6962" s="169"/>
    </row>
    <row r="6963" spans="4:5">
      <c r="D6963" s="168"/>
      <c r="E6963" s="169"/>
    </row>
    <row r="6964" spans="4:5">
      <c r="D6964" s="168"/>
      <c r="E6964" s="169"/>
    </row>
    <row r="6965" spans="4:5">
      <c r="D6965" s="168"/>
      <c r="E6965" s="169"/>
    </row>
    <row r="6966" spans="4:5">
      <c r="D6966" s="168"/>
      <c r="E6966" s="169"/>
    </row>
    <row r="6967" spans="4:5">
      <c r="D6967" s="168"/>
      <c r="E6967" s="169"/>
    </row>
    <row r="6968" spans="4:5">
      <c r="D6968" s="168"/>
      <c r="E6968" s="169"/>
    </row>
    <row r="6969" spans="4:5">
      <c r="D6969" s="168"/>
      <c r="E6969" s="169"/>
    </row>
    <row r="6970" spans="4:5">
      <c r="D6970" s="168"/>
      <c r="E6970" s="169"/>
    </row>
    <row r="6971" spans="4:5">
      <c r="D6971" s="168"/>
      <c r="E6971" s="169"/>
    </row>
    <row r="6972" spans="4:5">
      <c r="D6972" s="168"/>
      <c r="E6972" s="169"/>
    </row>
    <row r="6973" spans="4:5">
      <c r="D6973" s="168"/>
      <c r="E6973" s="169"/>
    </row>
    <row r="6974" spans="4:5">
      <c r="D6974" s="168"/>
      <c r="E6974" s="169"/>
    </row>
    <row r="6975" spans="4:5">
      <c r="D6975" s="168"/>
      <c r="E6975" s="169"/>
    </row>
    <row r="6976" spans="4:5">
      <c r="D6976" s="168"/>
      <c r="E6976" s="169"/>
    </row>
    <row r="6977" spans="4:5">
      <c r="D6977" s="168"/>
      <c r="E6977" s="169"/>
    </row>
    <row r="6978" spans="4:5">
      <c r="D6978" s="168"/>
      <c r="E6978" s="169"/>
    </row>
    <row r="6979" spans="4:5">
      <c r="D6979" s="168"/>
      <c r="E6979" s="169"/>
    </row>
    <row r="6980" spans="4:5">
      <c r="D6980" s="168"/>
      <c r="E6980" s="169"/>
    </row>
    <row r="6981" spans="4:5">
      <c r="D6981" s="168"/>
      <c r="E6981" s="169"/>
    </row>
    <row r="6982" spans="4:5">
      <c r="D6982" s="168"/>
      <c r="E6982" s="169"/>
    </row>
    <row r="6983" spans="4:5">
      <c r="D6983" s="168"/>
      <c r="E6983" s="169"/>
    </row>
    <row r="6984" spans="4:5">
      <c r="D6984" s="168"/>
      <c r="E6984" s="169"/>
    </row>
    <row r="6985" spans="4:5">
      <c r="D6985" s="168"/>
      <c r="E6985" s="169"/>
    </row>
    <row r="6986" spans="4:5">
      <c r="D6986" s="168"/>
      <c r="E6986" s="169"/>
    </row>
    <row r="6987" spans="4:5">
      <c r="D6987" s="168"/>
      <c r="E6987" s="169"/>
    </row>
    <row r="6988" spans="4:5">
      <c r="D6988" s="168"/>
      <c r="E6988" s="169"/>
    </row>
    <row r="6989" spans="4:5">
      <c r="D6989" s="168"/>
      <c r="E6989" s="169"/>
    </row>
    <row r="6990" spans="4:5">
      <c r="D6990" s="168"/>
      <c r="E6990" s="169"/>
    </row>
    <row r="6991" spans="4:5">
      <c r="D6991" s="168"/>
      <c r="E6991" s="169"/>
    </row>
    <row r="6992" spans="4:5">
      <c r="D6992" s="168"/>
      <c r="E6992" s="169"/>
    </row>
    <row r="6993" spans="4:5">
      <c r="D6993" s="168"/>
      <c r="E6993" s="169"/>
    </row>
    <row r="6994" spans="4:5">
      <c r="D6994" s="168"/>
      <c r="E6994" s="169"/>
    </row>
    <row r="6995" spans="4:5">
      <c r="D6995" s="168"/>
      <c r="E6995" s="169"/>
    </row>
    <row r="6996" spans="4:5">
      <c r="D6996" s="168"/>
      <c r="E6996" s="169"/>
    </row>
    <row r="6997" spans="4:5">
      <c r="D6997" s="168"/>
      <c r="E6997" s="169"/>
    </row>
    <row r="6998" spans="4:5">
      <c r="D6998" s="168"/>
      <c r="E6998" s="169"/>
    </row>
    <row r="6999" spans="4:5">
      <c r="D6999" s="168"/>
      <c r="E6999" s="169"/>
    </row>
    <row r="7000" spans="4:5">
      <c r="D7000" s="168"/>
      <c r="E7000" s="169"/>
    </row>
    <row r="7001" spans="4:5">
      <c r="D7001" s="168"/>
      <c r="E7001" s="169"/>
    </row>
    <row r="7002" spans="4:5">
      <c r="D7002" s="168"/>
      <c r="E7002" s="169"/>
    </row>
    <row r="7003" spans="4:5">
      <c r="D7003" s="168"/>
      <c r="E7003" s="169"/>
    </row>
    <row r="7004" spans="4:5">
      <c r="D7004" s="168"/>
      <c r="E7004" s="169"/>
    </row>
    <row r="7005" spans="4:5">
      <c r="D7005" s="168"/>
      <c r="E7005" s="169"/>
    </row>
    <row r="7006" spans="4:5">
      <c r="D7006" s="168"/>
      <c r="E7006" s="169"/>
    </row>
    <row r="7007" spans="4:5">
      <c r="D7007" s="168"/>
      <c r="E7007" s="169"/>
    </row>
    <row r="7008" spans="4:5">
      <c r="D7008" s="168"/>
      <c r="E7008" s="169"/>
    </row>
    <row r="7009" spans="4:5">
      <c r="D7009" s="168"/>
      <c r="E7009" s="169"/>
    </row>
    <row r="7010" spans="4:5">
      <c r="D7010" s="168"/>
      <c r="E7010" s="169"/>
    </row>
    <row r="7011" spans="4:5">
      <c r="D7011" s="168"/>
      <c r="E7011" s="169"/>
    </row>
    <row r="7012" spans="4:5">
      <c r="D7012" s="168"/>
      <c r="E7012" s="169"/>
    </row>
    <row r="7013" spans="4:5">
      <c r="D7013" s="168"/>
      <c r="E7013" s="169"/>
    </row>
    <row r="7014" spans="4:5">
      <c r="D7014" s="168"/>
      <c r="E7014" s="169"/>
    </row>
    <row r="7015" spans="4:5">
      <c r="D7015" s="168"/>
      <c r="E7015" s="169"/>
    </row>
    <row r="7016" spans="4:5">
      <c r="D7016" s="168"/>
      <c r="E7016" s="169"/>
    </row>
    <row r="7017" spans="4:5">
      <c r="D7017" s="168"/>
      <c r="E7017" s="169"/>
    </row>
    <row r="7018" spans="4:5">
      <c r="D7018" s="168"/>
      <c r="E7018" s="169"/>
    </row>
    <row r="7019" spans="4:5">
      <c r="D7019" s="168"/>
      <c r="E7019" s="169"/>
    </row>
    <row r="7020" spans="4:5">
      <c r="D7020" s="168"/>
      <c r="E7020" s="169"/>
    </row>
    <row r="7021" spans="4:5">
      <c r="D7021" s="168"/>
      <c r="E7021" s="169"/>
    </row>
    <row r="7022" spans="4:5">
      <c r="D7022" s="168"/>
      <c r="E7022" s="169"/>
    </row>
    <row r="7023" spans="4:5">
      <c r="D7023" s="168"/>
      <c r="E7023" s="169"/>
    </row>
    <row r="7024" spans="4:5">
      <c r="D7024" s="168"/>
      <c r="E7024" s="169"/>
    </row>
    <row r="7025" spans="4:5">
      <c r="D7025" s="168"/>
      <c r="E7025" s="169"/>
    </row>
    <row r="7026" spans="4:5">
      <c r="D7026" s="168"/>
      <c r="E7026" s="169"/>
    </row>
    <row r="7027" spans="4:5">
      <c r="D7027" s="168"/>
      <c r="E7027" s="169"/>
    </row>
    <row r="7028" spans="4:5">
      <c r="D7028" s="168"/>
      <c r="E7028" s="169"/>
    </row>
    <row r="7029" spans="4:5">
      <c r="D7029" s="168"/>
      <c r="E7029" s="169"/>
    </row>
    <row r="7030" spans="4:5">
      <c r="D7030" s="168"/>
      <c r="E7030" s="169"/>
    </row>
    <row r="7031" spans="4:5">
      <c r="D7031" s="168"/>
      <c r="E7031" s="169"/>
    </row>
    <row r="7032" spans="4:5">
      <c r="D7032" s="168"/>
      <c r="E7032" s="169"/>
    </row>
    <row r="7033" spans="4:5">
      <c r="D7033" s="168"/>
      <c r="E7033" s="169"/>
    </row>
    <row r="7034" spans="4:5">
      <c r="D7034" s="168"/>
      <c r="E7034" s="169"/>
    </row>
    <row r="7035" spans="4:5">
      <c r="D7035" s="168"/>
      <c r="E7035" s="169"/>
    </row>
    <row r="7036" spans="4:5">
      <c r="D7036" s="168"/>
      <c r="E7036" s="169"/>
    </row>
    <row r="7037" spans="4:5">
      <c r="D7037" s="168"/>
      <c r="E7037" s="169"/>
    </row>
    <row r="7038" spans="4:5">
      <c r="D7038" s="168"/>
      <c r="E7038" s="169"/>
    </row>
    <row r="7039" spans="4:5">
      <c r="D7039" s="168"/>
      <c r="E7039" s="169"/>
    </row>
    <row r="7040" spans="4:5">
      <c r="D7040" s="168"/>
      <c r="E7040" s="169"/>
    </row>
    <row r="7041" spans="4:5">
      <c r="D7041" s="168"/>
      <c r="E7041" s="169"/>
    </row>
    <row r="7042" spans="4:5">
      <c r="D7042" s="168"/>
      <c r="E7042" s="169"/>
    </row>
    <row r="7043" spans="4:5">
      <c r="D7043" s="168"/>
      <c r="E7043" s="169"/>
    </row>
    <row r="7044" spans="4:5">
      <c r="D7044" s="168"/>
      <c r="E7044" s="169"/>
    </row>
    <row r="7045" spans="4:5">
      <c r="D7045" s="168"/>
      <c r="E7045" s="169"/>
    </row>
    <row r="7046" spans="4:5">
      <c r="D7046" s="168"/>
      <c r="E7046" s="169"/>
    </row>
    <row r="7047" spans="4:5">
      <c r="D7047" s="168"/>
      <c r="E7047" s="169"/>
    </row>
    <row r="7048" spans="4:5">
      <c r="D7048" s="168"/>
      <c r="E7048" s="169"/>
    </row>
    <row r="7049" spans="4:5">
      <c r="D7049" s="168"/>
      <c r="E7049" s="169"/>
    </row>
    <row r="7050" spans="4:5">
      <c r="D7050" s="168"/>
      <c r="E7050" s="169"/>
    </row>
    <row r="7051" spans="4:5">
      <c r="D7051" s="168"/>
      <c r="E7051" s="169"/>
    </row>
    <row r="7052" spans="4:5">
      <c r="D7052" s="168"/>
      <c r="E7052" s="169"/>
    </row>
    <row r="7053" spans="4:5">
      <c r="D7053" s="168"/>
      <c r="E7053" s="169"/>
    </row>
    <row r="7054" spans="4:5">
      <c r="D7054" s="168"/>
      <c r="E7054" s="169"/>
    </row>
    <row r="7055" spans="4:5">
      <c r="D7055" s="168"/>
      <c r="E7055" s="169"/>
    </row>
    <row r="7056" spans="4:5">
      <c r="D7056" s="168"/>
      <c r="E7056" s="169"/>
    </row>
    <row r="7057" spans="4:5">
      <c r="D7057" s="168"/>
      <c r="E7057" s="169"/>
    </row>
    <row r="7058" spans="4:5">
      <c r="D7058" s="168"/>
      <c r="E7058" s="169"/>
    </row>
    <row r="7059" spans="4:5">
      <c r="D7059" s="168"/>
      <c r="E7059" s="169"/>
    </row>
    <row r="7060" spans="4:5">
      <c r="D7060" s="168"/>
      <c r="E7060" s="169"/>
    </row>
    <row r="7061" spans="4:5">
      <c r="D7061" s="168"/>
      <c r="E7061" s="169"/>
    </row>
    <row r="7062" spans="4:5">
      <c r="D7062" s="168"/>
      <c r="E7062" s="169"/>
    </row>
    <row r="7063" spans="4:5">
      <c r="D7063" s="168"/>
      <c r="E7063" s="169"/>
    </row>
    <row r="7064" spans="4:5">
      <c r="D7064" s="168"/>
      <c r="E7064" s="169"/>
    </row>
    <row r="7065" spans="4:5">
      <c r="D7065" s="168"/>
      <c r="E7065" s="169"/>
    </row>
    <row r="7066" spans="4:5">
      <c r="D7066" s="168"/>
      <c r="E7066" s="169"/>
    </row>
    <row r="7067" spans="4:5">
      <c r="D7067" s="168"/>
      <c r="E7067" s="169"/>
    </row>
    <row r="7068" spans="4:5">
      <c r="D7068" s="168"/>
      <c r="E7068" s="169"/>
    </row>
    <row r="7069" spans="4:5">
      <c r="D7069" s="168"/>
      <c r="E7069" s="169"/>
    </row>
    <row r="7070" spans="4:5">
      <c r="D7070" s="168"/>
      <c r="E7070" s="169"/>
    </row>
    <row r="7071" spans="4:5">
      <c r="D7071" s="168"/>
      <c r="E7071" s="169"/>
    </row>
    <row r="7072" spans="4:5">
      <c r="D7072" s="168"/>
      <c r="E7072" s="169"/>
    </row>
    <row r="7073" spans="4:5">
      <c r="D7073" s="168"/>
      <c r="E7073" s="169"/>
    </row>
    <row r="7074" spans="4:5">
      <c r="D7074" s="168"/>
      <c r="E7074" s="169"/>
    </row>
    <row r="7075" spans="4:5">
      <c r="D7075" s="168"/>
      <c r="E7075" s="169"/>
    </row>
    <row r="7076" spans="4:5">
      <c r="D7076" s="168"/>
      <c r="E7076" s="169"/>
    </row>
    <row r="7077" spans="4:5">
      <c r="D7077" s="168"/>
      <c r="E7077" s="169"/>
    </row>
    <row r="7078" spans="4:5">
      <c r="D7078" s="168"/>
      <c r="E7078" s="169"/>
    </row>
    <row r="7079" spans="4:5">
      <c r="D7079" s="168"/>
      <c r="E7079" s="169"/>
    </row>
    <row r="7080" spans="4:5">
      <c r="D7080" s="168"/>
      <c r="E7080" s="169"/>
    </row>
    <row r="7081" spans="4:5">
      <c r="D7081" s="168"/>
      <c r="E7081" s="169"/>
    </row>
    <row r="7082" spans="4:5">
      <c r="D7082" s="168"/>
      <c r="E7082" s="169"/>
    </row>
    <row r="7083" spans="4:5">
      <c r="D7083" s="168"/>
      <c r="E7083" s="169"/>
    </row>
    <row r="7084" spans="4:5">
      <c r="D7084" s="168"/>
      <c r="E7084" s="169"/>
    </row>
    <row r="7085" spans="4:5">
      <c r="D7085" s="168"/>
      <c r="E7085" s="169"/>
    </row>
    <row r="7086" spans="4:5">
      <c r="D7086" s="168"/>
      <c r="E7086" s="169"/>
    </row>
    <row r="7087" spans="4:5">
      <c r="D7087" s="168"/>
      <c r="E7087" s="169"/>
    </row>
    <row r="7088" spans="4:5">
      <c r="D7088" s="168"/>
      <c r="E7088" s="169"/>
    </row>
    <row r="7089" spans="4:5">
      <c r="D7089" s="168"/>
      <c r="E7089" s="169"/>
    </row>
    <row r="7090" spans="4:5">
      <c r="D7090" s="168"/>
      <c r="E7090" s="169"/>
    </row>
    <row r="7091" spans="4:5">
      <c r="D7091" s="168"/>
      <c r="E7091" s="169"/>
    </row>
    <row r="7092" spans="4:5">
      <c r="D7092" s="168"/>
      <c r="E7092" s="169"/>
    </row>
    <row r="7093" spans="4:5">
      <c r="D7093" s="168"/>
      <c r="E7093" s="169"/>
    </row>
    <row r="7094" spans="4:5">
      <c r="D7094" s="168"/>
      <c r="E7094" s="169"/>
    </row>
    <row r="7095" spans="4:5">
      <c r="D7095" s="168"/>
      <c r="E7095" s="169"/>
    </row>
    <row r="7096" spans="4:5">
      <c r="D7096" s="168"/>
      <c r="E7096" s="169"/>
    </row>
    <row r="7097" spans="4:5">
      <c r="D7097" s="168"/>
      <c r="E7097" s="169"/>
    </row>
    <row r="7098" spans="4:5">
      <c r="D7098" s="168"/>
      <c r="E7098" s="169"/>
    </row>
    <row r="7099" spans="4:5">
      <c r="D7099" s="168"/>
      <c r="E7099" s="169"/>
    </row>
    <row r="7100" spans="4:5">
      <c r="D7100" s="168"/>
      <c r="E7100" s="169"/>
    </row>
    <row r="7101" spans="4:5">
      <c r="D7101" s="168"/>
      <c r="E7101" s="169"/>
    </row>
    <row r="7102" spans="4:5">
      <c r="D7102" s="168"/>
      <c r="E7102" s="169"/>
    </row>
    <row r="7103" spans="4:5">
      <c r="D7103" s="168"/>
      <c r="E7103" s="169"/>
    </row>
    <row r="7104" spans="4:5">
      <c r="D7104" s="168"/>
      <c r="E7104" s="169"/>
    </row>
    <row r="7105" spans="4:5">
      <c r="D7105" s="168"/>
      <c r="E7105" s="169"/>
    </row>
    <row r="7106" spans="4:5">
      <c r="D7106" s="168"/>
      <c r="E7106" s="169"/>
    </row>
    <row r="7107" spans="4:5">
      <c r="D7107" s="168"/>
      <c r="E7107" s="169"/>
    </row>
    <row r="7108" spans="4:5">
      <c r="D7108" s="168"/>
      <c r="E7108" s="169"/>
    </row>
    <row r="7109" spans="4:5">
      <c r="D7109" s="168"/>
      <c r="E7109" s="169"/>
    </row>
    <row r="7110" spans="4:5">
      <c r="D7110" s="168"/>
      <c r="E7110" s="169"/>
    </row>
    <row r="7111" spans="4:5">
      <c r="D7111" s="168"/>
      <c r="E7111" s="169"/>
    </row>
    <row r="7112" spans="4:5">
      <c r="D7112" s="168"/>
      <c r="E7112" s="169"/>
    </row>
    <row r="7113" spans="4:5">
      <c r="D7113" s="168"/>
      <c r="E7113" s="169"/>
    </row>
    <row r="7114" spans="4:5">
      <c r="D7114" s="168"/>
      <c r="E7114" s="169"/>
    </row>
    <row r="7115" spans="4:5">
      <c r="D7115" s="168"/>
      <c r="E7115" s="169"/>
    </row>
    <row r="7116" spans="4:5">
      <c r="D7116" s="168"/>
      <c r="E7116" s="169"/>
    </row>
    <row r="7117" spans="4:5">
      <c r="D7117" s="168"/>
      <c r="E7117" s="169"/>
    </row>
    <row r="7118" spans="4:5">
      <c r="D7118" s="168"/>
      <c r="E7118" s="169"/>
    </row>
    <row r="7119" spans="4:5">
      <c r="D7119" s="168"/>
      <c r="E7119" s="169"/>
    </row>
    <row r="7120" spans="4:5">
      <c r="D7120" s="168"/>
      <c r="E7120" s="169"/>
    </row>
    <row r="7121" spans="4:5">
      <c r="D7121" s="168"/>
      <c r="E7121" s="169"/>
    </row>
    <row r="7122" spans="4:5">
      <c r="D7122" s="168"/>
      <c r="E7122" s="169"/>
    </row>
    <row r="7123" spans="4:5">
      <c r="D7123" s="168"/>
      <c r="E7123" s="169"/>
    </row>
    <row r="7124" spans="4:5">
      <c r="D7124" s="168"/>
      <c r="E7124" s="169"/>
    </row>
    <row r="7125" spans="4:5">
      <c r="D7125" s="168"/>
      <c r="E7125" s="169"/>
    </row>
    <row r="7126" spans="4:5">
      <c r="D7126" s="168"/>
      <c r="E7126" s="169"/>
    </row>
    <row r="7127" spans="4:5">
      <c r="D7127" s="168"/>
      <c r="E7127" s="169"/>
    </row>
    <row r="7128" spans="4:5">
      <c r="D7128" s="168"/>
      <c r="E7128" s="169"/>
    </row>
    <row r="7129" spans="4:5">
      <c r="D7129" s="168"/>
      <c r="E7129" s="169"/>
    </row>
    <row r="7130" spans="4:5">
      <c r="D7130" s="168"/>
      <c r="E7130" s="169"/>
    </row>
    <row r="7131" spans="4:5">
      <c r="D7131" s="168"/>
      <c r="E7131" s="169"/>
    </row>
    <row r="7132" spans="4:5">
      <c r="D7132" s="168"/>
      <c r="E7132" s="169"/>
    </row>
    <row r="7133" spans="4:5">
      <c r="D7133" s="168"/>
      <c r="E7133" s="169"/>
    </row>
    <row r="7134" spans="4:5">
      <c r="D7134" s="168"/>
      <c r="E7134" s="169"/>
    </row>
    <row r="7135" spans="4:5">
      <c r="D7135" s="168"/>
      <c r="E7135" s="169"/>
    </row>
    <row r="7136" spans="4:5">
      <c r="D7136" s="168"/>
      <c r="E7136" s="169"/>
    </row>
    <row r="7137" spans="4:5">
      <c r="D7137" s="168"/>
      <c r="E7137" s="169"/>
    </row>
    <row r="7138" spans="4:5">
      <c r="D7138" s="168"/>
      <c r="E7138" s="169"/>
    </row>
    <row r="7139" spans="4:5">
      <c r="D7139" s="168"/>
      <c r="E7139" s="169"/>
    </row>
    <row r="7140" spans="4:5">
      <c r="D7140" s="168"/>
      <c r="E7140" s="169"/>
    </row>
    <row r="7141" spans="4:5">
      <c r="D7141" s="168"/>
      <c r="E7141" s="169"/>
    </row>
    <row r="7142" spans="4:5">
      <c r="D7142" s="168"/>
      <c r="E7142" s="169"/>
    </row>
    <row r="7143" spans="4:5">
      <c r="D7143" s="168"/>
      <c r="E7143" s="169"/>
    </row>
    <row r="7144" spans="4:5">
      <c r="D7144" s="168"/>
      <c r="E7144" s="169"/>
    </row>
    <row r="7145" spans="4:5">
      <c r="D7145" s="168"/>
      <c r="E7145" s="169"/>
    </row>
    <row r="7146" spans="4:5">
      <c r="D7146" s="168"/>
      <c r="E7146" s="169"/>
    </row>
    <row r="7147" spans="4:5">
      <c r="D7147" s="168"/>
      <c r="E7147" s="169"/>
    </row>
    <row r="7148" spans="4:5">
      <c r="D7148" s="168"/>
      <c r="E7148" s="169"/>
    </row>
    <row r="7149" spans="4:5">
      <c r="D7149" s="168"/>
      <c r="E7149" s="169"/>
    </row>
    <row r="7150" spans="4:5">
      <c r="D7150" s="168"/>
      <c r="E7150" s="169"/>
    </row>
    <row r="7151" spans="4:5">
      <c r="D7151" s="168"/>
      <c r="E7151" s="169"/>
    </row>
    <row r="7152" spans="4:5">
      <c r="D7152" s="168"/>
      <c r="E7152" s="169"/>
    </row>
    <row r="7153" spans="4:5">
      <c r="D7153" s="168"/>
      <c r="E7153" s="169"/>
    </row>
    <row r="7154" spans="4:5">
      <c r="D7154" s="168"/>
      <c r="E7154" s="169"/>
    </row>
    <row r="7155" spans="4:5">
      <c r="D7155" s="168"/>
      <c r="E7155" s="169"/>
    </row>
    <row r="7156" spans="4:5">
      <c r="D7156" s="168"/>
      <c r="E7156" s="169"/>
    </row>
    <row r="7157" spans="4:5">
      <c r="D7157" s="168"/>
      <c r="E7157" s="169"/>
    </row>
    <row r="7158" spans="4:5">
      <c r="D7158" s="168"/>
      <c r="E7158" s="169"/>
    </row>
    <row r="7159" spans="4:5">
      <c r="D7159" s="168"/>
      <c r="E7159" s="169"/>
    </row>
    <row r="7160" spans="4:5">
      <c r="D7160" s="168"/>
      <c r="E7160" s="169"/>
    </row>
    <row r="7161" spans="4:5">
      <c r="D7161" s="168"/>
      <c r="E7161" s="169"/>
    </row>
    <row r="7162" spans="4:5">
      <c r="D7162" s="168"/>
      <c r="E7162" s="169"/>
    </row>
    <row r="7163" spans="4:5">
      <c r="D7163" s="168"/>
      <c r="E7163" s="169"/>
    </row>
    <row r="7164" spans="4:5">
      <c r="D7164" s="168"/>
      <c r="E7164" s="169"/>
    </row>
    <row r="7165" spans="4:5">
      <c r="D7165" s="168"/>
      <c r="E7165" s="169"/>
    </row>
    <row r="7166" spans="4:5">
      <c r="D7166" s="168"/>
      <c r="E7166" s="169"/>
    </row>
    <row r="7167" spans="4:5">
      <c r="D7167" s="168"/>
      <c r="E7167" s="169"/>
    </row>
    <row r="7168" spans="4:5">
      <c r="D7168" s="168"/>
      <c r="E7168" s="169"/>
    </row>
    <row r="7169" spans="4:5">
      <c r="D7169" s="168"/>
      <c r="E7169" s="169"/>
    </row>
    <row r="7170" spans="4:5">
      <c r="D7170" s="168"/>
      <c r="E7170" s="169"/>
    </row>
    <row r="7171" spans="4:5">
      <c r="D7171" s="168"/>
      <c r="E7171" s="169"/>
    </row>
    <row r="7172" spans="4:5">
      <c r="D7172" s="168"/>
      <c r="E7172" s="169"/>
    </row>
    <row r="7173" spans="4:5">
      <c r="D7173" s="168"/>
      <c r="E7173" s="169"/>
    </row>
    <row r="7174" spans="4:5">
      <c r="D7174" s="168"/>
      <c r="E7174" s="169"/>
    </row>
    <row r="7175" spans="4:5">
      <c r="D7175" s="168"/>
      <c r="E7175" s="169"/>
    </row>
    <row r="7176" spans="4:5">
      <c r="D7176" s="168"/>
      <c r="E7176" s="169"/>
    </row>
    <row r="7177" spans="4:5">
      <c r="D7177" s="168"/>
      <c r="E7177" s="169"/>
    </row>
    <row r="7178" spans="4:5">
      <c r="D7178" s="168"/>
      <c r="E7178" s="169"/>
    </row>
    <row r="7179" spans="4:5">
      <c r="D7179" s="168"/>
      <c r="E7179" s="169"/>
    </row>
    <row r="7180" spans="4:5">
      <c r="D7180" s="168"/>
      <c r="E7180" s="169"/>
    </row>
    <row r="7181" spans="4:5">
      <c r="D7181" s="168"/>
      <c r="E7181" s="169"/>
    </row>
    <row r="7182" spans="4:5">
      <c r="D7182" s="168"/>
      <c r="E7182" s="169"/>
    </row>
    <row r="7183" spans="4:5">
      <c r="D7183" s="168"/>
      <c r="E7183" s="169"/>
    </row>
    <row r="7184" spans="4:5">
      <c r="D7184" s="168"/>
      <c r="E7184" s="169"/>
    </row>
    <row r="7185" spans="4:5">
      <c r="D7185" s="168"/>
      <c r="E7185" s="169"/>
    </row>
    <row r="7186" spans="4:5">
      <c r="D7186" s="168"/>
      <c r="E7186" s="169"/>
    </row>
    <row r="7187" spans="4:5">
      <c r="D7187" s="168"/>
      <c r="E7187" s="169"/>
    </row>
    <row r="7188" spans="4:5">
      <c r="D7188" s="168"/>
      <c r="E7188" s="169"/>
    </row>
    <row r="7189" spans="4:5">
      <c r="D7189" s="168"/>
      <c r="E7189" s="169"/>
    </row>
    <row r="7190" spans="4:5">
      <c r="D7190" s="168"/>
      <c r="E7190" s="169"/>
    </row>
    <row r="7191" spans="4:5">
      <c r="D7191" s="168"/>
      <c r="E7191" s="169"/>
    </row>
    <row r="7192" spans="4:5">
      <c r="D7192" s="168"/>
      <c r="E7192" s="169"/>
    </row>
    <row r="7193" spans="4:5">
      <c r="D7193" s="168"/>
      <c r="E7193" s="169"/>
    </row>
    <row r="7194" spans="4:5">
      <c r="D7194" s="168"/>
      <c r="E7194" s="169"/>
    </row>
    <row r="7195" spans="4:5">
      <c r="D7195" s="168"/>
      <c r="E7195" s="169"/>
    </row>
    <row r="7196" spans="4:5">
      <c r="D7196" s="168"/>
      <c r="E7196" s="169"/>
    </row>
    <row r="7197" spans="4:5">
      <c r="D7197" s="168"/>
      <c r="E7197" s="169"/>
    </row>
    <row r="7198" spans="4:5">
      <c r="D7198" s="168"/>
      <c r="E7198" s="169"/>
    </row>
    <row r="7199" spans="4:5">
      <c r="D7199" s="168"/>
      <c r="E7199" s="169"/>
    </row>
    <row r="7200" spans="4:5">
      <c r="D7200" s="168"/>
      <c r="E7200" s="169"/>
    </row>
    <row r="7201" spans="4:5">
      <c r="D7201" s="168"/>
      <c r="E7201" s="169"/>
    </row>
    <row r="7202" spans="4:5">
      <c r="D7202" s="168"/>
      <c r="E7202" s="169"/>
    </row>
    <row r="7203" spans="4:5">
      <c r="D7203" s="168"/>
      <c r="E7203" s="169"/>
    </row>
    <row r="7204" spans="4:5">
      <c r="D7204" s="168"/>
      <c r="E7204" s="169"/>
    </row>
    <row r="7205" spans="4:5">
      <c r="D7205" s="168"/>
      <c r="E7205" s="169"/>
    </row>
    <row r="7206" spans="4:5">
      <c r="D7206" s="168"/>
      <c r="E7206" s="169"/>
    </row>
    <row r="7207" spans="4:5">
      <c r="D7207" s="168"/>
      <c r="E7207" s="169"/>
    </row>
    <row r="7208" spans="4:5">
      <c r="D7208" s="168"/>
      <c r="E7208" s="169"/>
    </row>
    <row r="7209" spans="4:5">
      <c r="D7209" s="168"/>
      <c r="E7209" s="169"/>
    </row>
    <row r="7210" spans="4:5">
      <c r="D7210" s="168"/>
      <c r="E7210" s="169"/>
    </row>
    <row r="7211" spans="4:5">
      <c r="D7211" s="168"/>
      <c r="E7211" s="169"/>
    </row>
    <row r="7212" spans="4:5">
      <c r="D7212" s="168"/>
      <c r="E7212" s="169"/>
    </row>
    <row r="7213" spans="4:5">
      <c r="D7213" s="168"/>
      <c r="E7213" s="169"/>
    </row>
    <row r="7214" spans="4:5">
      <c r="D7214" s="168"/>
      <c r="E7214" s="169"/>
    </row>
    <row r="7215" spans="4:5">
      <c r="D7215" s="168"/>
      <c r="E7215" s="169"/>
    </row>
    <row r="7216" spans="4:5">
      <c r="D7216" s="168"/>
      <c r="E7216" s="169"/>
    </row>
    <row r="7217" spans="4:5">
      <c r="D7217" s="168"/>
      <c r="E7217" s="169"/>
    </row>
    <row r="7218" spans="4:5">
      <c r="D7218" s="168"/>
      <c r="E7218" s="169"/>
    </row>
    <row r="7219" spans="4:5">
      <c r="D7219" s="168"/>
      <c r="E7219" s="169"/>
    </row>
    <row r="7220" spans="4:5">
      <c r="D7220" s="168"/>
      <c r="E7220" s="169"/>
    </row>
    <row r="7221" spans="4:5">
      <c r="D7221" s="168"/>
      <c r="E7221" s="169"/>
    </row>
    <row r="7222" spans="4:5">
      <c r="D7222" s="168"/>
      <c r="E7222" s="169"/>
    </row>
    <row r="7223" spans="4:5">
      <c r="D7223" s="168"/>
      <c r="E7223" s="169"/>
    </row>
    <row r="7224" spans="4:5">
      <c r="D7224" s="168"/>
      <c r="E7224" s="169"/>
    </row>
    <row r="7225" spans="4:5">
      <c r="D7225" s="168"/>
      <c r="E7225" s="169"/>
    </row>
    <row r="7226" spans="4:5">
      <c r="D7226" s="168"/>
      <c r="E7226" s="169"/>
    </row>
    <row r="7227" spans="4:5">
      <c r="D7227" s="168"/>
      <c r="E7227" s="169"/>
    </row>
    <row r="7228" spans="4:5">
      <c r="D7228" s="168"/>
      <c r="E7228" s="169"/>
    </row>
    <row r="7229" spans="4:5">
      <c r="D7229" s="168"/>
      <c r="E7229" s="169"/>
    </row>
    <row r="7230" spans="4:5">
      <c r="D7230" s="168"/>
      <c r="E7230" s="169"/>
    </row>
    <row r="7231" spans="4:5">
      <c r="D7231" s="168"/>
      <c r="E7231" s="169"/>
    </row>
    <row r="7232" spans="4:5">
      <c r="D7232" s="168"/>
      <c r="E7232" s="169"/>
    </row>
    <row r="7233" spans="4:5">
      <c r="D7233" s="168"/>
      <c r="E7233" s="169"/>
    </row>
    <row r="7234" spans="4:5">
      <c r="D7234" s="168"/>
      <c r="E7234" s="169"/>
    </row>
    <row r="7235" spans="4:5">
      <c r="D7235" s="168"/>
      <c r="E7235" s="169"/>
    </row>
    <row r="7236" spans="4:5">
      <c r="D7236" s="168"/>
      <c r="E7236" s="169"/>
    </row>
    <row r="7237" spans="4:5">
      <c r="D7237" s="168"/>
      <c r="E7237" s="169"/>
    </row>
    <row r="7238" spans="4:5">
      <c r="D7238" s="168"/>
      <c r="E7238" s="169"/>
    </row>
    <row r="7239" spans="4:5">
      <c r="D7239" s="168"/>
      <c r="E7239" s="169"/>
    </row>
    <row r="7240" spans="4:5">
      <c r="D7240" s="168"/>
      <c r="E7240" s="169"/>
    </row>
    <row r="7241" spans="4:5">
      <c r="D7241" s="168"/>
      <c r="E7241" s="169"/>
    </row>
    <row r="7242" spans="4:5">
      <c r="D7242" s="168"/>
      <c r="E7242" s="169"/>
    </row>
    <row r="7243" spans="4:5">
      <c r="D7243" s="168"/>
      <c r="E7243" s="169"/>
    </row>
    <row r="7244" spans="4:5">
      <c r="D7244" s="168"/>
      <c r="E7244" s="169"/>
    </row>
    <row r="7245" spans="4:5">
      <c r="D7245" s="168"/>
      <c r="E7245" s="169"/>
    </row>
    <row r="7246" spans="4:5">
      <c r="D7246" s="168"/>
      <c r="E7246" s="169"/>
    </row>
    <row r="7247" spans="4:5">
      <c r="D7247" s="168"/>
      <c r="E7247" s="169"/>
    </row>
    <row r="7248" spans="4:5">
      <c r="D7248" s="168"/>
      <c r="E7248" s="169"/>
    </row>
    <row r="7249" spans="4:5">
      <c r="D7249" s="168"/>
      <c r="E7249" s="169"/>
    </row>
    <row r="7250" spans="4:5">
      <c r="D7250" s="168"/>
      <c r="E7250" s="169"/>
    </row>
    <row r="7251" spans="4:5">
      <c r="D7251" s="168"/>
      <c r="E7251" s="169"/>
    </row>
    <row r="7252" spans="4:5">
      <c r="D7252" s="168"/>
      <c r="E7252" s="169"/>
    </row>
    <row r="7253" spans="4:5">
      <c r="D7253" s="168"/>
      <c r="E7253" s="169"/>
    </row>
    <row r="7254" spans="4:5">
      <c r="D7254" s="168"/>
      <c r="E7254" s="169"/>
    </row>
    <row r="7255" spans="4:5">
      <c r="D7255" s="168"/>
      <c r="E7255" s="169"/>
    </row>
    <row r="7256" spans="4:5">
      <c r="D7256" s="168"/>
      <c r="E7256" s="169"/>
    </row>
    <row r="7257" spans="4:5">
      <c r="D7257" s="168"/>
      <c r="E7257" s="169"/>
    </row>
    <row r="7258" spans="4:5">
      <c r="D7258" s="168"/>
      <c r="E7258" s="169"/>
    </row>
    <row r="7259" spans="4:5">
      <c r="D7259" s="168"/>
      <c r="E7259" s="169"/>
    </row>
    <row r="7260" spans="4:5">
      <c r="D7260" s="168"/>
      <c r="E7260" s="169"/>
    </row>
    <row r="7261" spans="4:5">
      <c r="D7261" s="168"/>
      <c r="E7261" s="169"/>
    </row>
    <row r="7262" spans="4:5">
      <c r="D7262" s="168"/>
      <c r="E7262" s="169"/>
    </row>
    <row r="7263" spans="4:5">
      <c r="D7263" s="168"/>
      <c r="E7263" s="169"/>
    </row>
    <row r="7264" spans="4:5">
      <c r="D7264" s="168"/>
      <c r="E7264" s="169"/>
    </row>
    <row r="7265" spans="4:5">
      <c r="D7265" s="168"/>
      <c r="E7265" s="169"/>
    </row>
    <row r="7266" spans="4:5">
      <c r="D7266" s="168"/>
      <c r="E7266" s="169"/>
    </row>
    <row r="7267" spans="4:5">
      <c r="D7267" s="168"/>
      <c r="E7267" s="169"/>
    </row>
    <row r="7268" spans="4:5">
      <c r="D7268" s="168"/>
      <c r="E7268" s="169"/>
    </row>
    <row r="7269" spans="4:5">
      <c r="D7269" s="168"/>
      <c r="E7269" s="169"/>
    </row>
    <row r="7270" spans="4:5">
      <c r="D7270" s="168"/>
      <c r="E7270" s="169"/>
    </row>
    <row r="7271" spans="4:5">
      <c r="D7271" s="168"/>
      <c r="E7271" s="169"/>
    </row>
    <row r="7272" spans="4:5">
      <c r="D7272" s="168"/>
      <c r="E7272" s="169"/>
    </row>
    <row r="7273" spans="4:5">
      <c r="D7273" s="168"/>
      <c r="E7273" s="169"/>
    </row>
    <row r="7274" spans="4:5">
      <c r="D7274" s="168"/>
      <c r="E7274" s="169"/>
    </row>
    <row r="7275" spans="4:5">
      <c r="D7275" s="168"/>
      <c r="E7275" s="169"/>
    </row>
    <row r="7276" spans="4:5">
      <c r="D7276" s="168"/>
      <c r="E7276" s="169"/>
    </row>
    <row r="7277" spans="4:5">
      <c r="D7277" s="168"/>
      <c r="E7277" s="169"/>
    </row>
    <row r="7278" spans="4:5">
      <c r="D7278" s="168"/>
      <c r="E7278" s="169"/>
    </row>
    <row r="7279" spans="4:5">
      <c r="D7279" s="168"/>
      <c r="E7279" s="169"/>
    </row>
    <row r="7280" spans="4:5">
      <c r="D7280" s="168"/>
      <c r="E7280" s="169"/>
    </row>
    <row r="7281" spans="4:5">
      <c r="D7281" s="168"/>
      <c r="E7281" s="169"/>
    </row>
    <row r="7282" spans="4:5">
      <c r="D7282" s="168"/>
      <c r="E7282" s="169"/>
    </row>
    <row r="7283" spans="4:5">
      <c r="D7283" s="168"/>
      <c r="E7283" s="169"/>
    </row>
    <row r="7284" spans="4:5">
      <c r="D7284" s="168"/>
      <c r="E7284" s="169"/>
    </row>
    <row r="7285" spans="4:5">
      <c r="D7285" s="168"/>
      <c r="E7285" s="169"/>
    </row>
    <row r="7286" spans="4:5">
      <c r="D7286" s="168"/>
      <c r="E7286" s="169"/>
    </row>
    <row r="7287" spans="4:5">
      <c r="D7287" s="168"/>
      <c r="E7287" s="169"/>
    </row>
    <row r="7288" spans="4:5">
      <c r="D7288" s="168"/>
      <c r="E7288" s="169"/>
    </row>
    <row r="7289" spans="4:5">
      <c r="D7289" s="168"/>
      <c r="E7289" s="169"/>
    </row>
    <row r="7290" spans="4:5">
      <c r="D7290" s="168"/>
      <c r="E7290" s="169"/>
    </row>
    <row r="7291" spans="4:5">
      <c r="D7291" s="168"/>
      <c r="E7291" s="169"/>
    </row>
    <row r="7292" spans="4:5">
      <c r="D7292" s="168"/>
      <c r="E7292" s="169"/>
    </row>
    <row r="7293" spans="4:5">
      <c r="D7293" s="168"/>
      <c r="E7293" s="169"/>
    </row>
    <row r="7294" spans="4:5">
      <c r="D7294" s="168"/>
      <c r="E7294" s="169"/>
    </row>
    <row r="7295" spans="4:5">
      <c r="D7295" s="168"/>
      <c r="E7295" s="169"/>
    </row>
    <row r="7296" spans="4:5">
      <c r="D7296" s="168"/>
      <c r="E7296" s="169"/>
    </row>
    <row r="7297" spans="4:5">
      <c r="D7297" s="168"/>
      <c r="E7297" s="169"/>
    </row>
    <row r="7298" spans="4:5">
      <c r="D7298" s="168"/>
      <c r="E7298" s="169"/>
    </row>
    <row r="7299" spans="4:5">
      <c r="D7299" s="168"/>
      <c r="E7299" s="169"/>
    </row>
    <row r="7300" spans="4:5">
      <c r="D7300" s="168"/>
      <c r="E7300" s="169"/>
    </row>
    <row r="7301" spans="4:5">
      <c r="D7301" s="168"/>
      <c r="E7301" s="169"/>
    </row>
    <row r="7302" spans="4:5">
      <c r="D7302" s="168"/>
      <c r="E7302" s="169"/>
    </row>
    <row r="7303" spans="4:5">
      <c r="D7303" s="168"/>
      <c r="E7303" s="169"/>
    </row>
    <row r="7304" spans="4:5">
      <c r="D7304" s="168"/>
      <c r="E7304" s="169"/>
    </row>
    <row r="7305" spans="4:5">
      <c r="D7305" s="168"/>
      <c r="E7305" s="169"/>
    </row>
    <row r="7306" spans="4:5">
      <c r="D7306" s="168"/>
      <c r="E7306" s="169"/>
    </row>
    <row r="7307" spans="4:5">
      <c r="D7307" s="168"/>
      <c r="E7307" s="169"/>
    </row>
    <row r="7308" spans="4:5">
      <c r="D7308" s="168"/>
      <c r="E7308" s="169"/>
    </row>
    <row r="7309" spans="4:5">
      <c r="D7309" s="168"/>
      <c r="E7309" s="169"/>
    </row>
    <row r="7310" spans="4:5">
      <c r="D7310" s="168"/>
      <c r="E7310" s="169"/>
    </row>
    <row r="7311" spans="4:5">
      <c r="D7311" s="168"/>
      <c r="E7311" s="169"/>
    </row>
    <row r="7312" spans="4:5">
      <c r="D7312" s="168"/>
      <c r="E7312" s="169"/>
    </row>
    <row r="7313" spans="4:5">
      <c r="D7313" s="168"/>
      <c r="E7313" s="169"/>
    </row>
    <row r="7314" spans="4:5">
      <c r="D7314" s="168"/>
      <c r="E7314" s="169"/>
    </row>
    <row r="7315" spans="4:5">
      <c r="D7315" s="168"/>
      <c r="E7315" s="169"/>
    </row>
    <row r="7316" spans="4:5">
      <c r="D7316" s="168"/>
      <c r="E7316" s="169"/>
    </row>
    <row r="7317" spans="4:5">
      <c r="D7317" s="168"/>
      <c r="E7317" s="169"/>
    </row>
    <row r="7318" spans="4:5">
      <c r="D7318" s="168"/>
      <c r="E7318" s="169"/>
    </row>
    <row r="7319" spans="4:5">
      <c r="D7319" s="168"/>
      <c r="E7319" s="169"/>
    </row>
    <row r="7320" spans="4:5">
      <c r="D7320" s="168"/>
      <c r="E7320" s="169"/>
    </row>
    <row r="7321" spans="4:5">
      <c r="D7321" s="168"/>
      <c r="E7321" s="169"/>
    </row>
    <row r="7322" spans="4:5">
      <c r="D7322" s="168"/>
      <c r="E7322" s="169"/>
    </row>
    <row r="7323" spans="4:5">
      <c r="D7323" s="168"/>
      <c r="E7323" s="169"/>
    </row>
    <row r="7324" spans="4:5">
      <c r="D7324" s="168"/>
      <c r="E7324" s="169"/>
    </row>
    <row r="7325" spans="4:5">
      <c r="D7325" s="168"/>
      <c r="E7325" s="169"/>
    </row>
    <row r="7326" spans="4:5">
      <c r="D7326" s="168"/>
      <c r="E7326" s="169"/>
    </row>
    <row r="7327" spans="4:5">
      <c r="D7327" s="168"/>
      <c r="E7327" s="169"/>
    </row>
    <row r="7328" spans="4:5">
      <c r="D7328" s="168"/>
      <c r="E7328" s="169"/>
    </row>
    <row r="7329" spans="4:5">
      <c r="D7329" s="168"/>
      <c r="E7329" s="169"/>
    </row>
    <row r="7330" spans="4:5">
      <c r="D7330" s="168"/>
      <c r="E7330" s="169"/>
    </row>
    <row r="7331" spans="4:5">
      <c r="D7331" s="168"/>
      <c r="E7331" s="169"/>
    </row>
    <row r="7332" spans="4:5">
      <c r="D7332" s="168"/>
      <c r="E7332" s="169"/>
    </row>
    <row r="7333" spans="4:5">
      <c r="D7333" s="168"/>
      <c r="E7333" s="169"/>
    </row>
    <row r="7334" spans="4:5">
      <c r="D7334" s="168"/>
      <c r="E7334" s="169"/>
    </row>
    <row r="7335" spans="4:5">
      <c r="D7335" s="168"/>
      <c r="E7335" s="169"/>
    </row>
    <row r="7336" spans="4:5">
      <c r="D7336" s="168"/>
      <c r="E7336" s="169"/>
    </row>
    <row r="7337" spans="4:5">
      <c r="D7337" s="168"/>
      <c r="E7337" s="169"/>
    </row>
    <row r="7338" spans="4:5">
      <c r="D7338" s="168"/>
      <c r="E7338" s="169"/>
    </row>
    <row r="7339" spans="4:5">
      <c r="D7339" s="168"/>
      <c r="E7339" s="169"/>
    </row>
    <row r="7340" spans="4:5">
      <c r="D7340" s="168"/>
      <c r="E7340" s="169"/>
    </row>
    <row r="7341" spans="4:5">
      <c r="D7341" s="168"/>
      <c r="E7341" s="169"/>
    </row>
    <row r="7342" spans="4:5">
      <c r="D7342" s="168"/>
      <c r="E7342" s="169"/>
    </row>
    <row r="7343" spans="4:5">
      <c r="D7343" s="168"/>
      <c r="E7343" s="169"/>
    </row>
    <row r="7344" spans="4:5">
      <c r="D7344" s="168"/>
      <c r="E7344" s="169"/>
    </row>
    <row r="7345" spans="4:5">
      <c r="D7345" s="168"/>
      <c r="E7345" s="169"/>
    </row>
    <row r="7346" spans="4:5">
      <c r="D7346" s="168"/>
      <c r="E7346" s="169"/>
    </row>
    <row r="7347" spans="4:5">
      <c r="D7347" s="168"/>
      <c r="E7347" s="169"/>
    </row>
    <row r="7348" spans="4:5">
      <c r="D7348" s="168"/>
      <c r="E7348" s="169"/>
    </row>
    <row r="7349" spans="4:5">
      <c r="D7349" s="168"/>
      <c r="E7349" s="169"/>
    </row>
    <row r="7350" spans="4:5">
      <c r="D7350" s="168"/>
      <c r="E7350" s="169"/>
    </row>
    <row r="7351" spans="4:5">
      <c r="D7351" s="168"/>
      <c r="E7351" s="169"/>
    </row>
    <row r="7352" spans="4:5">
      <c r="D7352" s="168"/>
      <c r="E7352" s="169"/>
    </row>
    <row r="7353" spans="4:5">
      <c r="D7353" s="168"/>
      <c r="E7353" s="169"/>
    </row>
    <row r="7354" spans="4:5">
      <c r="D7354" s="168"/>
      <c r="E7354" s="169"/>
    </row>
    <row r="7355" spans="4:5">
      <c r="D7355" s="168"/>
      <c r="E7355" s="169"/>
    </row>
    <row r="7356" spans="4:5">
      <c r="D7356" s="168"/>
      <c r="E7356" s="169"/>
    </row>
    <row r="7357" spans="4:5">
      <c r="D7357" s="168"/>
      <c r="E7357" s="169"/>
    </row>
    <row r="7358" spans="4:5">
      <c r="D7358" s="168"/>
      <c r="E7358" s="169"/>
    </row>
    <row r="7359" spans="4:5">
      <c r="D7359" s="168"/>
      <c r="E7359" s="169"/>
    </row>
    <row r="7360" spans="4:5">
      <c r="D7360" s="168"/>
      <c r="E7360" s="169"/>
    </row>
    <row r="7361" spans="4:5">
      <c r="D7361" s="168"/>
      <c r="E7361" s="169"/>
    </row>
    <row r="7362" spans="4:5">
      <c r="D7362" s="168"/>
      <c r="E7362" s="169"/>
    </row>
    <row r="7363" spans="4:5">
      <c r="D7363" s="168"/>
      <c r="E7363" s="169"/>
    </row>
    <row r="7364" spans="4:5">
      <c r="D7364" s="168"/>
      <c r="E7364" s="169"/>
    </row>
    <row r="7365" spans="4:5">
      <c r="D7365" s="168"/>
      <c r="E7365" s="169"/>
    </row>
    <row r="7366" spans="4:5">
      <c r="D7366" s="168"/>
      <c r="E7366" s="169"/>
    </row>
    <row r="7367" spans="4:5">
      <c r="D7367" s="168"/>
      <c r="E7367" s="169"/>
    </row>
    <row r="7368" spans="4:5">
      <c r="D7368" s="168"/>
      <c r="E7368" s="169"/>
    </row>
    <row r="7369" spans="4:5">
      <c r="D7369" s="168"/>
      <c r="E7369" s="169"/>
    </row>
    <row r="7370" spans="4:5">
      <c r="D7370" s="168"/>
      <c r="E7370" s="169"/>
    </row>
    <row r="7371" spans="4:5">
      <c r="D7371" s="168"/>
      <c r="E7371" s="169"/>
    </row>
    <row r="7372" spans="4:5">
      <c r="D7372" s="168"/>
      <c r="E7372" s="169"/>
    </row>
    <row r="7373" spans="4:5">
      <c r="D7373" s="168"/>
      <c r="E7373" s="169"/>
    </row>
    <row r="7374" spans="4:5">
      <c r="D7374" s="168"/>
      <c r="E7374" s="169"/>
    </row>
    <row r="7375" spans="4:5">
      <c r="D7375" s="168"/>
      <c r="E7375" s="169"/>
    </row>
    <row r="7376" spans="4:5">
      <c r="D7376" s="168"/>
      <c r="E7376" s="169"/>
    </row>
    <row r="7377" spans="4:5">
      <c r="D7377" s="168"/>
      <c r="E7377" s="169"/>
    </row>
    <row r="7378" spans="4:5">
      <c r="D7378" s="168"/>
      <c r="E7378" s="169"/>
    </row>
    <row r="7379" spans="4:5">
      <c r="D7379" s="168"/>
      <c r="E7379" s="169"/>
    </row>
    <row r="7380" spans="4:5">
      <c r="D7380" s="168"/>
      <c r="E7380" s="169"/>
    </row>
    <row r="7381" spans="4:5">
      <c r="D7381" s="168"/>
      <c r="E7381" s="169"/>
    </row>
    <row r="7382" spans="4:5">
      <c r="D7382" s="168"/>
      <c r="E7382" s="169"/>
    </row>
    <row r="7383" spans="4:5">
      <c r="D7383" s="168"/>
      <c r="E7383" s="169"/>
    </row>
    <row r="7384" spans="4:5">
      <c r="D7384" s="168"/>
      <c r="E7384" s="169"/>
    </row>
    <row r="7385" spans="4:5">
      <c r="D7385" s="168"/>
      <c r="E7385" s="169"/>
    </row>
    <row r="7386" spans="4:5">
      <c r="D7386" s="168"/>
      <c r="E7386" s="169"/>
    </row>
    <row r="7387" spans="4:5">
      <c r="D7387" s="168"/>
      <c r="E7387" s="169"/>
    </row>
    <row r="7388" spans="4:5">
      <c r="D7388" s="168"/>
      <c r="E7388" s="169"/>
    </row>
    <row r="7389" spans="4:5">
      <c r="D7389" s="168"/>
      <c r="E7389" s="169"/>
    </row>
    <row r="7390" spans="4:5">
      <c r="D7390" s="168"/>
      <c r="E7390" s="169"/>
    </row>
    <row r="7391" spans="4:5">
      <c r="D7391" s="168"/>
      <c r="E7391" s="169"/>
    </row>
    <row r="7392" spans="4:5">
      <c r="D7392" s="168"/>
      <c r="E7392" s="169"/>
    </row>
    <row r="7393" spans="4:5">
      <c r="D7393" s="168"/>
      <c r="E7393" s="169"/>
    </row>
    <row r="7394" spans="4:5">
      <c r="D7394" s="168"/>
      <c r="E7394" s="169"/>
    </row>
    <row r="7395" spans="4:5">
      <c r="D7395" s="168"/>
      <c r="E7395" s="169"/>
    </row>
    <row r="7396" spans="4:5">
      <c r="D7396" s="168"/>
      <c r="E7396" s="169"/>
    </row>
    <row r="7397" spans="4:5">
      <c r="D7397" s="168"/>
      <c r="E7397" s="169"/>
    </row>
    <row r="7398" spans="4:5">
      <c r="D7398" s="168"/>
      <c r="E7398" s="169"/>
    </row>
    <row r="7399" spans="4:5">
      <c r="D7399" s="168"/>
      <c r="E7399" s="169"/>
    </row>
    <row r="7400" spans="4:5">
      <c r="D7400" s="168"/>
      <c r="E7400" s="169"/>
    </row>
    <row r="7401" spans="4:5">
      <c r="D7401" s="168"/>
      <c r="E7401" s="169"/>
    </row>
    <row r="7402" spans="4:5">
      <c r="D7402" s="168"/>
      <c r="E7402" s="169"/>
    </row>
    <row r="7403" spans="4:5">
      <c r="D7403" s="168"/>
      <c r="E7403" s="169"/>
    </row>
    <row r="7404" spans="4:5">
      <c r="D7404" s="168"/>
      <c r="E7404" s="169"/>
    </row>
    <row r="7405" spans="4:5">
      <c r="D7405" s="168"/>
      <c r="E7405" s="169"/>
    </row>
    <row r="7406" spans="4:5">
      <c r="D7406" s="168"/>
      <c r="E7406" s="169"/>
    </row>
    <row r="7407" spans="4:5">
      <c r="D7407" s="168"/>
      <c r="E7407" s="169"/>
    </row>
    <row r="7408" spans="4:5">
      <c r="D7408" s="168"/>
      <c r="E7408" s="169"/>
    </row>
    <row r="7409" spans="4:5">
      <c r="D7409" s="168"/>
      <c r="E7409" s="169"/>
    </row>
    <row r="7410" spans="4:5">
      <c r="D7410" s="168"/>
      <c r="E7410" s="169"/>
    </row>
    <row r="7411" spans="4:5">
      <c r="D7411" s="168"/>
      <c r="E7411" s="169"/>
    </row>
    <row r="7412" spans="4:5">
      <c r="D7412" s="168"/>
      <c r="E7412" s="169"/>
    </row>
    <row r="7413" spans="4:5">
      <c r="D7413" s="168"/>
      <c r="E7413" s="169"/>
    </row>
    <row r="7414" spans="4:5">
      <c r="D7414" s="168"/>
      <c r="E7414" s="169"/>
    </row>
    <row r="7415" spans="4:5">
      <c r="D7415" s="168"/>
      <c r="E7415" s="169"/>
    </row>
    <row r="7416" spans="4:5">
      <c r="D7416" s="168"/>
      <c r="E7416" s="169"/>
    </row>
    <row r="7417" spans="4:5">
      <c r="D7417" s="168"/>
      <c r="E7417" s="169"/>
    </row>
    <row r="7418" spans="4:5">
      <c r="D7418" s="168"/>
      <c r="E7418" s="169"/>
    </row>
    <row r="7419" spans="4:5">
      <c r="D7419" s="168"/>
      <c r="E7419" s="169"/>
    </row>
    <row r="7420" spans="4:5">
      <c r="D7420" s="168"/>
      <c r="E7420" s="169"/>
    </row>
    <row r="7421" spans="4:5">
      <c r="D7421" s="168"/>
      <c r="E7421" s="169"/>
    </row>
    <row r="7422" spans="4:5">
      <c r="D7422" s="168"/>
      <c r="E7422" s="169"/>
    </row>
    <row r="7423" spans="4:5">
      <c r="D7423" s="168"/>
      <c r="E7423" s="169"/>
    </row>
    <row r="7424" spans="4:5">
      <c r="D7424" s="168"/>
      <c r="E7424" s="169"/>
    </row>
    <row r="7425" spans="4:5">
      <c r="D7425" s="168"/>
      <c r="E7425" s="169"/>
    </row>
    <row r="7426" spans="4:5">
      <c r="D7426" s="168"/>
      <c r="E7426" s="169"/>
    </row>
    <row r="7427" spans="4:5">
      <c r="D7427" s="168"/>
      <c r="E7427" s="169"/>
    </row>
    <row r="7428" spans="4:5">
      <c r="D7428" s="168"/>
      <c r="E7428" s="169"/>
    </row>
    <row r="7429" spans="4:5">
      <c r="D7429" s="168"/>
      <c r="E7429" s="169"/>
    </row>
    <row r="7430" spans="4:5">
      <c r="D7430" s="168"/>
      <c r="E7430" s="169"/>
    </row>
    <row r="7431" spans="4:5">
      <c r="D7431" s="168"/>
      <c r="E7431" s="169"/>
    </row>
    <row r="7432" spans="4:5">
      <c r="D7432" s="168"/>
      <c r="E7432" s="169"/>
    </row>
    <row r="7433" spans="4:5">
      <c r="D7433" s="168"/>
      <c r="E7433" s="169"/>
    </row>
    <row r="7434" spans="4:5">
      <c r="D7434" s="168"/>
      <c r="E7434" s="169"/>
    </row>
    <row r="7435" spans="4:5">
      <c r="D7435" s="168"/>
      <c r="E7435" s="169"/>
    </row>
    <row r="7436" spans="4:5">
      <c r="D7436" s="168"/>
      <c r="E7436" s="169"/>
    </row>
    <row r="7437" spans="4:5">
      <c r="D7437" s="168"/>
      <c r="E7437" s="169"/>
    </row>
    <row r="7438" spans="4:5">
      <c r="D7438" s="168"/>
      <c r="E7438" s="169"/>
    </row>
    <row r="7439" spans="4:5">
      <c r="D7439" s="168"/>
      <c r="E7439" s="169"/>
    </row>
    <row r="7440" spans="4:5">
      <c r="D7440" s="168"/>
      <c r="E7440" s="169"/>
    </row>
    <row r="7441" spans="4:5">
      <c r="D7441" s="168"/>
      <c r="E7441" s="169"/>
    </row>
    <row r="7442" spans="4:5">
      <c r="D7442" s="168"/>
      <c r="E7442" s="169"/>
    </row>
    <row r="7443" spans="4:5">
      <c r="D7443" s="168"/>
      <c r="E7443" s="169"/>
    </row>
    <row r="7444" spans="4:5">
      <c r="D7444" s="168"/>
      <c r="E7444" s="169"/>
    </row>
    <row r="7445" spans="4:5">
      <c r="D7445" s="168"/>
      <c r="E7445" s="169"/>
    </row>
    <row r="7446" spans="4:5">
      <c r="D7446" s="168"/>
      <c r="E7446" s="169"/>
    </row>
    <row r="7447" spans="4:5">
      <c r="D7447" s="168"/>
      <c r="E7447" s="169"/>
    </row>
    <row r="7448" spans="4:5">
      <c r="D7448" s="168"/>
      <c r="E7448" s="169"/>
    </row>
    <row r="7449" spans="4:5">
      <c r="D7449" s="168"/>
      <c r="E7449" s="169"/>
    </row>
    <row r="7450" spans="4:5">
      <c r="D7450" s="168"/>
      <c r="E7450" s="169"/>
    </row>
    <row r="7451" spans="4:5">
      <c r="D7451" s="168"/>
      <c r="E7451" s="169"/>
    </row>
    <row r="7452" spans="4:5">
      <c r="D7452" s="168"/>
      <c r="E7452" s="169"/>
    </row>
    <row r="7453" spans="4:5">
      <c r="D7453" s="168"/>
      <c r="E7453" s="169"/>
    </row>
    <row r="7454" spans="4:5">
      <c r="D7454" s="168"/>
      <c r="E7454" s="169"/>
    </row>
    <row r="7455" spans="4:5">
      <c r="D7455" s="168"/>
      <c r="E7455" s="169"/>
    </row>
    <row r="7456" spans="4:5">
      <c r="D7456" s="168"/>
      <c r="E7456" s="169"/>
    </row>
    <row r="7457" spans="4:5">
      <c r="D7457" s="168"/>
      <c r="E7457" s="169"/>
    </row>
    <row r="7458" spans="4:5">
      <c r="D7458" s="168"/>
      <c r="E7458" s="169"/>
    </row>
    <row r="7459" spans="4:5">
      <c r="D7459" s="168"/>
      <c r="E7459" s="169"/>
    </row>
    <row r="7460" spans="4:5">
      <c r="D7460" s="168"/>
      <c r="E7460" s="169"/>
    </row>
    <row r="7461" spans="4:5">
      <c r="D7461" s="168"/>
      <c r="E7461" s="169"/>
    </row>
    <row r="7462" spans="4:5">
      <c r="D7462" s="168"/>
      <c r="E7462" s="169"/>
    </row>
    <row r="7463" spans="4:5">
      <c r="D7463" s="168"/>
      <c r="E7463" s="169"/>
    </row>
    <row r="7464" spans="4:5">
      <c r="D7464" s="168"/>
      <c r="E7464" s="169"/>
    </row>
    <row r="7465" spans="4:5">
      <c r="D7465" s="168"/>
      <c r="E7465" s="169"/>
    </row>
    <row r="7466" spans="4:5">
      <c r="D7466" s="168"/>
      <c r="E7466" s="169"/>
    </row>
    <row r="7467" spans="4:5">
      <c r="D7467" s="168"/>
      <c r="E7467" s="169"/>
    </row>
    <row r="7468" spans="4:5">
      <c r="D7468" s="168"/>
      <c r="E7468" s="169"/>
    </row>
    <row r="7469" spans="4:5">
      <c r="D7469" s="168"/>
      <c r="E7469" s="169"/>
    </row>
    <row r="7470" spans="4:5">
      <c r="D7470" s="168"/>
      <c r="E7470" s="169"/>
    </row>
    <row r="7471" spans="4:5">
      <c r="D7471" s="168"/>
      <c r="E7471" s="169"/>
    </row>
    <row r="7472" spans="4:5">
      <c r="D7472" s="168"/>
      <c r="E7472" s="169"/>
    </row>
    <row r="7473" spans="4:5">
      <c r="D7473" s="168"/>
      <c r="E7473" s="169"/>
    </row>
    <row r="7474" spans="4:5">
      <c r="D7474" s="168"/>
      <c r="E7474" s="169"/>
    </row>
    <row r="7475" spans="4:5">
      <c r="D7475" s="168"/>
      <c r="E7475" s="169"/>
    </row>
    <row r="7476" spans="4:5">
      <c r="D7476" s="168"/>
      <c r="E7476" s="169"/>
    </row>
    <row r="7477" spans="4:5">
      <c r="D7477" s="168"/>
      <c r="E7477" s="169"/>
    </row>
    <row r="7478" spans="4:5">
      <c r="D7478" s="168"/>
      <c r="E7478" s="169"/>
    </row>
    <row r="7479" spans="4:5">
      <c r="D7479" s="168"/>
      <c r="E7479" s="169"/>
    </row>
    <row r="7480" spans="4:5">
      <c r="D7480" s="168"/>
      <c r="E7480" s="169"/>
    </row>
    <row r="7481" spans="4:5">
      <c r="D7481" s="168"/>
      <c r="E7481" s="169"/>
    </row>
    <row r="7482" spans="4:5">
      <c r="D7482" s="168"/>
      <c r="E7482" s="169"/>
    </row>
    <row r="7483" spans="4:5">
      <c r="D7483" s="168"/>
      <c r="E7483" s="169"/>
    </row>
    <row r="7484" spans="4:5">
      <c r="D7484" s="168"/>
      <c r="E7484" s="169"/>
    </row>
    <row r="7485" spans="4:5">
      <c r="D7485" s="168"/>
      <c r="E7485" s="169"/>
    </row>
    <row r="7486" spans="4:5">
      <c r="D7486" s="168"/>
      <c r="E7486" s="169"/>
    </row>
    <row r="7487" spans="4:5">
      <c r="D7487" s="168"/>
      <c r="E7487" s="169"/>
    </row>
    <row r="7488" spans="4:5">
      <c r="D7488" s="168"/>
      <c r="E7488" s="169"/>
    </row>
    <row r="7489" spans="4:5">
      <c r="D7489" s="168"/>
      <c r="E7489" s="169"/>
    </row>
    <row r="7490" spans="4:5">
      <c r="D7490" s="168"/>
      <c r="E7490" s="169"/>
    </row>
    <row r="7491" spans="4:5">
      <c r="D7491" s="168"/>
      <c r="E7491" s="169"/>
    </row>
    <row r="7492" spans="4:5">
      <c r="D7492" s="168"/>
      <c r="E7492" s="169"/>
    </row>
    <row r="7493" spans="4:5">
      <c r="D7493" s="168"/>
      <c r="E7493" s="169"/>
    </row>
    <row r="7494" spans="4:5">
      <c r="D7494" s="168"/>
      <c r="E7494" s="169"/>
    </row>
    <row r="7495" spans="4:5">
      <c r="D7495" s="168"/>
      <c r="E7495" s="169"/>
    </row>
    <row r="7496" spans="4:5">
      <c r="D7496" s="168"/>
      <c r="E7496" s="169"/>
    </row>
    <row r="7497" spans="4:5">
      <c r="D7497" s="168"/>
      <c r="E7497" s="169"/>
    </row>
    <row r="7498" spans="4:5">
      <c r="D7498" s="168"/>
      <c r="E7498" s="169"/>
    </row>
    <row r="7499" spans="4:5">
      <c r="D7499" s="168"/>
      <c r="E7499" s="169"/>
    </row>
    <row r="7500" spans="4:5">
      <c r="D7500" s="168"/>
      <c r="E7500" s="169"/>
    </row>
    <row r="7501" spans="4:5">
      <c r="D7501" s="168"/>
      <c r="E7501" s="169"/>
    </row>
    <row r="7502" spans="4:5">
      <c r="D7502" s="168"/>
      <c r="E7502" s="169"/>
    </row>
    <row r="7503" spans="4:5">
      <c r="D7503" s="168"/>
      <c r="E7503" s="169"/>
    </row>
    <row r="7504" spans="4:5">
      <c r="D7504" s="168"/>
      <c r="E7504" s="169"/>
    </row>
    <row r="7505" spans="4:5">
      <c r="D7505" s="168"/>
      <c r="E7505" s="169"/>
    </row>
    <row r="7506" spans="4:5">
      <c r="D7506" s="168"/>
      <c r="E7506" s="169"/>
    </row>
    <row r="7507" spans="4:5">
      <c r="D7507" s="168"/>
      <c r="E7507" s="169"/>
    </row>
    <row r="7508" spans="4:5">
      <c r="D7508" s="168"/>
      <c r="E7508" s="169"/>
    </row>
    <row r="7509" spans="4:5">
      <c r="D7509" s="168"/>
      <c r="E7509" s="169"/>
    </row>
    <row r="7510" spans="4:5">
      <c r="D7510" s="168"/>
      <c r="E7510" s="169"/>
    </row>
    <row r="7511" spans="4:5">
      <c r="D7511" s="168"/>
      <c r="E7511" s="169"/>
    </row>
    <row r="7512" spans="4:5">
      <c r="D7512" s="168"/>
      <c r="E7512" s="169"/>
    </row>
    <row r="7513" spans="4:5">
      <c r="D7513" s="168"/>
      <c r="E7513" s="169"/>
    </row>
    <row r="7514" spans="4:5">
      <c r="D7514" s="168"/>
      <c r="E7514" s="169"/>
    </row>
    <row r="7515" spans="4:5">
      <c r="D7515" s="168"/>
      <c r="E7515" s="169"/>
    </row>
    <row r="7516" spans="4:5">
      <c r="D7516" s="168"/>
      <c r="E7516" s="169"/>
    </row>
    <row r="7517" spans="4:5">
      <c r="D7517" s="168"/>
      <c r="E7517" s="169"/>
    </row>
    <row r="7518" spans="4:5">
      <c r="D7518" s="168"/>
      <c r="E7518" s="169"/>
    </row>
    <row r="7519" spans="4:5">
      <c r="D7519" s="168"/>
      <c r="E7519" s="169"/>
    </row>
    <row r="7520" spans="4:5">
      <c r="D7520" s="168"/>
      <c r="E7520" s="169"/>
    </row>
    <row r="7521" spans="4:5">
      <c r="D7521" s="168"/>
      <c r="E7521" s="169"/>
    </row>
    <row r="7522" spans="4:5">
      <c r="D7522" s="168"/>
      <c r="E7522" s="169"/>
    </row>
    <row r="7523" spans="4:5">
      <c r="D7523" s="168"/>
      <c r="E7523" s="169"/>
    </row>
    <row r="7524" spans="4:5">
      <c r="D7524" s="168"/>
      <c r="E7524" s="169"/>
    </row>
    <row r="7525" spans="4:5">
      <c r="D7525" s="168"/>
      <c r="E7525" s="169"/>
    </row>
    <row r="7526" spans="4:5">
      <c r="D7526" s="168"/>
      <c r="E7526" s="169"/>
    </row>
    <row r="7527" spans="4:5">
      <c r="D7527" s="168"/>
      <c r="E7527" s="169"/>
    </row>
    <row r="7528" spans="4:5">
      <c r="D7528" s="168"/>
      <c r="E7528" s="169"/>
    </row>
    <row r="7529" spans="4:5">
      <c r="D7529" s="168"/>
      <c r="E7529" s="169"/>
    </row>
    <row r="7530" spans="4:5">
      <c r="D7530" s="168"/>
      <c r="E7530" s="169"/>
    </row>
    <row r="7531" spans="4:5">
      <c r="D7531" s="168"/>
      <c r="E7531" s="169"/>
    </row>
    <row r="7532" spans="4:5">
      <c r="D7532" s="168"/>
      <c r="E7532" s="169"/>
    </row>
    <row r="7533" spans="4:5">
      <c r="D7533" s="168"/>
      <c r="E7533" s="169"/>
    </row>
    <row r="7534" spans="4:5">
      <c r="D7534" s="168"/>
      <c r="E7534" s="169"/>
    </row>
    <row r="7535" spans="4:5">
      <c r="D7535" s="168"/>
      <c r="E7535" s="169"/>
    </row>
    <row r="7536" spans="4:5">
      <c r="D7536" s="168"/>
      <c r="E7536" s="169"/>
    </row>
    <row r="7537" spans="4:5">
      <c r="D7537" s="168"/>
      <c r="E7537" s="169"/>
    </row>
    <row r="7538" spans="4:5">
      <c r="D7538" s="168"/>
      <c r="E7538" s="169"/>
    </row>
    <row r="7539" spans="4:5">
      <c r="D7539" s="168"/>
      <c r="E7539" s="169"/>
    </row>
    <row r="7540" spans="4:5">
      <c r="D7540" s="168"/>
      <c r="E7540" s="169"/>
    </row>
    <row r="7541" spans="4:5">
      <c r="D7541" s="168"/>
      <c r="E7541" s="169"/>
    </row>
    <row r="7542" spans="4:5">
      <c r="D7542" s="168"/>
      <c r="E7542" s="169"/>
    </row>
    <row r="7543" spans="4:5">
      <c r="D7543" s="168"/>
      <c r="E7543" s="169"/>
    </row>
    <row r="7544" spans="4:5">
      <c r="D7544" s="168"/>
      <c r="E7544" s="169"/>
    </row>
    <row r="7545" spans="4:5">
      <c r="D7545" s="168"/>
      <c r="E7545" s="169"/>
    </row>
    <row r="7546" spans="4:5">
      <c r="D7546" s="168"/>
      <c r="E7546" s="169"/>
    </row>
    <row r="7547" spans="4:5">
      <c r="D7547" s="168"/>
      <c r="E7547" s="169"/>
    </row>
    <row r="7548" spans="4:5">
      <c r="D7548" s="168"/>
      <c r="E7548" s="169"/>
    </row>
    <row r="7549" spans="4:5">
      <c r="D7549" s="168"/>
      <c r="E7549" s="169"/>
    </row>
    <row r="7550" spans="4:5">
      <c r="D7550" s="168"/>
      <c r="E7550" s="169"/>
    </row>
    <row r="7551" spans="4:5">
      <c r="D7551" s="168"/>
      <c r="E7551" s="169"/>
    </row>
    <row r="7552" spans="4:5">
      <c r="D7552" s="168"/>
      <c r="E7552" s="169"/>
    </row>
    <row r="7553" spans="4:5">
      <c r="D7553" s="168"/>
      <c r="E7553" s="169"/>
    </row>
    <row r="7554" spans="4:5">
      <c r="D7554" s="168"/>
      <c r="E7554" s="169"/>
    </row>
    <row r="7555" spans="4:5">
      <c r="D7555" s="168"/>
      <c r="E7555" s="169"/>
    </row>
    <row r="7556" spans="4:5">
      <c r="D7556" s="168"/>
      <c r="E7556" s="169"/>
    </row>
    <row r="7557" spans="4:5">
      <c r="D7557" s="168"/>
      <c r="E7557" s="169"/>
    </row>
    <row r="7558" spans="4:5">
      <c r="D7558" s="168"/>
      <c r="E7558" s="169"/>
    </row>
    <row r="7559" spans="4:5">
      <c r="D7559" s="168"/>
      <c r="E7559" s="169"/>
    </row>
    <row r="7560" spans="4:5">
      <c r="D7560" s="168"/>
      <c r="E7560" s="169"/>
    </row>
    <row r="7561" spans="4:5">
      <c r="D7561" s="168"/>
      <c r="E7561" s="169"/>
    </row>
    <row r="7562" spans="4:5">
      <c r="D7562" s="168"/>
      <c r="E7562" s="169"/>
    </row>
    <row r="7563" spans="4:5">
      <c r="D7563" s="168"/>
      <c r="E7563" s="169"/>
    </row>
    <row r="7564" spans="4:5">
      <c r="D7564" s="168"/>
      <c r="E7564" s="169"/>
    </row>
    <row r="7565" spans="4:5">
      <c r="D7565" s="168"/>
      <c r="E7565" s="169"/>
    </row>
    <row r="7566" spans="4:5">
      <c r="D7566" s="168"/>
      <c r="E7566" s="169"/>
    </row>
    <row r="7567" spans="4:5">
      <c r="D7567" s="168"/>
      <c r="E7567" s="169"/>
    </row>
    <row r="7568" spans="4:5">
      <c r="D7568" s="168"/>
      <c r="E7568" s="169"/>
    </row>
    <row r="7569" spans="4:5">
      <c r="D7569" s="168"/>
      <c r="E7569" s="169"/>
    </row>
    <row r="7570" spans="4:5">
      <c r="D7570" s="168"/>
      <c r="E7570" s="169"/>
    </row>
    <row r="7571" spans="4:5">
      <c r="D7571" s="168"/>
      <c r="E7571" s="169"/>
    </row>
    <row r="7572" spans="4:5">
      <c r="D7572" s="168"/>
      <c r="E7572" s="169"/>
    </row>
    <row r="7573" spans="4:5">
      <c r="D7573" s="168"/>
      <c r="E7573" s="169"/>
    </row>
    <row r="7574" spans="4:5">
      <c r="D7574" s="168"/>
      <c r="E7574" s="169"/>
    </row>
    <row r="7575" spans="4:5">
      <c r="D7575" s="168"/>
      <c r="E7575" s="169"/>
    </row>
    <row r="7576" spans="4:5">
      <c r="D7576" s="168"/>
      <c r="E7576" s="169"/>
    </row>
    <row r="7577" spans="4:5">
      <c r="D7577" s="168"/>
      <c r="E7577" s="169"/>
    </row>
    <row r="7578" spans="4:5">
      <c r="D7578" s="168"/>
      <c r="E7578" s="169"/>
    </row>
    <row r="7579" spans="4:5">
      <c r="D7579" s="168"/>
      <c r="E7579" s="169"/>
    </row>
    <row r="7580" spans="4:5">
      <c r="D7580" s="168"/>
      <c r="E7580" s="169"/>
    </row>
    <row r="7581" spans="4:5">
      <c r="D7581" s="168"/>
      <c r="E7581" s="169"/>
    </row>
    <row r="7582" spans="4:5">
      <c r="D7582" s="168"/>
      <c r="E7582" s="169"/>
    </row>
    <row r="7583" spans="4:5">
      <c r="D7583" s="168"/>
      <c r="E7583" s="169"/>
    </row>
    <row r="7584" spans="4:5">
      <c r="D7584" s="168"/>
      <c r="E7584" s="169"/>
    </row>
    <row r="7585" spans="4:5">
      <c r="D7585" s="168"/>
      <c r="E7585" s="169"/>
    </row>
    <row r="7586" spans="4:5">
      <c r="D7586" s="168"/>
      <c r="E7586" s="169"/>
    </row>
    <row r="7587" spans="4:5">
      <c r="D7587" s="168"/>
      <c r="E7587" s="169"/>
    </row>
    <row r="7588" spans="4:5">
      <c r="D7588" s="168"/>
      <c r="E7588" s="169"/>
    </row>
    <row r="7589" spans="4:5">
      <c r="D7589" s="168"/>
      <c r="E7589" s="169"/>
    </row>
    <row r="7590" spans="4:5">
      <c r="D7590" s="168"/>
      <c r="E7590" s="169"/>
    </row>
    <row r="7591" spans="4:5">
      <c r="D7591" s="168"/>
      <c r="E7591" s="169"/>
    </row>
    <row r="7592" spans="4:5">
      <c r="D7592" s="168"/>
      <c r="E7592" s="169"/>
    </row>
    <row r="7593" spans="4:5">
      <c r="D7593" s="168"/>
      <c r="E7593" s="169"/>
    </row>
    <row r="7594" spans="4:5">
      <c r="D7594" s="168"/>
      <c r="E7594" s="169"/>
    </row>
    <row r="7595" spans="4:5">
      <c r="D7595" s="168"/>
      <c r="E7595" s="169"/>
    </row>
    <row r="7596" spans="4:5">
      <c r="D7596" s="168"/>
      <c r="E7596" s="169"/>
    </row>
    <row r="7597" spans="4:5">
      <c r="D7597" s="168"/>
      <c r="E7597" s="169"/>
    </row>
    <row r="7598" spans="4:5">
      <c r="D7598" s="168"/>
      <c r="E7598" s="169"/>
    </row>
    <row r="7599" spans="4:5">
      <c r="D7599" s="168"/>
      <c r="E7599" s="169"/>
    </row>
    <row r="7600" spans="4:5">
      <c r="D7600" s="168"/>
      <c r="E7600" s="169"/>
    </row>
    <row r="7601" spans="4:5">
      <c r="D7601" s="168"/>
      <c r="E7601" s="169"/>
    </row>
    <row r="7602" spans="4:5">
      <c r="D7602" s="168"/>
      <c r="E7602" s="169"/>
    </row>
    <row r="7603" spans="4:5">
      <c r="D7603" s="168"/>
      <c r="E7603" s="169"/>
    </row>
    <row r="7604" spans="4:5">
      <c r="D7604" s="168"/>
      <c r="E7604" s="169"/>
    </row>
    <row r="7605" spans="4:5">
      <c r="D7605" s="168"/>
      <c r="E7605" s="169"/>
    </row>
    <row r="7606" spans="4:5">
      <c r="D7606" s="168"/>
      <c r="E7606" s="169"/>
    </row>
    <row r="7607" spans="4:5">
      <c r="D7607" s="168"/>
      <c r="E7607" s="169"/>
    </row>
    <row r="7608" spans="4:5">
      <c r="D7608" s="168"/>
      <c r="E7608" s="169"/>
    </row>
    <row r="7609" spans="4:5">
      <c r="D7609" s="168"/>
      <c r="E7609" s="169"/>
    </row>
    <row r="7610" spans="4:5">
      <c r="D7610" s="168"/>
      <c r="E7610" s="169"/>
    </row>
    <row r="7611" spans="4:5">
      <c r="D7611" s="168"/>
      <c r="E7611" s="169"/>
    </row>
    <row r="7612" spans="4:5">
      <c r="D7612" s="168"/>
      <c r="E7612" s="169"/>
    </row>
    <row r="7613" spans="4:5">
      <c r="D7613" s="168"/>
      <c r="E7613" s="169"/>
    </row>
    <row r="7614" spans="4:5">
      <c r="D7614" s="168"/>
      <c r="E7614" s="169"/>
    </row>
    <row r="7615" spans="4:5">
      <c r="D7615" s="168"/>
      <c r="E7615" s="169"/>
    </row>
    <row r="7616" spans="4:5">
      <c r="D7616" s="168"/>
      <c r="E7616" s="169"/>
    </row>
    <row r="7617" spans="4:5">
      <c r="D7617" s="168"/>
      <c r="E7617" s="169"/>
    </row>
    <row r="7618" spans="4:5">
      <c r="D7618" s="168"/>
      <c r="E7618" s="169"/>
    </row>
    <row r="7619" spans="4:5">
      <c r="D7619" s="168"/>
      <c r="E7619" s="169"/>
    </row>
    <row r="7620" spans="4:5">
      <c r="D7620" s="168"/>
      <c r="E7620" s="169"/>
    </row>
    <row r="7621" spans="4:5">
      <c r="D7621" s="168"/>
      <c r="E7621" s="169"/>
    </row>
    <row r="7622" spans="4:5">
      <c r="D7622" s="168"/>
      <c r="E7622" s="169"/>
    </row>
    <row r="7623" spans="4:5">
      <c r="D7623" s="168"/>
      <c r="E7623" s="169"/>
    </row>
    <row r="7624" spans="4:5">
      <c r="D7624" s="168"/>
      <c r="E7624" s="169"/>
    </row>
    <row r="7625" spans="4:5">
      <c r="D7625" s="168"/>
      <c r="E7625" s="169"/>
    </row>
    <row r="7626" spans="4:5">
      <c r="D7626" s="168"/>
      <c r="E7626" s="169"/>
    </row>
    <row r="7627" spans="4:5">
      <c r="D7627" s="168"/>
      <c r="E7627" s="169"/>
    </row>
    <row r="7628" spans="4:5">
      <c r="D7628" s="168"/>
      <c r="E7628" s="169"/>
    </row>
    <row r="7629" spans="4:5">
      <c r="D7629" s="168"/>
      <c r="E7629" s="169"/>
    </row>
    <row r="7630" spans="4:5">
      <c r="D7630" s="168"/>
      <c r="E7630" s="169"/>
    </row>
    <row r="7631" spans="4:5">
      <c r="D7631" s="168"/>
      <c r="E7631" s="169"/>
    </row>
    <row r="7632" spans="4:5">
      <c r="D7632" s="168"/>
      <c r="E7632" s="169"/>
    </row>
    <row r="7633" spans="4:5">
      <c r="D7633" s="168"/>
      <c r="E7633" s="169"/>
    </row>
    <row r="7634" spans="4:5">
      <c r="D7634" s="168"/>
      <c r="E7634" s="169"/>
    </row>
    <row r="7635" spans="4:5">
      <c r="D7635" s="168"/>
      <c r="E7635" s="169"/>
    </row>
    <row r="7636" spans="4:5">
      <c r="D7636" s="168"/>
      <c r="E7636" s="169"/>
    </row>
    <row r="7637" spans="4:5">
      <c r="D7637" s="168"/>
      <c r="E7637" s="169"/>
    </row>
    <row r="7638" spans="4:5">
      <c r="D7638" s="168"/>
      <c r="E7638" s="169"/>
    </row>
    <row r="7639" spans="4:5">
      <c r="D7639" s="168"/>
      <c r="E7639" s="169"/>
    </row>
    <row r="7640" spans="4:5">
      <c r="D7640" s="168"/>
      <c r="E7640" s="169"/>
    </row>
    <row r="7641" spans="4:5">
      <c r="D7641" s="168"/>
      <c r="E7641" s="169"/>
    </row>
    <row r="7642" spans="4:5">
      <c r="D7642" s="168"/>
      <c r="E7642" s="169"/>
    </row>
    <row r="7643" spans="4:5">
      <c r="D7643" s="168"/>
      <c r="E7643" s="169"/>
    </row>
    <row r="7644" spans="4:5">
      <c r="D7644" s="168"/>
      <c r="E7644" s="169"/>
    </row>
    <row r="7645" spans="4:5">
      <c r="D7645" s="168"/>
      <c r="E7645" s="169"/>
    </row>
    <row r="7646" spans="4:5">
      <c r="D7646" s="168"/>
      <c r="E7646" s="169"/>
    </row>
    <row r="7647" spans="4:5">
      <c r="D7647" s="168"/>
      <c r="E7647" s="169"/>
    </row>
    <row r="7648" spans="4:5">
      <c r="D7648" s="168"/>
      <c r="E7648" s="169"/>
    </row>
    <row r="7649" spans="4:5">
      <c r="D7649" s="168"/>
      <c r="E7649" s="169"/>
    </row>
    <row r="7650" spans="4:5">
      <c r="D7650" s="168"/>
      <c r="E7650" s="169"/>
    </row>
    <row r="7651" spans="4:5">
      <c r="D7651" s="168"/>
      <c r="E7651" s="169"/>
    </row>
    <row r="7652" spans="4:5">
      <c r="D7652" s="168"/>
      <c r="E7652" s="169"/>
    </row>
    <row r="7653" spans="4:5">
      <c r="D7653" s="168"/>
      <c r="E7653" s="169"/>
    </row>
    <row r="7654" spans="4:5">
      <c r="D7654" s="168"/>
      <c r="E7654" s="169"/>
    </row>
    <row r="7655" spans="4:5">
      <c r="D7655" s="168"/>
      <c r="E7655" s="169"/>
    </row>
    <row r="7656" spans="4:5">
      <c r="D7656" s="168"/>
      <c r="E7656" s="169"/>
    </row>
    <row r="7657" spans="4:5">
      <c r="D7657" s="168"/>
      <c r="E7657" s="169"/>
    </row>
    <row r="7658" spans="4:5">
      <c r="D7658" s="168"/>
      <c r="E7658" s="169"/>
    </row>
    <row r="7659" spans="4:5">
      <c r="D7659" s="168"/>
      <c r="E7659" s="169"/>
    </row>
    <row r="7660" spans="4:5">
      <c r="D7660" s="168"/>
      <c r="E7660" s="169"/>
    </row>
    <row r="7661" spans="4:5">
      <c r="D7661" s="168"/>
      <c r="E7661" s="169"/>
    </row>
    <row r="7662" spans="4:5">
      <c r="D7662" s="168"/>
      <c r="E7662" s="169"/>
    </row>
    <row r="7663" spans="4:5">
      <c r="D7663" s="168"/>
      <c r="E7663" s="169"/>
    </row>
    <row r="7664" spans="4:5">
      <c r="D7664" s="168"/>
      <c r="E7664" s="169"/>
    </row>
    <row r="7665" spans="4:5">
      <c r="D7665" s="168"/>
      <c r="E7665" s="169"/>
    </row>
    <row r="7666" spans="4:5">
      <c r="D7666" s="168"/>
      <c r="E7666" s="169"/>
    </row>
    <row r="7667" spans="4:5">
      <c r="D7667" s="168"/>
      <c r="E7667" s="169"/>
    </row>
    <row r="7668" spans="4:5">
      <c r="D7668" s="168"/>
      <c r="E7668" s="169"/>
    </row>
    <row r="7669" spans="4:5">
      <c r="D7669" s="168"/>
      <c r="E7669" s="169"/>
    </row>
    <row r="7670" spans="4:5">
      <c r="D7670" s="168"/>
      <c r="E7670" s="169"/>
    </row>
    <row r="7671" spans="4:5">
      <c r="D7671" s="168"/>
      <c r="E7671" s="169"/>
    </row>
    <row r="7672" spans="4:5">
      <c r="D7672" s="168"/>
      <c r="E7672" s="169"/>
    </row>
    <row r="7673" spans="4:5">
      <c r="D7673" s="168"/>
      <c r="E7673" s="169"/>
    </row>
    <row r="7674" spans="4:5">
      <c r="D7674" s="168"/>
      <c r="E7674" s="169"/>
    </row>
    <row r="7675" spans="4:5">
      <c r="D7675" s="168"/>
      <c r="E7675" s="169"/>
    </row>
    <row r="7676" spans="4:5">
      <c r="D7676" s="168"/>
      <c r="E7676" s="169"/>
    </row>
    <row r="7677" spans="4:5">
      <c r="D7677" s="168"/>
      <c r="E7677" s="169"/>
    </row>
    <row r="7678" spans="4:5">
      <c r="D7678" s="168"/>
      <c r="E7678" s="169"/>
    </row>
    <row r="7679" spans="4:5">
      <c r="D7679" s="168"/>
      <c r="E7679" s="169"/>
    </row>
    <row r="7680" spans="4:5">
      <c r="D7680" s="168"/>
      <c r="E7680" s="169"/>
    </row>
    <row r="7681" spans="4:5">
      <c r="D7681" s="168"/>
      <c r="E7681" s="169"/>
    </row>
    <row r="7682" spans="4:5">
      <c r="D7682" s="168"/>
      <c r="E7682" s="169"/>
    </row>
    <row r="7683" spans="4:5">
      <c r="D7683" s="168"/>
      <c r="E7683" s="169"/>
    </row>
    <row r="7684" spans="4:5">
      <c r="D7684" s="168"/>
      <c r="E7684" s="169"/>
    </row>
    <row r="7685" spans="4:5">
      <c r="D7685" s="168"/>
      <c r="E7685" s="169"/>
    </row>
    <row r="7686" spans="4:5">
      <c r="D7686" s="168"/>
      <c r="E7686" s="169"/>
    </row>
    <row r="7687" spans="4:5">
      <c r="D7687" s="168"/>
      <c r="E7687" s="169"/>
    </row>
    <row r="7688" spans="4:5">
      <c r="D7688" s="168"/>
      <c r="E7688" s="169"/>
    </row>
    <row r="7689" spans="4:5">
      <c r="D7689" s="168"/>
      <c r="E7689" s="169"/>
    </row>
    <row r="7690" spans="4:5">
      <c r="D7690" s="168"/>
      <c r="E7690" s="169"/>
    </row>
    <row r="7691" spans="4:5">
      <c r="D7691" s="168"/>
      <c r="E7691" s="169"/>
    </row>
    <row r="7692" spans="4:5">
      <c r="D7692" s="168"/>
      <c r="E7692" s="169"/>
    </row>
    <row r="7693" spans="4:5">
      <c r="D7693" s="168"/>
      <c r="E7693" s="169"/>
    </row>
    <row r="7694" spans="4:5">
      <c r="D7694" s="168"/>
      <c r="E7694" s="169"/>
    </row>
    <row r="7695" spans="4:5">
      <c r="D7695" s="168"/>
      <c r="E7695" s="169"/>
    </row>
    <row r="7696" spans="4:5">
      <c r="D7696" s="168"/>
      <c r="E7696" s="169"/>
    </row>
    <row r="7697" spans="4:5">
      <c r="D7697" s="168"/>
      <c r="E7697" s="169"/>
    </row>
    <row r="7698" spans="4:5">
      <c r="D7698" s="168"/>
      <c r="E7698" s="169"/>
    </row>
    <row r="7699" spans="4:5">
      <c r="D7699" s="168"/>
      <c r="E7699" s="169"/>
    </row>
    <row r="7700" spans="4:5">
      <c r="D7700" s="168"/>
      <c r="E7700" s="169"/>
    </row>
    <row r="7701" spans="4:5">
      <c r="D7701" s="168"/>
      <c r="E7701" s="169"/>
    </row>
    <row r="7702" spans="4:5">
      <c r="D7702" s="168"/>
      <c r="E7702" s="169"/>
    </row>
    <row r="7703" spans="4:5">
      <c r="D7703" s="168"/>
      <c r="E7703" s="169"/>
    </row>
    <row r="7704" spans="4:5">
      <c r="D7704" s="168"/>
      <c r="E7704" s="169"/>
    </row>
    <row r="7705" spans="4:5">
      <c r="D7705" s="168"/>
      <c r="E7705" s="169"/>
    </row>
    <row r="7706" spans="4:5">
      <c r="D7706" s="168"/>
      <c r="E7706" s="169"/>
    </row>
    <row r="7707" spans="4:5">
      <c r="D7707" s="168"/>
      <c r="E7707" s="169"/>
    </row>
    <row r="7708" spans="4:5">
      <c r="D7708" s="168"/>
      <c r="E7708" s="169"/>
    </row>
    <row r="7709" spans="4:5">
      <c r="D7709" s="168"/>
      <c r="E7709" s="169"/>
    </row>
    <row r="7710" spans="4:5">
      <c r="D7710" s="168"/>
      <c r="E7710" s="169"/>
    </row>
    <row r="7711" spans="4:5">
      <c r="D7711" s="168"/>
      <c r="E7711" s="169"/>
    </row>
    <row r="7712" spans="4:5">
      <c r="D7712" s="168"/>
      <c r="E7712" s="169"/>
    </row>
    <row r="7713" spans="4:5">
      <c r="D7713" s="168"/>
      <c r="E7713" s="169"/>
    </row>
    <row r="7714" spans="4:5">
      <c r="D7714" s="168"/>
      <c r="E7714" s="169"/>
    </row>
    <row r="7715" spans="4:5">
      <c r="D7715" s="168"/>
      <c r="E7715" s="169"/>
    </row>
    <row r="7716" spans="4:5">
      <c r="D7716" s="168"/>
      <c r="E7716" s="169"/>
    </row>
    <row r="7717" spans="4:5">
      <c r="D7717" s="168"/>
      <c r="E7717" s="169"/>
    </row>
    <row r="7718" spans="4:5">
      <c r="D7718" s="168"/>
      <c r="E7718" s="169"/>
    </row>
    <row r="7719" spans="4:5">
      <c r="D7719" s="168"/>
      <c r="E7719" s="169"/>
    </row>
    <row r="7720" spans="4:5">
      <c r="D7720" s="168"/>
      <c r="E7720" s="169"/>
    </row>
    <row r="7721" spans="4:5">
      <c r="D7721" s="168"/>
      <c r="E7721" s="169"/>
    </row>
    <row r="7722" spans="4:5">
      <c r="D7722" s="168"/>
      <c r="E7722" s="169"/>
    </row>
    <row r="7723" spans="4:5">
      <c r="D7723" s="168"/>
      <c r="E7723" s="169"/>
    </row>
    <row r="7724" spans="4:5">
      <c r="D7724" s="168"/>
      <c r="E7724" s="169"/>
    </row>
    <row r="7725" spans="4:5">
      <c r="D7725" s="168"/>
      <c r="E7725" s="169"/>
    </row>
    <row r="7726" spans="4:5">
      <c r="D7726" s="168"/>
      <c r="E7726" s="169"/>
    </row>
    <row r="7727" spans="4:5">
      <c r="D7727" s="168"/>
      <c r="E7727" s="169"/>
    </row>
    <row r="7728" spans="4:5">
      <c r="D7728" s="168"/>
      <c r="E7728" s="169"/>
    </row>
    <row r="7729" spans="4:5">
      <c r="D7729" s="168"/>
      <c r="E7729" s="169"/>
    </row>
    <row r="7730" spans="4:5">
      <c r="D7730" s="168"/>
      <c r="E7730" s="169"/>
    </row>
    <row r="7731" spans="4:5">
      <c r="D7731" s="168"/>
      <c r="E7731" s="169"/>
    </row>
    <row r="7732" spans="4:5">
      <c r="D7732" s="168"/>
      <c r="E7732" s="169"/>
    </row>
    <row r="7733" spans="4:5">
      <c r="D7733" s="168"/>
      <c r="E7733" s="169"/>
    </row>
    <row r="7734" spans="4:5">
      <c r="D7734" s="168"/>
      <c r="E7734" s="169"/>
    </row>
    <row r="7735" spans="4:5">
      <c r="D7735" s="168"/>
      <c r="E7735" s="169"/>
    </row>
    <row r="7736" spans="4:5">
      <c r="D7736" s="168"/>
      <c r="E7736" s="169"/>
    </row>
    <row r="7737" spans="4:5">
      <c r="D7737" s="168"/>
      <c r="E7737" s="169"/>
    </row>
    <row r="7738" spans="4:5">
      <c r="D7738" s="168"/>
      <c r="E7738" s="169"/>
    </row>
    <row r="7739" spans="4:5">
      <c r="D7739" s="168"/>
      <c r="E7739" s="169"/>
    </row>
    <row r="7740" spans="4:5">
      <c r="D7740" s="168"/>
      <c r="E7740" s="169"/>
    </row>
    <row r="7741" spans="4:5">
      <c r="D7741" s="168"/>
      <c r="E7741" s="169"/>
    </row>
    <row r="7742" spans="4:5">
      <c r="D7742" s="168"/>
      <c r="E7742" s="169"/>
    </row>
    <row r="7743" spans="4:5">
      <c r="D7743" s="168"/>
      <c r="E7743" s="169"/>
    </row>
    <row r="7744" spans="4:5">
      <c r="D7744" s="168"/>
      <c r="E7744" s="169"/>
    </row>
    <row r="7745" spans="4:5">
      <c r="D7745" s="168"/>
      <c r="E7745" s="169"/>
    </row>
    <row r="7746" spans="4:5">
      <c r="D7746" s="168"/>
      <c r="E7746" s="169"/>
    </row>
    <row r="7747" spans="4:5">
      <c r="D7747" s="168"/>
      <c r="E7747" s="169"/>
    </row>
    <row r="7748" spans="4:5">
      <c r="D7748" s="168"/>
      <c r="E7748" s="169"/>
    </row>
    <row r="7749" spans="4:5">
      <c r="D7749" s="168"/>
      <c r="E7749" s="169"/>
    </row>
    <row r="7750" spans="4:5">
      <c r="D7750" s="168"/>
      <c r="E7750" s="169"/>
    </row>
    <row r="7751" spans="4:5">
      <c r="D7751" s="168"/>
      <c r="E7751" s="169"/>
    </row>
    <row r="7752" spans="4:5">
      <c r="D7752" s="168"/>
      <c r="E7752" s="169"/>
    </row>
    <row r="7753" spans="4:5">
      <c r="D7753" s="168"/>
      <c r="E7753" s="169"/>
    </row>
    <row r="7754" spans="4:5">
      <c r="D7754" s="168"/>
      <c r="E7754" s="169"/>
    </row>
    <row r="7755" spans="4:5">
      <c r="D7755" s="168"/>
      <c r="E7755" s="169"/>
    </row>
    <row r="7756" spans="4:5">
      <c r="D7756" s="168"/>
      <c r="E7756" s="169"/>
    </row>
    <row r="7757" spans="4:5">
      <c r="D7757" s="168"/>
      <c r="E7757" s="169"/>
    </row>
    <row r="7758" spans="4:5">
      <c r="D7758" s="168"/>
      <c r="E7758" s="169"/>
    </row>
    <row r="7759" spans="4:5">
      <c r="D7759" s="168"/>
      <c r="E7759" s="169"/>
    </row>
    <row r="7760" spans="4:5">
      <c r="D7760" s="168"/>
      <c r="E7760" s="169"/>
    </row>
    <row r="7761" spans="4:5">
      <c r="D7761" s="168"/>
      <c r="E7761" s="169"/>
    </row>
    <row r="7762" spans="4:5">
      <c r="D7762" s="168"/>
      <c r="E7762" s="169"/>
    </row>
    <row r="7763" spans="4:5">
      <c r="D7763" s="168"/>
      <c r="E7763" s="169"/>
    </row>
    <row r="7764" spans="4:5">
      <c r="D7764" s="168"/>
      <c r="E7764" s="169"/>
    </row>
    <row r="7765" spans="4:5">
      <c r="D7765" s="168"/>
      <c r="E7765" s="169"/>
    </row>
    <row r="7766" spans="4:5">
      <c r="D7766" s="168"/>
      <c r="E7766" s="169"/>
    </row>
    <row r="7767" spans="4:5">
      <c r="D7767" s="168"/>
      <c r="E7767" s="169"/>
    </row>
    <row r="7768" spans="4:5">
      <c r="D7768" s="168"/>
      <c r="E7768" s="169"/>
    </row>
    <row r="7769" spans="4:5">
      <c r="D7769" s="168"/>
      <c r="E7769" s="169"/>
    </row>
    <row r="7770" spans="4:5">
      <c r="D7770" s="168"/>
      <c r="E7770" s="169"/>
    </row>
    <row r="7771" spans="4:5">
      <c r="D7771" s="168"/>
      <c r="E7771" s="169"/>
    </row>
    <row r="7772" spans="4:5">
      <c r="D7772" s="168"/>
      <c r="E7772" s="169"/>
    </row>
    <row r="7773" spans="4:5">
      <c r="D7773" s="168"/>
      <c r="E7773" s="169"/>
    </row>
    <row r="7774" spans="4:5">
      <c r="D7774" s="168"/>
      <c r="E7774" s="169"/>
    </row>
    <row r="7775" spans="4:5">
      <c r="D7775" s="168"/>
      <c r="E7775" s="169"/>
    </row>
    <row r="7776" spans="4:5">
      <c r="D7776" s="168"/>
      <c r="E7776" s="169"/>
    </row>
    <row r="7777" spans="4:5">
      <c r="D7777" s="168"/>
      <c r="E7777" s="169"/>
    </row>
    <row r="7778" spans="4:5">
      <c r="D7778" s="168"/>
      <c r="E7778" s="169"/>
    </row>
    <row r="7779" spans="4:5">
      <c r="D7779" s="168"/>
      <c r="E7779" s="169"/>
    </row>
    <row r="7780" spans="4:5">
      <c r="D7780" s="168"/>
      <c r="E7780" s="169"/>
    </row>
    <row r="7781" spans="4:5">
      <c r="D7781" s="168"/>
      <c r="E7781" s="169"/>
    </row>
    <row r="7782" spans="4:5">
      <c r="D7782" s="168"/>
      <c r="E7782" s="169"/>
    </row>
    <row r="7783" spans="4:5">
      <c r="D7783" s="168"/>
      <c r="E7783" s="169"/>
    </row>
    <row r="7784" spans="4:5">
      <c r="D7784" s="168"/>
      <c r="E7784" s="169"/>
    </row>
    <row r="7785" spans="4:5">
      <c r="D7785" s="168"/>
      <c r="E7785" s="169"/>
    </row>
    <row r="7786" spans="4:5">
      <c r="D7786" s="168"/>
      <c r="E7786" s="169"/>
    </row>
    <row r="7787" spans="4:5">
      <c r="D7787" s="168"/>
      <c r="E7787" s="169"/>
    </row>
    <row r="7788" spans="4:5">
      <c r="D7788" s="168"/>
      <c r="E7788" s="169"/>
    </row>
    <row r="7789" spans="4:5">
      <c r="D7789" s="168"/>
      <c r="E7789" s="169"/>
    </row>
    <row r="7790" spans="4:5">
      <c r="D7790" s="168"/>
      <c r="E7790" s="169"/>
    </row>
    <row r="7791" spans="4:5">
      <c r="D7791" s="168"/>
      <c r="E7791" s="169"/>
    </row>
    <row r="7792" spans="4:5">
      <c r="D7792" s="168"/>
      <c r="E7792" s="169"/>
    </row>
    <row r="7793" spans="4:5">
      <c r="D7793" s="168"/>
      <c r="E7793" s="169"/>
    </row>
    <row r="7794" spans="4:5">
      <c r="D7794" s="168"/>
      <c r="E7794" s="169"/>
    </row>
    <row r="7795" spans="4:5">
      <c r="D7795" s="168"/>
      <c r="E7795" s="169"/>
    </row>
    <row r="7796" spans="4:5">
      <c r="D7796" s="168"/>
      <c r="E7796" s="169"/>
    </row>
    <row r="7797" spans="4:5">
      <c r="D7797" s="168"/>
      <c r="E7797" s="169"/>
    </row>
    <row r="7798" spans="4:5">
      <c r="D7798" s="168"/>
      <c r="E7798" s="169"/>
    </row>
    <row r="7799" spans="4:5">
      <c r="D7799" s="168"/>
      <c r="E7799" s="169"/>
    </row>
    <row r="7800" spans="4:5">
      <c r="D7800" s="168"/>
      <c r="E7800" s="169"/>
    </row>
    <row r="7801" spans="4:5">
      <c r="D7801" s="168"/>
      <c r="E7801" s="169"/>
    </row>
    <row r="7802" spans="4:5">
      <c r="D7802" s="168"/>
      <c r="E7802" s="169"/>
    </row>
    <row r="7803" spans="4:5">
      <c r="D7803" s="168"/>
      <c r="E7803" s="169"/>
    </row>
    <row r="7804" spans="4:5">
      <c r="D7804" s="168"/>
      <c r="E7804" s="169"/>
    </row>
    <row r="7805" spans="4:5">
      <c r="D7805" s="168"/>
      <c r="E7805" s="169"/>
    </row>
    <row r="7806" spans="4:5">
      <c r="D7806" s="168"/>
      <c r="E7806" s="169"/>
    </row>
    <row r="7807" spans="4:5">
      <c r="D7807" s="168"/>
      <c r="E7807" s="169"/>
    </row>
    <row r="7808" spans="4:5">
      <c r="D7808" s="168"/>
      <c r="E7808" s="169"/>
    </row>
    <row r="7809" spans="4:5">
      <c r="D7809" s="168"/>
      <c r="E7809" s="169"/>
    </row>
    <row r="7810" spans="4:5">
      <c r="D7810" s="168"/>
      <c r="E7810" s="169"/>
    </row>
    <row r="7811" spans="4:5">
      <c r="D7811" s="168"/>
      <c r="E7811" s="169"/>
    </row>
    <row r="7812" spans="4:5">
      <c r="D7812" s="168"/>
      <c r="E7812" s="169"/>
    </row>
    <row r="7813" spans="4:5">
      <c r="D7813" s="168"/>
      <c r="E7813" s="169"/>
    </row>
    <row r="7814" spans="4:5">
      <c r="D7814" s="168"/>
      <c r="E7814" s="169"/>
    </row>
    <row r="7815" spans="4:5">
      <c r="D7815" s="168"/>
      <c r="E7815" s="169"/>
    </row>
    <row r="7816" spans="4:5">
      <c r="D7816" s="168"/>
      <c r="E7816" s="169"/>
    </row>
    <row r="7817" spans="4:5">
      <c r="D7817" s="168"/>
      <c r="E7817" s="169"/>
    </row>
    <row r="7818" spans="4:5">
      <c r="D7818" s="168"/>
      <c r="E7818" s="169"/>
    </row>
    <row r="7819" spans="4:5">
      <c r="D7819" s="168"/>
      <c r="E7819" s="169"/>
    </row>
    <row r="7820" spans="4:5">
      <c r="D7820" s="168"/>
      <c r="E7820" s="169"/>
    </row>
    <row r="7821" spans="4:5">
      <c r="D7821" s="168"/>
      <c r="E7821" s="169"/>
    </row>
    <row r="7822" spans="4:5">
      <c r="D7822" s="168"/>
      <c r="E7822" s="169"/>
    </row>
    <row r="7823" spans="4:5">
      <c r="D7823" s="168"/>
      <c r="E7823" s="169"/>
    </row>
    <row r="7824" spans="4:5">
      <c r="D7824" s="168"/>
      <c r="E7824" s="169"/>
    </row>
    <row r="7825" spans="4:5">
      <c r="D7825" s="168"/>
      <c r="E7825" s="169"/>
    </row>
    <row r="7826" spans="4:5">
      <c r="D7826" s="168"/>
      <c r="E7826" s="169"/>
    </row>
    <row r="7827" spans="4:5">
      <c r="D7827" s="168"/>
      <c r="E7827" s="169"/>
    </row>
    <row r="7828" spans="4:5">
      <c r="D7828" s="168"/>
      <c r="E7828" s="169"/>
    </row>
    <row r="7829" spans="4:5">
      <c r="D7829" s="168"/>
      <c r="E7829" s="169"/>
    </row>
    <row r="7830" spans="4:5">
      <c r="D7830" s="168"/>
      <c r="E7830" s="169"/>
    </row>
    <row r="7831" spans="4:5">
      <c r="D7831" s="168"/>
      <c r="E7831" s="169"/>
    </row>
    <row r="7832" spans="4:5">
      <c r="D7832" s="168"/>
      <c r="E7832" s="169"/>
    </row>
    <row r="7833" spans="4:5">
      <c r="D7833" s="168"/>
      <c r="E7833" s="169"/>
    </row>
    <row r="7834" spans="4:5">
      <c r="D7834" s="168"/>
      <c r="E7834" s="169"/>
    </row>
    <row r="7835" spans="4:5">
      <c r="D7835" s="168"/>
      <c r="E7835" s="169"/>
    </row>
    <row r="7836" spans="4:5">
      <c r="D7836" s="168"/>
      <c r="E7836" s="169"/>
    </row>
    <row r="7837" spans="4:5">
      <c r="D7837" s="168"/>
      <c r="E7837" s="169"/>
    </row>
    <row r="7838" spans="4:5">
      <c r="D7838" s="168"/>
      <c r="E7838" s="169"/>
    </row>
    <row r="7839" spans="4:5">
      <c r="D7839" s="168"/>
      <c r="E7839" s="169"/>
    </row>
    <row r="7840" spans="4:5">
      <c r="D7840" s="168"/>
      <c r="E7840" s="169"/>
    </row>
    <row r="7841" spans="4:5">
      <c r="D7841" s="168"/>
      <c r="E7841" s="169"/>
    </row>
    <row r="7842" spans="4:5">
      <c r="D7842" s="168"/>
      <c r="E7842" s="169"/>
    </row>
    <row r="7843" spans="4:5">
      <c r="D7843" s="168"/>
      <c r="E7843" s="169"/>
    </row>
    <row r="7844" spans="4:5">
      <c r="D7844" s="168"/>
      <c r="E7844" s="169"/>
    </row>
    <row r="7845" spans="4:5">
      <c r="D7845" s="168"/>
      <c r="E7845" s="169"/>
    </row>
    <row r="7846" spans="4:5">
      <c r="D7846" s="168"/>
      <c r="E7846" s="169"/>
    </row>
    <row r="7847" spans="4:5">
      <c r="D7847" s="168"/>
      <c r="E7847" s="169"/>
    </row>
    <row r="7848" spans="4:5">
      <c r="D7848" s="168"/>
      <c r="E7848" s="169"/>
    </row>
    <row r="7849" spans="4:5">
      <c r="D7849" s="168"/>
      <c r="E7849" s="169"/>
    </row>
    <row r="7850" spans="4:5">
      <c r="D7850" s="168"/>
      <c r="E7850" s="169"/>
    </row>
    <row r="7851" spans="4:5">
      <c r="D7851" s="168"/>
      <c r="E7851" s="169"/>
    </row>
    <row r="7852" spans="4:5">
      <c r="D7852" s="168"/>
      <c r="E7852" s="169"/>
    </row>
    <row r="7853" spans="4:5">
      <c r="D7853" s="168"/>
      <c r="E7853" s="169"/>
    </row>
    <row r="7854" spans="4:5">
      <c r="D7854" s="168"/>
      <c r="E7854" s="169"/>
    </row>
    <row r="7855" spans="4:5">
      <c r="D7855" s="168"/>
      <c r="E7855" s="169"/>
    </row>
    <row r="7856" spans="4:5">
      <c r="D7856" s="168"/>
      <c r="E7856" s="169"/>
    </row>
    <row r="7857" spans="4:5">
      <c r="D7857" s="168"/>
      <c r="E7857" s="169"/>
    </row>
    <row r="7858" spans="4:5">
      <c r="D7858" s="168"/>
      <c r="E7858" s="169"/>
    </row>
    <row r="7859" spans="4:5">
      <c r="D7859" s="168"/>
      <c r="E7859" s="169"/>
    </row>
    <row r="7860" spans="4:5">
      <c r="D7860" s="168"/>
      <c r="E7860" s="169"/>
    </row>
    <row r="7861" spans="4:5">
      <c r="D7861" s="168"/>
      <c r="E7861" s="169"/>
    </row>
    <row r="7862" spans="4:5">
      <c r="D7862" s="168"/>
      <c r="E7862" s="169"/>
    </row>
    <row r="7863" spans="4:5">
      <c r="D7863" s="168"/>
      <c r="E7863" s="169"/>
    </row>
    <row r="7864" spans="4:5">
      <c r="D7864" s="168"/>
      <c r="E7864" s="169"/>
    </row>
    <row r="7865" spans="4:5">
      <c r="D7865" s="168"/>
      <c r="E7865" s="169"/>
    </row>
    <row r="7866" spans="4:5">
      <c r="D7866" s="168"/>
      <c r="E7866" s="169"/>
    </row>
    <row r="7867" spans="4:5">
      <c r="D7867" s="168"/>
      <c r="E7867" s="169"/>
    </row>
    <row r="7868" spans="4:5">
      <c r="D7868" s="168"/>
      <c r="E7868" s="169"/>
    </row>
    <row r="7869" spans="4:5">
      <c r="D7869" s="168"/>
      <c r="E7869" s="169"/>
    </row>
    <row r="7870" spans="4:5">
      <c r="D7870" s="168"/>
      <c r="E7870" s="169"/>
    </row>
    <row r="7871" spans="4:5">
      <c r="D7871" s="168"/>
      <c r="E7871" s="169"/>
    </row>
    <row r="7872" spans="4:5">
      <c r="D7872" s="168"/>
      <c r="E7872" s="169"/>
    </row>
    <row r="7873" spans="4:5">
      <c r="D7873" s="168"/>
      <c r="E7873" s="169"/>
    </row>
    <row r="7874" spans="4:5">
      <c r="D7874" s="168"/>
      <c r="E7874" s="169"/>
    </row>
    <row r="7875" spans="4:5">
      <c r="D7875" s="168"/>
      <c r="E7875" s="169"/>
    </row>
    <row r="7876" spans="4:5">
      <c r="D7876" s="168"/>
      <c r="E7876" s="169"/>
    </row>
    <row r="7877" spans="4:5">
      <c r="D7877" s="168"/>
      <c r="E7877" s="169"/>
    </row>
    <row r="7878" spans="4:5">
      <c r="D7878" s="168"/>
      <c r="E7878" s="169"/>
    </row>
    <row r="7879" spans="4:5">
      <c r="D7879" s="168"/>
      <c r="E7879" s="169"/>
    </row>
    <row r="7880" spans="4:5">
      <c r="D7880" s="168"/>
      <c r="E7880" s="169"/>
    </row>
    <row r="7881" spans="4:5">
      <c r="D7881" s="168"/>
      <c r="E7881" s="169"/>
    </row>
    <row r="7882" spans="4:5">
      <c r="D7882" s="168"/>
      <c r="E7882" s="169"/>
    </row>
    <row r="7883" spans="4:5">
      <c r="D7883" s="168"/>
      <c r="E7883" s="169"/>
    </row>
    <row r="7884" spans="4:5">
      <c r="D7884" s="168"/>
      <c r="E7884" s="169"/>
    </row>
    <row r="7885" spans="4:5">
      <c r="D7885" s="168"/>
      <c r="E7885" s="169"/>
    </row>
    <row r="7886" spans="4:5">
      <c r="D7886" s="168"/>
      <c r="E7886" s="169"/>
    </row>
    <row r="7887" spans="4:5">
      <c r="D7887" s="168"/>
      <c r="E7887" s="169"/>
    </row>
    <row r="7888" spans="4:5">
      <c r="D7888" s="168"/>
      <c r="E7888" s="169"/>
    </row>
    <row r="7889" spans="4:5">
      <c r="D7889" s="168"/>
      <c r="E7889" s="169"/>
    </row>
    <row r="7890" spans="4:5">
      <c r="D7890" s="168"/>
      <c r="E7890" s="169"/>
    </row>
    <row r="7891" spans="4:5">
      <c r="D7891" s="168"/>
      <c r="E7891" s="169"/>
    </row>
    <row r="7892" spans="4:5">
      <c r="D7892" s="168"/>
      <c r="E7892" s="169"/>
    </row>
    <row r="7893" spans="4:5">
      <c r="D7893" s="168"/>
      <c r="E7893" s="169"/>
    </row>
    <row r="7894" spans="4:5">
      <c r="D7894" s="168"/>
      <c r="E7894" s="169"/>
    </row>
    <row r="7895" spans="4:5">
      <c r="D7895" s="168"/>
      <c r="E7895" s="169"/>
    </row>
    <row r="7896" spans="4:5">
      <c r="D7896" s="168"/>
      <c r="E7896" s="169"/>
    </row>
    <row r="7897" spans="4:5">
      <c r="D7897" s="168"/>
      <c r="E7897" s="169"/>
    </row>
    <row r="7898" spans="4:5">
      <c r="D7898" s="168"/>
      <c r="E7898" s="169"/>
    </row>
    <row r="7899" spans="4:5">
      <c r="D7899" s="168"/>
      <c r="E7899" s="169"/>
    </row>
    <row r="7900" spans="4:5">
      <c r="D7900" s="168"/>
      <c r="E7900" s="169"/>
    </row>
    <row r="7901" spans="4:5">
      <c r="D7901" s="168"/>
      <c r="E7901" s="169"/>
    </row>
    <row r="7902" spans="4:5">
      <c r="D7902" s="168"/>
      <c r="E7902" s="169"/>
    </row>
    <row r="7903" spans="4:5">
      <c r="D7903" s="168"/>
      <c r="E7903" s="169"/>
    </row>
    <row r="7904" spans="4:5">
      <c r="D7904" s="168"/>
      <c r="E7904" s="169"/>
    </row>
    <row r="7905" spans="4:5">
      <c r="D7905" s="168"/>
      <c r="E7905" s="169"/>
    </row>
    <row r="7906" spans="4:5">
      <c r="D7906" s="168"/>
      <c r="E7906" s="169"/>
    </row>
    <row r="7907" spans="4:5">
      <c r="D7907" s="168"/>
      <c r="E7907" s="169"/>
    </row>
    <row r="7908" spans="4:5">
      <c r="D7908" s="168"/>
      <c r="E7908" s="169"/>
    </row>
    <row r="7909" spans="4:5">
      <c r="D7909" s="168"/>
      <c r="E7909" s="169"/>
    </row>
    <row r="7910" spans="4:5">
      <c r="D7910" s="168"/>
      <c r="E7910" s="169"/>
    </row>
    <row r="7911" spans="4:5">
      <c r="D7911" s="168"/>
      <c r="E7911" s="169"/>
    </row>
    <row r="7912" spans="4:5">
      <c r="D7912" s="168"/>
      <c r="E7912" s="169"/>
    </row>
    <row r="7913" spans="4:5">
      <c r="D7913" s="168"/>
      <c r="E7913" s="169"/>
    </row>
    <row r="7914" spans="4:5">
      <c r="D7914" s="168"/>
      <c r="E7914" s="169"/>
    </row>
    <row r="7915" spans="4:5">
      <c r="D7915" s="168"/>
      <c r="E7915" s="169"/>
    </row>
    <row r="7916" spans="4:5">
      <c r="D7916" s="168"/>
      <c r="E7916" s="169"/>
    </row>
    <row r="7917" spans="4:5">
      <c r="D7917" s="168"/>
      <c r="E7917" s="169"/>
    </row>
    <row r="7918" spans="4:5">
      <c r="D7918" s="168"/>
      <c r="E7918" s="169"/>
    </row>
    <row r="7919" spans="4:5">
      <c r="D7919" s="168"/>
      <c r="E7919" s="169"/>
    </row>
    <row r="7920" spans="4:5">
      <c r="D7920" s="168"/>
      <c r="E7920" s="169"/>
    </row>
    <row r="7921" spans="4:5">
      <c r="D7921" s="168"/>
      <c r="E7921" s="169"/>
    </row>
    <row r="7922" spans="4:5">
      <c r="D7922" s="168"/>
      <c r="E7922" s="169"/>
    </row>
    <row r="7923" spans="4:5">
      <c r="D7923" s="168"/>
      <c r="E7923" s="169"/>
    </row>
    <row r="7924" spans="4:5">
      <c r="D7924" s="168"/>
      <c r="E7924" s="169"/>
    </row>
    <row r="7925" spans="4:5">
      <c r="D7925" s="168"/>
      <c r="E7925" s="169"/>
    </row>
    <row r="7926" spans="4:5">
      <c r="D7926" s="168"/>
      <c r="E7926" s="169"/>
    </row>
    <row r="7927" spans="4:5">
      <c r="D7927" s="168"/>
      <c r="E7927" s="169"/>
    </row>
    <row r="7928" spans="4:5">
      <c r="D7928" s="168"/>
      <c r="E7928" s="169"/>
    </row>
    <row r="7929" spans="4:5">
      <c r="D7929" s="168"/>
      <c r="E7929" s="169"/>
    </row>
    <row r="7930" spans="4:5">
      <c r="D7930" s="168"/>
      <c r="E7930" s="169"/>
    </row>
    <row r="7931" spans="4:5">
      <c r="D7931" s="168"/>
      <c r="E7931" s="169"/>
    </row>
    <row r="7932" spans="4:5">
      <c r="D7932" s="168"/>
      <c r="E7932" s="169"/>
    </row>
    <row r="7933" spans="4:5">
      <c r="D7933" s="168"/>
      <c r="E7933" s="169"/>
    </row>
    <row r="7934" spans="4:5">
      <c r="D7934" s="168"/>
      <c r="E7934" s="169"/>
    </row>
    <row r="7935" spans="4:5">
      <c r="D7935" s="168"/>
      <c r="E7935" s="169"/>
    </row>
    <row r="7936" spans="4:5">
      <c r="D7936" s="168"/>
      <c r="E7936" s="169"/>
    </row>
    <row r="7937" spans="4:5">
      <c r="D7937" s="168"/>
      <c r="E7937" s="169"/>
    </row>
    <row r="7938" spans="4:5">
      <c r="D7938" s="168"/>
      <c r="E7938" s="169"/>
    </row>
    <row r="7939" spans="4:5">
      <c r="D7939" s="168"/>
      <c r="E7939" s="169"/>
    </row>
    <row r="7940" spans="4:5">
      <c r="D7940" s="168"/>
      <c r="E7940" s="169"/>
    </row>
    <row r="7941" spans="4:5">
      <c r="D7941" s="168"/>
      <c r="E7941" s="169"/>
    </row>
    <row r="7942" spans="4:5">
      <c r="D7942" s="168"/>
      <c r="E7942" s="169"/>
    </row>
    <row r="7943" spans="4:5">
      <c r="D7943" s="168"/>
      <c r="E7943" s="169"/>
    </row>
    <row r="7944" spans="4:5">
      <c r="D7944" s="168"/>
      <c r="E7944" s="169"/>
    </row>
    <row r="7945" spans="4:5">
      <c r="D7945" s="168"/>
      <c r="E7945" s="169"/>
    </row>
    <row r="7946" spans="4:5">
      <c r="D7946" s="168"/>
      <c r="E7946" s="169"/>
    </row>
    <row r="7947" spans="4:5">
      <c r="D7947" s="168"/>
      <c r="E7947" s="169"/>
    </row>
    <row r="7948" spans="4:5">
      <c r="D7948" s="168"/>
      <c r="E7948" s="169"/>
    </row>
    <row r="7949" spans="4:5">
      <c r="D7949" s="168"/>
      <c r="E7949" s="169"/>
    </row>
    <row r="7950" spans="4:5">
      <c r="D7950" s="168"/>
      <c r="E7950" s="169"/>
    </row>
    <row r="7951" spans="4:5">
      <c r="D7951" s="168"/>
      <c r="E7951" s="169"/>
    </row>
    <row r="7952" spans="4:5">
      <c r="D7952" s="168"/>
      <c r="E7952" s="169"/>
    </row>
    <row r="7953" spans="4:5">
      <c r="D7953" s="168"/>
      <c r="E7953" s="169"/>
    </row>
    <row r="7954" spans="4:5">
      <c r="D7954" s="168"/>
      <c r="E7954" s="169"/>
    </row>
    <row r="7955" spans="4:5">
      <c r="D7955" s="168"/>
      <c r="E7955" s="169"/>
    </row>
    <row r="7956" spans="4:5">
      <c r="D7956" s="168"/>
      <c r="E7956" s="169"/>
    </row>
    <row r="7957" spans="4:5">
      <c r="D7957" s="168"/>
      <c r="E7957" s="169"/>
    </row>
    <row r="7958" spans="4:5">
      <c r="D7958" s="168"/>
      <c r="E7958" s="169"/>
    </row>
    <row r="7959" spans="4:5">
      <c r="D7959" s="168"/>
      <c r="E7959" s="169"/>
    </row>
    <row r="7960" spans="4:5">
      <c r="D7960" s="168"/>
      <c r="E7960" s="169"/>
    </row>
    <row r="7961" spans="4:5">
      <c r="D7961" s="168"/>
      <c r="E7961" s="169"/>
    </row>
    <row r="7962" spans="4:5">
      <c r="D7962" s="168"/>
      <c r="E7962" s="169"/>
    </row>
    <row r="7963" spans="4:5">
      <c r="D7963" s="168"/>
      <c r="E7963" s="169"/>
    </row>
    <row r="7964" spans="4:5">
      <c r="D7964" s="168"/>
      <c r="E7964" s="169"/>
    </row>
    <row r="7965" spans="4:5">
      <c r="D7965" s="168"/>
      <c r="E7965" s="169"/>
    </row>
    <row r="7966" spans="4:5">
      <c r="D7966" s="168"/>
      <c r="E7966" s="169"/>
    </row>
    <row r="7967" spans="4:5">
      <c r="D7967" s="168"/>
      <c r="E7967" s="169"/>
    </row>
    <row r="7968" spans="4:5">
      <c r="D7968" s="168"/>
      <c r="E7968" s="169"/>
    </row>
    <row r="7969" spans="4:5">
      <c r="D7969" s="168"/>
      <c r="E7969" s="169"/>
    </row>
    <row r="7970" spans="4:5">
      <c r="D7970" s="168"/>
      <c r="E7970" s="169"/>
    </row>
    <row r="7971" spans="4:5">
      <c r="D7971" s="168"/>
      <c r="E7971" s="169"/>
    </row>
    <row r="7972" spans="4:5">
      <c r="D7972" s="168"/>
      <c r="E7972" s="169"/>
    </row>
    <row r="7973" spans="4:5">
      <c r="D7973" s="168"/>
      <c r="E7973" s="169"/>
    </row>
    <row r="7974" spans="4:5">
      <c r="D7974" s="168"/>
      <c r="E7974" s="169"/>
    </row>
    <row r="7975" spans="4:5">
      <c r="D7975" s="168"/>
      <c r="E7975" s="169"/>
    </row>
    <row r="7976" spans="4:5">
      <c r="D7976" s="168"/>
      <c r="E7976" s="169"/>
    </row>
    <row r="7977" spans="4:5">
      <c r="D7977" s="168"/>
      <c r="E7977" s="169"/>
    </row>
    <row r="7978" spans="4:5">
      <c r="D7978" s="168"/>
      <c r="E7978" s="169"/>
    </row>
    <row r="7979" spans="4:5">
      <c r="D7979" s="168"/>
      <c r="E7979" s="169"/>
    </row>
    <row r="7980" spans="4:5">
      <c r="D7980" s="168"/>
      <c r="E7980" s="169"/>
    </row>
    <row r="7981" spans="4:5">
      <c r="D7981" s="168"/>
      <c r="E7981" s="169"/>
    </row>
    <row r="7982" spans="4:5">
      <c r="D7982" s="168"/>
      <c r="E7982" s="169"/>
    </row>
    <row r="7983" spans="4:5">
      <c r="D7983" s="168"/>
      <c r="E7983" s="169"/>
    </row>
    <row r="7984" spans="4:5">
      <c r="D7984" s="168"/>
      <c r="E7984" s="169"/>
    </row>
    <row r="7985" spans="4:5">
      <c r="D7985" s="168"/>
      <c r="E7985" s="169"/>
    </row>
    <row r="7986" spans="4:5">
      <c r="D7986" s="168"/>
      <c r="E7986" s="169"/>
    </row>
    <row r="7987" spans="4:5">
      <c r="D7987" s="168"/>
      <c r="E7987" s="169"/>
    </row>
    <row r="7988" spans="4:5">
      <c r="D7988" s="168"/>
      <c r="E7988" s="169"/>
    </row>
    <row r="7989" spans="4:5">
      <c r="D7989" s="168"/>
      <c r="E7989" s="169"/>
    </row>
    <row r="7990" spans="4:5">
      <c r="D7990" s="168"/>
      <c r="E7990" s="169"/>
    </row>
    <row r="7991" spans="4:5">
      <c r="D7991" s="168"/>
      <c r="E7991" s="169"/>
    </row>
    <row r="7992" spans="4:5">
      <c r="D7992" s="168"/>
      <c r="E7992" s="169"/>
    </row>
    <row r="7993" spans="4:5">
      <c r="D7993" s="168"/>
      <c r="E7993" s="169"/>
    </row>
    <row r="7994" spans="4:5">
      <c r="D7994" s="168"/>
      <c r="E7994" s="169"/>
    </row>
    <row r="7995" spans="4:5">
      <c r="D7995" s="168"/>
      <c r="E7995" s="169"/>
    </row>
    <row r="7996" spans="4:5">
      <c r="D7996" s="168"/>
      <c r="E7996" s="169"/>
    </row>
    <row r="7997" spans="4:5">
      <c r="D7997" s="168"/>
      <c r="E7997" s="169"/>
    </row>
    <row r="7998" spans="4:5">
      <c r="D7998" s="168"/>
      <c r="E7998" s="169"/>
    </row>
    <row r="7999" spans="4:5">
      <c r="D7999" s="168"/>
      <c r="E7999" s="169"/>
    </row>
    <row r="8000" spans="4:5">
      <c r="D8000" s="168"/>
      <c r="E8000" s="169"/>
    </row>
    <row r="8001" spans="4:5">
      <c r="D8001" s="168"/>
      <c r="E8001" s="169"/>
    </row>
    <row r="8002" spans="4:5">
      <c r="D8002" s="168"/>
      <c r="E8002" s="169"/>
    </row>
    <row r="8003" spans="4:5">
      <c r="D8003" s="168"/>
      <c r="E8003" s="169"/>
    </row>
    <row r="8004" spans="4:5">
      <c r="D8004" s="168"/>
      <c r="E8004" s="169"/>
    </row>
    <row r="8005" spans="4:5">
      <c r="D8005" s="168"/>
      <c r="E8005" s="169"/>
    </row>
    <row r="8006" spans="4:5">
      <c r="D8006" s="168"/>
      <c r="E8006" s="169"/>
    </row>
    <row r="8007" spans="4:5">
      <c r="D8007" s="168"/>
      <c r="E8007" s="169"/>
    </row>
    <row r="8008" spans="4:5">
      <c r="D8008" s="168"/>
      <c r="E8008" s="169"/>
    </row>
    <row r="8009" spans="4:5">
      <c r="D8009" s="168"/>
      <c r="E8009" s="169"/>
    </row>
    <row r="8010" spans="4:5">
      <c r="D8010" s="168"/>
      <c r="E8010" s="169"/>
    </row>
    <row r="8011" spans="4:5">
      <c r="D8011" s="168"/>
      <c r="E8011" s="169"/>
    </row>
    <row r="8012" spans="4:5">
      <c r="D8012" s="168"/>
      <c r="E8012" s="169"/>
    </row>
    <row r="8013" spans="4:5">
      <c r="D8013" s="168"/>
      <c r="E8013" s="169"/>
    </row>
    <row r="8014" spans="4:5">
      <c r="D8014" s="168"/>
      <c r="E8014" s="169"/>
    </row>
    <row r="8015" spans="4:5">
      <c r="D8015" s="168"/>
      <c r="E8015" s="169"/>
    </row>
    <row r="8016" spans="4:5">
      <c r="D8016" s="168"/>
      <c r="E8016" s="169"/>
    </row>
    <row r="8017" spans="4:5">
      <c r="D8017" s="168"/>
      <c r="E8017" s="169"/>
    </row>
    <row r="8018" spans="4:5">
      <c r="D8018" s="168"/>
      <c r="E8018" s="169"/>
    </row>
    <row r="8019" spans="4:5">
      <c r="D8019" s="168"/>
      <c r="E8019" s="169"/>
    </row>
    <row r="8020" spans="4:5">
      <c r="D8020" s="168"/>
      <c r="E8020" s="169"/>
    </row>
    <row r="8021" spans="4:5">
      <c r="D8021" s="168"/>
      <c r="E8021" s="169"/>
    </row>
    <row r="8022" spans="4:5">
      <c r="D8022" s="168"/>
      <c r="E8022" s="169"/>
    </row>
    <row r="8023" spans="4:5">
      <c r="D8023" s="168"/>
      <c r="E8023" s="169"/>
    </row>
    <row r="8024" spans="4:5">
      <c r="D8024" s="168"/>
      <c r="E8024" s="169"/>
    </row>
    <row r="8025" spans="4:5">
      <c r="D8025" s="168"/>
      <c r="E8025" s="169"/>
    </row>
    <row r="8026" spans="4:5">
      <c r="D8026" s="168"/>
      <c r="E8026" s="169"/>
    </row>
    <row r="8027" spans="4:5">
      <c r="D8027" s="168"/>
      <c r="E8027" s="169"/>
    </row>
    <row r="8028" spans="4:5">
      <c r="D8028" s="168"/>
      <c r="E8028" s="169"/>
    </row>
    <row r="8029" spans="4:5">
      <c r="D8029" s="168"/>
      <c r="E8029" s="169"/>
    </row>
    <row r="8030" spans="4:5">
      <c r="D8030" s="168"/>
      <c r="E8030" s="169"/>
    </row>
    <row r="8031" spans="4:5">
      <c r="D8031" s="168"/>
      <c r="E8031" s="169"/>
    </row>
    <row r="8032" spans="4:5">
      <c r="D8032" s="168"/>
      <c r="E8032" s="169"/>
    </row>
    <row r="8033" spans="4:5">
      <c r="D8033" s="168"/>
      <c r="E8033" s="169"/>
    </row>
    <row r="8034" spans="4:5">
      <c r="D8034" s="168"/>
      <c r="E8034" s="169"/>
    </row>
    <row r="8035" spans="4:5">
      <c r="D8035" s="168"/>
      <c r="E8035" s="169"/>
    </row>
    <row r="8036" spans="4:5">
      <c r="D8036" s="168"/>
      <c r="E8036" s="169"/>
    </row>
    <row r="8037" spans="4:5">
      <c r="D8037" s="168"/>
      <c r="E8037" s="169"/>
    </row>
    <row r="8038" spans="4:5">
      <c r="D8038" s="168"/>
      <c r="E8038" s="169"/>
    </row>
    <row r="8039" spans="4:5">
      <c r="D8039" s="168"/>
      <c r="E8039" s="169"/>
    </row>
    <row r="8040" spans="4:5">
      <c r="D8040" s="168"/>
      <c r="E8040" s="169"/>
    </row>
    <row r="8041" spans="4:5">
      <c r="D8041" s="168"/>
      <c r="E8041" s="169"/>
    </row>
    <row r="8042" spans="4:5">
      <c r="D8042" s="168"/>
      <c r="E8042" s="169"/>
    </row>
    <row r="8043" spans="4:5">
      <c r="D8043" s="168"/>
      <c r="E8043" s="169"/>
    </row>
    <row r="8044" spans="4:5">
      <c r="D8044" s="168"/>
      <c r="E8044" s="169"/>
    </row>
    <row r="8045" spans="4:5">
      <c r="D8045" s="168"/>
      <c r="E8045" s="169"/>
    </row>
    <row r="8046" spans="4:5">
      <c r="D8046" s="168"/>
      <c r="E8046" s="169"/>
    </row>
    <row r="8047" spans="4:5">
      <c r="D8047" s="168"/>
      <c r="E8047" s="169"/>
    </row>
    <row r="8048" spans="4:5">
      <c r="D8048" s="168"/>
      <c r="E8048" s="169"/>
    </row>
    <row r="8049" spans="4:5">
      <c r="D8049" s="168"/>
      <c r="E8049" s="169"/>
    </row>
    <row r="8050" spans="4:5">
      <c r="D8050" s="168"/>
      <c r="E8050" s="169"/>
    </row>
    <row r="8051" spans="4:5">
      <c r="D8051" s="168"/>
      <c r="E8051" s="169"/>
    </row>
    <row r="8052" spans="4:5">
      <c r="D8052" s="168"/>
      <c r="E8052" s="169"/>
    </row>
    <row r="8053" spans="4:5">
      <c r="D8053" s="168"/>
      <c r="E8053" s="169"/>
    </row>
    <row r="8054" spans="4:5">
      <c r="D8054" s="168"/>
      <c r="E8054" s="169"/>
    </row>
    <row r="8055" spans="4:5">
      <c r="D8055" s="168"/>
      <c r="E8055" s="169"/>
    </row>
    <row r="8056" spans="4:5">
      <c r="D8056" s="168"/>
      <c r="E8056" s="169"/>
    </row>
    <row r="8057" spans="4:5">
      <c r="D8057" s="168"/>
      <c r="E8057" s="169"/>
    </row>
    <row r="8058" spans="4:5">
      <c r="D8058" s="168"/>
      <c r="E8058" s="169"/>
    </row>
    <row r="8059" spans="4:5">
      <c r="D8059" s="168"/>
      <c r="E8059" s="169"/>
    </row>
    <row r="8060" spans="4:5">
      <c r="D8060" s="168"/>
      <c r="E8060" s="169"/>
    </row>
    <row r="8061" spans="4:5">
      <c r="D8061" s="168"/>
      <c r="E8061" s="169"/>
    </row>
    <row r="8062" spans="4:5">
      <c r="D8062" s="168"/>
      <c r="E8062" s="169"/>
    </row>
    <row r="8063" spans="4:5">
      <c r="D8063" s="168"/>
      <c r="E8063" s="169"/>
    </row>
    <row r="8064" spans="4:5">
      <c r="D8064" s="168"/>
      <c r="E8064" s="169"/>
    </row>
    <row r="8065" spans="4:5">
      <c r="D8065" s="168"/>
      <c r="E8065" s="169"/>
    </row>
    <row r="8066" spans="4:5">
      <c r="D8066" s="168"/>
      <c r="E8066" s="169"/>
    </row>
    <row r="8067" spans="4:5">
      <c r="D8067" s="168"/>
      <c r="E8067" s="169"/>
    </row>
    <row r="8068" spans="4:5">
      <c r="D8068" s="168"/>
      <c r="E8068" s="169"/>
    </row>
    <row r="8069" spans="4:5">
      <c r="D8069" s="168"/>
      <c r="E8069" s="169"/>
    </row>
    <row r="8070" spans="4:5">
      <c r="D8070" s="168"/>
      <c r="E8070" s="169"/>
    </row>
    <row r="8071" spans="4:5">
      <c r="D8071" s="168"/>
      <c r="E8071" s="169"/>
    </row>
    <row r="8072" spans="4:5">
      <c r="D8072" s="168"/>
      <c r="E8072" s="169"/>
    </row>
    <row r="8073" spans="4:5">
      <c r="D8073" s="168"/>
      <c r="E8073" s="169"/>
    </row>
    <row r="8074" spans="4:5">
      <c r="D8074" s="168"/>
      <c r="E8074" s="169"/>
    </row>
    <row r="8075" spans="4:5">
      <c r="D8075" s="168"/>
      <c r="E8075" s="169"/>
    </row>
    <row r="8076" spans="4:5">
      <c r="D8076" s="168"/>
      <c r="E8076" s="169"/>
    </row>
    <row r="8077" spans="4:5">
      <c r="D8077" s="168"/>
      <c r="E8077" s="169"/>
    </row>
    <row r="8078" spans="4:5">
      <c r="D8078" s="168"/>
      <c r="E8078" s="169"/>
    </row>
    <row r="8079" spans="4:5">
      <c r="D8079" s="168"/>
      <c r="E8079" s="169"/>
    </row>
    <row r="8080" spans="4:5">
      <c r="D8080" s="168"/>
      <c r="E8080" s="169"/>
    </row>
    <row r="8081" spans="4:5">
      <c r="D8081" s="168"/>
      <c r="E8081" s="169"/>
    </row>
    <row r="8082" spans="4:5">
      <c r="D8082" s="168"/>
      <c r="E8082" s="169"/>
    </row>
    <row r="8083" spans="4:5">
      <c r="D8083" s="168"/>
      <c r="E8083" s="169"/>
    </row>
    <row r="8084" spans="4:5">
      <c r="D8084" s="168"/>
      <c r="E8084" s="169"/>
    </row>
    <row r="8085" spans="4:5">
      <c r="D8085" s="168"/>
      <c r="E8085" s="169"/>
    </row>
    <row r="8086" spans="4:5">
      <c r="D8086" s="168"/>
      <c r="E8086" s="169"/>
    </row>
    <row r="8087" spans="4:5">
      <c r="D8087" s="168"/>
      <c r="E8087" s="169"/>
    </row>
    <row r="8088" spans="4:5">
      <c r="D8088" s="168"/>
      <c r="E8088" s="169"/>
    </row>
    <row r="8089" spans="4:5">
      <c r="D8089" s="168"/>
      <c r="E8089" s="169"/>
    </row>
    <row r="8090" spans="4:5">
      <c r="D8090" s="168"/>
      <c r="E8090" s="169"/>
    </row>
    <row r="8091" spans="4:5">
      <c r="D8091" s="168"/>
      <c r="E8091" s="169"/>
    </row>
    <row r="8092" spans="4:5">
      <c r="D8092" s="168"/>
      <c r="E8092" s="169"/>
    </row>
    <row r="8093" spans="4:5">
      <c r="D8093" s="168"/>
      <c r="E8093" s="169"/>
    </row>
    <row r="8094" spans="4:5">
      <c r="D8094" s="168"/>
      <c r="E8094" s="169"/>
    </row>
    <row r="8095" spans="4:5">
      <c r="D8095" s="168"/>
      <c r="E8095" s="169"/>
    </row>
    <row r="8096" spans="4:5">
      <c r="D8096" s="168"/>
      <c r="E8096" s="169"/>
    </row>
    <row r="8097" spans="4:5">
      <c r="D8097" s="168"/>
      <c r="E8097" s="169"/>
    </row>
    <row r="8098" spans="4:5">
      <c r="D8098" s="168"/>
      <c r="E8098" s="169"/>
    </row>
    <row r="8099" spans="4:5">
      <c r="D8099" s="168"/>
      <c r="E8099" s="169"/>
    </row>
    <row r="8100" spans="4:5">
      <c r="D8100" s="168"/>
      <c r="E8100" s="169"/>
    </row>
    <row r="8101" spans="4:5">
      <c r="D8101" s="168"/>
      <c r="E8101" s="169"/>
    </row>
    <row r="8102" spans="4:5">
      <c r="D8102" s="168"/>
      <c r="E8102" s="169"/>
    </row>
    <row r="8103" spans="4:5">
      <c r="D8103" s="168"/>
      <c r="E8103" s="169"/>
    </row>
    <row r="8104" spans="4:5">
      <c r="D8104" s="168"/>
      <c r="E8104" s="169"/>
    </row>
    <row r="8105" spans="4:5">
      <c r="D8105" s="168"/>
      <c r="E8105" s="169"/>
    </row>
    <row r="8106" spans="4:5">
      <c r="D8106" s="168"/>
      <c r="E8106" s="169"/>
    </row>
    <row r="8107" spans="4:5">
      <c r="D8107" s="168"/>
      <c r="E8107" s="169"/>
    </row>
    <row r="8108" spans="4:5">
      <c r="D8108" s="168"/>
      <c r="E8108" s="169"/>
    </row>
    <row r="8109" spans="4:5">
      <c r="D8109" s="168"/>
      <c r="E8109" s="169"/>
    </row>
    <row r="8110" spans="4:5">
      <c r="D8110" s="168"/>
      <c r="E8110" s="169"/>
    </row>
    <row r="8111" spans="4:5">
      <c r="D8111" s="168"/>
      <c r="E8111" s="169"/>
    </row>
    <row r="8112" spans="4:5">
      <c r="D8112" s="168"/>
      <c r="E8112" s="169"/>
    </row>
    <row r="8113" spans="4:5">
      <c r="D8113" s="168"/>
      <c r="E8113" s="169"/>
    </row>
    <row r="8114" spans="4:5">
      <c r="D8114" s="168"/>
      <c r="E8114" s="169"/>
    </row>
    <row r="8115" spans="4:5">
      <c r="D8115" s="168"/>
      <c r="E8115" s="169"/>
    </row>
    <row r="8116" spans="4:5">
      <c r="D8116" s="168"/>
      <c r="E8116" s="169"/>
    </row>
    <row r="8117" spans="4:5">
      <c r="D8117" s="168"/>
      <c r="E8117" s="169"/>
    </row>
    <row r="8118" spans="4:5">
      <c r="D8118" s="168"/>
      <c r="E8118" s="169"/>
    </row>
    <row r="8119" spans="4:5">
      <c r="D8119" s="168"/>
      <c r="E8119" s="169"/>
    </row>
    <row r="8120" spans="4:5">
      <c r="D8120" s="168"/>
      <c r="E8120" s="169"/>
    </row>
    <row r="8121" spans="4:5">
      <c r="D8121" s="168"/>
      <c r="E8121" s="169"/>
    </row>
    <row r="8122" spans="4:5">
      <c r="D8122" s="168"/>
      <c r="E8122" s="169"/>
    </row>
    <row r="8123" spans="4:5">
      <c r="D8123" s="168"/>
      <c r="E8123" s="169"/>
    </row>
    <row r="8124" spans="4:5">
      <c r="D8124" s="168"/>
      <c r="E8124" s="169"/>
    </row>
    <row r="8125" spans="4:5">
      <c r="D8125" s="168"/>
      <c r="E8125" s="169"/>
    </row>
    <row r="8126" spans="4:5">
      <c r="D8126" s="168"/>
      <c r="E8126" s="169"/>
    </row>
    <row r="8127" spans="4:5">
      <c r="D8127" s="168"/>
      <c r="E8127" s="169"/>
    </row>
    <row r="8128" spans="4:5">
      <c r="D8128" s="168"/>
      <c r="E8128" s="169"/>
    </row>
    <row r="8129" spans="4:5">
      <c r="D8129" s="168"/>
      <c r="E8129" s="169"/>
    </row>
    <row r="8130" spans="4:5">
      <c r="D8130" s="168"/>
      <c r="E8130" s="169"/>
    </row>
    <row r="8131" spans="4:5">
      <c r="D8131" s="168"/>
      <c r="E8131" s="169"/>
    </row>
    <row r="8132" spans="4:5">
      <c r="D8132" s="168"/>
      <c r="E8132" s="169"/>
    </row>
    <row r="8133" spans="4:5">
      <c r="D8133" s="168"/>
      <c r="E8133" s="169"/>
    </row>
    <row r="8134" spans="4:5">
      <c r="D8134" s="168"/>
      <c r="E8134" s="169"/>
    </row>
    <row r="8135" spans="4:5">
      <c r="D8135" s="168"/>
      <c r="E8135" s="169"/>
    </row>
    <row r="8136" spans="4:5">
      <c r="D8136" s="168"/>
      <c r="E8136" s="169"/>
    </row>
    <row r="8137" spans="4:5">
      <c r="D8137" s="168"/>
      <c r="E8137" s="169"/>
    </row>
    <row r="8138" spans="4:5">
      <c r="D8138" s="168"/>
      <c r="E8138" s="169"/>
    </row>
    <row r="8139" spans="4:5">
      <c r="D8139" s="168"/>
      <c r="E8139" s="169"/>
    </row>
    <row r="8140" spans="4:5">
      <c r="D8140" s="168"/>
      <c r="E8140" s="169"/>
    </row>
    <row r="8141" spans="4:5">
      <c r="D8141" s="168"/>
      <c r="E8141" s="169"/>
    </row>
    <row r="8142" spans="4:5">
      <c r="D8142" s="168"/>
      <c r="E8142" s="169"/>
    </row>
    <row r="8143" spans="4:5">
      <c r="D8143" s="168"/>
      <c r="E8143" s="169"/>
    </row>
    <row r="8144" spans="4:5">
      <c r="D8144" s="168"/>
      <c r="E8144" s="169"/>
    </row>
    <row r="8145" spans="4:5">
      <c r="D8145" s="168"/>
      <c r="E8145" s="169"/>
    </row>
    <row r="8146" spans="4:5">
      <c r="D8146" s="168"/>
      <c r="E8146" s="169"/>
    </row>
    <row r="8147" spans="4:5">
      <c r="D8147" s="168"/>
      <c r="E8147" s="169"/>
    </row>
    <row r="8148" spans="4:5">
      <c r="D8148" s="168"/>
      <c r="E8148" s="169"/>
    </row>
    <row r="8149" spans="4:5">
      <c r="D8149" s="168"/>
      <c r="E8149" s="169"/>
    </row>
    <row r="8150" spans="4:5">
      <c r="D8150" s="168"/>
      <c r="E8150" s="169"/>
    </row>
    <row r="8151" spans="4:5">
      <c r="D8151" s="168"/>
      <c r="E8151" s="169"/>
    </row>
    <row r="8152" spans="4:5">
      <c r="D8152" s="168"/>
      <c r="E8152" s="169"/>
    </row>
    <row r="8153" spans="4:5">
      <c r="D8153" s="168"/>
      <c r="E8153" s="169"/>
    </row>
    <row r="8154" spans="4:5">
      <c r="D8154" s="168"/>
      <c r="E8154" s="169"/>
    </row>
    <row r="8155" spans="4:5">
      <c r="D8155" s="168"/>
      <c r="E8155" s="169"/>
    </row>
    <row r="8156" spans="4:5">
      <c r="D8156" s="168"/>
      <c r="E8156" s="169"/>
    </row>
    <row r="8157" spans="4:5">
      <c r="D8157" s="168"/>
      <c r="E8157" s="169"/>
    </row>
    <row r="8158" spans="4:5">
      <c r="D8158" s="168"/>
      <c r="E8158" s="169"/>
    </row>
    <row r="8159" spans="4:5">
      <c r="D8159" s="168"/>
      <c r="E8159" s="169"/>
    </row>
    <row r="8160" spans="4:5">
      <c r="D8160" s="168"/>
      <c r="E8160" s="169"/>
    </row>
    <row r="8161" spans="4:5">
      <c r="D8161" s="168"/>
      <c r="E8161" s="169"/>
    </row>
    <row r="8162" spans="4:5">
      <c r="D8162" s="168"/>
      <c r="E8162" s="169"/>
    </row>
    <row r="8163" spans="4:5">
      <c r="D8163" s="168"/>
      <c r="E8163" s="169"/>
    </row>
    <row r="8164" spans="4:5">
      <c r="D8164" s="168"/>
      <c r="E8164" s="169"/>
    </row>
    <row r="8165" spans="4:5">
      <c r="D8165" s="168"/>
      <c r="E8165" s="169"/>
    </row>
    <row r="8166" spans="4:5">
      <c r="D8166" s="168"/>
      <c r="E8166" s="169"/>
    </row>
    <row r="8167" spans="4:5">
      <c r="D8167" s="168"/>
      <c r="E8167" s="169"/>
    </row>
    <row r="8168" spans="4:5">
      <c r="D8168" s="168"/>
      <c r="E8168" s="169"/>
    </row>
    <row r="8169" spans="4:5">
      <c r="D8169" s="168"/>
      <c r="E8169" s="169"/>
    </row>
    <row r="8170" spans="4:5">
      <c r="D8170" s="168"/>
      <c r="E8170" s="169"/>
    </row>
    <row r="8171" spans="4:5">
      <c r="D8171" s="168"/>
      <c r="E8171" s="169"/>
    </row>
    <row r="8172" spans="4:5">
      <c r="D8172" s="168"/>
      <c r="E8172" s="169"/>
    </row>
    <row r="8173" spans="4:5">
      <c r="D8173" s="168"/>
      <c r="E8173" s="169"/>
    </row>
    <row r="8174" spans="4:5">
      <c r="D8174" s="168"/>
      <c r="E8174" s="169"/>
    </row>
    <row r="8175" spans="4:5">
      <c r="D8175" s="168"/>
      <c r="E8175" s="169"/>
    </row>
    <row r="8176" spans="4:5">
      <c r="D8176" s="168"/>
      <c r="E8176" s="169"/>
    </row>
    <row r="8177" spans="4:5">
      <c r="D8177" s="168"/>
      <c r="E8177" s="169"/>
    </row>
    <row r="8178" spans="4:5">
      <c r="D8178" s="168"/>
      <c r="E8178" s="169"/>
    </row>
    <row r="8179" spans="4:5">
      <c r="D8179" s="168"/>
      <c r="E8179" s="169"/>
    </row>
    <row r="8180" spans="4:5">
      <c r="D8180" s="168"/>
      <c r="E8180" s="169"/>
    </row>
    <row r="8181" spans="4:5">
      <c r="D8181" s="168"/>
      <c r="E8181" s="169"/>
    </row>
    <row r="8182" spans="4:5">
      <c r="D8182" s="168"/>
      <c r="E8182" s="169"/>
    </row>
    <row r="8183" spans="4:5">
      <c r="D8183" s="168"/>
      <c r="E8183" s="169"/>
    </row>
    <row r="8184" spans="4:5">
      <c r="D8184" s="168"/>
      <c r="E8184" s="169"/>
    </row>
    <row r="8185" spans="4:5">
      <c r="D8185" s="168"/>
      <c r="E8185" s="169"/>
    </row>
    <row r="8186" spans="4:5">
      <c r="D8186" s="168"/>
      <c r="E8186" s="169"/>
    </row>
    <row r="8187" spans="4:5">
      <c r="D8187" s="168"/>
      <c r="E8187" s="169"/>
    </row>
    <row r="8188" spans="4:5">
      <c r="D8188" s="168"/>
      <c r="E8188" s="169"/>
    </row>
    <row r="8189" spans="4:5">
      <c r="D8189" s="168"/>
      <c r="E8189" s="169"/>
    </row>
    <row r="8190" spans="4:5">
      <c r="D8190" s="168"/>
      <c r="E8190" s="169"/>
    </row>
    <row r="8191" spans="4:5">
      <c r="D8191" s="168"/>
      <c r="E8191" s="169"/>
    </row>
    <row r="8192" spans="4:5">
      <c r="D8192" s="168"/>
      <c r="E8192" s="169"/>
    </row>
    <row r="8193" spans="4:5">
      <c r="D8193" s="168"/>
      <c r="E8193" s="169"/>
    </row>
    <row r="8194" spans="4:5">
      <c r="D8194" s="168"/>
      <c r="E8194" s="169"/>
    </row>
    <row r="8195" spans="4:5">
      <c r="D8195" s="168"/>
      <c r="E8195" s="169"/>
    </row>
    <row r="8196" spans="4:5">
      <c r="D8196" s="168"/>
      <c r="E8196" s="169"/>
    </row>
    <row r="8197" spans="4:5">
      <c r="D8197" s="168"/>
      <c r="E8197" s="169"/>
    </row>
    <row r="8198" spans="4:5">
      <c r="D8198" s="168"/>
      <c r="E8198" s="169"/>
    </row>
    <row r="8199" spans="4:5">
      <c r="D8199" s="168"/>
      <c r="E8199" s="169"/>
    </row>
    <row r="8200" spans="4:5">
      <c r="D8200" s="168"/>
      <c r="E8200" s="169"/>
    </row>
    <row r="8201" spans="4:5">
      <c r="D8201" s="168"/>
      <c r="E8201" s="169"/>
    </row>
    <row r="8202" spans="4:5">
      <c r="D8202" s="168"/>
      <c r="E8202" s="169"/>
    </row>
    <row r="8203" spans="4:5">
      <c r="D8203" s="168"/>
      <c r="E8203" s="169"/>
    </row>
    <row r="8204" spans="4:5">
      <c r="D8204" s="168"/>
      <c r="E8204" s="169"/>
    </row>
    <row r="8205" spans="4:5">
      <c r="D8205" s="168"/>
      <c r="E8205" s="169"/>
    </row>
    <row r="8206" spans="4:5">
      <c r="D8206" s="168"/>
      <c r="E8206" s="169"/>
    </row>
    <row r="8207" spans="4:5">
      <c r="D8207" s="168"/>
      <c r="E8207" s="169"/>
    </row>
    <row r="8208" spans="4:5">
      <c r="D8208" s="168"/>
      <c r="E8208" s="169"/>
    </row>
    <row r="8209" spans="4:5">
      <c r="D8209" s="168"/>
      <c r="E8209" s="169"/>
    </row>
    <row r="8210" spans="4:5">
      <c r="D8210" s="168"/>
      <c r="E8210" s="169"/>
    </row>
    <row r="8211" spans="4:5">
      <c r="D8211" s="168"/>
      <c r="E8211" s="169"/>
    </row>
    <row r="8212" spans="4:5">
      <c r="D8212" s="168"/>
      <c r="E8212" s="169"/>
    </row>
    <row r="8213" spans="4:5">
      <c r="D8213" s="168"/>
      <c r="E8213" s="169"/>
    </row>
    <row r="8214" spans="4:5">
      <c r="D8214" s="168"/>
      <c r="E8214" s="169"/>
    </row>
    <row r="8215" spans="4:5">
      <c r="D8215" s="168"/>
      <c r="E8215" s="169"/>
    </row>
    <row r="8216" spans="4:5">
      <c r="D8216" s="168"/>
      <c r="E8216" s="169"/>
    </row>
    <row r="8217" spans="4:5">
      <c r="D8217" s="168"/>
      <c r="E8217" s="169"/>
    </row>
    <row r="8218" spans="4:5">
      <c r="D8218" s="168"/>
      <c r="E8218" s="169"/>
    </row>
    <row r="8219" spans="4:5">
      <c r="D8219" s="168"/>
      <c r="E8219" s="169"/>
    </row>
    <row r="8220" spans="4:5">
      <c r="D8220" s="168"/>
      <c r="E8220" s="169"/>
    </row>
    <row r="8221" spans="4:5">
      <c r="D8221" s="168"/>
      <c r="E8221" s="169"/>
    </row>
    <row r="8222" spans="4:5">
      <c r="D8222" s="168"/>
      <c r="E8222" s="169"/>
    </row>
    <row r="8223" spans="4:5">
      <c r="D8223" s="168"/>
      <c r="E8223" s="169"/>
    </row>
    <row r="8224" spans="4:5">
      <c r="D8224" s="168"/>
      <c r="E8224" s="169"/>
    </row>
    <row r="8225" spans="4:5">
      <c r="D8225" s="168"/>
      <c r="E8225" s="169"/>
    </row>
    <row r="8226" spans="4:5">
      <c r="D8226" s="168"/>
      <c r="E8226" s="169"/>
    </row>
    <row r="8227" spans="4:5">
      <c r="D8227" s="168"/>
      <c r="E8227" s="169"/>
    </row>
    <row r="8228" spans="4:5">
      <c r="D8228" s="168"/>
      <c r="E8228" s="169"/>
    </row>
    <row r="8229" spans="4:5">
      <c r="D8229" s="168"/>
      <c r="E8229" s="169"/>
    </row>
    <row r="8230" spans="4:5">
      <c r="D8230" s="168"/>
      <c r="E8230" s="169"/>
    </row>
    <row r="8231" spans="4:5">
      <c r="D8231" s="168"/>
      <c r="E8231" s="169"/>
    </row>
    <row r="8232" spans="4:5">
      <c r="D8232" s="168"/>
      <c r="E8232" s="169"/>
    </row>
    <row r="8233" spans="4:5">
      <c r="D8233" s="168"/>
      <c r="E8233" s="169"/>
    </row>
    <row r="8234" spans="4:5">
      <c r="D8234" s="168"/>
      <c r="E8234" s="169"/>
    </row>
    <row r="8235" spans="4:5">
      <c r="D8235" s="168"/>
      <c r="E8235" s="169"/>
    </row>
    <row r="8236" spans="4:5">
      <c r="D8236" s="168"/>
      <c r="E8236" s="169"/>
    </row>
    <row r="8237" spans="4:5">
      <c r="D8237" s="168"/>
      <c r="E8237" s="169"/>
    </row>
    <row r="8238" spans="4:5">
      <c r="D8238" s="168"/>
      <c r="E8238" s="169"/>
    </row>
    <row r="8239" spans="4:5">
      <c r="D8239" s="168"/>
      <c r="E8239" s="169"/>
    </row>
    <row r="8240" spans="4:5">
      <c r="D8240" s="168"/>
      <c r="E8240" s="169"/>
    </row>
    <row r="8241" spans="4:5">
      <c r="D8241" s="168"/>
      <c r="E8241" s="169"/>
    </row>
    <row r="8242" spans="4:5">
      <c r="D8242" s="168"/>
      <c r="E8242" s="169"/>
    </row>
    <row r="8243" spans="4:5">
      <c r="D8243" s="168"/>
      <c r="E8243" s="169"/>
    </row>
    <row r="8244" spans="4:5">
      <c r="D8244" s="168"/>
      <c r="E8244" s="169"/>
    </row>
    <row r="8245" spans="4:5">
      <c r="D8245" s="168"/>
      <c r="E8245" s="169"/>
    </row>
    <row r="8246" spans="4:5">
      <c r="D8246" s="168"/>
      <c r="E8246" s="169"/>
    </row>
    <row r="8247" spans="4:5">
      <c r="D8247" s="168"/>
      <c r="E8247" s="169"/>
    </row>
    <row r="8248" spans="4:5">
      <c r="D8248" s="168"/>
      <c r="E8248" s="169"/>
    </row>
    <row r="8249" spans="4:5">
      <c r="D8249" s="168"/>
      <c r="E8249" s="169"/>
    </row>
    <row r="8250" spans="4:5">
      <c r="D8250" s="168"/>
      <c r="E8250" s="169"/>
    </row>
    <row r="8251" spans="4:5">
      <c r="D8251" s="168"/>
      <c r="E8251" s="169"/>
    </row>
    <row r="8252" spans="4:5">
      <c r="D8252" s="168"/>
      <c r="E8252" s="169"/>
    </row>
    <row r="8253" spans="4:5">
      <c r="D8253" s="168"/>
      <c r="E8253" s="169"/>
    </row>
    <row r="8254" spans="4:5">
      <c r="D8254" s="168"/>
      <c r="E8254" s="169"/>
    </row>
    <row r="8255" spans="4:5">
      <c r="D8255" s="168"/>
      <c r="E8255" s="169"/>
    </row>
    <row r="8256" spans="4:5">
      <c r="D8256" s="168"/>
      <c r="E8256" s="169"/>
    </row>
    <row r="8257" spans="4:5">
      <c r="D8257" s="168"/>
      <c r="E8257" s="169"/>
    </row>
    <row r="8258" spans="4:5">
      <c r="D8258" s="168"/>
      <c r="E8258" s="169"/>
    </row>
    <row r="8259" spans="4:5">
      <c r="D8259" s="168"/>
      <c r="E8259" s="169"/>
    </row>
    <row r="8260" spans="4:5">
      <c r="D8260" s="168"/>
      <c r="E8260" s="169"/>
    </row>
    <row r="8261" spans="4:5">
      <c r="D8261" s="168"/>
      <c r="E8261" s="169"/>
    </row>
    <row r="8262" spans="4:5">
      <c r="D8262" s="168"/>
      <c r="E8262" s="169"/>
    </row>
    <row r="8263" spans="4:5">
      <c r="D8263" s="168"/>
      <c r="E8263" s="169"/>
    </row>
    <row r="8264" spans="4:5">
      <c r="D8264" s="168"/>
      <c r="E8264" s="169"/>
    </row>
    <row r="8265" spans="4:5">
      <c r="D8265" s="168"/>
      <c r="E8265" s="169"/>
    </row>
    <row r="8266" spans="4:5">
      <c r="D8266" s="168"/>
      <c r="E8266" s="169"/>
    </row>
    <row r="8267" spans="4:5">
      <c r="D8267" s="168"/>
      <c r="E8267" s="169"/>
    </row>
    <row r="8268" spans="4:5">
      <c r="D8268" s="168"/>
      <c r="E8268" s="169"/>
    </row>
    <row r="8269" spans="4:5">
      <c r="D8269" s="168"/>
      <c r="E8269" s="169"/>
    </row>
    <row r="8270" spans="4:5">
      <c r="D8270" s="168"/>
      <c r="E8270" s="169"/>
    </row>
    <row r="8271" spans="4:5">
      <c r="D8271" s="168"/>
      <c r="E8271" s="169"/>
    </row>
    <row r="8272" spans="4:5">
      <c r="D8272" s="168"/>
      <c r="E8272" s="169"/>
    </row>
    <row r="8273" spans="4:5">
      <c r="D8273" s="168"/>
      <c r="E8273" s="169"/>
    </row>
    <row r="8274" spans="4:5">
      <c r="D8274" s="168"/>
      <c r="E8274" s="169"/>
    </row>
    <row r="8275" spans="4:5">
      <c r="D8275" s="168"/>
      <c r="E8275" s="169"/>
    </row>
    <row r="8276" spans="4:5">
      <c r="D8276" s="168"/>
      <c r="E8276" s="169"/>
    </row>
    <row r="8277" spans="4:5">
      <c r="D8277" s="168"/>
      <c r="E8277" s="169"/>
    </row>
    <row r="8278" spans="4:5">
      <c r="D8278" s="168"/>
      <c r="E8278" s="169"/>
    </row>
    <row r="8279" spans="4:5">
      <c r="D8279" s="168"/>
      <c r="E8279" s="169"/>
    </row>
    <row r="8280" spans="4:5">
      <c r="D8280" s="168"/>
      <c r="E8280" s="169"/>
    </row>
    <row r="8281" spans="4:5">
      <c r="D8281" s="168"/>
      <c r="E8281" s="169"/>
    </row>
    <row r="8282" spans="4:5">
      <c r="D8282" s="168"/>
      <c r="E8282" s="169"/>
    </row>
    <row r="8283" spans="4:5">
      <c r="D8283" s="168"/>
      <c r="E8283" s="169"/>
    </row>
    <row r="8284" spans="4:5">
      <c r="D8284" s="168"/>
      <c r="E8284" s="169"/>
    </row>
    <row r="8285" spans="4:5">
      <c r="D8285" s="168"/>
      <c r="E8285" s="169"/>
    </row>
    <row r="8286" spans="4:5">
      <c r="D8286" s="168"/>
      <c r="E8286" s="169"/>
    </row>
    <row r="8287" spans="4:5">
      <c r="D8287" s="168"/>
      <c r="E8287" s="169"/>
    </row>
    <row r="8288" spans="4:5">
      <c r="D8288" s="168"/>
      <c r="E8288" s="169"/>
    </row>
    <row r="8289" spans="4:5">
      <c r="D8289" s="168"/>
      <c r="E8289" s="169"/>
    </row>
    <row r="8290" spans="4:5">
      <c r="D8290" s="168"/>
      <c r="E8290" s="169"/>
    </row>
    <row r="8291" spans="4:5">
      <c r="D8291" s="168"/>
      <c r="E8291" s="169"/>
    </row>
    <row r="8292" spans="4:5">
      <c r="D8292" s="168"/>
      <c r="E8292" s="169"/>
    </row>
    <row r="8293" spans="4:5">
      <c r="D8293" s="168"/>
      <c r="E8293" s="169"/>
    </row>
    <row r="8294" spans="4:5">
      <c r="D8294" s="168"/>
      <c r="E8294" s="169"/>
    </row>
    <row r="8295" spans="4:5">
      <c r="D8295" s="168"/>
      <c r="E8295" s="169"/>
    </row>
    <row r="8296" spans="4:5">
      <c r="D8296" s="168"/>
      <c r="E8296" s="169"/>
    </row>
    <row r="8297" spans="4:5">
      <c r="D8297" s="168"/>
      <c r="E8297" s="169"/>
    </row>
    <row r="8298" spans="4:5">
      <c r="D8298" s="168"/>
      <c r="E8298" s="169"/>
    </row>
    <row r="8299" spans="4:5">
      <c r="D8299" s="168"/>
      <c r="E8299" s="169"/>
    </row>
    <row r="8300" spans="4:5">
      <c r="D8300" s="168"/>
      <c r="E8300" s="169"/>
    </row>
    <row r="8301" spans="4:5">
      <c r="D8301" s="168"/>
      <c r="E8301" s="169"/>
    </row>
    <row r="8302" spans="4:5">
      <c r="D8302" s="168"/>
      <c r="E8302" s="169"/>
    </row>
    <row r="8303" spans="4:5">
      <c r="D8303" s="168"/>
      <c r="E8303" s="169"/>
    </row>
    <row r="8304" spans="4:5">
      <c r="D8304" s="168"/>
      <c r="E8304" s="169"/>
    </row>
    <row r="8305" spans="4:5">
      <c r="D8305" s="168"/>
      <c r="E8305" s="169"/>
    </row>
    <row r="8306" spans="4:5">
      <c r="D8306" s="168"/>
      <c r="E8306" s="169"/>
    </row>
    <row r="8307" spans="4:5">
      <c r="D8307" s="168"/>
      <c r="E8307" s="169"/>
    </row>
    <row r="8308" spans="4:5">
      <c r="D8308" s="168"/>
      <c r="E8308" s="169"/>
    </row>
    <row r="8309" spans="4:5">
      <c r="D8309" s="168"/>
      <c r="E8309" s="169"/>
    </row>
    <row r="8310" spans="4:5">
      <c r="D8310" s="168"/>
      <c r="E8310" s="169"/>
    </row>
    <row r="8311" spans="4:5">
      <c r="D8311" s="168"/>
      <c r="E8311" s="169"/>
    </row>
    <row r="8312" spans="4:5">
      <c r="D8312" s="168"/>
      <c r="E8312" s="169"/>
    </row>
    <row r="8313" spans="4:5">
      <c r="D8313" s="168"/>
      <c r="E8313" s="169"/>
    </row>
    <row r="8314" spans="4:5">
      <c r="D8314" s="168"/>
      <c r="E8314" s="169"/>
    </row>
    <row r="8315" spans="4:5">
      <c r="D8315" s="168"/>
      <c r="E8315" s="169"/>
    </row>
    <row r="8316" spans="4:5">
      <c r="D8316" s="168"/>
      <c r="E8316" s="169"/>
    </row>
    <row r="8317" spans="4:5">
      <c r="D8317" s="168"/>
      <c r="E8317" s="169"/>
    </row>
    <row r="8318" spans="4:5">
      <c r="D8318" s="168"/>
      <c r="E8318" s="169"/>
    </row>
    <row r="8319" spans="4:5">
      <c r="D8319" s="168"/>
      <c r="E8319" s="169"/>
    </row>
    <row r="8320" spans="4:5">
      <c r="D8320" s="168"/>
      <c r="E8320" s="169"/>
    </row>
    <row r="8321" spans="4:5">
      <c r="D8321" s="168"/>
      <c r="E8321" s="169"/>
    </row>
    <row r="8322" spans="4:5">
      <c r="D8322" s="168"/>
      <c r="E8322" s="169"/>
    </row>
    <row r="8323" spans="4:5">
      <c r="D8323" s="168"/>
      <c r="E8323" s="169"/>
    </row>
    <row r="8324" spans="4:5">
      <c r="D8324" s="168"/>
      <c r="E8324" s="169"/>
    </row>
    <row r="8325" spans="4:5">
      <c r="D8325" s="168"/>
      <c r="E8325" s="169"/>
    </row>
    <row r="8326" spans="4:5">
      <c r="D8326" s="168"/>
      <c r="E8326" s="169"/>
    </row>
    <row r="8327" spans="4:5">
      <c r="D8327" s="168"/>
      <c r="E8327" s="169"/>
    </row>
    <row r="8328" spans="4:5">
      <c r="D8328" s="168"/>
      <c r="E8328" s="169"/>
    </row>
    <row r="8329" spans="4:5">
      <c r="D8329" s="168"/>
      <c r="E8329" s="169"/>
    </row>
    <row r="8330" spans="4:5">
      <c r="D8330" s="168"/>
      <c r="E8330" s="169"/>
    </row>
    <row r="8331" spans="4:5">
      <c r="D8331" s="168"/>
      <c r="E8331" s="169"/>
    </row>
    <row r="8332" spans="4:5">
      <c r="D8332" s="168"/>
      <c r="E8332" s="169"/>
    </row>
    <row r="8333" spans="4:5">
      <c r="D8333" s="168"/>
      <c r="E8333" s="169"/>
    </row>
    <row r="8334" spans="4:5">
      <c r="D8334" s="168"/>
      <c r="E8334" s="169"/>
    </row>
    <row r="8335" spans="4:5">
      <c r="D8335" s="168"/>
      <c r="E8335" s="169"/>
    </row>
    <row r="8336" spans="4:5">
      <c r="D8336" s="168"/>
      <c r="E8336" s="169"/>
    </row>
    <row r="8337" spans="4:5">
      <c r="D8337" s="168"/>
      <c r="E8337" s="169"/>
    </row>
    <row r="8338" spans="4:5">
      <c r="D8338" s="168"/>
      <c r="E8338" s="169"/>
    </row>
    <row r="8339" spans="4:5">
      <c r="D8339" s="168"/>
      <c r="E8339" s="169"/>
    </row>
    <row r="8340" spans="4:5">
      <c r="D8340" s="168"/>
      <c r="E8340" s="169"/>
    </row>
    <row r="8341" spans="4:5">
      <c r="D8341" s="168"/>
      <c r="E8341" s="169"/>
    </row>
    <row r="8342" spans="4:5">
      <c r="D8342" s="168"/>
      <c r="E8342" s="169"/>
    </row>
    <row r="8343" spans="4:5">
      <c r="D8343" s="168"/>
      <c r="E8343" s="169"/>
    </row>
    <row r="8344" spans="4:5">
      <c r="D8344" s="168"/>
      <c r="E8344" s="169"/>
    </row>
    <row r="8345" spans="4:5">
      <c r="D8345" s="168"/>
      <c r="E8345" s="169"/>
    </row>
    <row r="8346" spans="4:5">
      <c r="D8346" s="168"/>
      <c r="E8346" s="169"/>
    </row>
    <row r="8347" spans="4:5">
      <c r="D8347" s="168"/>
      <c r="E8347" s="169"/>
    </row>
    <row r="8348" spans="4:5">
      <c r="D8348" s="168"/>
      <c r="E8348" s="169"/>
    </row>
    <row r="8349" spans="4:5">
      <c r="D8349" s="168"/>
      <c r="E8349" s="169"/>
    </row>
    <row r="8350" spans="4:5">
      <c r="D8350" s="168"/>
      <c r="E8350" s="169"/>
    </row>
    <row r="8351" spans="4:5">
      <c r="D8351" s="168"/>
      <c r="E8351" s="169"/>
    </row>
    <row r="8352" spans="4:5">
      <c r="D8352" s="168"/>
      <c r="E8352" s="169"/>
    </row>
    <row r="8353" spans="4:5">
      <c r="D8353" s="168"/>
      <c r="E8353" s="169"/>
    </row>
    <row r="8354" spans="4:5">
      <c r="D8354" s="168"/>
      <c r="E8354" s="169"/>
    </row>
    <row r="8355" spans="4:5">
      <c r="D8355" s="168"/>
      <c r="E8355" s="169"/>
    </row>
    <row r="8356" spans="4:5">
      <c r="D8356" s="168"/>
      <c r="E8356" s="169"/>
    </row>
    <row r="8357" spans="4:5">
      <c r="D8357" s="168"/>
      <c r="E8357" s="169"/>
    </row>
    <row r="8358" spans="4:5">
      <c r="D8358" s="168"/>
      <c r="E8358" s="169"/>
    </row>
    <row r="8359" spans="4:5">
      <c r="D8359" s="168"/>
      <c r="E8359" s="169"/>
    </row>
    <row r="8360" spans="4:5">
      <c r="D8360" s="168"/>
      <c r="E8360" s="169"/>
    </row>
    <row r="8361" spans="4:5">
      <c r="D8361" s="168"/>
      <c r="E8361" s="169"/>
    </row>
    <row r="8362" spans="4:5">
      <c r="D8362" s="168"/>
      <c r="E8362" s="169"/>
    </row>
    <row r="8363" spans="4:5">
      <c r="D8363" s="168"/>
      <c r="E8363" s="169"/>
    </row>
    <row r="8364" spans="4:5">
      <c r="D8364" s="168"/>
      <c r="E8364" s="169"/>
    </row>
    <row r="8365" spans="4:5">
      <c r="D8365" s="168"/>
      <c r="E8365" s="169"/>
    </row>
    <row r="8366" spans="4:5">
      <c r="D8366" s="168"/>
      <c r="E8366" s="169"/>
    </row>
    <row r="8367" spans="4:5">
      <c r="D8367" s="168"/>
      <c r="E8367" s="169"/>
    </row>
    <row r="8368" spans="4:5">
      <c r="D8368" s="168"/>
      <c r="E8368" s="169"/>
    </row>
    <row r="8369" spans="4:5">
      <c r="D8369" s="168"/>
      <c r="E8369" s="169"/>
    </row>
    <row r="8370" spans="4:5">
      <c r="D8370" s="168"/>
      <c r="E8370" s="169"/>
    </row>
    <row r="8371" spans="4:5">
      <c r="D8371" s="168"/>
      <c r="E8371" s="169"/>
    </row>
    <row r="8372" spans="4:5">
      <c r="D8372" s="168"/>
      <c r="E8372" s="169"/>
    </row>
    <row r="8373" spans="4:5">
      <c r="D8373" s="168"/>
      <c r="E8373" s="169"/>
    </row>
    <row r="8374" spans="4:5">
      <c r="D8374" s="168"/>
      <c r="E8374" s="169"/>
    </row>
    <row r="8375" spans="4:5">
      <c r="D8375" s="168"/>
      <c r="E8375" s="169"/>
    </row>
    <row r="8376" spans="4:5">
      <c r="D8376" s="168"/>
      <c r="E8376" s="169"/>
    </row>
    <row r="8377" spans="4:5">
      <c r="D8377" s="168"/>
      <c r="E8377" s="169"/>
    </row>
    <row r="8378" spans="4:5">
      <c r="D8378" s="168"/>
      <c r="E8378" s="169"/>
    </row>
    <row r="8379" spans="4:5">
      <c r="D8379" s="168"/>
      <c r="E8379" s="169"/>
    </row>
    <row r="8380" spans="4:5">
      <c r="D8380" s="168"/>
      <c r="E8380" s="169"/>
    </row>
    <row r="8381" spans="4:5">
      <c r="D8381" s="168"/>
      <c r="E8381" s="169"/>
    </row>
    <row r="8382" spans="4:5">
      <c r="D8382" s="168"/>
      <c r="E8382" s="169"/>
    </row>
    <row r="8383" spans="4:5">
      <c r="D8383" s="168"/>
      <c r="E8383" s="169"/>
    </row>
    <row r="8384" spans="4:5">
      <c r="D8384" s="168"/>
      <c r="E8384" s="169"/>
    </row>
    <row r="8385" spans="4:5">
      <c r="D8385" s="168"/>
      <c r="E8385" s="169"/>
    </row>
    <row r="8386" spans="4:5">
      <c r="D8386" s="168"/>
      <c r="E8386" s="169"/>
    </row>
    <row r="8387" spans="4:5">
      <c r="D8387" s="168"/>
      <c r="E8387" s="169"/>
    </row>
    <row r="8388" spans="4:5">
      <c r="D8388" s="168"/>
      <c r="E8388" s="169"/>
    </row>
    <row r="8389" spans="4:5">
      <c r="D8389" s="168"/>
      <c r="E8389" s="169"/>
    </row>
    <row r="8390" spans="4:5">
      <c r="D8390" s="168"/>
      <c r="E8390" s="169"/>
    </row>
    <row r="8391" spans="4:5">
      <c r="D8391" s="168"/>
      <c r="E8391" s="169"/>
    </row>
    <row r="8392" spans="4:5">
      <c r="D8392" s="168"/>
      <c r="E8392" s="169"/>
    </row>
    <row r="8393" spans="4:5">
      <c r="D8393" s="168"/>
      <c r="E8393" s="169"/>
    </row>
    <row r="8394" spans="4:5">
      <c r="D8394" s="168"/>
      <c r="E8394" s="169"/>
    </row>
    <row r="8395" spans="4:5">
      <c r="D8395" s="168"/>
      <c r="E8395" s="169"/>
    </row>
    <row r="8396" spans="4:5">
      <c r="D8396" s="168"/>
      <c r="E8396" s="169"/>
    </row>
    <row r="8397" spans="4:5">
      <c r="D8397" s="168"/>
      <c r="E8397" s="169"/>
    </row>
    <row r="8398" spans="4:5">
      <c r="D8398" s="168"/>
      <c r="E8398" s="169"/>
    </row>
    <row r="8399" spans="4:5">
      <c r="D8399" s="168"/>
      <c r="E8399" s="169"/>
    </row>
    <row r="8400" spans="4:5">
      <c r="D8400" s="168"/>
      <c r="E8400" s="169"/>
    </row>
    <row r="8401" spans="4:5">
      <c r="D8401" s="168"/>
      <c r="E8401" s="169"/>
    </row>
    <row r="8402" spans="4:5">
      <c r="D8402" s="168"/>
      <c r="E8402" s="169"/>
    </row>
    <row r="8403" spans="4:5">
      <c r="D8403" s="168"/>
      <c r="E8403" s="169"/>
    </row>
    <row r="8404" spans="4:5">
      <c r="D8404" s="168"/>
      <c r="E8404" s="169"/>
    </row>
    <row r="8405" spans="4:5">
      <c r="D8405" s="168"/>
      <c r="E8405" s="169"/>
    </row>
    <row r="8406" spans="4:5">
      <c r="D8406" s="168"/>
      <c r="E8406" s="169"/>
    </row>
    <row r="8407" spans="4:5">
      <c r="D8407" s="168"/>
      <c r="E8407" s="169"/>
    </row>
    <row r="8408" spans="4:5">
      <c r="D8408" s="168"/>
      <c r="E8408" s="169"/>
    </row>
    <row r="8409" spans="4:5">
      <c r="D8409" s="168"/>
      <c r="E8409" s="169"/>
    </row>
    <row r="8410" spans="4:5">
      <c r="D8410" s="168"/>
      <c r="E8410" s="169"/>
    </row>
    <row r="8411" spans="4:5">
      <c r="D8411" s="168"/>
      <c r="E8411" s="169"/>
    </row>
    <row r="8412" spans="4:5">
      <c r="D8412" s="168"/>
      <c r="E8412" s="169"/>
    </row>
    <row r="8413" spans="4:5">
      <c r="D8413" s="168"/>
      <c r="E8413" s="169"/>
    </row>
    <row r="8414" spans="4:5">
      <c r="D8414" s="168"/>
      <c r="E8414" s="169"/>
    </row>
    <row r="8415" spans="4:5">
      <c r="D8415" s="168"/>
      <c r="E8415" s="169"/>
    </row>
    <row r="8416" spans="4:5">
      <c r="D8416" s="168"/>
      <c r="E8416" s="169"/>
    </row>
    <row r="8417" spans="4:5">
      <c r="D8417" s="168"/>
      <c r="E8417" s="169"/>
    </row>
    <row r="8418" spans="4:5">
      <c r="D8418" s="168"/>
      <c r="E8418" s="169"/>
    </row>
    <row r="8419" spans="4:5">
      <c r="D8419" s="168"/>
      <c r="E8419" s="169"/>
    </row>
    <row r="8420" spans="4:5">
      <c r="D8420" s="168"/>
      <c r="E8420" s="169"/>
    </row>
    <row r="8421" spans="4:5">
      <c r="D8421" s="168"/>
      <c r="E8421" s="169"/>
    </row>
    <row r="8422" spans="4:5">
      <c r="D8422" s="168"/>
      <c r="E8422" s="169"/>
    </row>
    <row r="8423" spans="4:5">
      <c r="D8423" s="168"/>
      <c r="E8423" s="169"/>
    </row>
    <row r="8424" spans="4:5">
      <c r="D8424" s="168"/>
      <c r="E8424" s="169"/>
    </row>
    <row r="8425" spans="4:5">
      <c r="D8425" s="168"/>
      <c r="E8425" s="169"/>
    </row>
    <row r="8426" spans="4:5">
      <c r="D8426" s="168"/>
      <c r="E8426" s="169"/>
    </row>
    <row r="8427" spans="4:5">
      <c r="D8427" s="168"/>
      <c r="E8427" s="169"/>
    </row>
    <row r="8428" spans="4:5">
      <c r="D8428" s="168"/>
      <c r="E8428" s="169"/>
    </row>
    <row r="8429" spans="4:5">
      <c r="D8429" s="168"/>
      <c r="E8429" s="169"/>
    </row>
    <row r="8430" spans="4:5">
      <c r="D8430" s="168"/>
      <c r="E8430" s="169"/>
    </row>
    <row r="8431" spans="4:5">
      <c r="D8431" s="168"/>
      <c r="E8431" s="169"/>
    </row>
    <row r="8432" spans="4:5">
      <c r="D8432" s="168"/>
      <c r="E8432" s="169"/>
    </row>
    <row r="8433" spans="4:5">
      <c r="D8433" s="168"/>
      <c r="E8433" s="169"/>
    </row>
    <row r="8434" spans="4:5">
      <c r="D8434" s="168"/>
      <c r="E8434" s="169"/>
    </row>
    <row r="8435" spans="4:5">
      <c r="D8435" s="168"/>
      <c r="E8435" s="169"/>
    </row>
    <row r="8436" spans="4:5">
      <c r="D8436" s="168"/>
      <c r="E8436" s="169"/>
    </row>
    <row r="8437" spans="4:5">
      <c r="D8437" s="168"/>
      <c r="E8437" s="169"/>
    </row>
    <row r="8438" spans="4:5">
      <c r="D8438" s="168"/>
      <c r="E8438" s="169"/>
    </row>
    <row r="8439" spans="4:5">
      <c r="D8439" s="168"/>
      <c r="E8439" s="169"/>
    </row>
    <row r="8440" spans="4:5">
      <c r="D8440" s="168"/>
      <c r="E8440" s="169"/>
    </row>
    <row r="8441" spans="4:5">
      <c r="D8441" s="168"/>
      <c r="E8441" s="169"/>
    </row>
    <row r="8442" spans="4:5">
      <c r="D8442" s="168"/>
      <c r="E8442" s="169"/>
    </row>
    <row r="8443" spans="4:5">
      <c r="D8443" s="168"/>
      <c r="E8443" s="169"/>
    </row>
    <row r="8444" spans="4:5">
      <c r="D8444" s="168"/>
      <c r="E8444" s="169"/>
    </row>
    <row r="8445" spans="4:5">
      <c r="D8445" s="168"/>
      <c r="E8445" s="169"/>
    </row>
    <row r="8446" spans="4:5">
      <c r="D8446" s="168"/>
      <c r="E8446" s="169"/>
    </row>
    <row r="8447" spans="4:5">
      <c r="D8447" s="168"/>
      <c r="E8447" s="169"/>
    </row>
    <row r="8448" spans="4:5">
      <c r="D8448" s="168"/>
      <c r="E8448" s="169"/>
    </row>
    <row r="8449" spans="4:5">
      <c r="D8449" s="168"/>
      <c r="E8449" s="169"/>
    </row>
    <row r="8450" spans="4:5">
      <c r="D8450" s="168"/>
      <c r="E8450" s="169"/>
    </row>
    <row r="8451" spans="4:5">
      <c r="D8451" s="168"/>
      <c r="E8451" s="169"/>
    </row>
    <row r="8452" spans="4:5">
      <c r="D8452" s="168"/>
      <c r="E8452" s="169"/>
    </row>
    <row r="8453" spans="4:5">
      <c r="D8453" s="168"/>
      <c r="E8453" s="169"/>
    </row>
    <row r="8454" spans="4:5">
      <c r="D8454" s="168"/>
      <c r="E8454" s="169"/>
    </row>
    <row r="8455" spans="4:5">
      <c r="D8455" s="168"/>
      <c r="E8455" s="169"/>
    </row>
    <row r="8456" spans="4:5">
      <c r="D8456" s="168"/>
      <c r="E8456" s="169"/>
    </row>
    <row r="8457" spans="4:5">
      <c r="D8457" s="168"/>
      <c r="E8457" s="169"/>
    </row>
    <row r="8458" spans="4:5">
      <c r="D8458" s="168"/>
      <c r="E8458" s="169"/>
    </row>
    <row r="8459" spans="4:5">
      <c r="D8459" s="168"/>
      <c r="E8459" s="169"/>
    </row>
    <row r="8460" spans="4:5">
      <c r="D8460" s="168"/>
      <c r="E8460" s="169"/>
    </row>
    <row r="8461" spans="4:5">
      <c r="D8461" s="168"/>
      <c r="E8461" s="169"/>
    </row>
    <row r="8462" spans="4:5">
      <c r="D8462" s="168"/>
      <c r="E8462" s="169"/>
    </row>
    <row r="8463" spans="4:5">
      <c r="D8463" s="168"/>
      <c r="E8463" s="169"/>
    </row>
    <row r="8464" spans="4:5">
      <c r="D8464" s="168"/>
      <c r="E8464" s="169"/>
    </row>
    <row r="8465" spans="4:5">
      <c r="D8465" s="168"/>
      <c r="E8465" s="169"/>
    </row>
    <row r="8466" spans="4:5">
      <c r="D8466" s="168"/>
      <c r="E8466" s="169"/>
    </row>
    <row r="8467" spans="4:5">
      <c r="D8467" s="168"/>
      <c r="E8467" s="169"/>
    </row>
    <row r="8468" spans="4:5">
      <c r="D8468" s="168"/>
      <c r="E8468" s="169"/>
    </row>
    <row r="8469" spans="4:5">
      <c r="D8469" s="168"/>
      <c r="E8469" s="169"/>
    </row>
    <row r="8470" spans="4:5">
      <c r="D8470" s="168"/>
      <c r="E8470" s="169"/>
    </row>
    <row r="8471" spans="4:5">
      <c r="D8471" s="168"/>
      <c r="E8471" s="169"/>
    </row>
    <row r="8472" spans="4:5">
      <c r="D8472" s="168"/>
      <c r="E8472" s="169"/>
    </row>
    <row r="8473" spans="4:5">
      <c r="D8473" s="168"/>
      <c r="E8473" s="169"/>
    </row>
    <row r="8474" spans="4:5">
      <c r="D8474" s="168"/>
      <c r="E8474" s="169"/>
    </row>
    <row r="8475" spans="4:5">
      <c r="D8475" s="168"/>
      <c r="E8475" s="169"/>
    </row>
    <row r="8476" spans="4:5">
      <c r="D8476" s="168"/>
      <c r="E8476" s="169"/>
    </row>
    <row r="8477" spans="4:5">
      <c r="D8477" s="168"/>
      <c r="E8477" s="169"/>
    </row>
    <row r="8478" spans="4:5">
      <c r="D8478" s="168"/>
      <c r="E8478" s="169"/>
    </row>
    <row r="8479" spans="4:5">
      <c r="D8479" s="168"/>
      <c r="E8479" s="169"/>
    </row>
    <row r="8480" spans="4:5">
      <c r="D8480" s="168"/>
      <c r="E8480" s="169"/>
    </row>
    <row r="8481" spans="4:5">
      <c r="D8481" s="168"/>
      <c r="E8481" s="169"/>
    </row>
    <row r="8482" spans="4:5">
      <c r="D8482" s="168"/>
      <c r="E8482" s="169"/>
    </row>
    <row r="8483" spans="4:5">
      <c r="D8483" s="168"/>
      <c r="E8483" s="169"/>
    </row>
    <row r="8484" spans="4:5">
      <c r="D8484" s="168"/>
      <c r="E8484" s="169"/>
    </row>
    <row r="8485" spans="4:5">
      <c r="D8485" s="168"/>
      <c r="E8485" s="169"/>
    </row>
    <row r="8486" spans="4:5">
      <c r="D8486" s="168"/>
      <c r="E8486" s="169"/>
    </row>
    <row r="8487" spans="4:5">
      <c r="D8487" s="168"/>
      <c r="E8487" s="169"/>
    </row>
    <row r="8488" spans="4:5">
      <c r="D8488" s="168"/>
      <c r="E8488" s="169"/>
    </row>
    <row r="8489" spans="4:5">
      <c r="D8489" s="168"/>
      <c r="E8489" s="169"/>
    </row>
    <row r="8490" spans="4:5">
      <c r="D8490" s="168"/>
      <c r="E8490" s="169"/>
    </row>
    <row r="8491" spans="4:5">
      <c r="D8491" s="168"/>
      <c r="E8491" s="169"/>
    </row>
    <row r="8492" spans="4:5">
      <c r="D8492" s="168"/>
      <c r="E8492" s="169"/>
    </row>
    <row r="8493" spans="4:5">
      <c r="D8493" s="168"/>
      <c r="E8493" s="169"/>
    </row>
    <row r="8494" spans="4:5">
      <c r="D8494" s="168"/>
      <c r="E8494" s="169"/>
    </row>
    <row r="8495" spans="4:5">
      <c r="D8495" s="168"/>
      <c r="E8495" s="169"/>
    </row>
    <row r="8496" spans="4:5">
      <c r="D8496" s="168"/>
      <c r="E8496" s="169"/>
    </row>
    <row r="8497" spans="4:5">
      <c r="D8497" s="168"/>
      <c r="E8497" s="169"/>
    </row>
    <row r="8498" spans="4:5">
      <c r="D8498" s="168"/>
      <c r="E8498" s="169"/>
    </row>
    <row r="8499" spans="4:5">
      <c r="D8499" s="168"/>
      <c r="E8499" s="169"/>
    </row>
    <row r="8500" spans="4:5">
      <c r="D8500" s="168"/>
      <c r="E8500" s="169"/>
    </row>
    <row r="8501" spans="4:5">
      <c r="D8501" s="168"/>
      <c r="E8501" s="169"/>
    </row>
    <row r="8502" spans="4:5">
      <c r="D8502" s="168"/>
      <c r="E8502" s="169"/>
    </row>
    <row r="8503" spans="4:5">
      <c r="D8503" s="168"/>
      <c r="E8503" s="169"/>
    </row>
    <row r="8504" spans="4:5">
      <c r="D8504" s="168"/>
      <c r="E8504" s="169"/>
    </row>
    <row r="8505" spans="4:5">
      <c r="D8505" s="168"/>
      <c r="E8505" s="169"/>
    </row>
    <row r="8506" spans="4:5">
      <c r="D8506" s="168"/>
      <c r="E8506" s="169"/>
    </row>
    <row r="8507" spans="4:5">
      <c r="D8507" s="168"/>
      <c r="E8507" s="169"/>
    </row>
    <row r="8508" spans="4:5">
      <c r="D8508" s="168"/>
      <c r="E8508" s="169"/>
    </row>
    <row r="8509" spans="4:5">
      <c r="D8509" s="168"/>
      <c r="E8509" s="169"/>
    </row>
    <row r="8510" spans="4:5">
      <c r="D8510" s="168"/>
      <c r="E8510" s="169"/>
    </row>
    <row r="8511" spans="4:5">
      <c r="D8511" s="168"/>
      <c r="E8511" s="169"/>
    </row>
    <row r="8512" spans="4:5">
      <c r="D8512" s="168"/>
      <c r="E8512" s="169"/>
    </row>
    <row r="8513" spans="4:5">
      <c r="D8513" s="168"/>
      <c r="E8513" s="169"/>
    </row>
    <row r="8514" spans="4:5">
      <c r="D8514" s="168"/>
      <c r="E8514" s="169"/>
    </row>
    <row r="8515" spans="4:5">
      <c r="D8515" s="168"/>
      <c r="E8515" s="169"/>
    </row>
    <row r="8516" spans="4:5">
      <c r="D8516" s="168"/>
      <c r="E8516" s="169"/>
    </row>
    <row r="8517" spans="4:5">
      <c r="D8517" s="168"/>
      <c r="E8517" s="169"/>
    </row>
    <row r="8518" spans="4:5">
      <c r="D8518" s="168"/>
      <c r="E8518" s="169"/>
    </row>
    <row r="8519" spans="4:5">
      <c r="D8519" s="168"/>
      <c r="E8519" s="169"/>
    </row>
    <row r="8520" spans="4:5">
      <c r="D8520" s="168"/>
      <c r="E8520" s="169"/>
    </row>
    <row r="8521" spans="4:5">
      <c r="D8521" s="168"/>
      <c r="E8521" s="169"/>
    </row>
    <row r="8522" spans="4:5">
      <c r="D8522" s="168"/>
      <c r="E8522" s="169"/>
    </row>
    <row r="8523" spans="4:5">
      <c r="D8523" s="168"/>
      <c r="E8523" s="169"/>
    </row>
    <row r="8524" spans="4:5">
      <c r="D8524" s="168"/>
      <c r="E8524" s="169"/>
    </row>
    <row r="8525" spans="4:5">
      <c r="D8525" s="168"/>
      <c r="E8525" s="169"/>
    </row>
    <row r="8526" spans="4:5">
      <c r="D8526" s="168"/>
      <c r="E8526" s="169"/>
    </row>
    <row r="8527" spans="4:5">
      <c r="D8527" s="168"/>
      <c r="E8527" s="169"/>
    </row>
    <row r="8528" spans="4:5">
      <c r="D8528" s="168"/>
      <c r="E8528" s="169"/>
    </row>
    <row r="8529" spans="4:5">
      <c r="D8529" s="168"/>
      <c r="E8529" s="169"/>
    </row>
    <row r="8530" spans="4:5">
      <c r="D8530" s="168"/>
      <c r="E8530" s="169"/>
    </row>
    <row r="8531" spans="4:5">
      <c r="D8531" s="168"/>
      <c r="E8531" s="169"/>
    </row>
    <row r="8532" spans="4:5">
      <c r="D8532" s="168"/>
      <c r="E8532" s="169"/>
    </row>
    <row r="8533" spans="4:5">
      <c r="D8533" s="168"/>
      <c r="E8533" s="169"/>
    </row>
    <row r="8534" spans="4:5">
      <c r="D8534" s="168"/>
      <c r="E8534" s="169"/>
    </row>
    <row r="8535" spans="4:5">
      <c r="D8535" s="168"/>
      <c r="E8535" s="169"/>
    </row>
    <row r="8536" spans="4:5">
      <c r="D8536" s="168"/>
      <c r="E8536" s="169"/>
    </row>
    <row r="8537" spans="4:5">
      <c r="D8537" s="168"/>
      <c r="E8537" s="169"/>
    </row>
    <row r="8538" spans="4:5">
      <c r="D8538" s="168"/>
      <c r="E8538" s="169"/>
    </row>
    <row r="8539" spans="4:5">
      <c r="D8539" s="168"/>
      <c r="E8539" s="169"/>
    </row>
    <row r="8540" spans="4:5">
      <c r="D8540" s="168"/>
      <c r="E8540" s="169"/>
    </row>
    <row r="8541" spans="4:5">
      <c r="D8541" s="168"/>
      <c r="E8541" s="169"/>
    </row>
    <row r="8542" spans="4:5">
      <c r="D8542" s="168"/>
      <c r="E8542" s="169"/>
    </row>
    <row r="8543" spans="4:5">
      <c r="D8543" s="168"/>
      <c r="E8543" s="169"/>
    </row>
    <row r="8544" spans="4:5">
      <c r="D8544" s="168"/>
      <c r="E8544" s="169"/>
    </row>
    <row r="8545" spans="4:5">
      <c r="D8545" s="168"/>
      <c r="E8545" s="169"/>
    </row>
    <row r="8546" spans="4:5">
      <c r="D8546" s="168"/>
      <c r="E8546" s="169"/>
    </row>
    <row r="8547" spans="4:5">
      <c r="D8547" s="168"/>
      <c r="E8547" s="169"/>
    </row>
    <row r="8548" spans="4:5">
      <c r="D8548" s="168"/>
      <c r="E8548" s="169"/>
    </row>
    <row r="8549" spans="4:5">
      <c r="D8549" s="168"/>
      <c r="E8549" s="169"/>
    </row>
    <row r="8550" spans="4:5">
      <c r="D8550" s="168"/>
      <c r="E8550" s="169"/>
    </row>
    <row r="8551" spans="4:5">
      <c r="D8551" s="168"/>
      <c r="E8551" s="169"/>
    </row>
    <row r="8552" spans="4:5">
      <c r="D8552" s="168"/>
      <c r="E8552" s="169"/>
    </row>
    <row r="8553" spans="4:5">
      <c r="D8553" s="168"/>
      <c r="E8553" s="169"/>
    </row>
    <row r="8554" spans="4:5">
      <c r="D8554" s="168"/>
      <c r="E8554" s="169"/>
    </row>
    <row r="8555" spans="4:5">
      <c r="D8555" s="168"/>
      <c r="E8555" s="169"/>
    </row>
    <row r="8556" spans="4:5">
      <c r="D8556" s="168"/>
      <c r="E8556" s="169"/>
    </row>
    <row r="8557" spans="4:5">
      <c r="D8557" s="168"/>
      <c r="E8557" s="169"/>
    </row>
    <row r="8558" spans="4:5">
      <c r="D8558" s="168"/>
      <c r="E8558" s="169"/>
    </row>
    <row r="8559" spans="4:5">
      <c r="D8559" s="168"/>
      <c r="E8559" s="169"/>
    </row>
    <row r="8560" spans="4:5">
      <c r="D8560" s="168"/>
      <c r="E8560" s="169"/>
    </row>
    <row r="8561" spans="4:5">
      <c r="D8561" s="168"/>
      <c r="E8561" s="169"/>
    </row>
    <row r="8562" spans="4:5">
      <c r="D8562" s="168"/>
      <c r="E8562" s="169"/>
    </row>
    <row r="8563" spans="4:5">
      <c r="D8563" s="168"/>
      <c r="E8563" s="169"/>
    </row>
    <row r="8564" spans="4:5">
      <c r="D8564" s="168"/>
      <c r="E8564" s="169"/>
    </row>
    <row r="8565" spans="4:5">
      <c r="D8565" s="168"/>
      <c r="E8565" s="169"/>
    </row>
    <row r="8566" spans="4:5">
      <c r="D8566" s="168"/>
      <c r="E8566" s="169"/>
    </row>
    <row r="8567" spans="4:5">
      <c r="D8567" s="168"/>
      <c r="E8567" s="169"/>
    </row>
    <row r="8568" spans="4:5">
      <c r="D8568" s="168"/>
      <c r="E8568" s="169"/>
    </row>
    <row r="8569" spans="4:5">
      <c r="D8569" s="168"/>
      <c r="E8569" s="169"/>
    </row>
    <row r="8570" spans="4:5">
      <c r="D8570" s="168"/>
      <c r="E8570" s="169"/>
    </row>
    <row r="8571" spans="4:5">
      <c r="D8571" s="168"/>
      <c r="E8571" s="169"/>
    </row>
    <row r="8572" spans="4:5">
      <c r="D8572" s="168"/>
      <c r="E8572" s="169"/>
    </row>
    <row r="8573" spans="4:5">
      <c r="D8573" s="168"/>
      <c r="E8573" s="169"/>
    </row>
    <row r="8574" spans="4:5">
      <c r="D8574" s="168"/>
      <c r="E8574" s="169"/>
    </row>
    <row r="8575" spans="4:5">
      <c r="D8575" s="168"/>
      <c r="E8575" s="169"/>
    </row>
    <row r="8576" spans="4:5">
      <c r="D8576" s="168"/>
      <c r="E8576" s="169"/>
    </row>
    <row r="8577" spans="4:5">
      <c r="D8577" s="168"/>
      <c r="E8577" s="169"/>
    </row>
    <row r="8578" spans="4:5">
      <c r="D8578" s="168"/>
      <c r="E8578" s="169"/>
    </row>
    <row r="8579" spans="4:5">
      <c r="D8579" s="168"/>
      <c r="E8579" s="169"/>
    </row>
    <row r="8580" spans="4:5">
      <c r="D8580" s="168"/>
      <c r="E8580" s="169"/>
    </row>
    <row r="8581" spans="4:5">
      <c r="D8581" s="168"/>
      <c r="E8581" s="169"/>
    </row>
    <row r="8582" spans="4:5">
      <c r="D8582" s="168"/>
      <c r="E8582" s="169"/>
    </row>
    <row r="8583" spans="4:5">
      <c r="D8583" s="168"/>
      <c r="E8583" s="169"/>
    </row>
    <row r="8584" spans="4:5">
      <c r="D8584" s="168"/>
      <c r="E8584" s="169"/>
    </row>
    <row r="8585" spans="4:5">
      <c r="D8585" s="168"/>
      <c r="E8585" s="169"/>
    </row>
    <row r="8586" spans="4:5">
      <c r="D8586" s="168"/>
      <c r="E8586" s="169"/>
    </row>
    <row r="8587" spans="4:5">
      <c r="D8587" s="168"/>
      <c r="E8587" s="169"/>
    </row>
    <row r="8588" spans="4:5">
      <c r="D8588" s="168"/>
      <c r="E8588" s="169"/>
    </row>
    <row r="8589" spans="4:5">
      <c r="D8589" s="168"/>
      <c r="E8589" s="169"/>
    </row>
    <row r="8590" spans="4:5">
      <c r="D8590" s="168"/>
      <c r="E8590" s="169"/>
    </row>
    <row r="8591" spans="4:5">
      <c r="D8591" s="168"/>
      <c r="E8591" s="169"/>
    </row>
    <row r="8592" spans="4:5">
      <c r="D8592" s="168"/>
      <c r="E8592" s="169"/>
    </row>
    <row r="8593" spans="4:5">
      <c r="D8593" s="168"/>
      <c r="E8593" s="169"/>
    </row>
    <row r="8594" spans="4:5">
      <c r="D8594" s="168"/>
      <c r="E8594" s="169"/>
    </row>
    <row r="8595" spans="4:5">
      <c r="D8595" s="168"/>
      <c r="E8595" s="169"/>
    </row>
    <row r="8596" spans="4:5">
      <c r="D8596" s="168"/>
      <c r="E8596" s="169"/>
    </row>
    <row r="8597" spans="4:5">
      <c r="D8597" s="168"/>
      <c r="E8597" s="169"/>
    </row>
    <row r="8598" spans="4:5">
      <c r="D8598" s="168"/>
      <c r="E8598" s="169"/>
    </row>
    <row r="8599" spans="4:5">
      <c r="D8599" s="168"/>
      <c r="E8599" s="169"/>
    </row>
    <row r="8600" spans="4:5">
      <c r="D8600" s="168"/>
      <c r="E8600" s="169"/>
    </row>
    <row r="8601" spans="4:5">
      <c r="D8601" s="168"/>
      <c r="E8601" s="169"/>
    </row>
    <row r="8602" spans="4:5">
      <c r="D8602" s="168"/>
      <c r="E8602" s="169"/>
    </row>
    <row r="8603" spans="4:5">
      <c r="D8603" s="168"/>
      <c r="E8603" s="169"/>
    </row>
    <row r="8604" spans="4:5">
      <c r="D8604" s="168"/>
      <c r="E8604" s="169"/>
    </row>
    <row r="8605" spans="4:5">
      <c r="D8605" s="168"/>
      <c r="E8605" s="169"/>
    </row>
    <row r="8606" spans="4:5">
      <c r="D8606" s="168"/>
      <c r="E8606" s="169"/>
    </row>
    <row r="8607" spans="4:5">
      <c r="D8607" s="168"/>
      <c r="E8607" s="169"/>
    </row>
    <row r="8608" spans="4:5">
      <c r="D8608" s="168"/>
      <c r="E8608" s="169"/>
    </row>
    <row r="8609" spans="4:5">
      <c r="D8609" s="168"/>
      <c r="E8609" s="169"/>
    </row>
    <row r="8610" spans="4:5">
      <c r="D8610" s="168"/>
      <c r="E8610" s="169"/>
    </row>
    <row r="8611" spans="4:5">
      <c r="D8611" s="168"/>
      <c r="E8611" s="169"/>
    </row>
    <row r="8612" spans="4:5">
      <c r="D8612" s="168"/>
      <c r="E8612" s="169"/>
    </row>
    <row r="8613" spans="4:5">
      <c r="D8613" s="168"/>
      <c r="E8613" s="169"/>
    </row>
    <row r="8614" spans="4:5">
      <c r="D8614" s="168"/>
      <c r="E8614" s="169"/>
    </row>
    <row r="8615" spans="4:5">
      <c r="D8615" s="168"/>
      <c r="E8615" s="169"/>
    </row>
    <row r="8616" spans="4:5">
      <c r="D8616" s="168"/>
      <c r="E8616" s="169"/>
    </row>
    <row r="8617" spans="4:5">
      <c r="D8617" s="168"/>
      <c r="E8617" s="169"/>
    </row>
    <row r="8618" spans="4:5">
      <c r="D8618" s="168"/>
      <c r="E8618" s="169"/>
    </row>
    <row r="8619" spans="4:5">
      <c r="D8619" s="168"/>
      <c r="E8619" s="169"/>
    </row>
    <row r="8620" spans="4:5">
      <c r="D8620" s="168"/>
      <c r="E8620" s="169"/>
    </row>
    <row r="8621" spans="4:5">
      <c r="D8621" s="168"/>
      <c r="E8621" s="169"/>
    </row>
    <row r="8622" spans="4:5">
      <c r="D8622" s="168"/>
      <c r="E8622" s="169"/>
    </row>
    <row r="8623" spans="4:5">
      <c r="D8623" s="168"/>
      <c r="E8623" s="169"/>
    </row>
    <row r="8624" spans="4:5">
      <c r="D8624" s="168"/>
      <c r="E8624" s="169"/>
    </row>
    <row r="8625" spans="4:5">
      <c r="D8625" s="168"/>
      <c r="E8625" s="169"/>
    </row>
    <row r="8626" spans="4:5">
      <c r="D8626" s="168"/>
      <c r="E8626" s="169"/>
    </row>
    <row r="8627" spans="4:5">
      <c r="D8627" s="168"/>
      <c r="E8627" s="169"/>
    </row>
    <row r="8628" spans="4:5">
      <c r="D8628" s="168"/>
      <c r="E8628" s="169"/>
    </row>
    <row r="8629" spans="4:5">
      <c r="D8629" s="168"/>
      <c r="E8629" s="169"/>
    </row>
    <row r="8630" spans="4:5">
      <c r="D8630" s="168"/>
      <c r="E8630" s="169"/>
    </row>
    <row r="8631" spans="4:5">
      <c r="D8631" s="168"/>
      <c r="E8631" s="169"/>
    </row>
    <row r="8632" spans="4:5">
      <c r="D8632" s="168"/>
      <c r="E8632" s="169"/>
    </row>
    <row r="8633" spans="4:5">
      <c r="D8633" s="168"/>
      <c r="E8633" s="169"/>
    </row>
    <row r="8634" spans="4:5">
      <c r="D8634" s="168"/>
      <c r="E8634" s="169"/>
    </row>
    <row r="8635" spans="4:5">
      <c r="D8635" s="168"/>
      <c r="E8635" s="169"/>
    </row>
    <row r="8636" spans="4:5">
      <c r="D8636" s="168"/>
      <c r="E8636" s="169"/>
    </row>
    <row r="8637" spans="4:5">
      <c r="D8637" s="168"/>
      <c r="E8637" s="169"/>
    </row>
    <row r="8638" spans="4:5">
      <c r="D8638" s="168"/>
      <c r="E8638" s="169"/>
    </row>
    <row r="8639" spans="4:5">
      <c r="D8639" s="168"/>
      <c r="E8639" s="169"/>
    </row>
    <row r="8640" spans="4:5">
      <c r="D8640" s="168"/>
      <c r="E8640" s="169"/>
    </row>
    <row r="8641" spans="4:5">
      <c r="D8641" s="168"/>
      <c r="E8641" s="169"/>
    </row>
    <row r="8642" spans="4:5">
      <c r="D8642" s="168"/>
      <c r="E8642" s="169"/>
    </row>
    <row r="8643" spans="4:5">
      <c r="D8643" s="168"/>
      <c r="E8643" s="169"/>
    </row>
    <row r="8644" spans="4:5">
      <c r="D8644" s="168"/>
      <c r="E8644" s="169"/>
    </row>
    <row r="8645" spans="4:5">
      <c r="D8645" s="168"/>
      <c r="E8645" s="169"/>
    </row>
    <row r="8646" spans="4:5">
      <c r="D8646" s="168"/>
      <c r="E8646" s="169"/>
    </row>
    <row r="8647" spans="4:5">
      <c r="D8647" s="168"/>
      <c r="E8647" s="169"/>
    </row>
    <row r="8648" spans="4:5">
      <c r="D8648" s="168"/>
      <c r="E8648" s="169"/>
    </row>
    <row r="8649" spans="4:5">
      <c r="D8649" s="168"/>
      <c r="E8649" s="169"/>
    </row>
    <row r="8650" spans="4:5">
      <c r="D8650" s="168"/>
      <c r="E8650" s="169"/>
    </row>
    <row r="8651" spans="4:5">
      <c r="D8651" s="168"/>
      <c r="E8651" s="169"/>
    </row>
    <row r="8652" spans="4:5">
      <c r="D8652" s="168"/>
      <c r="E8652" s="169"/>
    </row>
    <row r="8653" spans="4:5">
      <c r="D8653" s="168"/>
      <c r="E8653" s="169"/>
    </row>
    <row r="8654" spans="4:5">
      <c r="D8654" s="168"/>
      <c r="E8654" s="169"/>
    </row>
    <row r="8655" spans="4:5">
      <c r="D8655" s="168"/>
      <c r="E8655" s="169"/>
    </row>
    <row r="8656" spans="4:5">
      <c r="D8656" s="168"/>
      <c r="E8656" s="169"/>
    </row>
    <row r="8657" spans="4:5">
      <c r="D8657" s="168"/>
      <c r="E8657" s="169"/>
    </row>
    <row r="8658" spans="4:5">
      <c r="D8658" s="168"/>
      <c r="E8658" s="169"/>
    </row>
    <row r="8659" spans="4:5">
      <c r="D8659" s="168"/>
      <c r="E8659" s="169"/>
    </row>
    <row r="8660" spans="4:5">
      <c r="D8660" s="168"/>
      <c r="E8660" s="169"/>
    </row>
    <row r="8661" spans="4:5">
      <c r="D8661" s="168"/>
      <c r="E8661" s="169"/>
    </row>
    <row r="8662" spans="4:5">
      <c r="D8662" s="168"/>
      <c r="E8662" s="169"/>
    </row>
    <row r="8663" spans="4:5">
      <c r="D8663" s="168"/>
      <c r="E8663" s="169"/>
    </row>
    <row r="8664" spans="4:5">
      <c r="D8664" s="168"/>
      <c r="E8664" s="169"/>
    </row>
    <row r="8665" spans="4:5">
      <c r="D8665" s="168"/>
      <c r="E8665" s="169"/>
    </row>
    <row r="8666" spans="4:5">
      <c r="D8666" s="168"/>
      <c r="E8666" s="169"/>
    </row>
    <row r="8667" spans="4:5">
      <c r="D8667" s="168"/>
      <c r="E8667" s="169"/>
    </row>
    <row r="8668" spans="4:5">
      <c r="D8668" s="168"/>
      <c r="E8668" s="169"/>
    </row>
    <row r="8669" spans="4:5">
      <c r="D8669" s="168"/>
      <c r="E8669" s="169"/>
    </row>
    <row r="8670" spans="4:5">
      <c r="D8670" s="168"/>
      <c r="E8670" s="169"/>
    </row>
    <row r="8671" spans="4:5">
      <c r="D8671" s="168"/>
      <c r="E8671" s="169"/>
    </row>
    <row r="8672" spans="4:5">
      <c r="D8672" s="168"/>
      <c r="E8672" s="169"/>
    </row>
    <row r="8673" spans="4:5">
      <c r="D8673" s="168"/>
      <c r="E8673" s="169"/>
    </row>
    <row r="8674" spans="4:5">
      <c r="D8674" s="168"/>
      <c r="E8674" s="169"/>
    </row>
    <row r="8675" spans="4:5">
      <c r="D8675" s="168"/>
      <c r="E8675" s="169"/>
    </row>
    <row r="8676" spans="4:5">
      <c r="D8676" s="168"/>
      <c r="E8676" s="169"/>
    </row>
    <row r="8677" spans="4:5">
      <c r="D8677" s="168"/>
      <c r="E8677" s="169"/>
    </row>
    <row r="8678" spans="4:5">
      <c r="D8678" s="168"/>
      <c r="E8678" s="169"/>
    </row>
    <row r="8679" spans="4:5">
      <c r="D8679" s="168"/>
      <c r="E8679" s="169"/>
    </row>
    <row r="8680" spans="4:5">
      <c r="D8680" s="168"/>
      <c r="E8680" s="169"/>
    </row>
    <row r="8681" spans="4:5">
      <c r="D8681" s="168"/>
      <c r="E8681" s="169"/>
    </row>
    <row r="8682" spans="4:5">
      <c r="D8682" s="168"/>
      <c r="E8682" s="169"/>
    </row>
    <row r="8683" spans="4:5">
      <c r="D8683" s="168"/>
      <c r="E8683" s="169"/>
    </row>
    <row r="8684" spans="4:5">
      <c r="D8684" s="168"/>
      <c r="E8684" s="169"/>
    </row>
    <row r="8685" spans="4:5">
      <c r="D8685" s="168"/>
      <c r="E8685" s="169"/>
    </row>
    <row r="8686" spans="4:5">
      <c r="D8686" s="168"/>
      <c r="E8686" s="169"/>
    </row>
    <row r="8687" spans="4:5">
      <c r="D8687" s="168"/>
      <c r="E8687" s="169"/>
    </row>
    <row r="8688" spans="4:5">
      <c r="D8688" s="168"/>
      <c r="E8688" s="169"/>
    </row>
    <row r="8689" spans="4:5">
      <c r="D8689" s="168"/>
      <c r="E8689" s="169"/>
    </row>
    <row r="8690" spans="4:5">
      <c r="D8690" s="168"/>
      <c r="E8690" s="169"/>
    </row>
    <row r="8691" spans="4:5">
      <c r="D8691" s="168"/>
      <c r="E8691" s="169"/>
    </row>
    <row r="8692" spans="4:5">
      <c r="D8692" s="168"/>
      <c r="E8692" s="169"/>
    </row>
    <row r="8693" spans="4:5">
      <c r="D8693" s="168"/>
      <c r="E8693" s="169"/>
    </row>
    <row r="8694" spans="4:5">
      <c r="D8694" s="168"/>
      <c r="E8694" s="169"/>
    </row>
    <row r="8695" spans="4:5">
      <c r="D8695" s="168"/>
      <c r="E8695" s="169"/>
    </row>
    <row r="8696" spans="4:5">
      <c r="D8696" s="168"/>
      <c r="E8696" s="169"/>
    </row>
    <row r="8697" spans="4:5">
      <c r="D8697" s="168"/>
      <c r="E8697" s="169"/>
    </row>
    <row r="8698" spans="4:5">
      <c r="D8698" s="168"/>
      <c r="E8698" s="169"/>
    </row>
    <row r="8699" spans="4:5">
      <c r="D8699" s="168"/>
      <c r="E8699" s="169"/>
    </row>
    <row r="8700" spans="4:5">
      <c r="D8700" s="168"/>
      <c r="E8700" s="169"/>
    </row>
    <row r="8701" spans="4:5">
      <c r="D8701" s="168"/>
      <c r="E8701" s="169"/>
    </row>
    <row r="8702" spans="4:5">
      <c r="D8702" s="168"/>
      <c r="E8702" s="169"/>
    </row>
    <row r="8703" spans="4:5">
      <c r="D8703" s="168"/>
      <c r="E8703" s="169"/>
    </row>
    <row r="8704" spans="4:5">
      <c r="D8704" s="168"/>
      <c r="E8704" s="169"/>
    </row>
    <row r="8705" spans="4:5">
      <c r="D8705" s="168"/>
      <c r="E8705" s="169"/>
    </row>
    <row r="8706" spans="4:5">
      <c r="D8706" s="168"/>
      <c r="E8706" s="169"/>
    </row>
    <row r="8707" spans="4:5">
      <c r="D8707" s="168"/>
      <c r="E8707" s="169"/>
    </row>
    <row r="8708" spans="4:5">
      <c r="D8708" s="168"/>
      <c r="E8708" s="169"/>
    </row>
    <row r="8709" spans="4:5">
      <c r="D8709" s="168"/>
      <c r="E8709" s="169"/>
    </row>
    <row r="8710" spans="4:5">
      <c r="D8710" s="168"/>
      <c r="E8710" s="169"/>
    </row>
    <row r="8711" spans="4:5">
      <c r="D8711" s="168"/>
      <c r="E8711" s="169"/>
    </row>
    <row r="8712" spans="4:5">
      <c r="D8712" s="168"/>
      <c r="E8712" s="169"/>
    </row>
    <row r="8713" spans="4:5">
      <c r="D8713" s="168"/>
      <c r="E8713" s="169"/>
    </row>
    <row r="8714" spans="4:5">
      <c r="D8714" s="168"/>
      <c r="E8714" s="169"/>
    </row>
    <row r="8715" spans="4:5">
      <c r="D8715" s="168"/>
      <c r="E8715" s="169"/>
    </row>
    <row r="8716" spans="4:5">
      <c r="D8716" s="168"/>
      <c r="E8716" s="169"/>
    </row>
    <row r="8717" spans="4:5">
      <c r="D8717" s="168"/>
      <c r="E8717" s="169"/>
    </row>
    <row r="8718" spans="4:5">
      <c r="D8718" s="168"/>
      <c r="E8718" s="169"/>
    </row>
    <row r="8719" spans="4:5">
      <c r="D8719" s="168"/>
      <c r="E8719" s="169"/>
    </row>
    <row r="8720" spans="4:5">
      <c r="D8720" s="168"/>
      <c r="E8720" s="169"/>
    </row>
    <row r="8721" spans="4:5">
      <c r="D8721" s="168"/>
      <c r="E8721" s="169"/>
    </row>
    <row r="8722" spans="4:5">
      <c r="D8722" s="168"/>
      <c r="E8722" s="169"/>
    </row>
    <row r="8723" spans="4:5">
      <c r="D8723" s="168"/>
      <c r="E8723" s="169"/>
    </row>
    <row r="8724" spans="4:5">
      <c r="D8724" s="168"/>
      <c r="E8724" s="169"/>
    </row>
    <row r="8725" spans="4:5">
      <c r="D8725" s="168"/>
      <c r="E8725" s="169"/>
    </row>
    <row r="8726" spans="4:5">
      <c r="D8726" s="168"/>
      <c r="E8726" s="169"/>
    </row>
    <row r="8727" spans="4:5">
      <c r="D8727" s="168"/>
      <c r="E8727" s="169"/>
    </row>
    <row r="8728" spans="4:5">
      <c r="D8728" s="168"/>
      <c r="E8728" s="169"/>
    </row>
    <row r="8729" spans="4:5">
      <c r="D8729" s="168"/>
      <c r="E8729" s="169"/>
    </row>
    <row r="8730" spans="4:5">
      <c r="D8730" s="168"/>
      <c r="E8730" s="169"/>
    </row>
    <row r="8731" spans="4:5">
      <c r="D8731" s="168"/>
      <c r="E8731" s="169"/>
    </row>
    <row r="8732" spans="4:5">
      <c r="D8732" s="168"/>
      <c r="E8732" s="169"/>
    </row>
    <row r="8733" spans="4:5">
      <c r="D8733" s="168"/>
      <c r="E8733" s="169"/>
    </row>
    <row r="8734" spans="4:5">
      <c r="D8734" s="168"/>
      <c r="E8734" s="169"/>
    </row>
    <row r="8735" spans="4:5">
      <c r="D8735" s="168"/>
      <c r="E8735" s="169"/>
    </row>
    <row r="8736" spans="4:5">
      <c r="D8736" s="168"/>
      <c r="E8736" s="169"/>
    </row>
    <row r="8737" spans="4:5">
      <c r="D8737" s="168"/>
      <c r="E8737" s="169"/>
    </row>
    <row r="8738" spans="4:5">
      <c r="D8738" s="168"/>
      <c r="E8738" s="169"/>
    </row>
    <row r="8739" spans="4:5">
      <c r="D8739" s="168"/>
      <c r="E8739" s="169"/>
    </row>
    <row r="8740" spans="4:5">
      <c r="D8740" s="168"/>
      <c r="E8740" s="169"/>
    </row>
    <row r="8741" spans="4:5">
      <c r="D8741" s="168"/>
      <c r="E8741" s="169"/>
    </row>
    <row r="8742" spans="4:5">
      <c r="D8742" s="168"/>
      <c r="E8742" s="169"/>
    </row>
    <row r="8743" spans="4:5">
      <c r="D8743" s="168"/>
      <c r="E8743" s="169"/>
    </row>
    <row r="8744" spans="4:5">
      <c r="D8744" s="168"/>
      <c r="E8744" s="169"/>
    </row>
    <row r="8745" spans="4:5">
      <c r="D8745" s="168"/>
      <c r="E8745" s="169"/>
    </row>
    <row r="8746" spans="4:5">
      <c r="D8746" s="168"/>
      <c r="E8746" s="169"/>
    </row>
    <row r="8747" spans="4:5">
      <c r="D8747" s="168"/>
      <c r="E8747" s="169"/>
    </row>
    <row r="8748" spans="4:5">
      <c r="D8748" s="168"/>
      <c r="E8748" s="169"/>
    </row>
    <row r="8749" spans="4:5">
      <c r="D8749" s="168"/>
      <c r="E8749" s="169"/>
    </row>
    <row r="8750" spans="4:5">
      <c r="D8750" s="168"/>
      <c r="E8750" s="169"/>
    </row>
    <row r="8751" spans="4:5">
      <c r="D8751" s="168"/>
      <c r="E8751" s="169"/>
    </row>
    <row r="8752" spans="4:5">
      <c r="D8752" s="168"/>
      <c r="E8752" s="169"/>
    </row>
    <row r="8753" spans="4:5">
      <c r="D8753" s="168"/>
      <c r="E8753" s="169"/>
    </row>
    <row r="8754" spans="4:5">
      <c r="D8754" s="168"/>
      <c r="E8754" s="169"/>
    </row>
    <row r="8755" spans="4:5">
      <c r="D8755" s="168"/>
      <c r="E8755" s="169"/>
    </row>
    <row r="8756" spans="4:5">
      <c r="D8756" s="168"/>
      <c r="E8756" s="169"/>
    </row>
    <row r="8757" spans="4:5">
      <c r="D8757" s="168"/>
      <c r="E8757" s="169"/>
    </row>
    <row r="8758" spans="4:5">
      <c r="D8758" s="168"/>
      <c r="E8758" s="169"/>
    </row>
    <row r="8759" spans="4:5">
      <c r="D8759" s="168"/>
      <c r="E8759" s="169"/>
    </row>
    <row r="8760" spans="4:5">
      <c r="D8760" s="168"/>
      <c r="E8760" s="169"/>
    </row>
    <row r="8761" spans="4:5">
      <c r="D8761" s="168"/>
      <c r="E8761" s="169"/>
    </row>
    <row r="8762" spans="4:5">
      <c r="D8762" s="168"/>
      <c r="E8762" s="169"/>
    </row>
    <row r="8763" spans="4:5">
      <c r="D8763" s="168"/>
      <c r="E8763" s="169"/>
    </row>
    <row r="8764" spans="4:5">
      <c r="D8764" s="168"/>
      <c r="E8764" s="169"/>
    </row>
    <row r="8765" spans="4:5">
      <c r="D8765" s="168"/>
      <c r="E8765" s="169"/>
    </row>
    <row r="8766" spans="4:5">
      <c r="D8766" s="168"/>
      <c r="E8766" s="169"/>
    </row>
    <row r="8767" spans="4:5">
      <c r="D8767" s="168"/>
      <c r="E8767" s="169"/>
    </row>
    <row r="8768" spans="4:5">
      <c r="D8768" s="168"/>
      <c r="E8768" s="169"/>
    </row>
    <row r="8769" spans="4:5">
      <c r="D8769" s="168"/>
      <c r="E8769" s="169"/>
    </row>
    <row r="8770" spans="4:5">
      <c r="D8770" s="168"/>
      <c r="E8770" s="169"/>
    </row>
    <row r="8771" spans="4:5">
      <c r="D8771" s="168"/>
      <c r="E8771" s="169"/>
    </row>
    <row r="8772" spans="4:5">
      <c r="D8772" s="168"/>
      <c r="E8772" s="169"/>
    </row>
    <row r="8773" spans="4:5">
      <c r="D8773" s="168"/>
      <c r="E8773" s="169"/>
    </row>
    <row r="8774" spans="4:5">
      <c r="D8774" s="168"/>
      <c r="E8774" s="169"/>
    </row>
    <row r="8775" spans="4:5">
      <c r="D8775" s="168"/>
      <c r="E8775" s="169"/>
    </row>
    <row r="8776" spans="4:5">
      <c r="D8776" s="168"/>
      <c r="E8776" s="169"/>
    </row>
    <row r="8777" spans="4:5">
      <c r="D8777" s="168"/>
      <c r="E8777" s="169"/>
    </row>
    <row r="8778" spans="4:5">
      <c r="D8778" s="168"/>
      <c r="E8778" s="169"/>
    </row>
    <row r="8779" spans="4:5">
      <c r="D8779" s="168"/>
      <c r="E8779" s="169"/>
    </row>
    <row r="8780" spans="4:5">
      <c r="D8780" s="168"/>
      <c r="E8780" s="169"/>
    </row>
    <row r="8781" spans="4:5">
      <c r="D8781" s="168"/>
      <c r="E8781" s="169"/>
    </row>
    <row r="8782" spans="4:5">
      <c r="D8782" s="168"/>
      <c r="E8782" s="169"/>
    </row>
    <row r="8783" spans="4:5">
      <c r="D8783" s="168"/>
      <c r="E8783" s="169"/>
    </row>
    <row r="8784" spans="4:5">
      <c r="D8784" s="168"/>
      <c r="E8784" s="169"/>
    </row>
    <row r="8785" spans="4:5">
      <c r="D8785" s="168"/>
      <c r="E8785" s="169"/>
    </row>
    <row r="8786" spans="4:5">
      <c r="D8786" s="168"/>
      <c r="E8786" s="169"/>
    </row>
    <row r="8787" spans="4:5">
      <c r="D8787" s="168"/>
      <c r="E8787" s="169"/>
    </row>
    <row r="8788" spans="4:5">
      <c r="D8788" s="168"/>
      <c r="E8788" s="169"/>
    </row>
    <row r="8789" spans="4:5">
      <c r="D8789" s="168"/>
      <c r="E8789" s="169"/>
    </row>
    <row r="8790" spans="4:5">
      <c r="D8790" s="168"/>
      <c r="E8790" s="169"/>
    </row>
    <row r="8791" spans="4:5">
      <c r="D8791" s="168"/>
      <c r="E8791" s="169"/>
    </row>
    <row r="8792" spans="4:5">
      <c r="D8792" s="168"/>
      <c r="E8792" s="169"/>
    </row>
    <row r="8793" spans="4:5">
      <c r="D8793" s="168"/>
      <c r="E8793" s="169"/>
    </row>
    <row r="8794" spans="4:5">
      <c r="D8794" s="168"/>
      <c r="E8794" s="169"/>
    </row>
    <row r="8795" spans="4:5">
      <c r="D8795" s="168"/>
      <c r="E8795" s="169"/>
    </row>
    <row r="8796" spans="4:5">
      <c r="D8796" s="168"/>
      <c r="E8796" s="169"/>
    </row>
    <row r="8797" spans="4:5">
      <c r="D8797" s="168"/>
      <c r="E8797" s="169"/>
    </row>
    <row r="8798" spans="4:5">
      <c r="D8798" s="168"/>
      <c r="E8798" s="169"/>
    </row>
    <row r="8799" spans="4:5">
      <c r="D8799" s="168"/>
      <c r="E8799" s="169"/>
    </row>
    <row r="8800" spans="4:5">
      <c r="D8800" s="168"/>
      <c r="E8800" s="169"/>
    </row>
    <row r="8801" spans="4:5">
      <c r="D8801" s="168"/>
      <c r="E8801" s="169"/>
    </row>
    <row r="8802" spans="4:5">
      <c r="D8802" s="168"/>
      <c r="E8802" s="169"/>
    </row>
    <row r="8803" spans="4:5">
      <c r="D8803" s="168"/>
      <c r="E8803" s="169"/>
    </row>
    <row r="8804" spans="4:5">
      <c r="D8804" s="168"/>
      <c r="E8804" s="169"/>
    </row>
    <row r="8805" spans="4:5">
      <c r="D8805" s="168"/>
      <c r="E8805" s="169"/>
    </row>
    <row r="8806" spans="4:5">
      <c r="D8806" s="168"/>
      <c r="E8806" s="169"/>
    </row>
    <row r="8807" spans="4:5">
      <c r="D8807" s="168"/>
      <c r="E8807" s="169"/>
    </row>
    <row r="8808" spans="4:5">
      <c r="D8808" s="168"/>
      <c r="E8808" s="169"/>
    </row>
    <row r="8809" spans="4:5">
      <c r="D8809" s="168"/>
      <c r="E8809" s="169"/>
    </row>
    <row r="8810" spans="4:5">
      <c r="D8810" s="168"/>
      <c r="E8810" s="169"/>
    </row>
    <row r="8811" spans="4:5">
      <c r="D8811" s="168"/>
      <c r="E8811" s="169"/>
    </row>
    <row r="8812" spans="4:5">
      <c r="D8812" s="168"/>
      <c r="E8812" s="169"/>
    </row>
    <row r="8813" spans="4:5">
      <c r="D8813" s="168"/>
      <c r="E8813" s="169"/>
    </row>
    <row r="8814" spans="4:5">
      <c r="D8814" s="168"/>
      <c r="E8814" s="169"/>
    </row>
    <row r="8815" spans="4:5">
      <c r="D8815" s="168"/>
      <c r="E8815" s="169"/>
    </row>
    <row r="8816" spans="4:5">
      <c r="D8816" s="168"/>
      <c r="E8816" s="169"/>
    </row>
    <row r="8817" spans="4:5">
      <c r="D8817" s="168"/>
      <c r="E8817" s="169"/>
    </row>
    <row r="8818" spans="4:5">
      <c r="D8818" s="168"/>
      <c r="E8818" s="169"/>
    </row>
    <row r="8819" spans="4:5">
      <c r="D8819" s="168"/>
      <c r="E8819" s="169"/>
    </row>
    <row r="8820" spans="4:5">
      <c r="D8820" s="168"/>
      <c r="E8820" s="169"/>
    </row>
    <row r="8821" spans="4:5">
      <c r="D8821" s="168"/>
      <c r="E8821" s="169"/>
    </row>
    <row r="8822" spans="4:5">
      <c r="D8822" s="168"/>
      <c r="E8822" s="169"/>
    </row>
    <row r="8823" spans="4:5">
      <c r="D8823" s="168"/>
      <c r="E8823" s="169"/>
    </row>
    <row r="8824" spans="4:5">
      <c r="D8824" s="168"/>
      <c r="E8824" s="169"/>
    </row>
    <row r="8825" spans="4:5">
      <c r="D8825" s="168"/>
      <c r="E8825" s="169"/>
    </row>
    <row r="8826" spans="4:5">
      <c r="D8826" s="168"/>
      <c r="E8826" s="169"/>
    </row>
    <row r="8827" spans="4:5">
      <c r="D8827" s="168"/>
      <c r="E8827" s="169"/>
    </row>
    <row r="8828" spans="4:5">
      <c r="D8828" s="168"/>
      <c r="E8828" s="169"/>
    </row>
    <row r="8829" spans="4:5">
      <c r="D8829" s="168"/>
      <c r="E8829" s="169"/>
    </row>
    <row r="8830" spans="4:5">
      <c r="D8830" s="168"/>
      <c r="E8830" s="169"/>
    </row>
    <row r="8831" spans="4:5">
      <c r="D8831" s="168"/>
      <c r="E8831" s="169"/>
    </row>
    <row r="8832" spans="4:5">
      <c r="D8832" s="168"/>
      <c r="E8832" s="169"/>
    </row>
    <row r="8833" spans="4:5">
      <c r="D8833" s="168"/>
      <c r="E8833" s="169"/>
    </row>
    <row r="8834" spans="4:5">
      <c r="D8834" s="168"/>
      <c r="E8834" s="169"/>
    </row>
    <row r="8835" spans="4:5">
      <c r="D8835" s="168"/>
      <c r="E8835" s="169"/>
    </row>
    <row r="8836" spans="4:5">
      <c r="D8836" s="168"/>
      <c r="E8836" s="169"/>
    </row>
    <row r="8837" spans="4:5">
      <c r="D8837" s="168"/>
      <c r="E8837" s="169"/>
    </row>
    <row r="8838" spans="4:5">
      <c r="D8838" s="168"/>
      <c r="E8838" s="169"/>
    </row>
    <row r="8839" spans="4:5">
      <c r="D8839" s="168"/>
      <c r="E8839" s="169"/>
    </row>
    <row r="8840" spans="4:5">
      <c r="D8840" s="168"/>
      <c r="E8840" s="169"/>
    </row>
    <row r="8841" spans="4:5">
      <c r="D8841" s="168"/>
      <c r="E8841" s="169"/>
    </row>
    <row r="8842" spans="4:5">
      <c r="D8842" s="168"/>
      <c r="E8842" s="169"/>
    </row>
    <row r="8843" spans="4:5">
      <c r="D8843" s="168"/>
      <c r="E8843" s="169"/>
    </row>
    <row r="8844" spans="4:5">
      <c r="D8844" s="168"/>
      <c r="E8844" s="169"/>
    </row>
    <row r="8845" spans="4:5">
      <c r="D8845" s="168"/>
      <c r="E8845" s="169"/>
    </row>
    <row r="8846" spans="4:5">
      <c r="D8846" s="168"/>
      <c r="E8846" s="169"/>
    </row>
    <row r="8847" spans="4:5">
      <c r="D8847" s="168"/>
      <c r="E8847" s="169"/>
    </row>
    <row r="8848" spans="4:5">
      <c r="D8848" s="168"/>
      <c r="E8848" s="169"/>
    </row>
    <row r="8849" spans="4:5">
      <c r="D8849" s="168"/>
      <c r="E8849" s="169"/>
    </row>
    <row r="8850" spans="4:5">
      <c r="D8850" s="168"/>
      <c r="E8850" s="169"/>
    </row>
    <row r="8851" spans="4:5">
      <c r="D8851" s="168"/>
      <c r="E8851" s="169"/>
    </row>
    <row r="8852" spans="4:5">
      <c r="D8852" s="168"/>
      <c r="E8852" s="169"/>
    </row>
    <row r="8853" spans="4:5">
      <c r="D8853" s="168"/>
      <c r="E8853" s="169"/>
    </row>
    <row r="8854" spans="4:5">
      <c r="D8854" s="168"/>
      <c r="E8854" s="169"/>
    </row>
    <row r="8855" spans="4:5">
      <c r="D8855" s="168"/>
      <c r="E8855" s="169"/>
    </row>
    <row r="8856" spans="4:5">
      <c r="D8856" s="168"/>
      <c r="E8856" s="169"/>
    </row>
    <row r="8857" spans="4:5">
      <c r="D8857" s="168"/>
      <c r="E8857" s="169"/>
    </row>
    <row r="8858" spans="4:5">
      <c r="D8858" s="168"/>
      <c r="E8858" s="169"/>
    </row>
    <row r="8859" spans="4:5">
      <c r="D8859" s="168"/>
      <c r="E8859" s="169"/>
    </row>
    <row r="8860" spans="4:5">
      <c r="D8860" s="168"/>
      <c r="E8860" s="169"/>
    </row>
    <row r="8861" spans="4:5">
      <c r="D8861" s="168"/>
      <c r="E8861" s="169"/>
    </row>
    <row r="8862" spans="4:5">
      <c r="D8862" s="168"/>
      <c r="E8862" s="169"/>
    </row>
    <row r="8863" spans="4:5">
      <c r="D8863" s="168"/>
      <c r="E8863" s="169"/>
    </row>
    <row r="8864" spans="4:5">
      <c r="D8864" s="168"/>
      <c r="E8864" s="169"/>
    </row>
    <row r="8865" spans="4:5">
      <c r="D8865" s="168"/>
      <c r="E8865" s="169"/>
    </row>
    <row r="8866" spans="4:5">
      <c r="D8866" s="168"/>
      <c r="E8866" s="169"/>
    </row>
    <row r="8867" spans="4:5">
      <c r="D8867" s="168"/>
      <c r="E8867" s="169"/>
    </row>
    <row r="8868" spans="4:5">
      <c r="D8868" s="168"/>
      <c r="E8868" s="169"/>
    </row>
    <row r="8869" spans="4:5">
      <c r="D8869" s="168"/>
      <c r="E8869" s="169"/>
    </row>
    <row r="8870" spans="4:5">
      <c r="D8870" s="168"/>
      <c r="E8870" s="169"/>
    </row>
    <row r="8871" spans="4:5">
      <c r="D8871" s="168"/>
      <c r="E8871" s="169"/>
    </row>
    <row r="8872" spans="4:5">
      <c r="D8872" s="168"/>
      <c r="E8872" s="169"/>
    </row>
    <row r="8873" spans="4:5">
      <c r="D8873" s="168"/>
      <c r="E8873" s="169"/>
    </row>
    <row r="8874" spans="4:5">
      <c r="D8874" s="168"/>
      <c r="E8874" s="169"/>
    </row>
    <row r="8875" spans="4:5">
      <c r="D8875" s="168"/>
      <c r="E8875" s="169"/>
    </row>
    <row r="8876" spans="4:5">
      <c r="D8876" s="168"/>
      <c r="E8876" s="169"/>
    </row>
    <row r="8877" spans="4:5">
      <c r="D8877" s="168"/>
      <c r="E8877" s="169"/>
    </row>
    <row r="8878" spans="4:5">
      <c r="D8878" s="168"/>
      <c r="E8878" s="169"/>
    </row>
    <row r="8879" spans="4:5">
      <c r="D8879" s="168"/>
      <c r="E8879" s="169"/>
    </row>
    <row r="8880" spans="4:5">
      <c r="D8880" s="168"/>
      <c r="E8880" s="169"/>
    </row>
    <row r="8881" spans="4:5">
      <c r="D8881" s="168"/>
      <c r="E8881" s="169"/>
    </row>
    <row r="8882" spans="4:5">
      <c r="D8882" s="168"/>
      <c r="E8882" s="169"/>
    </row>
    <row r="8883" spans="4:5">
      <c r="D8883" s="168"/>
      <c r="E8883" s="169"/>
    </row>
    <row r="8884" spans="4:5">
      <c r="D8884" s="168"/>
      <c r="E8884" s="169"/>
    </row>
    <row r="8885" spans="4:5">
      <c r="D8885" s="168"/>
      <c r="E8885" s="169"/>
    </row>
    <row r="8886" spans="4:5">
      <c r="D8886" s="168"/>
      <c r="E8886" s="169"/>
    </row>
    <row r="8887" spans="4:5">
      <c r="D8887" s="168"/>
      <c r="E8887" s="169"/>
    </row>
    <row r="8888" spans="4:5">
      <c r="D8888" s="168"/>
      <c r="E8888" s="169"/>
    </row>
    <row r="8889" spans="4:5">
      <c r="D8889" s="168"/>
      <c r="E8889" s="169"/>
    </row>
    <row r="8890" spans="4:5">
      <c r="D8890" s="168"/>
      <c r="E8890" s="169"/>
    </row>
    <row r="8891" spans="4:5">
      <c r="D8891" s="168"/>
      <c r="E8891" s="169"/>
    </row>
    <row r="8892" spans="4:5">
      <c r="D8892" s="168"/>
      <c r="E8892" s="169"/>
    </row>
    <row r="8893" spans="4:5">
      <c r="D8893" s="168"/>
      <c r="E8893" s="169"/>
    </row>
    <row r="8894" spans="4:5">
      <c r="D8894" s="168"/>
      <c r="E8894" s="169"/>
    </row>
    <row r="8895" spans="4:5">
      <c r="D8895" s="168"/>
      <c r="E8895" s="169"/>
    </row>
    <row r="8896" spans="4:5">
      <c r="D8896" s="168"/>
      <c r="E8896" s="169"/>
    </row>
    <row r="8897" spans="4:5">
      <c r="D8897" s="168"/>
      <c r="E8897" s="169"/>
    </row>
    <row r="8898" spans="4:5">
      <c r="D8898" s="168"/>
      <c r="E8898" s="169"/>
    </row>
    <row r="8899" spans="4:5">
      <c r="D8899" s="168"/>
      <c r="E8899" s="169"/>
    </row>
    <row r="8900" spans="4:5">
      <c r="D8900" s="168"/>
      <c r="E8900" s="169"/>
    </row>
    <row r="8901" spans="4:5">
      <c r="D8901" s="168"/>
      <c r="E8901" s="169"/>
    </row>
    <row r="8902" spans="4:5">
      <c r="D8902" s="168"/>
      <c r="E8902" s="169"/>
    </row>
    <row r="8903" spans="4:5">
      <c r="D8903" s="168"/>
      <c r="E8903" s="169"/>
    </row>
    <row r="8904" spans="4:5">
      <c r="D8904" s="168"/>
      <c r="E8904" s="169"/>
    </row>
    <row r="8905" spans="4:5">
      <c r="D8905" s="168"/>
      <c r="E8905" s="169"/>
    </row>
    <row r="8906" spans="4:5">
      <c r="D8906" s="168"/>
      <c r="E8906" s="169"/>
    </row>
    <row r="8907" spans="4:5">
      <c r="D8907" s="168"/>
      <c r="E8907" s="169"/>
    </row>
    <row r="8908" spans="4:5">
      <c r="D8908" s="168"/>
      <c r="E8908" s="169"/>
    </row>
    <row r="8909" spans="4:5">
      <c r="D8909" s="168"/>
      <c r="E8909" s="169"/>
    </row>
    <row r="8910" spans="4:5">
      <c r="D8910" s="168"/>
      <c r="E8910" s="169"/>
    </row>
    <row r="8911" spans="4:5">
      <c r="D8911" s="168"/>
      <c r="E8911" s="169"/>
    </row>
    <row r="8912" spans="4:5">
      <c r="D8912" s="168"/>
      <c r="E8912" s="169"/>
    </row>
    <row r="8913" spans="4:5">
      <c r="D8913" s="168"/>
      <c r="E8913" s="169"/>
    </row>
    <row r="8914" spans="4:5">
      <c r="D8914" s="168"/>
      <c r="E8914" s="169"/>
    </row>
    <row r="8915" spans="4:5">
      <c r="D8915" s="168"/>
      <c r="E8915" s="169"/>
    </row>
    <row r="8916" spans="4:5">
      <c r="D8916" s="168"/>
      <c r="E8916" s="169"/>
    </row>
    <row r="8917" spans="4:5">
      <c r="D8917" s="168"/>
      <c r="E8917" s="169"/>
    </row>
    <row r="8918" spans="4:5">
      <c r="D8918" s="168"/>
      <c r="E8918" s="169"/>
    </row>
    <row r="8919" spans="4:5">
      <c r="D8919" s="168"/>
      <c r="E8919" s="169"/>
    </row>
    <row r="8920" spans="4:5">
      <c r="D8920" s="168"/>
      <c r="E8920" s="169"/>
    </row>
    <row r="8921" spans="4:5">
      <c r="D8921" s="168"/>
      <c r="E8921" s="169"/>
    </row>
    <row r="8922" spans="4:5">
      <c r="D8922" s="168"/>
      <c r="E8922" s="169"/>
    </row>
    <row r="8923" spans="4:5">
      <c r="D8923" s="168"/>
      <c r="E8923" s="169"/>
    </row>
    <row r="8924" spans="4:5">
      <c r="D8924" s="168"/>
      <c r="E8924" s="169"/>
    </row>
    <row r="8925" spans="4:5">
      <c r="D8925" s="168"/>
      <c r="E8925" s="169"/>
    </row>
    <row r="8926" spans="4:5">
      <c r="D8926" s="168"/>
      <c r="E8926" s="169"/>
    </row>
    <row r="8927" spans="4:5">
      <c r="D8927" s="168"/>
      <c r="E8927" s="169"/>
    </row>
    <row r="8928" spans="4:5">
      <c r="D8928" s="168"/>
      <c r="E8928" s="169"/>
    </row>
    <row r="8929" spans="4:5">
      <c r="D8929" s="168"/>
      <c r="E8929" s="169"/>
    </row>
    <row r="8930" spans="4:5">
      <c r="D8930" s="168"/>
      <c r="E8930" s="169"/>
    </row>
    <row r="8931" spans="4:5">
      <c r="D8931" s="168"/>
      <c r="E8931" s="169"/>
    </row>
    <row r="8932" spans="4:5">
      <c r="D8932" s="168"/>
      <c r="E8932" s="169"/>
    </row>
    <row r="8933" spans="4:5">
      <c r="D8933" s="168"/>
      <c r="E8933" s="169"/>
    </row>
    <row r="8934" spans="4:5">
      <c r="D8934" s="168"/>
      <c r="E8934" s="169"/>
    </row>
    <row r="8935" spans="4:5">
      <c r="D8935" s="168"/>
      <c r="E8935" s="169"/>
    </row>
    <row r="8936" spans="4:5">
      <c r="D8936" s="168"/>
      <c r="E8936" s="169"/>
    </row>
    <row r="8937" spans="4:5">
      <c r="D8937" s="168"/>
      <c r="E8937" s="169"/>
    </row>
    <row r="8938" spans="4:5">
      <c r="D8938" s="168"/>
      <c r="E8938" s="169"/>
    </row>
    <row r="8939" spans="4:5">
      <c r="D8939" s="168"/>
      <c r="E8939" s="169"/>
    </row>
    <row r="8940" spans="4:5">
      <c r="D8940" s="168"/>
      <c r="E8940" s="169"/>
    </row>
    <row r="8941" spans="4:5">
      <c r="D8941" s="168"/>
      <c r="E8941" s="169"/>
    </row>
    <row r="8942" spans="4:5">
      <c r="D8942" s="168"/>
      <c r="E8942" s="169"/>
    </row>
    <row r="8943" spans="4:5">
      <c r="D8943" s="168"/>
      <c r="E8943" s="169"/>
    </row>
    <row r="8944" spans="4:5">
      <c r="D8944" s="168"/>
      <c r="E8944" s="169"/>
    </row>
    <row r="8945" spans="4:5">
      <c r="D8945" s="168"/>
      <c r="E8945" s="169"/>
    </row>
    <row r="8946" spans="4:5">
      <c r="D8946" s="168"/>
      <c r="E8946" s="169"/>
    </row>
    <row r="8947" spans="4:5">
      <c r="D8947" s="168"/>
      <c r="E8947" s="169"/>
    </row>
    <row r="8948" spans="4:5">
      <c r="D8948" s="168"/>
      <c r="E8948" s="169"/>
    </row>
    <row r="8949" spans="4:5">
      <c r="D8949" s="168"/>
      <c r="E8949" s="169"/>
    </row>
    <row r="8950" spans="4:5">
      <c r="D8950" s="168"/>
      <c r="E8950" s="169"/>
    </row>
    <row r="8951" spans="4:5">
      <c r="D8951" s="168"/>
      <c r="E8951" s="169"/>
    </row>
    <row r="8952" spans="4:5">
      <c r="D8952" s="168"/>
      <c r="E8952" s="169"/>
    </row>
    <row r="8953" spans="4:5">
      <c r="D8953" s="168"/>
      <c r="E8953" s="169"/>
    </row>
    <row r="8954" spans="4:5">
      <c r="D8954" s="168"/>
      <c r="E8954" s="169"/>
    </row>
    <row r="8955" spans="4:5">
      <c r="D8955" s="168"/>
      <c r="E8955" s="169"/>
    </row>
    <row r="8956" spans="4:5">
      <c r="D8956" s="168"/>
      <c r="E8956" s="169"/>
    </row>
    <row r="8957" spans="4:5">
      <c r="D8957" s="168"/>
      <c r="E8957" s="169"/>
    </row>
    <row r="8958" spans="4:5">
      <c r="D8958" s="168"/>
      <c r="E8958" s="169"/>
    </row>
    <row r="8959" spans="4:5">
      <c r="D8959" s="168"/>
      <c r="E8959" s="169"/>
    </row>
    <row r="8960" spans="4:5">
      <c r="D8960" s="168"/>
      <c r="E8960" s="169"/>
    </row>
    <row r="8961" spans="4:5">
      <c r="D8961" s="168"/>
      <c r="E8961" s="169"/>
    </row>
    <row r="8962" spans="4:5">
      <c r="D8962" s="168"/>
      <c r="E8962" s="169"/>
    </row>
    <row r="8963" spans="4:5">
      <c r="D8963" s="168"/>
      <c r="E8963" s="169"/>
    </row>
    <row r="8964" spans="4:5">
      <c r="D8964" s="168"/>
      <c r="E8964" s="169"/>
    </row>
    <row r="8965" spans="4:5">
      <c r="D8965" s="168"/>
      <c r="E8965" s="169"/>
    </row>
    <row r="8966" spans="4:5">
      <c r="D8966" s="168"/>
      <c r="E8966" s="169"/>
    </row>
    <row r="8967" spans="4:5">
      <c r="D8967" s="168"/>
      <c r="E8967" s="169"/>
    </row>
    <row r="8968" spans="4:5">
      <c r="D8968" s="168"/>
      <c r="E8968" s="169"/>
    </row>
    <row r="8969" spans="4:5">
      <c r="D8969" s="168"/>
      <c r="E8969" s="169"/>
    </row>
    <row r="8970" spans="4:5">
      <c r="D8970" s="168"/>
      <c r="E8970" s="169"/>
    </row>
    <row r="8971" spans="4:5">
      <c r="D8971" s="168"/>
      <c r="E8971" s="169"/>
    </row>
    <row r="8972" spans="4:5">
      <c r="D8972" s="168"/>
      <c r="E8972" s="169"/>
    </row>
    <row r="8973" spans="4:5">
      <c r="D8973" s="168"/>
      <c r="E8973" s="169"/>
    </row>
    <row r="8974" spans="4:5">
      <c r="D8974" s="168"/>
      <c r="E8974" s="169"/>
    </row>
    <row r="8975" spans="4:5">
      <c r="D8975" s="168"/>
      <c r="E8975" s="169"/>
    </row>
    <row r="8976" spans="4:5">
      <c r="D8976" s="168"/>
      <c r="E8976" s="169"/>
    </row>
    <row r="8977" spans="4:5">
      <c r="D8977" s="168"/>
      <c r="E8977" s="169"/>
    </row>
    <row r="8978" spans="4:5">
      <c r="D8978" s="168"/>
      <c r="E8978" s="169"/>
    </row>
    <row r="8979" spans="4:5">
      <c r="D8979" s="168"/>
      <c r="E8979" s="169"/>
    </row>
    <row r="8980" spans="4:5">
      <c r="D8980" s="168"/>
      <c r="E8980" s="169"/>
    </row>
    <row r="8981" spans="4:5">
      <c r="D8981" s="168"/>
      <c r="E8981" s="169"/>
    </row>
    <row r="8982" spans="4:5">
      <c r="D8982" s="168"/>
      <c r="E8982" s="169"/>
    </row>
    <row r="8983" spans="4:5">
      <c r="D8983" s="168"/>
      <c r="E8983" s="169"/>
    </row>
    <row r="8984" spans="4:5">
      <c r="D8984" s="168"/>
      <c r="E8984" s="169"/>
    </row>
    <row r="8985" spans="4:5">
      <c r="D8985" s="168"/>
      <c r="E8985" s="169"/>
    </row>
    <row r="8986" spans="4:5">
      <c r="D8986" s="168"/>
      <c r="E8986" s="169"/>
    </row>
    <row r="8987" spans="4:5">
      <c r="D8987" s="168"/>
      <c r="E8987" s="169"/>
    </row>
    <row r="8988" spans="4:5">
      <c r="D8988" s="168"/>
      <c r="E8988" s="169"/>
    </row>
    <row r="8989" spans="4:5">
      <c r="D8989" s="168"/>
      <c r="E8989" s="169"/>
    </row>
    <row r="8990" spans="4:5">
      <c r="D8990" s="168"/>
      <c r="E8990" s="169"/>
    </row>
    <row r="8991" spans="4:5">
      <c r="D8991" s="168"/>
      <c r="E8991" s="169"/>
    </row>
    <row r="8992" spans="4:5">
      <c r="D8992" s="168"/>
      <c r="E8992" s="169"/>
    </row>
    <row r="8993" spans="4:5">
      <c r="D8993" s="168"/>
      <c r="E8993" s="169"/>
    </row>
    <row r="8994" spans="4:5">
      <c r="D8994" s="168"/>
      <c r="E8994" s="169"/>
    </row>
    <row r="8995" spans="4:5">
      <c r="D8995" s="168"/>
      <c r="E8995" s="169"/>
    </row>
    <row r="8996" spans="4:5">
      <c r="D8996" s="168"/>
      <c r="E8996" s="169"/>
    </row>
    <row r="8997" spans="4:5">
      <c r="D8997" s="168"/>
      <c r="E8997" s="169"/>
    </row>
    <row r="8998" spans="4:5">
      <c r="D8998" s="168"/>
      <c r="E8998" s="169"/>
    </row>
    <row r="8999" spans="4:5">
      <c r="D8999" s="168"/>
      <c r="E8999" s="169"/>
    </row>
    <row r="9000" spans="4:5">
      <c r="D9000" s="168"/>
      <c r="E9000" s="169"/>
    </row>
    <row r="9001" spans="4:5">
      <c r="D9001" s="168"/>
      <c r="E9001" s="169"/>
    </row>
    <row r="9002" spans="4:5">
      <c r="D9002" s="168"/>
      <c r="E9002" s="169"/>
    </row>
    <row r="9003" spans="4:5">
      <c r="D9003" s="168"/>
      <c r="E9003" s="169"/>
    </row>
    <row r="9004" spans="4:5">
      <c r="D9004" s="168"/>
      <c r="E9004" s="169"/>
    </row>
    <row r="9005" spans="4:5">
      <c r="D9005" s="168"/>
      <c r="E9005" s="169"/>
    </row>
    <row r="9006" spans="4:5">
      <c r="D9006" s="168"/>
      <c r="E9006" s="169"/>
    </row>
    <row r="9007" spans="4:5">
      <c r="D9007" s="168"/>
      <c r="E9007" s="169"/>
    </row>
    <row r="9008" spans="4:5">
      <c r="D9008" s="168"/>
      <c r="E9008" s="169"/>
    </row>
    <row r="9009" spans="4:5">
      <c r="D9009" s="168"/>
      <c r="E9009" s="169"/>
    </row>
    <row r="9010" spans="4:5">
      <c r="D9010" s="168"/>
      <c r="E9010" s="169"/>
    </row>
    <row r="9011" spans="4:5">
      <c r="D9011" s="168"/>
      <c r="E9011" s="169"/>
    </row>
    <row r="9012" spans="4:5">
      <c r="D9012" s="168"/>
      <c r="E9012" s="169"/>
    </row>
    <row r="9013" spans="4:5">
      <c r="D9013" s="168"/>
      <c r="E9013" s="169"/>
    </row>
    <row r="9014" spans="4:5">
      <c r="D9014" s="168"/>
      <c r="E9014" s="169"/>
    </row>
    <row r="9015" spans="4:5">
      <c r="D9015" s="168"/>
      <c r="E9015" s="169"/>
    </row>
    <row r="9016" spans="4:5">
      <c r="D9016" s="168"/>
      <c r="E9016" s="169"/>
    </row>
    <row r="9017" spans="4:5">
      <c r="D9017" s="168"/>
      <c r="E9017" s="169"/>
    </row>
    <row r="9018" spans="4:5">
      <c r="D9018" s="168"/>
      <c r="E9018" s="169"/>
    </row>
    <row r="9019" spans="4:5">
      <c r="D9019" s="168"/>
      <c r="E9019" s="169"/>
    </row>
    <row r="9020" spans="4:5">
      <c r="D9020" s="168"/>
      <c r="E9020" s="169"/>
    </row>
    <row r="9021" spans="4:5">
      <c r="D9021" s="168"/>
      <c r="E9021" s="169"/>
    </row>
    <row r="9022" spans="4:5">
      <c r="D9022" s="168"/>
      <c r="E9022" s="169"/>
    </row>
    <row r="9023" spans="4:5">
      <c r="D9023" s="168"/>
      <c r="E9023" s="169"/>
    </row>
    <row r="9024" spans="4:5">
      <c r="D9024" s="168"/>
      <c r="E9024" s="169"/>
    </row>
    <row r="9025" spans="4:5">
      <c r="D9025" s="168"/>
      <c r="E9025" s="169"/>
    </row>
    <row r="9026" spans="4:5">
      <c r="D9026" s="168"/>
      <c r="E9026" s="169"/>
    </row>
    <row r="9027" spans="4:5">
      <c r="D9027" s="168"/>
      <c r="E9027" s="169"/>
    </row>
    <row r="9028" spans="4:5">
      <c r="D9028" s="168"/>
      <c r="E9028" s="169"/>
    </row>
    <row r="9029" spans="4:5">
      <c r="D9029" s="168"/>
      <c r="E9029" s="169"/>
    </row>
    <row r="9030" spans="4:5">
      <c r="D9030" s="168"/>
      <c r="E9030" s="169"/>
    </row>
    <row r="9031" spans="4:5">
      <c r="D9031" s="168"/>
      <c r="E9031" s="169"/>
    </row>
    <row r="9032" spans="4:5">
      <c r="D9032" s="168"/>
      <c r="E9032" s="169"/>
    </row>
    <row r="9033" spans="4:5">
      <c r="D9033" s="168"/>
      <c r="E9033" s="169"/>
    </row>
    <row r="9034" spans="4:5">
      <c r="D9034" s="168"/>
      <c r="E9034" s="169"/>
    </row>
    <row r="9035" spans="4:5">
      <c r="D9035" s="168"/>
      <c r="E9035" s="169"/>
    </row>
    <row r="9036" spans="4:5">
      <c r="D9036" s="168"/>
      <c r="E9036" s="169"/>
    </row>
    <row r="9037" spans="4:5">
      <c r="D9037" s="168"/>
      <c r="E9037" s="169"/>
    </row>
    <row r="9038" spans="4:5">
      <c r="D9038" s="168"/>
      <c r="E9038" s="169"/>
    </row>
    <row r="9039" spans="4:5">
      <c r="D9039" s="168"/>
      <c r="E9039" s="169"/>
    </row>
    <row r="9040" spans="4:5">
      <c r="D9040" s="168"/>
      <c r="E9040" s="169"/>
    </row>
    <row r="9041" spans="4:5">
      <c r="D9041" s="168"/>
      <c r="E9041" s="169"/>
    </row>
    <row r="9042" spans="4:5">
      <c r="D9042" s="168"/>
      <c r="E9042" s="169"/>
    </row>
    <row r="9043" spans="4:5">
      <c r="D9043" s="168"/>
      <c r="E9043" s="169"/>
    </row>
    <row r="9044" spans="4:5">
      <c r="D9044" s="168"/>
      <c r="E9044" s="169"/>
    </row>
    <row r="9045" spans="4:5">
      <c r="D9045" s="168"/>
      <c r="E9045" s="169"/>
    </row>
    <row r="9046" spans="4:5">
      <c r="D9046" s="168"/>
      <c r="E9046" s="169"/>
    </row>
    <row r="9047" spans="4:5">
      <c r="D9047" s="168"/>
      <c r="E9047" s="169"/>
    </row>
    <row r="9048" spans="4:5">
      <c r="D9048" s="168"/>
      <c r="E9048" s="169"/>
    </row>
    <row r="9049" spans="4:5">
      <c r="D9049" s="168"/>
      <c r="E9049" s="169"/>
    </row>
    <row r="9050" spans="4:5">
      <c r="D9050" s="168"/>
      <c r="E9050" s="169"/>
    </row>
    <row r="9051" spans="4:5">
      <c r="D9051" s="168"/>
      <c r="E9051" s="169"/>
    </row>
    <row r="9052" spans="4:5">
      <c r="D9052" s="168"/>
      <c r="E9052" s="169"/>
    </row>
    <row r="9053" spans="4:5">
      <c r="D9053" s="168"/>
      <c r="E9053" s="169"/>
    </row>
    <row r="9054" spans="4:5">
      <c r="D9054" s="168"/>
      <c r="E9054" s="169"/>
    </row>
    <row r="9055" spans="4:5">
      <c r="D9055" s="168"/>
      <c r="E9055" s="169"/>
    </row>
    <row r="9056" spans="4:5">
      <c r="D9056" s="168"/>
      <c r="E9056" s="169"/>
    </row>
    <row r="9057" spans="4:5">
      <c r="D9057" s="168"/>
      <c r="E9057" s="169"/>
    </row>
    <row r="9058" spans="4:5">
      <c r="D9058" s="168"/>
      <c r="E9058" s="169"/>
    </row>
    <row r="9059" spans="4:5">
      <c r="D9059" s="168"/>
      <c r="E9059" s="169"/>
    </row>
    <row r="9060" spans="4:5">
      <c r="D9060" s="168"/>
      <c r="E9060" s="169"/>
    </row>
    <row r="9061" spans="4:5">
      <c r="D9061" s="168"/>
      <c r="E9061" s="169"/>
    </row>
    <row r="9062" spans="4:5">
      <c r="D9062" s="168"/>
      <c r="E9062" s="169"/>
    </row>
    <row r="9063" spans="4:5">
      <c r="D9063" s="168"/>
      <c r="E9063" s="169"/>
    </row>
    <row r="9064" spans="4:5">
      <c r="D9064" s="168"/>
      <c r="E9064" s="169"/>
    </row>
    <row r="9065" spans="4:5">
      <c r="D9065" s="168"/>
      <c r="E9065" s="169"/>
    </row>
    <row r="9066" spans="4:5">
      <c r="D9066" s="168"/>
      <c r="E9066" s="169"/>
    </row>
    <row r="9067" spans="4:5">
      <c r="D9067" s="168"/>
      <c r="E9067" s="169"/>
    </row>
    <row r="9068" spans="4:5">
      <c r="D9068" s="168"/>
      <c r="E9068" s="169"/>
    </row>
    <row r="9069" spans="4:5">
      <c r="D9069" s="168"/>
      <c r="E9069" s="169"/>
    </row>
    <row r="9070" spans="4:5">
      <c r="D9070" s="168"/>
      <c r="E9070" s="169"/>
    </row>
    <row r="9071" spans="4:5">
      <c r="D9071" s="168"/>
      <c r="E9071" s="169"/>
    </row>
    <row r="9072" spans="4:5">
      <c r="D9072" s="168"/>
      <c r="E9072" s="169"/>
    </row>
    <row r="9073" spans="4:5">
      <c r="D9073" s="168"/>
      <c r="E9073" s="169"/>
    </row>
    <row r="9074" spans="4:5">
      <c r="D9074" s="168"/>
      <c r="E9074" s="169"/>
    </row>
    <row r="9075" spans="4:5">
      <c r="D9075" s="168"/>
      <c r="E9075" s="169"/>
    </row>
    <row r="9076" spans="4:5">
      <c r="D9076" s="168"/>
      <c r="E9076" s="169"/>
    </row>
    <row r="9077" spans="4:5">
      <c r="D9077" s="168"/>
      <c r="E9077" s="169"/>
    </row>
    <row r="9078" spans="4:5">
      <c r="D9078" s="168"/>
      <c r="E9078" s="169"/>
    </row>
    <row r="9079" spans="4:5">
      <c r="D9079" s="168"/>
      <c r="E9079" s="169"/>
    </row>
    <row r="9080" spans="4:5">
      <c r="D9080" s="168"/>
      <c r="E9080" s="169"/>
    </row>
    <row r="9081" spans="4:5">
      <c r="D9081" s="168"/>
      <c r="E9081" s="169"/>
    </row>
    <row r="9082" spans="4:5">
      <c r="D9082" s="168"/>
      <c r="E9082" s="169"/>
    </row>
    <row r="9083" spans="4:5">
      <c r="D9083" s="168"/>
      <c r="E9083" s="169"/>
    </row>
    <row r="9084" spans="4:5">
      <c r="D9084" s="168"/>
      <c r="E9084" s="169"/>
    </row>
    <row r="9085" spans="4:5">
      <c r="D9085" s="168"/>
      <c r="E9085" s="169"/>
    </row>
    <row r="9086" spans="4:5">
      <c r="D9086" s="168"/>
      <c r="E9086" s="169"/>
    </row>
    <row r="9087" spans="4:5">
      <c r="D9087" s="168"/>
      <c r="E9087" s="169"/>
    </row>
    <row r="9088" spans="4:5">
      <c r="D9088" s="168"/>
      <c r="E9088" s="169"/>
    </row>
    <row r="9089" spans="4:5">
      <c r="D9089" s="168"/>
      <c r="E9089" s="169"/>
    </row>
    <row r="9090" spans="4:5">
      <c r="D9090" s="168"/>
      <c r="E9090" s="169"/>
    </row>
    <row r="9091" spans="4:5">
      <c r="D9091" s="168"/>
      <c r="E9091" s="169"/>
    </row>
    <row r="9092" spans="4:5">
      <c r="D9092" s="168"/>
      <c r="E9092" s="169"/>
    </row>
    <row r="9093" spans="4:5">
      <c r="D9093" s="168"/>
      <c r="E9093" s="169"/>
    </row>
    <row r="9094" spans="4:5">
      <c r="D9094" s="168"/>
      <c r="E9094" s="169"/>
    </row>
    <row r="9095" spans="4:5">
      <c r="D9095" s="168"/>
      <c r="E9095" s="169"/>
    </row>
    <row r="9096" spans="4:5">
      <c r="D9096" s="168"/>
      <c r="E9096" s="169"/>
    </row>
    <row r="9097" spans="4:5">
      <c r="D9097" s="168"/>
      <c r="E9097" s="169"/>
    </row>
    <row r="9098" spans="4:5">
      <c r="D9098" s="168"/>
      <c r="E9098" s="169"/>
    </row>
    <row r="9099" spans="4:5">
      <c r="D9099" s="168"/>
      <c r="E9099" s="169"/>
    </row>
    <row r="9100" spans="4:5">
      <c r="D9100" s="168"/>
      <c r="E9100" s="169"/>
    </row>
    <row r="9101" spans="4:5">
      <c r="D9101" s="168"/>
      <c r="E9101" s="169"/>
    </row>
    <row r="9102" spans="4:5">
      <c r="D9102" s="168"/>
      <c r="E9102" s="169"/>
    </row>
    <row r="9103" spans="4:5">
      <c r="D9103" s="168"/>
      <c r="E9103" s="169"/>
    </row>
    <row r="9104" spans="4:5">
      <c r="D9104" s="168"/>
      <c r="E9104" s="169"/>
    </row>
    <row r="9105" spans="4:5">
      <c r="D9105" s="168"/>
      <c r="E9105" s="169"/>
    </row>
    <row r="9106" spans="4:5">
      <c r="D9106" s="168"/>
      <c r="E9106" s="169"/>
    </row>
    <row r="9107" spans="4:5">
      <c r="D9107" s="168"/>
      <c r="E9107" s="169"/>
    </row>
    <row r="9108" spans="4:5">
      <c r="D9108" s="168"/>
      <c r="E9108" s="169"/>
    </row>
    <row r="9109" spans="4:5">
      <c r="D9109" s="168"/>
      <c r="E9109" s="169"/>
    </row>
    <row r="9110" spans="4:5">
      <c r="D9110" s="168"/>
      <c r="E9110" s="169"/>
    </row>
    <row r="9111" spans="4:5">
      <c r="D9111" s="168"/>
      <c r="E9111" s="169"/>
    </row>
    <row r="9112" spans="4:5">
      <c r="D9112" s="168"/>
      <c r="E9112" s="169"/>
    </row>
    <row r="9113" spans="4:5">
      <c r="D9113" s="168"/>
      <c r="E9113" s="169"/>
    </row>
    <row r="9114" spans="4:5">
      <c r="D9114" s="168"/>
      <c r="E9114" s="169"/>
    </row>
    <row r="9115" spans="4:5">
      <c r="D9115" s="168"/>
      <c r="E9115" s="169"/>
    </row>
    <row r="9116" spans="4:5">
      <c r="D9116" s="168"/>
      <c r="E9116" s="169"/>
    </row>
    <row r="9117" spans="4:5">
      <c r="D9117" s="168"/>
      <c r="E9117" s="169"/>
    </row>
    <row r="9118" spans="4:5">
      <c r="D9118" s="168"/>
      <c r="E9118" s="169"/>
    </row>
    <row r="9119" spans="4:5">
      <c r="D9119" s="168"/>
      <c r="E9119" s="169"/>
    </row>
    <row r="9120" spans="4:5">
      <c r="D9120" s="168"/>
      <c r="E9120" s="169"/>
    </row>
    <row r="9121" spans="4:5">
      <c r="D9121" s="168"/>
      <c r="E9121" s="169"/>
    </row>
    <row r="9122" spans="4:5">
      <c r="D9122" s="168"/>
      <c r="E9122" s="169"/>
    </row>
    <row r="9123" spans="4:5">
      <c r="D9123" s="168"/>
      <c r="E9123" s="169"/>
    </row>
    <row r="9124" spans="4:5">
      <c r="D9124" s="168"/>
      <c r="E9124" s="169"/>
    </row>
    <row r="9125" spans="4:5">
      <c r="D9125" s="168"/>
      <c r="E9125" s="169"/>
    </row>
    <row r="9126" spans="4:5">
      <c r="D9126" s="168"/>
      <c r="E9126" s="169"/>
    </row>
    <row r="9127" spans="4:5">
      <c r="D9127" s="168"/>
      <c r="E9127" s="169"/>
    </row>
    <row r="9128" spans="4:5">
      <c r="D9128" s="168"/>
      <c r="E9128" s="169"/>
    </row>
    <row r="9129" spans="4:5">
      <c r="D9129" s="168"/>
      <c r="E9129" s="169"/>
    </row>
    <row r="9130" spans="4:5">
      <c r="D9130" s="168"/>
      <c r="E9130" s="169"/>
    </row>
    <row r="9131" spans="4:5">
      <c r="D9131" s="168"/>
      <c r="E9131" s="169"/>
    </row>
    <row r="9132" spans="4:5">
      <c r="D9132" s="168"/>
      <c r="E9132" s="169"/>
    </row>
    <row r="9133" spans="4:5">
      <c r="D9133" s="168"/>
      <c r="E9133" s="169"/>
    </row>
    <row r="9134" spans="4:5">
      <c r="D9134" s="168"/>
      <c r="E9134" s="169"/>
    </row>
    <row r="9135" spans="4:5">
      <c r="D9135" s="168"/>
      <c r="E9135" s="169"/>
    </row>
    <row r="9136" spans="4:5">
      <c r="D9136" s="168"/>
      <c r="E9136" s="169"/>
    </row>
    <row r="9137" spans="4:5">
      <c r="D9137" s="168"/>
      <c r="E9137" s="169"/>
    </row>
    <row r="9138" spans="4:5">
      <c r="D9138" s="168"/>
      <c r="E9138" s="169"/>
    </row>
    <row r="9139" spans="4:5">
      <c r="D9139" s="168"/>
      <c r="E9139" s="169"/>
    </row>
    <row r="9140" spans="4:5">
      <c r="D9140" s="168"/>
      <c r="E9140" s="169"/>
    </row>
    <row r="9141" spans="4:5">
      <c r="D9141" s="168"/>
      <c r="E9141" s="169"/>
    </row>
    <row r="9142" spans="4:5">
      <c r="D9142" s="168"/>
      <c r="E9142" s="169"/>
    </row>
    <row r="9143" spans="4:5">
      <c r="D9143" s="168"/>
      <c r="E9143" s="169"/>
    </row>
    <row r="9144" spans="4:5">
      <c r="D9144" s="168"/>
      <c r="E9144" s="169"/>
    </row>
    <row r="9145" spans="4:5">
      <c r="D9145" s="168"/>
      <c r="E9145" s="169"/>
    </row>
    <row r="9146" spans="4:5">
      <c r="D9146" s="168"/>
      <c r="E9146" s="169"/>
    </row>
    <row r="9147" spans="4:5">
      <c r="D9147" s="168"/>
      <c r="E9147" s="169"/>
    </row>
    <row r="9148" spans="4:5">
      <c r="D9148" s="168"/>
      <c r="E9148" s="169"/>
    </row>
    <row r="9149" spans="4:5">
      <c r="D9149" s="168"/>
      <c r="E9149" s="169"/>
    </row>
    <row r="9150" spans="4:5">
      <c r="D9150" s="168"/>
      <c r="E9150" s="169"/>
    </row>
    <row r="9151" spans="4:5">
      <c r="D9151" s="168"/>
      <c r="E9151" s="169"/>
    </row>
    <row r="9152" spans="4:5">
      <c r="D9152" s="168"/>
      <c r="E9152" s="169"/>
    </row>
    <row r="9153" spans="4:5">
      <c r="D9153" s="168"/>
      <c r="E9153" s="169"/>
    </row>
    <row r="9154" spans="4:5">
      <c r="D9154" s="168"/>
      <c r="E9154" s="169"/>
    </row>
    <row r="9155" spans="4:5">
      <c r="D9155" s="168"/>
      <c r="E9155" s="169"/>
    </row>
    <row r="9156" spans="4:5">
      <c r="D9156" s="168"/>
      <c r="E9156" s="169"/>
    </row>
    <row r="9157" spans="4:5">
      <c r="D9157" s="168"/>
      <c r="E9157" s="169"/>
    </row>
    <row r="9158" spans="4:5">
      <c r="D9158" s="168"/>
      <c r="E9158" s="169"/>
    </row>
    <row r="9159" spans="4:5">
      <c r="D9159" s="168"/>
      <c r="E9159" s="169"/>
    </row>
    <row r="9160" spans="4:5">
      <c r="D9160" s="168"/>
      <c r="E9160" s="169"/>
    </row>
    <row r="9161" spans="4:5">
      <c r="D9161" s="168"/>
      <c r="E9161" s="169"/>
    </row>
    <row r="9162" spans="4:5">
      <c r="D9162" s="168"/>
      <c r="E9162" s="169"/>
    </row>
    <row r="9163" spans="4:5">
      <c r="D9163" s="168"/>
      <c r="E9163" s="169"/>
    </row>
    <row r="9164" spans="4:5">
      <c r="D9164" s="168"/>
      <c r="E9164" s="169"/>
    </row>
    <row r="9165" spans="4:5">
      <c r="D9165" s="168"/>
      <c r="E9165" s="169"/>
    </row>
    <row r="9166" spans="4:5">
      <c r="D9166" s="168"/>
      <c r="E9166" s="169"/>
    </row>
    <row r="9167" spans="4:5">
      <c r="D9167" s="168"/>
      <c r="E9167" s="169"/>
    </row>
    <row r="9168" spans="4:5">
      <c r="D9168" s="168"/>
      <c r="E9168" s="169"/>
    </row>
    <row r="9169" spans="4:5">
      <c r="D9169" s="168"/>
      <c r="E9169" s="169"/>
    </row>
    <row r="9170" spans="4:5">
      <c r="D9170" s="168"/>
      <c r="E9170" s="169"/>
    </row>
    <row r="9171" spans="4:5">
      <c r="D9171" s="168"/>
      <c r="E9171" s="169"/>
    </row>
    <row r="9172" spans="4:5">
      <c r="D9172" s="168"/>
      <c r="E9172" s="169"/>
    </row>
    <row r="9173" spans="4:5">
      <c r="D9173" s="168"/>
      <c r="E9173" s="169"/>
    </row>
    <row r="9174" spans="4:5">
      <c r="D9174" s="168"/>
      <c r="E9174" s="169"/>
    </row>
    <row r="9175" spans="4:5">
      <c r="D9175" s="168"/>
      <c r="E9175" s="169"/>
    </row>
    <row r="9176" spans="4:5">
      <c r="D9176" s="168"/>
      <c r="E9176" s="169"/>
    </row>
    <row r="9177" spans="4:5">
      <c r="D9177" s="168"/>
      <c r="E9177" s="169"/>
    </row>
    <row r="9178" spans="4:5">
      <c r="D9178" s="168"/>
      <c r="E9178" s="169"/>
    </row>
    <row r="9179" spans="4:5">
      <c r="D9179" s="168"/>
      <c r="E9179" s="169"/>
    </row>
    <row r="9180" spans="4:5">
      <c r="D9180" s="168"/>
      <c r="E9180" s="169"/>
    </row>
    <row r="9181" spans="4:5">
      <c r="D9181" s="168"/>
      <c r="E9181" s="169"/>
    </row>
    <row r="9182" spans="4:5">
      <c r="D9182" s="168"/>
      <c r="E9182" s="169"/>
    </row>
    <row r="9183" spans="4:5">
      <c r="D9183" s="168"/>
      <c r="E9183" s="169"/>
    </row>
    <row r="9184" spans="4:5">
      <c r="D9184" s="168"/>
      <c r="E9184" s="169"/>
    </row>
    <row r="9185" spans="4:5">
      <c r="D9185" s="168"/>
      <c r="E9185" s="169"/>
    </row>
    <row r="9186" spans="4:5">
      <c r="D9186" s="168"/>
      <c r="E9186" s="169"/>
    </row>
    <row r="9187" spans="4:5">
      <c r="D9187" s="168"/>
      <c r="E9187" s="169"/>
    </row>
    <row r="9188" spans="4:5">
      <c r="D9188" s="168"/>
      <c r="E9188" s="169"/>
    </row>
    <row r="9189" spans="4:5">
      <c r="D9189" s="168"/>
      <c r="E9189" s="169"/>
    </row>
    <row r="9190" spans="4:5">
      <c r="D9190" s="168"/>
      <c r="E9190" s="169"/>
    </row>
    <row r="9191" spans="4:5">
      <c r="D9191" s="168"/>
      <c r="E9191" s="169"/>
    </row>
    <row r="9192" spans="4:5">
      <c r="D9192" s="168"/>
      <c r="E9192" s="169"/>
    </row>
    <row r="9193" spans="4:5">
      <c r="D9193" s="168"/>
      <c r="E9193" s="169"/>
    </row>
    <row r="9194" spans="4:5">
      <c r="D9194" s="168"/>
      <c r="E9194" s="169"/>
    </row>
    <row r="9195" spans="4:5">
      <c r="D9195" s="168"/>
      <c r="E9195" s="169"/>
    </row>
    <row r="9196" spans="4:5">
      <c r="D9196" s="168"/>
      <c r="E9196" s="169"/>
    </row>
    <row r="9197" spans="4:5">
      <c r="D9197" s="168"/>
      <c r="E9197" s="169"/>
    </row>
    <row r="9198" spans="4:5">
      <c r="D9198" s="168"/>
      <c r="E9198" s="169"/>
    </row>
    <row r="9199" spans="4:5">
      <c r="D9199" s="168"/>
      <c r="E9199" s="169"/>
    </row>
    <row r="9200" spans="4:5">
      <c r="D9200" s="168"/>
      <c r="E9200" s="169"/>
    </row>
    <row r="9201" spans="4:5">
      <c r="D9201" s="168"/>
      <c r="E9201" s="169"/>
    </row>
    <row r="9202" spans="4:5">
      <c r="D9202" s="168"/>
      <c r="E9202" s="169"/>
    </row>
    <row r="9203" spans="4:5">
      <c r="D9203" s="168"/>
      <c r="E9203" s="169"/>
    </row>
    <row r="9204" spans="4:5">
      <c r="D9204" s="168"/>
      <c r="E9204" s="169"/>
    </row>
    <row r="9205" spans="4:5">
      <c r="D9205" s="168"/>
      <c r="E9205" s="169"/>
    </row>
    <row r="9206" spans="4:5">
      <c r="D9206" s="168"/>
      <c r="E9206" s="169"/>
    </row>
    <row r="9207" spans="4:5">
      <c r="D9207" s="168"/>
      <c r="E9207" s="169"/>
    </row>
    <row r="9208" spans="4:5">
      <c r="D9208" s="168"/>
      <c r="E9208" s="169"/>
    </row>
    <row r="9209" spans="4:5">
      <c r="D9209" s="168"/>
      <c r="E9209" s="169"/>
    </row>
    <row r="9210" spans="4:5">
      <c r="D9210" s="168"/>
      <c r="E9210" s="169"/>
    </row>
    <row r="9211" spans="4:5">
      <c r="D9211" s="168"/>
      <c r="E9211" s="169"/>
    </row>
    <row r="9212" spans="4:5">
      <c r="D9212" s="168"/>
      <c r="E9212" s="169"/>
    </row>
    <row r="9213" spans="4:5">
      <c r="D9213" s="168"/>
      <c r="E9213" s="169"/>
    </row>
    <row r="9214" spans="4:5">
      <c r="D9214" s="168"/>
      <c r="E9214" s="169"/>
    </row>
    <row r="9215" spans="4:5">
      <c r="D9215" s="168"/>
      <c r="E9215" s="169"/>
    </row>
    <row r="9216" spans="4:5">
      <c r="D9216" s="168"/>
      <c r="E9216" s="169"/>
    </row>
    <row r="9217" spans="4:5">
      <c r="D9217" s="168"/>
      <c r="E9217" s="169"/>
    </row>
    <row r="9218" spans="4:5">
      <c r="D9218" s="168"/>
      <c r="E9218" s="169"/>
    </row>
    <row r="9219" spans="4:5">
      <c r="D9219" s="168"/>
      <c r="E9219" s="169"/>
    </row>
    <row r="9220" spans="4:5">
      <c r="D9220" s="168"/>
      <c r="E9220" s="169"/>
    </row>
    <row r="9221" spans="4:5">
      <c r="D9221" s="168"/>
      <c r="E9221" s="169"/>
    </row>
    <row r="9222" spans="4:5">
      <c r="D9222" s="168"/>
      <c r="E9222" s="169"/>
    </row>
    <row r="9223" spans="4:5">
      <c r="D9223" s="168"/>
      <c r="E9223" s="169"/>
    </row>
    <row r="9224" spans="4:5">
      <c r="D9224" s="168"/>
      <c r="E9224" s="169"/>
    </row>
    <row r="9225" spans="4:5">
      <c r="D9225" s="168"/>
      <c r="E9225" s="169"/>
    </row>
    <row r="9226" spans="4:5">
      <c r="D9226" s="168"/>
      <c r="E9226" s="169"/>
    </row>
    <row r="9227" spans="4:5">
      <c r="D9227" s="168"/>
      <c r="E9227" s="169"/>
    </row>
    <row r="9228" spans="4:5">
      <c r="D9228" s="168"/>
      <c r="E9228" s="169"/>
    </row>
    <row r="9229" spans="4:5">
      <c r="D9229" s="168"/>
      <c r="E9229" s="169"/>
    </row>
    <row r="9230" spans="4:5">
      <c r="D9230" s="168"/>
      <c r="E9230" s="169"/>
    </row>
    <row r="9231" spans="4:5">
      <c r="D9231" s="168"/>
      <c r="E9231" s="169"/>
    </row>
    <row r="9232" spans="4:5">
      <c r="D9232" s="168"/>
      <c r="E9232" s="169"/>
    </row>
    <row r="9233" spans="4:5">
      <c r="D9233" s="168"/>
      <c r="E9233" s="169"/>
    </row>
    <row r="9234" spans="4:5">
      <c r="D9234" s="168"/>
      <c r="E9234" s="169"/>
    </row>
    <row r="9235" spans="4:5">
      <c r="D9235" s="168"/>
      <c r="E9235" s="169"/>
    </row>
    <row r="9236" spans="4:5">
      <c r="D9236" s="168"/>
      <c r="E9236" s="169"/>
    </row>
    <row r="9237" spans="4:5">
      <c r="D9237" s="168"/>
      <c r="E9237" s="169"/>
    </row>
    <row r="9238" spans="4:5">
      <c r="D9238" s="168"/>
      <c r="E9238" s="169"/>
    </row>
    <row r="9239" spans="4:5">
      <c r="D9239" s="168"/>
      <c r="E9239" s="169"/>
    </row>
    <row r="9240" spans="4:5">
      <c r="D9240" s="168"/>
      <c r="E9240" s="169"/>
    </row>
    <row r="9241" spans="4:5">
      <c r="D9241" s="168"/>
      <c r="E9241" s="169"/>
    </row>
    <row r="9242" spans="4:5">
      <c r="D9242" s="168"/>
      <c r="E9242" s="169"/>
    </row>
    <row r="9243" spans="4:5">
      <c r="D9243" s="168"/>
      <c r="E9243" s="169"/>
    </row>
    <row r="9244" spans="4:5">
      <c r="D9244" s="168"/>
      <c r="E9244" s="169"/>
    </row>
    <row r="9245" spans="4:5">
      <c r="D9245" s="168"/>
      <c r="E9245" s="169"/>
    </row>
    <row r="9246" spans="4:5">
      <c r="D9246" s="168"/>
      <c r="E9246" s="169"/>
    </row>
    <row r="9247" spans="4:5">
      <c r="D9247" s="168"/>
      <c r="E9247" s="169"/>
    </row>
    <row r="9248" spans="4:5">
      <c r="D9248" s="168"/>
      <c r="E9248" s="169"/>
    </row>
    <row r="9249" spans="4:5">
      <c r="D9249" s="168"/>
      <c r="E9249" s="169"/>
    </row>
    <row r="9250" spans="4:5">
      <c r="D9250" s="168"/>
      <c r="E9250" s="169"/>
    </row>
    <row r="9251" spans="4:5">
      <c r="D9251" s="168"/>
      <c r="E9251" s="169"/>
    </row>
    <row r="9252" spans="4:5">
      <c r="D9252" s="168"/>
      <c r="E9252" s="169"/>
    </row>
    <row r="9253" spans="4:5">
      <c r="D9253" s="168"/>
      <c r="E9253" s="169"/>
    </row>
    <row r="9254" spans="4:5">
      <c r="D9254" s="168"/>
      <c r="E9254" s="169"/>
    </row>
    <row r="9255" spans="4:5">
      <c r="D9255" s="168"/>
      <c r="E9255" s="169"/>
    </row>
    <row r="9256" spans="4:5">
      <c r="D9256" s="168"/>
      <c r="E9256" s="169"/>
    </row>
    <row r="9257" spans="4:5">
      <c r="D9257" s="168"/>
      <c r="E9257" s="169"/>
    </row>
    <row r="9258" spans="4:5">
      <c r="D9258" s="168"/>
      <c r="E9258" s="169"/>
    </row>
    <row r="9259" spans="4:5">
      <c r="D9259" s="168"/>
      <c r="E9259" s="169"/>
    </row>
    <row r="9260" spans="4:5">
      <c r="D9260" s="168"/>
      <c r="E9260" s="169"/>
    </row>
    <row r="9261" spans="4:5">
      <c r="D9261" s="168"/>
      <c r="E9261" s="169"/>
    </row>
    <row r="9262" spans="4:5">
      <c r="D9262" s="168"/>
      <c r="E9262" s="169"/>
    </row>
    <row r="9263" spans="4:5">
      <c r="D9263" s="168"/>
      <c r="E9263" s="169"/>
    </row>
    <row r="9264" spans="4:5">
      <c r="D9264" s="168"/>
      <c r="E9264" s="169"/>
    </row>
    <row r="9265" spans="4:5">
      <c r="D9265" s="168"/>
      <c r="E9265" s="169"/>
    </row>
    <row r="9266" spans="4:5">
      <c r="D9266" s="168"/>
      <c r="E9266" s="169"/>
    </row>
    <row r="9267" spans="4:5">
      <c r="D9267" s="168"/>
      <c r="E9267" s="169"/>
    </row>
    <row r="9268" spans="4:5">
      <c r="D9268" s="168"/>
      <c r="E9268" s="169"/>
    </row>
    <row r="9269" spans="4:5">
      <c r="D9269" s="168"/>
      <c r="E9269" s="169"/>
    </row>
    <row r="9270" spans="4:5">
      <c r="D9270" s="168"/>
      <c r="E9270" s="169"/>
    </row>
    <row r="9271" spans="4:5">
      <c r="D9271" s="168"/>
      <c r="E9271" s="169"/>
    </row>
    <row r="9272" spans="4:5">
      <c r="D9272" s="168"/>
      <c r="E9272" s="169"/>
    </row>
    <row r="9273" spans="4:5">
      <c r="D9273" s="168"/>
      <c r="E9273" s="169"/>
    </row>
    <row r="9274" spans="4:5">
      <c r="D9274" s="168"/>
      <c r="E9274" s="169"/>
    </row>
    <row r="9275" spans="4:5">
      <c r="D9275" s="168"/>
      <c r="E9275" s="169"/>
    </row>
    <row r="9276" spans="4:5">
      <c r="D9276" s="168"/>
      <c r="E9276" s="169"/>
    </row>
    <row r="9277" spans="4:5">
      <c r="D9277" s="168"/>
      <c r="E9277" s="169"/>
    </row>
    <row r="9278" spans="4:5">
      <c r="D9278" s="168"/>
      <c r="E9278" s="169"/>
    </row>
    <row r="9279" spans="4:5">
      <c r="D9279" s="168"/>
      <c r="E9279" s="169"/>
    </row>
    <row r="9280" spans="4:5">
      <c r="D9280" s="168"/>
      <c r="E9280" s="169"/>
    </row>
    <row r="9281" spans="4:5">
      <c r="D9281" s="168"/>
      <c r="E9281" s="169"/>
    </row>
    <row r="9282" spans="4:5">
      <c r="D9282" s="168"/>
      <c r="E9282" s="169"/>
    </row>
    <row r="9283" spans="4:5">
      <c r="D9283" s="168"/>
      <c r="E9283" s="169"/>
    </row>
    <row r="9284" spans="4:5">
      <c r="D9284" s="168"/>
      <c r="E9284" s="169"/>
    </row>
    <row r="9285" spans="4:5">
      <c r="D9285" s="168"/>
      <c r="E9285" s="169"/>
    </row>
    <row r="9286" spans="4:5">
      <c r="D9286" s="168"/>
      <c r="E9286" s="169"/>
    </row>
    <row r="9287" spans="4:5">
      <c r="D9287" s="168"/>
      <c r="E9287" s="169"/>
    </row>
    <row r="9288" spans="4:5">
      <c r="D9288" s="168"/>
      <c r="E9288" s="169"/>
    </row>
    <row r="9289" spans="4:5">
      <c r="D9289" s="168"/>
      <c r="E9289" s="169"/>
    </row>
    <row r="9290" spans="4:5">
      <c r="D9290" s="168"/>
      <c r="E9290" s="169"/>
    </row>
    <row r="9291" spans="4:5">
      <c r="D9291" s="168"/>
      <c r="E9291" s="169"/>
    </row>
    <row r="9292" spans="4:5">
      <c r="D9292" s="168"/>
      <c r="E9292" s="169"/>
    </row>
    <row r="9293" spans="4:5">
      <c r="D9293" s="168"/>
      <c r="E9293" s="169"/>
    </row>
    <row r="9294" spans="4:5">
      <c r="D9294" s="168"/>
      <c r="E9294" s="169"/>
    </row>
    <row r="9295" spans="4:5">
      <c r="D9295" s="168"/>
      <c r="E9295" s="169"/>
    </row>
    <row r="9296" spans="4:5">
      <c r="D9296" s="168"/>
      <c r="E9296" s="169"/>
    </row>
    <row r="9297" spans="4:5">
      <c r="D9297" s="168"/>
      <c r="E9297" s="169"/>
    </row>
    <row r="9298" spans="4:5">
      <c r="D9298" s="168"/>
      <c r="E9298" s="169"/>
    </row>
    <row r="9299" spans="4:5">
      <c r="D9299" s="168"/>
      <c r="E9299" s="169"/>
    </row>
    <row r="9300" spans="4:5">
      <c r="D9300" s="168"/>
      <c r="E9300" s="169"/>
    </row>
    <row r="9301" spans="4:5">
      <c r="D9301" s="168"/>
      <c r="E9301" s="169"/>
    </row>
    <row r="9302" spans="4:5">
      <c r="D9302" s="168"/>
      <c r="E9302" s="169"/>
    </row>
    <row r="9303" spans="4:5">
      <c r="D9303" s="168"/>
      <c r="E9303" s="169"/>
    </row>
    <row r="9304" spans="4:5">
      <c r="D9304" s="168"/>
      <c r="E9304" s="169"/>
    </row>
    <row r="9305" spans="4:5">
      <c r="D9305" s="168"/>
      <c r="E9305" s="169"/>
    </row>
    <row r="9306" spans="4:5">
      <c r="D9306" s="168"/>
      <c r="E9306" s="169"/>
    </row>
    <row r="9307" spans="4:5">
      <c r="D9307" s="168"/>
      <c r="E9307" s="169"/>
    </row>
    <row r="9308" spans="4:5">
      <c r="D9308" s="168"/>
      <c r="E9308" s="169"/>
    </row>
    <row r="9309" spans="4:5">
      <c r="D9309" s="168"/>
      <c r="E9309" s="169"/>
    </row>
    <row r="9310" spans="4:5">
      <c r="D9310" s="168"/>
      <c r="E9310" s="169"/>
    </row>
    <row r="9311" spans="4:5">
      <c r="D9311" s="168"/>
      <c r="E9311" s="169"/>
    </row>
    <row r="9312" spans="4:5">
      <c r="D9312" s="168"/>
      <c r="E9312" s="169"/>
    </row>
    <row r="9313" spans="4:5">
      <c r="D9313" s="168"/>
      <c r="E9313" s="169"/>
    </row>
    <row r="9314" spans="4:5">
      <c r="D9314" s="168"/>
      <c r="E9314" s="169"/>
    </row>
    <row r="9315" spans="4:5">
      <c r="D9315" s="168"/>
      <c r="E9315" s="169"/>
    </row>
    <row r="9316" spans="4:5">
      <c r="D9316" s="168"/>
      <c r="E9316" s="169"/>
    </row>
    <row r="9317" spans="4:5">
      <c r="D9317" s="168"/>
      <c r="E9317" s="169"/>
    </row>
    <row r="9318" spans="4:5">
      <c r="D9318" s="168"/>
      <c r="E9318" s="169"/>
    </row>
    <row r="9319" spans="4:5">
      <c r="D9319" s="168"/>
      <c r="E9319" s="169"/>
    </row>
    <row r="9320" spans="4:5">
      <c r="D9320" s="168"/>
      <c r="E9320" s="169"/>
    </row>
    <row r="9321" spans="4:5">
      <c r="D9321" s="168"/>
      <c r="E9321" s="169"/>
    </row>
    <row r="9322" spans="4:5">
      <c r="D9322" s="168"/>
      <c r="E9322" s="169"/>
    </row>
    <row r="9323" spans="4:5">
      <c r="D9323" s="168"/>
      <c r="E9323" s="169"/>
    </row>
    <row r="9324" spans="4:5">
      <c r="D9324" s="168"/>
      <c r="E9324" s="169"/>
    </row>
    <row r="9325" spans="4:5">
      <c r="D9325" s="168"/>
      <c r="E9325" s="169"/>
    </row>
    <row r="9326" spans="4:5">
      <c r="D9326" s="168"/>
      <c r="E9326" s="169"/>
    </row>
    <row r="9327" spans="4:5">
      <c r="D9327" s="168"/>
      <c r="E9327" s="169"/>
    </row>
    <row r="9328" spans="4:5">
      <c r="D9328" s="168"/>
      <c r="E9328" s="169"/>
    </row>
    <row r="9329" spans="4:5">
      <c r="D9329" s="168"/>
      <c r="E9329" s="169"/>
    </row>
    <row r="9330" spans="4:5">
      <c r="D9330" s="168"/>
      <c r="E9330" s="169"/>
    </row>
    <row r="9331" spans="4:5">
      <c r="D9331" s="168"/>
      <c r="E9331" s="169"/>
    </row>
    <row r="9332" spans="4:5">
      <c r="D9332" s="168"/>
      <c r="E9332" s="169"/>
    </row>
    <row r="9333" spans="4:5">
      <c r="D9333" s="168"/>
      <c r="E9333" s="169"/>
    </row>
    <row r="9334" spans="4:5">
      <c r="D9334" s="168"/>
      <c r="E9334" s="169"/>
    </row>
    <row r="9335" spans="4:5">
      <c r="D9335" s="168"/>
      <c r="E9335" s="169"/>
    </row>
    <row r="9336" spans="4:5">
      <c r="D9336" s="168"/>
      <c r="E9336" s="169"/>
    </row>
    <row r="9337" spans="4:5">
      <c r="D9337" s="168"/>
      <c r="E9337" s="169"/>
    </row>
    <row r="9338" spans="4:5">
      <c r="D9338" s="168"/>
      <c r="E9338" s="169"/>
    </row>
    <row r="9339" spans="4:5">
      <c r="D9339" s="168"/>
      <c r="E9339" s="169"/>
    </row>
    <row r="9340" spans="4:5">
      <c r="D9340" s="168"/>
      <c r="E9340" s="169"/>
    </row>
    <row r="9341" spans="4:5">
      <c r="D9341" s="168"/>
      <c r="E9341" s="169"/>
    </row>
    <row r="9342" spans="4:5">
      <c r="D9342" s="168"/>
      <c r="E9342" s="169"/>
    </row>
    <row r="9343" spans="4:5">
      <c r="D9343" s="168"/>
      <c r="E9343" s="169"/>
    </row>
    <row r="9344" spans="4:5">
      <c r="D9344" s="168"/>
      <c r="E9344" s="169"/>
    </row>
    <row r="9345" spans="4:5">
      <c r="D9345" s="168"/>
      <c r="E9345" s="169"/>
    </row>
    <row r="9346" spans="4:5">
      <c r="D9346" s="168"/>
      <c r="E9346" s="169"/>
    </row>
    <row r="9347" spans="4:5">
      <c r="D9347" s="168"/>
      <c r="E9347" s="169"/>
    </row>
    <row r="9348" spans="4:5">
      <c r="D9348" s="168"/>
      <c r="E9348" s="169"/>
    </row>
    <row r="9349" spans="4:5">
      <c r="D9349" s="168"/>
      <c r="E9349" s="169"/>
    </row>
    <row r="9350" spans="4:5">
      <c r="D9350" s="168"/>
      <c r="E9350" s="169"/>
    </row>
    <row r="9351" spans="4:5">
      <c r="D9351" s="168"/>
      <c r="E9351" s="169"/>
    </row>
    <row r="9352" spans="4:5">
      <c r="D9352" s="168"/>
      <c r="E9352" s="169"/>
    </row>
    <row r="9353" spans="4:5">
      <c r="D9353" s="168"/>
      <c r="E9353" s="169"/>
    </row>
    <row r="9354" spans="4:5">
      <c r="D9354" s="168"/>
      <c r="E9354" s="169"/>
    </row>
    <row r="9355" spans="4:5">
      <c r="D9355" s="168"/>
      <c r="E9355" s="169"/>
    </row>
    <row r="9356" spans="4:5">
      <c r="D9356" s="168"/>
      <c r="E9356" s="169"/>
    </row>
    <row r="9357" spans="4:5">
      <c r="D9357" s="168"/>
      <c r="E9357" s="169"/>
    </row>
    <row r="9358" spans="4:5">
      <c r="D9358" s="168"/>
      <c r="E9358" s="169"/>
    </row>
    <row r="9359" spans="4:5">
      <c r="D9359" s="168"/>
      <c r="E9359" s="169"/>
    </row>
    <row r="9360" spans="4:5">
      <c r="D9360" s="168"/>
      <c r="E9360" s="169"/>
    </row>
    <row r="9361" spans="4:5">
      <c r="D9361" s="168"/>
      <c r="E9361" s="169"/>
    </row>
    <row r="9362" spans="4:5">
      <c r="D9362" s="168"/>
      <c r="E9362" s="169"/>
    </row>
    <row r="9363" spans="4:5">
      <c r="D9363" s="168"/>
      <c r="E9363" s="169"/>
    </row>
    <row r="9364" spans="4:5">
      <c r="D9364" s="168"/>
      <c r="E9364" s="169"/>
    </row>
    <row r="9365" spans="4:5">
      <c r="D9365" s="168"/>
      <c r="E9365" s="169"/>
    </row>
    <row r="9366" spans="4:5">
      <c r="D9366" s="168"/>
      <c r="E9366" s="169"/>
    </row>
    <row r="9367" spans="4:5">
      <c r="D9367" s="168"/>
      <c r="E9367" s="169"/>
    </row>
    <row r="9368" spans="4:5">
      <c r="D9368" s="168"/>
      <c r="E9368" s="169"/>
    </row>
    <row r="9369" spans="4:5">
      <c r="D9369" s="168"/>
      <c r="E9369" s="169"/>
    </row>
    <row r="9370" spans="4:5">
      <c r="D9370" s="168"/>
      <c r="E9370" s="169"/>
    </row>
    <row r="9371" spans="4:5">
      <c r="D9371" s="168"/>
      <c r="E9371" s="169"/>
    </row>
    <row r="9372" spans="4:5">
      <c r="D9372" s="168"/>
      <c r="E9372" s="169"/>
    </row>
    <row r="9373" spans="4:5">
      <c r="D9373" s="168"/>
      <c r="E9373" s="169"/>
    </row>
    <row r="9374" spans="4:5">
      <c r="D9374" s="168"/>
      <c r="E9374" s="169"/>
    </row>
    <row r="9375" spans="4:5">
      <c r="D9375" s="168"/>
      <c r="E9375" s="169"/>
    </row>
    <row r="9376" spans="4:5">
      <c r="D9376" s="168"/>
      <c r="E9376" s="169"/>
    </row>
    <row r="9377" spans="4:5">
      <c r="D9377" s="168"/>
      <c r="E9377" s="169"/>
    </row>
    <row r="9378" spans="4:5">
      <c r="D9378" s="168"/>
      <c r="E9378" s="169"/>
    </row>
    <row r="9379" spans="4:5">
      <c r="D9379" s="168"/>
      <c r="E9379" s="169"/>
    </row>
    <row r="9380" spans="4:5">
      <c r="D9380" s="168"/>
      <c r="E9380" s="169"/>
    </row>
    <row r="9381" spans="4:5">
      <c r="D9381" s="168"/>
      <c r="E9381" s="169"/>
    </row>
    <row r="9382" spans="4:5">
      <c r="D9382" s="168"/>
      <c r="E9382" s="169"/>
    </row>
    <row r="9383" spans="4:5">
      <c r="D9383" s="168"/>
      <c r="E9383" s="169"/>
    </row>
    <row r="9384" spans="4:5">
      <c r="D9384" s="168"/>
      <c r="E9384" s="169"/>
    </row>
    <row r="9385" spans="4:5">
      <c r="D9385" s="168"/>
      <c r="E9385" s="169"/>
    </row>
    <row r="9386" spans="4:5">
      <c r="D9386" s="168"/>
      <c r="E9386" s="169"/>
    </row>
    <row r="9387" spans="4:5">
      <c r="D9387" s="168"/>
      <c r="E9387" s="169"/>
    </row>
    <row r="9388" spans="4:5">
      <c r="D9388" s="168"/>
      <c r="E9388" s="169"/>
    </row>
    <row r="9389" spans="4:5">
      <c r="D9389" s="168"/>
      <c r="E9389" s="169"/>
    </row>
    <row r="9390" spans="4:5">
      <c r="D9390" s="168"/>
      <c r="E9390" s="169"/>
    </row>
    <row r="9391" spans="4:5">
      <c r="D9391" s="168"/>
      <c r="E9391" s="169"/>
    </row>
    <row r="9392" spans="4:5">
      <c r="D9392" s="168"/>
      <c r="E9392" s="169"/>
    </row>
    <row r="9393" spans="4:5">
      <c r="D9393" s="168"/>
      <c r="E9393" s="169"/>
    </row>
    <row r="9394" spans="4:5">
      <c r="D9394" s="168"/>
      <c r="E9394" s="169"/>
    </row>
    <row r="9395" spans="4:5">
      <c r="D9395" s="168"/>
      <c r="E9395" s="169"/>
    </row>
    <row r="9396" spans="4:5">
      <c r="D9396" s="168"/>
      <c r="E9396" s="169"/>
    </row>
    <row r="9397" spans="4:5">
      <c r="D9397" s="168"/>
      <c r="E9397" s="169"/>
    </row>
    <row r="9398" spans="4:5">
      <c r="D9398" s="168"/>
      <c r="E9398" s="169"/>
    </row>
    <row r="9399" spans="4:5">
      <c r="D9399" s="168"/>
      <c r="E9399" s="169"/>
    </row>
    <row r="9400" spans="4:5">
      <c r="D9400" s="168"/>
      <c r="E9400" s="169"/>
    </row>
    <row r="9401" spans="4:5">
      <c r="D9401" s="168"/>
      <c r="E9401" s="169"/>
    </row>
    <row r="9402" spans="4:5">
      <c r="D9402" s="168"/>
      <c r="E9402" s="169"/>
    </row>
    <row r="9403" spans="4:5">
      <c r="D9403" s="168"/>
      <c r="E9403" s="169"/>
    </row>
    <row r="9404" spans="4:5">
      <c r="D9404" s="168"/>
      <c r="E9404" s="169"/>
    </row>
    <row r="9405" spans="4:5">
      <c r="D9405" s="168"/>
      <c r="E9405" s="169"/>
    </row>
    <row r="9406" spans="4:5">
      <c r="D9406" s="168"/>
      <c r="E9406" s="169"/>
    </row>
    <row r="9407" spans="4:5">
      <c r="D9407" s="168"/>
      <c r="E9407" s="169"/>
    </row>
    <row r="9408" spans="4:5">
      <c r="D9408" s="168"/>
      <c r="E9408" s="169"/>
    </row>
    <row r="9409" spans="4:5">
      <c r="D9409" s="168"/>
      <c r="E9409" s="169"/>
    </row>
    <row r="9410" spans="4:5">
      <c r="D9410" s="168"/>
      <c r="E9410" s="169"/>
    </row>
    <row r="9411" spans="4:5">
      <c r="D9411" s="168"/>
      <c r="E9411" s="169"/>
    </row>
    <row r="9412" spans="4:5">
      <c r="D9412" s="168"/>
      <c r="E9412" s="169"/>
    </row>
    <row r="9413" spans="4:5">
      <c r="D9413" s="168"/>
      <c r="E9413" s="169"/>
    </row>
    <row r="9414" spans="4:5">
      <c r="D9414" s="168"/>
      <c r="E9414" s="169"/>
    </row>
    <row r="9415" spans="4:5">
      <c r="D9415" s="168"/>
      <c r="E9415" s="169"/>
    </row>
    <row r="9416" spans="4:5">
      <c r="D9416" s="168"/>
      <c r="E9416" s="169"/>
    </row>
    <row r="9417" spans="4:5">
      <c r="D9417" s="168"/>
      <c r="E9417" s="169"/>
    </row>
    <row r="9418" spans="4:5">
      <c r="D9418" s="168"/>
      <c r="E9418" s="169"/>
    </row>
    <row r="9419" spans="4:5">
      <c r="D9419" s="168"/>
      <c r="E9419" s="169"/>
    </row>
    <row r="9420" spans="4:5">
      <c r="D9420" s="168"/>
      <c r="E9420" s="169"/>
    </row>
    <row r="9421" spans="4:5">
      <c r="D9421" s="168"/>
      <c r="E9421" s="169"/>
    </row>
    <row r="9422" spans="4:5">
      <c r="D9422" s="168"/>
      <c r="E9422" s="169"/>
    </row>
    <row r="9423" spans="4:5">
      <c r="D9423" s="168"/>
      <c r="E9423" s="169"/>
    </row>
    <row r="9424" spans="4:5">
      <c r="D9424" s="168"/>
      <c r="E9424" s="169"/>
    </row>
    <row r="9425" spans="4:5">
      <c r="D9425" s="168"/>
      <c r="E9425" s="169"/>
    </row>
    <row r="9426" spans="4:5">
      <c r="D9426" s="168"/>
      <c r="E9426" s="169"/>
    </row>
    <row r="9427" spans="4:5">
      <c r="D9427" s="168"/>
      <c r="E9427" s="169"/>
    </row>
    <row r="9428" spans="4:5">
      <c r="D9428" s="168"/>
      <c r="E9428" s="169"/>
    </row>
    <row r="9429" spans="4:5">
      <c r="D9429" s="168"/>
      <c r="E9429" s="169"/>
    </row>
    <row r="9430" spans="4:5">
      <c r="D9430" s="168"/>
      <c r="E9430" s="169"/>
    </row>
    <row r="9431" spans="4:5">
      <c r="D9431" s="168"/>
      <c r="E9431" s="169"/>
    </row>
    <row r="9432" spans="4:5">
      <c r="D9432" s="168"/>
      <c r="E9432" s="169"/>
    </row>
    <row r="9433" spans="4:5">
      <c r="D9433" s="168"/>
      <c r="E9433" s="169"/>
    </row>
    <row r="9434" spans="4:5">
      <c r="D9434" s="168"/>
      <c r="E9434" s="169"/>
    </row>
    <row r="9435" spans="4:5">
      <c r="D9435" s="168"/>
      <c r="E9435" s="169"/>
    </row>
    <row r="9436" spans="4:5">
      <c r="D9436" s="168"/>
      <c r="E9436" s="169"/>
    </row>
    <row r="9437" spans="4:5">
      <c r="D9437" s="168"/>
      <c r="E9437" s="169"/>
    </row>
    <row r="9438" spans="4:5">
      <c r="D9438" s="168"/>
      <c r="E9438" s="169"/>
    </row>
    <row r="9439" spans="4:5">
      <c r="D9439" s="168"/>
      <c r="E9439" s="169"/>
    </row>
    <row r="9440" spans="4:5">
      <c r="D9440" s="168"/>
      <c r="E9440" s="169"/>
    </row>
    <row r="9441" spans="4:5">
      <c r="D9441" s="168"/>
      <c r="E9441" s="169"/>
    </row>
    <row r="9442" spans="4:5">
      <c r="D9442" s="168"/>
      <c r="E9442" s="169"/>
    </row>
    <row r="9443" spans="4:5">
      <c r="D9443" s="168"/>
      <c r="E9443" s="169"/>
    </row>
    <row r="9444" spans="4:5">
      <c r="D9444" s="168"/>
      <c r="E9444" s="169"/>
    </row>
    <row r="9445" spans="4:5">
      <c r="D9445" s="168"/>
      <c r="E9445" s="169"/>
    </row>
    <row r="9446" spans="4:5">
      <c r="D9446" s="168"/>
      <c r="E9446" s="169"/>
    </row>
    <row r="9447" spans="4:5">
      <c r="D9447" s="168"/>
      <c r="E9447" s="169"/>
    </row>
    <row r="9448" spans="4:5">
      <c r="D9448" s="168"/>
      <c r="E9448" s="169"/>
    </row>
    <row r="9449" spans="4:5">
      <c r="D9449" s="168"/>
      <c r="E9449" s="169"/>
    </row>
    <row r="9450" spans="4:5">
      <c r="D9450" s="168"/>
      <c r="E9450" s="169"/>
    </row>
    <row r="9451" spans="4:5">
      <c r="D9451" s="168"/>
      <c r="E9451" s="169"/>
    </row>
    <row r="9452" spans="4:5">
      <c r="D9452" s="168"/>
      <c r="E9452" s="169"/>
    </row>
    <row r="9453" spans="4:5">
      <c r="D9453" s="168"/>
      <c r="E9453" s="169"/>
    </row>
    <row r="9454" spans="4:5">
      <c r="D9454" s="168"/>
      <c r="E9454" s="169"/>
    </row>
    <row r="9455" spans="4:5">
      <c r="D9455" s="168"/>
      <c r="E9455" s="169"/>
    </row>
    <row r="9456" spans="4:5">
      <c r="D9456" s="168"/>
      <c r="E9456" s="169"/>
    </row>
    <row r="9457" spans="4:5">
      <c r="D9457" s="168"/>
      <c r="E9457" s="169"/>
    </row>
    <row r="9458" spans="4:5">
      <c r="D9458" s="168"/>
      <c r="E9458" s="169"/>
    </row>
    <row r="9459" spans="4:5">
      <c r="D9459" s="168"/>
      <c r="E9459" s="169"/>
    </row>
    <row r="9460" spans="4:5">
      <c r="D9460" s="168"/>
      <c r="E9460" s="169"/>
    </row>
    <row r="9461" spans="4:5">
      <c r="D9461" s="168"/>
      <c r="E9461" s="169"/>
    </row>
    <row r="9462" spans="4:5">
      <c r="D9462" s="168"/>
      <c r="E9462" s="169"/>
    </row>
    <row r="9463" spans="4:5">
      <c r="D9463" s="168"/>
      <c r="E9463" s="169"/>
    </row>
    <row r="9464" spans="4:5">
      <c r="D9464" s="168"/>
      <c r="E9464" s="169"/>
    </row>
    <row r="9465" spans="4:5">
      <c r="D9465" s="168"/>
      <c r="E9465" s="169"/>
    </row>
    <row r="9466" spans="4:5">
      <c r="D9466" s="168"/>
      <c r="E9466" s="169"/>
    </row>
    <row r="9467" spans="4:5">
      <c r="D9467" s="168"/>
      <c r="E9467" s="169"/>
    </row>
    <row r="9468" spans="4:5">
      <c r="D9468" s="168"/>
      <c r="E9468" s="169"/>
    </row>
    <row r="9469" spans="4:5">
      <c r="D9469" s="168"/>
      <c r="E9469" s="169"/>
    </row>
    <row r="9470" spans="4:5">
      <c r="D9470" s="168"/>
      <c r="E9470" s="169"/>
    </row>
    <row r="9471" spans="4:5">
      <c r="D9471" s="168"/>
      <c r="E9471" s="169"/>
    </row>
    <row r="9472" spans="4:5">
      <c r="D9472" s="168"/>
      <c r="E9472" s="169"/>
    </row>
    <row r="9473" spans="4:5">
      <c r="D9473" s="168"/>
      <c r="E9473" s="169"/>
    </row>
    <row r="9474" spans="4:5">
      <c r="D9474" s="168"/>
      <c r="E9474" s="169"/>
    </row>
    <row r="9475" spans="4:5">
      <c r="D9475" s="168"/>
      <c r="E9475" s="169"/>
    </row>
    <row r="9476" spans="4:5">
      <c r="D9476" s="168"/>
      <c r="E9476" s="169"/>
    </row>
    <row r="9477" spans="4:5">
      <c r="D9477" s="168"/>
      <c r="E9477" s="169"/>
    </row>
    <row r="9478" spans="4:5">
      <c r="D9478" s="168"/>
      <c r="E9478" s="169"/>
    </row>
    <row r="9479" spans="4:5">
      <c r="D9479" s="168"/>
      <c r="E9479" s="169"/>
    </row>
    <row r="9480" spans="4:5">
      <c r="D9480" s="168"/>
      <c r="E9480" s="169"/>
    </row>
    <row r="9481" spans="4:5">
      <c r="D9481" s="168"/>
      <c r="E9481" s="169"/>
    </row>
    <row r="9482" spans="4:5">
      <c r="D9482" s="168"/>
      <c r="E9482" s="169"/>
    </row>
    <row r="9483" spans="4:5">
      <c r="D9483" s="168"/>
      <c r="E9483" s="169"/>
    </row>
    <row r="9484" spans="4:5">
      <c r="D9484" s="168"/>
      <c r="E9484" s="169"/>
    </row>
    <row r="9485" spans="4:5">
      <c r="D9485" s="168"/>
      <c r="E9485" s="169"/>
    </row>
    <row r="9486" spans="4:5">
      <c r="D9486" s="168"/>
      <c r="E9486" s="169"/>
    </row>
    <row r="9487" spans="4:5">
      <c r="D9487" s="168"/>
      <c r="E9487" s="169"/>
    </row>
    <row r="9488" spans="4:5">
      <c r="D9488" s="168"/>
      <c r="E9488" s="169"/>
    </row>
    <row r="9489" spans="4:5">
      <c r="D9489" s="168"/>
      <c r="E9489" s="169"/>
    </row>
    <row r="9490" spans="4:5">
      <c r="D9490" s="168"/>
      <c r="E9490" s="169"/>
    </row>
    <row r="9491" spans="4:5">
      <c r="D9491" s="168"/>
      <c r="E9491" s="169"/>
    </row>
    <row r="9492" spans="4:5">
      <c r="D9492" s="168"/>
      <c r="E9492" s="169"/>
    </row>
    <row r="9493" spans="4:5">
      <c r="D9493" s="168"/>
      <c r="E9493" s="169"/>
    </row>
    <row r="9494" spans="4:5">
      <c r="D9494" s="168"/>
      <c r="E9494" s="169"/>
    </row>
    <row r="9495" spans="4:5">
      <c r="D9495" s="168"/>
      <c r="E9495" s="169"/>
    </row>
    <row r="9496" spans="4:5">
      <c r="D9496" s="168"/>
      <c r="E9496" s="169"/>
    </row>
    <row r="9497" spans="4:5">
      <c r="D9497" s="168"/>
      <c r="E9497" s="169"/>
    </row>
    <row r="9498" spans="4:5">
      <c r="D9498" s="168"/>
      <c r="E9498" s="169"/>
    </row>
    <row r="9499" spans="4:5">
      <c r="D9499" s="168"/>
      <c r="E9499" s="169"/>
    </row>
    <row r="9500" spans="4:5">
      <c r="D9500" s="168"/>
      <c r="E9500" s="169"/>
    </row>
    <row r="9501" spans="4:5">
      <c r="D9501" s="168"/>
      <c r="E9501" s="169"/>
    </row>
    <row r="9502" spans="4:5">
      <c r="D9502" s="168"/>
      <c r="E9502" s="169"/>
    </row>
    <row r="9503" spans="4:5">
      <c r="D9503" s="168"/>
      <c r="E9503" s="169"/>
    </row>
    <row r="9504" spans="4:5">
      <c r="D9504" s="168"/>
      <c r="E9504" s="169"/>
    </row>
    <row r="9505" spans="4:5">
      <c r="D9505" s="168"/>
      <c r="E9505" s="169"/>
    </row>
    <row r="9506" spans="4:5">
      <c r="D9506" s="168"/>
      <c r="E9506" s="169"/>
    </row>
    <row r="9507" spans="4:5">
      <c r="D9507" s="168"/>
      <c r="E9507" s="169"/>
    </row>
    <row r="9508" spans="4:5">
      <c r="D9508" s="168"/>
      <c r="E9508" s="169"/>
    </row>
    <row r="9509" spans="4:5">
      <c r="D9509" s="168"/>
      <c r="E9509" s="169"/>
    </row>
    <row r="9510" spans="4:5">
      <c r="D9510" s="168"/>
      <c r="E9510" s="169"/>
    </row>
    <row r="9511" spans="4:5">
      <c r="D9511" s="168"/>
      <c r="E9511" s="169"/>
    </row>
    <row r="9512" spans="4:5">
      <c r="D9512" s="168"/>
      <c r="E9512" s="169"/>
    </row>
    <row r="9513" spans="4:5">
      <c r="D9513" s="168"/>
      <c r="E9513" s="169"/>
    </row>
    <row r="9514" spans="4:5">
      <c r="D9514" s="168"/>
      <c r="E9514" s="169"/>
    </row>
    <row r="9515" spans="4:5">
      <c r="D9515" s="168"/>
      <c r="E9515" s="169"/>
    </row>
    <row r="9516" spans="4:5">
      <c r="D9516" s="168"/>
      <c r="E9516" s="169"/>
    </row>
    <row r="9517" spans="4:5">
      <c r="D9517" s="168"/>
      <c r="E9517" s="169"/>
    </row>
    <row r="9518" spans="4:5">
      <c r="D9518" s="168"/>
      <c r="E9518" s="169"/>
    </row>
    <row r="9519" spans="4:5">
      <c r="D9519" s="168"/>
      <c r="E9519" s="169"/>
    </row>
    <row r="9520" spans="4:5">
      <c r="D9520" s="168"/>
      <c r="E9520" s="169"/>
    </row>
    <row r="9521" spans="4:5">
      <c r="D9521" s="168"/>
      <c r="E9521" s="169"/>
    </row>
    <row r="9522" spans="4:5">
      <c r="D9522" s="168"/>
      <c r="E9522" s="169"/>
    </row>
    <row r="9523" spans="4:5">
      <c r="D9523" s="168"/>
      <c r="E9523" s="169"/>
    </row>
    <row r="9524" spans="4:5">
      <c r="D9524" s="168"/>
      <c r="E9524" s="169"/>
    </row>
    <row r="9525" spans="4:5">
      <c r="D9525" s="168"/>
      <c r="E9525" s="169"/>
    </row>
    <row r="9526" spans="4:5">
      <c r="D9526" s="168"/>
      <c r="E9526" s="169"/>
    </row>
    <row r="9527" spans="4:5">
      <c r="D9527" s="168"/>
      <c r="E9527" s="169"/>
    </row>
    <row r="9528" spans="4:5">
      <c r="D9528" s="168"/>
      <c r="E9528" s="169"/>
    </row>
    <row r="9529" spans="4:5">
      <c r="D9529" s="168"/>
      <c r="E9529" s="169"/>
    </row>
    <row r="9530" spans="4:5">
      <c r="D9530" s="168"/>
      <c r="E9530" s="169"/>
    </row>
    <row r="9531" spans="4:5">
      <c r="D9531" s="168"/>
      <c r="E9531" s="169"/>
    </row>
    <row r="9532" spans="4:5">
      <c r="D9532" s="168"/>
      <c r="E9532" s="169"/>
    </row>
    <row r="9533" spans="4:5">
      <c r="D9533" s="168"/>
      <c r="E9533" s="169"/>
    </row>
    <row r="9534" spans="4:5">
      <c r="D9534" s="168"/>
      <c r="E9534" s="169"/>
    </row>
    <row r="9535" spans="4:5">
      <c r="D9535" s="168"/>
      <c r="E9535" s="169"/>
    </row>
    <row r="9536" spans="4:5">
      <c r="D9536" s="168"/>
      <c r="E9536" s="169"/>
    </row>
    <row r="9537" spans="4:5">
      <c r="D9537" s="168"/>
      <c r="E9537" s="169"/>
    </row>
    <row r="9538" spans="4:5">
      <c r="D9538" s="168"/>
      <c r="E9538" s="169"/>
    </row>
    <row r="9539" spans="4:5">
      <c r="D9539" s="168"/>
      <c r="E9539" s="169"/>
    </row>
    <row r="9540" spans="4:5">
      <c r="D9540" s="168"/>
      <c r="E9540" s="169"/>
    </row>
    <row r="9541" spans="4:5">
      <c r="D9541" s="168"/>
      <c r="E9541" s="169"/>
    </row>
    <row r="9542" spans="4:5">
      <c r="D9542" s="168"/>
      <c r="E9542" s="169"/>
    </row>
    <row r="9543" spans="4:5">
      <c r="D9543" s="168"/>
      <c r="E9543" s="169"/>
    </row>
    <row r="9544" spans="4:5">
      <c r="D9544" s="168"/>
      <c r="E9544" s="169"/>
    </row>
    <row r="9545" spans="4:5">
      <c r="D9545" s="168"/>
      <c r="E9545" s="169"/>
    </row>
    <row r="9546" spans="4:5">
      <c r="D9546" s="168"/>
      <c r="E9546" s="169"/>
    </row>
    <row r="9547" spans="4:5">
      <c r="D9547" s="168"/>
      <c r="E9547" s="169"/>
    </row>
    <row r="9548" spans="4:5">
      <c r="D9548" s="168"/>
      <c r="E9548" s="169"/>
    </row>
    <row r="9549" spans="4:5">
      <c r="D9549" s="168"/>
      <c r="E9549" s="169"/>
    </row>
    <row r="9550" spans="4:5">
      <c r="D9550" s="168"/>
      <c r="E9550" s="169"/>
    </row>
    <row r="9551" spans="4:5">
      <c r="D9551" s="168"/>
      <c r="E9551" s="169"/>
    </row>
    <row r="9552" spans="4:5">
      <c r="D9552" s="168"/>
      <c r="E9552" s="169"/>
    </row>
    <row r="9553" spans="4:5">
      <c r="D9553" s="168"/>
      <c r="E9553" s="169"/>
    </row>
    <row r="9554" spans="4:5">
      <c r="D9554" s="168"/>
      <c r="E9554" s="169"/>
    </row>
    <row r="9555" spans="4:5">
      <c r="D9555" s="168"/>
      <c r="E9555" s="169"/>
    </row>
    <row r="9556" spans="4:5">
      <c r="D9556" s="168"/>
      <c r="E9556" s="169"/>
    </row>
    <row r="9557" spans="4:5">
      <c r="D9557" s="168"/>
      <c r="E9557" s="169"/>
    </row>
    <row r="9558" spans="4:5">
      <c r="D9558" s="168"/>
      <c r="E9558" s="169"/>
    </row>
    <row r="9559" spans="4:5">
      <c r="D9559" s="168"/>
      <c r="E9559" s="169"/>
    </row>
    <row r="9560" spans="4:5">
      <c r="D9560" s="168"/>
      <c r="E9560" s="169"/>
    </row>
    <row r="9561" spans="4:5">
      <c r="D9561" s="168"/>
      <c r="E9561" s="169"/>
    </row>
    <row r="9562" spans="4:5">
      <c r="D9562" s="168"/>
      <c r="E9562" s="169"/>
    </row>
    <row r="9563" spans="4:5">
      <c r="D9563" s="168"/>
      <c r="E9563" s="169"/>
    </row>
    <row r="9564" spans="4:5">
      <c r="D9564" s="168"/>
      <c r="E9564" s="169"/>
    </row>
    <row r="9565" spans="4:5">
      <c r="D9565" s="168"/>
      <c r="E9565" s="169"/>
    </row>
    <row r="9566" spans="4:5">
      <c r="D9566" s="168"/>
      <c r="E9566" s="169"/>
    </row>
    <row r="9567" spans="4:5">
      <c r="D9567" s="168"/>
      <c r="E9567" s="169"/>
    </row>
    <row r="9568" spans="4:5">
      <c r="D9568" s="168"/>
      <c r="E9568" s="169"/>
    </row>
    <row r="9569" spans="4:5">
      <c r="D9569" s="168"/>
      <c r="E9569" s="169"/>
    </row>
    <row r="9570" spans="4:5">
      <c r="D9570" s="168"/>
      <c r="E9570" s="169"/>
    </row>
    <row r="9571" spans="4:5">
      <c r="D9571" s="168"/>
      <c r="E9571" s="169"/>
    </row>
    <row r="9572" spans="4:5">
      <c r="D9572" s="168"/>
      <c r="E9572" s="169"/>
    </row>
    <row r="9573" spans="4:5">
      <c r="D9573" s="168"/>
      <c r="E9573" s="169"/>
    </row>
    <row r="9574" spans="4:5">
      <c r="D9574" s="168"/>
      <c r="E9574" s="169"/>
    </row>
    <row r="9575" spans="4:5">
      <c r="D9575" s="168"/>
      <c r="E9575" s="169"/>
    </row>
    <row r="9576" spans="4:5">
      <c r="D9576" s="168"/>
      <c r="E9576" s="169"/>
    </row>
    <row r="9577" spans="4:5">
      <c r="D9577" s="168"/>
      <c r="E9577" s="169"/>
    </row>
    <row r="9578" spans="4:5">
      <c r="D9578" s="168"/>
      <c r="E9578" s="169"/>
    </row>
    <row r="9579" spans="4:5">
      <c r="D9579" s="168"/>
      <c r="E9579" s="169"/>
    </row>
    <row r="9580" spans="4:5">
      <c r="D9580" s="168"/>
      <c r="E9580" s="169"/>
    </row>
    <row r="9581" spans="4:5">
      <c r="D9581" s="168"/>
      <c r="E9581" s="169"/>
    </row>
    <row r="9582" spans="4:5">
      <c r="D9582" s="168"/>
      <c r="E9582" s="169"/>
    </row>
    <row r="9583" spans="4:5">
      <c r="D9583" s="168"/>
      <c r="E9583" s="169"/>
    </row>
    <row r="9584" spans="4:5">
      <c r="D9584" s="168"/>
      <c r="E9584" s="169"/>
    </row>
    <row r="9585" spans="4:5">
      <c r="D9585" s="168"/>
      <c r="E9585" s="169"/>
    </row>
    <row r="9586" spans="4:5">
      <c r="D9586" s="168"/>
      <c r="E9586" s="169"/>
    </row>
    <row r="9587" spans="4:5">
      <c r="D9587" s="168"/>
      <c r="E9587" s="169"/>
    </row>
    <row r="9588" spans="4:5">
      <c r="D9588" s="168"/>
      <c r="E9588" s="169"/>
    </row>
    <row r="9589" spans="4:5">
      <c r="D9589" s="168"/>
      <c r="E9589" s="169"/>
    </row>
    <row r="9590" spans="4:5">
      <c r="D9590" s="168"/>
      <c r="E9590" s="169"/>
    </row>
    <row r="9591" spans="4:5">
      <c r="D9591" s="168"/>
      <c r="E9591" s="169"/>
    </row>
    <row r="9592" spans="4:5">
      <c r="D9592" s="168"/>
      <c r="E9592" s="169"/>
    </row>
    <row r="9593" spans="4:5">
      <c r="D9593" s="168"/>
      <c r="E9593" s="169"/>
    </row>
    <row r="9594" spans="4:5">
      <c r="D9594" s="168"/>
      <c r="E9594" s="169"/>
    </row>
    <row r="9595" spans="4:5">
      <c r="D9595" s="168"/>
      <c r="E9595" s="169"/>
    </row>
    <row r="9596" spans="4:5">
      <c r="D9596" s="168"/>
      <c r="E9596" s="169"/>
    </row>
  </sheetData>
  <mergeCells count="6">
    <mergeCell ref="G1:H1"/>
    <mergeCell ref="J2:K2"/>
    <mergeCell ref="J7:J9"/>
    <mergeCell ref="K7:K9"/>
    <mergeCell ref="J10:J11"/>
    <mergeCell ref="K10:K11"/>
  </mergeCells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shapeId="1025" r:id="rId3">
          <objectPr defaultSize="0" autoPict="0" r:id="rId4">
            <anchor moveWithCells="1" sizeWithCells="1">
              <from>
                <xdr:col>9</xdr:col>
                <xdr:colOff>0</xdr:colOff>
                <xdr:row>6</xdr:row>
                <xdr:rowOff>0</xdr:rowOff>
              </from>
              <to>
                <xdr:col>10</xdr:col>
                <xdr:colOff>0</xdr:colOff>
                <xdr:row>8</xdr:row>
                <xdr:rowOff>182880</xdr:rowOff>
              </to>
            </anchor>
          </objectPr>
        </oleObject>
      </mc:Choice>
      <mc:Fallback>
        <oleObject shapeId="1025" r:id="rId3"/>
      </mc:Fallback>
    </mc:AlternateContent>
    <mc:AlternateContent xmlns:mc="http://schemas.openxmlformats.org/markup-compatibility/2006">
      <mc:Choice Requires="x14">
        <oleObject shapeId="1026" r:id="rId5">
          <objectPr defaultSize="0" autoPict="0" r:id="rId6">
            <anchor moveWithCells="1" sizeWithCells="1">
              <from>
                <xdr:col>9</xdr:col>
                <xdr:colOff>312420</xdr:colOff>
                <xdr:row>9</xdr:row>
                <xdr:rowOff>30480</xdr:rowOff>
              </from>
              <to>
                <xdr:col>9</xdr:col>
                <xdr:colOff>784860</xdr:colOff>
                <xdr:row>11</xdr:row>
                <xdr:rowOff>0</xdr:rowOff>
              </to>
            </anchor>
          </objectPr>
        </oleObject>
      </mc:Choice>
      <mc:Fallback>
        <oleObject shapeId="1026" r:id="rId5"/>
      </mc:Fallback>
    </mc:AlternateContent>
  </oleObjec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9"/>
  <sheetViews>
    <sheetView workbookViewId="0">
      <selection activeCell="L29" sqref="L29"/>
    </sheetView>
  </sheetViews>
  <sheetFormatPr defaultColWidth="11.5546875" defaultRowHeight="14.4"/>
  <cols>
    <col min="1" max="1" width="18.6640625" customWidth="1"/>
    <col min="2" max="2" width="16.44140625" customWidth="1"/>
    <col min="3" max="3" width="17" customWidth="1"/>
    <col min="4" max="4" width="16.77734375" customWidth="1"/>
    <col min="7" max="7" width="11.5546875" customWidth="1"/>
    <col min="8" max="8" width="18.44140625" customWidth="1"/>
    <col min="9" max="9" width="13.6640625" customWidth="1"/>
    <col min="10" max="10" width="14.5546875" customWidth="1"/>
  </cols>
  <sheetData>
    <row r="1" spans="1:10" ht="19.8" customHeight="1" thickBot="1">
      <c r="A1" s="48" t="s">
        <v>9</v>
      </c>
      <c r="B1" s="48" t="s">
        <v>10</v>
      </c>
      <c r="C1" s="414" t="s">
        <v>11</v>
      </c>
      <c r="D1" s="415"/>
      <c r="E1" s="154"/>
      <c r="F1" s="154"/>
      <c r="G1" s="155" t="s">
        <v>69</v>
      </c>
      <c r="H1" s="155" t="s">
        <v>70</v>
      </c>
      <c r="I1" s="155" t="s">
        <v>71</v>
      </c>
      <c r="J1" s="155" t="s">
        <v>72</v>
      </c>
    </row>
    <row r="2" spans="1:10" ht="15" customHeight="1" thickBot="1">
      <c r="A2" s="51">
        <v>5</v>
      </c>
      <c r="B2" s="52">
        <v>47.432393870926838</v>
      </c>
      <c r="C2" s="52">
        <v>43.690942034996056</v>
      </c>
      <c r="D2" s="53">
        <v>51.17384570685762</v>
      </c>
      <c r="E2" s="154"/>
      <c r="F2" s="154"/>
      <c r="G2" s="156">
        <v>0.8</v>
      </c>
      <c r="H2" s="156">
        <v>0.84</v>
      </c>
      <c r="I2" s="156">
        <f>+SQRT(2 + POWER(H2,2))*RésultatsNormale!$K$7</f>
        <v>1.9089039979238687</v>
      </c>
      <c r="J2" s="156">
        <f>+I2*RésultatsNormale!$K$10</f>
        <v>3.7414518359307825</v>
      </c>
    </row>
    <row r="3" spans="1:10" ht="16.2" thickBot="1">
      <c r="A3" s="51">
        <v>10</v>
      </c>
      <c r="B3" s="52">
        <v>52.056330730146364</v>
      </c>
      <c r="C3" s="52">
        <v>47.717591134295517</v>
      </c>
      <c r="D3" s="53">
        <v>56.39507032599721</v>
      </c>
      <c r="E3" s="154"/>
      <c r="F3" s="154"/>
      <c r="G3" s="156">
        <v>0.9</v>
      </c>
      <c r="H3" s="156">
        <v>1.28</v>
      </c>
      <c r="I3" s="156">
        <f>+SQRT(2 + POWER(H3,2))*RésultatsNormale!$K$7</f>
        <v>2.2136426509443079</v>
      </c>
      <c r="J3" s="156">
        <f>+I3*RésultatsNormale!$K$10</f>
        <v>4.3387395958508437</v>
      </c>
    </row>
    <row r="4" spans="1:10" ht="16.2" thickBot="1">
      <c r="A4" s="51">
        <v>20</v>
      </c>
      <c r="B4" s="52">
        <v>55.839551796780512</v>
      </c>
      <c r="C4" s="52">
        <v>50.913757582374252</v>
      </c>
      <c r="D4" s="53">
        <v>60.765346011186772</v>
      </c>
      <c r="E4" s="154"/>
      <c r="F4" s="154"/>
      <c r="G4" s="156">
        <v>0.95</v>
      </c>
      <c r="H4" s="156">
        <v>1.64</v>
      </c>
      <c r="I4" s="156">
        <f>+SQRT(2 + POWER(H4,2))*RésultatsNormale!$K$7</f>
        <v>2.5131603134725804</v>
      </c>
      <c r="J4" s="156">
        <f>+I4*RésultatsNormale!$K$10</f>
        <v>4.9257942144062579</v>
      </c>
    </row>
    <row r="5" spans="1:10" ht="16.2" thickBot="1">
      <c r="A5" s="51">
        <v>50</v>
      </c>
      <c r="B5" s="52">
        <v>60.148220233780521</v>
      </c>
      <c r="C5" s="52">
        <v>54.483326724832786</v>
      </c>
      <c r="D5" s="53">
        <v>65.813113742728262</v>
      </c>
      <c r="E5" s="154"/>
      <c r="F5" s="154"/>
      <c r="G5" s="156">
        <v>0.98</v>
      </c>
      <c r="H5" s="156">
        <v>2.0499999999999998</v>
      </c>
      <c r="I5" s="156">
        <f>+SQRT(2 + POWER(H5,2))*RésultatsNormale!$K$7</f>
        <v>2.8902517902794576</v>
      </c>
      <c r="J5" s="156">
        <f>+I5*RésultatsNormale!$K$10</f>
        <v>5.6648935089477366</v>
      </c>
    </row>
    <row r="6" spans="1:10" ht="16.2" thickBot="1">
      <c r="A6" s="51">
        <v>100</v>
      </c>
      <c r="B6" s="52">
        <v>63.090725507829312</v>
      </c>
      <c r="C6" s="52">
        <v>56.891026290114141</v>
      </c>
      <c r="D6" s="53">
        <v>69.290424725544483</v>
      </c>
      <c r="E6" s="154"/>
      <c r="F6" s="154"/>
      <c r="G6" s="156">
        <v>0.99</v>
      </c>
      <c r="H6" s="156">
        <v>2.33</v>
      </c>
      <c r="I6" s="156">
        <f>+SQRT(2 + POWER(H6,2))*RésultatsNormale!$K$7</f>
        <v>3.1631118457730478</v>
      </c>
      <c r="J6" s="156">
        <f>+I6*RésultatsNormale!$K$10</f>
        <v>6.1996992177151737</v>
      </c>
    </row>
    <row r="7" spans="1:10" ht="16.2" thickBot="1">
      <c r="A7" s="51">
        <v>1000</v>
      </c>
      <c r="B7" s="52">
        <v>71.077525537390301</v>
      </c>
      <c r="C7" s="52">
        <v>63.347807862907231</v>
      </c>
      <c r="D7" s="53">
        <v>78.80724321187337</v>
      </c>
      <c r="G7" s="156">
        <v>0.999</v>
      </c>
      <c r="H7" s="156">
        <v>3.09</v>
      </c>
      <c r="I7" s="156">
        <f>+SQRT(2 + POWER(H7,2))*RésultatsNormale!$K$7</f>
        <v>3.9437335073893194</v>
      </c>
      <c r="J7" s="156">
        <f>+I7*RésultatsNormale!$K$10</f>
        <v>7.7297176744830658</v>
      </c>
    </row>
    <row r="8" spans="1:10" ht="16.2" thickBot="1">
      <c r="A8" s="54">
        <v>10000</v>
      </c>
      <c r="B8" s="55">
        <v>399.29076251387835</v>
      </c>
      <c r="C8" s="55">
        <v>326.69712750676439</v>
      </c>
      <c r="D8" s="56">
        <v>471.88439752099231</v>
      </c>
      <c r="G8" s="156">
        <v>0.99990000000000001</v>
      </c>
      <c r="H8" s="156">
        <v>3.73</v>
      </c>
      <c r="I8" s="156">
        <f>+SQRT(2 + POWER(H8,2))*RésultatsNormale!$K$7</f>
        <v>4.629424004208059</v>
      </c>
      <c r="J8" s="156">
        <f>+I8*RésultatsNormale!$K$10</f>
        <v>9.073671048247796</v>
      </c>
    </row>
    <row r="9" spans="1:10">
      <c r="C9" s="157"/>
      <c r="D9" s="157"/>
    </row>
  </sheetData>
  <mergeCells count="1">
    <mergeCell ref="C1:D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145"/>
  <sheetViews>
    <sheetView workbookViewId="0">
      <selection activeCell="L29" sqref="L29"/>
    </sheetView>
  </sheetViews>
  <sheetFormatPr defaultColWidth="11.5546875" defaultRowHeight="14.4"/>
  <sheetData>
    <row r="1" spans="1:11" ht="15" thickBot="1"/>
    <row r="2" spans="1:11" ht="15" thickBot="1">
      <c r="A2" s="145" t="s">
        <v>68</v>
      </c>
      <c r="B2" s="146">
        <v>0</v>
      </c>
      <c r="C2" s="146">
        <v>0.01</v>
      </c>
      <c r="D2" s="146">
        <v>0.02</v>
      </c>
      <c r="E2" s="146">
        <v>0.03</v>
      </c>
      <c r="F2" s="146">
        <v>0.04</v>
      </c>
      <c r="G2" s="147">
        <v>0.05</v>
      </c>
      <c r="H2" s="146">
        <v>0.06</v>
      </c>
      <c r="I2" s="146">
        <v>7.0000000000000007E-2</v>
      </c>
      <c r="J2" s="147">
        <v>0.08</v>
      </c>
      <c r="K2" s="146">
        <v>0.09</v>
      </c>
    </row>
    <row r="3" spans="1:11" ht="15" thickBot="1">
      <c r="A3" s="145">
        <v>0</v>
      </c>
      <c r="B3" s="148">
        <v>0.5</v>
      </c>
      <c r="C3" s="148">
        <v>0.50399000000000005</v>
      </c>
      <c r="D3" s="148">
        <v>0.50797999999999999</v>
      </c>
      <c r="E3" s="148">
        <v>0.51197000000000004</v>
      </c>
      <c r="F3" s="148">
        <v>0.51595000000000002</v>
      </c>
      <c r="G3" s="149">
        <v>0.51993999999999996</v>
      </c>
      <c r="H3" s="148">
        <v>0.52392000000000005</v>
      </c>
      <c r="I3" s="148">
        <v>0.52790000000000004</v>
      </c>
      <c r="J3" s="149">
        <v>0.53188000000000002</v>
      </c>
      <c r="K3" s="148">
        <v>0.53586</v>
      </c>
    </row>
    <row r="4" spans="1:11" ht="15" thickBot="1">
      <c r="A4" s="145">
        <v>0.1</v>
      </c>
      <c r="B4" s="148">
        <v>0.53983000000000003</v>
      </c>
      <c r="C4" s="148">
        <v>0.54379999999999995</v>
      </c>
      <c r="D4" s="148">
        <v>0.54776000000000002</v>
      </c>
      <c r="E4" s="148">
        <v>0.55171999999999999</v>
      </c>
      <c r="F4" s="148">
        <v>0.55567</v>
      </c>
      <c r="G4" s="149">
        <v>0.55962000000000001</v>
      </c>
      <c r="H4" s="148">
        <v>0.56355999999999995</v>
      </c>
      <c r="I4" s="148">
        <v>0.56749000000000005</v>
      </c>
      <c r="J4" s="149">
        <v>0.57142000000000004</v>
      </c>
      <c r="K4" s="148">
        <v>0.57535000000000003</v>
      </c>
    </row>
    <row r="5" spans="1:11" ht="15" thickBot="1">
      <c r="A5" s="145">
        <v>0.2</v>
      </c>
      <c r="B5" s="148">
        <v>0.57926</v>
      </c>
      <c r="C5" s="148">
        <v>0.58316999999999997</v>
      </c>
      <c r="D5" s="148">
        <v>0.58706000000000003</v>
      </c>
      <c r="E5" s="148">
        <v>0.59094999999999998</v>
      </c>
      <c r="F5" s="148">
        <v>0.59482999999999997</v>
      </c>
      <c r="G5" s="149">
        <v>0.59870999999999996</v>
      </c>
      <c r="H5" s="148">
        <v>0.60257000000000005</v>
      </c>
      <c r="I5" s="148">
        <v>0.60641999999999996</v>
      </c>
      <c r="J5" s="149">
        <v>0.61026000000000002</v>
      </c>
      <c r="K5" s="148">
        <v>0.61409000000000002</v>
      </c>
    </row>
    <row r="6" spans="1:11" ht="15" thickBot="1">
      <c r="A6" s="145">
        <v>0.3</v>
      </c>
      <c r="B6" s="148">
        <v>0.61790999999999996</v>
      </c>
      <c r="C6" s="148">
        <v>0.62172000000000005</v>
      </c>
      <c r="D6" s="148">
        <v>0.62551999999999996</v>
      </c>
      <c r="E6" s="148">
        <v>0.62929999999999997</v>
      </c>
      <c r="F6" s="148">
        <v>0.63307000000000002</v>
      </c>
      <c r="G6" s="149">
        <v>0.63683000000000001</v>
      </c>
      <c r="H6" s="148">
        <v>0.64058000000000004</v>
      </c>
      <c r="I6" s="148">
        <v>0.64431000000000005</v>
      </c>
      <c r="J6" s="149">
        <v>0.64802999999999999</v>
      </c>
      <c r="K6" s="148">
        <v>0.65173000000000003</v>
      </c>
    </row>
    <row r="7" spans="1:11" ht="15" thickBot="1">
      <c r="A7" s="145">
        <v>0.4</v>
      </c>
      <c r="B7" s="148">
        <v>0.65542</v>
      </c>
      <c r="C7" s="148">
        <v>0.65910000000000002</v>
      </c>
      <c r="D7" s="148">
        <v>0.66276000000000002</v>
      </c>
      <c r="E7" s="148">
        <v>0.66639999999999999</v>
      </c>
      <c r="F7" s="148">
        <v>0.67003000000000001</v>
      </c>
      <c r="G7" s="149">
        <v>0.67364000000000002</v>
      </c>
      <c r="H7" s="148">
        <v>0.67723999999999995</v>
      </c>
      <c r="I7" s="148">
        <v>0.68081999999999998</v>
      </c>
      <c r="J7" s="149">
        <v>0.68439000000000005</v>
      </c>
      <c r="K7" s="148">
        <v>0.68793000000000004</v>
      </c>
    </row>
    <row r="8" spans="1:11" ht="15" thickBot="1">
      <c r="A8" s="145">
        <v>0.5</v>
      </c>
      <c r="B8" s="148">
        <v>0.69145999999999996</v>
      </c>
      <c r="C8" s="148">
        <v>0.69496999999999998</v>
      </c>
      <c r="D8" s="148">
        <v>0.69847000000000004</v>
      </c>
      <c r="E8" s="148">
        <v>0.70194000000000001</v>
      </c>
      <c r="F8" s="148">
        <v>0.70540000000000003</v>
      </c>
      <c r="G8" s="149">
        <v>0.70884000000000003</v>
      </c>
      <c r="H8" s="148">
        <v>0.71226</v>
      </c>
      <c r="I8" s="148">
        <v>0.71565999999999996</v>
      </c>
      <c r="J8" s="149">
        <v>0.71904000000000001</v>
      </c>
      <c r="K8" s="148">
        <v>0.72240000000000004</v>
      </c>
    </row>
    <row r="9" spans="1:11" ht="15" thickBot="1">
      <c r="A9" s="145">
        <v>0.6</v>
      </c>
      <c r="B9" s="148">
        <v>0.72575000000000001</v>
      </c>
      <c r="C9" s="148">
        <v>0.72907</v>
      </c>
      <c r="D9" s="148">
        <v>0.73236999999999997</v>
      </c>
      <c r="E9" s="148">
        <v>0.73565000000000003</v>
      </c>
      <c r="F9" s="148">
        <v>0.73890999999999996</v>
      </c>
      <c r="G9" s="149">
        <v>0.74214999999999998</v>
      </c>
      <c r="H9" s="148">
        <v>0.74536999999999998</v>
      </c>
      <c r="I9" s="148">
        <v>0.74856999999999996</v>
      </c>
      <c r="J9" s="149">
        <v>0.75175000000000003</v>
      </c>
      <c r="K9" s="148">
        <v>0.75490000000000002</v>
      </c>
    </row>
    <row r="10" spans="1:11" ht="15" thickBot="1">
      <c r="A10" s="145">
        <v>0.7</v>
      </c>
      <c r="B10" s="148">
        <v>0.75804000000000005</v>
      </c>
      <c r="C10" s="148">
        <v>0.76114999999999999</v>
      </c>
      <c r="D10" s="148">
        <v>0.76424000000000003</v>
      </c>
      <c r="E10" s="148">
        <v>0.76729999999999998</v>
      </c>
      <c r="F10" s="148">
        <v>0.77034999999999998</v>
      </c>
      <c r="G10" s="149">
        <v>0.77337</v>
      </c>
      <c r="H10" s="148">
        <v>0.77637</v>
      </c>
      <c r="I10" s="148">
        <v>0.77934999999999999</v>
      </c>
      <c r="J10" s="149">
        <v>0.7823</v>
      </c>
      <c r="K10" s="148">
        <v>0.78524000000000005</v>
      </c>
    </row>
    <row r="11" spans="1:11" ht="15" thickBot="1">
      <c r="A11" s="145">
        <v>0.8</v>
      </c>
      <c r="B11" s="148">
        <v>0.78813999999999995</v>
      </c>
      <c r="C11" s="148">
        <v>0.79103000000000001</v>
      </c>
      <c r="D11" s="148">
        <v>0.79388999999999998</v>
      </c>
      <c r="E11" s="148">
        <v>0.79673000000000005</v>
      </c>
      <c r="F11" s="148">
        <v>0.79954999999999998</v>
      </c>
      <c r="G11" s="149">
        <v>0.80234000000000005</v>
      </c>
      <c r="H11" s="148">
        <v>0.80510999999999999</v>
      </c>
      <c r="I11" s="148">
        <v>0.80784999999999996</v>
      </c>
      <c r="J11" s="149">
        <v>0.81057000000000001</v>
      </c>
      <c r="K11" s="148">
        <v>0.81327000000000005</v>
      </c>
    </row>
    <row r="12" spans="1:11" ht="15" thickBot="1">
      <c r="A12" s="145">
        <v>0.9</v>
      </c>
      <c r="B12" s="148">
        <v>0.81594</v>
      </c>
      <c r="C12" s="148">
        <v>0.81859000000000004</v>
      </c>
      <c r="D12" s="148">
        <v>0.82121</v>
      </c>
      <c r="E12" s="148">
        <v>0.82381000000000004</v>
      </c>
      <c r="F12" s="148">
        <v>0.82638999999999996</v>
      </c>
      <c r="G12" s="149">
        <v>0.82894000000000001</v>
      </c>
      <c r="H12" s="148">
        <v>0.83147000000000004</v>
      </c>
      <c r="I12" s="148">
        <v>0.83398000000000005</v>
      </c>
      <c r="J12" s="149">
        <v>0.83645999999999998</v>
      </c>
      <c r="K12" s="148">
        <v>0.83891000000000004</v>
      </c>
    </row>
    <row r="13" spans="1:11" ht="15" thickBot="1">
      <c r="A13" s="145">
        <v>1</v>
      </c>
      <c r="B13" s="148">
        <v>0.84133999999999998</v>
      </c>
      <c r="C13" s="148">
        <v>0.84375</v>
      </c>
      <c r="D13" s="148">
        <v>0.84614</v>
      </c>
      <c r="E13" s="148">
        <v>0.84848999999999997</v>
      </c>
      <c r="F13" s="148">
        <v>0.85082999999999998</v>
      </c>
      <c r="G13" s="149">
        <v>0.85314000000000001</v>
      </c>
      <c r="H13" s="148">
        <v>0.85543000000000002</v>
      </c>
      <c r="I13" s="148">
        <v>0.85768999999999995</v>
      </c>
      <c r="J13" s="149">
        <v>0.85992999999999997</v>
      </c>
      <c r="K13" s="148">
        <v>0.86214000000000002</v>
      </c>
    </row>
    <row r="14" spans="1:11" ht="15" thickBot="1">
      <c r="A14" s="145">
        <v>1.1000000000000001</v>
      </c>
      <c r="B14" s="148">
        <v>0.86433000000000004</v>
      </c>
      <c r="C14" s="148">
        <v>0.86650000000000005</v>
      </c>
      <c r="D14" s="148">
        <v>0.86863999999999997</v>
      </c>
      <c r="E14" s="148">
        <v>0.87075999999999998</v>
      </c>
      <c r="F14" s="148">
        <v>0.87285999999999997</v>
      </c>
      <c r="G14" s="149">
        <v>0.87492999999999999</v>
      </c>
      <c r="H14" s="148">
        <v>0.87697999999999998</v>
      </c>
      <c r="I14" s="148">
        <v>0.879</v>
      </c>
      <c r="J14" s="149">
        <v>0.88100000000000001</v>
      </c>
      <c r="K14" s="148">
        <v>0.88297999999999999</v>
      </c>
    </row>
    <row r="15" spans="1:11" ht="15" thickBot="1">
      <c r="A15" s="145">
        <v>1.2</v>
      </c>
      <c r="B15" s="148">
        <v>0.88492999999999999</v>
      </c>
      <c r="C15" s="148">
        <v>0.88685999999999998</v>
      </c>
      <c r="D15" s="148">
        <v>0.88876999999999995</v>
      </c>
      <c r="E15" s="148">
        <v>0.89065000000000005</v>
      </c>
      <c r="F15" s="148">
        <v>0.89251000000000003</v>
      </c>
      <c r="G15" s="149">
        <v>0.89434999999999998</v>
      </c>
      <c r="H15" s="148">
        <v>0.89617000000000002</v>
      </c>
      <c r="I15" s="148">
        <v>0.89795999999999998</v>
      </c>
      <c r="J15" s="149">
        <v>0.89973000000000003</v>
      </c>
      <c r="K15" s="148">
        <v>0.90146999999999999</v>
      </c>
    </row>
    <row r="16" spans="1:11" ht="15" thickBot="1">
      <c r="A16" s="145">
        <v>1.3</v>
      </c>
      <c r="B16" s="148">
        <v>0.9032</v>
      </c>
      <c r="C16" s="148">
        <v>0.90490000000000004</v>
      </c>
      <c r="D16" s="148">
        <v>0.90658000000000005</v>
      </c>
      <c r="E16" s="148">
        <v>0.90824000000000005</v>
      </c>
      <c r="F16" s="148">
        <v>0.90988000000000002</v>
      </c>
      <c r="G16" s="149">
        <v>0.91149000000000002</v>
      </c>
      <c r="H16" s="148">
        <v>0.91308999999999996</v>
      </c>
      <c r="I16" s="148">
        <v>0.91466000000000003</v>
      </c>
      <c r="J16" s="149">
        <v>0.91620999999999997</v>
      </c>
      <c r="K16" s="148">
        <v>0.91774</v>
      </c>
    </row>
    <row r="17" spans="1:11" ht="15" thickBot="1">
      <c r="A17" s="145">
        <v>1.4</v>
      </c>
      <c r="B17" s="148">
        <v>0.91923999999999995</v>
      </c>
      <c r="C17" s="148">
        <v>0.92073000000000005</v>
      </c>
      <c r="D17" s="148">
        <v>0.92220000000000002</v>
      </c>
      <c r="E17" s="148">
        <v>0.92364000000000002</v>
      </c>
      <c r="F17" s="148">
        <v>0.92506999999999995</v>
      </c>
      <c r="G17" s="149">
        <v>0.92647000000000002</v>
      </c>
      <c r="H17" s="148">
        <v>0.92784999999999995</v>
      </c>
      <c r="I17" s="148">
        <v>0.92922000000000005</v>
      </c>
      <c r="J17" s="149">
        <v>0.93056000000000005</v>
      </c>
      <c r="K17" s="148">
        <v>0.93189</v>
      </c>
    </row>
    <row r="18" spans="1:11" ht="15" thickBot="1">
      <c r="A18" s="145">
        <v>1.5</v>
      </c>
      <c r="B18" s="148">
        <v>0.93318999999999996</v>
      </c>
      <c r="C18" s="148">
        <v>0.93447999999999998</v>
      </c>
      <c r="D18" s="148">
        <v>0.93574000000000002</v>
      </c>
      <c r="E18" s="148">
        <v>0.93698999999999999</v>
      </c>
      <c r="F18" s="148">
        <v>0.93822000000000005</v>
      </c>
      <c r="G18" s="149">
        <v>0.93942999999999999</v>
      </c>
      <c r="H18" s="148">
        <v>0.94062000000000001</v>
      </c>
      <c r="I18" s="148">
        <v>0.94179000000000002</v>
      </c>
      <c r="J18" s="149">
        <v>0.94294999999999995</v>
      </c>
      <c r="K18" s="148">
        <v>0.94408000000000003</v>
      </c>
    </row>
    <row r="19" spans="1:11" ht="15" thickBot="1">
      <c r="A19" s="145">
        <v>1.6</v>
      </c>
      <c r="B19" s="148">
        <v>0.94520000000000004</v>
      </c>
      <c r="C19" s="148">
        <v>0.94630000000000003</v>
      </c>
      <c r="D19" s="148">
        <v>0.94738</v>
      </c>
      <c r="E19" s="148">
        <v>0.94845000000000002</v>
      </c>
      <c r="F19" s="148">
        <v>0.94950000000000001</v>
      </c>
      <c r="G19" s="149">
        <v>0.95052999999999999</v>
      </c>
      <c r="H19" s="148">
        <v>0.95154000000000005</v>
      </c>
      <c r="I19" s="148">
        <v>0.95254000000000005</v>
      </c>
      <c r="J19" s="149">
        <v>0.95352000000000003</v>
      </c>
      <c r="K19" s="148">
        <v>0.95448999999999995</v>
      </c>
    </row>
    <row r="20" spans="1:11" ht="15" thickBot="1">
      <c r="A20" s="145">
        <v>1.7</v>
      </c>
      <c r="B20" s="148">
        <v>0.95543</v>
      </c>
      <c r="C20" s="148">
        <v>0.95637000000000005</v>
      </c>
      <c r="D20" s="148">
        <v>0.95728000000000002</v>
      </c>
      <c r="E20" s="148">
        <v>0.95818000000000003</v>
      </c>
      <c r="F20" s="148">
        <v>0.95906999999999998</v>
      </c>
      <c r="G20" s="149">
        <v>0.95994000000000002</v>
      </c>
      <c r="H20" s="148">
        <v>0.96079999999999999</v>
      </c>
      <c r="I20" s="148">
        <v>0.96164000000000005</v>
      </c>
      <c r="J20" s="149">
        <v>0.96245999999999998</v>
      </c>
      <c r="K20" s="148">
        <v>0.96326999999999996</v>
      </c>
    </row>
    <row r="21" spans="1:11" ht="15" thickBot="1">
      <c r="A21" s="145">
        <v>1.8</v>
      </c>
      <c r="B21" s="148">
        <v>0.96406999999999998</v>
      </c>
      <c r="C21" s="148">
        <v>0.96484999999999999</v>
      </c>
      <c r="D21" s="148">
        <v>0.96562000000000003</v>
      </c>
      <c r="E21" s="148">
        <v>0.96638000000000002</v>
      </c>
      <c r="F21" s="148">
        <v>0.96711999999999998</v>
      </c>
      <c r="G21" s="149">
        <v>0.96784000000000003</v>
      </c>
      <c r="H21" s="148">
        <v>0.96855999999999998</v>
      </c>
      <c r="I21" s="148">
        <v>0.96926000000000001</v>
      </c>
      <c r="J21" s="149">
        <v>0.96994999999999998</v>
      </c>
      <c r="K21" s="148">
        <v>0.97062000000000004</v>
      </c>
    </row>
    <row r="22" spans="1:11" ht="15" thickBot="1">
      <c r="A22" s="145">
        <v>1.9</v>
      </c>
      <c r="B22" s="148">
        <v>0.97128000000000003</v>
      </c>
      <c r="C22" s="148">
        <v>0.97192999999999996</v>
      </c>
      <c r="D22" s="148">
        <v>0.97257000000000005</v>
      </c>
      <c r="E22" s="148">
        <v>0.97319999999999995</v>
      </c>
      <c r="F22" s="148">
        <v>0.97380999999999995</v>
      </c>
      <c r="G22" s="149">
        <v>0.97441</v>
      </c>
      <c r="H22" s="148">
        <v>0.97499999999999998</v>
      </c>
      <c r="I22" s="148">
        <v>0.97558</v>
      </c>
      <c r="J22" s="149">
        <v>0.97614999999999996</v>
      </c>
      <c r="K22" s="148">
        <v>0.97670000000000001</v>
      </c>
    </row>
    <row r="23" spans="1:11" ht="15" thickBot="1">
      <c r="A23" s="145">
        <v>2</v>
      </c>
      <c r="B23" s="148">
        <v>0.97724999999999995</v>
      </c>
      <c r="C23" s="148">
        <v>0.97777999999999998</v>
      </c>
      <c r="D23" s="148">
        <v>0.97831000000000001</v>
      </c>
      <c r="E23" s="148">
        <v>0.97882000000000002</v>
      </c>
      <c r="F23" s="148">
        <v>0.97931999999999997</v>
      </c>
      <c r="G23" s="149">
        <v>0.97982000000000002</v>
      </c>
      <c r="H23" s="148">
        <v>0.98029999999999995</v>
      </c>
      <c r="I23" s="148">
        <v>0.98077000000000003</v>
      </c>
      <c r="J23" s="149">
        <v>0.98124</v>
      </c>
      <c r="K23" s="148">
        <v>0.98168999999999995</v>
      </c>
    </row>
    <row r="24" spans="1:11" ht="15" thickBot="1">
      <c r="A24" s="145">
        <v>2.1</v>
      </c>
      <c r="B24" s="148">
        <v>0.98214000000000001</v>
      </c>
      <c r="C24" s="148">
        <v>0.98257000000000005</v>
      </c>
      <c r="D24" s="148">
        <v>0.98299999999999998</v>
      </c>
      <c r="E24" s="148">
        <v>0.98341000000000001</v>
      </c>
      <c r="F24" s="148">
        <v>0.98382000000000003</v>
      </c>
      <c r="G24" s="149">
        <v>0.98421999999999998</v>
      </c>
      <c r="H24" s="148">
        <v>0.98460999999999999</v>
      </c>
      <c r="I24" s="148">
        <v>0.98499999999999999</v>
      </c>
      <c r="J24" s="149">
        <v>0.98536999999999997</v>
      </c>
      <c r="K24" s="148">
        <v>0.98573999999999995</v>
      </c>
    </row>
    <row r="25" spans="1:11" ht="15" thickBot="1">
      <c r="A25" s="145">
        <v>2.2000000000000002</v>
      </c>
      <c r="B25" s="148">
        <v>0.98609999999999998</v>
      </c>
      <c r="C25" s="148">
        <v>0.98645000000000005</v>
      </c>
      <c r="D25" s="148">
        <v>0.98678999999999994</v>
      </c>
      <c r="E25" s="148">
        <v>0.98712999999999995</v>
      </c>
      <c r="F25" s="148">
        <v>0.98745000000000005</v>
      </c>
      <c r="G25" s="149">
        <v>0.98777999999999999</v>
      </c>
      <c r="H25" s="148">
        <v>0.98809000000000002</v>
      </c>
      <c r="I25" s="148">
        <v>0.98839999999999995</v>
      </c>
      <c r="J25" s="149">
        <v>0.98870000000000002</v>
      </c>
      <c r="K25" s="148">
        <v>0.98899000000000004</v>
      </c>
    </row>
    <row r="26" spans="1:11" ht="15" thickBot="1">
      <c r="A26" s="145">
        <v>2.2999999999999998</v>
      </c>
      <c r="B26" s="148">
        <v>0.98928000000000005</v>
      </c>
      <c r="C26" s="148">
        <v>0.98956</v>
      </c>
      <c r="D26" s="148">
        <v>0.98982999999999999</v>
      </c>
      <c r="E26" s="148">
        <v>0.99009999999999998</v>
      </c>
      <c r="F26" s="148">
        <v>0.99036000000000002</v>
      </c>
      <c r="G26" s="149">
        <v>0.99060999999999999</v>
      </c>
      <c r="H26" s="148">
        <v>0.99085999999999996</v>
      </c>
      <c r="I26" s="148">
        <v>0.99111000000000005</v>
      </c>
      <c r="J26" s="149">
        <v>0.99134</v>
      </c>
      <c r="K26" s="148">
        <v>0.99158000000000002</v>
      </c>
    </row>
    <row r="27" spans="1:11" ht="15" thickBot="1">
      <c r="A27" s="145">
        <v>2.4</v>
      </c>
      <c r="B27" s="148">
        <v>0.99180000000000001</v>
      </c>
      <c r="C27" s="148">
        <v>0.99202000000000001</v>
      </c>
      <c r="D27" s="148">
        <v>0.99224000000000001</v>
      </c>
      <c r="E27" s="148">
        <v>0.99245000000000005</v>
      </c>
      <c r="F27" s="148">
        <v>0.99265999999999999</v>
      </c>
      <c r="G27" s="149">
        <v>0.99285999999999996</v>
      </c>
      <c r="H27" s="148">
        <v>0.99304999999999999</v>
      </c>
      <c r="I27" s="148">
        <v>0.99324000000000001</v>
      </c>
      <c r="J27" s="149">
        <v>0.99343000000000004</v>
      </c>
      <c r="K27" s="148">
        <v>0.99360999999999999</v>
      </c>
    </row>
    <row r="28" spans="1:11" ht="15" thickBot="1">
      <c r="A28" s="145">
        <v>2.5</v>
      </c>
      <c r="B28" s="148">
        <v>0.99378999999999995</v>
      </c>
      <c r="C28" s="148">
        <v>0.99395999999999995</v>
      </c>
      <c r="D28" s="148">
        <v>0.99412999999999996</v>
      </c>
      <c r="E28" s="148">
        <v>0.99429999999999996</v>
      </c>
      <c r="F28" s="148">
        <v>0.99446000000000001</v>
      </c>
      <c r="G28" s="149">
        <v>0.99460999999999999</v>
      </c>
      <c r="H28" s="148">
        <v>0.99477000000000004</v>
      </c>
      <c r="I28" s="148">
        <v>0.99492000000000003</v>
      </c>
      <c r="J28" s="149">
        <v>0.99505999999999994</v>
      </c>
      <c r="K28" s="148">
        <v>0.99519999999999997</v>
      </c>
    </row>
    <row r="29" spans="1:11" ht="15" thickBot="1">
      <c r="A29" s="145">
        <v>2.6</v>
      </c>
      <c r="B29" s="148">
        <v>0.99534</v>
      </c>
      <c r="C29" s="148">
        <v>0.99546999999999997</v>
      </c>
      <c r="D29" s="148">
        <v>0.99560000000000004</v>
      </c>
      <c r="E29" s="148">
        <v>0.99573</v>
      </c>
      <c r="F29" s="148">
        <v>0.99585000000000001</v>
      </c>
      <c r="G29" s="149">
        <v>0.99597999999999998</v>
      </c>
      <c r="H29" s="148">
        <v>0.99609000000000003</v>
      </c>
      <c r="I29" s="148">
        <v>0.99621000000000004</v>
      </c>
      <c r="J29" s="149">
        <v>0.99631999999999998</v>
      </c>
      <c r="K29" s="148">
        <v>0.99643000000000004</v>
      </c>
    </row>
    <row r="30" spans="1:11" ht="15" thickBot="1">
      <c r="A30" s="145">
        <v>2.7</v>
      </c>
      <c r="B30" s="148">
        <v>0.99653000000000003</v>
      </c>
      <c r="C30" s="148">
        <v>0.99663999999999997</v>
      </c>
      <c r="D30" s="148">
        <v>0.99673999999999996</v>
      </c>
      <c r="E30" s="148">
        <v>0.99682999999999999</v>
      </c>
      <c r="F30" s="148">
        <v>0.99692999999999998</v>
      </c>
      <c r="G30" s="149">
        <v>0.99702000000000002</v>
      </c>
      <c r="H30" s="148">
        <v>0.99711000000000005</v>
      </c>
      <c r="I30" s="148">
        <v>0.99719999999999998</v>
      </c>
      <c r="J30" s="149">
        <v>0.99728000000000006</v>
      </c>
      <c r="K30" s="148">
        <v>0.99736000000000002</v>
      </c>
    </row>
    <row r="31" spans="1:11" ht="15" thickBot="1">
      <c r="A31" s="145">
        <v>2.8</v>
      </c>
      <c r="B31" s="148">
        <v>0.99743999999999999</v>
      </c>
      <c r="C31" s="148">
        <v>0.99751999999999996</v>
      </c>
      <c r="D31" s="148">
        <v>0.99760000000000004</v>
      </c>
      <c r="E31" s="148">
        <v>0.99766999999999995</v>
      </c>
      <c r="F31" s="148">
        <v>0.99773999999999996</v>
      </c>
      <c r="G31" s="149">
        <v>0.99780999999999997</v>
      </c>
      <c r="H31" s="148">
        <v>0.99787999999999999</v>
      </c>
      <c r="I31" s="148">
        <v>0.99795</v>
      </c>
      <c r="J31" s="149">
        <v>0.99800999999999995</v>
      </c>
      <c r="K31" s="148">
        <v>0.99807000000000001</v>
      </c>
    </row>
    <row r="32" spans="1:11" ht="15" thickBot="1">
      <c r="A32" s="145">
        <v>2.9</v>
      </c>
      <c r="B32" s="148">
        <v>0.99812999999999996</v>
      </c>
      <c r="C32" s="148">
        <v>0.99819000000000002</v>
      </c>
      <c r="D32" s="148">
        <v>0.99824999999999997</v>
      </c>
      <c r="E32" s="148">
        <v>0.99831000000000003</v>
      </c>
      <c r="F32" s="148">
        <v>0.99836000000000003</v>
      </c>
      <c r="G32" s="149">
        <v>0.99841000000000002</v>
      </c>
      <c r="H32" s="148">
        <v>0.99846000000000001</v>
      </c>
      <c r="I32" s="148">
        <v>0.99851000000000001</v>
      </c>
      <c r="J32" s="149">
        <v>0.99856</v>
      </c>
      <c r="K32" s="148">
        <v>0.99861</v>
      </c>
    </row>
    <row r="33" spans="1:11" ht="15" thickBot="1">
      <c r="A33" s="145">
        <v>3</v>
      </c>
      <c r="B33" s="148">
        <v>0.99865000000000004</v>
      </c>
      <c r="C33" s="148">
        <v>0.99868999999999997</v>
      </c>
      <c r="D33" s="148">
        <v>0.99873999999999996</v>
      </c>
      <c r="E33" s="148">
        <v>0.99878</v>
      </c>
      <c r="F33" s="148">
        <v>0.99882000000000004</v>
      </c>
      <c r="G33" s="149">
        <v>0.99885999999999997</v>
      </c>
      <c r="H33" s="148">
        <v>0.99888999999999994</v>
      </c>
      <c r="I33" s="148">
        <v>0.99892999999999998</v>
      </c>
      <c r="J33" s="149">
        <v>0.99895999999999996</v>
      </c>
      <c r="K33" s="148">
        <v>0.999</v>
      </c>
    </row>
    <row r="34" spans="1:11" ht="15" thickBot="1">
      <c r="A34" s="145">
        <v>3.1</v>
      </c>
      <c r="B34" s="148">
        <v>0.99902999999999997</v>
      </c>
      <c r="C34" s="148">
        <v>0.99905999999999995</v>
      </c>
      <c r="D34" s="148">
        <v>0.99909999999999999</v>
      </c>
      <c r="E34" s="148">
        <v>0.99912999999999996</v>
      </c>
      <c r="F34" s="148">
        <v>0.99916000000000005</v>
      </c>
      <c r="G34" s="149">
        <v>0.99917999999999996</v>
      </c>
      <c r="H34" s="148">
        <v>0.99921000000000004</v>
      </c>
      <c r="I34" s="148">
        <v>0.99924000000000002</v>
      </c>
      <c r="J34" s="149">
        <v>0.99926000000000004</v>
      </c>
      <c r="K34" s="148">
        <v>0.99929000000000001</v>
      </c>
    </row>
    <row r="35" spans="1:11" ht="15" thickBot="1">
      <c r="A35" s="145">
        <v>3.2</v>
      </c>
      <c r="B35" s="148">
        <v>0.99931000000000003</v>
      </c>
      <c r="C35" s="148">
        <v>0.99934000000000001</v>
      </c>
      <c r="D35" s="148">
        <v>0.99936000000000003</v>
      </c>
      <c r="E35" s="148">
        <v>0.99938000000000005</v>
      </c>
      <c r="F35" s="148">
        <v>0.99939999999999996</v>
      </c>
      <c r="G35" s="149">
        <v>0.99941999999999998</v>
      </c>
      <c r="H35" s="148">
        <v>0.99944</v>
      </c>
      <c r="I35" s="148">
        <v>0.99946000000000002</v>
      </c>
      <c r="J35" s="149">
        <v>0.99948000000000004</v>
      </c>
      <c r="K35" s="148">
        <v>0.99950000000000006</v>
      </c>
    </row>
    <row r="36" spans="1:11" ht="15" thickBot="1">
      <c r="A36" s="145">
        <v>3.3</v>
      </c>
      <c r="B36" s="148">
        <v>0.99951999999999996</v>
      </c>
      <c r="C36" s="148">
        <v>0.99953000000000003</v>
      </c>
      <c r="D36" s="148">
        <v>0.99955000000000005</v>
      </c>
      <c r="E36" s="148">
        <v>0.99956999999999996</v>
      </c>
      <c r="F36" s="148">
        <v>0.99958000000000002</v>
      </c>
      <c r="G36" s="149">
        <v>0.99960000000000004</v>
      </c>
      <c r="H36" s="148">
        <v>0.99961</v>
      </c>
      <c r="I36" s="148">
        <v>0.99961999999999995</v>
      </c>
      <c r="J36" s="149">
        <v>0.99963999999999997</v>
      </c>
      <c r="K36" s="148">
        <v>0.99965000000000004</v>
      </c>
    </row>
    <row r="37" spans="1:11" ht="15" thickBot="1">
      <c r="A37" s="145">
        <v>3.4</v>
      </c>
      <c r="B37" s="148">
        <v>0.99965999999999999</v>
      </c>
      <c r="C37" s="148">
        <v>0.99968000000000001</v>
      </c>
      <c r="D37" s="148">
        <v>0.99968999999999997</v>
      </c>
      <c r="E37" s="148">
        <v>0.99970000000000003</v>
      </c>
      <c r="F37" s="148">
        <v>0.99970999999999999</v>
      </c>
      <c r="G37" s="149">
        <v>0.99972000000000005</v>
      </c>
      <c r="H37" s="148">
        <v>0.99973000000000001</v>
      </c>
      <c r="I37" s="148">
        <v>0.99973999999999996</v>
      </c>
      <c r="J37" s="149">
        <v>0.99975000000000003</v>
      </c>
      <c r="K37" s="148">
        <v>0.99975999999999998</v>
      </c>
    </row>
    <row r="38" spans="1:11" ht="15" thickBot="1">
      <c r="A38" s="145">
        <v>3.5</v>
      </c>
      <c r="B38" s="148">
        <v>0.99977000000000005</v>
      </c>
      <c r="C38" s="148">
        <v>0.99978</v>
      </c>
      <c r="D38" s="148">
        <v>0.99978</v>
      </c>
      <c r="E38" s="148">
        <v>0.99978999999999996</v>
      </c>
      <c r="F38" s="148">
        <v>0.99980000000000002</v>
      </c>
      <c r="G38" s="149">
        <v>0.99980999999999998</v>
      </c>
      <c r="H38" s="148">
        <v>0.99980999999999998</v>
      </c>
      <c r="I38" s="148">
        <v>0.99982000000000004</v>
      </c>
      <c r="J38" s="149">
        <v>0.99983</v>
      </c>
      <c r="K38" s="148">
        <v>0.99983</v>
      </c>
    </row>
    <row r="39" spans="1:11" ht="15" thickBot="1">
      <c r="A39" s="145">
        <v>3.6</v>
      </c>
      <c r="B39" s="148">
        <v>0.99983999999999995</v>
      </c>
      <c r="C39" s="148">
        <v>0.99985000000000002</v>
      </c>
      <c r="D39" s="148">
        <v>0.99985000000000002</v>
      </c>
      <c r="E39" s="148">
        <v>0.99985999999999997</v>
      </c>
      <c r="F39" s="148">
        <v>0.99985999999999997</v>
      </c>
      <c r="G39" s="149">
        <v>0.99987000000000004</v>
      </c>
      <c r="H39" s="148">
        <v>0.99987000000000004</v>
      </c>
      <c r="I39" s="148">
        <v>0.99987999999999999</v>
      </c>
      <c r="J39" s="149">
        <v>0.99987999999999999</v>
      </c>
      <c r="K39" s="148">
        <v>0.99988999999999995</v>
      </c>
    </row>
    <row r="40" spans="1:11" ht="15" thickBot="1">
      <c r="A40" s="145">
        <v>3.7</v>
      </c>
      <c r="B40" s="148">
        <v>0.99988999999999995</v>
      </c>
      <c r="C40" s="148">
        <v>0.99990000000000001</v>
      </c>
      <c r="D40" s="148">
        <v>0.99990000000000001</v>
      </c>
      <c r="E40" s="148">
        <v>0.99990000000000001</v>
      </c>
      <c r="F40" s="148">
        <v>0.99990999999999997</v>
      </c>
      <c r="G40" s="149">
        <v>0.99990999999999997</v>
      </c>
      <c r="H40" s="148">
        <v>0.99992000000000003</v>
      </c>
      <c r="I40" s="148">
        <v>0.99992000000000003</v>
      </c>
      <c r="J40" s="149">
        <v>0.99992000000000003</v>
      </c>
      <c r="K40" s="148">
        <v>0.99992000000000003</v>
      </c>
    </row>
    <row r="41" spans="1:11" ht="15" thickBot="1">
      <c r="A41" s="150">
        <v>3.8</v>
      </c>
      <c r="B41" s="148">
        <v>0.99992999999999999</v>
      </c>
      <c r="C41" s="148">
        <v>0.99992999999999999</v>
      </c>
      <c r="D41" s="148">
        <v>0.99992999999999999</v>
      </c>
      <c r="E41" s="148">
        <v>0.99994000000000005</v>
      </c>
      <c r="F41" s="148">
        <v>0.99994000000000005</v>
      </c>
      <c r="G41" s="151">
        <v>0.99994000000000005</v>
      </c>
      <c r="H41" s="148">
        <v>0.99994000000000005</v>
      </c>
      <c r="I41" s="148">
        <v>0.99995000000000001</v>
      </c>
      <c r="J41" s="151">
        <v>0.99995000000000001</v>
      </c>
      <c r="K41" s="148">
        <v>0.99995000000000001</v>
      </c>
    </row>
    <row r="42" spans="1:11" ht="15" thickBot="1">
      <c r="A42" s="150">
        <v>3.9</v>
      </c>
      <c r="B42" s="148">
        <v>0.99995000000000001</v>
      </c>
      <c r="C42" s="148">
        <v>0.99995000000000001</v>
      </c>
      <c r="D42" s="148">
        <v>0.99995999999999996</v>
      </c>
      <c r="E42" s="148">
        <v>0.99995999999999996</v>
      </c>
      <c r="F42" s="148">
        <v>0.99995999999999996</v>
      </c>
      <c r="G42" s="151">
        <v>0.99995999999999996</v>
      </c>
      <c r="H42" s="148">
        <v>0.99995999999999996</v>
      </c>
      <c r="I42" s="148">
        <v>0.99995999999999996</v>
      </c>
      <c r="J42" s="151">
        <v>0.99997000000000003</v>
      </c>
      <c r="K42" s="148">
        <v>0.99997000000000003</v>
      </c>
    </row>
    <row r="43" spans="1:11" ht="15" thickBot="1"/>
    <row r="44" spans="1:11" ht="15" thickBot="1">
      <c r="A44" s="404" t="s">
        <v>5</v>
      </c>
      <c r="B44" s="405"/>
      <c r="C44" s="405"/>
      <c r="D44" s="405"/>
      <c r="E44" s="405"/>
      <c r="F44" s="405"/>
      <c r="G44" s="406"/>
    </row>
    <row r="45" spans="1:11">
      <c r="A45" s="24" t="s">
        <v>2</v>
      </c>
      <c r="B45" s="25">
        <v>0.9</v>
      </c>
      <c r="C45" s="25">
        <v>0.95</v>
      </c>
      <c r="D45" s="25">
        <v>0.97499999999999998</v>
      </c>
      <c r="E45" s="25">
        <v>0.99</v>
      </c>
      <c r="F45" s="25">
        <v>0.995</v>
      </c>
      <c r="G45" s="26">
        <v>0.99950000000000006</v>
      </c>
    </row>
    <row r="46" spans="1:11">
      <c r="A46" s="41">
        <v>1</v>
      </c>
      <c r="B46" s="42">
        <v>3.0779999999999998</v>
      </c>
      <c r="C46" s="42">
        <v>6.3140000000000001</v>
      </c>
      <c r="D46" s="42">
        <v>12.706</v>
      </c>
      <c r="E46" s="42">
        <v>31.821000000000002</v>
      </c>
      <c r="F46" s="42">
        <v>63.656999999999996</v>
      </c>
      <c r="G46" s="152">
        <v>636.61900000000003</v>
      </c>
    </row>
    <row r="47" spans="1:11">
      <c r="A47" s="41">
        <v>2</v>
      </c>
      <c r="B47" s="42">
        <v>1.8859999999999999</v>
      </c>
      <c r="C47" s="42">
        <v>2.92</v>
      </c>
      <c r="D47" s="42">
        <v>4.3029999999999999</v>
      </c>
      <c r="E47" s="42">
        <v>6.9649999999999999</v>
      </c>
      <c r="F47" s="42">
        <v>9.9649999999999999</v>
      </c>
      <c r="G47" s="152">
        <v>31.597999999999999</v>
      </c>
    </row>
    <row r="48" spans="1:11">
      <c r="A48" s="41">
        <v>3</v>
      </c>
      <c r="B48" s="42">
        <v>1.6379999999999999</v>
      </c>
      <c r="C48" s="42">
        <v>2.3530000000000002</v>
      </c>
      <c r="D48" s="42">
        <v>3.1819999999999999</v>
      </c>
      <c r="E48" s="42">
        <v>4.5410000000000004</v>
      </c>
      <c r="F48" s="42">
        <v>5.8410000000000002</v>
      </c>
      <c r="G48" s="152">
        <v>12.941000000000001</v>
      </c>
    </row>
    <row r="49" spans="1:7">
      <c r="A49" s="41">
        <v>4</v>
      </c>
      <c r="B49" s="42">
        <v>1.5329999999999999</v>
      </c>
      <c r="C49" s="42">
        <v>2.1320000000000001</v>
      </c>
      <c r="D49" s="42">
        <v>2.7759999999999998</v>
      </c>
      <c r="E49" s="42">
        <v>3.7469999999999999</v>
      </c>
      <c r="F49" s="42">
        <v>4.6040000000000001</v>
      </c>
      <c r="G49" s="152">
        <v>8.61</v>
      </c>
    </row>
    <row r="50" spans="1:7">
      <c r="A50" s="41">
        <v>5</v>
      </c>
      <c r="B50" s="42">
        <v>1.476</v>
      </c>
      <c r="C50" s="42">
        <v>2.0150000000000001</v>
      </c>
      <c r="D50" s="42">
        <v>2.5710000000000002</v>
      </c>
      <c r="E50" s="42">
        <v>3.3650000000000002</v>
      </c>
      <c r="F50" s="42">
        <v>4.032</v>
      </c>
      <c r="G50" s="152">
        <v>6.859</v>
      </c>
    </row>
    <row r="51" spans="1:7">
      <c r="A51" s="41">
        <v>6</v>
      </c>
      <c r="B51" s="42">
        <v>1.44</v>
      </c>
      <c r="C51" s="42">
        <v>1.9430000000000001</v>
      </c>
      <c r="D51" s="42">
        <v>2.4470000000000001</v>
      </c>
      <c r="E51" s="42">
        <v>3.1429999999999998</v>
      </c>
      <c r="F51" s="42">
        <v>3.7069999999999999</v>
      </c>
      <c r="G51" s="152">
        <v>5.9589999999999996</v>
      </c>
    </row>
    <row r="52" spans="1:7">
      <c r="A52" s="41">
        <v>7</v>
      </c>
      <c r="B52" s="42">
        <v>1.415</v>
      </c>
      <c r="C52" s="42">
        <v>1.895</v>
      </c>
      <c r="D52" s="42">
        <v>2.3650000000000002</v>
      </c>
      <c r="E52" s="42">
        <v>2.9980000000000002</v>
      </c>
      <c r="F52" s="42">
        <v>3.4990000000000001</v>
      </c>
      <c r="G52" s="152">
        <v>5.4050000000000002</v>
      </c>
    </row>
    <row r="53" spans="1:7">
      <c r="A53" s="41">
        <v>8</v>
      </c>
      <c r="B53" s="42">
        <v>1.397</v>
      </c>
      <c r="C53" s="42">
        <v>1.86</v>
      </c>
      <c r="D53" s="42">
        <v>2.306</v>
      </c>
      <c r="E53" s="42">
        <v>2.8959999999999999</v>
      </c>
      <c r="F53" s="42">
        <v>3.355</v>
      </c>
      <c r="G53" s="152">
        <v>5.0410000000000004</v>
      </c>
    </row>
    <row r="54" spans="1:7">
      <c r="A54" s="41">
        <v>9</v>
      </c>
      <c r="B54" s="42">
        <v>1.383</v>
      </c>
      <c r="C54" s="42">
        <v>1.833</v>
      </c>
      <c r="D54" s="42">
        <v>2.262</v>
      </c>
      <c r="E54" s="42">
        <v>2.8210000000000002</v>
      </c>
      <c r="F54" s="42">
        <v>3.25</v>
      </c>
      <c r="G54" s="152">
        <v>4.7809999999999997</v>
      </c>
    </row>
    <row r="55" spans="1:7">
      <c r="A55" s="8">
        <v>10</v>
      </c>
      <c r="B55" s="29">
        <v>1.3720000000000001</v>
      </c>
      <c r="C55" s="29">
        <v>1.8120000000000001</v>
      </c>
      <c r="D55" s="29">
        <v>2.2280000000000002</v>
      </c>
      <c r="E55" s="29">
        <v>2.7639999999999998</v>
      </c>
      <c r="F55" s="29">
        <v>3.16</v>
      </c>
      <c r="G55" s="30">
        <v>4.5869999999999997</v>
      </c>
    </row>
    <row r="56" spans="1:7">
      <c r="A56" s="41">
        <v>11</v>
      </c>
      <c r="B56" s="42">
        <v>1.363</v>
      </c>
      <c r="C56" s="42">
        <v>1.796</v>
      </c>
      <c r="D56" s="42">
        <v>2.2010000000000001</v>
      </c>
      <c r="E56" s="42">
        <v>2.718</v>
      </c>
      <c r="F56" s="42">
        <v>3.1059999999999999</v>
      </c>
      <c r="G56" s="152">
        <v>4.4370000000000003</v>
      </c>
    </row>
    <row r="57" spans="1:7">
      <c r="A57" s="41">
        <v>12</v>
      </c>
      <c r="B57" s="42">
        <v>1.3560000000000001</v>
      </c>
      <c r="C57" s="42">
        <v>1.782</v>
      </c>
      <c r="D57" s="42">
        <v>2.1789999999999998</v>
      </c>
      <c r="E57" s="42">
        <v>2.681</v>
      </c>
      <c r="F57" s="42">
        <v>3.0550000000000002</v>
      </c>
      <c r="G57" s="152">
        <v>4.3179999999999996</v>
      </c>
    </row>
    <row r="58" spans="1:7">
      <c r="A58" s="41">
        <v>13</v>
      </c>
      <c r="B58" s="42">
        <v>1.35</v>
      </c>
      <c r="C58" s="42">
        <v>1.7709999999999999</v>
      </c>
      <c r="D58" s="42">
        <v>2.16</v>
      </c>
      <c r="E58" s="42">
        <v>2.65</v>
      </c>
      <c r="F58" s="42">
        <v>3.012</v>
      </c>
      <c r="G58" s="152">
        <v>4.2210000000000001</v>
      </c>
    </row>
    <row r="59" spans="1:7">
      <c r="A59" s="41">
        <v>14</v>
      </c>
      <c r="B59" s="42">
        <v>1.345</v>
      </c>
      <c r="C59" s="42">
        <v>1.7609999999999999</v>
      </c>
      <c r="D59" s="42">
        <v>2.145</v>
      </c>
      <c r="E59" s="42">
        <v>2.6240000000000001</v>
      </c>
      <c r="F59" s="42">
        <v>2.9769999999999999</v>
      </c>
      <c r="G59" s="152">
        <v>4.1399999999999997</v>
      </c>
    </row>
    <row r="60" spans="1:7">
      <c r="A60" s="41">
        <v>15</v>
      </c>
      <c r="B60" s="42">
        <v>1.341</v>
      </c>
      <c r="C60" s="42">
        <v>1.7529999999999999</v>
      </c>
      <c r="D60" s="42">
        <v>2.1309999999999998</v>
      </c>
      <c r="E60" s="42">
        <v>2.6019999999999999</v>
      </c>
      <c r="F60" s="42">
        <v>2.9470000000000001</v>
      </c>
      <c r="G60" s="152">
        <v>4.0730000000000004</v>
      </c>
    </row>
    <row r="61" spans="1:7">
      <c r="A61" s="41">
        <v>16</v>
      </c>
      <c r="B61" s="42">
        <v>1.337</v>
      </c>
      <c r="C61" s="42">
        <v>1.746</v>
      </c>
      <c r="D61" s="42">
        <v>2.12</v>
      </c>
      <c r="E61" s="42">
        <v>2.5830000000000002</v>
      </c>
      <c r="F61" s="42">
        <v>2.9209999999999998</v>
      </c>
      <c r="G61" s="152">
        <v>4.0149999999999997</v>
      </c>
    </row>
    <row r="62" spans="1:7">
      <c r="A62" s="41">
        <v>17</v>
      </c>
      <c r="B62" s="42">
        <v>1.333</v>
      </c>
      <c r="C62" s="42">
        <v>1.74</v>
      </c>
      <c r="D62" s="42">
        <v>2.11</v>
      </c>
      <c r="E62" s="42">
        <v>2.5670000000000002</v>
      </c>
      <c r="F62" s="42">
        <v>2.8079999999999998</v>
      </c>
      <c r="G62" s="152">
        <v>3.9649999999999999</v>
      </c>
    </row>
    <row r="63" spans="1:7">
      <c r="A63" s="41">
        <v>18</v>
      </c>
      <c r="B63" s="42">
        <v>1.33</v>
      </c>
      <c r="C63" s="42">
        <v>1.734</v>
      </c>
      <c r="D63" s="42">
        <v>2.101</v>
      </c>
      <c r="E63" s="42">
        <v>2.552</v>
      </c>
      <c r="F63" s="42">
        <v>2.8780000000000001</v>
      </c>
      <c r="G63" s="152">
        <v>3.9220000000000002</v>
      </c>
    </row>
    <row r="64" spans="1:7">
      <c r="A64" s="41">
        <v>19</v>
      </c>
      <c r="B64" s="42">
        <v>1.3280000000000001</v>
      </c>
      <c r="C64" s="42">
        <v>1.7290000000000001</v>
      </c>
      <c r="D64" s="42">
        <v>2.093</v>
      </c>
      <c r="E64" s="42">
        <v>2.5390000000000001</v>
      </c>
      <c r="F64" s="42">
        <v>2.8610000000000002</v>
      </c>
      <c r="G64" s="152">
        <v>3.883</v>
      </c>
    </row>
    <row r="65" spans="1:7">
      <c r="A65" s="8">
        <v>20</v>
      </c>
      <c r="B65" s="29">
        <v>1.325</v>
      </c>
      <c r="C65" s="29">
        <v>1.7250000000000001</v>
      </c>
      <c r="D65" s="29">
        <v>2.0859999999999999</v>
      </c>
      <c r="E65" s="29">
        <v>2.528</v>
      </c>
      <c r="F65" s="29">
        <v>2.8450000000000002</v>
      </c>
      <c r="G65" s="30">
        <v>3.85</v>
      </c>
    </row>
    <row r="66" spans="1:7">
      <c r="A66" s="41">
        <v>21</v>
      </c>
      <c r="B66" s="42">
        <v>1.323</v>
      </c>
      <c r="C66" s="42">
        <v>1.7210000000000001</v>
      </c>
      <c r="D66" s="42">
        <v>2.08</v>
      </c>
      <c r="E66" s="42">
        <v>2.5179999999999998</v>
      </c>
      <c r="F66" s="42">
        <v>2.831</v>
      </c>
      <c r="G66" s="152">
        <v>3.819</v>
      </c>
    </row>
    <row r="67" spans="1:7">
      <c r="A67" s="41">
        <v>22</v>
      </c>
      <c r="B67" s="42">
        <v>1.321</v>
      </c>
      <c r="C67" s="42">
        <v>1.7170000000000001</v>
      </c>
      <c r="D67" s="42">
        <v>2.0739999999999998</v>
      </c>
      <c r="E67" s="42">
        <v>2.508</v>
      </c>
      <c r="F67" s="42">
        <v>2.819</v>
      </c>
      <c r="G67" s="152">
        <v>3.7919999999999998</v>
      </c>
    </row>
    <row r="68" spans="1:7">
      <c r="A68" s="41">
        <v>23</v>
      </c>
      <c r="B68" s="42">
        <v>1.319</v>
      </c>
      <c r="C68" s="42">
        <v>1.714</v>
      </c>
      <c r="D68" s="42">
        <v>2.069</v>
      </c>
      <c r="E68" s="42">
        <v>2.5</v>
      </c>
      <c r="F68" s="42">
        <v>2.8069999999999999</v>
      </c>
      <c r="G68" s="152">
        <v>3.7669999999999999</v>
      </c>
    </row>
    <row r="69" spans="1:7">
      <c r="A69" s="41">
        <v>24</v>
      </c>
      <c r="B69" s="42">
        <v>1.3180000000000001</v>
      </c>
      <c r="C69" s="42">
        <v>1.7110000000000001</v>
      </c>
      <c r="D69" s="42">
        <v>2.0640000000000001</v>
      </c>
      <c r="E69" s="42">
        <v>2.492</v>
      </c>
      <c r="F69" s="42">
        <v>2.7970000000000002</v>
      </c>
      <c r="G69" s="152">
        <v>3.7450000000000001</v>
      </c>
    </row>
    <row r="70" spans="1:7">
      <c r="A70" s="41">
        <v>25</v>
      </c>
      <c r="B70" s="42">
        <v>1.3160000000000001</v>
      </c>
      <c r="C70" s="42">
        <v>1.708</v>
      </c>
      <c r="D70" s="42">
        <v>2.06</v>
      </c>
      <c r="E70" s="42">
        <v>2.4849999999999999</v>
      </c>
      <c r="F70" s="42">
        <v>2.7869999999999999</v>
      </c>
      <c r="G70" s="152">
        <v>3.7250000000000001</v>
      </c>
    </row>
    <row r="71" spans="1:7">
      <c r="A71" s="41">
        <v>26</v>
      </c>
      <c r="B71" s="42">
        <v>1.3149999999999999</v>
      </c>
      <c r="C71" s="42">
        <v>1.706</v>
      </c>
      <c r="D71" s="42">
        <v>2.056</v>
      </c>
      <c r="E71" s="42">
        <v>2.4790000000000001</v>
      </c>
      <c r="F71" s="42">
        <v>2.7789999999999999</v>
      </c>
      <c r="G71" s="152">
        <v>3.7069999999999999</v>
      </c>
    </row>
    <row r="72" spans="1:7">
      <c r="A72" s="41">
        <v>27</v>
      </c>
      <c r="B72" s="42">
        <v>1.3140000000000001</v>
      </c>
      <c r="C72" s="42">
        <v>1.7030000000000001</v>
      </c>
      <c r="D72" s="42">
        <v>2.052</v>
      </c>
      <c r="E72" s="42">
        <v>2.4729999999999999</v>
      </c>
      <c r="F72" s="42">
        <v>2.7709999999999999</v>
      </c>
      <c r="G72" s="152">
        <v>3.69</v>
      </c>
    </row>
    <row r="73" spans="1:7">
      <c r="A73" s="41">
        <v>28</v>
      </c>
      <c r="B73" s="42">
        <v>1.3129999999999999</v>
      </c>
      <c r="C73" s="42">
        <v>1.7010000000000001</v>
      </c>
      <c r="D73" s="42">
        <v>2.048</v>
      </c>
      <c r="E73" s="42">
        <v>2.4670000000000001</v>
      </c>
      <c r="F73" s="42">
        <v>2.7629999999999999</v>
      </c>
      <c r="G73" s="152">
        <v>3.6739999999999999</v>
      </c>
    </row>
    <row r="74" spans="1:7">
      <c r="A74" s="41">
        <v>29</v>
      </c>
      <c r="B74" s="42">
        <v>1.3109999999999999</v>
      </c>
      <c r="C74" s="42">
        <v>1.6990000000000001</v>
      </c>
      <c r="D74" s="42">
        <v>2.0449999999999999</v>
      </c>
      <c r="E74" s="42">
        <v>2.4620000000000002</v>
      </c>
      <c r="F74" s="42">
        <v>2.7559999999999998</v>
      </c>
      <c r="G74" s="152">
        <v>3.6589999999999998</v>
      </c>
    </row>
    <row r="75" spans="1:7">
      <c r="A75" s="8">
        <v>30</v>
      </c>
      <c r="B75" s="29">
        <v>1.31</v>
      </c>
      <c r="C75" s="153">
        <v>1.6970000000000001</v>
      </c>
      <c r="D75" s="29">
        <v>2.0419999999999998</v>
      </c>
      <c r="E75" s="29">
        <v>2.4569999999999999</v>
      </c>
      <c r="F75" s="29">
        <v>2.75</v>
      </c>
      <c r="G75" s="30">
        <v>3.6459999999999999</v>
      </c>
    </row>
    <row r="76" spans="1:7">
      <c r="A76" s="41">
        <v>31</v>
      </c>
      <c r="B76" s="42">
        <f>+(B75-B85)*(A75-A76)/(A85-A75)+B75</f>
        <v>1.3093000000000001</v>
      </c>
      <c r="C76" s="42">
        <f t="shared" ref="C76:C84" si="0">+($C$58-$C$68)*($A$58-$A76)/($A$68-$A$58)+$C$58</f>
        <v>1.6684000000000001</v>
      </c>
      <c r="D76" s="42">
        <f t="shared" ref="D76:D84" si="1">+($D$58-$D$68)*($A$58-$A76)/($A$68-$A$58)+$D$58</f>
        <v>1.9961999999999998</v>
      </c>
      <c r="E76" s="42">
        <f t="shared" ref="E76:E84" si="2">+($E$58-$E$68)*($A$58-$A76)/($A$68-$A$58)+$E$58</f>
        <v>2.38</v>
      </c>
      <c r="F76" s="42">
        <f t="shared" ref="F76:F84" si="3">+($F$58-$F$68)*($A$58-$A76)/($A$68-$A$58)+$F$58</f>
        <v>2.6429999999999998</v>
      </c>
      <c r="G76" s="152">
        <f t="shared" ref="G76:G84" si="4">+($G$58-$G$68)*($A$58-$A76)/($A$68-$A$58)+$G$58</f>
        <v>3.4037999999999995</v>
      </c>
    </row>
    <row r="77" spans="1:7">
      <c r="A77" s="41">
        <v>32</v>
      </c>
      <c r="B77" s="42">
        <f t="shared" ref="B77:B84" si="5">+($B$58-$B$68)*($A$58-$A77)/($A$68-$A$58)+$B$58</f>
        <v>1.2910999999999999</v>
      </c>
      <c r="C77" s="42">
        <f t="shared" si="0"/>
        <v>1.6627000000000001</v>
      </c>
      <c r="D77" s="42">
        <f t="shared" si="1"/>
        <v>1.9870999999999999</v>
      </c>
      <c r="E77" s="42">
        <f t="shared" si="2"/>
        <v>2.3650000000000002</v>
      </c>
      <c r="F77" s="42">
        <f t="shared" si="3"/>
        <v>2.6225000000000001</v>
      </c>
      <c r="G77" s="152">
        <f t="shared" si="4"/>
        <v>3.3583999999999996</v>
      </c>
    </row>
    <row r="78" spans="1:7">
      <c r="A78" s="41">
        <v>33</v>
      </c>
      <c r="B78" s="42">
        <f t="shared" si="5"/>
        <v>1.2879999999999998</v>
      </c>
      <c r="C78" s="42">
        <f t="shared" si="0"/>
        <v>1.657</v>
      </c>
      <c r="D78" s="42">
        <f t="shared" si="1"/>
        <v>1.9779999999999998</v>
      </c>
      <c r="E78" s="42">
        <f t="shared" si="2"/>
        <v>2.35</v>
      </c>
      <c r="F78" s="42">
        <f t="shared" si="3"/>
        <v>2.6019999999999999</v>
      </c>
      <c r="G78" s="152">
        <f t="shared" si="4"/>
        <v>3.3129999999999997</v>
      </c>
    </row>
    <row r="79" spans="1:7">
      <c r="A79" s="41">
        <v>34</v>
      </c>
      <c r="B79" s="42">
        <f t="shared" si="5"/>
        <v>1.2848999999999997</v>
      </c>
      <c r="C79" s="42">
        <f t="shared" si="0"/>
        <v>1.6513</v>
      </c>
      <c r="D79" s="42">
        <f t="shared" si="1"/>
        <v>1.9688999999999997</v>
      </c>
      <c r="E79" s="42">
        <f t="shared" si="2"/>
        <v>2.335</v>
      </c>
      <c r="F79" s="42">
        <f t="shared" si="3"/>
        <v>2.5814999999999997</v>
      </c>
      <c r="G79" s="152">
        <f t="shared" si="4"/>
        <v>3.2675999999999998</v>
      </c>
    </row>
    <row r="80" spans="1:7">
      <c r="A80" s="41">
        <v>35</v>
      </c>
      <c r="B80" s="42">
        <f t="shared" si="5"/>
        <v>1.2817999999999998</v>
      </c>
      <c r="C80" s="42">
        <f t="shared" si="0"/>
        <v>1.6456</v>
      </c>
      <c r="D80" s="42">
        <f t="shared" si="1"/>
        <v>1.9597999999999998</v>
      </c>
      <c r="E80" s="42">
        <f t="shared" si="2"/>
        <v>2.3200000000000003</v>
      </c>
      <c r="F80" s="42">
        <f t="shared" si="3"/>
        <v>2.5609999999999999</v>
      </c>
      <c r="G80" s="152">
        <f t="shared" si="4"/>
        <v>3.2222</v>
      </c>
    </row>
    <row r="81" spans="1:7">
      <c r="A81" s="41">
        <v>36</v>
      </c>
      <c r="B81" s="42">
        <f t="shared" si="5"/>
        <v>1.2786999999999997</v>
      </c>
      <c r="C81" s="42">
        <f t="shared" si="0"/>
        <v>1.6399000000000001</v>
      </c>
      <c r="D81" s="42">
        <f t="shared" si="1"/>
        <v>1.9506999999999997</v>
      </c>
      <c r="E81" s="42">
        <f t="shared" si="2"/>
        <v>2.3050000000000002</v>
      </c>
      <c r="F81" s="42">
        <f t="shared" si="3"/>
        <v>2.5404999999999998</v>
      </c>
      <c r="G81" s="152">
        <f t="shared" si="4"/>
        <v>3.1767999999999996</v>
      </c>
    </row>
    <row r="82" spans="1:7">
      <c r="A82" s="41">
        <v>37</v>
      </c>
      <c r="B82" s="42">
        <f t="shared" si="5"/>
        <v>1.2755999999999998</v>
      </c>
      <c r="C82" s="42">
        <f t="shared" si="0"/>
        <v>1.6342000000000001</v>
      </c>
      <c r="D82" s="42">
        <f t="shared" si="1"/>
        <v>1.9415999999999998</v>
      </c>
      <c r="E82" s="42">
        <f t="shared" si="2"/>
        <v>2.29</v>
      </c>
      <c r="F82" s="42">
        <f t="shared" si="3"/>
        <v>2.52</v>
      </c>
      <c r="G82" s="152">
        <f t="shared" si="4"/>
        <v>3.1313999999999997</v>
      </c>
    </row>
    <row r="83" spans="1:7">
      <c r="A83" s="41">
        <v>38</v>
      </c>
      <c r="B83" s="42">
        <f t="shared" si="5"/>
        <v>1.2724999999999997</v>
      </c>
      <c r="C83" s="42">
        <f t="shared" si="0"/>
        <v>1.6285000000000001</v>
      </c>
      <c r="D83" s="42">
        <f t="shared" si="1"/>
        <v>1.9324999999999997</v>
      </c>
      <c r="E83" s="42">
        <f t="shared" si="2"/>
        <v>2.2750000000000004</v>
      </c>
      <c r="F83" s="42">
        <f t="shared" si="3"/>
        <v>2.4994999999999998</v>
      </c>
      <c r="G83" s="152">
        <f t="shared" si="4"/>
        <v>3.0859999999999994</v>
      </c>
    </row>
    <row r="84" spans="1:7">
      <c r="A84" s="41">
        <v>39</v>
      </c>
      <c r="B84" s="42">
        <f t="shared" si="5"/>
        <v>1.2693999999999996</v>
      </c>
      <c r="C84" s="42">
        <f t="shared" si="0"/>
        <v>1.6228</v>
      </c>
      <c r="D84" s="42">
        <f t="shared" si="1"/>
        <v>1.9233999999999996</v>
      </c>
      <c r="E84" s="42">
        <f t="shared" si="2"/>
        <v>2.2600000000000002</v>
      </c>
      <c r="F84" s="42">
        <f t="shared" si="3"/>
        <v>2.4790000000000001</v>
      </c>
      <c r="G84" s="152">
        <f t="shared" si="4"/>
        <v>3.0405999999999995</v>
      </c>
    </row>
    <row r="85" spans="1:7">
      <c r="A85" s="8">
        <v>40</v>
      </c>
      <c r="B85" s="29">
        <v>1.3029999999999999</v>
      </c>
      <c r="C85" s="29">
        <v>1.6839999999999999</v>
      </c>
      <c r="D85" s="29">
        <v>2.0209999999999999</v>
      </c>
      <c r="E85" s="29">
        <v>2.423</v>
      </c>
      <c r="F85" s="29">
        <v>2.7040000000000002</v>
      </c>
      <c r="G85" s="30">
        <v>3.5510000000000002</v>
      </c>
    </row>
    <row r="86" spans="1:7">
      <c r="A86" s="41">
        <v>41</v>
      </c>
      <c r="B86" s="42">
        <f t="shared" ref="B86:B94" si="6">+($B$68-$B$78)*($A$68-$A86)/($A$78-$A$68)+$B$68</f>
        <v>1.2631999999999997</v>
      </c>
      <c r="C86" s="42">
        <f t="shared" ref="C86:C94" si="7">+($C$68-$C$78)*($A$68-$A86)/($A$78-$A$68)+$C$68</f>
        <v>1.6114000000000002</v>
      </c>
      <c r="D86" s="42">
        <f t="shared" ref="D86:D94" si="8">+($D$68-$D$78)*($A$68-$A86)/($A$78-$A$68)+$D$68</f>
        <v>1.9051999999999996</v>
      </c>
      <c r="E86" s="42">
        <f t="shared" ref="E86:E94" si="9">+($E$68-$E$78)*($A$68-$A86)/($A$78-$A$68)+$E$68</f>
        <v>2.23</v>
      </c>
      <c r="F86" s="42">
        <f t="shared" ref="F86:F94" si="10">+($F$68-$F$78)*($A$68-$A86)/($A$78-$A$68)+$F$68</f>
        <v>2.4379999999999997</v>
      </c>
      <c r="G86" s="152">
        <f t="shared" ref="G86:G94" si="11">+($G$68-$G$78)*($A$68-$A86)/($A$78-$A$68)+$G$68</f>
        <v>2.9497999999999998</v>
      </c>
    </row>
    <row r="87" spans="1:7">
      <c r="A87" s="41">
        <v>42</v>
      </c>
      <c r="B87" s="42">
        <f t="shared" si="6"/>
        <v>1.2600999999999998</v>
      </c>
      <c r="C87" s="42">
        <f t="shared" si="7"/>
        <v>1.6057000000000001</v>
      </c>
      <c r="D87" s="42">
        <f t="shared" si="8"/>
        <v>1.8960999999999997</v>
      </c>
      <c r="E87" s="42">
        <f t="shared" si="9"/>
        <v>2.2150000000000003</v>
      </c>
      <c r="F87" s="42">
        <f t="shared" si="10"/>
        <v>2.4175</v>
      </c>
      <c r="G87" s="152">
        <f t="shared" si="11"/>
        <v>2.9043999999999999</v>
      </c>
    </row>
    <row r="88" spans="1:7">
      <c r="A88" s="41">
        <v>43</v>
      </c>
      <c r="B88" s="42">
        <f t="shared" si="6"/>
        <v>1.2569999999999997</v>
      </c>
      <c r="C88" s="42">
        <f t="shared" si="7"/>
        <v>1.6</v>
      </c>
      <c r="D88" s="42">
        <f t="shared" si="8"/>
        <v>1.8869999999999996</v>
      </c>
      <c r="E88" s="42">
        <f t="shared" si="9"/>
        <v>2.2000000000000002</v>
      </c>
      <c r="F88" s="42">
        <f t="shared" si="10"/>
        <v>2.3969999999999998</v>
      </c>
      <c r="G88" s="152">
        <f t="shared" si="11"/>
        <v>2.8589999999999995</v>
      </c>
    </row>
    <row r="89" spans="1:7">
      <c r="A89" s="41">
        <v>44</v>
      </c>
      <c r="B89" s="42">
        <f t="shared" si="6"/>
        <v>1.2538999999999996</v>
      </c>
      <c r="C89" s="42">
        <f t="shared" si="7"/>
        <v>1.5943000000000001</v>
      </c>
      <c r="D89" s="42">
        <f t="shared" si="8"/>
        <v>1.8778999999999995</v>
      </c>
      <c r="E89" s="42">
        <f t="shared" si="9"/>
        <v>2.1850000000000001</v>
      </c>
      <c r="F89" s="42">
        <f t="shared" si="10"/>
        <v>2.3764999999999996</v>
      </c>
      <c r="G89" s="152">
        <f t="shared" si="11"/>
        <v>2.8135999999999992</v>
      </c>
    </row>
    <row r="90" spans="1:7">
      <c r="A90" s="41">
        <v>45</v>
      </c>
      <c r="B90" s="42">
        <f t="shared" si="6"/>
        <v>1.2507999999999997</v>
      </c>
      <c r="C90" s="42">
        <f t="shared" si="7"/>
        <v>1.5886</v>
      </c>
      <c r="D90" s="42">
        <f t="shared" si="8"/>
        <v>1.8687999999999996</v>
      </c>
      <c r="E90" s="42">
        <f t="shared" si="9"/>
        <v>2.1700000000000004</v>
      </c>
      <c r="F90" s="42">
        <f t="shared" si="10"/>
        <v>2.3559999999999999</v>
      </c>
      <c r="G90" s="152">
        <f t="shared" si="11"/>
        <v>2.7681999999999993</v>
      </c>
    </row>
    <row r="91" spans="1:7">
      <c r="A91" s="41">
        <v>46</v>
      </c>
      <c r="B91" s="42">
        <f t="shared" si="6"/>
        <v>1.2476999999999996</v>
      </c>
      <c r="C91" s="42">
        <f t="shared" si="7"/>
        <v>1.5829000000000002</v>
      </c>
      <c r="D91" s="42">
        <f t="shared" si="8"/>
        <v>1.8596999999999995</v>
      </c>
      <c r="E91" s="42">
        <f t="shared" si="9"/>
        <v>2.1550000000000002</v>
      </c>
      <c r="F91" s="42">
        <f t="shared" si="10"/>
        <v>2.3354999999999997</v>
      </c>
      <c r="G91" s="152">
        <f t="shared" si="11"/>
        <v>2.7227999999999994</v>
      </c>
    </row>
    <row r="92" spans="1:7">
      <c r="A92" s="41">
        <v>47</v>
      </c>
      <c r="B92" s="42">
        <f t="shared" si="6"/>
        <v>1.2445999999999997</v>
      </c>
      <c r="C92" s="42">
        <f t="shared" si="7"/>
        <v>1.5772000000000002</v>
      </c>
      <c r="D92" s="42">
        <f t="shared" si="8"/>
        <v>1.8505999999999996</v>
      </c>
      <c r="E92" s="42">
        <f t="shared" si="9"/>
        <v>2.14</v>
      </c>
      <c r="F92" s="42">
        <f t="shared" si="10"/>
        <v>2.3149999999999999</v>
      </c>
      <c r="G92" s="152">
        <f t="shared" si="11"/>
        <v>2.6773999999999996</v>
      </c>
    </row>
    <row r="93" spans="1:7">
      <c r="A93" s="41">
        <v>48</v>
      </c>
      <c r="B93" s="42">
        <f t="shared" si="6"/>
        <v>1.2414999999999996</v>
      </c>
      <c r="C93" s="42">
        <f t="shared" si="7"/>
        <v>1.5715000000000001</v>
      </c>
      <c r="D93" s="42">
        <f t="shared" si="8"/>
        <v>1.8414999999999995</v>
      </c>
      <c r="E93" s="42">
        <f t="shared" si="9"/>
        <v>2.125</v>
      </c>
      <c r="F93" s="42">
        <f t="shared" si="10"/>
        <v>2.2944999999999998</v>
      </c>
      <c r="G93" s="152">
        <f t="shared" si="11"/>
        <v>2.6319999999999997</v>
      </c>
    </row>
    <row r="94" spans="1:7">
      <c r="A94" s="41">
        <v>49</v>
      </c>
      <c r="B94" s="42">
        <f t="shared" si="6"/>
        <v>1.2383999999999995</v>
      </c>
      <c r="C94" s="42">
        <f t="shared" si="7"/>
        <v>1.5658000000000001</v>
      </c>
      <c r="D94" s="42">
        <f t="shared" si="8"/>
        <v>1.8323999999999994</v>
      </c>
      <c r="E94" s="42">
        <f t="shared" si="9"/>
        <v>2.1100000000000003</v>
      </c>
      <c r="F94" s="42">
        <f t="shared" si="10"/>
        <v>2.274</v>
      </c>
      <c r="G94" s="152">
        <f t="shared" si="11"/>
        <v>2.5865999999999993</v>
      </c>
    </row>
    <row r="95" spans="1:7">
      <c r="A95" s="8">
        <v>50</v>
      </c>
      <c r="B95" s="29">
        <v>1.2989999999999999</v>
      </c>
      <c r="C95" s="29">
        <v>1.6759999999999999</v>
      </c>
      <c r="D95" s="29">
        <v>2.0089999999999999</v>
      </c>
      <c r="E95" s="29">
        <v>2.403</v>
      </c>
      <c r="F95" s="29">
        <v>2.6779999999999999</v>
      </c>
      <c r="G95" s="30">
        <v>3.496</v>
      </c>
    </row>
    <row r="96" spans="1:7">
      <c r="A96" s="41">
        <v>51</v>
      </c>
      <c r="B96" s="42">
        <f t="shared" ref="B96:B104" si="12">+($B$78-$B$88)*($A$78-$A96)/($A$88-$A$78)+$B$78</f>
        <v>1.2321999999999995</v>
      </c>
      <c r="C96" s="42">
        <f t="shared" ref="C96:C104" si="13">+($C$78-$C$88)*($A$78-$A96)/($A$88-$A$78)+$C$78</f>
        <v>1.5544000000000002</v>
      </c>
      <c r="D96" s="42">
        <f t="shared" ref="D96:D104" si="14">+($D$78-$D$88)*($A$78-$A96)/($A$88-$A$78)+$D$78</f>
        <v>1.8141999999999994</v>
      </c>
      <c r="E96" s="42">
        <f t="shared" ref="E96:E104" si="15">+($E$78-$E$88)*($A$78-$A96)/($A$88-$A$78)+$E$78</f>
        <v>2.08</v>
      </c>
      <c r="F96" s="42">
        <f t="shared" ref="F96:F104" si="16">+($F$78-$F$88)*($A$78-$A96)/($A$88-$A$78)+$F$78</f>
        <v>2.2329999999999997</v>
      </c>
      <c r="G96" s="152">
        <f t="shared" ref="G96:G104" si="17">+($G$78-$G$88)*($A$78-$A96)/($A$88-$A$78)+$G$78</f>
        <v>2.4957999999999991</v>
      </c>
    </row>
    <row r="97" spans="1:7">
      <c r="A97" s="41">
        <v>52</v>
      </c>
      <c r="B97" s="42">
        <f t="shared" si="12"/>
        <v>1.2290999999999996</v>
      </c>
      <c r="C97" s="42">
        <f t="shared" si="13"/>
        <v>1.5487000000000002</v>
      </c>
      <c r="D97" s="42">
        <f t="shared" si="14"/>
        <v>1.8050999999999995</v>
      </c>
      <c r="E97" s="42">
        <f t="shared" si="15"/>
        <v>2.0650000000000004</v>
      </c>
      <c r="F97" s="42">
        <f t="shared" si="16"/>
        <v>2.2124999999999999</v>
      </c>
      <c r="G97" s="152">
        <f t="shared" si="17"/>
        <v>2.4503999999999992</v>
      </c>
    </row>
    <row r="98" spans="1:7">
      <c r="A98" s="41">
        <v>53</v>
      </c>
      <c r="B98" s="42">
        <f t="shared" si="12"/>
        <v>1.2259999999999995</v>
      </c>
      <c r="C98" s="42">
        <f t="shared" si="13"/>
        <v>1.5430000000000001</v>
      </c>
      <c r="D98" s="42">
        <f t="shared" si="14"/>
        <v>1.7959999999999994</v>
      </c>
      <c r="E98" s="42">
        <f t="shared" si="15"/>
        <v>2.0500000000000003</v>
      </c>
      <c r="F98" s="42">
        <f t="shared" si="16"/>
        <v>2.1919999999999997</v>
      </c>
      <c r="G98" s="152">
        <f t="shared" si="17"/>
        <v>2.4049999999999994</v>
      </c>
    </row>
    <row r="99" spans="1:7">
      <c r="A99" s="41">
        <v>54</v>
      </c>
      <c r="B99" s="42">
        <f t="shared" si="12"/>
        <v>1.2228999999999994</v>
      </c>
      <c r="C99" s="42">
        <f t="shared" si="13"/>
        <v>1.5373000000000001</v>
      </c>
      <c r="D99" s="42">
        <f t="shared" si="14"/>
        <v>1.7868999999999993</v>
      </c>
      <c r="E99" s="42">
        <f t="shared" si="15"/>
        <v>2.0350000000000001</v>
      </c>
      <c r="F99" s="42">
        <f t="shared" si="16"/>
        <v>2.1714999999999995</v>
      </c>
      <c r="G99" s="152">
        <f t="shared" si="17"/>
        <v>2.3595999999999995</v>
      </c>
    </row>
    <row r="100" spans="1:7">
      <c r="A100" s="41">
        <v>55</v>
      </c>
      <c r="B100" s="42">
        <f t="shared" si="12"/>
        <v>1.2197999999999996</v>
      </c>
      <c r="C100" s="42">
        <f t="shared" si="13"/>
        <v>1.5316000000000001</v>
      </c>
      <c r="D100" s="42">
        <f t="shared" si="14"/>
        <v>1.7777999999999994</v>
      </c>
      <c r="E100" s="42">
        <f t="shared" si="15"/>
        <v>2.0200000000000005</v>
      </c>
      <c r="F100" s="42">
        <f t="shared" si="16"/>
        <v>2.1509999999999998</v>
      </c>
      <c r="G100" s="152">
        <f t="shared" si="17"/>
        <v>2.3141999999999996</v>
      </c>
    </row>
    <row r="101" spans="1:7">
      <c r="A101" s="41">
        <v>56</v>
      </c>
      <c r="B101" s="42">
        <f t="shared" si="12"/>
        <v>1.2166999999999994</v>
      </c>
      <c r="C101" s="42">
        <f t="shared" si="13"/>
        <v>1.5259000000000003</v>
      </c>
      <c r="D101" s="42">
        <f t="shared" si="14"/>
        <v>1.7686999999999993</v>
      </c>
      <c r="E101" s="42">
        <f t="shared" si="15"/>
        <v>2.0050000000000003</v>
      </c>
      <c r="F101" s="42">
        <f t="shared" si="16"/>
        <v>2.1304999999999996</v>
      </c>
      <c r="G101" s="152">
        <f t="shared" si="17"/>
        <v>2.2687999999999993</v>
      </c>
    </row>
    <row r="102" spans="1:7">
      <c r="A102" s="41">
        <v>57</v>
      </c>
      <c r="B102" s="42">
        <f t="shared" si="12"/>
        <v>1.2135999999999996</v>
      </c>
      <c r="C102" s="42">
        <f t="shared" si="13"/>
        <v>1.5202000000000002</v>
      </c>
      <c r="D102" s="42">
        <f t="shared" si="14"/>
        <v>1.7595999999999994</v>
      </c>
      <c r="E102" s="42">
        <f t="shared" si="15"/>
        <v>1.9900000000000002</v>
      </c>
      <c r="F102" s="42">
        <f t="shared" si="16"/>
        <v>2.11</v>
      </c>
      <c r="G102" s="152">
        <f t="shared" si="17"/>
        <v>2.2233999999999994</v>
      </c>
    </row>
    <row r="103" spans="1:7">
      <c r="A103" s="41">
        <v>58</v>
      </c>
      <c r="B103" s="42">
        <f t="shared" si="12"/>
        <v>1.2104999999999995</v>
      </c>
      <c r="C103" s="42">
        <f t="shared" si="13"/>
        <v>1.5145000000000002</v>
      </c>
      <c r="D103" s="42">
        <f t="shared" si="14"/>
        <v>1.7504999999999993</v>
      </c>
      <c r="E103" s="42">
        <f t="shared" si="15"/>
        <v>1.9750000000000003</v>
      </c>
      <c r="F103" s="42">
        <f t="shared" si="16"/>
        <v>2.0894999999999997</v>
      </c>
      <c r="G103" s="152">
        <f t="shared" si="17"/>
        <v>2.177999999999999</v>
      </c>
    </row>
    <row r="104" spans="1:7">
      <c r="A104" s="41">
        <v>59</v>
      </c>
      <c r="B104" s="42">
        <f t="shared" si="12"/>
        <v>1.2073999999999994</v>
      </c>
      <c r="C104" s="42">
        <f t="shared" si="13"/>
        <v>1.5088000000000001</v>
      </c>
      <c r="D104" s="42">
        <f t="shared" si="14"/>
        <v>1.7413999999999992</v>
      </c>
      <c r="E104" s="42">
        <f t="shared" si="15"/>
        <v>1.9600000000000004</v>
      </c>
      <c r="F104" s="42">
        <f t="shared" si="16"/>
        <v>2.069</v>
      </c>
      <c r="G104" s="152">
        <f t="shared" si="17"/>
        <v>2.1325999999999992</v>
      </c>
    </row>
    <row r="105" spans="1:7">
      <c r="A105" s="8">
        <v>60</v>
      </c>
      <c r="B105" s="29">
        <v>1.296</v>
      </c>
      <c r="C105" s="29">
        <v>1.671</v>
      </c>
      <c r="D105" s="29">
        <v>2</v>
      </c>
      <c r="E105" s="29">
        <v>2.39</v>
      </c>
      <c r="F105" s="29">
        <v>2.66</v>
      </c>
      <c r="G105" s="30">
        <v>3.46</v>
      </c>
    </row>
    <row r="106" spans="1:7">
      <c r="A106" s="41">
        <v>61</v>
      </c>
      <c r="B106" s="42">
        <f t="shared" ref="B106:B114" si="18">+($B$88-$B$98)*($A$88-$A106)/($A$98-$A$88)+$B$88</f>
        <v>1.2011999999999994</v>
      </c>
      <c r="C106" s="42">
        <f t="shared" ref="C106:C114" si="19">+($C$88-$C$98)*($A$88-$A106)/($A$98-$A$88)+$C$88</f>
        <v>1.4974000000000003</v>
      </c>
      <c r="D106" s="42">
        <f t="shared" ref="D106:D114" si="20">+($D$88-$D$98)*($A$88-$A106)/($A$98-$A$88)+$D$88</f>
        <v>1.7231999999999992</v>
      </c>
      <c r="E106" s="42">
        <f t="shared" ref="E106:E114" si="21">+($E$88-$E$98)*($A$88-$A106)/($A$98-$A$88)+$E$88</f>
        <v>1.9300000000000004</v>
      </c>
      <c r="F106" s="42">
        <f t="shared" ref="F106:F114" si="22">+($F$88-$F$98)*($A$88-$A106)/($A$98-$A$88)+$F$88</f>
        <v>2.0279999999999996</v>
      </c>
      <c r="G106" s="152">
        <f t="shared" ref="G106:G114" si="23">+($G$88-$G$98)*($A$88-$A106)/($A$98-$A$88)+$G$88</f>
        <v>2.0417999999999994</v>
      </c>
    </row>
    <row r="107" spans="1:7">
      <c r="A107" s="41">
        <v>62</v>
      </c>
      <c r="B107" s="42">
        <f t="shared" si="18"/>
        <v>1.1980999999999995</v>
      </c>
      <c r="C107" s="42">
        <f t="shared" si="19"/>
        <v>1.4917000000000002</v>
      </c>
      <c r="D107" s="42">
        <f t="shared" si="20"/>
        <v>1.7140999999999993</v>
      </c>
      <c r="E107" s="42">
        <f t="shared" si="21"/>
        <v>1.9150000000000005</v>
      </c>
      <c r="F107" s="42">
        <f t="shared" si="22"/>
        <v>2.0074999999999998</v>
      </c>
      <c r="G107" s="152">
        <f t="shared" si="23"/>
        <v>1.9963999999999993</v>
      </c>
    </row>
    <row r="108" spans="1:7">
      <c r="A108" s="41">
        <v>63</v>
      </c>
      <c r="B108" s="42">
        <f t="shared" si="18"/>
        <v>1.1949999999999994</v>
      </c>
      <c r="C108" s="42">
        <f t="shared" si="19"/>
        <v>1.4860000000000002</v>
      </c>
      <c r="D108" s="42">
        <f t="shared" si="20"/>
        <v>1.7049999999999992</v>
      </c>
      <c r="E108" s="42">
        <f t="shared" si="21"/>
        <v>1.9000000000000004</v>
      </c>
      <c r="F108" s="42">
        <f t="shared" si="22"/>
        <v>1.9869999999999997</v>
      </c>
      <c r="G108" s="152">
        <f t="shared" si="23"/>
        <v>1.9509999999999992</v>
      </c>
    </row>
    <row r="109" spans="1:7">
      <c r="A109" s="41">
        <v>64</v>
      </c>
      <c r="B109" s="42">
        <f t="shared" si="18"/>
        <v>1.1918999999999993</v>
      </c>
      <c r="C109" s="42">
        <f t="shared" si="19"/>
        <v>1.4803000000000002</v>
      </c>
      <c r="D109" s="42">
        <f t="shared" si="20"/>
        <v>1.6958999999999991</v>
      </c>
      <c r="E109" s="42">
        <f t="shared" si="21"/>
        <v>1.8850000000000002</v>
      </c>
      <c r="F109" s="42">
        <f t="shared" si="22"/>
        <v>1.9664999999999997</v>
      </c>
      <c r="G109" s="152">
        <f t="shared" si="23"/>
        <v>1.9055999999999991</v>
      </c>
    </row>
    <row r="110" spans="1:7">
      <c r="A110" s="41">
        <v>65</v>
      </c>
      <c r="B110" s="42">
        <f t="shared" si="18"/>
        <v>1.1887999999999994</v>
      </c>
      <c r="C110" s="42">
        <f t="shared" si="19"/>
        <v>1.4746000000000001</v>
      </c>
      <c r="D110" s="42">
        <f t="shared" si="20"/>
        <v>1.6867999999999992</v>
      </c>
      <c r="E110" s="42">
        <f t="shared" si="21"/>
        <v>1.8700000000000003</v>
      </c>
      <c r="F110" s="42">
        <f t="shared" si="22"/>
        <v>1.9459999999999997</v>
      </c>
      <c r="G110" s="152">
        <f t="shared" si="23"/>
        <v>1.8601999999999992</v>
      </c>
    </row>
    <row r="111" spans="1:7">
      <c r="A111" s="41">
        <v>66</v>
      </c>
      <c r="B111" s="42">
        <f t="shared" si="18"/>
        <v>1.1856999999999993</v>
      </c>
      <c r="C111" s="42">
        <f t="shared" si="19"/>
        <v>1.4689000000000003</v>
      </c>
      <c r="D111" s="42">
        <f t="shared" si="20"/>
        <v>1.6776999999999991</v>
      </c>
      <c r="E111" s="42">
        <f t="shared" si="21"/>
        <v>1.8550000000000004</v>
      </c>
      <c r="F111" s="42">
        <f t="shared" si="22"/>
        <v>1.9254999999999995</v>
      </c>
      <c r="G111" s="152">
        <f t="shared" si="23"/>
        <v>1.8147999999999991</v>
      </c>
    </row>
    <row r="112" spans="1:7">
      <c r="A112" s="41">
        <v>67</v>
      </c>
      <c r="B112" s="42">
        <f t="shared" si="18"/>
        <v>1.1825999999999994</v>
      </c>
      <c r="C112" s="42">
        <f t="shared" si="19"/>
        <v>1.4632000000000003</v>
      </c>
      <c r="D112" s="42">
        <f t="shared" si="20"/>
        <v>1.6685999999999992</v>
      </c>
      <c r="E112" s="42">
        <f t="shared" si="21"/>
        <v>1.8400000000000003</v>
      </c>
      <c r="F112" s="42">
        <f t="shared" si="22"/>
        <v>1.9049999999999996</v>
      </c>
      <c r="G112" s="152">
        <f t="shared" si="23"/>
        <v>1.7693999999999992</v>
      </c>
    </row>
    <row r="113" spans="1:7">
      <c r="A113" s="41">
        <v>68</v>
      </c>
      <c r="B113" s="42">
        <f t="shared" si="18"/>
        <v>1.1794999999999993</v>
      </c>
      <c r="C113" s="42">
        <f t="shared" si="19"/>
        <v>1.4575000000000002</v>
      </c>
      <c r="D113" s="42">
        <f t="shared" si="20"/>
        <v>1.6594999999999991</v>
      </c>
      <c r="E113" s="42">
        <f t="shared" si="21"/>
        <v>1.8250000000000004</v>
      </c>
      <c r="F113" s="42">
        <f t="shared" si="22"/>
        <v>1.8844999999999996</v>
      </c>
      <c r="G113" s="152">
        <f t="shared" si="23"/>
        <v>1.7239999999999991</v>
      </c>
    </row>
    <row r="114" spans="1:7">
      <c r="A114" s="41">
        <v>69</v>
      </c>
      <c r="B114" s="42">
        <f t="shared" si="18"/>
        <v>1.1763999999999992</v>
      </c>
      <c r="C114" s="42">
        <f t="shared" si="19"/>
        <v>1.4518000000000002</v>
      </c>
      <c r="D114" s="42">
        <f t="shared" si="20"/>
        <v>1.650399999999999</v>
      </c>
      <c r="E114" s="42">
        <f t="shared" si="21"/>
        <v>1.8100000000000005</v>
      </c>
      <c r="F114" s="42">
        <f t="shared" si="22"/>
        <v>1.8639999999999997</v>
      </c>
      <c r="G114" s="152">
        <f t="shared" si="23"/>
        <v>1.678599999999999</v>
      </c>
    </row>
    <row r="115" spans="1:7">
      <c r="A115" s="44">
        <v>70</v>
      </c>
      <c r="B115" s="45">
        <v>1.294</v>
      </c>
      <c r="C115" s="45">
        <v>1.667</v>
      </c>
      <c r="D115" s="45">
        <v>1.994</v>
      </c>
      <c r="E115" s="45">
        <v>2.3809999999999998</v>
      </c>
      <c r="F115" s="45">
        <v>2.6480000000000001</v>
      </c>
      <c r="G115" s="46">
        <v>3.4350000000000001</v>
      </c>
    </row>
    <row r="116" spans="1:7">
      <c r="A116" s="41">
        <v>71</v>
      </c>
      <c r="B116" s="42">
        <f t="shared" ref="B116:B124" si="24">+($B$98-$B$108)*($A$98-$A116)/($A$108-$A$98)+$B$98</f>
        <v>1.1701999999999992</v>
      </c>
      <c r="C116" s="42">
        <f t="shared" ref="C116:C124" si="25">+($C$98-$C$108)*($A$98-$A116)/($A$108-$A$98)+$C$98</f>
        <v>1.4404000000000003</v>
      </c>
      <c r="D116" s="42">
        <f t="shared" ref="D116:D124" si="26">+($D$98-$D$108)*($A$98-$A116)/($A$108-$A$98)+$D$98</f>
        <v>1.632199999999999</v>
      </c>
      <c r="E116" s="42">
        <f t="shared" ref="E116:E124" si="27">+($E$98-$E$108)*($A$98-$A116)/($A$108-$A$98)+$E$98</f>
        <v>1.7800000000000005</v>
      </c>
      <c r="F116" s="42">
        <f t="shared" ref="F116:F124" si="28">+($F$98-$F$108)*($A$98-$A116)/($A$108-$A$98)+$F$98</f>
        <v>1.8229999999999995</v>
      </c>
      <c r="G116" s="152">
        <f t="shared" ref="G116:G124" si="29">+($G$98-$G$108)*($A$98-$A116)/($A$108-$A$98)+$G$98</f>
        <v>1.587799999999999</v>
      </c>
    </row>
    <row r="117" spans="1:7">
      <c r="A117" s="41">
        <v>72</v>
      </c>
      <c r="B117" s="42">
        <f t="shared" si="24"/>
        <v>1.1670999999999994</v>
      </c>
      <c r="C117" s="42">
        <f t="shared" si="25"/>
        <v>1.4347000000000003</v>
      </c>
      <c r="D117" s="42">
        <f t="shared" si="26"/>
        <v>1.6230999999999991</v>
      </c>
      <c r="E117" s="42">
        <f t="shared" si="27"/>
        <v>1.7650000000000006</v>
      </c>
      <c r="F117" s="42">
        <f t="shared" si="28"/>
        <v>1.8024999999999995</v>
      </c>
      <c r="G117" s="152">
        <f t="shared" si="29"/>
        <v>1.5423999999999991</v>
      </c>
    </row>
    <row r="118" spans="1:7">
      <c r="A118" s="41">
        <v>73</v>
      </c>
      <c r="B118" s="42">
        <f t="shared" si="24"/>
        <v>1.1639999999999993</v>
      </c>
      <c r="C118" s="42">
        <f t="shared" si="25"/>
        <v>1.4290000000000003</v>
      </c>
      <c r="D118" s="42">
        <f t="shared" si="26"/>
        <v>1.613999999999999</v>
      </c>
      <c r="E118" s="42">
        <f t="shared" si="27"/>
        <v>1.7500000000000004</v>
      </c>
      <c r="F118" s="42">
        <f t="shared" si="28"/>
        <v>1.7819999999999996</v>
      </c>
      <c r="G118" s="152">
        <f t="shared" si="29"/>
        <v>1.496999999999999</v>
      </c>
    </row>
    <row r="119" spans="1:7">
      <c r="A119" s="41">
        <v>74</v>
      </c>
      <c r="B119" s="42">
        <f t="shared" si="24"/>
        <v>1.1608999999999992</v>
      </c>
      <c r="C119" s="42">
        <f t="shared" si="25"/>
        <v>1.4233000000000002</v>
      </c>
      <c r="D119" s="42">
        <f t="shared" si="26"/>
        <v>1.6048999999999989</v>
      </c>
      <c r="E119" s="42">
        <f t="shared" si="27"/>
        <v>1.7350000000000003</v>
      </c>
      <c r="F119" s="42">
        <f t="shared" si="28"/>
        <v>1.7614999999999996</v>
      </c>
      <c r="G119" s="152">
        <f t="shared" si="29"/>
        <v>1.4515999999999989</v>
      </c>
    </row>
    <row r="120" spans="1:7">
      <c r="A120" s="41">
        <v>75</v>
      </c>
      <c r="B120" s="42">
        <f t="shared" si="24"/>
        <v>1.1577999999999993</v>
      </c>
      <c r="C120" s="42">
        <f t="shared" si="25"/>
        <v>1.4176000000000002</v>
      </c>
      <c r="D120" s="42">
        <f t="shared" si="26"/>
        <v>1.595799999999999</v>
      </c>
      <c r="E120" s="42">
        <f t="shared" si="27"/>
        <v>1.7200000000000004</v>
      </c>
      <c r="F120" s="42">
        <f t="shared" si="28"/>
        <v>1.7409999999999997</v>
      </c>
      <c r="G120" s="152">
        <f t="shared" si="29"/>
        <v>1.406199999999999</v>
      </c>
    </row>
    <row r="121" spans="1:7">
      <c r="A121" s="41">
        <v>76</v>
      </c>
      <c r="B121" s="42">
        <f t="shared" si="24"/>
        <v>1.1546999999999992</v>
      </c>
      <c r="C121" s="42">
        <f t="shared" si="25"/>
        <v>1.4119000000000004</v>
      </c>
      <c r="D121" s="42">
        <f t="shared" si="26"/>
        <v>1.5866999999999989</v>
      </c>
      <c r="E121" s="42">
        <f t="shared" si="27"/>
        <v>1.7050000000000005</v>
      </c>
      <c r="F121" s="42">
        <f t="shared" si="28"/>
        <v>1.7204999999999995</v>
      </c>
      <c r="G121" s="152">
        <f t="shared" si="29"/>
        <v>1.3607999999999989</v>
      </c>
    </row>
    <row r="122" spans="1:7">
      <c r="A122" s="41">
        <v>77</v>
      </c>
      <c r="B122" s="42">
        <f t="shared" si="24"/>
        <v>1.1515999999999993</v>
      </c>
      <c r="C122" s="42">
        <f t="shared" si="25"/>
        <v>1.4062000000000003</v>
      </c>
      <c r="D122" s="42">
        <f t="shared" si="26"/>
        <v>1.577599999999999</v>
      </c>
      <c r="E122" s="42">
        <f t="shared" si="27"/>
        <v>1.6900000000000004</v>
      </c>
      <c r="F122" s="42">
        <f t="shared" si="28"/>
        <v>1.6999999999999995</v>
      </c>
      <c r="G122" s="152">
        <f t="shared" si="29"/>
        <v>1.315399999999999</v>
      </c>
    </row>
    <row r="123" spans="1:7">
      <c r="A123" s="41">
        <v>78</v>
      </c>
      <c r="B123" s="42">
        <f t="shared" si="24"/>
        <v>1.1484999999999992</v>
      </c>
      <c r="C123" s="42">
        <f t="shared" si="25"/>
        <v>1.4005000000000003</v>
      </c>
      <c r="D123" s="42">
        <f t="shared" si="26"/>
        <v>1.5684999999999989</v>
      </c>
      <c r="E123" s="42">
        <f t="shared" si="27"/>
        <v>1.6750000000000005</v>
      </c>
      <c r="F123" s="42">
        <f t="shared" si="28"/>
        <v>1.6794999999999995</v>
      </c>
      <c r="G123" s="152">
        <f t="shared" si="29"/>
        <v>1.2699999999999989</v>
      </c>
    </row>
    <row r="124" spans="1:7">
      <c r="A124" s="41">
        <v>79</v>
      </c>
      <c r="B124" s="42">
        <f t="shared" si="24"/>
        <v>1.1453999999999991</v>
      </c>
      <c r="C124" s="42">
        <f t="shared" si="25"/>
        <v>1.3948000000000003</v>
      </c>
      <c r="D124" s="42">
        <f t="shared" si="26"/>
        <v>1.5593999999999988</v>
      </c>
      <c r="E124" s="42">
        <f t="shared" si="27"/>
        <v>1.6600000000000006</v>
      </c>
      <c r="F124" s="42">
        <f t="shared" si="28"/>
        <v>1.6589999999999996</v>
      </c>
      <c r="G124" s="152">
        <f t="shared" si="29"/>
        <v>1.2245999999999988</v>
      </c>
    </row>
    <row r="125" spans="1:7">
      <c r="A125" s="44">
        <v>80</v>
      </c>
      <c r="B125" s="45">
        <v>1.292</v>
      </c>
      <c r="C125" s="45">
        <v>1.6639999999999999</v>
      </c>
      <c r="D125" s="45">
        <v>1.99</v>
      </c>
      <c r="E125" s="45">
        <v>2.3740000000000001</v>
      </c>
      <c r="F125" s="45">
        <v>2.6389999999999998</v>
      </c>
      <c r="G125" s="46">
        <v>3.4159999999999999</v>
      </c>
    </row>
    <row r="126" spans="1:7">
      <c r="A126" s="41">
        <v>81</v>
      </c>
      <c r="B126" s="42">
        <f t="shared" ref="B126:B134" si="30">+($B$108-$B$118)*($A$108-$A126)/($A$118-$A$108)+$B$108</f>
        <v>1.1391999999999991</v>
      </c>
      <c r="C126" s="42">
        <f t="shared" ref="C126:C134" si="31">+($C$108-$C$118)*($A$108-$A126)/($A$118-$A$108)+$C$108</f>
        <v>1.3834000000000004</v>
      </c>
      <c r="D126" s="42">
        <f t="shared" ref="D126:D134" si="32">+($D$108-$D$118)*($A$108-$A126)/($A$118-$A$108)+$D$108</f>
        <v>1.5411999999999988</v>
      </c>
      <c r="E126" s="42">
        <f t="shared" ref="E126:E134" si="33">+($E$108-$E$118)*($A$108-$A126)/($A$118-$A$108)+$E$108</f>
        <v>1.6300000000000006</v>
      </c>
      <c r="F126" s="42">
        <f t="shared" ref="F126:F134" si="34">+($F$108-$F$118)*($A$108-$A126)/($A$118-$A$108)+$F$108</f>
        <v>1.6179999999999994</v>
      </c>
      <c r="G126" s="152">
        <f t="shared" ref="G126:G134" si="35">+($G$108-$G$118)*($A$108-$A126)/($A$118-$A$108)+$G$108</f>
        <v>1.1337999999999988</v>
      </c>
    </row>
    <row r="127" spans="1:7">
      <c r="A127" s="41">
        <v>82</v>
      </c>
      <c r="B127" s="42">
        <f t="shared" si="30"/>
        <v>1.1360999999999992</v>
      </c>
      <c r="C127" s="42">
        <f t="shared" si="31"/>
        <v>1.3777000000000004</v>
      </c>
      <c r="D127" s="42">
        <f t="shared" si="32"/>
        <v>1.5320999999999989</v>
      </c>
      <c r="E127" s="42">
        <f t="shared" si="33"/>
        <v>1.6150000000000007</v>
      </c>
      <c r="F127" s="42">
        <f t="shared" si="34"/>
        <v>1.5974999999999995</v>
      </c>
      <c r="G127" s="152">
        <f t="shared" si="35"/>
        <v>1.0883999999999989</v>
      </c>
    </row>
    <row r="128" spans="1:7">
      <c r="A128" s="41">
        <v>83</v>
      </c>
      <c r="B128" s="42">
        <f t="shared" si="30"/>
        <v>1.1329999999999991</v>
      </c>
      <c r="C128" s="42">
        <f t="shared" si="31"/>
        <v>1.3720000000000003</v>
      </c>
      <c r="D128" s="42">
        <f t="shared" si="32"/>
        <v>1.5229999999999988</v>
      </c>
      <c r="E128" s="42">
        <f t="shared" si="33"/>
        <v>1.6000000000000005</v>
      </c>
      <c r="F128" s="42">
        <f t="shared" si="34"/>
        <v>1.5769999999999995</v>
      </c>
      <c r="G128" s="152">
        <f t="shared" si="35"/>
        <v>1.0429999999999988</v>
      </c>
    </row>
    <row r="129" spans="1:7">
      <c r="A129" s="41">
        <v>84</v>
      </c>
      <c r="B129" s="42">
        <f t="shared" si="30"/>
        <v>1.129899999999999</v>
      </c>
      <c r="C129" s="42">
        <f t="shared" si="31"/>
        <v>1.3663000000000003</v>
      </c>
      <c r="D129" s="42">
        <f t="shared" si="32"/>
        <v>1.5138999999999987</v>
      </c>
      <c r="E129" s="42">
        <f t="shared" si="33"/>
        <v>1.5850000000000004</v>
      </c>
      <c r="F129" s="42">
        <f t="shared" si="34"/>
        <v>1.5564999999999996</v>
      </c>
      <c r="G129" s="152">
        <f t="shared" si="35"/>
        <v>0.99759999999999871</v>
      </c>
    </row>
    <row r="130" spans="1:7">
      <c r="A130" s="41">
        <v>85</v>
      </c>
      <c r="B130" s="42">
        <f t="shared" si="30"/>
        <v>1.1267999999999991</v>
      </c>
      <c r="C130" s="42">
        <f t="shared" si="31"/>
        <v>1.3606000000000003</v>
      </c>
      <c r="D130" s="42">
        <f t="shared" si="32"/>
        <v>1.5047999999999988</v>
      </c>
      <c r="E130" s="42">
        <f t="shared" si="33"/>
        <v>1.5700000000000005</v>
      </c>
      <c r="F130" s="42">
        <f t="shared" si="34"/>
        <v>1.5359999999999996</v>
      </c>
      <c r="G130" s="152">
        <f t="shared" si="35"/>
        <v>0.95219999999999883</v>
      </c>
    </row>
    <row r="131" spans="1:7">
      <c r="A131" s="41">
        <v>86</v>
      </c>
      <c r="B131" s="42">
        <f t="shared" si="30"/>
        <v>1.123699999999999</v>
      </c>
      <c r="C131" s="42">
        <f t="shared" si="31"/>
        <v>1.3549000000000004</v>
      </c>
      <c r="D131" s="42">
        <f t="shared" si="32"/>
        <v>1.4956999999999987</v>
      </c>
      <c r="E131" s="42">
        <f t="shared" si="33"/>
        <v>1.5550000000000006</v>
      </c>
      <c r="F131" s="42">
        <f t="shared" si="34"/>
        <v>1.5154999999999994</v>
      </c>
      <c r="G131" s="152">
        <f t="shared" si="35"/>
        <v>0.90679999999999872</v>
      </c>
    </row>
    <row r="132" spans="1:7">
      <c r="A132" s="41">
        <v>87</v>
      </c>
      <c r="B132" s="42">
        <f t="shared" si="30"/>
        <v>1.1205999999999992</v>
      </c>
      <c r="C132" s="42">
        <f t="shared" si="31"/>
        <v>1.3492000000000004</v>
      </c>
      <c r="D132" s="42">
        <f t="shared" si="32"/>
        <v>1.4865999999999988</v>
      </c>
      <c r="E132" s="42">
        <f t="shared" si="33"/>
        <v>1.5400000000000005</v>
      </c>
      <c r="F132" s="42">
        <f t="shared" si="34"/>
        <v>1.4949999999999994</v>
      </c>
      <c r="G132" s="152">
        <f t="shared" si="35"/>
        <v>0.86139999999999883</v>
      </c>
    </row>
    <row r="133" spans="1:7">
      <c r="A133" s="41">
        <v>88</v>
      </c>
      <c r="B133" s="42">
        <f t="shared" si="30"/>
        <v>1.117499999999999</v>
      </c>
      <c r="C133" s="42">
        <f t="shared" si="31"/>
        <v>1.3435000000000004</v>
      </c>
      <c r="D133" s="42">
        <f t="shared" si="32"/>
        <v>1.4774999999999987</v>
      </c>
      <c r="E133" s="42">
        <f t="shared" si="33"/>
        <v>1.5250000000000006</v>
      </c>
      <c r="F133" s="42">
        <f t="shared" si="34"/>
        <v>1.4744999999999995</v>
      </c>
      <c r="G133" s="152">
        <f t="shared" si="35"/>
        <v>0.81599999999999873</v>
      </c>
    </row>
    <row r="134" spans="1:7">
      <c r="A134" s="41">
        <v>89</v>
      </c>
      <c r="B134" s="42">
        <f t="shared" si="30"/>
        <v>1.1143999999999989</v>
      </c>
      <c r="C134" s="42">
        <f t="shared" si="31"/>
        <v>1.3378000000000003</v>
      </c>
      <c r="D134" s="42">
        <f t="shared" si="32"/>
        <v>1.4683999999999986</v>
      </c>
      <c r="E134" s="42">
        <f t="shared" si="33"/>
        <v>1.5100000000000007</v>
      </c>
      <c r="F134" s="42">
        <f t="shared" si="34"/>
        <v>1.4539999999999995</v>
      </c>
      <c r="G134" s="152">
        <f t="shared" si="35"/>
        <v>0.77059999999999862</v>
      </c>
    </row>
    <row r="135" spans="1:7">
      <c r="A135" s="44">
        <v>90</v>
      </c>
      <c r="B135" s="45">
        <v>1.2909999999999999</v>
      </c>
      <c r="C135" s="45">
        <v>1.6619999999999999</v>
      </c>
      <c r="D135" s="45">
        <v>1.9870000000000001</v>
      </c>
      <c r="E135" s="45">
        <v>2.3679999999999999</v>
      </c>
      <c r="F135" s="45">
        <v>2.6320000000000001</v>
      </c>
      <c r="G135" s="46">
        <v>3.4020000000000001</v>
      </c>
    </row>
    <row r="136" spans="1:7">
      <c r="A136" s="41">
        <v>91</v>
      </c>
      <c r="B136" s="42">
        <f t="shared" ref="B136:B144" si="36">+($B$118-$B$128)*($A$118-$A136)/($A$128-$A$118)+$B$118</f>
        <v>1.108199999999999</v>
      </c>
      <c r="C136" s="42">
        <f t="shared" ref="C136:C144" si="37">+($C$118-$C$128)*($A$118-$A136)/($A$128-$A$118)+$C$118</f>
        <v>1.3264000000000005</v>
      </c>
      <c r="D136" s="42">
        <f t="shared" ref="D136:D144" si="38">+($D$118-$D$128)*($A$118-$A136)/($A$128-$A$118)+$D$118</f>
        <v>1.4501999999999986</v>
      </c>
      <c r="E136" s="42">
        <f t="shared" ref="E136:E144" si="39">+($E$118-$E$128)*($A$118-$A136)/($A$128-$A$118)+$E$118</f>
        <v>1.4800000000000006</v>
      </c>
      <c r="F136" s="42">
        <f t="shared" ref="F136:F144" si="40">+($F$118-$F$128)*($A$118-$A136)/($A$128-$A$118)+$F$118</f>
        <v>1.4129999999999994</v>
      </c>
      <c r="G136" s="152">
        <f t="shared" ref="G136:G144" si="41">+($G$118-$G$128)*($A$118-$A136)/($A$128-$A$118)+$G$118</f>
        <v>0.67979999999999863</v>
      </c>
    </row>
    <row r="137" spans="1:7">
      <c r="A137" s="41">
        <v>92</v>
      </c>
      <c r="B137" s="42">
        <f t="shared" si="36"/>
        <v>1.1050999999999991</v>
      </c>
      <c r="C137" s="42">
        <f t="shared" si="37"/>
        <v>1.3207000000000004</v>
      </c>
      <c r="D137" s="42">
        <f t="shared" si="38"/>
        <v>1.4410999999999987</v>
      </c>
      <c r="E137" s="42">
        <f t="shared" si="39"/>
        <v>1.4650000000000007</v>
      </c>
      <c r="F137" s="42">
        <f t="shared" si="40"/>
        <v>1.3924999999999994</v>
      </c>
      <c r="G137" s="152">
        <f t="shared" si="41"/>
        <v>0.63439999999999874</v>
      </c>
    </row>
    <row r="138" spans="1:7">
      <c r="A138" s="41">
        <v>93</v>
      </c>
      <c r="B138" s="42">
        <f t="shared" si="36"/>
        <v>1.101999999999999</v>
      </c>
      <c r="C138" s="42">
        <f t="shared" si="37"/>
        <v>1.3150000000000004</v>
      </c>
      <c r="D138" s="42">
        <f t="shared" si="38"/>
        <v>1.4319999999999986</v>
      </c>
      <c r="E138" s="42">
        <f t="shared" si="39"/>
        <v>1.4500000000000006</v>
      </c>
      <c r="F138" s="42">
        <f t="shared" si="40"/>
        <v>1.3719999999999994</v>
      </c>
      <c r="G138" s="152">
        <f t="shared" si="41"/>
        <v>0.58899999999999864</v>
      </c>
    </row>
    <row r="139" spans="1:7">
      <c r="A139" s="41">
        <v>94</v>
      </c>
      <c r="B139" s="42">
        <f t="shared" si="36"/>
        <v>1.0988999999999989</v>
      </c>
      <c r="C139" s="42">
        <f t="shared" si="37"/>
        <v>1.3093000000000004</v>
      </c>
      <c r="D139" s="42">
        <f t="shared" si="38"/>
        <v>1.4228999999999985</v>
      </c>
      <c r="E139" s="42">
        <f t="shared" si="39"/>
        <v>1.4350000000000005</v>
      </c>
      <c r="F139" s="42">
        <f t="shared" si="40"/>
        <v>1.3514999999999995</v>
      </c>
      <c r="G139" s="152">
        <f t="shared" si="41"/>
        <v>0.54359999999999853</v>
      </c>
    </row>
    <row r="140" spans="1:7">
      <c r="A140" s="41">
        <v>95</v>
      </c>
      <c r="B140" s="42">
        <f t="shared" si="36"/>
        <v>1.095799999999999</v>
      </c>
      <c r="C140" s="42">
        <f t="shared" si="37"/>
        <v>1.3036000000000003</v>
      </c>
      <c r="D140" s="42">
        <f t="shared" si="38"/>
        <v>1.4137999999999986</v>
      </c>
      <c r="E140" s="42">
        <f t="shared" si="39"/>
        <v>1.4200000000000006</v>
      </c>
      <c r="F140" s="42">
        <f t="shared" si="40"/>
        <v>1.3309999999999995</v>
      </c>
      <c r="G140" s="152">
        <f t="shared" si="41"/>
        <v>0.49819999999999864</v>
      </c>
    </row>
    <row r="141" spans="1:7">
      <c r="A141" s="41">
        <v>96</v>
      </c>
      <c r="B141" s="42">
        <f t="shared" si="36"/>
        <v>1.0926999999999989</v>
      </c>
      <c r="C141" s="42">
        <f t="shared" si="37"/>
        <v>1.2979000000000005</v>
      </c>
      <c r="D141" s="42">
        <f t="shared" si="38"/>
        <v>1.4046999999999985</v>
      </c>
      <c r="E141" s="42">
        <f t="shared" si="39"/>
        <v>1.4050000000000007</v>
      </c>
      <c r="F141" s="42">
        <f t="shared" si="40"/>
        <v>1.3104999999999993</v>
      </c>
      <c r="G141" s="152">
        <f t="shared" si="41"/>
        <v>0.45279999999999854</v>
      </c>
    </row>
    <row r="142" spans="1:7">
      <c r="A142" s="41">
        <v>97</v>
      </c>
      <c r="B142" s="42">
        <f t="shared" si="36"/>
        <v>1.089599999999999</v>
      </c>
      <c r="C142" s="42">
        <f t="shared" si="37"/>
        <v>1.2922000000000005</v>
      </c>
      <c r="D142" s="42">
        <f t="shared" si="38"/>
        <v>1.3955999999999986</v>
      </c>
      <c r="E142" s="42">
        <f t="shared" si="39"/>
        <v>1.3900000000000006</v>
      </c>
      <c r="F142" s="42">
        <f t="shared" si="40"/>
        <v>1.2899999999999994</v>
      </c>
      <c r="G142" s="152">
        <f t="shared" si="41"/>
        <v>0.40739999999999865</v>
      </c>
    </row>
    <row r="143" spans="1:7">
      <c r="A143" s="41">
        <v>98</v>
      </c>
      <c r="B143" s="42">
        <f t="shared" si="36"/>
        <v>1.0864999999999989</v>
      </c>
      <c r="C143" s="42">
        <f t="shared" si="37"/>
        <v>1.2865000000000004</v>
      </c>
      <c r="D143" s="42">
        <f t="shared" si="38"/>
        <v>1.3864999999999985</v>
      </c>
      <c r="E143" s="42">
        <f t="shared" si="39"/>
        <v>1.3750000000000007</v>
      </c>
      <c r="F143" s="42">
        <f t="shared" si="40"/>
        <v>1.2694999999999994</v>
      </c>
      <c r="G143" s="152">
        <f t="shared" si="41"/>
        <v>0.36199999999999855</v>
      </c>
    </row>
    <row r="144" spans="1:7">
      <c r="A144" s="41">
        <v>99</v>
      </c>
      <c r="B144" s="42">
        <f t="shared" si="36"/>
        <v>1.0833999999999988</v>
      </c>
      <c r="C144" s="42">
        <f t="shared" si="37"/>
        <v>1.2808000000000004</v>
      </c>
      <c r="D144" s="42">
        <f t="shared" si="38"/>
        <v>1.3773999999999984</v>
      </c>
      <c r="E144" s="42">
        <f t="shared" si="39"/>
        <v>1.3600000000000008</v>
      </c>
      <c r="F144" s="42">
        <f t="shared" si="40"/>
        <v>1.2489999999999994</v>
      </c>
      <c r="G144" s="152">
        <f t="shared" si="41"/>
        <v>0.31659999999999844</v>
      </c>
    </row>
    <row r="145" spans="1:7" ht="15" thickBot="1">
      <c r="A145" s="19">
        <v>100</v>
      </c>
      <c r="B145" s="38">
        <v>1.29</v>
      </c>
      <c r="C145" s="38">
        <v>1.66</v>
      </c>
      <c r="D145" s="38">
        <v>1.984</v>
      </c>
      <c r="E145" s="38">
        <v>2.3639999999999999</v>
      </c>
      <c r="F145" s="38">
        <v>2.6259999999999999</v>
      </c>
      <c r="G145" s="47">
        <v>3.39</v>
      </c>
    </row>
  </sheetData>
  <mergeCells count="1">
    <mergeCell ref="A44:G44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9"/>
  <sheetViews>
    <sheetView workbookViewId="0">
      <selection activeCell="B7" sqref="B7"/>
    </sheetView>
  </sheetViews>
  <sheetFormatPr defaultColWidth="11.5546875" defaultRowHeight="14.4"/>
  <cols>
    <col min="1" max="1" width="18.6640625" customWidth="1"/>
    <col min="2" max="2" width="16.44140625" customWidth="1"/>
    <col min="3" max="3" width="17" customWidth="1"/>
    <col min="4" max="4" width="16.77734375" customWidth="1"/>
    <col min="8" max="8" width="18.44140625" customWidth="1"/>
    <col min="9" max="9" width="13.6640625" customWidth="1"/>
    <col min="10" max="10" width="14.5546875" customWidth="1"/>
  </cols>
  <sheetData>
    <row r="1" spans="1:10" ht="19.8" customHeight="1" thickBot="1">
      <c r="A1" s="48" t="s">
        <v>9</v>
      </c>
      <c r="B1" s="48" t="s">
        <v>10</v>
      </c>
      <c r="C1" s="414" t="s">
        <v>11</v>
      </c>
      <c r="D1" s="415"/>
      <c r="E1" s="154"/>
      <c r="F1" s="154"/>
      <c r="G1" s="155" t="s">
        <v>69</v>
      </c>
      <c r="H1" s="155" t="s">
        <v>70</v>
      </c>
      <c r="I1" s="155" t="s">
        <v>71</v>
      </c>
      <c r="J1" s="155" t="s">
        <v>72</v>
      </c>
    </row>
    <row r="2" spans="1:10" ht="15" customHeight="1" thickBot="1">
      <c r="A2" s="51">
        <v>5</v>
      </c>
      <c r="B2" s="52">
        <v>46.585057059375409</v>
      </c>
      <c r="C2" s="52">
        <v>42.393727651869931</v>
      </c>
      <c r="D2" s="53">
        <v>51.190769517752926</v>
      </c>
      <c r="E2" s="154"/>
      <c r="F2" s="154"/>
      <c r="G2" s="156">
        <v>0.8</v>
      </c>
      <c r="H2" s="156">
        <v>0.84</v>
      </c>
      <c r="I2" s="156">
        <f>+SQRT(2 + POWER(H2,2))*RésultatsGalton!$K$7</f>
        <v>4.810173836232088E-2</v>
      </c>
      <c r="J2" s="156">
        <f>+I2*RésultatsGalton!$K$10</f>
        <v>9.427940719014892E-2</v>
      </c>
    </row>
    <row r="3" spans="1:10" ht="16.2" thickBot="1">
      <c r="A3" s="51">
        <v>10</v>
      </c>
      <c r="B3" s="52">
        <v>52.34187050005135</v>
      </c>
      <c r="C3" s="52">
        <v>46.921049997622667</v>
      </c>
      <c r="D3" s="53">
        <v>58.388962045456246</v>
      </c>
      <c r="E3" s="154"/>
      <c r="F3" s="154"/>
      <c r="G3" s="156">
        <v>0.9</v>
      </c>
      <c r="H3" s="156">
        <v>1.28</v>
      </c>
      <c r="I3" s="156">
        <f>+SQRT(2 + POWER(H3,2))*RésultatsGalton!$K$7</f>
        <v>5.5780730586349872E-2</v>
      </c>
      <c r="J3" s="156">
        <f>+I3*RésultatsGalton!$K$10</f>
        <v>0.10933023194924575</v>
      </c>
    </row>
    <row r="4" spans="1:10" ht="16.2" thickBot="1">
      <c r="A4" s="51">
        <v>20</v>
      </c>
      <c r="B4" s="52">
        <v>57.577310083647212</v>
      </c>
      <c r="C4" s="52">
        <v>50.856369347619335</v>
      </c>
      <c r="D4" s="53">
        <v>65.186459021649583</v>
      </c>
      <c r="E4" s="154"/>
      <c r="F4" s="154"/>
      <c r="G4" s="156">
        <v>0.95</v>
      </c>
      <c r="H4" s="156">
        <v>1.64</v>
      </c>
      <c r="I4" s="156">
        <f>+SQRT(2 + POWER(H4,2))*RésultatsGalton!$K$7</f>
        <v>6.3328161077091341E-2</v>
      </c>
      <c r="J4" s="156">
        <f>+I4*RésultatsGalton!$K$10</f>
        <v>0.12412319571109903</v>
      </c>
    </row>
    <row r="5" spans="1:10" ht="16.2" thickBot="1">
      <c r="A5" s="51">
        <v>50</v>
      </c>
      <c r="B5" s="52">
        <v>64.180604105146827</v>
      </c>
      <c r="C5" s="52">
        <v>55.642849197644999</v>
      </c>
      <c r="D5" s="53">
        <v>74.028379256249991</v>
      </c>
      <c r="E5" s="154"/>
      <c r="F5" s="154"/>
      <c r="G5" s="156">
        <v>0.98</v>
      </c>
      <c r="H5" s="156">
        <v>2.0499999999999998</v>
      </c>
      <c r="I5" s="156">
        <f>+SQRT(2 + POWER(H5,2))*RésultatsGalton!$K$7</f>
        <v>7.2830344306710731E-2</v>
      </c>
      <c r="J5" s="156">
        <f>+I5*RésultatsGalton!$K$10</f>
        <v>0.14274747484115302</v>
      </c>
    </row>
    <row r="6" spans="1:10" ht="16.2" thickBot="1">
      <c r="A6" s="51">
        <v>100</v>
      </c>
      <c r="B6" s="52">
        <v>69.120275345433598</v>
      </c>
      <c r="C6" s="52">
        <v>59.123251277448809</v>
      </c>
      <c r="D6" s="53">
        <v>80.807674825062676</v>
      </c>
      <c r="E6" s="154"/>
      <c r="F6" s="154"/>
      <c r="G6" s="156">
        <v>0.99</v>
      </c>
      <c r="H6" s="156">
        <v>2.33</v>
      </c>
      <c r="I6" s="156">
        <f>+SQRT(2 + POWER(H6,2))*RésultatsGalton!$K$7</f>
        <v>7.9706040000761286E-2</v>
      </c>
      <c r="J6" s="156">
        <f>+I6*RésultatsGalton!$K$10</f>
        <v>0.15622383840149212</v>
      </c>
    </row>
    <row r="7" spans="1:10" ht="16.2" thickBot="1">
      <c r="A7" s="51">
        <v>1000</v>
      </c>
      <c r="B7" s="52">
        <v>84.529823519492794</v>
      </c>
      <c r="C7" s="52">
        <v>69.569498236644435</v>
      </c>
      <c r="D7" s="53">
        <v>102.70723873746367</v>
      </c>
      <c r="G7" s="156">
        <v>0.999</v>
      </c>
      <c r="H7" s="156">
        <v>3.09</v>
      </c>
      <c r="I7" s="156">
        <f>+SQRT(2 + POWER(H7,2))*RésultatsGalton!$K$7</f>
        <v>9.9376625304089694E-2</v>
      </c>
      <c r="J7" s="156">
        <f>+I7*RésultatsGalton!$K$10</f>
        <v>0.19477818559601578</v>
      </c>
    </row>
    <row r="8" spans="1:10" ht="16.2" thickBot="1">
      <c r="A8" s="54">
        <v>10000</v>
      </c>
      <c r="B8" s="55">
        <v>986.46901244966841</v>
      </c>
      <c r="C8" s="55">
        <v>534.88047083298261</v>
      </c>
      <c r="D8" s="56">
        <v>1819.3244389871973</v>
      </c>
      <c r="G8" s="156">
        <v>0.99990000000000001</v>
      </c>
      <c r="H8" s="156">
        <v>3.73</v>
      </c>
      <c r="I8" s="156">
        <f>+SQRT(2 + POWER(H8,2))*RésultatsGalton!$K$7</f>
        <v>0.11665507666223927</v>
      </c>
      <c r="J8" s="156">
        <f>+I8*RésultatsGalton!$K$10</f>
        <v>0.22864395025798898</v>
      </c>
    </row>
    <row r="9" spans="1:10">
      <c r="C9" s="157"/>
      <c r="D9" s="157"/>
    </row>
  </sheetData>
  <mergeCells count="1">
    <mergeCell ref="C1:D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U4942"/>
  <sheetViews>
    <sheetView zoomScale="70" zoomScaleNormal="70" workbookViewId="0">
      <selection activeCell="B2" sqref="B2"/>
    </sheetView>
  </sheetViews>
  <sheetFormatPr defaultColWidth="11.5546875" defaultRowHeight="15.6"/>
  <cols>
    <col min="1" max="1" width="11.5546875" style="190"/>
    <col min="2" max="2" width="11.5546875" style="63"/>
    <col min="3" max="3" width="11.5546875" style="188"/>
    <col min="4" max="5" width="11.5546875" style="63"/>
    <col min="6" max="6" width="11.5546875" style="197"/>
    <col min="7" max="7" width="16.5546875" style="127" customWidth="1"/>
    <col min="8" max="8" width="15.5546875" style="127" customWidth="1"/>
    <col min="9" max="9" width="11.77734375" style="63" bestFit="1" customWidth="1"/>
    <col min="10" max="10" width="16.5546875" style="63" customWidth="1"/>
    <col min="11" max="11" width="11.5546875" style="63"/>
    <col min="12" max="12" width="5.6640625" customWidth="1"/>
    <col min="13" max="13" width="10.6640625" hidden="1" customWidth="1"/>
    <col min="14" max="14" width="15.88671875" hidden="1" customWidth="1"/>
    <col min="15" max="15" width="13.6640625" hidden="1" customWidth="1"/>
    <col min="16" max="16" width="14.44140625" customWidth="1"/>
    <col min="17" max="17" width="25.77734375" customWidth="1"/>
    <col min="18" max="18" width="12.6640625" customWidth="1"/>
    <col min="19" max="19" width="30" customWidth="1"/>
    <col min="20" max="20" width="17.6640625" customWidth="1"/>
    <col min="21" max="21" width="16.88671875" customWidth="1"/>
  </cols>
  <sheetData>
    <row r="1" spans="1:21" ht="15" thickBot="1">
      <c r="A1" s="158" t="s">
        <v>16</v>
      </c>
      <c r="B1" s="159" t="s">
        <v>17</v>
      </c>
      <c r="C1" s="160" t="s">
        <v>18</v>
      </c>
      <c r="D1" s="161" t="s">
        <v>73</v>
      </c>
      <c r="E1" s="199" t="s">
        <v>74</v>
      </c>
      <c r="F1" s="163" t="s">
        <v>21</v>
      </c>
      <c r="G1" s="416" t="s">
        <v>11</v>
      </c>
      <c r="H1" s="416"/>
      <c r="I1" s="164" t="s">
        <v>78</v>
      </c>
      <c r="J1" s="164"/>
      <c r="K1" s="164"/>
      <c r="L1" s="154"/>
      <c r="M1" s="154"/>
      <c r="N1" s="165" t="s">
        <v>71</v>
      </c>
      <c r="O1" s="165" t="s">
        <v>72</v>
      </c>
      <c r="Q1" t="s">
        <v>76</v>
      </c>
    </row>
    <row r="2" spans="1:21" ht="16.2" thickBot="1">
      <c r="A2" s="166">
        <v>1</v>
      </c>
      <c r="B2" s="167">
        <v>1979</v>
      </c>
      <c r="C2" s="120">
        <v>3.1135153092103742</v>
      </c>
      <c r="D2" s="168">
        <v>2.3809523809523808E-2</v>
      </c>
      <c r="E2" s="200">
        <v>-1.91</v>
      </c>
      <c r="F2" s="170">
        <v>22.489527906106144</v>
      </c>
      <c r="G2" s="171">
        <v>19.625529213911076</v>
      </c>
      <c r="H2" s="171">
        <v>25.771476525637738</v>
      </c>
      <c r="I2" s="164">
        <f>IF(C2="","",LOGNORMDIST(EXP(C2),K$3,K$4))</f>
        <v>2.8179972057657085E-2</v>
      </c>
      <c r="J2" s="399" t="s">
        <v>29</v>
      </c>
      <c r="K2" s="399"/>
      <c r="L2" s="154"/>
      <c r="M2" s="154"/>
      <c r="N2" s="172">
        <f>+$K$7*SQRT(2+POWER(E2,2))</f>
        <v>6.9499257577438939E-2</v>
      </c>
      <c r="O2" s="172">
        <v>0.13621854485178031</v>
      </c>
      <c r="Q2">
        <f>IF(C2="","",(1/EXP(C2))   *   EXP(  -POWER( (C2-K$3),2 ) / (2*K$4*K$4)   )    /    (K$4*SQRT(2*PI())))</f>
        <v>1.0841125710792297E-2</v>
      </c>
      <c r="R2" s="75"/>
    </row>
    <row r="3" spans="1:21" ht="16.2" thickBot="1">
      <c r="A3" s="166">
        <v>2</v>
      </c>
      <c r="B3" s="167">
        <v>2004</v>
      </c>
      <c r="C3" s="120">
        <v>3.1484533605716547</v>
      </c>
      <c r="D3" s="168">
        <v>4.7619047619047616E-2</v>
      </c>
      <c r="E3" s="200">
        <v>-1.78</v>
      </c>
      <c r="F3" s="170">
        <v>23.277219887136045</v>
      </c>
      <c r="G3" s="171">
        <v>20.433374870843917</v>
      </c>
      <c r="H3" s="171">
        <v>26.516861218418189</v>
      </c>
      <c r="I3" s="164">
        <f t="shared" ref="I3:I66" si="0">IF(C3="","",LOGNORMDIST(EXP(C3),K$3,K$4))</f>
        <v>3.7841233080604116E-2</v>
      </c>
      <c r="J3" s="173" t="s">
        <v>31</v>
      </c>
      <c r="K3" s="174">
        <v>3.618838646447347</v>
      </c>
      <c r="L3" s="154"/>
      <c r="M3" s="154"/>
      <c r="N3" s="172">
        <f>+$K$7*SQRT(2+POWER(E3,2))</f>
        <v>6.6482453047706294E-2</v>
      </c>
      <c r="O3" s="172">
        <v>0.13030560797350432</v>
      </c>
      <c r="Q3">
        <f t="shared" ref="Q3:Q66" si="1">IF(C3="","",(1/EXP(C3))   *   EXP(  -POWER( (C3-K$3),2 ) / (2*K$4*K$4)   )    /    (K$4*SQRT(2*PI())))</f>
        <v>1.3349390938617334E-2</v>
      </c>
      <c r="R3" s="75"/>
    </row>
    <row r="4" spans="1:21" ht="16.2" thickBot="1">
      <c r="A4" s="166">
        <v>3</v>
      </c>
      <c r="B4" s="167">
        <v>1987</v>
      </c>
      <c r="C4" s="120">
        <v>3.1654750481410856</v>
      </c>
      <c r="D4" s="168">
        <v>7.1428571428571425E-2</v>
      </c>
      <c r="E4" s="200">
        <v>-1.71</v>
      </c>
      <c r="F4" s="170">
        <v>23.712728228143419</v>
      </c>
      <c r="G4" s="171">
        <v>20.880657963561692</v>
      </c>
      <c r="H4" s="171">
        <v>26.928915793890873</v>
      </c>
      <c r="I4" s="164">
        <f t="shared" si="0"/>
        <v>4.34457976633357E-2</v>
      </c>
      <c r="J4" s="173" t="s">
        <v>32</v>
      </c>
      <c r="K4" s="174">
        <v>0.26481092773651249</v>
      </c>
      <c r="L4" s="154"/>
      <c r="M4" s="154"/>
      <c r="N4" s="172">
        <f>+$K$7*SQRT(2+POWER(E4,2))</f>
        <v>6.4892186650572795E-2</v>
      </c>
      <c r="O4" s="172">
        <v>0.12718868583512266</v>
      </c>
      <c r="Q4">
        <f t="shared" si="1"/>
        <v>1.4681111788439534E-2</v>
      </c>
      <c r="R4" s="75"/>
    </row>
    <row r="5" spans="1:21" ht="16.2" thickBot="1">
      <c r="A5" s="166">
        <v>4</v>
      </c>
      <c r="B5" s="167">
        <v>1976</v>
      </c>
      <c r="C5" s="120">
        <v>3.2188758248682006</v>
      </c>
      <c r="D5" s="168">
        <v>9.5238095238095233E-2</v>
      </c>
      <c r="E5" s="200">
        <v>-1.51</v>
      </c>
      <c r="F5" s="170">
        <v>25.00245813826626</v>
      </c>
      <c r="G5" s="171">
        <v>22.206698834791872</v>
      </c>
      <c r="H5" s="171">
        <v>28.150195470582901</v>
      </c>
      <c r="I5" s="164">
        <f t="shared" si="0"/>
        <v>6.5474355551400271E-2</v>
      </c>
      <c r="J5" s="173" t="s">
        <v>77</v>
      </c>
      <c r="K5" s="175">
        <v>0.52589043819381398</v>
      </c>
      <c r="L5" s="154"/>
      <c r="M5" s="154"/>
      <c r="N5" s="172">
        <f>+$K$7*SQRT(2+POWER(E5,2))</f>
        <v>6.0500078004693002E-2</v>
      </c>
      <c r="O5" s="172">
        <v>0.11858015288919828</v>
      </c>
      <c r="Q5">
        <f t="shared" si="1"/>
        <v>1.9260750981812798E-2</v>
      </c>
      <c r="R5" s="75"/>
    </row>
    <row r="6" spans="1:21" ht="16.2" thickBot="1">
      <c r="A6" s="166">
        <v>5</v>
      </c>
      <c r="B6" s="167">
        <v>1982</v>
      </c>
      <c r="C6" s="120">
        <v>3.3032169733019514</v>
      </c>
      <c r="D6" s="168">
        <v>0.11904761904761904</v>
      </c>
      <c r="E6" s="200">
        <v>-1.1900000000000002</v>
      </c>
      <c r="F6" s="170">
        <v>27.213512755985978</v>
      </c>
      <c r="G6" s="171">
        <v>24.478030285997548</v>
      </c>
      <c r="H6" s="171">
        <v>30.254692386088411</v>
      </c>
      <c r="I6" s="164">
        <f t="shared" si="0"/>
        <v>0.11665502100960767</v>
      </c>
      <c r="J6" s="176" t="s">
        <v>41</v>
      </c>
      <c r="K6" s="177">
        <v>41</v>
      </c>
      <c r="L6" s="154"/>
      <c r="M6" s="154"/>
      <c r="N6" s="172">
        <f>+$K$7*SQRT(2+POWER(E6,2))</f>
        <v>5.4049821534351464E-2</v>
      </c>
      <c r="O6" s="172">
        <v>0.10593765020732887</v>
      </c>
      <c r="Q6">
        <f t="shared" si="1"/>
        <v>2.7222811597573851E-2</v>
      </c>
      <c r="R6" s="75"/>
    </row>
    <row r="7" spans="1:21" ht="16.2" thickBot="1">
      <c r="A7" s="166">
        <v>6</v>
      </c>
      <c r="B7" s="167">
        <v>1999</v>
      </c>
      <c r="C7" s="120">
        <v>3.3141860046725258</v>
      </c>
      <c r="D7" s="168">
        <v>0.14285714285714285</v>
      </c>
      <c r="E7" s="200">
        <v>-1.1500000000000001</v>
      </c>
      <c r="F7" s="170">
        <v>27.50330225739549</v>
      </c>
      <c r="G7" s="171">
        <v>24.774870112685452</v>
      </c>
      <c r="H7" s="171">
        <v>30.53221395797917</v>
      </c>
      <c r="I7" s="164">
        <f t="shared" si="0"/>
        <v>0.12497858101004722</v>
      </c>
      <c r="J7" s="399"/>
      <c r="K7" s="417">
        <f>IF(K4="","",K4/SQRT(2*K6))</f>
        <v>2.9243474871238982E-2</v>
      </c>
      <c r="L7" s="154"/>
      <c r="M7" s="154"/>
      <c r="N7" s="172">
        <f>+$K$7*SQRT(2+POWER(E7,2))</f>
        <v>5.3304205114653488E-2</v>
      </c>
      <c r="O7" s="172">
        <v>0.10447624202472083</v>
      </c>
      <c r="Q7">
        <f t="shared" si="1"/>
        <v>2.8264267503788704E-2</v>
      </c>
      <c r="R7" s="75"/>
    </row>
    <row r="8" spans="1:21" ht="16.2" thickBot="1">
      <c r="A8" s="166">
        <v>7</v>
      </c>
      <c r="B8" s="167">
        <v>1971</v>
      </c>
      <c r="C8" s="120">
        <v>3.3534067178258069</v>
      </c>
      <c r="D8" s="168">
        <v>0.16666666666666666</v>
      </c>
      <c r="E8" s="200">
        <v>-1</v>
      </c>
      <c r="F8" s="170">
        <v>28.617766141135519</v>
      </c>
      <c r="G8" s="171">
        <v>25.913171655156962</v>
      </c>
      <c r="H8" s="171">
        <v>31.604642990343429</v>
      </c>
      <c r="I8" s="164">
        <f t="shared" si="0"/>
        <v>0.15808848032631462</v>
      </c>
      <c r="J8" s="399"/>
      <c r="K8" s="417"/>
      <c r="L8" s="154"/>
      <c r="M8" s="154"/>
      <c r="N8" s="172">
        <f>+$K$7*SQRT(2+POWER(E8,2))</f>
        <v>5.0651184266849648E-2</v>
      </c>
      <c r="O8" s="172">
        <v>9.9276321163025302E-2</v>
      </c>
      <c r="Q8">
        <f t="shared" si="1"/>
        <v>3.1874343061249713E-2</v>
      </c>
      <c r="R8" s="75"/>
    </row>
    <row r="9" spans="1:21" ht="16.2" thickBot="1">
      <c r="A9" s="166">
        <v>8</v>
      </c>
      <c r="B9" s="167">
        <v>2000</v>
      </c>
      <c r="C9" s="120">
        <v>3.3534067178258069</v>
      </c>
      <c r="D9" s="168">
        <v>0.19047619047619047</v>
      </c>
      <c r="E9" s="200">
        <v>-1</v>
      </c>
      <c r="F9" s="170">
        <v>28.617766141135519</v>
      </c>
      <c r="G9" s="171">
        <v>25.913171655156962</v>
      </c>
      <c r="H9" s="171">
        <v>31.604642990343429</v>
      </c>
      <c r="I9" s="164">
        <f t="shared" si="0"/>
        <v>0.15808848032631462</v>
      </c>
      <c r="J9" s="399"/>
      <c r="K9" s="417"/>
      <c r="L9" s="154"/>
      <c r="M9" s="154"/>
      <c r="N9" s="172">
        <f>+$K$7*SQRT(2+POWER(E9,2))</f>
        <v>5.0651184266849648E-2</v>
      </c>
      <c r="O9" s="172">
        <v>9.9276321163025302E-2</v>
      </c>
      <c r="Q9">
        <f t="shared" si="1"/>
        <v>3.1874343061249713E-2</v>
      </c>
      <c r="R9" s="75"/>
    </row>
    <row r="10" spans="1:21" ht="16.2" thickBot="1">
      <c r="A10" s="166">
        <v>9</v>
      </c>
      <c r="B10" s="167">
        <v>1992</v>
      </c>
      <c r="C10" s="120">
        <v>3.3877743613300146</v>
      </c>
      <c r="D10" s="168">
        <v>0.21428571428571427</v>
      </c>
      <c r="E10" s="200">
        <v>-0.87000000000000011</v>
      </c>
      <c r="F10" s="170">
        <v>29.620098648890892</v>
      </c>
      <c r="G10" s="171">
        <v>26.931163988559142</v>
      </c>
      <c r="H10" s="171">
        <v>32.577509250723168</v>
      </c>
      <c r="I10" s="164">
        <f t="shared" si="0"/>
        <v>0.19145058803375392</v>
      </c>
      <c r="J10" s="418"/>
      <c r="K10" s="419">
        <v>1.96</v>
      </c>
      <c r="L10" s="154"/>
      <c r="M10" s="154"/>
      <c r="N10" s="172">
        <f>+$K$7*SQRT(2+POWER(E10,2))</f>
        <v>4.8555617694286624E-2</v>
      </c>
      <c r="O10" s="172">
        <v>9.5169010680801774E-2</v>
      </c>
      <c r="Q10">
        <f t="shared" si="1"/>
        <v>3.4781938908463164E-2</v>
      </c>
      <c r="R10" s="75"/>
    </row>
    <row r="11" spans="1:21" ht="16.2" thickBot="1">
      <c r="A11" s="166">
        <v>10</v>
      </c>
      <c r="B11" s="167">
        <v>1978</v>
      </c>
      <c r="C11" s="120">
        <v>3.4436180975461075</v>
      </c>
      <c r="D11" s="168">
        <v>0.23809523809523808</v>
      </c>
      <c r="E11" s="200">
        <v>-0.65999999999999992</v>
      </c>
      <c r="F11" s="170">
        <v>31.313942139669997</v>
      </c>
      <c r="G11" s="171">
        <v>28.634487589080653</v>
      </c>
      <c r="H11" s="171">
        <v>34.24412500052992</v>
      </c>
      <c r="I11" s="164">
        <f t="shared" si="0"/>
        <v>0.25408761269954355</v>
      </c>
      <c r="J11" s="418"/>
      <c r="K11" s="419"/>
      <c r="L11" s="154"/>
      <c r="M11" s="154"/>
      <c r="N11" s="172">
        <f>+$K$7*SQRT(2+POWER(E11,2))</f>
        <v>4.5638562766481594E-2</v>
      </c>
      <c r="O11" s="172">
        <v>8.9451583022303924E-2</v>
      </c>
      <c r="Q11">
        <f t="shared" si="1"/>
        <v>3.8668545428189566E-2</v>
      </c>
      <c r="R11" s="75"/>
    </row>
    <row r="12" spans="1:21" ht="16.8" thickTop="1" thickBot="1">
      <c r="A12" s="166">
        <v>11</v>
      </c>
      <c r="B12" s="167">
        <v>2001</v>
      </c>
      <c r="C12" s="120">
        <v>3.4436180975461075</v>
      </c>
      <c r="D12" s="168">
        <v>0.26190476190476192</v>
      </c>
      <c r="E12" s="200">
        <v>-0.65999999999999992</v>
      </c>
      <c r="F12" s="170">
        <v>31.313942139669997</v>
      </c>
      <c r="G12" s="171">
        <v>28.634487589080653</v>
      </c>
      <c r="H12" s="171">
        <v>34.24412500052992</v>
      </c>
      <c r="I12" s="164">
        <f t="shared" si="0"/>
        <v>0.25408761269954355</v>
      </c>
      <c r="J12" s="178"/>
      <c r="K12" s="179"/>
      <c r="L12" s="154"/>
      <c r="M12" s="154"/>
      <c r="N12" s="172">
        <f>+$K$7*SQRT(2+POWER(E12,2))</f>
        <v>4.5638562766481594E-2</v>
      </c>
      <c r="O12" s="172">
        <v>8.9451583022303924E-2</v>
      </c>
      <c r="Q12">
        <f t="shared" si="1"/>
        <v>3.8668545428189566E-2</v>
      </c>
      <c r="R12" s="75"/>
      <c r="S12" s="106" t="s">
        <v>44</v>
      </c>
      <c r="T12" s="107" t="s">
        <v>45</v>
      </c>
      <c r="U12" s="107" t="s">
        <v>46</v>
      </c>
    </row>
    <row r="13" spans="1:21" ht="16.2" thickBot="1">
      <c r="A13" s="166">
        <v>12</v>
      </c>
      <c r="B13" s="167">
        <v>1997</v>
      </c>
      <c r="C13" s="120">
        <v>3.4499875458315872</v>
      </c>
      <c r="D13" s="168">
        <v>0.2857142857142857</v>
      </c>
      <c r="E13" s="200">
        <v>-0.64</v>
      </c>
      <c r="F13" s="170">
        <v>31.480227574363106</v>
      </c>
      <c r="G13" s="171">
        <v>28.800328634005727</v>
      </c>
      <c r="H13" s="171">
        <v>34.409493750136285</v>
      </c>
      <c r="I13" s="164">
        <f t="shared" si="0"/>
        <v>0.26185763914432925</v>
      </c>
      <c r="J13" s="178"/>
      <c r="K13" s="179"/>
      <c r="L13" s="154"/>
      <c r="M13" s="154"/>
      <c r="N13" s="172">
        <f>+$K$7*SQRT(2+POWER(E13,2))</f>
        <v>4.5394313630717185E-2</v>
      </c>
      <c r="O13" s="172">
        <v>8.8972854716205682E-2</v>
      </c>
      <c r="Q13">
        <f t="shared" si="1"/>
        <v>3.9028146097432159E-2</v>
      </c>
      <c r="R13" s="75"/>
      <c r="S13" s="108">
        <f>PRODUCT(Q1:Q489)</f>
        <v>1.4919119347959047E-66</v>
      </c>
      <c r="T13" s="109">
        <f>-2*LN(S13) + 2*2</f>
        <v>307.14111532500641</v>
      </c>
      <c r="U13" s="109">
        <f>-2*LN(S13) + 2*LN(K6)</f>
        <v>310.56825945841501</v>
      </c>
    </row>
    <row r="14" spans="1:21" ht="16.2" thickBot="1">
      <c r="A14" s="166">
        <v>13</v>
      </c>
      <c r="B14" s="167">
        <v>1972</v>
      </c>
      <c r="C14" s="120">
        <v>3.4688560301359703</v>
      </c>
      <c r="D14" s="168">
        <v>0.30952380952380953</v>
      </c>
      <c r="E14" s="200">
        <v>-0.57000000000000006</v>
      </c>
      <c r="F14" s="170">
        <v>32.069211213814917</v>
      </c>
      <c r="G14" s="171">
        <v>29.385498280606054</v>
      </c>
      <c r="H14" s="171">
        <v>34.99802174717663</v>
      </c>
      <c r="I14" s="164">
        <f t="shared" si="0"/>
        <v>0.28556902313168631</v>
      </c>
      <c r="J14" s="164"/>
      <c r="K14" s="164"/>
      <c r="L14" s="154"/>
      <c r="M14" s="154"/>
      <c r="N14" s="172">
        <f>+$K$7*SQRT(2+POWER(E14,2))</f>
        <v>4.458934731899955E-2</v>
      </c>
      <c r="O14" s="172">
        <v>8.7395120745239113E-2</v>
      </c>
      <c r="Q14">
        <f t="shared" si="1"/>
        <v>3.9977183688514203E-2</v>
      </c>
      <c r="R14" s="75"/>
    </row>
    <row r="15" spans="1:21" ht="16.2" thickBot="1">
      <c r="A15" s="166">
        <v>14</v>
      </c>
      <c r="B15" s="167">
        <v>1983</v>
      </c>
      <c r="C15" s="120">
        <v>3.4995332823830174</v>
      </c>
      <c r="D15" s="168">
        <v>0.33333333333333331</v>
      </c>
      <c r="E15" s="200">
        <v>-0.45</v>
      </c>
      <c r="F15" s="170">
        <v>33.104649108362018</v>
      </c>
      <c r="G15" s="171">
        <v>30.40509753067245</v>
      </c>
      <c r="H15" s="171">
        <v>36.043883479808606</v>
      </c>
      <c r="I15" s="164">
        <f t="shared" si="0"/>
        <v>0.32616403204618472</v>
      </c>
      <c r="J15" s="180"/>
      <c r="K15" s="181"/>
      <c r="L15" s="154"/>
      <c r="M15" s="154"/>
      <c r="N15" s="172">
        <f>+$K$7*SQRT(2+POWER(E15,2))</f>
        <v>4.3399720755494392E-2</v>
      </c>
      <c r="O15" s="172">
        <v>8.5063452680769008E-2</v>
      </c>
      <c r="Q15">
        <f t="shared" si="1"/>
        <v>4.1121612963947882E-2</v>
      </c>
      <c r="R15" s="75"/>
    </row>
    <row r="16" spans="1:21" ht="16.2" thickBot="1">
      <c r="A16" s="166">
        <v>15</v>
      </c>
      <c r="B16" s="167">
        <v>1980</v>
      </c>
      <c r="C16" s="120">
        <v>3.5553480614894135</v>
      </c>
      <c r="D16" s="168">
        <v>0.35714285714285715</v>
      </c>
      <c r="E16" s="200">
        <v>-0.24000000000000002</v>
      </c>
      <c r="F16" s="170">
        <v>34.997758752303902</v>
      </c>
      <c r="G16" s="171">
        <v>32.235434116009607</v>
      </c>
      <c r="H16" s="171">
        <v>37.996793009719404</v>
      </c>
      <c r="I16" s="164">
        <f t="shared" si="0"/>
        <v>0.40525886611111706</v>
      </c>
      <c r="J16" s="180"/>
      <c r="K16" s="164"/>
      <c r="L16" s="154"/>
      <c r="M16" s="154"/>
      <c r="N16" s="172">
        <f>+$K$7*SQRT(2+POWER(E16,2))</f>
        <v>4.1947825455774829E-2</v>
      </c>
      <c r="O16" s="172">
        <v>8.2217737893318668E-2</v>
      </c>
      <c r="Q16">
        <f t="shared" si="1"/>
        <v>4.1823813603634193E-2</v>
      </c>
    </row>
    <row r="17" spans="1:17" ht="16.2" thickBot="1">
      <c r="A17" s="166">
        <v>16</v>
      </c>
      <c r="B17" s="167">
        <v>1970</v>
      </c>
      <c r="C17" s="120">
        <v>3.5862928653388351</v>
      </c>
      <c r="D17" s="168">
        <v>0.38095238095238093</v>
      </c>
      <c r="E17" s="200">
        <v>-0.12000000000000001</v>
      </c>
      <c r="F17" s="170">
        <v>36.127752421145424</v>
      </c>
      <c r="G17" s="171">
        <v>33.305124369064195</v>
      </c>
      <c r="H17" s="171">
        <v>39.18959979071392</v>
      </c>
      <c r="I17" s="164">
        <f t="shared" si="0"/>
        <v>0.45109236817499687</v>
      </c>
      <c r="J17" s="164"/>
      <c r="K17" s="164"/>
      <c r="L17" s="154"/>
      <c r="M17" s="154"/>
      <c r="N17" s="172">
        <f>+$K$7*SQRT(2+POWER(E17,2))</f>
        <v>4.1505135211612268E-2</v>
      </c>
      <c r="O17" s="172">
        <v>8.135006501476004E-2</v>
      </c>
      <c r="Q17">
        <f t="shared" si="1"/>
        <v>4.1417795143893578E-2</v>
      </c>
    </row>
    <row r="18" spans="1:17" ht="16.2" thickBot="1">
      <c r="A18" s="166">
        <v>17</v>
      </c>
      <c r="B18" s="167">
        <v>1989</v>
      </c>
      <c r="C18" s="120">
        <v>3.5890591188317256</v>
      </c>
      <c r="D18" s="168">
        <v>0.40476190476190477</v>
      </c>
      <c r="E18" s="200">
        <v>-0.11</v>
      </c>
      <c r="F18" s="170">
        <v>36.223549442010821</v>
      </c>
      <c r="G18" s="171">
        <v>33.39498819065539</v>
      </c>
      <c r="H18" s="171">
        <v>39.291690318518157</v>
      </c>
      <c r="I18" s="164">
        <f t="shared" si="0"/>
        <v>0.45523100260721228</v>
      </c>
      <c r="J18" s="164"/>
      <c r="K18" s="164"/>
      <c r="L18" s="154"/>
      <c r="M18" s="154"/>
      <c r="N18" s="172">
        <f>+$K$7*SQRT(2+POWER(E18,2))</f>
        <v>4.1481433594348735E-2</v>
      </c>
      <c r="O18" s="172">
        <v>8.1303609844923519E-2</v>
      </c>
      <c r="Q18">
        <f t="shared" si="1"/>
        <v>4.1354186430349577E-2</v>
      </c>
    </row>
    <row r="19" spans="1:17" ht="16.2" thickBot="1">
      <c r="A19" s="166">
        <v>18</v>
      </c>
      <c r="B19" s="167">
        <v>1998</v>
      </c>
      <c r="C19" s="120">
        <v>3.5945687746426951</v>
      </c>
      <c r="D19" s="168">
        <v>0.42857142857142855</v>
      </c>
      <c r="E19" s="200">
        <v>-0.09</v>
      </c>
      <c r="F19" s="170">
        <v>36.415906208789835</v>
      </c>
      <c r="G19" s="171">
        <v>33.575039134444481</v>
      </c>
      <c r="H19" s="171">
        <v>39.497146070245961</v>
      </c>
      <c r="I19" s="164">
        <f t="shared" si="0"/>
        <v>0.46348813675934764</v>
      </c>
      <c r="J19" s="164"/>
      <c r="K19" s="164"/>
      <c r="L19" s="154"/>
      <c r="M19" s="154"/>
      <c r="N19" s="172">
        <f>+$K$7*SQRT(2+POWER(E19,2))</f>
        <v>4.1440181101826574E-2</v>
      </c>
      <c r="O19" s="172">
        <v>8.122275495958009E-2</v>
      </c>
      <c r="Q19">
        <f t="shared" si="1"/>
        <v>4.1214383725447293E-2</v>
      </c>
    </row>
    <row r="20" spans="1:17" ht="16.2" thickBot="1">
      <c r="A20" s="166">
        <v>19</v>
      </c>
      <c r="B20" s="167">
        <v>1994</v>
      </c>
      <c r="C20" s="120">
        <v>3.6054978451748854</v>
      </c>
      <c r="D20" s="168">
        <v>0.45238095238095238</v>
      </c>
      <c r="E20" s="200">
        <v>-0.05</v>
      </c>
      <c r="F20" s="170">
        <v>36.803689564736764</v>
      </c>
      <c r="G20" s="171">
        <v>33.936416720617672</v>
      </c>
      <c r="H20" s="171">
        <v>39.913217023722957</v>
      </c>
      <c r="I20" s="164">
        <f t="shared" si="0"/>
        <v>0.47991034853621978</v>
      </c>
      <c r="J20" s="164"/>
      <c r="K20" s="164"/>
      <c r="L20" s="154"/>
      <c r="M20" s="154"/>
      <c r="N20" s="172">
        <f>+$K$7*SQRT(2+POWER(E20,2))</f>
        <v>4.1382358525655999E-2</v>
      </c>
      <c r="O20" s="172">
        <v>8.1109422710285761E-2</v>
      </c>
      <c r="Q20">
        <f t="shared" si="1"/>
        <v>4.0886056469167646E-2</v>
      </c>
    </row>
    <row r="21" spans="1:17" ht="16.2" thickBot="1">
      <c r="A21" s="166">
        <v>20</v>
      </c>
      <c r="B21" s="167">
        <v>1984</v>
      </c>
      <c r="C21" s="120">
        <v>3.6189933266497696</v>
      </c>
      <c r="D21" s="168">
        <v>0.47619047619047616</v>
      </c>
      <c r="E21" s="200">
        <v>0</v>
      </c>
      <c r="F21" s="170">
        <v>37.294230874645869</v>
      </c>
      <c r="G21" s="171">
        <v>34.390483018042858</v>
      </c>
      <c r="H21" s="171">
        <v>40.443155619584608</v>
      </c>
      <c r="I21" s="164">
        <f t="shared" si="0"/>
        <v>0.50023302840900796</v>
      </c>
      <c r="J21" s="164"/>
      <c r="K21" s="164"/>
      <c r="L21" s="154"/>
      <c r="M21" s="154"/>
      <c r="N21" s="172">
        <f>+$K$7*SQRT(2+POWER(E21,2))</f>
        <v>4.1356518773822973E-2</v>
      </c>
      <c r="O21" s="172">
        <v>8.105877679669303E-2</v>
      </c>
      <c r="Q21">
        <f t="shared" si="1"/>
        <v>4.0389200562198933E-2</v>
      </c>
    </row>
    <row r="22" spans="1:17" ht="16.2" thickBot="1">
      <c r="A22" s="166">
        <v>21</v>
      </c>
      <c r="B22" s="167">
        <v>1985</v>
      </c>
      <c r="C22" s="120">
        <v>3.6189933266497696</v>
      </c>
      <c r="D22" s="168">
        <v>0.5</v>
      </c>
      <c r="E22" s="200">
        <v>0</v>
      </c>
      <c r="F22" s="170">
        <v>37.294230874645869</v>
      </c>
      <c r="G22" s="171">
        <v>34.390483018042858</v>
      </c>
      <c r="H22" s="171">
        <v>40.443155619584608</v>
      </c>
      <c r="I22" s="164">
        <f t="shared" si="0"/>
        <v>0.50023302840900796</v>
      </c>
      <c r="J22" s="164"/>
      <c r="K22" s="164"/>
      <c r="L22" s="154"/>
      <c r="M22" s="154"/>
      <c r="N22" s="172">
        <f>+$K$7*SQRT(2+POWER(E22,2))</f>
        <v>4.1356518773822973E-2</v>
      </c>
      <c r="O22" s="172">
        <v>8.105877679669303E-2</v>
      </c>
      <c r="Q22">
        <f t="shared" si="1"/>
        <v>4.0389200562198933E-2</v>
      </c>
    </row>
    <row r="23" spans="1:17" ht="16.2" thickBot="1">
      <c r="A23" s="166">
        <v>22</v>
      </c>
      <c r="B23" s="167">
        <v>1981</v>
      </c>
      <c r="C23" s="120">
        <v>3.629660094453965</v>
      </c>
      <c r="D23" s="168">
        <v>0.52380952380952384</v>
      </c>
      <c r="E23" s="200">
        <v>0.04</v>
      </c>
      <c r="F23" s="170">
        <v>37.691367277708629</v>
      </c>
      <c r="G23" s="171">
        <v>34.755571487386618</v>
      </c>
      <c r="H23" s="171">
        <v>40.875149119003808</v>
      </c>
      <c r="I23" s="164">
        <f t="shared" si="0"/>
        <v>0.51629816386066452</v>
      </c>
      <c r="J23" s="164"/>
      <c r="K23" s="164"/>
      <c r="L23" s="154"/>
      <c r="M23" s="154"/>
      <c r="N23" s="172">
        <f>+$K$7*SQRT(2+POWER(E23,2))</f>
        <v>4.1373058074133745E-2</v>
      </c>
      <c r="O23" s="172">
        <v>8.1091193825302138E-2</v>
      </c>
      <c r="Q23">
        <f t="shared" si="1"/>
        <v>3.9927322855965529E-2</v>
      </c>
    </row>
    <row r="24" spans="1:17" ht="16.2" thickBot="1">
      <c r="A24" s="166">
        <v>23</v>
      </c>
      <c r="B24" s="167">
        <v>1977</v>
      </c>
      <c r="C24" s="120">
        <v>3.6532522764707851</v>
      </c>
      <c r="D24" s="168">
        <v>0.54761904761904767</v>
      </c>
      <c r="E24" s="200">
        <v>0.13</v>
      </c>
      <c r="F24" s="170">
        <v>38.600455119160166</v>
      </c>
      <c r="G24" s="171">
        <v>35.58284135865312</v>
      </c>
      <c r="H24" s="171">
        <v>41.873978538927382</v>
      </c>
      <c r="I24" s="164">
        <f t="shared" si="0"/>
        <v>0.55169917334833785</v>
      </c>
      <c r="J24" s="164"/>
      <c r="K24" s="164"/>
      <c r="L24" s="154"/>
      <c r="M24" s="154"/>
      <c r="N24" s="172">
        <f>+$K$7*SQRT(2+POWER(E24,2))</f>
        <v>4.1530882497131924E-2</v>
      </c>
      <c r="O24" s="172">
        <v>8.1400529694378568E-2</v>
      </c>
      <c r="Q24">
        <f t="shared" si="1"/>
        <v>3.8700767984057104E-2</v>
      </c>
    </row>
    <row r="25" spans="1:17" ht="16.2" thickBot="1">
      <c r="A25" s="166">
        <v>24</v>
      </c>
      <c r="B25" s="167">
        <v>2007</v>
      </c>
      <c r="C25" s="120">
        <v>3.6661224669913199</v>
      </c>
      <c r="D25" s="168">
        <v>0.5714285714285714</v>
      </c>
      <c r="E25" s="200">
        <v>0.18</v>
      </c>
      <c r="F25" s="170">
        <v>39.114944781505933</v>
      </c>
      <c r="G25" s="171">
        <v>36.045855736641165</v>
      </c>
      <c r="H25" s="171">
        <v>42.445348403950121</v>
      </c>
      <c r="I25" s="164">
        <f t="shared" si="0"/>
        <v>0.57085718360007576</v>
      </c>
      <c r="J25" s="164"/>
      <c r="K25" s="164"/>
      <c r="L25" s="154"/>
      <c r="M25" s="154"/>
      <c r="N25" s="172">
        <f>+$K$7*SQRT(2+POWER(E25,2))</f>
        <v>4.1690160754547623E-2</v>
      </c>
      <c r="O25" s="172">
        <v>8.1712715078913339E-2</v>
      </c>
      <c r="Q25">
        <f t="shared" si="1"/>
        <v>3.7920512095232665E-2</v>
      </c>
    </row>
    <row r="26" spans="1:17" ht="16.2" thickBot="1">
      <c r="A26" s="166">
        <v>25</v>
      </c>
      <c r="B26" s="167">
        <v>1975</v>
      </c>
      <c r="C26" s="120">
        <v>3.673765816303888</v>
      </c>
      <c r="D26" s="168">
        <v>0.59523809523809523</v>
      </c>
      <c r="E26" s="200">
        <v>0.21000000000000002</v>
      </c>
      <c r="F26" s="170">
        <v>39.426924319034427</v>
      </c>
      <c r="G26" s="171">
        <v>36.324823998578687</v>
      </c>
      <c r="H26" s="171">
        <v>42.793940620873812</v>
      </c>
      <c r="I26" s="164">
        <f t="shared" si="0"/>
        <v>0.58215919636789826</v>
      </c>
      <c r="J26" s="164"/>
      <c r="K26" s="164"/>
      <c r="L26" s="154"/>
      <c r="M26" s="154"/>
      <c r="N26" s="172">
        <f>+$K$7*SQRT(2+POWER(E26,2))</f>
        <v>4.1809988272705795E-2</v>
      </c>
      <c r="O26" s="172">
        <v>8.1947577014503351E-2</v>
      </c>
      <c r="Q26">
        <f t="shared" si="1"/>
        <v>3.7422739243867888E-2</v>
      </c>
    </row>
    <row r="27" spans="1:17" ht="16.2" thickBot="1">
      <c r="A27" s="166">
        <v>26</v>
      </c>
      <c r="B27" s="167">
        <v>1991</v>
      </c>
      <c r="C27" s="120">
        <v>3.6788291182604347</v>
      </c>
      <c r="D27" s="168">
        <v>0.61904761904761907</v>
      </c>
      <c r="E27" s="200">
        <v>0.23</v>
      </c>
      <c r="F27" s="170">
        <v>39.636291865916917</v>
      </c>
      <c r="G27" s="171">
        <v>36.511284496582896</v>
      </c>
      <c r="H27" s="171">
        <v>43.028769174833755</v>
      </c>
      <c r="I27" s="164">
        <f t="shared" si="0"/>
        <v>0.58960957377972489</v>
      </c>
      <c r="J27" s="164"/>
      <c r="K27" s="164"/>
      <c r="L27" s="154"/>
      <c r="M27" s="154"/>
      <c r="N27" s="172">
        <f>+$K$7*SQRT(2+POWER(E27,2))</f>
        <v>4.1899889147850873E-2</v>
      </c>
      <c r="O27" s="172">
        <v>8.2123782729787709E-2</v>
      </c>
      <c r="Q27">
        <f t="shared" si="1"/>
        <v>3.7079581524033838E-2</v>
      </c>
    </row>
    <row r="28" spans="1:17" ht="16.2" thickBot="1">
      <c r="A28" s="166">
        <v>27</v>
      </c>
      <c r="B28" s="167">
        <v>2002</v>
      </c>
      <c r="C28" s="120">
        <v>3.6838669122903918</v>
      </c>
      <c r="D28" s="168">
        <v>0.6428571428571429</v>
      </c>
      <c r="E28" s="200">
        <v>0.25</v>
      </c>
      <c r="F28" s="170">
        <v>39.846771210649344</v>
      </c>
      <c r="G28" s="171">
        <v>36.698130048862225</v>
      </c>
      <c r="H28" s="171">
        <v>43.265560773799145</v>
      </c>
      <c r="I28" s="164">
        <f t="shared" si="0"/>
        <v>0.59699046386973853</v>
      </c>
      <c r="J28" s="164"/>
      <c r="K28" s="164"/>
      <c r="L28" s="154"/>
      <c r="M28" s="154"/>
      <c r="N28" s="172">
        <f>+$K$7*SQRT(2+POWER(E28,2))</f>
        <v>4.1997743350073238E-2</v>
      </c>
      <c r="O28" s="172">
        <v>8.2315576966143542E-2</v>
      </c>
      <c r="Q28">
        <f t="shared" si="1"/>
        <v>3.6727947011989413E-2</v>
      </c>
    </row>
    <row r="29" spans="1:17" ht="16.2" thickBot="1">
      <c r="A29" s="166">
        <v>28</v>
      </c>
      <c r="B29" s="167">
        <v>1973</v>
      </c>
      <c r="C29" s="120">
        <v>3.6863763238958178</v>
      </c>
      <c r="D29" s="168">
        <v>0.66666666666666663</v>
      </c>
      <c r="E29" s="200">
        <v>0.26</v>
      </c>
      <c r="F29" s="170">
        <v>39.952429650969336</v>
      </c>
      <c r="G29" s="171">
        <v>36.79169725109675</v>
      </c>
      <c r="H29" s="171">
        <v>43.384696936428284</v>
      </c>
      <c r="I29" s="164">
        <f t="shared" si="0"/>
        <v>0.60065433273159086</v>
      </c>
      <c r="J29" s="164"/>
      <c r="K29" s="164"/>
      <c r="L29" s="154"/>
      <c r="M29" s="154"/>
      <c r="N29" s="172">
        <f>+$K$7*SQRT(2+POWER(E29,2))</f>
        <v>4.2049635773614008E-2</v>
      </c>
      <c r="O29" s="172">
        <v>8.2417286116283447E-2</v>
      </c>
      <c r="Q29">
        <f t="shared" si="1"/>
        <v>3.6549102172778763E-2</v>
      </c>
    </row>
    <row r="30" spans="1:17" ht="16.2" thickBot="1">
      <c r="A30" s="166">
        <v>29</v>
      </c>
      <c r="B30" s="167">
        <v>2008</v>
      </c>
      <c r="C30" s="120">
        <v>3.6963514689526371</v>
      </c>
      <c r="D30" s="168">
        <v>0.69047619047619047</v>
      </c>
      <c r="E30" s="200">
        <v>0.29000000000000004</v>
      </c>
      <c r="F30" s="170">
        <v>40.27108894079511</v>
      </c>
      <c r="G30" s="171">
        <v>37.072977200993762</v>
      </c>
      <c r="H30" s="171">
        <v>43.745086769938673</v>
      </c>
      <c r="I30" s="164">
        <f t="shared" si="0"/>
        <v>0.61512811005972434</v>
      </c>
      <c r="J30" s="164"/>
      <c r="K30" s="164"/>
      <c r="L30" s="154"/>
      <c r="M30" s="154"/>
      <c r="N30" s="172">
        <f>+$K$7*SQRT(2+POWER(E30,2))</f>
        <v>4.2217086022907691E-2</v>
      </c>
      <c r="O30" s="172">
        <v>8.2745488604899067E-2</v>
      </c>
      <c r="Q30">
        <f t="shared" si="1"/>
        <v>3.5814931058874303E-2</v>
      </c>
    </row>
    <row r="31" spans="1:17" ht="16.2" thickBot="1">
      <c r="A31" s="166">
        <v>30</v>
      </c>
      <c r="B31" s="167">
        <v>1995</v>
      </c>
      <c r="C31" s="120">
        <v>3.7471483622379123</v>
      </c>
      <c r="D31" s="168">
        <v>0.7142857142857143</v>
      </c>
      <c r="E31" s="200">
        <v>0.48000000000000004</v>
      </c>
      <c r="F31" s="170">
        <v>42.349130591494202</v>
      </c>
      <c r="G31" s="171">
        <v>38.874844370968155</v>
      </c>
      <c r="H31" s="171">
        <v>46.133917469642213</v>
      </c>
      <c r="I31" s="164">
        <f t="shared" si="0"/>
        <v>0.68599628545032465</v>
      </c>
      <c r="J31" s="164"/>
      <c r="K31" s="164"/>
      <c r="L31" s="154"/>
      <c r="M31" s="154"/>
      <c r="N31" s="172">
        <f>+$K$7*SQRT(2+POWER(E31,2))</f>
        <v>4.3673737035017854E-2</v>
      </c>
      <c r="O31" s="172">
        <v>8.5600524588634985E-2</v>
      </c>
      <c r="Q31">
        <f t="shared" si="1"/>
        <v>3.159570856133976E-2</v>
      </c>
    </row>
    <row r="32" spans="1:17" ht="16.2" thickBot="1">
      <c r="A32" s="166">
        <v>31</v>
      </c>
      <c r="B32" s="167">
        <v>2006</v>
      </c>
      <c r="C32" s="120">
        <v>3.7864597824528001</v>
      </c>
      <c r="D32" s="168">
        <v>0.73809523809523814</v>
      </c>
      <c r="E32" s="200">
        <v>0.63</v>
      </c>
      <c r="F32" s="170">
        <v>44.065163674005959</v>
      </c>
      <c r="G32" s="171">
        <v>40.323380234761629</v>
      </c>
      <c r="H32" s="171">
        <v>48.154163622002528</v>
      </c>
      <c r="I32" s="164">
        <f t="shared" si="0"/>
        <v>0.73662802296761298</v>
      </c>
      <c r="J32" s="164"/>
      <c r="K32" s="164"/>
      <c r="L32" s="154"/>
      <c r="M32" s="154"/>
      <c r="N32" s="172">
        <f>+$K$7*SQRT(2+POWER(E32,2))</f>
        <v>4.5274528308504744E-2</v>
      </c>
      <c r="O32" s="172">
        <v>8.873807548466929E-2</v>
      </c>
      <c r="Q32">
        <f t="shared" si="1"/>
        <v>2.7959628931837809E-2</v>
      </c>
    </row>
    <row r="33" spans="1:17" ht="16.2" thickBot="1">
      <c r="A33" s="166">
        <v>32</v>
      </c>
      <c r="B33" s="167">
        <v>2009</v>
      </c>
      <c r="C33" s="120">
        <v>3.7864597824528001</v>
      </c>
      <c r="D33" s="168">
        <v>0.76190476190476186</v>
      </c>
      <c r="E33" s="200">
        <v>0.63</v>
      </c>
      <c r="F33" s="170">
        <v>44.065163674005959</v>
      </c>
      <c r="G33" s="171">
        <v>40.323380234761629</v>
      </c>
      <c r="H33" s="171">
        <v>48.154163622002528</v>
      </c>
      <c r="I33" s="164">
        <f t="shared" si="0"/>
        <v>0.73662802296761298</v>
      </c>
      <c r="J33" s="164"/>
      <c r="K33" s="164"/>
      <c r="L33" s="154"/>
      <c r="M33" s="154"/>
      <c r="N33" s="172">
        <f>+$K$7*SQRT(2+POWER(E33,2))</f>
        <v>4.5274528308504744E-2</v>
      </c>
      <c r="O33" s="172">
        <v>8.873807548466929E-2</v>
      </c>
      <c r="Q33">
        <f t="shared" si="1"/>
        <v>2.7959628931837809E-2</v>
      </c>
    </row>
    <row r="34" spans="1:17" ht="16.2" thickBot="1">
      <c r="A34" s="166">
        <v>33</v>
      </c>
      <c r="B34" s="167">
        <v>1986</v>
      </c>
      <c r="C34" s="120">
        <v>3.8177123259569048</v>
      </c>
      <c r="D34" s="168">
        <v>0.7857142857142857</v>
      </c>
      <c r="E34" s="200">
        <v>0.75</v>
      </c>
      <c r="F34" s="170">
        <v>45.487922094638087</v>
      </c>
      <c r="G34" s="171">
        <v>41.50004605145638</v>
      </c>
      <c r="H34" s="171">
        <v>49.859006274891847</v>
      </c>
      <c r="I34" s="164">
        <f t="shared" si="0"/>
        <v>0.77367443660277813</v>
      </c>
      <c r="J34" s="164"/>
      <c r="K34" s="164"/>
      <c r="L34" s="154"/>
      <c r="M34" s="154"/>
      <c r="N34" s="172">
        <f>+$K$7*SQRT(2+POWER(E34,2))</f>
        <v>4.6812400683697193E-2</v>
      </c>
      <c r="O34" s="172">
        <v>9.1752305340046497E-2</v>
      </c>
      <c r="Q34">
        <f t="shared" si="1"/>
        <v>2.497414774700003E-2</v>
      </c>
    </row>
    <row r="35" spans="1:17" ht="16.2" thickBot="1">
      <c r="A35" s="166">
        <v>34</v>
      </c>
      <c r="B35" s="167">
        <v>1993</v>
      </c>
      <c r="C35" s="120">
        <v>3.8416005411316001</v>
      </c>
      <c r="D35" s="168">
        <v>0.80952380952380953</v>
      </c>
      <c r="E35" s="200">
        <v>0.84000000000000008</v>
      </c>
      <c r="F35" s="170">
        <v>46.585057059375409</v>
      </c>
      <c r="G35" s="171">
        <v>42.393727651869931</v>
      </c>
      <c r="H35" s="171">
        <v>51.190769517752926</v>
      </c>
      <c r="I35" s="164">
        <f t="shared" si="0"/>
        <v>0.79988516143762745</v>
      </c>
      <c r="J35" s="164"/>
      <c r="K35" s="164"/>
      <c r="L35" s="154"/>
      <c r="M35" s="154"/>
      <c r="N35" s="172">
        <f>+$K$7*SQRT(2+POWER(E35,2))</f>
        <v>4.810173836232088E-2</v>
      </c>
      <c r="O35" s="172">
        <v>9.427940719014892E-2</v>
      </c>
      <c r="Q35">
        <f t="shared" si="1"/>
        <v>2.2694834102864294E-2</v>
      </c>
    </row>
    <row r="36" spans="1:17" ht="16.2" thickBot="1">
      <c r="A36" s="166">
        <v>35</v>
      </c>
      <c r="B36" s="167">
        <v>1974</v>
      </c>
      <c r="C36" s="120">
        <v>3.8999504241938769</v>
      </c>
      <c r="D36" s="168">
        <v>0.83333333333333337</v>
      </c>
      <c r="E36" s="200">
        <v>1.06</v>
      </c>
      <c r="F36" s="170">
        <v>49.379641795372827</v>
      </c>
      <c r="G36" s="171">
        <v>44.622466164142494</v>
      </c>
      <c r="H36" s="171">
        <v>54.643977203544331</v>
      </c>
      <c r="I36" s="164">
        <f t="shared" si="0"/>
        <v>0.85578147859813303</v>
      </c>
      <c r="J36" s="164"/>
      <c r="K36" s="164"/>
      <c r="L36" s="154"/>
      <c r="M36" s="154"/>
      <c r="N36" s="172">
        <f>+$K$7*SQRT(2+POWER(E36,2))</f>
        <v>5.1684067344791015E-2</v>
      </c>
      <c r="O36" s="172">
        <v>0.10130077199579039</v>
      </c>
      <c r="Q36">
        <f t="shared" si="1"/>
        <v>1.7359750611516369E-2</v>
      </c>
    </row>
    <row r="37" spans="1:17" ht="16.2" thickBot="1">
      <c r="A37" s="166">
        <v>36</v>
      </c>
      <c r="B37" s="167">
        <v>2003</v>
      </c>
      <c r="C37" s="120">
        <v>3.8999504241938769</v>
      </c>
      <c r="D37" s="168">
        <v>0.8571428571428571</v>
      </c>
      <c r="E37" s="200">
        <v>1.06</v>
      </c>
      <c r="F37" s="170">
        <v>49.379641795372827</v>
      </c>
      <c r="G37" s="171">
        <v>44.622466164142494</v>
      </c>
      <c r="H37" s="171">
        <v>54.643977203544331</v>
      </c>
      <c r="I37" s="164">
        <f t="shared" si="0"/>
        <v>0.85578147859813303</v>
      </c>
      <c r="J37" s="164"/>
      <c r="K37" s="164"/>
      <c r="L37" s="154"/>
      <c r="M37" s="154"/>
      <c r="N37" s="172">
        <f>+$K$7*SQRT(2+POWER(E37,2))</f>
        <v>5.1684067344791015E-2</v>
      </c>
      <c r="O37" s="172">
        <v>0.10130077199579039</v>
      </c>
      <c r="Q37">
        <f t="shared" si="1"/>
        <v>1.7359750611516369E-2</v>
      </c>
    </row>
    <row r="38" spans="1:17" ht="16.2" thickBot="1">
      <c r="A38" s="166">
        <v>37</v>
      </c>
      <c r="B38" s="167">
        <v>2010</v>
      </c>
      <c r="C38" s="120">
        <v>3.9473901492654373</v>
      </c>
      <c r="D38" s="168">
        <v>0.88095238095238093</v>
      </c>
      <c r="E38" s="200">
        <v>1.24</v>
      </c>
      <c r="F38" s="170">
        <v>51.790368559917169</v>
      </c>
      <c r="G38" s="171">
        <v>46.497524334909208</v>
      </c>
      <c r="H38" s="171">
        <v>57.685700775219438</v>
      </c>
      <c r="I38" s="164">
        <f t="shared" si="0"/>
        <v>0.89264211088124623</v>
      </c>
      <c r="J38" s="164"/>
      <c r="K38" s="164"/>
      <c r="L38" s="154"/>
      <c r="M38" s="154"/>
      <c r="N38" s="172">
        <f>+$K$7*SQRT(2+POWER(E38,2))</f>
        <v>5.5002615190865557E-2</v>
      </c>
      <c r="O38" s="172">
        <v>0.1078051257740965</v>
      </c>
      <c r="Q38">
        <f t="shared" si="1"/>
        <v>1.3470401535423062E-2</v>
      </c>
    </row>
    <row r="39" spans="1:17" ht="16.2" thickBot="1">
      <c r="A39" s="166">
        <v>38</v>
      </c>
      <c r="B39" s="167">
        <v>1990</v>
      </c>
      <c r="C39" s="120">
        <v>4.0377742107337067</v>
      </c>
      <c r="D39" s="168">
        <v>0.90476190476190477</v>
      </c>
      <c r="E39" s="200">
        <v>1.58</v>
      </c>
      <c r="F39" s="170">
        <v>56.669713368937359</v>
      </c>
      <c r="G39" s="171">
        <v>50.184207826354552</v>
      </c>
      <c r="H39" s="171">
        <v>63.993366686780718</v>
      </c>
      <c r="I39" s="164">
        <f t="shared" si="0"/>
        <v>0.9431772305186944</v>
      </c>
      <c r="J39" s="164"/>
      <c r="K39" s="164"/>
      <c r="L39" s="154"/>
      <c r="M39" s="154"/>
      <c r="N39" s="172">
        <f>+$K$7*SQRT(2+POWER(E39,2))</f>
        <v>6.2009959284701807E-2</v>
      </c>
      <c r="O39" s="172">
        <v>0.12153952019801555</v>
      </c>
      <c r="Q39">
        <f t="shared" si="1"/>
        <v>7.601851107229031E-3</v>
      </c>
    </row>
    <row r="40" spans="1:17" ht="16.2" thickBot="1">
      <c r="A40" s="166">
        <v>39</v>
      </c>
      <c r="B40" s="167">
        <v>1996</v>
      </c>
      <c r="C40" s="120">
        <v>4.0430512678345503</v>
      </c>
      <c r="D40" s="168">
        <v>0.9285714285714286</v>
      </c>
      <c r="E40" s="200">
        <v>1.6</v>
      </c>
      <c r="F40" s="170">
        <v>56.970644752135819</v>
      </c>
      <c r="G40" s="171">
        <v>50.407504457412116</v>
      </c>
      <c r="H40" s="171">
        <v>64.388316747880694</v>
      </c>
      <c r="I40" s="164">
        <f t="shared" si="0"/>
        <v>0.94541614714577926</v>
      </c>
      <c r="J40" s="164"/>
      <c r="K40" s="164"/>
      <c r="L40" s="154"/>
      <c r="M40" s="154"/>
      <c r="N40" s="172">
        <f>+$K$7*SQRT(2+POWER(E40,2))</f>
        <v>6.2446973912305977E-2</v>
      </c>
      <c r="O40" s="172">
        <v>0.12239606886811971</v>
      </c>
      <c r="Q40">
        <f t="shared" si="1"/>
        <v>7.3257115626860422E-3</v>
      </c>
    </row>
    <row r="41" spans="1:17" ht="16.2" thickBot="1">
      <c r="A41" s="166">
        <v>40</v>
      </c>
      <c r="B41" s="182">
        <v>1988</v>
      </c>
      <c r="C41" s="183">
        <v>4.1713056033582285</v>
      </c>
      <c r="D41" s="168">
        <v>0.95238095238095233</v>
      </c>
      <c r="E41" s="200">
        <v>2.09</v>
      </c>
      <c r="F41" s="170">
        <v>64.864046387316023</v>
      </c>
      <c r="G41" s="171">
        <v>56.129019577995166</v>
      </c>
      <c r="H41" s="171">
        <v>74.958453672783065</v>
      </c>
      <c r="I41" s="164">
        <f t="shared" si="0"/>
        <v>0.9815228902537797</v>
      </c>
      <c r="J41" s="164"/>
      <c r="K41" s="164"/>
      <c r="L41" s="154"/>
      <c r="M41" s="154"/>
      <c r="N41" s="172">
        <f>+$K$7*SQRT(2+POWER(E41,2))</f>
        <v>7.3796185511498164E-2</v>
      </c>
      <c r="O41" s="172">
        <v>0.1446405236025364</v>
      </c>
      <c r="Q41">
        <f t="shared" si="1"/>
        <v>2.6379184903237061E-3</v>
      </c>
    </row>
    <row r="42" spans="1:17" ht="16.2" thickBot="1">
      <c r="A42" s="166">
        <v>41</v>
      </c>
      <c r="B42" s="182">
        <v>2005</v>
      </c>
      <c r="C42" s="183">
        <v>4.1926804629429624</v>
      </c>
      <c r="D42" s="168">
        <v>0.97619047619047616</v>
      </c>
      <c r="E42" s="200">
        <v>2.17</v>
      </c>
      <c r="F42" s="170">
        <v>66.252841839412227</v>
      </c>
      <c r="G42" s="171">
        <v>57.112210160215518</v>
      </c>
      <c r="H42" s="171">
        <v>76.856403201427199</v>
      </c>
      <c r="I42" s="164">
        <f t="shared" si="0"/>
        <v>0.98488207423001595</v>
      </c>
      <c r="J42" s="164"/>
      <c r="K42" s="164"/>
      <c r="L42" s="154"/>
      <c r="M42" s="154"/>
      <c r="N42" s="172">
        <f>+$K$7*SQRT(2+POWER(E42,2))</f>
        <v>7.5745116148638353E-2</v>
      </c>
      <c r="O42" s="172">
        <v>0.14846042765133116</v>
      </c>
      <c r="Q42">
        <f t="shared" si="1"/>
        <v>2.1748491732105518E-3</v>
      </c>
    </row>
    <row r="43" spans="1:17" ht="16.2" thickBot="1">
      <c r="A43" s="166"/>
      <c r="B43" s="182"/>
      <c r="C43" s="183"/>
      <c r="D43" s="168"/>
      <c r="E43" s="200"/>
      <c r="F43" s="170"/>
      <c r="G43" s="171"/>
      <c r="H43" s="171"/>
      <c r="I43" s="164" t="str">
        <f t="shared" si="0"/>
        <v/>
      </c>
      <c r="J43" s="164"/>
      <c r="K43" s="164"/>
      <c r="L43" s="154"/>
      <c r="M43" s="154"/>
      <c r="N43" s="172"/>
      <c r="O43" s="172"/>
      <c r="Q43" t="str">
        <f t="shared" si="1"/>
        <v/>
      </c>
    </row>
    <row r="44" spans="1:17" ht="16.2" thickBot="1">
      <c r="A44" s="166"/>
      <c r="B44" s="182"/>
      <c r="C44" s="183"/>
      <c r="D44" s="168"/>
      <c r="E44" s="200"/>
      <c r="F44" s="170"/>
      <c r="G44" s="171"/>
      <c r="H44" s="171"/>
      <c r="I44" s="164" t="str">
        <f t="shared" si="0"/>
        <v/>
      </c>
      <c r="J44" s="164"/>
      <c r="K44" s="164"/>
      <c r="L44" s="154"/>
      <c r="M44" s="154"/>
      <c r="N44" s="172"/>
      <c r="O44" s="172"/>
      <c r="Q44" t="str">
        <f t="shared" si="1"/>
        <v/>
      </c>
    </row>
    <row r="45" spans="1:17" ht="16.2" thickBot="1">
      <c r="A45" s="166"/>
      <c r="B45" s="182"/>
      <c r="C45" s="183"/>
      <c r="D45" s="168"/>
      <c r="E45" s="200"/>
      <c r="F45" s="170"/>
      <c r="G45" s="171"/>
      <c r="H45" s="171"/>
      <c r="I45" s="164" t="str">
        <f t="shared" si="0"/>
        <v/>
      </c>
      <c r="J45" s="164"/>
      <c r="K45" s="164"/>
      <c r="L45" s="154"/>
      <c r="M45" s="154"/>
      <c r="N45" s="172"/>
      <c r="O45" s="172"/>
      <c r="Q45" t="str">
        <f t="shared" si="1"/>
        <v/>
      </c>
    </row>
    <row r="46" spans="1:17" ht="16.2" thickBot="1">
      <c r="A46" s="166"/>
      <c r="B46" s="182"/>
      <c r="C46" s="183"/>
      <c r="D46" s="168"/>
      <c r="E46" s="200"/>
      <c r="F46" s="170"/>
      <c r="G46" s="171"/>
      <c r="H46" s="171"/>
      <c r="I46" s="164" t="str">
        <f t="shared" si="0"/>
        <v/>
      </c>
      <c r="J46" s="164"/>
      <c r="K46" s="164"/>
      <c r="L46" s="154"/>
      <c r="M46" s="154"/>
      <c r="N46" s="172"/>
      <c r="O46" s="172"/>
      <c r="Q46" t="str">
        <f t="shared" si="1"/>
        <v/>
      </c>
    </row>
    <row r="47" spans="1:17" ht="16.2" thickBot="1">
      <c r="A47" s="166"/>
      <c r="B47" s="182"/>
      <c r="C47" s="183"/>
      <c r="D47" s="168"/>
      <c r="E47" s="200"/>
      <c r="F47" s="170"/>
      <c r="G47" s="171"/>
      <c r="H47" s="171"/>
      <c r="I47" s="164" t="str">
        <f t="shared" si="0"/>
        <v/>
      </c>
      <c r="J47" s="164"/>
      <c r="K47" s="164"/>
      <c r="L47" s="154"/>
      <c r="M47" s="154"/>
      <c r="N47" s="172"/>
      <c r="O47" s="172"/>
      <c r="Q47" t="str">
        <f t="shared" si="1"/>
        <v/>
      </c>
    </row>
    <row r="48" spans="1:17" ht="16.2" thickBot="1">
      <c r="A48" s="166"/>
      <c r="B48" s="182"/>
      <c r="C48" s="183"/>
      <c r="D48" s="168"/>
      <c r="E48" s="200"/>
      <c r="F48" s="170"/>
      <c r="G48" s="171"/>
      <c r="H48" s="171"/>
      <c r="I48" s="164" t="str">
        <f t="shared" si="0"/>
        <v/>
      </c>
      <c r="J48" s="164"/>
      <c r="K48" s="164"/>
      <c r="L48" s="154"/>
      <c r="M48" s="154"/>
      <c r="N48" s="172"/>
      <c r="O48" s="172"/>
      <c r="Q48" t="str">
        <f t="shared" si="1"/>
        <v/>
      </c>
    </row>
    <row r="49" spans="1:17" ht="16.2" thickBot="1">
      <c r="A49" s="184"/>
      <c r="B49" s="182"/>
      <c r="C49" s="183"/>
      <c r="D49" s="168"/>
      <c r="E49" s="200"/>
      <c r="F49" s="170"/>
      <c r="G49" s="171"/>
      <c r="H49" s="171"/>
      <c r="I49" s="164" t="str">
        <f t="shared" si="0"/>
        <v/>
      </c>
      <c r="J49" s="164"/>
      <c r="K49" s="164"/>
      <c r="L49" s="154"/>
      <c r="M49" s="154"/>
      <c r="N49" s="172"/>
      <c r="O49" s="172"/>
      <c r="Q49" t="str">
        <f t="shared" si="1"/>
        <v/>
      </c>
    </row>
    <row r="50" spans="1:17" ht="16.2" thickBot="1">
      <c r="A50" s="184"/>
      <c r="B50" s="182"/>
      <c r="C50" s="183"/>
      <c r="D50" s="168"/>
      <c r="E50" s="200"/>
      <c r="F50" s="170"/>
      <c r="G50" s="171"/>
      <c r="H50" s="171"/>
      <c r="I50" s="164" t="str">
        <f t="shared" si="0"/>
        <v/>
      </c>
      <c r="J50" s="164"/>
      <c r="K50" s="164"/>
      <c r="L50" s="154"/>
      <c r="M50" s="154"/>
      <c r="N50" s="172"/>
      <c r="O50" s="172"/>
      <c r="Q50" t="str">
        <f t="shared" si="1"/>
        <v/>
      </c>
    </row>
    <row r="51" spans="1:17" ht="16.2" thickBot="1">
      <c r="A51" s="184"/>
      <c r="B51" s="182"/>
      <c r="C51" s="183"/>
      <c r="D51" s="168"/>
      <c r="E51" s="200"/>
      <c r="F51" s="170"/>
      <c r="G51" s="171"/>
      <c r="H51" s="171"/>
      <c r="I51" s="164" t="str">
        <f t="shared" si="0"/>
        <v/>
      </c>
      <c r="J51" s="164"/>
      <c r="K51" s="164"/>
      <c r="L51" s="154"/>
      <c r="M51" s="154"/>
      <c r="N51" s="172"/>
      <c r="O51" s="172"/>
      <c r="Q51" t="str">
        <f t="shared" si="1"/>
        <v/>
      </c>
    </row>
    <row r="52" spans="1:17" ht="16.2" thickBot="1">
      <c r="A52" s="184"/>
      <c r="B52" s="182"/>
      <c r="C52" s="183"/>
      <c r="D52" s="168"/>
      <c r="E52" s="200"/>
      <c r="F52" s="170"/>
      <c r="G52" s="171"/>
      <c r="H52" s="171"/>
      <c r="I52" s="164" t="str">
        <f t="shared" si="0"/>
        <v/>
      </c>
      <c r="J52" s="164"/>
      <c r="K52" s="164"/>
      <c r="L52" s="154"/>
      <c r="M52" s="154"/>
      <c r="N52" s="172"/>
      <c r="O52" s="172"/>
      <c r="Q52" t="str">
        <f t="shared" si="1"/>
        <v/>
      </c>
    </row>
    <row r="53" spans="1:17" ht="16.2" thickBot="1">
      <c r="A53" s="184"/>
      <c r="B53" s="182"/>
      <c r="C53" s="183"/>
      <c r="D53" s="168"/>
      <c r="E53" s="200"/>
      <c r="F53" s="170"/>
      <c r="G53" s="171"/>
      <c r="H53" s="171"/>
      <c r="I53" s="164" t="str">
        <f t="shared" si="0"/>
        <v/>
      </c>
      <c r="J53" s="164"/>
      <c r="K53" s="164"/>
      <c r="L53" s="154"/>
      <c r="M53" s="154"/>
      <c r="N53" s="172"/>
      <c r="O53" s="172"/>
      <c r="Q53" t="str">
        <f t="shared" si="1"/>
        <v/>
      </c>
    </row>
    <row r="54" spans="1:17" ht="16.2" thickBot="1">
      <c r="A54" s="184"/>
      <c r="B54" s="182"/>
      <c r="C54" s="183"/>
      <c r="D54" s="168"/>
      <c r="E54" s="200"/>
      <c r="F54" s="170"/>
      <c r="G54" s="171"/>
      <c r="H54" s="171"/>
      <c r="I54" s="164" t="str">
        <f t="shared" si="0"/>
        <v/>
      </c>
      <c r="J54" s="164"/>
      <c r="K54" s="164"/>
      <c r="L54" s="154"/>
      <c r="M54" s="154"/>
      <c r="N54" s="172"/>
      <c r="O54" s="172"/>
      <c r="Q54" t="str">
        <f t="shared" si="1"/>
        <v/>
      </c>
    </row>
    <row r="55" spans="1:17" ht="16.2" thickBot="1">
      <c r="A55" s="184"/>
      <c r="B55" s="182"/>
      <c r="C55" s="183"/>
      <c r="D55" s="168"/>
      <c r="E55" s="200"/>
      <c r="F55" s="170"/>
      <c r="G55" s="171"/>
      <c r="H55" s="171"/>
      <c r="I55" s="164" t="str">
        <f t="shared" si="0"/>
        <v/>
      </c>
      <c r="J55" s="164"/>
      <c r="K55" s="164"/>
      <c r="L55" s="154"/>
      <c r="M55" s="154"/>
      <c r="N55" s="172"/>
      <c r="O55" s="172"/>
      <c r="Q55" t="str">
        <f t="shared" si="1"/>
        <v/>
      </c>
    </row>
    <row r="56" spans="1:17" ht="16.2" thickBot="1">
      <c r="A56" s="184"/>
      <c r="B56" s="182"/>
      <c r="C56" s="183"/>
      <c r="D56" s="168"/>
      <c r="E56" s="200"/>
      <c r="F56" s="170"/>
      <c r="G56" s="171"/>
      <c r="H56" s="171"/>
      <c r="I56" s="164" t="str">
        <f t="shared" si="0"/>
        <v/>
      </c>
      <c r="J56" s="164"/>
      <c r="K56" s="164"/>
      <c r="L56" s="154"/>
      <c r="M56" s="154"/>
      <c r="N56" s="172"/>
      <c r="O56" s="172"/>
      <c r="Q56" t="str">
        <f t="shared" si="1"/>
        <v/>
      </c>
    </row>
    <row r="57" spans="1:17" ht="16.2" thickBot="1">
      <c r="A57" s="184"/>
      <c r="B57" s="185"/>
      <c r="C57" s="186"/>
      <c r="D57" s="168"/>
      <c r="E57" s="201"/>
      <c r="F57" s="170"/>
      <c r="G57" s="171"/>
      <c r="H57" s="171"/>
      <c r="I57" s="164" t="str">
        <f t="shared" si="0"/>
        <v/>
      </c>
      <c r="J57" s="164"/>
      <c r="K57" s="164"/>
      <c r="L57" s="154"/>
      <c r="M57" s="154"/>
      <c r="N57" s="172"/>
      <c r="O57" s="172"/>
      <c r="Q57" t="str">
        <f t="shared" si="1"/>
        <v/>
      </c>
    </row>
    <row r="58" spans="1:17" ht="16.2" thickBot="1">
      <c r="A58" s="184"/>
      <c r="B58" s="185"/>
      <c r="C58" s="186"/>
      <c r="D58" s="168"/>
      <c r="E58" s="201"/>
      <c r="F58" s="170"/>
      <c r="G58" s="171"/>
      <c r="H58" s="171"/>
      <c r="I58" s="164" t="str">
        <f t="shared" si="0"/>
        <v/>
      </c>
      <c r="J58" s="164"/>
      <c r="K58" s="164"/>
      <c r="L58" s="154"/>
      <c r="M58" s="154"/>
      <c r="N58" s="172"/>
      <c r="O58" s="172"/>
      <c r="Q58" t="str">
        <f t="shared" si="1"/>
        <v/>
      </c>
    </row>
    <row r="59" spans="1:17" ht="16.2" thickBot="1">
      <c r="A59" s="184"/>
      <c r="B59" s="185"/>
      <c r="C59" s="186"/>
      <c r="D59" s="168"/>
      <c r="E59" s="201"/>
      <c r="F59" s="170"/>
      <c r="G59" s="171"/>
      <c r="H59" s="171"/>
      <c r="I59" s="164" t="str">
        <f t="shared" si="0"/>
        <v/>
      </c>
      <c r="J59" s="164"/>
      <c r="K59" s="164"/>
      <c r="L59" s="154"/>
      <c r="M59" s="154"/>
      <c r="N59" s="172"/>
      <c r="O59" s="172"/>
      <c r="Q59" t="str">
        <f t="shared" si="1"/>
        <v/>
      </c>
    </row>
    <row r="60" spans="1:17" ht="16.2" thickBot="1">
      <c r="A60" s="184"/>
      <c r="B60" s="185"/>
      <c r="C60" s="186"/>
      <c r="D60" s="168"/>
      <c r="E60" s="201"/>
      <c r="F60" s="170"/>
      <c r="G60" s="171"/>
      <c r="H60" s="171"/>
      <c r="I60" s="164" t="str">
        <f t="shared" si="0"/>
        <v/>
      </c>
      <c r="J60" s="164"/>
      <c r="K60" s="164"/>
      <c r="L60" s="154"/>
      <c r="M60" s="154"/>
      <c r="N60" s="172"/>
      <c r="O60" s="172"/>
      <c r="Q60" t="str">
        <f t="shared" si="1"/>
        <v/>
      </c>
    </row>
    <row r="61" spans="1:17" ht="16.2" thickBot="1">
      <c r="A61" s="184"/>
      <c r="B61" s="185"/>
      <c r="C61" s="186"/>
      <c r="D61" s="168"/>
      <c r="E61" s="201"/>
      <c r="F61" s="170"/>
      <c r="G61" s="171"/>
      <c r="H61" s="171"/>
      <c r="I61" s="164" t="str">
        <f t="shared" si="0"/>
        <v/>
      </c>
      <c r="J61" s="164"/>
      <c r="K61" s="164"/>
      <c r="L61" s="154"/>
      <c r="M61" s="154"/>
      <c r="N61" s="172"/>
      <c r="O61" s="172"/>
      <c r="Q61" t="str">
        <f t="shared" si="1"/>
        <v/>
      </c>
    </row>
    <row r="62" spans="1:17" ht="16.2" thickBot="1">
      <c r="A62" s="184"/>
      <c r="B62" s="185"/>
      <c r="C62" s="186"/>
      <c r="D62" s="168"/>
      <c r="E62" s="201"/>
      <c r="F62" s="170"/>
      <c r="G62" s="171"/>
      <c r="H62" s="171"/>
      <c r="I62" s="164" t="str">
        <f t="shared" si="0"/>
        <v/>
      </c>
      <c r="J62" s="164"/>
      <c r="K62" s="164"/>
      <c r="L62" s="154"/>
      <c r="M62" s="154"/>
      <c r="N62" s="172"/>
      <c r="O62" s="172"/>
      <c r="Q62" t="str">
        <f t="shared" si="1"/>
        <v/>
      </c>
    </row>
    <row r="63" spans="1:17" ht="16.2" thickBot="1">
      <c r="A63" s="184"/>
      <c r="B63" s="185"/>
      <c r="C63" s="186"/>
      <c r="D63" s="168"/>
      <c r="E63" s="201"/>
      <c r="F63" s="170"/>
      <c r="G63" s="171"/>
      <c r="H63" s="171"/>
      <c r="I63" s="164" t="str">
        <f t="shared" si="0"/>
        <v/>
      </c>
      <c r="J63" s="164"/>
      <c r="K63" s="164"/>
      <c r="L63" s="154"/>
      <c r="M63" s="154"/>
      <c r="N63" s="172"/>
      <c r="O63" s="172"/>
      <c r="Q63" t="str">
        <f t="shared" si="1"/>
        <v/>
      </c>
    </row>
    <row r="64" spans="1:17" ht="16.2" thickBot="1">
      <c r="A64" s="184"/>
      <c r="B64" s="185"/>
      <c r="C64" s="186"/>
      <c r="D64" s="168"/>
      <c r="E64" s="201"/>
      <c r="F64" s="170"/>
      <c r="G64" s="171"/>
      <c r="H64" s="171"/>
      <c r="I64" s="164" t="str">
        <f t="shared" si="0"/>
        <v/>
      </c>
      <c r="J64" s="164"/>
      <c r="K64" s="164"/>
      <c r="L64" s="154"/>
      <c r="M64" s="154"/>
      <c r="N64" s="172"/>
      <c r="O64" s="172"/>
      <c r="Q64" t="str">
        <f t="shared" si="1"/>
        <v/>
      </c>
    </row>
    <row r="65" spans="1:17" ht="16.2" thickBot="1">
      <c r="A65" s="184"/>
      <c r="B65" s="187"/>
      <c r="D65" s="168"/>
      <c r="E65" s="201"/>
      <c r="F65" s="170"/>
      <c r="G65" s="171"/>
      <c r="H65" s="171"/>
      <c r="I65" s="164" t="str">
        <f t="shared" si="0"/>
        <v/>
      </c>
      <c r="N65" s="189"/>
      <c r="O65" s="189"/>
      <c r="Q65" t="str">
        <f t="shared" si="1"/>
        <v/>
      </c>
    </row>
    <row r="66" spans="1:17" ht="16.2" thickBot="1">
      <c r="A66" s="184"/>
      <c r="B66" s="187"/>
      <c r="D66" s="168"/>
      <c r="E66" s="201"/>
      <c r="F66" s="170"/>
      <c r="G66" s="171"/>
      <c r="H66" s="171"/>
      <c r="I66" s="164" t="str">
        <f t="shared" si="0"/>
        <v/>
      </c>
      <c r="N66" s="189"/>
      <c r="O66" s="189"/>
      <c r="Q66" t="str">
        <f t="shared" si="1"/>
        <v/>
      </c>
    </row>
    <row r="67" spans="1:17" ht="16.2" thickBot="1">
      <c r="A67" s="184"/>
      <c r="B67" s="187"/>
      <c r="D67" s="168"/>
      <c r="E67" s="201"/>
      <c r="F67" s="170"/>
      <c r="G67" s="171"/>
      <c r="H67" s="171"/>
      <c r="I67" s="164" t="str">
        <f t="shared" ref="I67:I130" si="2">IF(C67="","",LOGNORMDIST(EXP(C67),K$3,K$4))</f>
        <v/>
      </c>
      <c r="N67" s="189"/>
      <c r="O67" s="189"/>
      <c r="Q67" t="str">
        <f t="shared" ref="Q67:Q130" si="3">IF(C67="","",(1/EXP(C67))   *   EXP(  -POWER( (C67-K$3),2 ) / (2*K$4*K$4)   )    /    (K$4*SQRT(2*PI())))</f>
        <v/>
      </c>
    </row>
    <row r="68" spans="1:17" ht="16.2" thickBot="1">
      <c r="A68" s="184"/>
      <c r="B68" s="187"/>
      <c r="D68" s="168"/>
      <c r="E68" s="201"/>
      <c r="F68" s="170"/>
      <c r="G68" s="171"/>
      <c r="H68" s="171"/>
      <c r="I68" s="164" t="str">
        <f t="shared" si="2"/>
        <v/>
      </c>
      <c r="N68" s="189"/>
      <c r="O68" s="189"/>
      <c r="Q68" t="str">
        <f t="shared" si="3"/>
        <v/>
      </c>
    </row>
    <row r="69" spans="1:17" ht="16.2" thickBot="1">
      <c r="A69" s="184"/>
      <c r="B69" s="187"/>
      <c r="D69" s="168"/>
      <c r="E69" s="201"/>
      <c r="F69" s="170"/>
      <c r="G69" s="171"/>
      <c r="H69" s="171"/>
      <c r="I69" s="164" t="str">
        <f t="shared" si="2"/>
        <v/>
      </c>
      <c r="N69" s="189"/>
      <c r="O69" s="189"/>
      <c r="Q69" t="str">
        <f t="shared" si="3"/>
        <v/>
      </c>
    </row>
    <row r="70" spans="1:17" ht="16.2" thickBot="1">
      <c r="A70" s="184"/>
      <c r="B70" s="187"/>
      <c r="D70" s="168"/>
      <c r="E70" s="201"/>
      <c r="F70" s="170"/>
      <c r="G70" s="171"/>
      <c r="H70" s="171"/>
      <c r="I70" s="164" t="str">
        <f t="shared" si="2"/>
        <v/>
      </c>
      <c r="N70" s="189"/>
      <c r="O70" s="189"/>
      <c r="Q70" t="str">
        <f t="shared" si="3"/>
        <v/>
      </c>
    </row>
    <row r="71" spans="1:17" ht="16.2" thickBot="1">
      <c r="A71" s="184"/>
      <c r="B71" s="187"/>
      <c r="D71" s="168"/>
      <c r="E71" s="201"/>
      <c r="F71" s="170"/>
      <c r="G71" s="171"/>
      <c r="H71" s="171"/>
      <c r="I71" s="164" t="str">
        <f t="shared" si="2"/>
        <v/>
      </c>
      <c r="N71" s="189"/>
      <c r="O71" s="189"/>
      <c r="Q71" t="str">
        <f t="shared" si="3"/>
        <v/>
      </c>
    </row>
    <row r="72" spans="1:17" ht="16.2" thickBot="1">
      <c r="A72" s="184"/>
      <c r="B72" s="187"/>
      <c r="D72" s="168"/>
      <c r="E72" s="201"/>
      <c r="F72" s="170"/>
      <c r="G72" s="171"/>
      <c r="H72" s="171"/>
      <c r="I72" s="164" t="str">
        <f t="shared" si="2"/>
        <v/>
      </c>
      <c r="N72" s="189"/>
      <c r="O72" s="189"/>
      <c r="Q72" t="str">
        <f t="shared" si="3"/>
        <v/>
      </c>
    </row>
    <row r="73" spans="1:17" ht="16.2" thickBot="1">
      <c r="A73" s="184"/>
      <c r="B73" s="187"/>
      <c r="D73" s="168"/>
      <c r="E73" s="201"/>
      <c r="F73" s="170"/>
      <c r="G73" s="171"/>
      <c r="H73" s="171"/>
      <c r="I73" s="164" t="str">
        <f t="shared" si="2"/>
        <v/>
      </c>
      <c r="N73" s="189"/>
      <c r="O73" s="189"/>
      <c r="Q73" t="str">
        <f t="shared" si="3"/>
        <v/>
      </c>
    </row>
    <row r="74" spans="1:17" ht="16.2" thickBot="1">
      <c r="A74" s="184"/>
      <c r="B74" s="187"/>
      <c r="D74" s="168"/>
      <c r="E74" s="201"/>
      <c r="F74" s="170"/>
      <c r="G74" s="171"/>
      <c r="H74" s="171"/>
      <c r="I74" s="164" t="str">
        <f t="shared" si="2"/>
        <v/>
      </c>
      <c r="N74" s="189"/>
      <c r="O74" s="189"/>
      <c r="Q74" t="str">
        <f t="shared" si="3"/>
        <v/>
      </c>
    </row>
    <row r="75" spans="1:17" ht="16.2" thickBot="1">
      <c r="A75" s="184"/>
      <c r="B75" s="187"/>
      <c r="D75" s="168"/>
      <c r="E75" s="201"/>
      <c r="F75" s="170"/>
      <c r="G75" s="171"/>
      <c r="H75" s="171"/>
      <c r="I75" s="164" t="str">
        <f t="shared" si="2"/>
        <v/>
      </c>
      <c r="N75" s="189"/>
      <c r="O75" s="189"/>
      <c r="Q75" t="str">
        <f t="shared" si="3"/>
        <v/>
      </c>
    </row>
    <row r="76" spans="1:17" ht="16.2" thickBot="1">
      <c r="A76" s="184"/>
      <c r="B76" s="187"/>
      <c r="D76" s="168"/>
      <c r="E76" s="201"/>
      <c r="F76" s="170"/>
      <c r="G76" s="171"/>
      <c r="H76" s="171"/>
      <c r="I76" s="164" t="str">
        <f t="shared" si="2"/>
        <v/>
      </c>
      <c r="N76" s="189"/>
      <c r="O76" s="189"/>
      <c r="Q76" t="str">
        <f t="shared" si="3"/>
        <v/>
      </c>
    </row>
    <row r="77" spans="1:17" ht="16.2" thickBot="1">
      <c r="A77" s="184"/>
      <c r="B77" s="187"/>
      <c r="D77" s="168"/>
      <c r="E77" s="201"/>
      <c r="F77" s="170"/>
      <c r="G77" s="171"/>
      <c r="H77" s="171"/>
      <c r="I77" s="164" t="str">
        <f t="shared" si="2"/>
        <v/>
      </c>
      <c r="N77" s="189"/>
      <c r="O77" s="189"/>
      <c r="Q77" t="str">
        <f t="shared" si="3"/>
        <v/>
      </c>
    </row>
    <row r="78" spans="1:17" ht="16.2" thickBot="1">
      <c r="A78" s="184"/>
      <c r="B78" s="187"/>
      <c r="D78" s="168"/>
      <c r="E78" s="201"/>
      <c r="F78" s="170"/>
      <c r="G78" s="171"/>
      <c r="H78" s="171"/>
      <c r="I78" s="164" t="str">
        <f t="shared" si="2"/>
        <v/>
      </c>
      <c r="N78" s="189"/>
      <c r="O78" s="189"/>
      <c r="Q78" t="str">
        <f t="shared" si="3"/>
        <v/>
      </c>
    </row>
    <row r="79" spans="1:17" ht="16.2" thickBot="1">
      <c r="A79" s="184"/>
      <c r="B79" s="187"/>
      <c r="D79" s="168"/>
      <c r="E79" s="201"/>
      <c r="F79" s="170"/>
      <c r="G79" s="171"/>
      <c r="H79" s="171"/>
      <c r="I79" s="164" t="str">
        <f t="shared" si="2"/>
        <v/>
      </c>
      <c r="N79" s="189"/>
      <c r="O79" s="189"/>
      <c r="Q79" t="str">
        <f t="shared" si="3"/>
        <v/>
      </c>
    </row>
    <row r="80" spans="1:17" ht="16.2" thickBot="1">
      <c r="A80" s="184"/>
      <c r="B80" s="187"/>
      <c r="D80" s="168"/>
      <c r="E80" s="201"/>
      <c r="F80" s="170"/>
      <c r="G80" s="171"/>
      <c r="H80" s="171"/>
      <c r="I80" s="164" t="str">
        <f t="shared" si="2"/>
        <v/>
      </c>
      <c r="N80" s="189"/>
      <c r="O80" s="189"/>
      <c r="Q80" t="str">
        <f t="shared" si="3"/>
        <v/>
      </c>
    </row>
    <row r="81" spans="1:17" ht="16.2" thickBot="1">
      <c r="A81" s="184"/>
      <c r="B81" s="187"/>
      <c r="D81" s="168"/>
      <c r="E81" s="201"/>
      <c r="F81" s="170"/>
      <c r="G81" s="171"/>
      <c r="H81" s="171"/>
      <c r="I81" s="164" t="str">
        <f t="shared" si="2"/>
        <v/>
      </c>
      <c r="N81" s="189"/>
      <c r="O81" s="189"/>
      <c r="Q81" t="str">
        <f t="shared" si="3"/>
        <v/>
      </c>
    </row>
    <row r="82" spans="1:17" ht="16.2" thickBot="1">
      <c r="A82" s="184"/>
      <c r="B82" s="187"/>
      <c r="D82" s="168"/>
      <c r="E82" s="201"/>
      <c r="F82" s="170"/>
      <c r="G82" s="171"/>
      <c r="H82" s="171"/>
      <c r="I82" s="164" t="str">
        <f t="shared" si="2"/>
        <v/>
      </c>
      <c r="N82" s="189"/>
      <c r="O82" s="189"/>
      <c r="Q82" t="str">
        <f t="shared" si="3"/>
        <v/>
      </c>
    </row>
    <row r="83" spans="1:17" ht="16.2" thickBot="1">
      <c r="A83" s="184"/>
      <c r="B83" s="187"/>
      <c r="D83" s="168"/>
      <c r="E83" s="201"/>
      <c r="F83" s="170"/>
      <c r="G83" s="171"/>
      <c r="H83" s="171"/>
      <c r="I83" s="164" t="str">
        <f t="shared" si="2"/>
        <v/>
      </c>
      <c r="N83" s="189"/>
      <c r="O83" s="189"/>
      <c r="Q83" t="str">
        <f t="shared" si="3"/>
        <v/>
      </c>
    </row>
    <row r="84" spans="1:17" ht="16.2" thickBot="1">
      <c r="A84" s="184"/>
      <c r="B84" s="187"/>
      <c r="D84" s="168"/>
      <c r="E84" s="201"/>
      <c r="F84" s="170"/>
      <c r="G84" s="171"/>
      <c r="H84" s="171"/>
      <c r="I84" s="164" t="str">
        <f t="shared" si="2"/>
        <v/>
      </c>
      <c r="N84" s="189"/>
      <c r="O84" s="189"/>
      <c r="Q84" t="str">
        <f t="shared" si="3"/>
        <v/>
      </c>
    </row>
    <row r="85" spans="1:17" ht="16.2" thickBot="1">
      <c r="A85" s="184"/>
      <c r="B85" s="187"/>
      <c r="D85" s="168"/>
      <c r="E85" s="201"/>
      <c r="F85" s="170"/>
      <c r="G85" s="171"/>
      <c r="H85" s="171"/>
      <c r="I85" s="164" t="str">
        <f t="shared" si="2"/>
        <v/>
      </c>
      <c r="N85" s="189"/>
      <c r="O85" s="189"/>
      <c r="Q85" t="str">
        <f t="shared" si="3"/>
        <v/>
      </c>
    </row>
    <row r="86" spans="1:17" ht="16.2" thickBot="1">
      <c r="A86" s="184"/>
      <c r="B86" s="187"/>
      <c r="D86" s="168"/>
      <c r="E86" s="201"/>
      <c r="F86" s="170"/>
      <c r="G86" s="171"/>
      <c r="H86" s="171"/>
      <c r="I86" s="164" t="str">
        <f t="shared" si="2"/>
        <v/>
      </c>
      <c r="N86" s="189"/>
      <c r="O86" s="189"/>
      <c r="Q86" t="str">
        <f t="shared" si="3"/>
        <v/>
      </c>
    </row>
    <row r="87" spans="1:17" ht="16.2" thickBot="1">
      <c r="A87" s="184"/>
      <c r="B87" s="187"/>
      <c r="D87" s="168"/>
      <c r="E87" s="201"/>
      <c r="F87" s="170"/>
      <c r="G87" s="171"/>
      <c r="H87" s="171"/>
      <c r="I87" s="164" t="str">
        <f t="shared" si="2"/>
        <v/>
      </c>
      <c r="N87" s="189"/>
      <c r="O87" s="189"/>
      <c r="Q87" t="str">
        <f t="shared" si="3"/>
        <v/>
      </c>
    </row>
    <row r="88" spans="1:17" ht="16.2" thickBot="1">
      <c r="A88" s="184"/>
      <c r="B88" s="187"/>
      <c r="D88" s="168"/>
      <c r="E88" s="201"/>
      <c r="F88" s="170"/>
      <c r="G88" s="171"/>
      <c r="H88" s="171"/>
      <c r="I88" s="164" t="str">
        <f t="shared" si="2"/>
        <v/>
      </c>
      <c r="N88" s="189"/>
      <c r="O88" s="189"/>
      <c r="Q88" t="str">
        <f t="shared" si="3"/>
        <v/>
      </c>
    </row>
    <row r="89" spans="1:17" ht="16.2" thickBot="1">
      <c r="A89" s="184"/>
      <c r="B89" s="187"/>
      <c r="D89" s="168"/>
      <c r="E89" s="201"/>
      <c r="F89" s="170"/>
      <c r="G89" s="171"/>
      <c r="H89" s="171"/>
      <c r="I89" s="164" t="str">
        <f t="shared" si="2"/>
        <v/>
      </c>
      <c r="N89" s="189"/>
      <c r="O89" s="189"/>
      <c r="Q89" t="str">
        <f t="shared" si="3"/>
        <v/>
      </c>
    </row>
    <row r="90" spans="1:17" ht="16.2" thickBot="1">
      <c r="A90" s="184"/>
      <c r="B90" s="187"/>
      <c r="D90" s="168"/>
      <c r="E90" s="201"/>
      <c r="F90" s="170"/>
      <c r="G90" s="171"/>
      <c r="H90" s="171"/>
      <c r="I90" s="164" t="str">
        <f t="shared" si="2"/>
        <v/>
      </c>
      <c r="N90" s="189"/>
      <c r="O90" s="189"/>
      <c r="Q90" t="str">
        <f t="shared" si="3"/>
        <v/>
      </c>
    </row>
    <row r="91" spans="1:17" ht="16.2" thickBot="1">
      <c r="A91" s="184"/>
      <c r="B91" s="187"/>
      <c r="D91" s="168"/>
      <c r="E91" s="201"/>
      <c r="F91" s="170"/>
      <c r="G91" s="171"/>
      <c r="H91" s="171"/>
      <c r="I91" s="164" t="str">
        <f t="shared" si="2"/>
        <v/>
      </c>
      <c r="N91" s="189"/>
      <c r="O91" s="189"/>
      <c r="Q91" t="str">
        <f t="shared" si="3"/>
        <v/>
      </c>
    </row>
    <row r="92" spans="1:17" ht="16.2" thickBot="1">
      <c r="A92" s="184"/>
      <c r="B92" s="187"/>
      <c r="D92" s="168"/>
      <c r="E92" s="201"/>
      <c r="F92" s="170"/>
      <c r="G92" s="171"/>
      <c r="H92" s="171"/>
      <c r="I92" s="164" t="str">
        <f t="shared" si="2"/>
        <v/>
      </c>
      <c r="N92" s="189"/>
      <c r="O92" s="189"/>
      <c r="Q92" t="str">
        <f t="shared" si="3"/>
        <v/>
      </c>
    </row>
    <row r="93" spans="1:17" ht="16.2" thickBot="1">
      <c r="A93" s="184"/>
      <c r="B93" s="187"/>
      <c r="D93" s="168"/>
      <c r="E93" s="201"/>
      <c r="F93" s="170"/>
      <c r="G93" s="171"/>
      <c r="H93" s="171"/>
      <c r="I93" s="164" t="str">
        <f t="shared" si="2"/>
        <v/>
      </c>
      <c r="N93" s="189"/>
      <c r="O93" s="189"/>
      <c r="Q93" t="str">
        <f t="shared" si="3"/>
        <v/>
      </c>
    </row>
    <row r="94" spans="1:17" ht="16.2" thickBot="1">
      <c r="A94" s="184"/>
      <c r="B94" s="187"/>
      <c r="D94" s="168"/>
      <c r="E94" s="201"/>
      <c r="F94" s="170"/>
      <c r="G94" s="171"/>
      <c r="H94" s="171"/>
      <c r="I94" s="164" t="str">
        <f t="shared" si="2"/>
        <v/>
      </c>
      <c r="N94" s="189"/>
      <c r="O94" s="189"/>
      <c r="Q94" t="str">
        <f t="shared" si="3"/>
        <v/>
      </c>
    </row>
    <row r="95" spans="1:17" ht="16.2" thickBot="1">
      <c r="A95" s="184"/>
      <c r="B95" s="187"/>
      <c r="D95" s="168"/>
      <c r="E95" s="201"/>
      <c r="F95" s="170"/>
      <c r="G95" s="171"/>
      <c r="H95" s="171"/>
      <c r="I95" s="164" t="str">
        <f t="shared" si="2"/>
        <v/>
      </c>
      <c r="N95" s="189"/>
      <c r="O95" s="189"/>
      <c r="Q95" t="str">
        <f t="shared" si="3"/>
        <v/>
      </c>
    </row>
    <row r="96" spans="1:17" ht="16.2" thickBot="1">
      <c r="A96" s="184"/>
      <c r="B96" s="187"/>
      <c r="D96" s="168"/>
      <c r="E96" s="201"/>
      <c r="F96" s="170"/>
      <c r="G96" s="171"/>
      <c r="H96" s="171"/>
      <c r="I96" s="164" t="str">
        <f t="shared" si="2"/>
        <v/>
      </c>
      <c r="N96" s="189"/>
      <c r="O96" s="189"/>
      <c r="Q96" t="str">
        <f t="shared" si="3"/>
        <v/>
      </c>
    </row>
    <row r="97" spans="1:17" ht="16.2" thickBot="1">
      <c r="A97" s="184"/>
      <c r="B97" s="187"/>
      <c r="D97" s="168"/>
      <c r="E97" s="201"/>
      <c r="F97" s="170"/>
      <c r="G97" s="171"/>
      <c r="H97" s="171"/>
      <c r="I97" s="164" t="str">
        <f t="shared" si="2"/>
        <v/>
      </c>
      <c r="N97" s="189"/>
      <c r="O97" s="189"/>
      <c r="Q97" t="str">
        <f t="shared" si="3"/>
        <v/>
      </c>
    </row>
    <row r="98" spans="1:17" ht="16.2" thickBot="1">
      <c r="A98" s="184"/>
      <c r="B98" s="187"/>
      <c r="D98" s="168"/>
      <c r="E98" s="201"/>
      <c r="F98" s="170"/>
      <c r="G98" s="171"/>
      <c r="H98" s="171"/>
      <c r="I98" s="164" t="str">
        <f t="shared" si="2"/>
        <v/>
      </c>
      <c r="N98" s="189"/>
      <c r="O98" s="189"/>
      <c r="Q98" t="str">
        <f t="shared" si="3"/>
        <v/>
      </c>
    </row>
    <row r="99" spans="1:17" ht="16.2" thickBot="1">
      <c r="A99" s="184"/>
      <c r="B99" s="187"/>
      <c r="D99" s="168"/>
      <c r="E99" s="201"/>
      <c r="F99" s="170"/>
      <c r="G99" s="171"/>
      <c r="H99" s="171"/>
      <c r="I99" s="164" t="str">
        <f t="shared" si="2"/>
        <v/>
      </c>
      <c r="N99" s="189"/>
      <c r="O99" s="189"/>
      <c r="Q99" t="str">
        <f t="shared" si="3"/>
        <v/>
      </c>
    </row>
    <row r="100" spans="1:17" ht="16.2" thickBot="1">
      <c r="A100" s="184"/>
      <c r="B100" s="187"/>
      <c r="D100" s="168"/>
      <c r="E100" s="201"/>
      <c r="F100" s="170"/>
      <c r="G100" s="171"/>
      <c r="H100" s="171"/>
      <c r="I100" s="164" t="str">
        <f t="shared" si="2"/>
        <v/>
      </c>
      <c r="N100" s="189"/>
      <c r="O100" s="189"/>
      <c r="Q100" t="str">
        <f t="shared" si="3"/>
        <v/>
      </c>
    </row>
    <row r="101" spans="1:17" ht="16.2" thickBot="1">
      <c r="A101" s="184"/>
      <c r="B101" s="187"/>
      <c r="D101" s="168"/>
      <c r="E101" s="201"/>
      <c r="F101" s="170"/>
      <c r="G101" s="171"/>
      <c r="H101" s="171"/>
      <c r="I101" s="164" t="str">
        <f t="shared" si="2"/>
        <v/>
      </c>
      <c r="N101" s="189"/>
      <c r="O101" s="189"/>
      <c r="Q101" t="str">
        <f t="shared" si="3"/>
        <v/>
      </c>
    </row>
    <row r="102" spans="1:17" ht="16.2" thickBot="1">
      <c r="A102" s="184"/>
      <c r="B102" s="187"/>
      <c r="D102" s="168"/>
      <c r="E102" s="201"/>
      <c r="F102" s="170"/>
      <c r="G102" s="171"/>
      <c r="H102" s="171"/>
      <c r="I102" s="164" t="str">
        <f t="shared" si="2"/>
        <v/>
      </c>
      <c r="N102" s="189"/>
      <c r="O102" s="189"/>
      <c r="Q102" t="str">
        <f t="shared" si="3"/>
        <v/>
      </c>
    </row>
    <row r="103" spans="1:17" ht="16.2" thickBot="1">
      <c r="A103" s="184"/>
      <c r="B103" s="187"/>
      <c r="D103" s="168"/>
      <c r="E103" s="201"/>
      <c r="F103" s="170"/>
      <c r="G103" s="171"/>
      <c r="H103" s="171"/>
      <c r="I103" s="164" t="str">
        <f t="shared" si="2"/>
        <v/>
      </c>
      <c r="N103" s="189"/>
      <c r="O103" s="189"/>
      <c r="Q103" t="str">
        <f t="shared" si="3"/>
        <v/>
      </c>
    </row>
    <row r="104" spans="1:17" ht="16.2" thickBot="1">
      <c r="A104" s="184"/>
      <c r="B104" s="187"/>
      <c r="D104" s="168"/>
      <c r="E104" s="201"/>
      <c r="F104" s="170"/>
      <c r="G104" s="171"/>
      <c r="H104" s="171"/>
      <c r="I104" s="164" t="str">
        <f t="shared" si="2"/>
        <v/>
      </c>
      <c r="N104" s="189"/>
      <c r="O104" s="189"/>
      <c r="Q104" t="str">
        <f t="shared" si="3"/>
        <v/>
      </c>
    </row>
    <row r="105" spans="1:17" ht="16.2" thickBot="1">
      <c r="A105" s="184"/>
      <c r="B105" s="187"/>
      <c r="D105" s="168"/>
      <c r="E105" s="201"/>
      <c r="F105" s="170"/>
      <c r="G105" s="171"/>
      <c r="H105" s="171"/>
      <c r="I105" s="164" t="str">
        <f t="shared" si="2"/>
        <v/>
      </c>
      <c r="N105" s="189"/>
      <c r="O105" s="189"/>
      <c r="Q105" t="str">
        <f t="shared" si="3"/>
        <v/>
      </c>
    </row>
    <row r="106" spans="1:17" ht="16.2" thickBot="1">
      <c r="A106" s="184"/>
      <c r="B106" s="187"/>
      <c r="D106" s="168"/>
      <c r="E106" s="201"/>
      <c r="F106" s="170"/>
      <c r="G106" s="171"/>
      <c r="H106" s="171"/>
      <c r="I106" s="164" t="str">
        <f t="shared" si="2"/>
        <v/>
      </c>
      <c r="N106" s="189"/>
      <c r="O106" s="189"/>
      <c r="Q106" t="str">
        <f t="shared" si="3"/>
        <v/>
      </c>
    </row>
    <row r="107" spans="1:17" ht="16.2" thickBot="1">
      <c r="A107" s="184"/>
      <c r="B107" s="187"/>
      <c r="D107" s="168"/>
      <c r="E107" s="201"/>
      <c r="F107" s="170"/>
      <c r="G107" s="171"/>
      <c r="H107" s="171"/>
      <c r="I107" s="164" t="str">
        <f t="shared" si="2"/>
        <v/>
      </c>
      <c r="N107" s="189"/>
      <c r="O107" s="189"/>
      <c r="Q107" t="str">
        <f t="shared" si="3"/>
        <v/>
      </c>
    </row>
    <row r="108" spans="1:17" ht="16.2" thickBot="1">
      <c r="A108" s="184"/>
      <c r="B108" s="187"/>
      <c r="D108" s="168"/>
      <c r="E108" s="201"/>
      <c r="F108" s="170"/>
      <c r="G108" s="171"/>
      <c r="H108" s="171"/>
      <c r="I108" s="164" t="str">
        <f t="shared" si="2"/>
        <v/>
      </c>
      <c r="N108" s="189"/>
      <c r="O108" s="189"/>
      <c r="Q108" t="str">
        <f t="shared" si="3"/>
        <v/>
      </c>
    </row>
    <row r="109" spans="1:17" ht="16.2" thickBot="1">
      <c r="A109" s="184"/>
      <c r="B109" s="187"/>
      <c r="D109" s="168"/>
      <c r="E109" s="201"/>
      <c r="F109" s="170"/>
      <c r="G109" s="171"/>
      <c r="H109" s="171"/>
      <c r="I109" s="164" t="str">
        <f t="shared" si="2"/>
        <v/>
      </c>
      <c r="N109" s="189"/>
      <c r="O109" s="189"/>
      <c r="Q109" t="str">
        <f t="shared" si="3"/>
        <v/>
      </c>
    </row>
    <row r="110" spans="1:17" ht="16.2" thickBot="1">
      <c r="A110" s="184"/>
      <c r="B110" s="187"/>
      <c r="D110" s="168"/>
      <c r="E110" s="201"/>
      <c r="F110" s="170"/>
      <c r="G110" s="171"/>
      <c r="H110" s="171"/>
      <c r="I110" s="164" t="str">
        <f t="shared" si="2"/>
        <v/>
      </c>
      <c r="N110" s="189"/>
      <c r="O110" s="189"/>
      <c r="Q110" t="str">
        <f t="shared" si="3"/>
        <v/>
      </c>
    </row>
    <row r="111" spans="1:17" ht="16.2" thickBot="1">
      <c r="A111" s="184"/>
      <c r="B111" s="187"/>
      <c r="D111" s="168"/>
      <c r="E111" s="201"/>
      <c r="F111" s="170"/>
      <c r="G111" s="171"/>
      <c r="H111" s="171"/>
      <c r="I111" s="164" t="str">
        <f t="shared" si="2"/>
        <v/>
      </c>
      <c r="N111" s="189"/>
      <c r="O111" s="189"/>
      <c r="Q111" t="str">
        <f t="shared" si="3"/>
        <v/>
      </c>
    </row>
    <row r="112" spans="1:17" ht="16.2" thickBot="1">
      <c r="A112" s="184"/>
      <c r="B112" s="187"/>
      <c r="D112" s="168"/>
      <c r="E112" s="201"/>
      <c r="F112" s="170"/>
      <c r="G112" s="171"/>
      <c r="H112" s="171"/>
      <c r="I112" s="164" t="str">
        <f t="shared" si="2"/>
        <v/>
      </c>
      <c r="N112" s="189"/>
      <c r="O112" s="189"/>
      <c r="Q112" t="str">
        <f t="shared" si="3"/>
        <v/>
      </c>
    </row>
    <row r="113" spans="1:17" ht="16.2" thickBot="1">
      <c r="A113" s="184"/>
      <c r="B113" s="187"/>
      <c r="D113" s="168"/>
      <c r="E113" s="201"/>
      <c r="F113" s="170"/>
      <c r="G113" s="171"/>
      <c r="H113" s="171"/>
      <c r="I113" s="164" t="str">
        <f t="shared" si="2"/>
        <v/>
      </c>
      <c r="N113" s="189"/>
      <c r="O113" s="189"/>
      <c r="Q113" t="str">
        <f t="shared" si="3"/>
        <v/>
      </c>
    </row>
    <row r="114" spans="1:17" ht="16.2" thickBot="1">
      <c r="A114" s="184"/>
      <c r="B114" s="187"/>
      <c r="D114" s="168"/>
      <c r="E114" s="201"/>
      <c r="F114" s="170"/>
      <c r="G114" s="171"/>
      <c r="H114" s="171"/>
      <c r="I114" s="164" t="str">
        <f t="shared" si="2"/>
        <v/>
      </c>
      <c r="N114" s="189"/>
      <c r="O114" s="189"/>
      <c r="Q114" t="str">
        <f t="shared" si="3"/>
        <v/>
      </c>
    </row>
    <row r="115" spans="1:17" ht="16.2" thickBot="1">
      <c r="A115" s="184"/>
      <c r="B115" s="187"/>
      <c r="D115" s="168"/>
      <c r="E115" s="201"/>
      <c r="F115" s="170"/>
      <c r="G115" s="171"/>
      <c r="H115" s="171"/>
      <c r="I115" s="164" t="str">
        <f t="shared" si="2"/>
        <v/>
      </c>
      <c r="N115" s="189"/>
      <c r="O115" s="189"/>
      <c r="Q115" t="str">
        <f t="shared" si="3"/>
        <v/>
      </c>
    </row>
    <row r="116" spans="1:17" ht="16.2" thickBot="1">
      <c r="A116" s="184"/>
      <c r="B116" s="187"/>
      <c r="D116" s="168"/>
      <c r="E116" s="201"/>
      <c r="F116" s="170"/>
      <c r="G116" s="171"/>
      <c r="H116" s="171"/>
      <c r="I116" s="164" t="str">
        <f t="shared" si="2"/>
        <v/>
      </c>
      <c r="N116" s="189"/>
      <c r="O116" s="189"/>
      <c r="Q116" t="str">
        <f t="shared" si="3"/>
        <v/>
      </c>
    </row>
    <row r="117" spans="1:17" ht="16.2" thickBot="1">
      <c r="A117" s="184"/>
      <c r="B117" s="187"/>
      <c r="D117" s="168"/>
      <c r="E117" s="201"/>
      <c r="F117" s="170"/>
      <c r="G117" s="171"/>
      <c r="H117" s="171"/>
      <c r="I117" s="164" t="str">
        <f t="shared" si="2"/>
        <v/>
      </c>
      <c r="N117" s="189"/>
      <c r="O117" s="189"/>
      <c r="Q117" t="str">
        <f t="shared" si="3"/>
        <v/>
      </c>
    </row>
    <row r="118" spans="1:17" ht="16.2" thickBot="1">
      <c r="A118" s="184"/>
      <c r="B118" s="187"/>
      <c r="D118" s="168"/>
      <c r="E118" s="201"/>
      <c r="F118" s="170"/>
      <c r="G118" s="171"/>
      <c r="H118" s="171"/>
      <c r="I118" s="164" t="str">
        <f t="shared" si="2"/>
        <v/>
      </c>
      <c r="N118" s="189"/>
      <c r="O118" s="189"/>
      <c r="Q118" t="str">
        <f t="shared" si="3"/>
        <v/>
      </c>
    </row>
    <row r="119" spans="1:17" ht="16.2" thickBot="1">
      <c r="A119" s="184"/>
      <c r="B119" s="187"/>
      <c r="D119" s="168"/>
      <c r="E119" s="201"/>
      <c r="F119" s="170"/>
      <c r="G119" s="171"/>
      <c r="H119" s="171"/>
      <c r="I119" s="164" t="str">
        <f t="shared" si="2"/>
        <v/>
      </c>
      <c r="N119" s="189"/>
      <c r="O119" s="189"/>
      <c r="Q119" t="str">
        <f t="shared" si="3"/>
        <v/>
      </c>
    </row>
    <row r="120" spans="1:17" ht="16.2" thickBot="1">
      <c r="A120" s="184"/>
      <c r="B120" s="187"/>
      <c r="D120" s="168"/>
      <c r="E120" s="201"/>
      <c r="F120" s="170"/>
      <c r="G120" s="171"/>
      <c r="H120" s="171"/>
      <c r="I120" s="164" t="str">
        <f t="shared" si="2"/>
        <v/>
      </c>
      <c r="N120" s="189"/>
      <c r="O120" s="189"/>
      <c r="Q120" t="str">
        <f t="shared" si="3"/>
        <v/>
      </c>
    </row>
    <row r="121" spans="1:17" ht="16.2" thickBot="1">
      <c r="A121" s="184"/>
      <c r="B121" s="187"/>
      <c r="D121" s="168"/>
      <c r="E121" s="201"/>
      <c r="F121" s="170"/>
      <c r="G121" s="171"/>
      <c r="H121" s="171"/>
      <c r="I121" s="164" t="str">
        <f t="shared" si="2"/>
        <v/>
      </c>
      <c r="N121" s="189"/>
      <c r="O121" s="189"/>
      <c r="Q121" t="str">
        <f t="shared" si="3"/>
        <v/>
      </c>
    </row>
    <row r="122" spans="1:17" ht="16.2" thickBot="1">
      <c r="A122" s="184"/>
      <c r="B122" s="187"/>
      <c r="D122" s="168"/>
      <c r="E122" s="201"/>
      <c r="F122" s="170"/>
      <c r="G122" s="171"/>
      <c r="H122" s="171"/>
      <c r="I122" s="164" t="str">
        <f t="shared" si="2"/>
        <v/>
      </c>
      <c r="N122" s="189"/>
      <c r="O122" s="189"/>
      <c r="Q122" t="str">
        <f t="shared" si="3"/>
        <v/>
      </c>
    </row>
    <row r="123" spans="1:17" ht="16.2" thickBot="1">
      <c r="A123" s="184"/>
      <c r="B123" s="187"/>
      <c r="D123" s="168"/>
      <c r="E123" s="201"/>
      <c r="F123" s="170"/>
      <c r="G123" s="171"/>
      <c r="H123" s="171"/>
      <c r="I123" s="164" t="str">
        <f t="shared" si="2"/>
        <v/>
      </c>
      <c r="N123" s="189"/>
      <c r="O123" s="189"/>
      <c r="Q123" t="str">
        <f t="shared" si="3"/>
        <v/>
      </c>
    </row>
    <row r="124" spans="1:17" ht="16.2" thickBot="1">
      <c r="A124" s="184"/>
      <c r="B124" s="187"/>
      <c r="D124" s="168"/>
      <c r="E124" s="201"/>
      <c r="F124" s="170"/>
      <c r="G124" s="171"/>
      <c r="H124" s="171"/>
      <c r="I124" s="164" t="str">
        <f t="shared" si="2"/>
        <v/>
      </c>
      <c r="N124" s="189"/>
      <c r="O124" s="189"/>
      <c r="Q124" t="str">
        <f t="shared" si="3"/>
        <v/>
      </c>
    </row>
    <row r="125" spans="1:17" ht="16.2" thickBot="1">
      <c r="A125" s="184"/>
      <c r="B125" s="187"/>
      <c r="D125" s="168"/>
      <c r="E125" s="201"/>
      <c r="F125" s="170"/>
      <c r="G125" s="171"/>
      <c r="H125" s="171"/>
      <c r="I125" s="164" t="str">
        <f t="shared" si="2"/>
        <v/>
      </c>
      <c r="N125" s="189"/>
      <c r="O125" s="189"/>
      <c r="Q125" t="str">
        <f t="shared" si="3"/>
        <v/>
      </c>
    </row>
    <row r="126" spans="1:17" ht="16.2" thickBot="1">
      <c r="A126" s="184"/>
      <c r="B126" s="187"/>
      <c r="D126" s="168"/>
      <c r="E126" s="201"/>
      <c r="F126" s="170"/>
      <c r="G126" s="171"/>
      <c r="H126" s="171"/>
      <c r="I126" s="164" t="str">
        <f t="shared" si="2"/>
        <v/>
      </c>
      <c r="N126" s="189"/>
      <c r="O126" s="189"/>
      <c r="Q126" t="str">
        <f t="shared" si="3"/>
        <v/>
      </c>
    </row>
    <row r="127" spans="1:17" ht="16.2" thickBot="1">
      <c r="A127" s="184"/>
      <c r="B127" s="187"/>
      <c r="D127" s="168"/>
      <c r="E127" s="201"/>
      <c r="F127" s="170"/>
      <c r="G127" s="171"/>
      <c r="H127" s="171"/>
      <c r="I127" s="164" t="str">
        <f t="shared" si="2"/>
        <v/>
      </c>
      <c r="N127" s="189"/>
      <c r="O127" s="189"/>
      <c r="Q127" t="str">
        <f t="shared" si="3"/>
        <v/>
      </c>
    </row>
    <row r="128" spans="1:17" ht="16.2" thickBot="1">
      <c r="A128" s="184"/>
      <c r="B128" s="187"/>
      <c r="D128" s="168"/>
      <c r="E128" s="201"/>
      <c r="F128" s="170"/>
      <c r="G128" s="171"/>
      <c r="H128" s="171"/>
      <c r="I128" s="164" t="str">
        <f t="shared" si="2"/>
        <v/>
      </c>
      <c r="N128" s="189"/>
      <c r="O128" s="189"/>
      <c r="Q128" t="str">
        <f t="shared" si="3"/>
        <v/>
      </c>
    </row>
    <row r="129" spans="1:17" ht="16.2" thickBot="1">
      <c r="A129" s="184"/>
      <c r="B129" s="187"/>
      <c r="D129" s="168"/>
      <c r="E129" s="201"/>
      <c r="F129" s="170"/>
      <c r="G129" s="171"/>
      <c r="H129" s="171"/>
      <c r="I129" s="164" t="str">
        <f t="shared" si="2"/>
        <v/>
      </c>
      <c r="N129" s="189"/>
      <c r="O129" s="189"/>
      <c r="Q129" t="str">
        <f t="shared" si="3"/>
        <v/>
      </c>
    </row>
    <row r="130" spans="1:17" ht="16.2" thickBot="1">
      <c r="A130" s="184"/>
      <c r="B130" s="187"/>
      <c r="D130" s="168"/>
      <c r="E130" s="201"/>
      <c r="F130" s="170"/>
      <c r="G130" s="171"/>
      <c r="H130" s="171"/>
      <c r="I130" s="164" t="str">
        <f t="shared" si="2"/>
        <v/>
      </c>
      <c r="N130" s="189"/>
      <c r="O130" s="189"/>
      <c r="Q130" t="str">
        <f t="shared" si="3"/>
        <v/>
      </c>
    </row>
    <row r="131" spans="1:17" ht="16.2" thickBot="1">
      <c r="A131" s="184"/>
      <c r="B131" s="187"/>
      <c r="D131" s="168"/>
      <c r="E131" s="201"/>
      <c r="F131" s="170"/>
      <c r="G131" s="171"/>
      <c r="H131" s="171"/>
      <c r="I131" s="164" t="str">
        <f t="shared" ref="I131:I194" si="4">IF(C131="","",LOGNORMDIST(EXP(C131),K$3,K$4))</f>
        <v/>
      </c>
      <c r="N131" s="189"/>
      <c r="O131" s="189"/>
      <c r="Q131" t="str">
        <f t="shared" ref="Q131:Q194" si="5">IF(C131="","",(1/EXP(C131))   *   EXP(  -POWER( (C131-K$3),2 ) / (2*K$4*K$4)   )    /    (K$4*SQRT(2*PI())))</f>
        <v/>
      </c>
    </row>
    <row r="132" spans="1:17" ht="16.2" thickBot="1">
      <c r="A132" s="184"/>
      <c r="B132" s="187"/>
      <c r="D132" s="168"/>
      <c r="E132" s="201"/>
      <c r="F132" s="170"/>
      <c r="G132" s="171"/>
      <c r="H132" s="171"/>
      <c r="I132" s="164" t="str">
        <f t="shared" si="4"/>
        <v/>
      </c>
      <c r="N132" s="189"/>
      <c r="O132" s="189"/>
      <c r="Q132" t="str">
        <f t="shared" si="5"/>
        <v/>
      </c>
    </row>
    <row r="133" spans="1:17" ht="16.2" thickBot="1">
      <c r="A133" s="184"/>
      <c r="B133" s="187"/>
      <c r="D133" s="168"/>
      <c r="E133" s="201"/>
      <c r="F133" s="170"/>
      <c r="G133" s="171"/>
      <c r="H133" s="171"/>
      <c r="I133" s="164" t="str">
        <f t="shared" si="4"/>
        <v/>
      </c>
      <c r="N133" s="189"/>
      <c r="O133" s="189"/>
      <c r="Q133" t="str">
        <f t="shared" si="5"/>
        <v/>
      </c>
    </row>
    <row r="134" spans="1:17" ht="16.2" thickBot="1">
      <c r="A134" s="184"/>
      <c r="B134" s="187"/>
      <c r="D134" s="168"/>
      <c r="E134" s="201"/>
      <c r="F134" s="170"/>
      <c r="G134" s="171"/>
      <c r="H134" s="171"/>
      <c r="I134" s="164" t="str">
        <f t="shared" si="4"/>
        <v/>
      </c>
      <c r="N134" s="189"/>
      <c r="O134" s="189"/>
      <c r="Q134" t="str">
        <f t="shared" si="5"/>
        <v/>
      </c>
    </row>
    <row r="135" spans="1:17" ht="16.2" thickBot="1">
      <c r="A135" s="184"/>
      <c r="B135" s="187"/>
      <c r="D135" s="168"/>
      <c r="E135" s="201"/>
      <c r="F135" s="170"/>
      <c r="G135" s="171"/>
      <c r="H135" s="171"/>
      <c r="I135" s="164" t="str">
        <f t="shared" si="4"/>
        <v/>
      </c>
      <c r="N135" s="189"/>
      <c r="O135" s="189"/>
      <c r="Q135" t="str">
        <f t="shared" si="5"/>
        <v/>
      </c>
    </row>
    <row r="136" spans="1:17" ht="16.2" thickBot="1">
      <c r="A136" s="184"/>
      <c r="B136" s="187"/>
      <c r="D136" s="168"/>
      <c r="E136" s="201"/>
      <c r="F136" s="170"/>
      <c r="G136" s="171"/>
      <c r="H136" s="171"/>
      <c r="I136" s="164" t="str">
        <f t="shared" si="4"/>
        <v/>
      </c>
      <c r="N136" s="189"/>
      <c r="O136" s="189"/>
      <c r="Q136" t="str">
        <f t="shared" si="5"/>
        <v/>
      </c>
    </row>
    <row r="137" spans="1:17" ht="16.2" thickBot="1">
      <c r="A137" s="184"/>
      <c r="B137" s="187"/>
      <c r="D137" s="168"/>
      <c r="E137" s="201"/>
      <c r="F137" s="170"/>
      <c r="G137" s="171"/>
      <c r="H137" s="171"/>
      <c r="I137" s="164" t="str">
        <f t="shared" si="4"/>
        <v/>
      </c>
      <c r="N137" s="189"/>
      <c r="O137" s="189"/>
      <c r="Q137" t="str">
        <f t="shared" si="5"/>
        <v/>
      </c>
    </row>
    <row r="138" spans="1:17" ht="16.2" thickBot="1">
      <c r="A138" s="184"/>
      <c r="B138" s="187"/>
      <c r="D138" s="168"/>
      <c r="E138" s="201"/>
      <c r="F138" s="170"/>
      <c r="G138" s="171"/>
      <c r="H138" s="171"/>
      <c r="I138" s="164" t="str">
        <f t="shared" si="4"/>
        <v/>
      </c>
      <c r="N138" s="189"/>
      <c r="O138" s="189"/>
      <c r="Q138" t="str">
        <f t="shared" si="5"/>
        <v/>
      </c>
    </row>
    <row r="139" spans="1:17" ht="16.2" thickBot="1">
      <c r="A139" s="184"/>
      <c r="B139" s="187"/>
      <c r="D139" s="168"/>
      <c r="E139" s="201"/>
      <c r="F139" s="170"/>
      <c r="G139" s="171"/>
      <c r="H139" s="171"/>
      <c r="I139" s="164" t="str">
        <f t="shared" si="4"/>
        <v/>
      </c>
      <c r="N139" s="189"/>
      <c r="O139" s="189"/>
      <c r="Q139" t="str">
        <f t="shared" si="5"/>
        <v/>
      </c>
    </row>
    <row r="140" spans="1:17" ht="16.2" thickBot="1">
      <c r="A140" s="184"/>
      <c r="B140" s="187"/>
      <c r="D140" s="168"/>
      <c r="E140" s="201"/>
      <c r="F140" s="170"/>
      <c r="G140" s="171"/>
      <c r="H140" s="171"/>
      <c r="I140" s="164" t="str">
        <f t="shared" si="4"/>
        <v/>
      </c>
      <c r="N140" s="189"/>
      <c r="O140" s="189"/>
      <c r="Q140" t="str">
        <f t="shared" si="5"/>
        <v/>
      </c>
    </row>
    <row r="141" spans="1:17" ht="16.2" thickBot="1">
      <c r="A141" s="184"/>
      <c r="B141" s="187"/>
      <c r="D141" s="168"/>
      <c r="E141" s="201"/>
      <c r="F141" s="170"/>
      <c r="G141" s="171"/>
      <c r="H141" s="171"/>
      <c r="I141" s="164" t="str">
        <f t="shared" si="4"/>
        <v/>
      </c>
      <c r="N141" s="189"/>
      <c r="O141" s="189"/>
      <c r="Q141" t="str">
        <f t="shared" si="5"/>
        <v/>
      </c>
    </row>
    <row r="142" spans="1:17" ht="16.2" thickBot="1">
      <c r="A142" s="184"/>
      <c r="B142" s="187"/>
      <c r="D142" s="168"/>
      <c r="E142" s="201"/>
      <c r="F142" s="170"/>
      <c r="G142" s="171"/>
      <c r="H142" s="171"/>
      <c r="I142" s="164" t="str">
        <f t="shared" si="4"/>
        <v/>
      </c>
      <c r="N142" s="189"/>
      <c r="O142" s="189"/>
      <c r="Q142" t="str">
        <f t="shared" si="5"/>
        <v/>
      </c>
    </row>
    <row r="143" spans="1:17" ht="16.2" thickBot="1">
      <c r="A143" s="184"/>
      <c r="B143" s="187"/>
      <c r="D143" s="168"/>
      <c r="E143" s="201"/>
      <c r="F143" s="170"/>
      <c r="G143" s="171"/>
      <c r="H143" s="171"/>
      <c r="I143" s="164" t="str">
        <f t="shared" si="4"/>
        <v/>
      </c>
      <c r="N143" s="189"/>
      <c r="O143" s="189"/>
      <c r="Q143" t="str">
        <f t="shared" si="5"/>
        <v/>
      </c>
    </row>
    <row r="144" spans="1:17" ht="16.2" thickBot="1">
      <c r="A144" s="184"/>
      <c r="B144" s="187"/>
      <c r="D144" s="168"/>
      <c r="E144" s="201"/>
      <c r="F144" s="170"/>
      <c r="G144" s="171"/>
      <c r="H144" s="171"/>
      <c r="I144" s="164" t="str">
        <f t="shared" si="4"/>
        <v/>
      </c>
      <c r="N144" s="189"/>
      <c r="O144" s="189"/>
      <c r="Q144" t="str">
        <f t="shared" si="5"/>
        <v/>
      </c>
    </row>
    <row r="145" spans="1:17" ht="16.2" thickBot="1">
      <c r="A145" s="184"/>
      <c r="B145" s="187"/>
      <c r="D145" s="168"/>
      <c r="E145" s="201"/>
      <c r="F145" s="170"/>
      <c r="G145" s="171"/>
      <c r="H145" s="171"/>
      <c r="I145" s="164" t="str">
        <f t="shared" si="4"/>
        <v/>
      </c>
      <c r="N145" s="189"/>
      <c r="O145" s="189"/>
      <c r="Q145" t="str">
        <f t="shared" si="5"/>
        <v/>
      </c>
    </row>
    <row r="146" spans="1:17" ht="16.2" thickBot="1">
      <c r="A146" s="184"/>
      <c r="B146" s="187"/>
      <c r="D146" s="168"/>
      <c r="E146" s="201"/>
      <c r="F146" s="170"/>
      <c r="G146" s="171"/>
      <c r="H146" s="171"/>
      <c r="I146" s="164" t="str">
        <f t="shared" si="4"/>
        <v/>
      </c>
      <c r="N146" s="189"/>
      <c r="O146" s="189"/>
      <c r="Q146" t="str">
        <f t="shared" si="5"/>
        <v/>
      </c>
    </row>
    <row r="147" spans="1:17" ht="16.2" thickBot="1">
      <c r="A147" s="184"/>
      <c r="B147" s="187"/>
      <c r="D147" s="168"/>
      <c r="E147" s="201"/>
      <c r="F147" s="170"/>
      <c r="G147" s="171"/>
      <c r="H147" s="171"/>
      <c r="I147" s="164" t="str">
        <f t="shared" si="4"/>
        <v/>
      </c>
      <c r="N147" s="189"/>
      <c r="O147" s="189"/>
      <c r="Q147" t="str">
        <f t="shared" si="5"/>
        <v/>
      </c>
    </row>
    <row r="148" spans="1:17" ht="16.2" thickBot="1">
      <c r="A148" s="184"/>
      <c r="B148" s="187"/>
      <c r="D148" s="168"/>
      <c r="E148" s="201"/>
      <c r="F148" s="170"/>
      <c r="G148" s="171"/>
      <c r="H148" s="171"/>
      <c r="I148" s="164" t="str">
        <f t="shared" si="4"/>
        <v/>
      </c>
      <c r="N148" s="189"/>
      <c r="O148" s="189"/>
      <c r="Q148" t="str">
        <f t="shared" si="5"/>
        <v/>
      </c>
    </row>
    <row r="149" spans="1:17" ht="16.2" thickBot="1">
      <c r="A149" s="184"/>
      <c r="B149" s="187"/>
      <c r="D149" s="168"/>
      <c r="E149" s="201"/>
      <c r="F149" s="170"/>
      <c r="G149" s="171"/>
      <c r="H149" s="171"/>
      <c r="I149" s="164" t="str">
        <f t="shared" si="4"/>
        <v/>
      </c>
      <c r="N149" s="189"/>
      <c r="O149" s="189"/>
      <c r="Q149" t="str">
        <f t="shared" si="5"/>
        <v/>
      </c>
    </row>
    <row r="150" spans="1:17" ht="16.2" thickBot="1">
      <c r="A150" s="184"/>
      <c r="B150" s="187"/>
      <c r="D150" s="168"/>
      <c r="E150" s="201"/>
      <c r="F150" s="170"/>
      <c r="G150" s="171"/>
      <c r="H150" s="171"/>
      <c r="I150" s="164" t="str">
        <f t="shared" si="4"/>
        <v/>
      </c>
      <c r="N150" s="189"/>
      <c r="O150" s="189"/>
      <c r="Q150" t="str">
        <f t="shared" si="5"/>
        <v/>
      </c>
    </row>
    <row r="151" spans="1:17" ht="16.2" thickBot="1">
      <c r="A151" s="184"/>
      <c r="B151" s="187"/>
      <c r="D151" s="168"/>
      <c r="E151" s="201"/>
      <c r="F151" s="170"/>
      <c r="G151" s="171"/>
      <c r="H151" s="171"/>
      <c r="I151" s="164" t="str">
        <f t="shared" si="4"/>
        <v/>
      </c>
      <c r="N151" s="189"/>
      <c r="O151" s="189"/>
      <c r="Q151" t="str">
        <f t="shared" si="5"/>
        <v/>
      </c>
    </row>
    <row r="152" spans="1:17" ht="16.2" thickBot="1">
      <c r="A152" s="184"/>
      <c r="B152" s="187"/>
      <c r="D152" s="168"/>
      <c r="E152" s="201"/>
      <c r="F152" s="170"/>
      <c r="G152" s="171"/>
      <c r="H152" s="171"/>
      <c r="I152" s="164" t="str">
        <f t="shared" si="4"/>
        <v/>
      </c>
      <c r="N152" s="189"/>
      <c r="O152" s="189"/>
      <c r="Q152" t="str">
        <f t="shared" si="5"/>
        <v/>
      </c>
    </row>
    <row r="153" spans="1:17" ht="16.2" thickBot="1">
      <c r="A153" s="184"/>
      <c r="B153" s="187"/>
      <c r="D153" s="168"/>
      <c r="E153" s="201"/>
      <c r="F153" s="170"/>
      <c r="G153" s="171"/>
      <c r="H153" s="171"/>
      <c r="I153" s="164" t="str">
        <f t="shared" si="4"/>
        <v/>
      </c>
      <c r="N153" s="189"/>
      <c r="O153" s="189"/>
      <c r="Q153" t="str">
        <f t="shared" si="5"/>
        <v/>
      </c>
    </row>
    <row r="154" spans="1:17" ht="16.2" thickBot="1">
      <c r="A154" s="184"/>
      <c r="B154" s="187"/>
      <c r="D154" s="168"/>
      <c r="E154" s="201"/>
      <c r="F154" s="170"/>
      <c r="G154" s="171"/>
      <c r="H154" s="171"/>
      <c r="I154" s="164" t="str">
        <f t="shared" si="4"/>
        <v/>
      </c>
      <c r="N154" s="189"/>
      <c r="O154" s="189"/>
      <c r="Q154" t="str">
        <f t="shared" si="5"/>
        <v/>
      </c>
    </row>
    <row r="155" spans="1:17" ht="16.2" thickBot="1">
      <c r="A155" s="184"/>
      <c r="B155" s="187"/>
      <c r="D155" s="168"/>
      <c r="E155" s="201"/>
      <c r="F155" s="170"/>
      <c r="G155" s="171"/>
      <c r="H155" s="171"/>
      <c r="I155" s="164" t="str">
        <f t="shared" si="4"/>
        <v/>
      </c>
      <c r="N155" s="189"/>
      <c r="O155" s="189"/>
      <c r="Q155" t="str">
        <f t="shared" si="5"/>
        <v/>
      </c>
    </row>
    <row r="156" spans="1:17" ht="16.2" thickBot="1">
      <c r="A156" s="184"/>
      <c r="B156" s="187"/>
      <c r="D156" s="168"/>
      <c r="E156" s="201"/>
      <c r="F156" s="170"/>
      <c r="G156" s="171"/>
      <c r="H156" s="171"/>
      <c r="I156" s="164" t="str">
        <f t="shared" si="4"/>
        <v/>
      </c>
      <c r="N156" s="189"/>
      <c r="O156" s="189"/>
      <c r="Q156" t="str">
        <f t="shared" si="5"/>
        <v/>
      </c>
    </row>
    <row r="157" spans="1:17" ht="16.2" thickBot="1">
      <c r="A157" s="184"/>
      <c r="B157" s="187"/>
      <c r="D157" s="168"/>
      <c r="E157" s="201"/>
      <c r="F157" s="170"/>
      <c r="G157" s="171"/>
      <c r="H157" s="171"/>
      <c r="I157" s="164" t="str">
        <f t="shared" si="4"/>
        <v/>
      </c>
      <c r="N157" s="189"/>
      <c r="O157" s="189"/>
      <c r="Q157" t="str">
        <f t="shared" si="5"/>
        <v/>
      </c>
    </row>
    <row r="158" spans="1:17" ht="16.2" thickBot="1">
      <c r="A158" s="184"/>
      <c r="B158" s="187"/>
      <c r="D158" s="168"/>
      <c r="E158" s="201"/>
      <c r="F158" s="170"/>
      <c r="G158" s="171"/>
      <c r="H158" s="171"/>
      <c r="I158" s="164" t="str">
        <f t="shared" si="4"/>
        <v/>
      </c>
      <c r="N158" s="189"/>
      <c r="O158" s="189"/>
      <c r="Q158" t="str">
        <f t="shared" si="5"/>
        <v/>
      </c>
    </row>
    <row r="159" spans="1:17" ht="16.2" thickBot="1">
      <c r="A159" s="184"/>
      <c r="B159" s="187"/>
      <c r="D159" s="168"/>
      <c r="E159" s="201"/>
      <c r="F159" s="170"/>
      <c r="G159" s="171"/>
      <c r="H159" s="171"/>
      <c r="I159" s="164" t="str">
        <f t="shared" si="4"/>
        <v/>
      </c>
      <c r="N159" s="189"/>
      <c r="O159" s="189"/>
      <c r="Q159" t="str">
        <f t="shared" si="5"/>
        <v/>
      </c>
    </row>
    <row r="160" spans="1:17" ht="16.2" thickBot="1">
      <c r="A160" s="184"/>
      <c r="B160" s="187"/>
      <c r="D160" s="168"/>
      <c r="E160" s="201"/>
      <c r="F160" s="170"/>
      <c r="G160" s="171"/>
      <c r="H160" s="171"/>
      <c r="I160" s="164" t="str">
        <f t="shared" si="4"/>
        <v/>
      </c>
      <c r="N160" s="189"/>
      <c r="O160" s="189"/>
      <c r="Q160" t="str">
        <f t="shared" si="5"/>
        <v/>
      </c>
    </row>
    <row r="161" spans="1:17" ht="16.2" thickBot="1">
      <c r="A161" s="184"/>
      <c r="B161" s="187"/>
      <c r="D161" s="168"/>
      <c r="E161" s="201"/>
      <c r="F161" s="170"/>
      <c r="G161" s="171"/>
      <c r="H161" s="171"/>
      <c r="I161" s="164" t="str">
        <f t="shared" si="4"/>
        <v/>
      </c>
      <c r="N161" s="189"/>
      <c r="O161" s="189"/>
      <c r="Q161" t="str">
        <f t="shared" si="5"/>
        <v/>
      </c>
    </row>
    <row r="162" spans="1:17" ht="16.2" thickBot="1">
      <c r="A162" s="184"/>
      <c r="B162" s="187"/>
      <c r="D162" s="168"/>
      <c r="E162" s="201"/>
      <c r="F162" s="170"/>
      <c r="G162" s="171"/>
      <c r="H162" s="171"/>
      <c r="I162" s="164" t="str">
        <f t="shared" si="4"/>
        <v/>
      </c>
      <c r="N162" s="189"/>
      <c r="O162" s="189"/>
      <c r="Q162" t="str">
        <f t="shared" si="5"/>
        <v/>
      </c>
    </row>
    <row r="163" spans="1:17" ht="16.2" thickBot="1">
      <c r="A163" s="184"/>
      <c r="B163" s="187"/>
      <c r="D163" s="168"/>
      <c r="E163" s="201"/>
      <c r="F163" s="170"/>
      <c r="G163" s="171"/>
      <c r="H163" s="171"/>
      <c r="I163" s="164" t="str">
        <f t="shared" si="4"/>
        <v/>
      </c>
      <c r="N163" s="189"/>
      <c r="O163" s="189"/>
      <c r="Q163" t="str">
        <f t="shared" si="5"/>
        <v/>
      </c>
    </row>
    <row r="164" spans="1:17" ht="16.2" thickBot="1">
      <c r="A164" s="184"/>
      <c r="B164" s="187"/>
      <c r="D164" s="168"/>
      <c r="E164" s="201"/>
      <c r="F164" s="170"/>
      <c r="G164" s="171"/>
      <c r="H164" s="171"/>
      <c r="I164" s="164" t="str">
        <f t="shared" si="4"/>
        <v/>
      </c>
      <c r="N164" s="189"/>
      <c r="O164" s="189"/>
      <c r="Q164" t="str">
        <f t="shared" si="5"/>
        <v/>
      </c>
    </row>
    <row r="165" spans="1:17" ht="16.2" thickBot="1">
      <c r="A165" s="184"/>
      <c r="B165" s="187"/>
      <c r="D165" s="168"/>
      <c r="E165" s="201"/>
      <c r="F165" s="170"/>
      <c r="G165" s="171"/>
      <c r="H165" s="171"/>
      <c r="I165" s="164" t="str">
        <f t="shared" si="4"/>
        <v/>
      </c>
      <c r="N165" s="189"/>
      <c r="O165" s="189"/>
      <c r="Q165" t="str">
        <f t="shared" si="5"/>
        <v/>
      </c>
    </row>
    <row r="166" spans="1:17" ht="16.2" thickBot="1">
      <c r="A166" s="184"/>
      <c r="B166" s="187"/>
      <c r="D166" s="168"/>
      <c r="E166" s="201"/>
      <c r="F166" s="170"/>
      <c r="G166" s="171"/>
      <c r="H166" s="171"/>
      <c r="I166" s="164" t="str">
        <f t="shared" si="4"/>
        <v/>
      </c>
      <c r="N166" s="189"/>
      <c r="O166" s="189"/>
      <c r="Q166" t="str">
        <f t="shared" si="5"/>
        <v/>
      </c>
    </row>
    <row r="167" spans="1:17" ht="16.2" thickBot="1">
      <c r="A167" s="184"/>
      <c r="B167" s="187"/>
      <c r="D167" s="168"/>
      <c r="E167" s="201"/>
      <c r="F167" s="170"/>
      <c r="G167" s="171"/>
      <c r="H167" s="171"/>
      <c r="I167" s="164" t="str">
        <f t="shared" si="4"/>
        <v/>
      </c>
      <c r="N167" s="189"/>
      <c r="O167" s="189"/>
      <c r="Q167" t="str">
        <f t="shared" si="5"/>
        <v/>
      </c>
    </row>
    <row r="168" spans="1:17" ht="16.2" thickBot="1">
      <c r="A168" s="184"/>
      <c r="B168" s="187"/>
      <c r="D168" s="168"/>
      <c r="E168" s="201"/>
      <c r="F168" s="170"/>
      <c r="G168" s="171"/>
      <c r="H168" s="171"/>
      <c r="I168" s="164" t="str">
        <f t="shared" si="4"/>
        <v/>
      </c>
      <c r="N168" s="189"/>
      <c r="O168" s="189"/>
      <c r="Q168" t="str">
        <f t="shared" si="5"/>
        <v/>
      </c>
    </row>
    <row r="169" spans="1:17" ht="16.2" thickBot="1">
      <c r="A169" s="184"/>
      <c r="B169" s="187"/>
      <c r="D169" s="168"/>
      <c r="E169" s="201"/>
      <c r="F169" s="170"/>
      <c r="G169" s="171"/>
      <c r="H169" s="171"/>
      <c r="I169" s="164" t="str">
        <f t="shared" si="4"/>
        <v/>
      </c>
      <c r="N169" s="189"/>
      <c r="O169" s="189"/>
      <c r="Q169" t="str">
        <f t="shared" si="5"/>
        <v/>
      </c>
    </row>
    <row r="170" spans="1:17" ht="16.2" thickBot="1">
      <c r="A170" s="184"/>
      <c r="B170" s="187"/>
      <c r="D170" s="168"/>
      <c r="E170" s="201"/>
      <c r="F170" s="170"/>
      <c r="G170" s="171"/>
      <c r="H170" s="171"/>
      <c r="I170" s="164" t="str">
        <f t="shared" si="4"/>
        <v/>
      </c>
      <c r="N170" s="189"/>
      <c r="O170" s="189"/>
      <c r="Q170" t="str">
        <f t="shared" si="5"/>
        <v/>
      </c>
    </row>
    <row r="171" spans="1:17" ht="16.2" thickBot="1">
      <c r="A171" s="184"/>
      <c r="B171" s="187"/>
      <c r="D171" s="168"/>
      <c r="E171" s="201"/>
      <c r="F171" s="170"/>
      <c r="G171" s="171"/>
      <c r="H171" s="171"/>
      <c r="I171" s="164" t="str">
        <f t="shared" si="4"/>
        <v/>
      </c>
      <c r="N171" s="189"/>
      <c r="O171" s="189"/>
      <c r="Q171" t="str">
        <f t="shared" si="5"/>
        <v/>
      </c>
    </row>
    <row r="172" spans="1:17" ht="16.2" thickBot="1">
      <c r="A172" s="184"/>
      <c r="B172" s="187"/>
      <c r="D172" s="168"/>
      <c r="E172" s="201"/>
      <c r="F172" s="170"/>
      <c r="G172" s="171"/>
      <c r="H172" s="171"/>
      <c r="I172" s="164" t="str">
        <f t="shared" si="4"/>
        <v/>
      </c>
      <c r="N172" s="189"/>
      <c r="O172" s="189"/>
      <c r="Q172" t="str">
        <f t="shared" si="5"/>
        <v/>
      </c>
    </row>
    <row r="173" spans="1:17" ht="16.2" thickBot="1">
      <c r="A173" s="184"/>
      <c r="B173" s="187"/>
      <c r="D173" s="168"/>
      <c r="E173" s="201"/>
      <c r="F173" s="170"/>
      <c r="G173" s="171"/>
      <c r="H173" s="171"/>
      <c r="I173" s="164" t="str">
        <f t="shared" si="4"/>
        <v/>
      </c>
      <c r="N173" s="189"/>
      <c r="O173" s="189"/>
      <c r="Q173" t="str">
        <f t="shared" si="5"/>
        <v/>
      </c>
    </row>
    <row r="174" spans="1:17" ht="16.2" thickBot="1">
      <c r="A174" s="184"/>
      <c r="B174" s="187"/>
      <c r="D174" s="168"/>
      <c r="E174" s="201"/>
      <c r="F174" s="170"/>
      <c r="G174" s="171"/>
      <c r="H174" s="171"/>
      <c r="I174" s="164" t="str">
        <f t="shared" si="4"/>
        <v/>
      </c>
      <c r="N174" s="189"/>
      <c r="O174" s="189"/>
      <c r="Q174" t="str">
        <f t="shared" si="5"/>
        <v/>
      </c>
    </row>
    <row r="175" spans="1:17" ht="16.2" thickBot="1">
      <c r="A175" s="184"/>
      <c r="B175" s="187"/>
      <c r="D175" s="168"/>
      <c r="E175" s="201"/>
      <c r="F175" s="170"/>
      <c r="G175" s="171"/>
      <c r="H175" s="171"/>
      <c r="I175" s="164" t="str">
        <f t="shared" si="4"/>
        <v/>
      </c>
      <c r="N175" s="189"/>
      <c r="O175" s="189"/>
      <c r="Q175" t="str">
        <f t="shared" si="5"/>
        <v/>
      </c>
    </row>
    <row r="176" spans="1:17" ht="16.2" thickBot="1">
      <c r="A176" s="184"/>
      <c r="B176" s="187"/>
      <c r="D176" s="168"/>
      <c r="E176" s="201"/>
      <c r="F176" s="170"/>
      <c r="G176" s="171"/>
      <c r="H176" s="171"/>
      <c r="I176" s="164" t="str">
        <f t="shared" si="4"/>
        <v/>
      </c>
      <c r="N176" s="189"/>
      <c r="O176" s="189"/>
      <c r="Q176" t="str">
        <f t="shared" si="5"/>
        <v/>
      </c>
    </row>
    <row r="177" spans="1:17" ht="16.2" thickBot="1">
      <c r="A177" s="184"/>
      <c r="B177" s="187"/>
      <c r="D177" s="168"/>
      <c r="E177" s="201"/>
      <c r="F177" s="170"/>
      <c r="G177" s="171"/>
      <c r="H177" s="171"/>
      <c r="I177" s="164" t="str">
        <f t="shared" si="4"/>
        <v/>
      </c>
      <c r="N177" s="189"/>
      <c r="O177" s="189"/>
      <c r="Q177" t="str">
        <f t="shared" si="5"/>
        <v/>
      </c>
    </row>
    <row r="178" spans="1:17" ht="16.2" thickBot="1">
      <c r="A178" s="184"/>
      <c r="B178" s="187"/>
      <c r="D178" s="168"/>
      <c r="E178" s="201"/>
      <c r="F178" s="170"/>
      <c r="G178" s="171"/>
      <c r="H178" s="171"/>
      <c r="I178" s="164" t="str">
        <f t="shared" si="4"/>
        <v/>
      </c>
      <c r="N178" s="189"/>
      <c r="O178" s="189"/>
      <c r="Q178" t="str">
        <f t="shared" si="5"/>
        <v/>
      </c>
    </row>
    <row r="179" spans="1:17" ht="16.2" thickBot="1">
      <c r="A179" s="184"/>
      <c r="B179" s="187"/>
      <c r="D179" s="168"/>
      <c r="E179" s="201"/>
      <c r="F179" s="170"/>
      <c r="G179" s="171"/>
      <c r="H179" s="171"/>
      <c r="I179" s="164" t="str">
        <f t="shared" si="4"/>
        <v/>
      </c>
      <c r="N179" s="189"/>
      <c r="O179" s="189"/>
      <c r="Q179" t="str">
        <f t="shared" si="5"/>
        <v/>
      </c>
    </row>
    <row r="180" spans="1:17" ht="16.2" thickBot="1">
      <c r="A180" s="184"/>
      <c r="B180" s="187"/>
      <c r="D180" s="168"/>
      <c r="E180" s="201"/>
      <c r="F180" s="170"/>
      <c r="G180" s="171"/>
      <c r="H180" s="171"/>
      <c r="I180" s="164" t="str">
        <f t="shared" si="4"/>
        <v/>
      </c>
      <c r="N180" s="189"/>
      <c r="O180" s="189"/>
      <c r="Q180" t="str">
        <f t="shared" si="5"/>
        <v/>
      </c>
    </row>
    <row r="181" spans="1:17" ht="16.2" thickBot="1">
      <c r="A181" s="184"/>
      <c r="B181" s="187"/>
      <c r="D181" s="168"/>
      <c r="E181" s="201"/>
      <c r="F181" s="170"/>
      <c r="G181" s="171"/>
      <c r="H181" s="171"/>
      <c r="I181" s="164" t="str">
        <f t="shared" si="4"/>
        <v/>
      </c>
      <c r="N181" s="189"/>
      <c r="O181" s="189"/>
      <c r="Q181" t="str">
        <f t="shared" si="5"/>
        <v/>
      </c>
    </row>
    <row r="182" spans="1:17" ht="16.2" thickBot="1">
      <c r="A182" s="184"/>
      <c r="B182" s="187"/>
      <c r="D182" s="168"/>
      <c r="E182" s="201"/>
      <c r="F182" s="170"/>
      <c r="G182" s="171"/>
      <c r="H182" s="171"/>
      <c r="I182" s="164" t="str">
        <f t="shared" si="4"/>
        <v/>
      </c>
      <c r="N182" s="189"/>
      <c r="O182" s="189"/>
      <c r="Q182" t="str">
        <f t="shared" si="5"/>
        <v/>
      </c>
    </row>
    <row r="183" spans="1:17" ht="16.2" thickBot="1">
      <c r="A183" s="184"/>
      <c r="B183" s="187"/>
      <c r="D183" s="168"/>
      <c r="E183" s="201"/>
      <c r="F183" s="170"/>
      <c r="G183" s="171"/>
      <c r="H183" s="171"/>
      <c r="I183" s="164" t="str">
        <f t="shared" si="4"/>
        <v/>
      </c>
      <c r="N183" s="189"/>
      <c r="O183" s="189"/>
      <c r="Q183" t="str">
        <f t="shared" si="5"/>
        <v/>
      </c>
    </row>
    <row r="184" spans="1:17" ht="16.2" thickBot="1">
      <c r="A184" s="184"/>
      <c r="B184" s="187"/>
      <c r="D184" s="168"/>
      <c r="E184" s="201"/>
      <c r="F184" s="170"/>
      <c r="G184" s="171"/>
      <c r="H184" s="171"/>
      <c r="I184" s="164" t="str">
        <f t="shared" si="4"/>
        <v/>
      </c>
      <c r="N184" s="189"/>
      <c r="O184" s="189"/>
      <c r="Q184" t="str">
        <f t="shared" si="5"/>
        <v/>
      </c>
    </row>
    <row r="185" spans="1:17" ht="16.2" thickBot="1">
      <c r="A185" s="184"/>
      <c r="B185" s="187"/>
      <c r="D185" s="168"/>
      <c r="E185" s="201"/>
      <c r="F185" s="170"/>
      <c r="G185" s="171"/>
      <c r="H185" s="171"/>
      <c r="I185" s="164" t="str">
        <f t="shared" si="4"/>
        <v/>
      </c>
      <c r="N185" s="189"/>
      <c r="O185" s="189"/>
      <c r="Q185" t="str">
        <f t="shared" si="5"/>
        <v/>
      </c>
    </row>
    <row r="186" spans="1:17" ht="16.2" thickBot="1">
      <c r="A186" s="184"/>
      <c r="B186" s="187"/>
      <c r="D186" s="168"/>
      <c r="E186" s="201"/>
      <c r="F186" s="170"/>
      <c r="G186" s="171"/>
      <c r="H186" s="171"/>
      <c r="I186" s="164" t="str">
        <f t="shared" si="4"/>
        <v/>
      </c>
      <c r="N186" s="189"/>
      <c r="O186" s="189"/>
      <c r="Q186" t="str">
        <f t="shared" si="5"/>
        <v/>
      </c>
    </row>
    <row r="187" spans="1:17" ht="16.2" thickBot="1">
      <c r="A187" s="184"/>
      <c r="B187" s="187"/>
      <c r="D187" s="168"/>
      <c r="E187" s="201"/>
      <c r="F187" s="170"/>
      <c r="G187" s="171"/>
      <c r="H187" s="171"/>
      <c r="I187" s="164" t="str">
        <f t="shared" si="4"/>
        <v/>
      </c>
      <c r="N187" s="189"/>
      <c r="O187" s="189"/>
      <c r="Q187" t="str">
        <f t="shared" si="5"/>
        <v/>
      </c>
    </row>
    <row r="188" spans="1:17" ht="16.2" thickBot="1">
      <c r="A188" s="184"/>
      <c r="B188" s="187"/>
      <c r="D188" s="168"/>
      <c r="E188" s="201"/>
      <c r="F188" s="170"/>
      <c r="G188" s="171"/>
      <c r="H188" s="171"/>
      <c r="I188" s="164" t="str">
        <f t="shared" si="4"/>
        <v/>
      </c>
      <c r="N188" s="189"/>
      <c r="O188" s="189"/>
      <c r="Q188" t="str">
        <f t="shared" si="5"/>
        <v/>
      </c>
    </row>
    <row r="189" spans="1:17" ht="16.2" thickBot="1">
      <c r="A189" s="184"/>
      <c r="B189" s="187"/>
      <c r="D189" s="168"/>
      <c r="E189" s="201"/>
      <c r="F189" s="170"/>
      <c r="G189" s="171"/>
      <c r="H189" s="171"/>
      <c r="I189" s="164" t="str">
        <f t="shared" si="4"/>
        <v/>
      </c>
      <c r="N189" s="189"/>
      <c r="O189" s="189"/>
      <c r="Q189" t="str">
        <f t="shared" si="5"/>
        <v/>
      </c>
    </row>
    <row r="190" spans="1:17" ht="16.2" thickBot="1">
      <c r="A190" s="184"/>
      <c r="B190" s="187"/>
      <c r="D190" s="168"/>
      <c r="E190" s="201"/>
      <c r="F190" s="170"/>
      <c r="G190" s="171"/>
      <c r="H190" s="171"/>
      <c r="I190" s="164" t="str">
        <f t="shared" si="4"/>
        <v/>
      </c>
      <c r="N190" s="189"/>
      <c r="O190" s="189"/>
      <c r="Q190" t="str">
        <f t="shared" si="5"/>
        <v/>
      </c>
    </row>
    <row r="191" spans="1:17" ht="16.2" thickBot="1">
      <c r="A191" s="184"/>
      <c r="B191" s="187"/>
      <c r="D191" s="168"/>
      <c r="E191" s="201"/>
      <c r="F191" s="170"/>
      <c r="G191" s="171"/>
      <c r="H191" s="171"/>
      <c r="I191" s="164" t="str">
        <f t="shared" si="4"/>
        <v/>
      </c>
      <c r="N191" s="189"/>
      <c r="O191" s="189"/>
      <c r="Q191" t="str">
        <f t="shared" si="5"/>
        <v/>
      </c>
    </row>
    <row r="192" spans="1:17" ht="16.2" thickBot="1">
      <c r="A192" s="184"/>
      <c r="B192" s="187"/>
      <c r="D192" s="168"/>
      <c r="E192" s="201"/>
      <c r="F192" s="170"/>
      <c r="G192" s="171"/>
      <c r="H192" s="171"/>
      <c r="I192" s="164" t="str">
        <f t="shared" si="4"/>
        <v/>
      </c>
      <c r="N192" s="189"/>
      <c r="O192" s="189"/>
      <c r="Q192" t="str">
        <f t="shared" si="5"/>
        <v/>
      </c>
    </row>
    <row r="193" spans="1:17" ht="16.2" thickBot="1">
      <c r="A193" s="184"/>
      <c r="B193" s="187"/>
      <c r="D193" s="168"/>
      <c r="E193" s="201"/>
      <c r="F193" s="170"/>
      <c r="G193" s="171"/>
      <c r="H193" s="171"/>
      <c r="I193" s="164" t="str">
        <f t="shared" si="4"/>
        <v/>
      </c>
      <c r="N193" s="189"/>
      <c r="O193" s="189"/>
      <c r="Q193" t="str">
        <f t="shared" si="5"/>
        <v/>
      </c>
    </row>
    <row r="194" spans="1:17" ht="16.2" thickBot="1">
      <c r="A194" s="184"/>
      <c r="B194" s="187"/>
      <c r="D194" s="168"/>
      <c r="E194" s="201"/>
      <c r="F194" s="170"/>
      <c r="G194" s="171"/>
      <c r="H194" s="171"/>
      <c r="I194" s="164" t="str">
        <f t="shared" si="4"/>
        <v/>
      </c>
      <c r="N194" s="189"/>
      <c r="O194" s="189"/>
      <c r="Q194" t="str">
        <f t="shared" si="5"/>
        <v/>
      </c>
    </row>
    <row r="195" spans="1:17" ht="16.2" thickBot="1">
      <c r="A195" s="184"/>
      <c r="B195" s="187"/>
      <c r="D195" s="168"/>
      <c r="E195" s="201"/>
      <c r="F195" s="170"/>
      <c r="G195" s="171"/>
      <c r="H195" s="171"/>
      <c r="I195" s="164" t="str">
        <f t="shared" ref="I195:I258" si="6">IF(C195="","",LOGNORMDIST(EXP(C195),K$3,K$4))</f>
        <v/>
      </c>
      <c r="N195" s="189"/>
      <c r="O195" s="189"/>
      <c r="Q195" t="str">
        <f t="shared" ref="Q195:Q258" si="7">IF(C195="","",(1/EXP(C195))   *   EXP(  -POWER( (C195-K$3),2 ) / (2*K$4*K$4)   )    /    (K$4*SQRT(2*PI())))</f>
        <v/>
      </c>
    </row>
    <row r="196" spans="1:17" ht="16.2" thickBot="1">
      <c r="A196" s="184"/>
      <c r="B196" s="187"/>
      <c r="D196" s="168"/>
      <c r="E196" s="201"/>
      <c r="F196" s="170"/>
      <c r="G196" s="171"/>
      <c r="H196" s="171"/>
      <c r="I196" s="164" t="str">
        <f t="shared" si="6"/>
        <v/>
      </c>
      <c r="N196" s="189"/>
      <c r="O196" s="189"/>
      <c r="Q196" t="str">
        <f t="shared" si="7"/>
        <v/>
      </c>
    </row>
    <row r="197" spans="1:17" ht="16.2" thickBot="1">
      <c r="A197" s="184"/>
      <c r="B197" s="187"/>
      <c r="D197" s="168"/>
      <c r="E197" s="201"/>
      <c r="F197" s="170"/>
      <c r="G197" s="171"/>
      <c r="H197" s="171"/>
      <c r="I197" s="164" t="str">
        <f t="shared" si="6"/>
        <v/>
      </c>
      <c r="N197" s="189"/>
      <c r="O197" s="189"/>
      <c r="Q197" t="str">
        <f t="shared" si="7"/>
        <v/>
      </c>
    </row>
    <row r="198" spans="1:17" ht="16.2" thickBot="1">
      <c r="A198" s="184"/>
      <c r="B198" s="187"/>
      <c r="D198" s="168"/>
      <c r="E198" s="201"/>
      <c r="F198" s="170"/>
      <c r="G198" s="171"/>
      <c r="H198" s="171"/>
      <c r="I198" s="164" t="str">
        <f t="shared" si="6"/>
        <v/>
      </c>
      <c r="N198" s="189"/>
      <c r="O198" s="189"/>
      <c r="Q198" t="str">
        <f t="shared" si="7"/>
        <v/>
      </c>
    </row>
    <row r="199" spans="1:17" ht="16.2" thickBot="1">
      <c r="A199" s="184"/>
      <c r="B199" s="187"/>
      <c r="D199" s="168"/>
      <c r="E199" s="201"/>
      <c r="F199" s="170"/>
      <c r="G199" s="171"/>
      <c r="H199" s="171"/>
      <c r="I199" s="164" t="str">
        <f t="shared" si="6"/>
        <v/>
      </c>
      <c r="N199" s="189"/>
      <c r="O199" s="189"/>
      <c r="Q199" t="str">
        <f t="shared" si="7"/>
        <v/>
      </c>
    </row>
    <row r="200" spans="1:17" ht="16.2" thickBot="1">
      <c r="A200" s="184"/>
      <c r="B200" s="187"/>
      <c r="D200" s="168"/>
      <c r="E200" s="201"/>
      <c r="F200" s="170"/>
      <c r="G200" s="171"/>
      <c r="H200" s="171"/>
      <c r="I200" s="164" t="str">
        <f t="shared" si="6"/>
        <v/>
      </c>
      <c r="N200" s="189"/>
      <c r="O200" s="189"/>
      <c r="Q200" t="str">
        <f t="shared" si="7"/>
        <v/>
      </c>
    </row>
    <row r="201" spans="1:17" ht="16.2" thickBot="1">
      <c r="A201" s="184"/>
      <c r="B201" s="187"/>
      <c r="D201" s="168"/>
      <c r="E201" s="201"/>
      <c r="F201" s="170"/>
      <c r="G201" s="171"/>
      <c r="H201" s="171"/>
      <c r="I201" s="164" t="str">
        <f t="shared" si="6"/>
        <v/>
      </c>
      <c r="N201" s="189"/>
      <c r="O201" s="189"/>
      <c r="Q201" t="str">
        <f t="shared" si="7"/>
        <v/>
      </c>
    </row>
    <row r="202" spans="1:17" ht="16.2" thickBot="1">
      <c r="A202" s="184"/>
      <c r="B202" s="187"/>
      <c r="D202" s="168"/>
      <c r="E202" s="201"/>
      <c r="F202" s="170"/>
      <c r="G202" s="171"/>
      <c r="H202" s="171"/>
      <c r="I202" s="164" t="str">
        <f t="shared" si="6"/>
        <v/>
      </c>
      <c r="N202" s="189"/>
      <c r="O202" s="189"/>
      <c r="Q202" t="str">
        <f t="shared" si="7"/>
        <v/>
      </c>
    </row>
    <row r="203" spans="1:17" ht="16.2" thickBot="1">
      <c r="A203" s="184"/>
      <c r="B203" s="187"/>
      <c r="D203" s="168"/>
      <c r="E203" s="201"/>
      <c r="F203" s="170"/>
      <c r="G203" s="171"/>
      <c r="H203" s="171"/>
      <c r="I203" s="164" t="str">
        <f t="shared" si="6"/>
        <v/>
      </c>
      <c r="N203" s="189"/>
      <c r="O203" s="189"/>
      <c r="Q203" t="str">
        <f t="shared" si="7"/>
        <v/>
      </c>
    </row>
    <row r="204" spans="1:17" ht="16.2" thickBot="1">
      <c r="A204" s="184"/>
      <c r="B204" s="187"/>
      <c r="D204" s="168"/>
      <c r="E204" s="201"/>
      <c r="F204" s="170"/>
      <c r="G204" s="171"/>
      <c r="H204" s="171"/>
      <c r="I204" s="164" t="str">
        <f t="shared" si="6"/>
        <v/>
      </c>
      <c r="N204" s="189"/>
      <c r="O204" s="189"/>
      <c r="Q204" t="str">
        <f t="shared" si="7"/>
        <v/>
      </c>
    </row>
    <row r="205" spans="1:17" ht="16.2" thickBot="1">
      <c r="A205" s="184"/>
      <c r="B205" s="187"/>
      <c r="D205" s="168"/>
      <c r="E205" s="201"/>
      <c r="F205" s="170"/>
      <c r="G205" s="171"/>
      <c r="H205" s="171"/>
      <c r="I205" s="164" t="str">
        <f t="shared" si="6"/>
        <v/>
      </c>
      <c r="N205" s="189"/>
      <c r="O205" s="189"/>
      <c r="Q205" t="str">
        <f t="shared" si="7"/>
        <v/>
      </c>
    </row>
    <row r="206" spans="1:17" ht="16.2" thickBot="1">
      <c r="A206" s="184"/>
      <c r="B206" s="187"/>
      <c r="D206" s="168"/>
      <c r="E206" s="201"/>
      <c r="F206" s="170"/>
      <c r="G206" s="171"/>
      <c r="H206" s="171"/>
      <c r="I206" s="164" t="str">
        <f t="shared" si="6"/>
        <v/>
      </c>
      <c r="N206" s="189"/>
      <c r="O206" s="189"/>
      <c r="Q206" t="str">
        <f t="shared" si="7"/>
        <v/>
      </c>
    </row>
    <row r="207" spans="1:17" ht="16.2" thickBot="1">
      <c r="A207" s="184"/>
      <c r="B207" s="187"/>
      <c r="D207" s="168"/>
      <c r="E207" s="201"/>
      <c r="F207" s="170"/>
      <c r="G207" s="171"/>
      <c r="H207" s="171"/>
      <c r="I207" s="164" t="str">
        <f t="shared" si="6"/>
        <v/>
      </c>
      <c r="N207" s="189"/>
      <c r="O207" s="189"/>
      <c r="Q207" t="str">
        <f t="shared" si="7"/>
        <v/>
      </c>
    </row>
    <row r="208" spans="1:17" ht="16.2" thickBot="1">
      <c r="A208" s="184"/>
      <c r="B208" s="187"/>
      <c r="D208" s="168"/>
      <c r="E208" s="201"/>
      <c r="F208" s="170"/>
      <c r="G208" s="171"/>
      <c r="H208" s="171"/>
      <c r="I208" s="164" t="str">
        <f t="shared" si="6"/>
        <v/>
      </c>
      <c r="N208" s="189"/>
      <c r="O208" s="189"/>
      <c r="Q208" t="str">
        <f t="shared" si="7"/>
        <v/>
      </c>
    </row>
    <row r="209" spans="1:17" ht="16.2" thickBot="1">
      <c r="A209" s="184"/>
      <c r="B209" s="187"/>
      <c r="D209" s="168"/>
      <c r="E209" s="201"/>
      <c r="F209" s="170"/>
      <c r="G209" s="171"/>
      <c r="H209" s="171"/>
      <c r="I209" s="164" t="str">
        <f t="shared" si="6"/>
        <v/>
      </c>
      <c r="N209" s="189"/>
      <c r="O209" s="189"/>
      <c r="Q209" t="str">
        <f t="shared" si="7"/>
        <v/>
      </c>
    </row>
    <row r="210" spans="1:17" ht="16.2" thickBot="1">
      <c r="A210" s="184"/>
      <c r="B210" s="187"/>
      <c r="D210" s="168"/>
      <c r="E210" s="201"/>
      <c r="F210" s="170"/>
      <c r="G210" s="171"/>
      <c r="H210" s="171"/>
      <c r="I210" s="164" t="str">
        <f t="shared" si="6"/>
        <v/>
      </c>
      <c r="N210" s="189"/>
      <c r="O210" s="189"/>
      <c r="Q210" t="str">
        <f t="shared" si="7"/>
        <v/>
      </c>
    </row>
    <row r="211" spans="1:17" ht="16.2" thickBot="1">
      <c r="A211" s="184"/>
      <c r="B211" s="187"/>
      <c r="D211" s="168"/>
      <c r="E211" s="201"/>
      <c r="F211" s="170"/>
      <c r="G211" s="171"/>
      <c r="H211" s="171"/>
      <c r="I211" s="164" t="str">
        <f t="shared" si="6"/>
        <v/>
      </c>
      <c r="N211" s="189"/>
      <c r="O211" s="189"/>
      <c r="Q211" t="str">
        <f t="shared" si="7"/>
        <v/>
      </c>
    </row>
    <row r="212" spans="1:17" ht="16.2" thickBot="1">
      <c r="A212" s="184"/>
      <c r="B212" s="187"/>
      <c r="D212" s="168"/>
      <c r="E212" s="201"/>
      <c r="F212" s="170"/>
      <c r="G212" s="171"/>
      <c r="H212" s="171"/>
      <c r="I212" s="164" t="str">
        <f t="shared" si="6"/>
        <v/>
      </c>
      <c r="N212" s="189"/>
      <c r="O212" s="189"/>
      <c r="Q212" t="str">
        <f t="shared" si="7"/>
        <v/>
      </c>
    </row>
    <row r="213" spans="1:17" ht="16.2" thickBot="1">
      <c r="A213" s="184"/>
      <c r="B213" s="187"/>
      <c r="D213" s="168"/>
      <c r="E213" s="201"/>
      <c r="F213" s="170"/>
      <c r="G213" s="171"/>
      <c r="H213" s="171"/>
      <c r="I213" s="164" t="str">
        <f t="shared" si="6"/>
        <v/>
      </c>
      <c r="N213" s="189"/>
      <c r="O213" s="189"/>
      <c r="Q213" t="str">
        <f t="shared" si="7"/>
        <v/>
      </c>
    </row>
    <row r="214" spans="1:17" ht="16.2" thickBot="1">
      <c r="A214" s="184"/>
      <c r="B214" s="187"/>
      <c r="D214" s="168"/>
      <c r="E214" s="201"/>
      <c r="F214" s="170"/>
      <c r="G214" s="171"/>
      <c r="H214" s="171"/>
      <c r="I214" s="164" t="str">
        <f t="shared" si="6"/>
        <v/>
      </c>
      <c r="N214" s="189"/>
      <c r="O214" s="189"/>
      <c r="Q214" t="str">
        <f t="shared" si="7"/>
        <v/>
      </c>
    </row>
    <row r="215" spans="1:17" ht="16.2" thickBot="1">
      <c r="A215" s="184"/>
      <c r="B215" s="187"/>
      <c r="D215" s="168"/>
      <c r="E215" s="201"/>
      <c r="F215" s="170"/>
      <c r="G215" s="171"/>
      <c r="H215" s="171"/>
      <c r="I215" s="164" t="str">
        <f t="shared" si="6"/>
        <v/>
      </c>
      <c r="N215" s="189"/>
      <c r="O215" s="189"/>
      <c r="Q215" t="str">
        <f t="shared" si="7"/>
        <v/>
      </c>
    </row>
    <row r="216" spans="1:17" ht="16.2" thickBot="1">
      <c r="A216" s="184"/>
      <c r="B216" s="187"/>
      <c r="D216" s="168"/>
      <c r="E216" s="201"/>
      <c r="F216" s="170"/>
      <c r="G216" s="171"/>
      <c r="H216" s="171"/>
      <c r="I216" s="164" t="str">
        <f t="shared" si="6"/>
        <v/>
      </c>
      <c r="N216" s="189"/>
      <c r="O216" s="189"/>
      <c r="Q216" t="str">
        <f t="shared" si="7"/>
        <v/>
      </c>
    </row>
    <row r="217" spans="1:17" ht="16.2" thickBot="1">
      <c r="A217" s="184"/>
      <c r="B217" s="187"/>
      <c r="D217" s="168"/>
      <c r="E217" s="201"/>
      <c r="F217" s="170"/>
      <c r="G217" s="171"/>
      <c r="H217" s="171"/>
      <c r="I217" s="164" t="str">
        <f t="shared" si="6"/>
        <v/>
      </c>
      <c r="N217" s="189"/>
      <c r="O217" s="189"/>
      <c r="Q217" t="str">
        <f t="shared" si="7"/>
        <v/>
      </c>
    </row>
    <row r="218" spans="1:17" ht="16.2" thickBot="1">
      <c r="A218" s="184"/>
      <c r="B218" s="187"/>
      <c r="D218" s="168"/>
      <c r="E218" s="201"/>
      <c r="F218" s="170"/>
      <c r="G218" s="171"/>
      <c r="H218" s="171"/>
      <c r="I218" s="164" t="str">
        <f t="shared" si="6"/>
        <v/>
      </c>
      <c r="N218" s="189"/>
      <c r="O218" s="189"/>
      <c r="Q218" t="str">
        <f t="shared" si="7"/>
        <v/>
      </c>
    </row>
    <row r="219" spans="1:17" ht="16.2" thickBot="1">
      <c r="A219" s="184"/>
      <c r="B219" s="187"/>
      <c r="D219" s="168"/>
      <c r="E219" s="201"/>
      <c r="F219" s="170"/>
      <c r="G219" s="171"/>
      <c r="H219" s="171"/>
      <c r="I219" s="164" t="str">
        <f t="shared" si="6"/>
        <v/>
      </c>
      <c r="N219" s="189"/>
      <c r="O219" s="189"/>
      <c r="Q219" t="str">
        <f t="shared" si="7"/>
        <v/>
      </c>
    </row>
    <row r="220" spans="1:17" ht="16.2" thickBot="1">
      <c r="A220" s="184"/>
      <c r="B220" s="187"/>
      <c r="D220" s="168"/>
      <c r="E220" s="201"/>
      <c r="F220" s="170"/>
      <c r="G220" s="171"/>
      <c r="H220" s="171"/>
      <c r="I220" s="164" t="str">
        <f t="shared" si="6"/>
        <v/>
      </c>
      <c r="N220" s="189"/>
      <c r="O220" s="189"/>
      <c r="Q220" t="str">
        <f t="shared" si="7"/>
        <v/>
      </c>
    </row>
    <row r="221" spans="1:17" ht="16.2" thickBot="1">
      <c r="A221" s="184"/>
      <c r="B221" s="187"/>
      <c r="D221" s="168"/>
      <c r="E221" s="201"/>
      <c r="F221" s="170"/>
      <c r="G221" s="171"/>
      <c r="H221" s="171"/>
      <c r="I221" s="164" t="str">
        <f t="shared" si="6"/>
        <v/>
      </c>
      <c r="N221" s="189"/>
      <c r="O221" s="189"/>
      <c r="Q221" t="str">
        <f t="shared" si="7"/>
        <v/>
      </c>
    </row>
    <row r="222" spans="1:17" ht="16.2" thickBot="1">
      <c r="A222" s="184"/>
      <c r="B222" s="187"/>
      <c r="D222" s="168"/>
      <c r="E222" s="201"/>
      <c r="F222" s="170"/>
      <c r="G222" s="171"/>
      <c r="H222" s="171"/>
      <c r="I222" s="164" t="str">
        <f t="shared" si="6"/>
        <v/>
      </c>
      <c r="N222" s="189"/>
      <c r="O222" s="189"/>
      <c r="Q222" t="str">
        <f t="shared" si="7"/>
        <v/>
      </c>
    </row>
    <row r="223" spans="1:17" ht="16.2" thickBot="1">
      <c r="A223" s="184"/>
      <c r="B223" s="187"/>
      <c r="D223" s="168"/>
      <c r="E223" s="201"/>
      <c r="F223" s="170"/>
      <c r="G223" s="171"/>
      <c r="H223" s="171"/>
      <c r="I223" s="164" t="str">
        <f t="shared" si="6"/>
        <v/>
      </c>
      <c r="N223" s="189"/>
      <c r="O223" s="189"/>
      <c r="Q223" t="str">
        <f t="shared" si="7"/>
        <v/>
      </c>
    </row>
    <row r="224" spans="1:17" ht="16.2" thickBot="1">
      <c r="A224" s="184"/>
      <c r="B224" s="187"/>
      <c r="D224" s="168"/>
      <c r="E224" s="201"/>
      <c r="F224" s="170"/>
      <c r="G224" s="171"/>
      <c r="H224" s="171"/>
      <c r="I224" s="164" t="str">
        <f t="shared" si="6"/>
        <v/>
      </c>
      <c r="N224" s="189"/>
      <c r="O224" s="189"/>
      <c r="Q224" t="str">
        <f t="shared" si="7"/>
        <v/>
      </c>
    </row>
    <row r="225" spans="1:17" ht="16.2" thickBot="1">
      <c r="A225" s="184"/>
      <c r="B225" s="187"/>
      <c r="D225" s="168"/>
      <c r="E225" s="201"/>
      <c r="F225" s="170"/>
      <c r="G225" s="171"/>
      <c r="H225" s="171"/>
      <c r="I225" s="164" t="str">
        <f t="shared" si="6"/>
        <v/>
      </c>
      <c r="N225" s="189"/>
      <c r="O225" s="189"/>
      <c r="Q225" t="str">
        <f t="shared" si="7"/>
        <v/>
      </c>
    </row>
    <row r="226" spans="1:17" ht="16.2" thickBot="1">
      <c r="A226" s="184"/>
      <c r="B226" s="187"/>
      <c r="D226" s="168"/>
      <c r="E226" s="201"/>
      <c r="F226" s="170"/>
      <c r="G226" s="171"/>
      <c r="H226" s="171"/>
      <c r="I226" s="164" t="str">
        <f t="shared" si="6"/>
        <v/>
      </c>
      <c r="N226" s="189"/>
      <c r="O226" s="189"/>
      <c r="Q226" t="str">
        <f t="shared" si="7"/>
        <v/>
      </c>
    </row>
    <row r="227" spans="1:17" ht="16.2" thickBot="1">
      <c r="A227" s="184"/>
      <c r="B227" s="187"/>
      <c r="D227" s="168"/>
      <c r="E227" s="201"/>
      <c r="F227" s="170"/>
      <c r="G227" s="171"/>
      <c r="H227" s="171"/>
      <c r="I227" s="164" t="str">
        <f t="shared" si="6"/>
        <v/>
      </c>
      <c r="N227" s="189"/>
      <c r="O227" s="189"/>
      <c r="Q227" t="str">
        <f t="shared" si="7"/>
        <v/>
      </c>
    </row>
    <row r="228" spans="1:17" ht="16.2" thickBot="1">
      <c r="A228" s="184"/>
      <c r="B228" s="187"/>
      <c r="D228" s="168"/>
      <c r="E228" s="201"/>
      <c r="F228" s="170"/>
      <c r="G228" s="171"/>
      <c r="H228" s="171"/>
      <c r="I228" s="164" t="str">
        <f t="shared" si="6"/>
        <v/>
      </c>
      <c r="N228" s="189"/>
      <c r="O228" s="189"/>
      <c r="Q228" t="str">
        <f t="shared" si="7"/>
        <v/>
      </c>
    </row>
    <row r="229" spans="1:17" ht="16.2" thickBot="1">
      <c r="A229" s="184"/>
      <c r="B229" s="187"/>
      <c r="D229" s="168"/>
      <c r="E229" s="201"/>
      <c r="F229" s="170"/>
      <c r="G229" s="171"/>
      <c r="H229" s="171"/>
      <c r="I229" s="164" t="str">
        <f t="shared" si="6"/>
        <v/>
      </c>
      <c r="N229" s="189"/>
      <c r="O229" s="189"/>
      <c r="Q229" t="str">
        <f t="shared" si="7"/>
        <v/>
      </c>
    </row>
    <row r="230" spans="1:17" ht="16.2" thickBot="1">
      <c r="A230" s="184"/>
      <c r="B230" s="187"/>
      <c r="D230" s="168"/>
      <c r="E230" s="201"/>
      <c r="F230" s="170"/>
      <c r="G230" s="171"/>
      <c r="H230" s="171"/>
      <c r="I230" s="164" t="str">
        <f t="shared" si="6"/>
        <v/>
      </c>
      <c r="N230" s="189"/>
      <c r="O230" s="189"/>
      <c r="Q230" t="str">
        <f t="shared" si="7"/>
        <v/>
      </c>
    </row>
    <row r="231" spans="1:17" ht="16.2" thickBot="1">
      <c r="A231" s="184"/>
      <c r="B231" s="187"/>
      <c r="D231" s="168"/>
      <c r="E231" s="201"/>
      <c r="F231" s="170"/>
      <c r="G231" s="171"/>
      <c r="H231" s="171"/>
      <c r="I231" s="164" t="str">
        <f t="shared" si="6"/>
        <v/>
      </c>
      <c r="N231" s="189"/>
      <c r="O231" s="189"/>
      <c r="Q231" t="str">
        <f t="shared" si="7"/>
        <v/>
      </c>
    </row>
    <row r="232" spans="1:17" ht="16.2" thickBot="1">
      <c r="A232" s="184"/>
      <c r="B232" s="187"/>
      <c r="D232" s="168"/>
      <c r="E232" s="201"/>
      <c r="F232" s="170"/>
      <c r="G232" s="171"/>
      <c r="H232" s="171"/>
      <c r="I232" s="164" t="str">
        <f t="shared" si="6"/>
        <v/>
      </c>
      <c r="N232" s="189"/>
      <c r="O232" s="189"/>
      <c r="Q232" t="str">
        <f t="shared" si="7"/>
        <v/>
      </c>
    </row>
    <row r="233" spans="1:17" ht="16.2" thickBot="1">
      <c r="A233" s="184"/>
      <c r="B233" s="187"/>
      <c r="D233" s="168"/>
      <c r="E233" s="201"/>
      <c r="F233" s="170"/>
      <c r="G233" s="171"/>
      <c r="H233" s="171"/>
      <c r="I233" s="164" t="str">
        <f t="shared" si="6"/>
        <v/>
      </c>
      <c r="N233" s="189"/>
      <c r="O233" s="189"/>
      <c r="Q233" t="str">
        <f t="shared" si="7"/>
        <v/>
      </c>
    </row>
    <row r="234" spans="1:17" ht="16.2" thickBot="1">
      <c r="A234" s="184"/>
      <c r="B234" s="187"/>
      <c r="D234" s="168"/>
      <c r="E234" s="201"/>
      <c r="F234" s="170"/>
      <c r="G234" s="171"/>
      <c r="H234" s="171"/>
      <c r="I234" s="164" t="str">
        <f t="shared" si="6"/>
        <v/>
      </c>
      <c r="N234" s="189"/>
      <c r="O234" s="189"/>
      <c r="Q234" t="str">
        <f t="shared" si="7"/>
        <v/>
      </c>
    </row>
    <row r="235" spans="1:17" ht="16.2" thickBot="1">
      <c r="A235" s="184"/>
      <c r="B235" s="187"/>
      <c r="D235" s="168"/>
      <c r="E235" s="201"/>
      <c r="F235" s="170"/>
      <c r="G235" s="171"/>
      <c r="H235" s="171"/>
      <c r="I235" s="164" t="str">
        <f t="shared" si="6"/>
        <v/>
      </c>
      <c r="N235" s="189"/>
      <c r="O235" s="189"/>
      <c r="Q235" t="str">
        <f t="shared" si="7"/>
        <v/>
      </c>
    </row>
    <row r="236" spans="1:17" ht="16.2" thickBot="1">
      <c r="A236" s="184"/>
      <c r="B236" s="187"/>
      <c r="D236" s="168"/>
      <c r="E236" s="201"/>
      <c r="F236" s="170"/>
      <c r="G236" s="171"/>
      <c r="H236" s="171"/>
      <c r="I236" s="164" t="str">
        <f t="shared" si="6"/>
        <v/>
      </c>
      <c r="N236" s="189"/>
      <c r="O236" s="189"/>
      <c r="Q236" t="str">
        <f t="shared" si="7"/>
        <v/>
      </c>
    </row>
    <row r="237" spans="1:17" ht="16.2" thickBot="1">
      <c r="A237" s="184"/>
      <c r="B237" s="187"/>
      <c r="D237" s="168"/>
      <c r="E237" s="201"/>
      <c r="F237" s="170"/>
      <c r="G237" s="171"/>
      <c r="H237" s="171"/>
      <c r="I237" s="164" t="str">
        <f t="shared" si="6"/>
        <v/>
      </c>
      <c r="N237" s="189"/>
      <c r="O237" s="189"/>
      <c r="Q237" t="str">
        <f t="shared" si="7"/>
        <v/>
      </c>
    </row>
    <row r="238" spans="1:17" ht="16.2" thickBot="1">
      <c r="A238" s="184"/>
      <c r="B238" s="187"/>
      <c r="D238" s="168"/>
      <c r="E238" s="201"/>
      <c r="F238" s="170"/>
      <c r="G238" s="171"/>
      <c r="H238" s="171"/>
      <c r="I238" s="164" t="str">
        <f t="shared" si="6"/>
        <v/>
      </c>
      <c r="N238" s="189"/>
      <c r="O238" s="189"/>
      <c r="Q238" t="str">
        <f t="shared" si="7"/>
        <v/>
      </c>
    </row>
    <row r="239" spans="1:17" ht="16.2" thickBot="1">
      <c r="A239" s="184"/>
      <c r="B239" s="187"/>
      <c r="D239" s="168"/>
      <c r="E239" s="201"/>
      <c r="F239" s="170"/>
      <c r="G239" s="171"/>
      <c r="H239" s="171"/>
      <c r="I239" s="164" t="str">
        <f t="shared" si="6"/>
        <v/>
      </c>
      <c r="N239" s="189"/>
      <c r="O239" s="189"/>
      <c r="Q239" t="str">
        <f t="shared" si="7"/>
        <v/>
      </c>
    </row>
    <row r="240" spans="1:17" ht="16.2" thickBot="1">
      <c r="A240" s="184"/>
      <c r="B240" s="187"/>
      <c r="D240" s="168"/>
      <c r="E240" s="201"/>
      <c r="F240" s="170"/>
      <c r="G240" s="171"/>
      <c r="H240" s="171"/>
      <c r="I240" s="164" t="str">
        <f t="shared" si="6"/>
        <v/>
      </c>
      <c r="N240" s="189"/>
      <c r="O240" s="189"/>
      <c r="Q240" t="str">
        <f t="shared" si="7"/>
        <v/>
      </c>
    </row>
    <row r="241" spans="1:17" ht="16.2" thickBot="1">
      <c r="A241" s="184"/>
      <c r="B241" s="187"/>
      <c r="D241" s="168"/>
      <c r="E241" s="201"/>
      <c r="F241" s="170"/>
      <c r="G241" s="171"/>
      <c r="H241" s="171"/>
      <c r="I241" s="164" t="str">
        <f t="shared" si="6"/>
        <v/>
      </c>
      <c r="N241" s="189"/>
      <c r="O241" s="189"/>
      <c r="Q241" t="str">
        <f t="shared" si="7"/>
        <v/>
      </c>
    </row>
    <row r="242" spans="1:17" ht="16.2" thickBot="1">
      <c r="A242" s="184"/>
      <c r="B242" s="187"/>
      <c r="D242" s="168"/>
      <c r="E242" s="201"/>
      <c r="F242" s="170"/>
      <c r="G242" s="171"/>
      <c r="H242" s="171"/>
      <c r="I242" s="164" t="str">
        <f t="shared" si="6"/>
        <v/>
      </c>
      <c r="N242" s="189"/>
      <c r="O242" s="189"/>
      <c r="Q242" t="str">
        <f t="shared" si="7"/>
        <v/>
      </c>
    </row>
    <row r="243" spans="1:17" ht="16.2" thickBot="1">
      <c r="A243" s="184"/>
      <c r="B243" s="187"/>
      <c r="D243" s="168"/>
      <c r="E243" s="201"/>
      <c r="F243" s="170"/>
      <c r="G243" s="171"/>
      <c r="H243" s="171"/>
      <c r="I243" s="164" t="str">
        <f t="shared" si="6"/>
        <v/>
      </c>
      <c r="N243" s="189"/>
      <c r="O243" s="189"/>
      <c r="Q243" t="str">
        <f t="shared" si="7"/>
        <v/>
      </c>
    </row>
    <row r="244" spans="1:17" ht="16.2" thickBot="1">
      <c r="A244" s="184"/>
      <c r="B244" s="187"/>
      <c r="D244" s="168"/>
      <c r="E244" s="201"/>
      <c r="F244" s="170"/>
      <c r="G244" s="171"/>
      <c r="H244" s="171"/>
      <c r="I244" s="164" t="str">
        <f t="shared" si="6"/>
        <v/>
      </c>
      <c r="N244" s="189"/>
      <c r="O244" s="189"/>
      <c r="Q244" t="str">
        <f t="shared" si="7"/>
        <v/>
      </c>
    </row>
    <row r="245" spans="1:17" ht="16.2" thickBot="1">
      <c r="A245" s="184"/>
      <c r="B245" s="187"/>
      <c r="D245" s="168"/>
      <c r="E245" s="201"/>
      <c r="F245" s="170"/>
      <c r="G245" s="171"/>
      <c r="H245" s="171"/>
      <c r="I245" s="164" t="str">
        <f t="shared" si="6"/>
        <v/>
      </c>
      <c r="N245" s="189"/>
      <c r="O245" s="189"/>
      <c r="Q245" t="str">
        <f t="shared" si="7"/>
        <v/>
      </c>
    </row>
    <row r="246" spans="1:17" ht="16.2" thickBot="1">
      <c r="A246" s="184"/>
      <c r="B246" s="187"/>
      <c r="D246" s="168"/>
      <c r="E246" s="201"/>
      <c r="F246" s="170"/>
      <c r="G246" s="171"/>
      <c r="H246" s="171"/>
      <c r="I246" s="164" t="str">
        <f t="shared" si="6"/>
        <v/>
      </c>
      <c r="N246" s="189"/>
      <c r="O246" s="189"/>
      <c r="Q246" t="str">
        <f t="shared" si="7"/>
        <v/>
      </c>
    </row>
    <row r="247" spans="1:17" ht="16.2" thickBot="1">
      <c r="A247" s="184"/>
      <c r="B247" s="187"/>
      <c r="D247" s="168"/>
      <c r="E247" s="201"/>
      <c r="F247" s="170"/>
      <c r="G247" s="171"/>
      <c r="H247" s="171"/>
      <c r="I247" s="164" t="str">
        <f t="shared" si="6"/>
        <v/>
      </c>
      <c r="N247" s="189"/>
      <c r="O247" s="189"/>
      <c r="Q247" t="str">
        <f t="shared" si="7"/>
        <v/>
      </c>
    </row>
    <row r="248" spans="1:17" ht="16.2" thickBot="1">
      <c r="A248" s="184"/>
      <c r="B248" s="187"/>
      <c r="D248" s="168"/>
      <c r="E248" s="201"/>
      <c r="F248" s="170"/>
      <c r="G248" s="171"/>
      <c r="H248" s="171"/>
      <c r="I248" s="164" t="str">
        <f t="shared" si="6"/>
        <v/>
      </c>
      <c r="N248" s="189"/>
      <c r="O248" s="189"/>
      <c r="Q248" t="str">
        <f t="shared" si="7"/>
        <v/>
      </c>
    </row>
    <row r="249" spans="1:17" ht="16.2" thickBot="1">
      <c r="A249" s="184"/>
      <c r="B249" s="187"/>
      <c r="D249" s="168"/>
      <c r="E249" s="201"/>
      <c r="F249" s="170"/>
      <c r="G249" s="171"/>
      <c r="H249" s="171"/>
      <c r="I249" s="164" t="str">
        <f t="shared" si="6"/>
        <v/>
      </c>
      <c r="N249" s="189"/>
      <c r="O249" s="189"/>
      <c r="Q249" t="str">
        <f t="shared" si="7"/>
        <v/>
      </c>
    </row>
    <row r="250" spans="1:17" ht="16.2" thickBot="1">
      <c r="A250" s="184"/>
      <c r="B250" s="187"/>
      <c r="D250" s="168"/>
      <c r="E250" s="201"/>
      <c r="F250" s="170"/>
      <c r="G250" s="171"/>
      <c r="H250" s="171"/>
      <c r="I250" s="164" t="str">
        <f t="shared" si="6"/>
        <v/>
      </c>
      <c r="N250" s="189"/>
      <c r="O250" s="189"/>
      <c r="Q250" t="str">
        <f t="shared" si="7"/>
        <v/>
      </c>
    </row>
    <row r="251" spans="1:17" ht="16.2" thickBot="1">
      <c r="A251" s="184"/>
      <c r="B251" s="187"/>
      <c r="D251" s="168"/>
      <c r="E251" s="201"/>
      <c r="F251" s="170"/>
      <c r="G251" s="171"/>
      <c r="H251" s="171"/>
      <c r="I251" s="164" t="str">
        <f t="shared" si="6"/>
        <v/>
      </c>
      <c r="N251" s="189"/>
      <c r="O251" s="189"/>
      <c r="Q251" t="str">
        <f t="shared" si="7"/>
        <v/>
      </c>
    </row>
    <row r="252" spans="1:17" ht="16.2" thickBot="1">
      <c r="A252" s="184"/>
      <c r="B252" s="187"/>
      <c r="D252" s="168"/>
      <c r="E252" s="201"/>
      <c r="F252" s="170"/>
      <c r="G252" s="171"/>
      <c r="H252" s="171"/>
      <c r="I252" s="164" t="str">
        <f t="shared" si="6"/>
        <v/>
      </c>
      <c r="N252" s="189"/>
      <c r="O252" s="189"/>
      <c r="Q252" t="str">
        <f t="shared" si="7"/>
        <v/>
      </c>
    </row>
    <row r="253" spans="1:17" ht="16.2" thickBot="1">
      <c r="A253" s="184"/>
      <c r="B253" s="187"/>
      <c r="D253" s="168"/>
      <c r="E253" s="201"/>
      <c r="F253" s="170"/>
      <c r="G253" s="171"/>
      <c r="H253" s="171"/>
      <c r="I253" s="164" t="str">
        <f t="shared" si="6"/>
        <v/>
      </c>
      <c r="N253" s="189"/>
      <c r="O253" s="189"/>
      <c r="Q253" t="str">
        <f t="shared" si="7"/>
        <v/>
      </c>
    </row>
    <row r="254" spans="1:17" ht="16.2" thickBot="1">
      <c r="A254" s="184"/>
      <c r="B254" s="187"/>
      <c r="D254" s="168"/>
      <c r="E254" s="201"/>
      <c r="F254" s="170"/>
      <c r="G254" s="171"/>
      <c r="H254" s="171"/>
      <c r="I254" s="164" t="str">
        <f t="shared" si="6"/>
        <v/>
      </c>
      <c r="N254" s="189"/>
      <c r="O254" s="189"/>
      <c r="Q254" t="str">
        <f t="shared" si="7"/>
        <v/>
      </c>
    </row>
    <row r="255" spans="1:17" ht="16.2" thickBot="1">
      <c r="A255" s="184"/>
      <c r="B255" s="187"/>
      <c r="D255" s="168"/>
      <c r="E255" s="201"/>
      <c r="F255" s="170"/>
      <c r="G255" s="171"/>
      <c r="H255" s="171"/>
      <c r="I255" s="164" t="str">
        <f t="shared" si="6"/>
        <v/>
      </c>
      <c r="N255" s="189"/>
      <c r="O255" s="189"/>
      <c r="Q255" t="str">
        <f t="shared" si="7"/>
        <v/>
      </c>
    </row>
    <row r="256" spans="1:17" ht="16.2" thickBot="1">
      <c r="A256" s="184"/>
      <c r="B256" s="187"/>
      <c r="D256" s="168"/>
      <c r="E256" s="201"/>
      <c r="F256" s="170"/>
      <c r="G256" s="171"/>
      <c r="H256" s="171"/>
      <c r="I256" s="164" t="str">
        <f t="shared" si="6"/>
        <v/>
      </c>
      <c r="N256" s="189"/>
      <c r="O256" s="189"/>
      <c r="Q256" t="str">
        <f t="shared" si="7"/>
        <v/>
      </c>
    </row>
    <row r="257" spans="1:17" ht="16.2" thickBot="1">
      <c r="A257" s="184"/>
      <c r="B257" s="187"/>
      <c r="D257" s="168"/>
      <c r="E257" s="201"/>
      <c r="F257" s="170"/>
      <c r="G257" s="171"/>
      <c r="H257" s="171"/>
      <c r="I257" s="164" t="str">
        <f t="shared" si="6"/>
        <v/>
      </c>
      <c r="N257" s="189"/>
      <c r="O257" s="189"/>
      <c r="Q257" t="str">
        <f t="shared" si="7"/>
        <v/>
      </c>
    </row>
    <row r="258" spans="1:17" ht="16.2" thickBot="1">
      <c r="A258" s="184"/>
      <c r="B258" s="187"/>
      <c r="D258" s="168"/>
      <c r="E258" s="201"/>
      <c r="F258" s="170"/>
      <c r="G258" s="171"/>
      <c r="H258" s="171"/>
      <c r="I258" s="164" t="str">
        <f t="shared" si="6"/>
        <v/>
      </c>
      <c r="N258" s="189"/>
      <c r="O258" s="189"/>
      <c r="Q258" t="str">
        <f t="shared" si="7"/>
        <v/>
      </c>
    </row>
    <row r="259" spans="1:17" ht="16.2" thickBot="1">
      <c r="A259" s="184"/>
      <c r="B259" s="187"/>
      <c r="D259" s="168"/>
      <c r="E259" s="201"/>
      <c r="F259" s="170"/>
      <c r="G259" s="171"/>
      <c r="H259" s="171"/>
      <c r="I259" s="164" t="str">
        <f t="shared" ref="I259:I322" si="8">IF(C259="","",LOGNORMDIST(EXP(C259),K$3,K$4))</f>
        <v/>
      </c>
      <c r="N259" s="189"/>
      <c r="O259" s="189"/>
      <c r="Q259" t="str">
        <f t="shared" ref="Q259:Q322" si="9">IF(C259="","",(1/EXP(C259))   *   EXP(  -POWER( (C259-K$3),2 ) / (2*K$4*K$4)   )    /    (K$4*SQRT(2*PI())))</f>
        <v/>
      </c>
    </row>
    <row r="260" spans="1:17" ht="16.2" thickBot="1">
      <c r="A260" s="184"/>
      <c r="B260" s="187"/>
      <c r="D260" s="168"/>
      <c r="E260" s="201"/>
      <c r="F260" s="170"/>
      <c r="G260" s="171"/>
      <c r="H260" s="171"/>
      <c r="I260" s="164" t="str">
        <f t="shared" si="8"/>
        <v/>
      </c>
      <c r="N260" s="189"/>
      <c r="O260" s="189"/>
      <c r="Q260" t="str">
        <f t="shared" si="9"/>
        <v/>
      </c>
    </row>
    <row r="261" spans="1:17" ht="16.2" thickBot="1">
      <c r="A261" s="184"/>
      <c r="B261" s="187"/>
      <c r="D261" s="168"/>
      <c r="E261" s="201"/>
      <c r="F261" s="170"/>
      <c r="G261" s="171"/>
      <c r="H261" s="171"/>
      <c r="I261" s="164" t="str">
        <f t="shared" si="8"/>
        <v/>
      </c>
      <c r="N261" s="189"/>
      <c r="O261" s="189"/>
      <c r="Q261" t="str">
        <f t="shared" si="9"/>
        <v/>
      </c>
    </row>
    <row r="262" spans="1:17" ht="16.2" thickBot="1">
      <c r="A262" s="184"/>
      <c r="B262" s="187"/>
      <c r="D262" s="168"/>
      <c r="E262" s="201"/>
      <c r="F262" s="170"/>
      <c r="G262" s="171"/>
      <c r="H262" s="171"/>
      <c r="I262" s="164" t="str">
        <f t="shared" si="8"/>
        <v/>
      </c>
      <c r="N262" s="189"/>
      <c r="O262" s="189"/>
      <c r="Q262" t="str">
        <f t="shared" si="9"/>
        <v/>
      </c>
    </row>
    <row r="263" spans="1:17" ht="16.2" thickBot="1">
      <c r="A263" s="184"/>
      <c r="B263" s="187"/>
      <c r="D263" s="168"/>
      <c r="E263" s="201"/>
      <c r="F263" s="170"/>
      <c r="G263" s="171"/>
      <c r="H263" s="171"/>
      <c r="I263" s="164" t="str">
        <f t="shared" si="8"/>
        <v/>
      </c>
      <c r="N263" s="189"/>
      <c r="O263" s="189"/>
      <c r="Q263" t="str">
        <f t="shared" si="9"/>
        <v/>
      </c>
    </row>
    <row r="264" spans="1:17" ht="16.2" thickBot="1">
      <c r="A264" s="184"/>
      <c r="B264" s="187"/>
      <c r="D264" s="168"/>
      <c r="E264" s="201"/>
      <c r="F264" s="170"/>
      <c r="G264" s="171"/>
      <c r="H264" s="171"/>
      <c r="I264" s="164" t="str">
        <f t="shared" si="8"/>
        <v/>
      </c>
      <c r="N264" s="189"/>
      <c r="O264" s="189"/>
      <c r="Q264" t="str">
        <f t="shared" si="9"/>
        <v/>
      </c>
    </row>
    <row r="265" spans="1:17" ht="16.2" thickBot="1">
      <c r="A265" s="184"/>
      <c r="B265" s="187"/>
      <c r="D265" s="168"/>
      <c r="E265" s="201"/>
      <c r="F265" s="170"/>
      <c r="G265" s="171"/>
      <c r="H265" s="171"/>
      <c r="I265" s="164" t="str">
        <f t="shared" si="8"/>
        <v/>
      </c>
      <c r="N265" s="189"/>
      <c r="O265" s="189"/>
      <c r="Q265" t="str">
        <f t="shared" si="9"/>
        <v/>
      </c>
    </row>
    <row r="266" spans="1:17" ht="16.2" thickBot="1">
      <c r="A266" s="184"/>
      <c r="B266" s="187"/>
      <c r="D266" s="168"/>
      <c r="E266" s="201"/>
      <c r="F266" s="170"/>
      <c r="G266" s="171"/>
      <c r="H266" s="171"/>
      <c r="I266" s="164" t="str">
        <f t="shared" si="8"/>
        <v/>
      </c>
      <c r="N266" s="189"/>
      <c r="O266" s="189"/>
      <c r="Q266" t="str">
        <f t="shared" si="9"/>
        <v/>
      </c>
    </row>
    <row r="267" spans="1:17" ht="16.2" thickBot="1">
      <c r="A267" s="184"/>
      <c r="B267" s="187"/>
      <c r="D267" s="168"/>
      <c r="E267" s="201"/>
      <c r="F267" s="170"/>
      <c r="G267" s="171"/>
      <c r="H267" s="171"/>
      <c r="I267" s="164" t="str">
        <f t="shared" si="8"/>
        <v/>
      </c>
      <c r="N267" s="189"/>
      <c r="O267" s="189"/>
      <c r="Q267" t="str">
        <f t="shared" si="9"/>
        <v/>
      </c>
    </row>
    <row r="268" spans="1:17" ht="16.2" thickBot="1">
      <c r="A268" s="184"/>
      <c r="B268" s="187"/>
      <c r="D268" s="168"/>
      <c r="E268" s="201"/>
      <c r="F268" s="170"/>
      <c r="G268" s="171"/>
      <c r="H268" s="171"/>
      <c r="I268" s="164" t="str">
        <f t="shared" si="8"/>
        <v/>
      </c>
      <c r="N268" s="189"/>
      <c r="O268" s="189"/>
      <c r="Q268" t="str">
        <f t="shared" si="9"/>
        <v/>
      </c>
    </row>
    <row r="269" spans="1:17" ht="16.2" thickBot="1">
      <c r="A269" s="184"/>
      <c r="B269" s="187"/>
      <c r="D269" s="168"/>
      <c r="E269" s="201"/>
      <c r="F269" s="170"/>
      <c r="G269" s="171"/>
      <c r="H269" s="171"/>
      <c r="I269" s="164" t="str">
        <f t="shared" si="8"/>
        <v/>
      </c>
      <c r="N269" s="189"/>
      <c r="O269" s="189"/>
      <c r="Q269" t="str">
        <f t="shared" si="9"/>
        <v/>
      </c>
    </row>
    <row r="270" spans="1:17" ht="16.2" thickBot="1">
      <c r="A270" s="184"/>
      <c r="B270" s="187"/>
      <c r="D270" s="168"/>
      <c r="E270" s="201"/>
      <c r="F270" s="170"/>
      <c r="G270" s="171"/>
      <c r="H270" s="171"/>
      <c r="I270" s="164" t="str">
        <f t="shared" si="8"/>
        <v/>
      </c>
      <c r="N270" s="189"/>
      <c r="O270" s="189"/>
      <c r="Q270" t="str">
        <f t="shared" si="9"/>
        <v/>
      </c>
    </row>
    <row r="271" spans="1:17" ht="16.2" thickBot="1">
      <c r="A271" s="184"/>
      <c r="B271" s="187"/>
      <c r="D271" s="168"/>
      <c r="E271" s="201"/>
      <c r="F271" s="170"/>
      <c r="G271" s="171"/>
      <c r="H271" s="171"/>
      <c r="I271" s="164" t="str">
        <f t="shared" si="8"/>
        <v/>
      </c>
      <c r="N271" s="189"/>
      <c r="O271" s="189"/>
      <c r="Q271" t="str">
        <f t="shared" si="9"/>
        <v/>
      </c>
    </row>
    <row r="272" spans="1:17" ht="16.2" thickBot="1">
      <c r="A272" s="184"/>
      <c r="B272" s="187"/>
      <c r="D272" s="168"/>
      <c r="E272" s="201"/>
      <c r="F272" s="170"/>
      <c r="G272" s="171"/>
      <c r="H272" s="171"/>
      <c r="I272" s="164" t="str">
        <f t="shared" si="8"/>
        <v/>
      </c>
      <c r="N272" s="189"/>
      <c r="O272" s="189"/>
      <c r="Q272" t="str">
        <f t="shared" si="9"/>
        <v/>
      </c>
    </row>
    <row r="273" spans="1:17" ht="16.2" thickBot="1">
      <c r="A273" s="184"/>
      <c r="B273" s="187"/>
      <c r="D273" s="168"/>
      <c r="E273" s="201"/>
      <c r="F273" s="170"/>
      <c r="G273" s="171"/>
      <c r="H273" s="171"/>
      <c r="I273" s="164" t="str">
        <f t="shared" si="8"/>
        <v/>
      </c>
      <c r="N273" s="189"/>
      <c r="O273" s="189"/>
      <c r="Q273" t="str">
        <f t="shared" si="9"/>
        <v/>
      </c>
    </row>
    <row r="274" spans="1:17" ht="16.2" thickBot="1">
      <c r="A274" s="184"/>
      <c r="B274" s="187"/>
      <c r="D274" s="168"/>
      <c r="E274" s="201"/>
      <c r="F274" s="170"/>
      <c r="G274" s="171"/>
      <c r="H274" s="171"/>
      <c r="I274" s="164" t="str">
        <f t="shared" si="8"/>
        <v/>
      </c>
      <c r="N274" s="189"/>
      <c r="O274" s="189"/>
      <c r="Q274" t="str">
        <f t="shared" si="9"/>
        <v/>
      </c>
    </row>
    <row r="275" spans="1:17" ht="16.2" thickBot="1">
      <c r="A275" s="184"/>
      <c r="B275" s="187"/>
      <c r="D275" s="168"/>
      <c r="E275" s="201"/>
      <c r="F275" s="170"/>
      <c r="G275" s="171"/>
      <c r="H275" s="171"/>
      <c r="I275" s="164" t="str">
        <f t="shared" si="8"/>
        <v/>
      </c>
      <c r="N275" s="189"/>
      <c r="O275" s="189"/>
      <c r="Q275" t="str">
        <f t="shared" si="9"/>
        <v/>
      </c>
    </row>
    <row r="276" spans="1:17" ht="16.2" thickBot="1">
      <c r="A276" s="184"/>
      <c r="B276" s="187"/>
      <c r="D276" s="168"/>
      <c r="E276" s="201"/>
      <c r="F276" s="170"/>
      <c r="G276" s="171"/>
      <c r="H276" s="171"/>
      <c r="I276" s="164" t="str">
        <f t="shared" si="8"/>
        <v/>
      </c>
      <c r="N276" s="189"/>
      <c r="O276" s="189"/>
      <c r="Q276" t="str">
        <f t="shared" si="9"/>
        <v/>
      </c>
    </row>
    <row r="277" spans="1:17" ht="16.2" thickBot="1">
      <c r="A277" s="184"/>
      <c r="B277" s="187"/>
      <c r="D277" s="168"/>
      <c r="E277" s="201"/>
      <c r="F277" s="170"/>
      <c r="G277" s="171"/>
      <c r="H277" s="171"/>
      <c r="I277" s="164" t="str">
        <f t="shared" si="8"/>
        <v/>
      </c>
      <c r="N277" s="189"/>
      <c r="O277" s="189"/>
      <c r="Q277" t="str">
        <f t="shared" si="9"/>
        <v/>
      </c>
    </row>
    <row r="278" spans="1:17" ht="16.2" thickBot="1">
      <c r="A278" s="184"/>
      <c r="B278" s="187"/>
      <c r="D278" s="168"/>
      <c r="E278" s="201"/>
      <c r="F278" s="170"/>
      <c r="G278" s="171"/>
      <c r="H278" s="171"/>
      <c r="I278" s="164" t="str">
        <f t="shared" si="8"/>
        <v/>
      </c>
      <c r="N278" s="189"/>
      <c r="O278" s="189"/>
      <c r="Q278" t="str">
        <f t="shared" si="9"/>
        <v/>
      </c>
    </row>
    <row r="279" spans="1:17" ht="16.2" thickBot="1">
      <c r="A279" s="184"/>
      <c r="B279" s="187"/>
      <c r="D279" s="168"/>
      <c r="E279" s="201"/>
      <c r="F279" s="170"/>
      <c r="G279" s="171"/>
      <c r="H279" s="171"/>
      <c r="I279" s="164" t="str">
        <f t="shared" si="8"/>
        <v/>
      </c>
      <c r="N279" s="189"/>
      <c r="O279" s="189"/>
      <c r="Q279" t="str">
        <f t="shared" si="9"/>
        <v/>
      </c>
    </row>
    <row r="280" spans="1:17" ht="16.2" thickBot="1">
      <c r="A280" s="184"/>
      <c r="B280" s="187"/>
      <c r="D280" s="168"/>
      <c r="E280" s="201"/>
      <c r="F280" s="170"/>
      <c r="G280" s="171"/>
      <c r="H280" s="171"/>
      <c r="I280" s="164" t="str">
        <f t="shared" si="8"/>
        <v/>
      </c>
      <c r="N280" s="189"/>
      <c r="O280" s="189"/>
      <c r="Q280" t="str">
        <f t="shared" si="9"/>
        <v/>
      </c>
    </row>
    <row r="281" spans="1:17" ht="16.2" thickBot="1">
      <c r="A281" s="184"/>
      <c r="B281" s="187"/>
      <c r="D281" s="168"/>
      <c r="E281" s="201"/>
      <c r="F281" s="170"/>
      <c r="G281" s="171"/>
      <c r="H281" s="171"/>
      <c r="I281" s="164" t="str">
        <f t="shared" si="8"/>
        <v/>
      </c>
      <c r="N281" s="189"/>
      <c r="O281" s="189"/>
      <c r="Q281" t="str">
        <f t="shared" si="9"/>
        <v/>
      </c>
    </row>
    <row r="282" spans="1:17" ht="16.2" thickBot="1">
      <c r="A282" s="184"/>
      <c r="B282" s="187"/>
      <c r="D282" s="168"/>
      <c r="E282" s="201"/>
      <c r="F282" s="170"/>
      <c r="G282" s="171"/>
      <c r="H282" s="171"/>
      <c r="I282" s="164" t="str">
        <f t="shared" si="8"/>
        <v/>
      </c>
      <c r="N282" s="189"/>
      <c r="O282" s="189"/>
      <c r="Q282" t="str">
        <f t="shared" si="9"/>
        <v/>
      </c>
    </row>
    <row r="283" spans="1:17" ht="16.2" thickBot="1">
      <c r="A283" s="184"/>
      <c r="B283" s="187"/>
      <c r="D283" s="168"/>
      <c r="E283" s="201"/>
      <c r="F283" s="170"/>
      <c r="G283" s="171"/>
      <c r="H283" s="171"/>
      <c r="I283" s="164" t="str">
        <f t="shared" si="8"/>
        <v/>
      </c>
      <c r="N283" s="189"/>
      <c r="O283" s="189"/>
      <c r="Q283" t="str">
        <f t="shared" si="9"/>
        <v/>
      </c>
    </row>
    <row r="284" spans="1:17" ht="16.2" thickBot="1">
      <c r="A284" s="184"/>
      <c r="B284" s="187"/>
      <c r="D284" s="168"/>
      <c r="E284" s="201"/>
      <c r="F284" s="170"/>
      <c r="G284" s="171"/>
      <c r="H284" s="171"/>
      <c r="I284" s="164" t="str">
        <f t="shared" si="8"/>
        <v/>
      </c>
      <c r="N284" s="189"/>
      <c r="O284" s="189"/>
      <c r="Q284" t="str">
        <f t="shared" si="9"/>
        <v/>
      </c>
    </row>
    <row r="285" spans="1:17" ht="16.2" thickBot="1">
      <c r="A285" s="184"/>
      <c r="B285" s="187"/>
      <c r="D285" s="168"/>
      <c r="E285" s="201"/>
      <c r="F285" s="170"/>
      <c r="G285" s="171"/>
      <c r="H285" s="171"/>
      <c r="I285" s="164" t="str">
        <f t="shared" si="8"/>
        <v/>
      </c>
      <c r="N285" s="189"/>
      <c r="O285" s="189"/>
      <c r="Q285" t="str">
        <f t="shared" si="9"/>
        <v/>
      </c>
    </row>
    <row r="286" spans="1:17" ht="16.2" thickBot="1">
      <c r="A286" s="184"/>
      <c r="B286" s="187"/>
      <c r="D286" s="168"/>
      <c r="E286" s="201"/>
      <c r="F286" s="170"/>
      <c r="G286" s="171"/>
      <c r="H286" s="171"/>
      <c r="I286" s="164" t="str">
        <f t="shared" si="8"/>
        <v/>
      </c>
      <c r="N286" s="189"/>
      <c r="O286" s="189"/>
      <c r="Q286" t="str">
        <f t="shared" si="9"/>
        <v/>
      </c>
    </row>
    <row r="287" spans="1:17" ht="16.2" thickBot="1">
      <c r="A287" s="184"/>
      <c r="B287" s="187"/>
      <c r="D287" s="168"/>
      <c r="E287" s="201"/>
      <c r="F287" s="170"/>
      <c r="G287" s="171"/>
      <c r="H287" s="171"/>
      <c r="I287" s="164" t="str">
        <f t="shared" si="8"/>
        <v/>
      </c>
      <c r="N287" s="189"/>
      <c r="O287" s="189"/>
      <c r="Q287" t="str">
        <f t="shared" si="9"/>
        <v/>
      </c>
    </row>
    <row r="288" spans="1:17" ht="16.2" thickBot="1">
      <c r="A288" s="184"/>
      <c r="B288" s="187"/>
      <c r="D288" s="168"/>
      <c r="E288" s="201"/>
      <c r="F288" s="170"/>
      <c r="G288" s="171"/>
      <c r="H288" s="171"/>
      <c r="I288" s="164" t="str">
        <f t="shared" si="8"/>
        <v/>
      </c>
      <c r="N288" s="189"/>
      <c r="O288" s="189"/>
      <c r="Q288" t="str">
        <f t="shared" si="9"/>
        <v/>
      </c>
    </row>
    <row r="289" spans="1:17" ht="16.2" thickBot="1">
      <c r="A289" s="184"/>
      <c r="B289" s="187"/>
      <c r="D289" s="168"/>
      <c r="E289" s="201"/>
      <c r="F289" s="170"/>
      <c r="G289" s="171"/>
      <c r="H289" s="171"/>
      <c r="I289" s="164" t="str">
        <f t="shared" si="8"/>
        <v/>
      </c>
      <c r="N289" s="189"/>
      <c r="O289" s="189"/>
      <c r="Q289" t="str">
        <f t="shared" si="9"/>
        <v/>
      </c>
    </row>
    <row r="290" spans="1:17" ht="16.2" thickBot="1">
      <c r="A290" s="184"/>
      <c r="B290" s="187"/>
      <c r="D290" s="168"/>
      <c r="E290" s="201"/>
      <c r="F290" s="170"/>
      <c r="G290" s="171"/>
      <c r="H290" s="171"/>
      <c r="I290" s="164" t="str">
        <f t="shared" si="8"/>
        <v/>
      </c>
      <c r="N290" s="189"/>
      <c r="O290" s="189"/>
      <c r="Q290" t="str">
        <f t="shared" si="9"/>
        <v/>
      </c>
    </row>
    <row r="291" spans="1:17" ht="16.2" thickBot="1">
      <c r="A291" s="184"/>
      <c r="B291" s="187"/>
      <c r="D291" s="168"/>
      <c r="E291" s="201"/>
      <c r="F291" s="170"/>
      <c r="G291" s="171"/>
      <c r="H291" s="171"/>
      <c r="I291" s="164" t="str">
        <f t="shared" si="8"/>
        <v/>
      </c>
      <c r="N291" s="189"/>
      <c r="O291" s="189"/>
      <c r="Q291" t="str">
        <f t="shared" si="9"/>
        <v/>
      </c>
    </row>
    <row r="292" spans="1:17" ht="16.2" thickBot="1">
      <c r="A292" s="184"/>
      <c r="B292" s="187"/>
      <c r="D292" s="168"/>
      <c r="E292" s="201"/>
      <c r="F292" s="170"/>
      <c r="G292" s="171"/>
      <c r="H292" s="171"/>
      <c r="I292" s="164" t="str">
        <f t="shared" si="8"/>
        <v/>
      </c>
      <c r="N292" s="189"/>
      <c r="O292" s="189"/>
      <c r="Q292" t="str">
        <f t="shared" si="9"/>
        <v/>
      </c>
    </row>
    <row r="293" spans="1:17" ht="16.2" thickBot="1">
      <c r="A293" s="184"/>
      <c r="B293" s="187"/>
      <c r="D293" s="168"/>
      <c r="E293" s="201"/>
      <c r="F293" s="170"/>
      <c r="G293" s="171"/>
      <c r="H293" s="171"/>
      <c r="I293" s="164" t="str">
        <f t="shared" si="8"/>
        <v/>
      </c>
      <c r="N293" s="189"/>
      <c r="O293" s="189"/>
      <c r="Q293" t="str">
        <f t="shared" si="9"/>
        <v/>
      </c>
    </row>
    <row r="294" spans="1:17" ht="16.2" thickBot="1">
      <c r="A294" s="184"/>
      <c r="B294" s="187"/>
      <c r="D294" s="168"/>
      <c r="E294" s="201"/>
      <c r="F294" s="170"/>
      <c r="G294" s="171"/>
      <c r="H294" s="171"/>
      <c r="I294" s="164" t="str">
        <f t="shared" si="8"/>
        <v/>
      </c>
      <c r="N294" s="189"/>
      <c r="O294" s="189"/>
      <c r="Q294" t="str">
        <f t="shared" si="9"/>
        <v/>
      </c>
    </row>
    <row r="295" spans="1:17" ht="16.2" thickBot="1">
      <c r="A295" s="184"/>
      <c r="B295" s="187"/>
      <c r="D295" s="168"/>
      <c r="E295" s="201"/>
      <c r="F295" s="170"/>
      <c r="G295" s="171"/>
      <c r="H295" s="171"/>
      <c r="I295" s="164" t="str">
        <f t="shared" si="8"/>
        <v/>
      </c>
      <c r="N295" s="189"/>
      <c r="O295" s="189"/>
      <c r="Q295" t="str">
        <f t="shared" si="9"/>
        <v/>
      </c>
    </row>
    <row r="296" spans="1:17" ht="16.2" thickBot="1">
      <c r="A296" s="184"/>
      <c r="B296" s="187"/>
      <c r="D296" s="168"/>
      <c r="E296" s="201"/>
      <c r="F296" s="170"/>
      <c r="G296" s="171"/>
      <c r="H296" s="171"/>
      <c r="I296" s="164" t="str">
        <f t="shared" si="8"/>
        <v/>
      </c>
      <c r="N296" s="189"/>
      <c r="O296" s="189"/>
      <c r="Q296" t="str">
        <f t="shared" si="9"/>
        <v/>
      </c>
    </row>
    <row r="297" spans="1:17" ht="16.2" thickBot="1">
      <c r="A297" s="184"/>
      <c r="B297" s="187"/>
      <c r="D297" s="168"/>
      <c r="E297" s="201"/>
      <c r="F297" s="170"/>
      <c r="G297" s="171"/>
      <c r="H297" s="171"/>
      <c r="I297" s="164" t="str">
        <f t="shared" si="8"/>
        <v/>
      </c>
      <c r="N297" s="189"/>
      <c r="O297" s="189"/>
      <c r="Q297" t="str">
        <f t="shared" si="9"/>
        <v/>
      </c>
    </row>
    <row r="298" spans="1:17" ht="16.2" thickBot="1">
      <c r="A298" s="184"/>
      <c r="B298" s="187"/>
      <c r="D298" s="168"/>
      <c r="E298" s="201"/>
      <c r="F298" s="170"/>
      <c r="G298" s="171"/>
      <c r="H298" s="171"/>
      <c r="I298" s="164" t="str">
        <f t="shared" si="8"/>
        <v/>
      </c>
      <c r="N298" s="189"/>
      <c r="O298" s="189"/>
      <c r="Q298" t="str">
        <f t="shared" si="9"/>
        <v/>
      </c>
    </row>
    <row r="299" spans="1:17" ht="16.2" thickBot="1">
      <c r="A299" s="184"/>
      <c r="B299" s="187"/>
      <c r="D299" s="168"/>
      <c r="E299" s="201"/>
      <c r="F299" s="170"/>
      <c r="G299" s="171"/>
      <c r="H299" s="171"/>
      <c r="I299" s="164" t="str">
        <f t="shared" si="8"/>
        <v/>
      </c>
      <c r="N299" s="189"/>
      <c r="O299" s="189"/>
      <c r="Q299" t="str">
        <f t="shared" si="9"/>
        <v/>
      </c>
    </row>
    <row r="300" spans="1:17" ht="16.2" thickBot="1">
      <c r="A300" s="184"/>
      <c r="B300" s="187"/>
      <c r="D300" s="168"/>
      <c r="E300" s="201"/>
      <c r="F300" s="170"/>
      <c r="G300" s="171"/>
      <c r="H300" s="171"/>
      <c r="I300" s="164" t="str">
        <f t="shared" si="8"/>
        <v/>
      </c>
      <c r="N300" s="189"/>
      <c r="O300" s="189"/>
      <c r="Q300" t="str">
        <f t="shared" si="9"/>
        <v/>
      </c>
    </row>
    <row r="301" spans="1:17" ht="16.2" thickBot="1">
      <c r="A301" s="184"/>
      <c r="B301" s="187"/>
      <c r="D301" s="168"/>
      <c r="E301" s="201"/>
      <c r="F301" s="170"/>
      <c r="G301" s="171"/>
      <c r="H301" s="171"/>
      <c r="I301" s="164" t="str">
        <f t="shared" si="8"/>
        <v/>
      </c>
      <c r="N301" s="189"/>
      <c r="O301" s="189"/>
      <c r="Q301" t="str">
        <f t="shared" si="9"/>
        <v/>
      </c>
    </row>
    <row r="302" spans="1:17" ht="16.2" thickBot="1">
      <c r="A302" s="184"/>
      <c r="B302" s="187"/>
      <c r="D302" s="168"/>
      <c r="E302" s="201"/>
      <c r="F302" s="170"/>
      <c r="G302" s="171"/>
      <c r="H302" s="171"/>
      <c r="I302" s="164" t="str">
        <f t="shared" si="8"/>
        <v/>
      </c>
      <c r="N302" s="189"/>
      <c r="O302" s="189"/>
      <c r="Q302" t="str">
        <f t="shared" si="9"/>
        <v/>
      </c>
    </row>
    <row r="303" spans="1:17" ht="16.2" thickBot="1">
      <c r="A303" s="184"/>
      <c r="B303" s="187"/>
      <c r="D303" s="168"/>
      <c r="E303" s="201"/>
      <c r="F303" s="170"/>
      <c r="G303" s="171"/>
      <c r="H303" s="171"/>
      <c r="I303" s="164" t="str">
        <f t="shared" si="8"/>
        <v/>
      </c>
      <c r="N303" s="189"/>
      <c r="O303" s="189"/>
      <c r="Q303" t="str">
        <f t="shared" si="9"/>
        <v/>
      </c>
    </row>
    <row r="304" spans="1:17" ht="16.2" thickBot="1">
      <c r="A304" s="184"/>
      <c r="B304" s="187"/>
      <c r="D304" s="168"/>
      <c r="E304" s="201"/>
      <c r="F304" s="170"/>
      <c r="G304" s="171"/>
      <c r="H304" s="171"/>
      <c r="I304" s="164" t="str">
        <f t="shared" si="8"/>
        <v/>
      </c>
      <c r="N304" s="189"/>
      <c r="O304" s="189"/>
      <c r="Q304" t="str">
        <f t="shared" si="9"/>
        <v/>
      </c>
    </row>
    <row r="305" spans="1:17" ht="16.2" thickBot="1">
      <c r="A305" s="184"/>
      <c r="B305" s="187"/>
      <c r="D305" s="168"/>
      <c r="E305" s="201"/>
      <c r="F305" s="170"/>
      <c r="G305" s="171"/>
      <c r="H305" s="171"/>
      <c r="I305" s="164" t="str">
        <f t="shared" si="8"/>
        <v/>
      </c>
      <c r="N305" s="189"/>
      <c r="O305" s="189"/>
      <c r="Q305" t="str">
        <f t="shared" si="9"/>
        <v/>
      </c>
    </row>
    <row r="306" spans="1:17" ht="16.2" thickBot="1">
      <c r="A306" s="184"/>
      <c r="B306" s="187"/>
      <c r="D306" s="168"/>
      <c r="E306" s="201"/>
      <c r="F306" s="170"/>
      <c r="G306" s="171"/>
      <c r="H306" s="171"/>
      <c r="I306" s="164" t="str">
        <f t="shared" si="8"/>
        <v/>
      </c>
      <c r="N306" s="189"/>
      <c r="O306" s="189"/>
      <c r="Q306" t="str">
        <f t="shared" si="9"/>
        <v/>
      </c>
    </row>
    <row r="307" spans="1:17" ht="16.2" thickBot="1">
      <c r="A307" s="184"/>
      <c r="B307" s="187"/>
      <c r="D307" s="168"/>
      <c r="E307" s="201"/>
      <c r="F307" s="170"/>
      <c r="G307" s="171"/>
      <c r="H307" s="171"/>
      <c r="I307" s="164" t="str">
        <f t="shared" si="8"/>
        <v/>
      </c>
      <c r="N307" s="189"/>
      <c r="O307" s="189"/>
      <c r="Q307" t="str">
        <f t="shared" si="9"/>
        <v/>
      </c>
    </row>
    <row r="308" spans="1:17" ht="16.2" thickBot="1">
      <c r="A308" s="184"/>
      <c r="B308" s="187"/>
      <c r="D308" s="168"/>
      <c r="E308" s="201"/>
      <c r="F308" s="170"/>
      <c r="G308" s="171"/>
      <c r="H308" s="171"/>
      <c r="I308" s="164" t="str">
        <f t="shared" si="8"/>
        <v/>
      </c>
      <c r="N308" s="189"/>
      <c r="O308" s="189"/>
      <c r="Q308" t="str">
        <f t="shared" si="9"/>
        <v/>
      </c>
    </row>
    <row r="309" spans="1:17" ht="16.2" thickBot="1">
      <c r="A309" s="184"/>
      <c r="B309" s="187"/>
      <c r="D309" s="168"/>
      <c r="E309" s="201"/>
      <c r="F309" s="170"/>
      <c r="G309" s="171"/>
      <c r="H309" s="171"/>
      <c r="I309" s="164" t="str">
        <f t="shared" si="8"/>
        <v/>
      </c>
      <c r="N309" s="189"/>
      <c r="O309" s="189"/>
      <c r="Q309" t="str">
        <f t="shared" si="9"/>
        <v/>
      </c>
    </row>
    <row r="310" spans="1:17" ht="16.2" thickBot="1">
      <c r="A310" s="184"/>
      <c r="B310" s="187"/>
      <c r="D310" s="168"/>
      <c r="E310" s="201"/>
      <c r="F310" s="170"/>
      <c r="G310" s="171"/>
      <c r="H310" s="171"/>
      <c r="I310" s="164" t="str">
        <f t="shared" si="8"/>
        <v/>
      </c>
      <c r="N310" s="189"/>
      <c r="O310" s="189"/>
      <c r="Q310" t="str">
        <f t="shared" si="9"/>
        <v/>
      </c>
    </row>
    <row r="311" spans="1:17" ht="16.2" thickBot="1">
      <c r="A311" s="184"/>
      <c r="B311" s="187"/>
      <c r="D311" s="168"/>
      <c r="E311" s="201"/>
      <c r="F311" s="170"/>
      <c r="G311" s="171"/>
      <c r="H311" s="171"/>
      <c r="I311" s="164" t="str">
        <f t="shared" si="8"/>
        <v/>
      </c>
      <c r="N311" s="189"/>
      <c r="O311" s="189"/>
      <c r="Q311" t="str">
        <f t="shared" si="9"/>
        <v/>
      </c>
    </row>
    <row r="312" spans="1:17" ht="16.2" thickBot="1">
      <c r="A312" s="184"/>
      <c r="B312" s="187"/>
      <c r="D312" s="168"/>
      <c r="E312" s="201"/>
      <c r="F312" s="170"/>
      <c r="G312" s="171"/>
      <c r="H312" s="171"/>
      <c r="I312" s="164" t="str">
        <f t="shared" si="8"/>
        <v/>
      </c>
      <c r="N312" s="189"/>
      <c r="O312" s="189"/>
      <c r="Q312" t="str">
        <f t="shared" si="9"/>
        <v/>
      </c>
    </row>
    <row r="313" spans="1:17" ht="16.2" thickBot="1">
      <c r="A313" s="184"/>
      <c r="B313" s="187"/>
      <c r="D313" s="168"/>
      <c r="E313" s="201"/>
      <c r="F313" s="170"/>
      <c r="G313" s="171"/>
      <c r="H313" s="171"/>
      <c r="I313" s="164" t="str">
        <f t="shared" si="8"/>
        <v/>
      </c>
      <c r="N313" s="189"/>
      <c r="O313" s="189"/>
      <c r="Q313" t="str">
        <f t="shared" si="9"/>
        <v/>
      </c>
    </row>
    <row r="314" spans="1:17" ht="16.2" thickBot="1">
      <c r="A314" s="184"/>
      <c r="B314" s="187"/>
      <c r="D314" s="168"/>
      <c r="E314" s="201"/>
      <c r="F314" s="170"/>
      <c r="G314" s="171"/>
      <c r="H314" s="171"/>
      <c r="I314" s="164" t="str">
        <f t="shared" si="8"/>
        <v/>
      </c>
      <c r="N314" s="189"/>
      <c r="O314" s="189"/>
      <c r="Q314" t="str">
        <f t="shared" si="9"/>
        <v/>
      </c>
    </row>
    <row r="315" spans="1:17" ht="16.2" thickBot="1">
      <c r="A315" s="184"/>
      <c r="B315" s="187"/>
      <c r="D315" s="168"/>
      <c r="E315" s="201"/>
      <c r="F315" s="170"/>
      <c r="G315" s="171"/>
      <c r="H315" s="171"/>
      <c r="I315" s="164" t="str">
        <f t="shared" si="8"/>
        <v/>
      </c>
      <c r="N315" s="189"/>
      <c r="O315" s="189"/>
      <c r="Q315" t="str">
        <f t="shared" si="9"/>
        <v/>
      </c>
    </row>
    <row r="316" spans="1:17" ht="16.2" thickBot="1">
      <c r="A316" s="184"/>
      <c r="B316" s="187"/>
      <c r="D316" s="168"/>
      <c r="E316" s="201"/>
      <c r="F316" s="170"/>
      <c r="G316" s="171"/>
      <c r="H316" s="171"/>
      <c r="I316" s="164" t="str">
        <f t="shared" si="8"/>
        <v/>
      </c>
      <c r="N316" s="189"/>
      <c r="O316" s="189"/>
      <c r="Q316" t="str">
        <f t="shared" si="9"/>
        <v/>
      </c>
    </row>
    <row r="317" spans="1:17" ht="16.2" thickBot="1">
      <c r="A317" s="184"/>
      <c r="B317" s="187"/>
      <c r="D317" s="168"/>
      <c r="E317" s="201"/>
      <c r="F317" s="170"/>
      <c r="G317" s="171"/>
      <c r="H317" s="171"/>
      <c r="I317" s="164" t="str">
        <f t="shared" si="8"/>
        <v/>
      </c>
      <c r="N317" s="189"/>
      <c r="O317" s="189"/>
      <c r="Q317" t="str">
        <f t="shared" si="9"/>
        <v/>
      </c>
    </row>
    <row r="318" spans="1:17" ht="16.2" thickBot="1">
      <c r="A318" s="184"/>
      <c r="B318" s="187"/>
      <c r="D318" s="168"/>
      <c r="E318" s="201"/>
      <c r="F318" s="170"/>
      <c r="G318" s="171"/>
      <c r="H318" s="171"/>
      <c r="I318" s="164" t="str">
        <f t="shared" si="8"/>
        <v/>
      </c>
      <c r="N318" s="189"/>
      <c r="O318" s="189"/>
      <c r="Q318" t="str">
        <f t="shared" si="9"/>
        <v/>
      </c>
    </row>
    <row r="319" spans="1:17" ht="16.2" thickBot="1">
      <c r="A319" s="184"/>
      <c r="B319" s="187"/>
      <c r="D319" s="168"/>
      <c r="E319" s="201"/>
      <c r="F319" s="170"/>
      <c r="G319" s="171"/>
      <c r="H319" s="171"/>
      <c r="I319" s="164" t="str">
        <f t="shared" si="8"/>
        <v/>
      </c>
      <c r="N319" s="189"/>
      <c r="O319" s="189"/>
      <c r="Q319" t="str">
        <f t="shared" si="9"/>
        <v/>
      </c>
    </row>
    <row r="320" spans="1:17" ht="16.2" thickBot="1">
      <c r="A320" s="184"/>
      <c r="B320" s="187"/>
      <c r="D320" s="168"/>
      <c r="E320" s="201"/>
      <c r="F320" s="170"/>
      <c r="G320" s="171"/>
      <c r="H320" s="171"/>
      <c r="I320" s="164" t="str">
        <f t="shared" si="8"/>
        <v/>
      </c>
      <c r="N320" s="189"/>
      <c r="O320" s="189"/>
      <c r="Q320" t="str">
        <f t="shared" si="9"/>
        <v/>
      </c>
    </row>
    <row r="321" spans="1:17" ht="16.2" thickBot="1">
      <c r="A321" s="184"/>
      <c r="B321" s="187"/>
      <c r="D321" s="168"/>
      <c r="E321" s="201"/>
      <c r="F321" s="170"/>
      <c r="G321" s="171"/>
      <c r="H321" s="171"/>
      <c r="I321" s="164" t="str">
        <f t="shared" si="8"/>
        <v/>
      </c>
      <c r="N321" s="189"/>
      <c r="O321" s="189"/>
      <c r="Q321" t="str">
        <f t="shared" si="9"/>
        <v/>
      </c>
    </row>
    <row r="322" spans="1:17" ht="16.2" thickBot="1">
      <c r="A322" s="184"/>
      <c r="B322" s="187"/>
      <c r="D322" s="168"/>
      <c r="E322" s="201"/>
      <c r="F322" s="170"/>
      <c r="G322" s="171"/>
      <c r="H322" s="171"/>
      <c r="I322" s="164" t="str">
        <f t="shared" si="8"/>
        <v/>
      </c>
      <c r="N322" s="189"/>
      <c r="O322" s="189"/>
      <c r="Q322" t="str">
        <f t="shared" si="9"/>
        <v/>
      </c>
    </row>
    <row r="323" spans="1:17" ht="16.2" thickBot="1">
      <c r="A323" s="184"/>
      <c r="B323" s="187"/>
      <c r="D323" s="168"/>
      <c r="E323" s="201"/>
      <c r="F323" s="170"/>
      <c r="G323" s="171"/>
      <c r="H323" s="171"/>
      <c r="I323" s="164" t="str">
        <f t="shared" ref="I323:I386" si="10">IF(C323="","",LOGNORMDIST(EXP(C323),K$3,K$4))</f>
        <v/>
      </c>
      <c r="N323" s="189"/>
      <c r="O323" s="189"/>
      <c r="Q323" t="str">
        <f t="shared" ref="Q323:Q386" si="11">IF(C323="","",(1/EXP(C323))   *   EXP(  -POWER( (C323-K$3),2 ) / (2*K$4*K$4)   )    /    (K$4*SQRT(2*PI())))</f>
        <v/>
      </c>
    </row>
    <row r="324" spans="1:17" ht="16.2" thickBot="1">
      <c r="A324" s="184"/>
      <c r="B324" s="187"/>
      <c r="D324" s="168"/>
      <c r="E324" s="201"/>
      <c r="F324" s="170"/>
      <c r="G324" s="171"/>
      <c r="H324" s="171"/>
      <c r="I324" s="164" t="str">
        <f t="shared" si="10"/>
        <v/>
      </c>
      <c r="N324" s="189"/>
      <c r="O324" s="189"/>
      <c r="Q324" t="str">
        <f t="shared" si="11"/>
        <v/>
      </c>
    </row>
    <row r="325" spans="1:17" ht="16.2" thickBot="1">
      <c r="A325" s="184"/>
      <c r="B325" s="187"/>
      <c r="D325" s="168"/>
      <c r="E325" s="201"/>
      <c r="F325" s="170"/>
      <c r="G325" s="171"/>
      <c r="H325" s="171"/>
      <c r="I325" s="164" t="str">
        <f t="shared" si="10"/>
        <v/>
      </c>
      <c r="N325" s="189"/>
      <c r="O325" s="189"/>
      <c r="Q325" t="str">
        <f t="shared" si="11"/>
        <v/>
      </c>
    </row>
    <row r="326" spans="1:17" ht="16.2" thickBot="1">
      <c r="A326" s="184"/>
      <c r="B326" s="187"/>
      <c r="D326" s="168"/>
      <c r="E326" s="201"/>
      <c r="F326" s="170"/>
      <c r="G326" s="171"/>
      <c r="H326" s="171"/>
      <c r="I326" s="164" t="str">
        <f t="shared" si="10"/>
        <v/>
      </c>
      <c r="N326" s="189"/>
      <c r="O326" s="189"/>
      <c r="Q326" t="str">
        <f t="shared" si="11"/>
        <v/>
      </c>
    </row>
    <row r="327" spans="1:17" ht="16.2" thickBot="1">
      <c r="A327" s="184"/>
      <c r="B327" s="187"/>
      <c r="D327" s="168"/>
      <c r="E327" s="201"/>
      <c r="F327" s="170"/>
      <c r="G327" s="171"/>
      <c r="H327" s="171"/>
      <c r="I327" s="164" t="str">
        <f t="shared" si="10"/>
        <v/>
      </c>
      <c r="N327" s="189"/>
      <c r="O327" s="189"/>
      <c r="Q327" t="str">
        <f t="shared" si="11"/>
        <v/>
      </c>
    </row>
    <row r="328" spans="1:17" ht="16.2" thickBot="1">
      <c r="A328" s="184"/>
      <c r="B328" s="187"/>
      <c r="D328" s="168"/>
      <c r="E328" s="201"/>
      <c r="F328" s="170"/>
      <c r="G328" s="171"/>
      <c r="H328" s="171"/>
      <c r="I328" s="164" t="str">
        <f t="shared" si="10"/>
        <v/>
      </c>
      <c r="N328" s="189"/>
      <c r="O328" s="189"/>
      <c r="Q328" t="str">
        <f t="shared" si="11"/>
        <v/>
      </c>
    </row>
    <row r="329" spans="1:17" ht="16.2" thickBot="1">
      <c r="A329" s="184"/>
      <c r="B329" s="187"/>
      <c r="D329" s="168"/>
      <c r="E329" s="201"/>
      <c r="F329" s="170"/>
      <c r="G329" s="171"/>
      <c r="H329" s="171"/>
      <c r="I329" s="164" t="str">
        <f t="shared" si="10"/>
        <v/>
      </c>
      <c r="N329" s="189"/>
      <c r="O329" s="189"/>
      <c r="Q329" t="str">
        <f t="shared" si="11"/>
        <v/>
      </c>
    </row>
    <row r="330" spans="1:17" ht="16.2" thickBot="1">
      <c r="A330" s="184"/>
      <c r="B330" s="187"/>
      <c r="D330" s="168"/>
      <c r="E330" s="201"/>
      <c r="F330" s="170"/>
      <c r="G330" s="171"/>
      <c r="H330" s="171"/>
      <c r="I330" s="164" t="str">
        <f t="shared" si="10"/>
        <v/>
      </c>
      <c r="N330" s="189"/>
      <c r="O330" s="189"/>
      <c r="Q330" t="str">
        <f t="shared" si="11"/>
        <v/>
      </c>
    </row>
    <row r="331" spans="1:17" ht="16.2" thickBot="1">
      <c r="A331" s="184"/>
      <c r="B331" s="187"/>
      <c r="D331" s="168"/>
      <c r="E331" s="201"/>
      <c r="F331" s="170"/>
      <c r="G331" s="171"/>
      <c r="H331" s="171"/>
      <c r="I331" s="164" t="str">
        <f t="shared" si="10"/>
        <v/>
      </c>
      <c r="N331" s="189"/>
      <c r="O331" s="189"/>
      <c r="Q331" t="str">
        <f t="shared" si="11"/>
        <v/>
      </c>
    </row>
    <row r="332" spans="1:17" ht="16.2" thickBot="1">
      <c r="A332" s="184"/>
      <c r="B332" s="187"/>
      <c r="D332" s="168"/>
      <c r="E332" s="201"/>
      <c r="F332" s="170"/>
      <c r="G332" s="171"/>
      <c r="H332" s="171"/>
      <c r="I332" s="164" t="str">
        <f t="shared" si="10"/>
        <v/>
      </c>
      <c r="N332" s="189"/>
      <c r="O332" s="189"/>
      <c r="Q332" t="str">
        <f t="shared" si="11"/>
        <v/>
      </c>
    </row>
    <row r="333" spans="1:17" ht="16.2" thickBot="1">
      <c r="A333" s="184"/>
      <c r="B333" s="187"/>
      <c r="D333" s="168"/>
      <c r="E333" s="201"/>
      <c r="F333" s="170"/>
      <c r="G333" s="171"/>
      <c r="H333" s="171"/>
      <c r="I333" s="164" t="str">
        <f t="shared" si="10"/>
        <v/>
      </c>
      <c r="N333" s="189"/>
      <c r="O333" s="189"/>
      <c r="Q333" t="str">
        <f t="shared" si="11"/>
        <v/>
      </c>
    </row>
    <row r="334" spans="1:17" ht="16.2" thickBot="1">
      <c r="A334" s="184"/>
      <c r="B334" s="187"/>
      <c r="D334" s="168"/>
      <c r="E334" s="201"/>
      <c r="F334" s="170"/>
      <c r="G334" s="171"/>
      <c r="H334" s="171"/>
      <c r="I334" s="164" t="str">
        <f t="shared" si="10"/>
        <v/>
      </c>
      <c r="N334" s="189"/>
      <c r="O334" s="189"/>
      <c r="Q334" t="str">
        <f t="shared" si="11"/>
        <v/>
      </c>
    </row>
    <row r="335" spans="1:17" ht="16.2" thickBot="1">
      <c r="A335" s="184"/>
      <c r="B335" s="187"/>
      <c r="D335" s="168"/>
      <c r="E335" s="201"/>
      <c r="F335" s="170"/>
      <c r="G335" s="171"/>
      <c r="H335" s="171"/>
      <c r="I335" s="164" t="str">
        <f t="shared" si="10"/>
        <v/>
      </c>
      <c r="N335" s="189"/>
      <c r="O335" s="189"/>
      <c r="Q335" t="str">
        <f t="shared" si="11"/>
        <v/>
      </c>
    </row>
    <row r="336" spans="1:17" ht="16.2" thickBot="1">
      <c r="A336" s="184"/>
      <c r="B336" s="187"/>
      <c r="D336" s="168"/>
      <c r="E336" s="201"/>
      <c r="F336" s="170"/>
      <c r="G336" s="171"/>
      <c r="H336" s="171"/>
      <c r="I336" s="164" t="str">
        <f t="shared" si="10"/>
        <v/>
      </c>
      <c r="N336" s="189"/>
      <c r="O336" s="189"/>
      <c r="Q336" t="str">
        <f t="shared" si="11"/>
        <v/>
      </c>
    </row>
    <row r="337" spans="1:17" ht="16.2" thickBot="1">
      <c r="A337" s="184"/>
      <c r="B337" s="187"/>
      <c r="D337" s="168"/>
      <c r="E337" s="201"/>
      <c r="F337" s="170"/>
      <c r="G337" s="171"/>
      <c r="H337" s="171"/>
      <c r="I337" s="164" t="str">
        <f t="shared" si="10"/>
        <v/>
      </c>
      <c r="N337" s="189"/>
      <c r="O337" s="189"/>
      <c r="Q337" t="str">
        <f t="shared" si="11"/>
        <v/>
      </c>
    </row>
    <row r="338" spans="1:17" ht="16.2" thickBot="1">
      <c r="A338" s="184"/>
      <c r="B338" s="187"/>
      <c r="D338" s="168"/>
      <c r="E338" s="201"/>
      <c r="F338" s="170"/>
      <c r="G338" s="171"/>
      <c r="H338" s="171"/>
      <c r="I338" s="164" t="str">
        <f t="shared" si="10"/>
        <v/>
      </c>
      <c r="N338" s="189"/>
      <c r="O338" s="189"/>
      <c r="Q338" t="str">
        <f t="shared" si="11"/>
        <v/>
      </c>
    </row>
    <row r="339" spans="1:17" ht="16.2" thickBot="1">
      <c r="A339" s="184"/>
      <c r="B339" s="187"/>
      <c r="D339" s="168"/>
      <c r="E339" s="201"/>
      <c r="F339" s="170"/>
      <c r="G339" s="171"/>
      <c r="H339" s="171"/>
      <c r="I339" s="164" t="str">
        <f t="shared" si="10"/>
        <v/>
      </c>
      <c r="N339" s="189"/>
      <c r="O339" s="189"/>
      <c r="Q339" t="str">
        <f t="shared" si="11"/>
        <v/>
      </c>
    </row>
    <row r="340" spans="1:17" ht="16.2" thickBot="1">
      <c r="A340" s="184"/>
      <c r="B340" s="187"/>
      <c r="D340" s="168"/>
      <c r="E340" s="201"/>
      <c r="F340" s="170"/>
      <c r="G340" s="171"/>
      <c r="H340" s="171"/>
      <c r="I340" s="164" t="str">
        <f t="shared" si="10"/>
        <v/>
      </c>
      <c r="N340" s="189"/>
      <c r="O340" s="189"/>
      <c r="Q340" t="str">
        <f t="shared" si="11"/>
        <v/>
      </c>
    </row>
    <row r="341" spans="1:17" ht="16.2" thickBot="1">
      <c r="A341" s="184"/>
      <c r="B341" s="187"/>
      <c r="D341" s="168"/>
      <c r="E341" s="201"/>
      <c r="F341" s="170"/>
      <c r="G341" s="171"/>
      <c r="H341" s="171"/>
      <c r="I341" s="164" t="str">
        <f t="shared" si="10"/>
        <v/>
      </c>
      <c r="N341" s="189"/>
      <c r="O341" s="189"/>
      <c r="Q341" t="str">
        <f t="shared" si="11"/>
        <v/>
      </c>
    </row>
    <row r="342" spans="1:17" ht="16.2" thickBot="1">
      <c r="A342" s="184"/>
      <c r="B342" s="187"/>
      <c r="D342" s="168"/>
      <c r="E342" s="201"/>
      <c r="F342" s="170"/>
      <c r="G342" s="171"/>
      <c r="H342" s="171"/>
      <c r="I342" s="164" t="str">
        <f t="shared" si="10"/>
        <v/>
      </c>
      <c r="N342" s="189"/>
      <c r="O342" s="189"/>
      <c r="Q342" t="str">
        <f t="shared" si="11"/>
        <v/>
      </c>
    </row>
    <row r="343" spans="1:17" ht="16.2" thickBot="1">
      <c r="A343" s="184"/>
      <c r="B343" s="187"/>
      <c r="D343" s="168"/>
      <c r="E343" s="201"/>
      <c r="F343" s="170"/>
      <c r="G343" s="171"/>
      <c r="H343" s="171"/>
      <c r="I343" s="164" t="str">
        <f t="shared" si="10"/>
        <v/>
      </c>
      <c r="N343" s="189"/>
      <c r="O343" s="189"/>
      <c r="Q343" t="str">
        <f t="shared" si="11"/>
        <v/>
      </c>
    </row>
    <row r="344" spans="1:17" ht="16.2" thickBot="1">
      <c r="A344" s="184"/>
      <c r="B344" s="187"/>
      <c r="D344" s="168"/>
      <c r="E344" s="201"/>
      <c r="F344" s="170"/>
      <c r="G344" s="171"/>
      <c r="H344" s="171"/>
      <c r="I344" s="164" t="str">
        <f t="shared" si="10"/>
        <v/>
      </c>
      <c r="N344" s="189"/>
      <c r="O344" s="189"/>
      <c r="Q344" t="str">
        <f t="shared" si="11"/>
        <v/>
      </c>
    </row>
    <row r="345" spans="1:17" ht="16.2" thickBot="1">
      <c r="A345" s="184"/>
      <c r="B345" s="187"/>
      <c r="D345" s="168"/>
      <c r="E345" s="201"/>
      <c r="F345" s="170"/>
      <c r="G345" s="171"/>
      <c r="H345" s="171"/>
      <c r="I345" s="164" t="str">
        <f t="shared" si="10"/>
        <v/>
      </c>
      <c r="N345" s="189"/>
      <c r="O345" s="189"/>
      <c r="Q345" t="str">
        <f t="shared" si="11"/>
        <v/>
      </c>
    </row>
    <row r="346" spans="1:17" ht="16.2" thickBot="1">
      <c r="A346" s="184"/>
      <c r="B346" s="187"/>
      <c r="D346" s="168"/>
      <c r="E346" s="201"/>
      <c r="F346" s="170"/>
      <c r="G346" s="171"/>
      <c r="H346" s="171"/>
      <c r="I346" s="164" t="str">
        <f t="shared" si="10"/>
        <v/>
      </c>
      <c r="N346" s="189"/>
      <c r="O346" s="189"/>
      <c r="Q346" t="str">
        <f t="shared" si="11"/>
        <v/>
      </c>
    </row>
    <row r="347" spans="1:17" ht="16.2" thickBot="1">
      <c r="A347" s="184"/>
      <c r="B347" s="187"/>
      <c r="D347" s="168"/>
      <c r="E347" s="201"/>
      <c r="F347" s="170"/>
      <c r="G347" s="171"/>
      <c r="H347" s="171"/>
      <c r="I347" s="164" t="str">
        <f t="shared" si="10"/>
        <v/>
      </c>
      <c r="N347" s="189"/>
      <c r="O347" s="189"/>
      <c r="Q347" t="str">
        <f t="shared" si="11"/>
        <v/>
      </c>
    </row>
    <row r="348" spans="1:17" ht="16.2" thickBot="1">
      <c r="A348" s="184"/>
      <c r="B348" s="187"/>
      <c r="D348" s="168"/>
      <c r="E348" s="201"/>
      <c r="F348" s="170"/>
      <c r="G348" s="171"/>
      <c r="H348" s="171"/>
      <c r="I348" s="164" t="str">
        <f t="shared" si="10"/>
        <v/>
      </c>
      <c r="N348" s="189"/>
      <c r="O348" s="189"/>
      <c r="Q348" t="str">
        <f t="shared" si="11"/>
        <v/>
      </c>
    </row>
    <row r="349" spans="1:17" ht="16.2" thickBot="1">
      <c r="A349" s="184"/>
      <c r="B349" s="187"/>
      <c r="D349" s="168"/>
      <c r="E349" s="201"/>
      <c r="F349" s="170"/>
      <c r="G349" s="171"/>
      <c r="H349" s="171"/>
      <c r="I349" s="164" t="str">
        <f t="shared" si="10"/>
        <v/>
      </c>
      <c r="N349" s="189"/>
      <c r="O349" s="189"/>
      <c r="Q349" t="str">
        <f t="shared" si="11"/>
        <v/>
      </c>
    </row>
    <row r="350" spans="1:17" ht="16.2" thickBot="1">
      <c r="A350" s="184"/>
      <c r="B350" s="187"/>
      <c r="D350" s="168"/>
      <c r="E350" s="201"/>
      <c r="F350" s="170"/>
      <c r="G350" s="171"/>
      <c r="H350" s="171"/>
      <c r="I350" s="164" t="str">
        <f t="shared" si="10"/>
        <v/>
      </c>
      <c r="N350" s="189"/>
      <c r="O350" s="189"/>
      <c r="Q350" t="str">
        <f t="shared" si="11"/>
        <v/>
      </c>
    </row>
    <row r="351" spans="1:17" ht="16.2" thickBot="1">
      <c r="A351" s="184"/>
      <c r="B351" s="187"/>
      <c r="D351" s="168"/>
      <c r="E351" s="201"/>
      <c r="F351" s="170"/>
      <c r="G351" s="171"/>
      <c r="H351" s="171"/>
      <c r="I351" s="164" t="str">
        <f t="shared" si="10"/>
        <v/>
      </c>
      <c r="N351" s="189"/>
      <c r="O351" s="189"/>
      <c r="Q351" t="str">
        <f t="shared" si="11"/>
        <v/>
      </c>
    </row>
    <row r="352" spans="1:17" ht="16.2" thickBot="1">
      <c r="A352" s="184"/>
      <c r="B352" s="187"/>
      <c r="D352" s="168"/>
      <c r="E352" s="201"/>
      <c r="F352" s="170"/>
      <c r="G352" s="171"/>
      <c r="H352" s="171"/>
      <c r="I352" s="164" t="str">
        <f t="shared" si="10"/>
        <v/>
      </c>
      <c r="N352" s="189"/>
      <c r="O352" s="189"/>
      <c r="Q352" t="str">
        <f t="shared" si="11"/>
        <v/>
      </c>
    </row>
    <row r="353" spans="1:17" ht="16.2" thickBot="1">
      <c r="A353" s="184"/>
      <c r="B353" s="187"/>
      <c r="D353" s="168"/>
      <c r="E353" s="201"/>
      <c r="F353" s="170"/>
      <c r="G353" s="171"/>
      <c r="H353" s="171"/>
      <c r="I353" s="164" t="str">
        <f t="shared" si="10"/>
        <v/>
      </c>
      <c r="N353" s="189"/>
      <c r="O353" s="189"/>
      <c r="Q353" t="str">
        <f t="shared" si="11"/>
        <v/>
      </c>
    </row>
    <row r="354" spans="1:17" ht="16.2" thickBot="1">
      <c r="A354" s="184"/>
      <c r="B354" s="187"/>
      <c r="D354" s="168"/>
      <c r="E354" s="201"/>
      <c r="F354" s="170"/>
      <c r="G354" s="171"/>
      <c r="H354" s="171"/>
      <c r="I354" s="164" t="str">
        <f t="shared" si="10"/>
        <v/>
      </c>
      <c r="N354" s="189"/>
      <c r="O354" s="189"/>
      <c r="Q354" t="str">
        <f t="shared" si="11"/>
        <v/>
      </c>
    </row>
    <row r="355" spans="1:17" ht="16.2" thickBot="1">
      <c r="A355" s="184"/>
      <c r="B355" s="187"/>
      <c r="D355" s="168"/>
      <c r="E355" s="201"/>
      <c r="F355" s="170"/>
      <c r="G355" s="171"/>
      <c r="H355" s="171"/>
      <c r="I355" s="164" t="str">
        <f t="shared" si="10"/>
        <v/>
      </c>
      <c r="N355" s="189"/>
      <c r="O355" s="189"/>
      <c r="Q355" t="str">
        <f t="shared" si="11"/>
        <v/>
      </c>
    </row>
    <row r="356" spans="1:17" ht="16.2" thickBot="1">
      <c r="A356" s="184"/>
      <c r="B356" s="187"/>
      <c r="D356" s="168"/>
      <c r="E356" s="201"/>
      <c r="F356" s="170"/>
      <c r="G356" s="171"/>
      <c r="H356" s="171"/>
      <c r="I356" s="164" t="str">
        <f t="shared" si="10"/>
        <v/>
      </c>
      <c r="N356" s="189"/>
      <c r="O356" s="189"/>
      <c r="Q356" t="str">
        <f t="shared" si="11"/>
        <v/>
      </c>
    </row>
    <row r="357" spans="1:17" ht="16.2" thickBot="1">
      <c r="A357" s="184"/>
      <c r="B357" s="187"/>
      <c r="D357" s="168"/>
      <c r="E357" s="201"/>
      <c r="F357" s="170"/>
      <c r="G357" s="171"/>
      <c r="H357" s="171"/>
      <c r="I357" s="164" t="str">
        <f t="shared" si="10"/>
        <v/>
      </c>
      <c r="N357" s="189"/>
      <c r="O357" s="189"/>
      <c r="Q357" t="str">
        <f t="shared" si="11"/>
        <v/>
      </c>
    </row>
    <row r="358" spans="1:17" ht="16.2" thickBot="1">
      <c r="A358" s="184"/>
      <c r="B358" s="187"/>
      <c r="D358" s="168"/>
      <c r="E358" s="201"/>
      <c r="F358" s="170"/>
      <c r="G358" s="171"/>
      <c r="H358" s="171"/>
      <c r="I358" s="164" t="str">
        <f t="shared" si="10"/>
        <v/>
      </c>
      <c r="N358" s="189"/>
      <c r="O358" s="189"/>
      <c r="Q358" t="str">
        <f t="shared" si="11"/>
        <v/>
      </c>
    </row>
    <row r="359" spans="1:17" ht="16.2" thickBot="1">
      <c r="A359" s="184"/>
      <c r="B359" s="187"/>
      <c r="D359" s="168"/>
      <c r="E359" s="201"/>
      <c r="F359" s="170"/>
      <c r="G359" s="171"/>
      <c r="H359" s="171"/>
      <c r="I359" s="164" t="str">
        <f t="shared" si="10"/>
        <v/>
      </c>
      <c r="N359" s="189"/>
      <c r="O359" s="189"/>
      <c r="Q359" t="str">
        <f t="shared" si="11"/>
        <v/>
      </c>
    </row>
    <row r="360" spans="1:17" ht="16.2" thickBot="1">
      <c r="A360" s="184"/>
      <c r="B360" s="187"/>
      <c r="D360" s="168"/>
      <c r="E360" s="201"/>
      <c r="F360" s="170"/>
      <c r="G360" s="171"/>
      <c r="H360" s="171"/>
      <c r="I360" s="164" t="str">
        <f t="shared" si="10"/>
        <v/>
      </c>
      <c r="N360" s="189"/>
      <c r="O360" s="189"/>
      <c r="Q360" t="str">
        <f t="shared" si="11"/>
        <v/>
      </c>
    </row>
    <row r="361" spans="1:17" ht="16.2" thickBot="1">
      <c r="A361" s="184"/>
      <c r="B361" s="187"/>
      <c r="D361" s="168"/>
      <c r="E361" s="201"/>
      <c r="F361" s="170"/>
      <c r="G361" s="171"/>
      <c r="H361" s="171"/>
      <c r="I361" s="164" t="str">
        <f t="shared" si="10"/>
        <v/>
      </c>
      <c r="N361" s="189"/>
      <c r="O361" s="189"/>
      <c r="Q361" t="str">
        <f t="shared" si="11"/>
        <v/>
      </c>
    </row>
    <row r="362" spans="1:17" ht="16.2" thickBot="1">
      <c r="A362" s="184"/>
      <c r="B362" s="187"/>
      <c r="D362" s="168"/>
      <c r="E362" s="201"/>
      <c r="F362" s="170"/>
      <c r="G362" s="171"/>
      <c r="H362" s="171"/>
      <c r="I362" s="164" t="str">
        <f t="shared" si="10"/>
        <v/>
      </c>
      <c r="N362" s="189"/>
      <c r="O362" s="189"/>
      <c r="Q362" t="str">
        <f t="shared" si="11"/>
        <v/>
      </c>
    </row>
    <row r="363" spans="1:17" ht="16.2" thickBot="1">
      <c r="A363" s="184"/>
      <c r="B363" s="187"/>
      <c r="D363" s="168"/>
      <c r="E363" s="201"/>
      <c r="F363" s="170"/>
      <c r="G363" s="171"/>
      <c r="H363" s="171"/>
      <c r="I363" s="164" t="str">
        <f t="shared" si="10"/>
        <v/>
      </c>
      <c r="N363" s="189"/>
      <c r="O363" s="189"/>
      <c r="Q363" t="str">
        <f t="shared" si="11"/>
        <v/>
      </c>
    </row>
    <row r="364" spans="1:17" ht="16.2" thickBot="1">
      <c r="A364" s="184"/>
      <c r="B364" s="187"/>
      <c r="D364" s="168"/>
      <c r="E364" s="201"/>
      <c r="F364" s="170"/>
      <c r="G364" s="171"/>
      <c r="H364" s="171"/>
      <c r="I364" s="164" t="str">
        <f t="shared" si="10"/>
        <v/>
      </c>
      <c r="N364" s="189"/>
      <c r="O364" s="189"/>
      <c r="Q364" t="str">
        <f t="shared" si="11"/>
        <v/>
      </c>
    </row>
    <row r="365" spans="1:17" ht="16.2" thickBot="1">
      <c r="A365" s="184"/>
      <c r="B365" s="187"/>
      <c r="D365" s="168"/>
      <c r="E365" s="201"/>
      <c r="F365" s="170"/>
      <c r="G365" s="171"/>
      <c r="H365" s="171"/>
      <c r="I365" s="164" t="str">
        <f t="shared" si="10"/>
        <v/>
      </c>
      <c r="N365" s="189"/>
      <c r="O365" s="189"/>
      <c r="Q365" t="str">
        <f t="shared" si="11"/>
        <v/>
      </c>
    </row>
    <row r="366" spans="1:17" ht="16.2" thickBot="1">
      <c r="A366" s="184"/>
      <c r="B366" s="187"/>
      <c r="D366" s="168"/>
      <c r="E366" s="201"/>
      <c r="F366" s="170"/>
      <c r="G366" s="171"/>
      <c r="H366" s="171"/>
      <c r="I366" s="164" t="str">
        <f t="shared" si="10"/>
        <v/>
      </c>
      <c r="N366" s="189"/>
      <c r="O366" s="189"/>
      <c r="Q366" t="str">
        <f t="shared" si="11"/>
        <v/>
      </c>
    </row>
    <row r="367" spans="1:17" ht="16.2" thickBot="1">
      <c r="A367" s="184"/>
      <c r="B367" s="187"/>
      <c r="D367" s="168"/>
      <c r="E367" s="201"/>
      <c r="F367" s="170"/>
      <c r="G367" s="171"/>
      <c r="H367" s="171"/>
      <c r="I367" s="164" t="str">
        <f t="shared" si="10"/>
        <v/>
      </c>
      <c r="N367" s="189"/>
      <c r="O367" s="189"/>
      <c r="Q367" t="str">
        <f t="shared" si="11"/>
        <v/>
      </c>
    </row>
    <row r="368" spans="1:17" ht="16.2" thickBot="1">
      <c r="A368" s="184"/>
      <c r="B368" s="187"/>
      <c r="D368" s="168"/>
      <c r="E368" s="201"/>
      <c r="F368" s="170"/>
      <c r="G368" s="171"/>
      <c r="H368" s="171"/>
      <c r="I368" s="164" t="str">
        <f t="shared" si="10"/>
        <v/>
      </c>
      <c r="N368" s="189"/>
      <c r="O368" s="189"/>
      <c r="Q368" t="str">
        <f t="shared" si="11"/>
        <v/>
      </c>
    </row>
    <row r="369" spans="1:17" ht="16.2" thickBot="1">
      <c r="A369" s="184"/>
      <c r="B369" s="187"/>
      <c r="D369" s="168"/>
      <c r="E369" s="201"/>
      <c r="F369" s="170"/>
      <c r="G369" s="171"/>
      <c r="H369" s="171"/>
      <c r="I369" s="164" t="str">
        <f t="shared" si="10"/>
        <v/>
      </c>
      <c r="N369" s="189"/>
      <c r="O369" s="189"/>
      <c r="Q369" t="str">
        <f t="shared" si="11"/>
        <v/>
      </c>
    </row>
    <row r="370" spans="1:17" ht="16.2" thickBot="1">
      <c r="A370" s="184"/>
      <c r="B370" s="187"/>
      <c r="D370" s="168"/>
      <c r="E370" s="201"/>
      <c r="F370" s="170"/>
      <c r="G370" s="171"/>
      <c r="H370" s="171"/>
      <c r="I370" s="164" t="str">
        <f t="shared" si="10"/>
        <v/>
      </c>
      <c r="N370" s="189"/>
      <c r="O370" s="189"/>
      <c r="Q370" t="str">
        <f t="shared" si="11"/>
        <v/>
      </c>
    </row>
    <row r="371" spans="1:17" ht="16.2" thickBot="1">
      <c r="A371" s="184"/>
      <c r="B371" s="187"/>
      <c r="D371" s="168"/>
      <c r="E371" s="201"/>
      <c r="F371" s="170"/>
      <c r="G371" s="171"/>
      <c r="H371" s="171"/>
      <c r="I371" s="164" t="str">
        <f t="shared" si="10"/>
        <v/>
      </c>
      <c r="N371" s="189"/>
      <c r="O371" s="189"/>
      <c r="Q371" t="str">
        <f t="shared" si="11"/>
        <v/>
      </c>
    </row>
    <row r="372" spans="1:17" ht="16.2" thickBot="1">
      <c r="A372" s="184"/>
      <c r="B372" s="187"/>
      <c r="D372" s="168"/>
      <c r="E372" s="201"/>
      <c r="F372" s="170"/>
      <c r="G372" s="171"/>
      <c r="H372" s="171"/>
      <c r="I372" s="164" t="str">
        <f t="shared" si="10"/>
        <v/>
      </c>
      <c r="N372" s="189"/>
      <c r="O372" s="189"/>
      <c r="Q372" t="str">
        <f t="shared" si="11"/>
        <v/>
      </c>
    </row>
    <row r="373" spans="1:17" ht="16.2" thickBot="1">
      <c r="A373" s="184"/>
      <c r="B373" s="187"/>
      <c r="D373" s="168"/>
      <c r="E373" s="201"/>
      <c r="F373" s="170"/>
      <c r="G373" s="171"/>
      <c r="H373" s="171"/>
      <c r="I373" s="164" t="str">
        <f t="shared" si="10"/>
        <v/>
      </c>
      <c r="N373" s="189"/>
      <c r="O373" s="189"/>
      <c r="Q373" t="str">
        <f t="shared" si="11"/>
        <v/>
      </c>
    </row>
    <row r="374" spans="1:17" ht="16.2" thickBot="1">
      <c r="A374" s="184"/>
      <c r="B374" s="187"/>
      <c r="D374" s="168"/>
      <c r="E374" s="201"/>
      <c r="F374" s="170"/>
      <c r="G374" s="171"/>
      <c r="H374" s="171"/>
      <c r="I374" s="164" t="str">
        <f t="shared" si="10"/>
        <v/>
      </c>
      <c r="N374" s="189"/>
      <c r="O374" s="189"/>
      <c r="Q374" t="str">
        <f t="shared" si="11"/>
        <v/>
      </c>
    </row>
    <row r="375" spans="1:17" ht="16.2" thickBot="1">
      <c r="A375" s="184"/>
      <c r="B375" s="187"/>
      <c r="D375" s="168"/>
      <c r="E375" s="201"/>
      <c r="F375" s="170"/>
      <c r="G375" s="171"/>
      <c r="H375" s="171"/>
      <c r="I375" s="164" t="str">
        <f t="shared" si="10"/>
        <v/>
      </c>
      <c r="N375" s="189"/>
      <c r="O375" s="189"/>
      <c r="Q375" t="str">
        <f t="shared" si="11"/>
        <v/>
      </c>
    </row>
    <row r="376" spans="1:17" ht="16.2" thickBot="1">
      <c r="A376" s="184"/>
      <c r="B376" s="187"/>
      <c r="D376" s="168"/>
      <c r="E376" s="201"/>
      <c r="F376" s="170"/>
      <c r="G376" s="171"/>
      <c r="H376" s="171"/>
      <c r="I376" s="164" t="str">
        <f t="shared" si="10"/>
        <v/>
      </c>
      <c r="N376" s="189"/>
      <c r="O376" s="189"/>
      <c r="Q376" t="str">
        <f t="shared" si="11"/>
        <v/>
      </c>
    </row>
    <row r="377" spans="1:17" ht="16.2" thickBot="1">
      <c r="A377" s="184"/>
      <c r="B377" s="187"/>
      <c r="D377" s="168"/>
      <c r="E377" s="201"/>
      <c r="F377" s="170"/>
      <c r="G377" s="171"/>
      <c r="H377" s="171"/>
      <c r="I377" s="164" t="str">
        <f t="shared" si="10"/>
        <v/>
      </c>
      <c r="N377" s="189"/>
      <c r="O377" s="189"/>
      <c r="Q377" t="str">
        <f t="shared" si="11"/>
        <v/>
      </c>
    </row>
    <row r="378" spans="1:17" ht="16.2" thickBot="1">
      <c r="A378" s="184"/>
      <c r="B378" s="187"/>
      <c r="D378" s="168"/>
      <c r="E378" s="201"/>
      <c r="F378" s="170"/>
      <c r="G378" s="171"/>
      <c r="H378" s="171"/>
      <c r="I378" s="164" t="str">
        <f t="shared" si="10"/>
        <v/>
      </c>
      <c r="N378" s="189"/>
      <c r="O378" s="189"/>
      <c r="Q378" t="str">
        <f t="shared" si="11"/>
        <v/>
      </c>
    </row>
    <row r="379" spans="1:17" ht="16.2" thickBot="1">
      <c r="A379" s="184"/>
      <c r="B379" s="187"/>
      <c r="D379" s="168"/>
      <c r="E379" s="201"/>
      <c r="F379" s="170"/>
      <c r="G379" s="171"/>
      <c r="H379" s="171"/>
      <c r="I379" s="164" t="str">
        <f t="shared" si="10"/>
        <v/>
      </c>
      <c r="N379" s="189"/>
      <c r="O379" s="189"/>
      <c r="Q379" t="str">
        <f t="shared" si="11"/>
        <v/>
      </c>
    </row>
    <row r="380" spans="1:17" ht="16.2" thickBot="1">
      <c r="A380" s="184"/>
      <c r="B380" s="187"/>
      <c r="D380" s="168"/>
      <c r="E380" s="201"/>
      <c r="F380" s="170"/>
      <c r="G380" s="171"/>
      <c r="H380" s="171"/>
      <c r="I380" s="164" t="str">
        <f t="shared" si="10"/>
        <v/>
      </c>
      <c r="N380" s="189"/>
      <c r="O380" s="189"/>
      <c r="Q380" t="str">
        <f t="shared" si="11"/>
        <v/>
      </c>
    </row>
    <row r="381" spans="1:17" ht="16.2" thickBot="1">
      <c r="A381" s="184"/>
      <c r="B381" s="187"/>
      <c r="D381" s="168"/>
      <c r="E381" s="201"/>
      <c r="F381" s="170"/>
      <c r="G381" s="171"/>
      <c r="H381" s="171"/>
      <c r="I381" s="164" t="str">
        <f t="shared" si="10"/>
        <v/>
      </c>
      <c r="N381" s="189"/>
      <c r="O381" s="189"/>
      <c r="Q381" t="str">
        <f t="shared" si="11"/>
        <v/>
      </c>
    </row>
    <row r="382" spans="1:17" ht="16.2" thickBot="1">
      <c r="A382" s="184"/>
      <c r="B382" s="187"/>
      <c r="D382" s="168"/>
      <c r="E382" s="201"/>
      <c r="F382" s="170"/>
      <c r="G382" s="171"/>
      <c r="H382" s="171"/>
      <c r="I382" s="164" t="str">
        <f t="shared" si="10"/>
        <v/>
      </c>
      <c r="N382" s="189"/>
      <c r="O382" s="189"/>
      <c r="Q382" t="str">
        <f t="shared" si="11"/>
        <v/>
      </c>
    </row>
    <row r="383" spans="1:17" ht="16.2" thickBot="1">
      <c r="A383" s="184"/>
      <c r="B383" s="187"/>
      <c r="D383" s="168"/>
      <c r="E383" s="201"/>
      <c r="F383" s="170"/>
      <c r="G383" s="171"/>
      <c r="H383" s="171"/>
      <c r="I383" s="164" t="str">
        <f t="shared" si="10"/>
        <v/>
      </c>
      <c r="N383" s="189"/>
      <c r="O383" s="189"/>
      <c r="Q383" t="str">
        <f t="shared" si="11"/>
        <v/>
      </c>
    </row>
    <row r="384" spans="1:17" ht="16.2" thickBot="1">
      <c r="A384" s="184"/>
      <c r="B384" s="187"/>
      <c r="D384" s="168"/>
      <c r="E384" s="201"/>
      <c r="F384" s="170"/>
      <c r="G384" s="171"/>
      <c r="H384" s="171"/>
      <c r="I384" s="164" t="str">
        <f t="shared" si="10"/>
        <v/>
      </c>
      <c r="N384" s="189"/>
      <c r="O384" s="189"/>
      <c r="Q384" t="str">
        <f t="shared" si="11"/>
        <v/>
      </c>
    </row>
    <row r="385" spans="1:17" ht="16.2" thickBot="1">
      <c r="A385" s="184"/>
      <c r="B385" s="187"/>
      <c r="D385" s="168"/>
      <c r="E385" s="201"/>
      <c r="F385" s="170"/>
      <c r="G385" s="171"/>
      <c r="H385" s="171"/>
      <c r="I385" s="164" t="str">
        <f t="shared" si="10"/>
        <v/>
      </c>
      <c r="N385" s="189"/>
      <c r="O385" s="189"/>
      <c r="Q385" t="str">
        <f t="shared" si="11"/>
        <v/>
      </c>
    </row>
    <row r="386" spans="1:17" ht="16.2" thickBot="1">
      <c r="A386" s="184"/>
      <c r="B386" s="187"/>
      <c r="D386" s="168"/>
      <c r="E386" s="201"/>
      <c r="F386" s="170"/>
      <c r="G386" s="171"/>
      <c r="H386" s="171"/>
      <c r="I386" s="164" t="str">
        <f t="shared" si="10"/>
        <v/>
      </c>
      <c r="N386" s="189"/>
      <c r="O386" s="189"/>
      <c r="Q386" t="str">
        <f t="shared" si="11"/>
        <v/>
      </c>
    </row>
    <row r="387" spans="1:17" ht="16.2" thickBot="1">
      <c r="A387" s="184"/>
      <c r="B387" s="187"/>
      <c r="D387" s="168"/>
      <c r="E387" s="201"/>
      <c r="F387" s="170"/>
      <c r="G387" s="171"/>
      <c r="H387" s="171"/>
      <c r="I387" s="164" t="str">
        <f t="shared" ref="I387:I450" si="12">IF(C387="","",LOGNORMDIST(EXP(C387),K$3,K$4))</f>
        <v/>
      </c>
      <c r="N387" s="189"/>
      <c r="O387" s="189"/>
      <c r="Q387" t="str">
        <f t="shared" ref="Q387:Q450" si="13">IF(C387="","",(1/EXP(C387))   *   EXP(  -POWER( (C387-K$3),2 ) / (2*K$4*K$4)   )    /    (K$4*SQRT(2*PI())))</f>
        <v/>
      </c>
    </row>
    <row r="388" spans="1:17" ht="16.2" thickBot="1">
      <c r="A388" s="184"/>
      <c r="B388" s="187"/>
      <c r="D388" s="168"/>
      <c r="E388" s="201"/>
      <c r="F388" s="170"/>
      <c r="G388" s="171"/>
      <c r="H388" s="171"/>
      <c r="I388" s="164" t="str">
        <f t="shared" si="12"/>
        <v/>
      </c>
      <c r="N388" s="189"/>
      <c r="O388" s="189"/>
      <c r="Q388" t="str">
        <f t="shared" si="13"/>
        <v/>
      </c>
    </row>
    <row r="389" spans="1:17" ht="16.2" thickBot="1">
      <c r="A389" s="184"/>
      <c r="B389" s="187"/>
      <c r="D389" s="168"/>
      <c r="E389" s="201"/>
      <c r="F389" s="170"/>
      <c r="G389" s="171"/>
      <c r="H389" s="171"/>
      <c r="I389" s="164" t="str">
        <f t="shared" si="12"/>
        <v/>
      </c>
      <c r="N389" s="189"/>
      <c r="O389" s="189"/>
      <c r="Q389" t="str">
        <f t="shared" si="13"/>
        <v/>
      </c>
    </row>
    <row r="390" spans="1:17" ht="16.2" thickBot="1">
      <c r="A390" s="184"/>
      <c r="B390" s="187"/>
      <c r="D390" s="168"/>
      <c r="E390" s="201"/>
      <c r="F390" s="170"/>
      <c r="G390" s="171"/>
      <c r="H390" s="171"/>
      <c r="I390" s="164" t="str">
        <f t="shared" si="12"/>
        <v/>
      </c>
      <c r="N390" s="189"/>
      <c r="O390" s="189"/>
      <c r="Q390" t="str">
        <f t="shared" si="13"/>
        <v/>
      </c>
    </row>
    <row r="391" spans="1:17" ht="16.2" thickBot="1">
      <c r="A391" s="184"/>
      <c r="B391" s="187"/>
      <c r="D391" s="168"/>
      <c r="E391" s="201"/>
      <c r="F391" s="170"/>
      <c r="G391" s="171"/>
      <c r="H391" s="171"/>
      <c r="I391" s="164" t="str">
        <f t="shared" si="12"/>
        <v/>
      </c>
      <c r="N391" s="189"/>
      <c r="O391" s="189"/>
      <c r="Q391" t="str">
        <f t="shared" si="13"/>
        <v/>
      </c>
    </row>
    <row r="392" spans="1:17" ht="16.2" thickBot="1">
      <c r="A392" s="184"/>
      <c r="B392" s="187"/>
      <c r="D392" s="168"/>
      <c r="E392" s="201"/>
      <c r="F392" s="170"/>
      <c r="G392" s="171"/>
      <c r="H392" s="171"/>
      <c r="I392" s="164" t="str">
        <f t="shared" si="12"/>
        <v/>
      </c>
      <c r="N392" s="189"/>
      <c r="O392" s="189"/>
      <c r="Q392" t="str">
        <f t="shared" si="13"/>
        <v/>
      </c>
    </row>
    <row r="393" spans="1:17" ht="16.2" thickBot="1">
      <c r="A393" s="184"/>
      <c r="B393" s="187"/>
      <c r="D393" s="168"/>
      <c r="E393" s="201"/>
      <c r="F393" s="170"/>
      <c r="G393" s="171"/>
      <c r="H393" s="171"/>
      <c r="I393" s="164" t="str">
        <f t="shared" si="12"/>
        <v/>
      </c>
      <c r="N393" s="189"/>
      <c r="O393" s="189"/>
      <c r="Q393" t="str">
        <f t="shared" si="13"/>
        <v/>
      </c>
    </row>
    <row r="394" spans="1:17" ht="16.2" thickBot="1">
      <c r="A394" s="184"/>
      <c r="B394" s="187"/>
      <c r="D394" s="168"/>
      <c r="E394" s="201"/>
      <c r="F394" s="170"/>
      <c r="G394" s="171"/>
      <c r="H394" s="171"/>
      <c r="I394" s="164" t="str">
        <f t="shared" si="12"/>
        <v/>
      </c>
      <c r="N394" s="189"/>
      <c r="O394" s="189"/>
      <c r="Q394" t="str">
        <f t="shared" si="13"/>
        <v/>
      </c>
    </row>
    <row r="395" spans="1:17" ht="16.2" thickBot="1">
      <c r="A395" s="184"/>
      <c r="B395" s="187"/>
      <c r="D395" s="168"/>
      <c r="E395" s="201"/>
      <c r="F395" s="170"/>
      <c r="G395" s="171"/>
      <c r="H395" s="171"/>
      <c r="I395" s="164" t="str">
        <f t="shared" si="12"/>
        <v/>
      </c>
      <c r="N395" s="189"/>
      <c r="O395" s="189"/>
      <c r="Q395" t="str">
        <f t="shared" si="13"/>
        <v/>
      </c>
    </row>
    <row r="396" spans="1:17" ht="16.2" thickBot="1">
      <c r="A396" s="184"/>
      <c r="B396" s="187"/>
      <c r="D396" s="168"/>
      <c r="E396" s="201"/>
      <c r="F396" s="170"/>
      <c r="G396" s="171"/>
      <c r="H396" s="171"/>
      <c r="I396" s="164" t="str">
        <f t="shared" si="12"/>
        <v/>
      </c>
      <c r="N396" s="189"/>
      <c r="O396" s="189"/>
      <c r="Q396" t="str">
        <f t="shared" si="13"/>
        <v/>
      </c>
    </row>
    <row r="397" spans="1:17" ht="16.2" thickBot="1">
      <c r="A397" s="184"/>
      <c r="B397" s="187"/>
      <c r="D397" s="168"/>
      <c r="E397" s="201"/>
      <c r="F397" s="170"/>
      <c r="G397" s="171"/>
      <c r="H397" s="171"/>
      <c r="I397" s="164" t="str">
        <f t="shared" si="12"/>
        <v/>
      </c>
      <c r="N397" s="189"/>
      <c r="O397" s="189"/>
      <c r="Q397" t="str">
        <f t="shared" si="13"/>
        <v/>
      </c>
    </row>
    <row r="398" spans="1:17" ht="16.2" thickBot="1">
      <c r="A398" s="184"/>
      <c r="B398" s="187"/>
      <c r="D398" s="168"/>
      <c r="E398" s="201"/>
      <c r="F398" s="170"/>
      <c r="G398" s="171"/>
      <c r="H398" s="171"/>
      <c r="I398" s="164" t="str">
        <f t="shared" si="12"/>
        <v/>
      </c>
      <c r="N398" s="189"/>
      <c r="O398" s="189"/>
      <c r="Q398" t="str">
        <f t="shared" si="13"/>
        <v/>
      </c>
    </row>
    <row r="399" spans="1:17" ht="16.2" thickBot="1">
      <c r="A399" s="184"/>
      <c r="B399" s="187"/>
      <c r="D399" s="168"/>
      <c r="E399" s="201"/>
      <c r="F399" s="170"/>
      <c r="G399" s="171"/>
      <c r="H399" s="171"/>
      <c r="I399" s="164" t="str">
        <f t="shared" si="12"/>
        <v/>
      </c>
      <c r="N399" s="189"/>
      <c r="O399" s="189"/>
      <c r="Q399" t="str">
        <f t="shared" si="13"/>
        <v/>
      </c>
    </row>
    <row r="400" spans="1:17" ht="16.2" thickBot="1">
      <c r="A400" s="184"/>
      <c r="B400" s="187"/>
      <c r="D400" s="168"/>
      <c r="E400" s="201"/>
      <c r="F400" s="170"/>
      <c r="G400" s="171"/>
      <c r="H400" s="171"/>
      <c r="I400" s="164" t="str">
        <f t="shared" si="12"/>
        <v/>
      </c>
      <c r="N400" s="189"/>
      <c r="O400" s="189"/>
      <c r="Q400" t="str">
        <f t="shared" si="13"/>
        <v/>
      </c>
    </row>
    <row r="401" spans="1:17" ht="16.2" thickBot="1">
      <c r="A401" s="184"/>
      <c r="B401" s="187"/>
      <c r="D401" s="168"/>
      <c r="E401" s="201"/>
      <c r="F401" s="170"/>
      <c r="G401" s="171"/>
      <c r="H401" s="171"/>
      <c r="I401" s="164" t="str">
        <f t="shared" si="12"/>
        <v/>
      </c>
      <c r="N401" s="189"/>
      <c r="O401" s="189"/>
      <c r="Q401" t="str">
        <f t="shared" si="13"/>
        <v/>
      </c>
    </row>
    <row r="402" spans="1:17" ht="16.2" thickBot="1">
      <c r="A402" s="184"/>
      <c r="B402" s="187"/>
      <c r="D402" s="168"/>
      <c r="E402" s="201"/>
      <c r="F402" s="170"/>
      <c r="G402" s="171"/>
      <c r="H402" s="171"/>
      <c r="I402" s="164" t="str">
        <f t="shared" si="12"/>
        <v/>
      </c>
      <c r="N402" s="189"/>
      <c r="O402" s="189"/>
      <c r="Q402" t="str">
        <f t="shared" si="13"/>
        <v/>
      </c>
    </row>
    <row r="403" spans="1:17" ht="16.2" thickBot="1">
      <c r="A403" s="184"/>
      <c r="B403" s="187"/>
      <c r="D403" s="168"/>
      <c r="E403" s="201"/>
      <c r="F403" s="170"/>
      <c r="G403" s="171"/>
      <c r="H403" s="171"/>
      <c r="I403" s="164" t="str">
        <f t="shared" si="12"/>
        <v/>
      </c>
      <c r="N403" s="189"/>
      <c r="O403" s="189"/>
      <c r="Q403" t="str">
        <f t="shared" si="13"/>
        <v/>
      </c>
    </row>
    <row r="404" spans="1:17" ht="16.2" thickBot="1">
      <c r="A404" s="184"/>
      <c r="B404" s="187"/>
      <c r="D404" s="168"/>
      <c r="E404" s="201"/>
      <c r="F404" s="170"/>
      <c r="G404" s="171"/>
      <c r="H404" s="171"/>
      <c r="I404" s="164" t="str">
        <f t="shared" si="12"/>
        <v/>
      </c>
      <c r="N404" s="189"/>
      <c r="O404" s="189"/>
      <c r="Q404" t="str">
        <f t="shared" si="13"/>
        <v/>
      </c>
    </row>
    <row r="405" spans="1:17" ht="16.2" thickBot="1">
      <c r="A405" s="184"/>
      <c r="B405" s="187"/>
      <c r="D405" s="168"/>
      <c r="E405" s="201"/>
      <c r="F405" s="170"/>
      <c r="G405" s="171"/>
      <c r="H405" s="171"/>
      <c r="I405" s="164" t="str">
        <f t="shared" si="12"/>
        <v/>
      </c>
      <c r="N405" s="189"/>
      <c r="O405" s="189"/>
      <c r="Q405" t="str">
        <f t="shared" si="13"/>
        <v/>
      </c>
    </row>
    <row r="406" spans="1:17" ht="16.2" thickBot="1">
      <c r="A406" s="184"/>
      <c r="B406" s="187"/>
      <c r="D406" s="168"/>
      <c r="E406" s="201"/>
      <c r="F406" s="170"/>
      <c r="G406" s="171"/>
      <c r="H406" s="171"/>
      <c r="I406" s="164" t="str">
        <f t="shared" si="12"/>
        <v/>
      </c>
      <c r="N406" s="189"/>
      <c r="O406" s="189"/>
      <c r="Q406" t="str">
        <f t="shared" si="13"/>
        <v/>
      </c>
    </row>
    <row r="407" spans="1:17" ht="16.2" thickBot="1">
      <c r="A407" s="184"/>
      <c r="B407" s="187"/>
      <c r="D407" s="168"/>
      <c r="E407" s="201"/>
      <c r="F407" s="170"/>
      <c r="G407" s="171"/>
      <c r="H407" s="171"/>
      <c r="I407" s="164" t="str">
        <f t="shared" si="12"/>
        <v/>
      </c>
      <c r="N407" s="189"/>
      <c r="O407" s="189"/>
      <c r="Q407" t="str">
        <f t="shared" si="13"/>
        <v/>
      </c>
    </row>
    <row r="408" spans="1:17" ht="16.2" thickBot="1">
      <c r="A408" s="184"/>
      <c r="B408" s="187"/>
      <c r="D408" s="168"/>
      <c r="E408" s="201"/>
      <c r="F408" s="170"/>
      <c r="G408" s="171"/>
      <c r="H408" s="171"/>
      <c r="I408" s="164" t="str">
        <f t="shared" si="12"/>
        <v/>
      </c>
      <c r="N408" s="189"/>
      <c r="O408" s="189"/>
      <c r="Q408" t="str">
        <f t="shared" si="13"/>
        <v/>
      </c>
    </row>
    <row r="409" spans="1:17" ht="16.2" thickBot="1">
      <c r="A409" s="184"/>
      <c r="B409" s="187"/>
      <c r="D409" s="168"/>
      <c r="E409" s="201"/>
      <c r="F409" s="170"/>
      <c r="G409" s="171"/>
      <c r="H409" s="171"/>
      <c r="I409" s="164" t="str">
        <f t="shared" si="12"/>
        <v/>
      </c>
      <c r="N409" s="189"/>
      <c r="O409" s="189"/>
      <c r="Q409" t="str">
        <f t="shared" si="13"/>
        <v/>
      </c>
    </row>
    <row r="410" spans="1:17" ht="16.2" thickBot="1">
      <c r="A410" s="184"/>
      <c r="B410" s="187"/>
      <c r="D410" s="168"/>
      <c r="E410" s="201"/>
      <c r="F410" s="170"/>
      <c r="G410" s="171"/>
      <c r="H410" s="171"/>
      <c r="I410" s="164" t="str">
        <f t="shared" si="12"/>
        <v/>
      </c>
      <c r="N410" s="189"/>
      <c r="O410" s="189"/>
      <c r="Q410" t="str">
        <f t="shared" si="13"/>
        <v/>
      </c>
    </row>
    <row r="411" spans="1:17" ht="16.2" thickBot="1">
      <c r="A411" s="184"/>
      <c r="B411" s="187"/>
      <c r="D411" s="168"/>
      <c r="E411" s="201"/>
      <c r="F411" s="170"/>
      <c r="G411" s="171"/>
      <c r="H411" s="171"/>
      <c r="I411" s="164" t="str">
        <f t="shared" si="12"/>
        <v/>
      </c>
      <c r="N411" s="189"/>
      <c r="O411" s="189"/>
      <c r="Q411" t="str">
        <f t="shared" si="13"/>
        <v/>
      </c>
    </row>
    <row r="412" spans="1:17" ht="16.2" thickBot="1">
      <c r="A412" s="184"/>
      <c r="B412" s="187"/>
      <c r="D412" s="168"/>
      <c r="E412" s="201"/>
      <c r="F412" s="170"/>
      <c r="G412" s="171"/>
      <c r="H412" s="171"/>
      <c r="I412" s="164" t="str">
        <f t="shared" si="12"/>
        <v/>
      </c>
      <c r="N412" s="189"/>
      <c r="O412" s="189"/>
      <c r="Q412" t="str">
        <f t="shared" si="13"/>
        <v/>
      </c>
    </row>
    <row r="413" spans="1:17" ht="16.2" thickBot="1">
      <c r="A413" s="184"/>
      <c r="B413" s="187"/>
      <c r="D413" s="168"/>
      <c r="E413" s="201"/>
      <c r="F413" s="170"/>
      <c r="G413" s="171"/>
      <c r="H413" s="171"/>
      <c r="I413" s="164" t="str">
        <f t="shared" si="12"/>
        <v/>
      </c>
      <c r="N413" s="189"/>
      <c r="O413" s="189"/>
      <c r="Q413" t="str">
        <f t="shared" si="13"/>
        <v/>
      </c>
    </row>
    <row r="414" spans="1:17" ht="16.2" thickBot="1">
      <c r="A414" s="184"/>
      <c r="B414" s="187"/>
      <c r="D414" s="168"/>
      <c r="E414" s="201"/>
      <c r="F414" s="170"/>
      <c r="G414" s="171"/>
      <c r="H414" s="171"/>
      <c r="I414" s="164" t="str">
        <f t="shared" si="12"/>
        <v/>
      </c>
      <c r="N414" s="189"/>
      <c r="O414" s="189"/>
      <c r="Q414" t="str">
        <f t="shared" si="13"/>
        <v/>
      </c>
    </row>
    <row r="415" spans="1:17" ht="16.2" thickBot="1">
      <c r="A415" s="184"/>
      <c r="B415" s="187"/>
      <c r="D415" s="168"/>
      <c r="E415" s="201"/>
      <c r="F415" s="170"/>
      <c r="G415" s="171"/>
      <c r="H415" s="171"/>
      <c r="I415" s="164" t="str">
        <f t="shared" si="12"/>
        <v/>
      </c>
      <c r="N415" s="189"/>
      <c r="O415" s="189"/>
      <c r="Q415" t="str">
        <f t="shared" si="13"/>
        <v/>
      </c>
    </row>
    <row r="416" spans="1:17" ht="16.2" thickBot="1">
      <c r="A416" s="184"/>
      <c r="B416" s="187"/>
      <c r="D416" s="168"/>
      <c r="E416" s="201"/>
      <c r="F416" s="170"/>
      <c r="G416" s="171"/>
      <c r="H416" s="171"/>
      <c r="I416" s="164" t="str">
        <f t="shared" si="12"/>
        <v/>
      </c>
      <c r="N416" s="189"/>
      <c r="O416" s="189"/>
      <c r="Q416" t="str">
        <f t="shared" si="13"/>
        <v/>
      </c>
    </row>
    <row r="417" spans="1:17" ht="16.2" thickBot="1">
      <c r="A417" s="184"/>
      <c r="B417" s="187"/>
      <c r="D417" s="168"/>
      <c r="E417" s="201"/>
      <c r="F417" s="170"/>
      <c r="G417" s="171"/>
      <c r="H417" s="171"/>
      <c r="I417" s="164" t="str">
        <f t="shared" si="12"/>
        <v/>
      </c>
      <c r="N417" s="189"/>
      <c r="O417" s="189"/>
      <c r="Q417" t="str">
        <f t="shared" si="13"/>
        <v/>
      </c>
    </row>
    <row r="418" spans="1:17" ht="16.2" thickBot="1">
      <c r="A418" s="184"/>
      <c r="B418" s="187"/>
      <c r="D418" s="168"/>
      <c r="E418" s="201"/>
      <c r="F418" s="170"/>
      <c r="G418" s="171"/>
      <c r="H418" s="171"/>
      <c r="I418" s="164" t="str">
        <f t="shared" si="12"/>
        <v/>
      </c>
      <c r="N418" s="189"/>
      <c r="O418" s="189"/>
      <c r="Q418" t="str">
        <f t="shared" si="13"/>
        <v/>
      </c>
    </row>
    <row r="419" spans="1:17" ht="16.2" thickBot="1">
      <c r="A419" s="184"/>
      <c r="B419" s="187"/>
      <c r="D419" s="168"/>
      <c r="E419" s="201"/>
      <c r="F419" s="170"/>
      <c r="G419" s="171"/>
      <c r="H419" s="171"/>
      <c r="I419" s="164" t="str">
        <f t="shared" si="12"/>
        <v/>
      </c>
      <c r="N419" s="189"/>
      <c r="O419" s="189"/>
      <c r="Q419" t="str">
        <f t="shared" si="13"/>
        <v/>
      </c>
    </row>
    <row r="420" spans="1:17" ht="16.2" thickBot="1">
      <c r="A420" s="184"/>
      <c r="B420" s="187"/>
      <c r="D420" s="168"/>
      <c r="E420" s="201"/>
      <c r="F420" s="170"/>
      <c r="G420" s="171"/>
      <c r="H420" s="171"/>
      <c r="I420" s="164" t="str">
        <f t="shared" si="12"/>
        <v/>
      </c>
      <c r="N420" s="189"/>
      <c r="O420" s="189"/>
      <c r="Q420" t="str">
        <f t="shared" si="13"/>
        <v/>
      </c>
    </row>
    <row r="421" spans="1:17" ht="16.2" thickBot="1">
      <c r="A421" s="184"/>
      <c r="B421" s="187"/>
      <c r="D421" s="168"/>
      <c r="E421" s="201"/>
      <c r="F421" s="170"/>
      <c r="G421" s="171"/>
      <c r="H421" s="171"/>
      <c r="I421" s="164" t="str">
        <f t="shared" si="12"/>
        <v/>
      </c>
      <c r="N421" s="189"/>
      <c r="O421" s="189"/>
      <c r="Q421" t="str">
        <f t="shared" si="13"/>
        <v/>
      </c>
    </row>
    <row r="422" spans="1:17" ht="16.2" thickBot="1">
      <c r="A422" s="184"/>
      <c r="B422" s="187"/>
      <c r="D422" s="168"/>
      <c r="E422" s="201"/>
      <c r="F422" s="170"/>
      <c r="G422" s="171"/>
      <c r="H422" s="171"/>
      <c r="I422" s="164" t="str">
        <f t="shared" si="12"/>
        <v/>
      </c>
      <c r="N422" s="189"/>
      <c r="O422" s="189"/>
      <c r="Q422" t="str">
        <f t="shared" si="13"/>
        <v/>
      </c>
    </row>
    <row r="423" spans="1:17" ht="16.2" thickBot="1">
      <c r="A423" s="184"/>
      <c r="B423" s="187"/>
      <c r="D423" s="168"/>
      <c r="E423" s="201"/>
      <c r="F423" s="170"/>
      <c r="G423" s="171"/>
      <c r="H423" s="171"/>
      <c r="I423" s="164" t="str">
        <f t="shared" si="12"/>
        <v/>
      </c>
      <c r="N423" s="189"/>
      <c r="O423" s="189"/>
      <c r="Q423" t="str">
        <f t="shared" si="13"/>
        <v/>
      </c>
    </row>
    <row r="424" spans="1:17" ht="16.2" thickBot="1">
      <c r="A424" s="184"/>
      <c r="B424" s="187"/>
      <c r="D424" s="168"/>
      <c r="E424" s="201"/>
      <c r="F424" s="170"/>
      <c r="G424" s="171"/>
      <c r="H424" s="171"/>
      <c r="I424" s="164" t="str">
        <f t="shared" si="12"/>
        <v/>
      </c>
      <c r="N424" s="189"/>
      <c r="O424" s="189"/>
      <c r="Q424" t="str">
        <f t="shared" si="13"/>
        <v/>
      </c>
    </row>
    <row r="425" spans="1:17" ht="16.2" thickBot="1">
      <c r="A425" s="184"/>
      <c r="B425" s="187"/>
      <c r="D425" s="168"/>
      <c r="E425" s="201"/>
      <c r="F425" s="170"/>
      <c r="G425" s="171"/>
      <c r="H425" s="171"/>
      <c r="I425" s="164" t="str">
        <f t="shared" si="12"/>
        <v/>
      </c>
      <c r="N425" s="189"/>
      <c r="O425" s="189"/>
      <c r="Q425" t="str">
        <f t="shared" si="13"/>
        <v/>
      </c>
    </row>
    <row r="426" spans="1:17" ht="16.2" thickBot="1">
      <c r="A426" s="184"/>
      <c r="B426" s="187"/>
      <c r="D426" s="168"/>
      <c r="E426" s="201"/>
      <c r="F426" s="170"/>
      <c r="G426" s="171"/>
      <c r="H426" s="171"/>
      <c r="I426" s="164" t="str">
        <f t="shared" si="12"/>
        <v/>
      </c>
      <c r="N426" s="189"/>
      <c r="O426" s="189"/>
      <c r="Q426" t="str">
        <f t="shared" si="13"/>
        <v/>
      </c>
    </row>
    <row r="427" spans="1:17" ht="16.2" thickBot="1">
      <c r="A427" s="184"/>
      <c r="B427" s="187"/>
      <c r="D427" s="168"/>
      <c r="E427" s="201"/>
      <c r="F427" s="170"/>
      <c r="G427" s="171"/>
      <c r="H427" s="171"/>
      <c r="I427" s="164" t="str">
        <f t="shared" si="12"/>
        <v/>
      </c>
      <c r="N427" s="189"/>
      <c r="O427" s="189"/>
      <c r="Q427" t="str">
        <f t="shared" si="13"/>
        <v/>
      </c>
    </row>
    <row r="428" spans="1:17" ht="16.2" thickBot="1">
      <c r="A428" s="184"/>
      <c r="B428" s="187"/>
      <c r="D428" s="168"/>
      <c r="E428" s="201"/>
      <c r="F428" s="170"/>
      <c r="G428" s="171"/>
      <c r="H428" s="171"/>
      <c r="I428" s="164" t="str">
        <f t="shared" si="12"/>
        <v/>
      </c>
      <c r="N428" s="189"/>
      <c r="O428" s="189"/>
      <c r="Q428" t="str">
        <f t="shared" si="13"/>
        <v/>
      </c>
    </row>
    <row r="429" spans="1:17" ht="16.2" thickBot="1">
      <c r="A429" s="184"/>
      <c r="B429" s="187"/>
      <c r="D429" s="168"/>
      <c r="E429" s="201"/>
      <c r="F429" s="170"/>
      <c r="G429" s="171"/>
      <c r="H429" s="171"/>
      <c r="I429" s="164" t="str">
        <f t="shared" si="12"/>
        <v/>
      </c>
      <c r="N429" s="189"/>
      <c r="O429" s="189"/>
      <c r="Q429" t="str">
        <f t="shared" si="13"/>
        <v/>
      </c>
    </row>
    <row r="430" spans="1:17" ht="16.2" thickBot="1">
      <c r="A430" s="184"/>
      <c r="B430" s="187"/>
      <c r="D430" s="168"/>
      <c r="E430" s="201"/>
      <c r="F430" s="170"/>
      <c r="G430" s="171"/>
      <c r="H430" s="171"/>
      <c r="I430" s="164" t="str">
        <f t="shared" si="12"/>
        <v/>
      </c>
      <c r="N430" s="189"/>
      <c r="O430" s="189"/>
      <c r="Q430" t="str">
        <f t="shared" si="13"/>
        <v/>
      </c>
    </row>
    <row r="431" spans="1:17" ht="16.2" thickBot="1">
      <c r="A431" s="184"/>
      <c r="B431" s="187"/>
      <c r="D431" s="168"/>
      <c r="E431" s="201"/>
      <c r="F431" s="170"/>
      <c r="G431" s="171"/>
      <c r="H431" s="171"/>
      <c r="I431" s="164" t="str">
        <f t="shared" si="12"/>
        <v/>
      </c>
      <c r="N431" s="189"/>
      <c r="O431" s="189"/>
      <c r="Q431" t="str">
        <f t="shared" si="13"/>
        <v/>
      </c>
    </row>
    <row r="432" spans="1:17" ht="16.2" thickBot="1">
      <c r="A432" s="184"/>
      <c r="B432" s="187"/>
      <c r="D432" s="168"/>
      <c r="E432" s="201"/>
      <c r="F432" s="170"/>
      <c r="G432" s="171"/>
      <c r="H432" s="171"/>
      <c r="I432" s="164" t="str">
        <f t="shared" si="12"/>
        <v/>
      </c>
      <c r="N432" s="189"/>
      <c r="O432" s="189"/>
      <c r="Q432" t="str">
        <f t="shared" si="13"/>
        <v/>
      </c>
    </row>
    <row r="433" spans="1:17" ht="16.2" thickBot="1">
      <c r="A433" s="184"/>
      <c r="B433" s="187"/>
      <c r="D433" s="168"/>
      <c r="E433" s="201"/>
      <c r="F433" s="170"/>
      <c r="G433" s="171"/>
      <c r="H433" s="171"/>
      <c r="I433" s="164" t="str">
        <f t="shared" si="12"/>
        <v/>
      </c>
      <c r="N433" s="189"/>
      <c r="O433" s="189"/>
      <c r="Q433" t="str">
        <f t="shared" si="13"/>
        <v/>
      </c>
    </row>
    <row r="434" spans="1:17" ht="16.2" thickBot="1">
      <c r="A434" s="184"/>
      <c r="B434" s="187"/>
      <c r="D434" s="168"/>
      <c r="E434" s="201"/>
      <c r="F434" s="170"/>
      <c r="G434" s="171"/>
      <c r="H434" s="171"/>
      <c r="I434" s="164" t="str">
        <f t="shared" si="12"/>
        <v/>
      </c>
      <c r="N434" s="189"/>
      <c r="O434" s="189"/>
      <c r="Q434" t="str">
        <f t="shared" si="13"/>
        <v/>
      </c>
    </row>
    <row r="435" spans="1:17" ht="16.2" thickBot="1">
      <c r="A435" s="184"/>
      <c r="B435" s="187"/>
      <c r="D435" s="168"/>
      <c r="E435" s="201"/>
      <c r="F435" s="170"/>
      <c r="G435" s="171"/>
      <c r="H435" s="171"/>
      <c r="I435" s="164" t="str">
        <f t="shared" si="12"/>
        <v/>
      </c>
      <c r="N435" s="189"/>
      <c r="O435" s="189"/>
      <c r="Q435" t="str">
        <f t="shared" si="13"/>
        <v/>
      </c>
    </row>
    <row r="436" spans="1:17" ht="16.2" thickBot="1">
      <c r="A436" s="184"/>
      <c r="B436" s="187"/>
      <c r="D436" s="168"/>
      <c r="E436" s="201"/>
      <c r="F436" s="170"/>
      <c r="G436" s="171"/>
      <c r="H436" s="171"/>
      <c r="I436" s="164" t="str">
        <f t="shared" si="12"/>
        <v/>
      </c>
      <c r="N436" s="189"/>
      <c r="O436" s="189"/>
      <c r="Q436" t="str">
        <f t="shared" si="13"/>
        <v/>
      </c>
    </row>
    <row r="437" spans="1:17" ht="16.2" thickBot="1">
      <c r="A437" s="184"/>
      <c r="B437" s="187"/>
      <c r="D437" s="168"/>
      <c r="E437" s="201"/>
      <c r="F437" s="170"/>
      <c r="G437" s="171"/>
      <c r="H437" s="171"/>
      <c r="I437" s="164" t="str">
        <f t="shared" si="12"/>
        <v/>
      </c>
      <c r="N437" s="189"/>
      <c r="O437" s="189"/>
      <c r="Q437" t="str">
        <f t="shared" si="13"/>
        <v/>
      </c>
    </row>
    <row r="438" spans="1:17" ht="16.2" thickBot="1">
      <c r="A438" s="184"/>
      <c r="B438" s="187"/>
      <c r="D438" s="168"/>
      <c r="E438" s="201"/>
      <c r="F438" s="170"/>
      <c r="G438" s="171"/>
      <c r="H438" s="171"/>
      <c r="I438" s="164" t="str">
        <f t="shared" si="12"/>
        <v/>
      </c>
      <c r="N438" s="189"/>
      <c r="O438" s="189"/>
      <c r="Q438" t="str">
        <f t="shared" si="13"/>
        <v/>
      </c>
    </row>
    <row r="439" spans="1:17" ht="16.2" thickBot="1">
      <c r="A439" s="184"/>
      <c r="B439" s="187"/>
      <c r="D439" s="168"/>
      <c r="E439" s="201"/>
      <c r="F439" s="170"/>
      <c r="G439" s="171"/>
      <c r="H439" s="171"/>
      <c r="I439" s="164" t="str">
        <f t="shared" si="12"/>
        <v/>
      </c>
      <c r="N439" s="189"/>
      <c r="O439" s="189"/>
      <c r="Q439" t="str">
        <f t="shared" si="13"/>
        <v/>
      </c>
    </row>
    <row r="440" spans="1:17" ht="16.2" thickBot="1">
      <c r="A440" s="184"/>
      <c r="B440" s="187"/>
      <c r="D440" s="168"/>
      <c r="E440" s="201"/>
      <c r="F440" s="170"/>
      <c r="G440" s="171"/>
      <c r="H440" s="171"/>
      <c r="I440" s="164" t="str">
        <f t="shared" si="12"/>
        <v/>
      </c>
      <c r="N440" s="189"/>
      <c r="O440" s="189"/>
      <c r="Q440" t="str">
        <f t="shared" si="13"/>
        <v/>
      </c>
    </row>
    <row r="441" spans="1:17" ht="16.2" thickBot="1">
      <c r="A441" s="184"/>
      <c r="B441" s="187"/>
      <c r="D441" s="168"/>
      <c r="E441" s="201"/>
      <c r="F441" s="170"/>
      <c r="G441" s="171"/>
      <c r="H441" s="171"/>
      <c r="I441" s="164" t="str">
        <f t="shared" si="12"/>
        <v/>
      </c>
      <c r="N441" s="189"/>
      <c r="O441" s="189"/>
      <c r="Q441" t="str">
        <f t="shared" si="13"/>
        <v/>
      </c>
    </row>
    <row r="442" spans="1:17" ht="16.2" thickBot="1">
      <c r="A442" s="184"/>
      <c r="B442" s="187"/>
      <c r="D442" s="168"/>
      <c r="E442" s="201"/>
      <c r="F442" s="170"/>
      <c r="G442" s="171"/>
      <c r="H442" s="171"/>
      <c r="I442" s="164" t="str">
        <f t="shared" si="12"/>
        <v/>
      </c>
      <c r="N442" s="189"/>
      <c r="O442" s="189"/>
      <c r="Q442" t="str">
        <f t="shared" si="13"/>
        <v/>
      </c>
    </row>
    <row r="443" spans="1:17" ht="16.2" thickBot="1">
      <c r="A443" s="184"/>
      <c r="B443" s="187"/>
      <c r="D443" s="168"/>
      <c r="E443" s="201"/>
      <c r="F443" s="170"/>
      <c r="G443" s="171"/>
      <c r="H443" s="171"/>
      <c r="I443" s="164" t="str">
        <f t="shared" si="12"/>
        <v/>
      </c>
      <c r="N443" s="189"/>
      <c r="O443" s="189"/>
      <c r="Q443" t="str">
        <f t="shared" si="13"/>
        <v/>
      </c>
    </row>
    <row r="444" spans="1:17" ht="16.2" thickBot="1">
      <c r="A444" s="184"/>
      <c r="B444" s="187"/>
      <c r="D444" s="168"/>
      <c r="E444" s="201"/>
      <c r="F444" s="170"/>
      <c r="G444" s="171"/>
      <c r="H444" s="171"/>
      <c r="I444" s="164" t="str">
        <f t="shared" si="12"/>
        <v/>
      </c>
      <c r="N444" s="189"/>
      <c r="O444" s="189"/>
      <c r="Q444" t="str">
        <f t="shared" si="13"/>
        <v/>
      </c>
    </row>
    <row r="445" spans="1:17" ht="16.2" thickBot="1">
      <c r="A445" s="184"/>
      <c r="B445" s="187"/>
      <c r="D445" s="168"/>
      <c r="E445" s="201"/>
      <c r="F445" s="170"/>
      <c r="G445" s="171"/>
      <c r="H445" s="171"/>
      <c r="I445" s="164" t="str">
        <f t="shared" si="12"/>
        <v/>
      </c>
      <c r="N445" s="189"/>
      <c r="O445" s="189"/>
      <c r="Q445" t="str">
        <f t="shared" si="13"/>
        <v/>
      </c>
    </row>
    <row r="446" spans="1:17" ht="16.2" thickBot="1">
      <c r="A446" s="184"/>
      <c r="B446" s="187"/>
      <c r="D446" s="168"/>
      <c r="E446" s="201"/>
      <c r="F446" s="170"/>
      <c r="G446" s="171"/>
      <c r="H446" s="171"/>
      <c r="I446" s="164" t="str">
        <f t="shared" si="12"/>
        <v/>
      </c>
      <c r="N446" s="189"/>
      <c r="O446" s="189"/>
      <c r="Q446" t="str">
        <f t="shared" si="13"/>
        <v/>
      </c>
    </row>
    <row r="447" spans="1:17" ht="16.2" thickBot="1">
      <c r="A447" s="184"/>
      <c r="B447" s="187"/>
      <c r="D447" s="168"/>
      <c r="E447" s="201"/>
      <c r="F447" s="170"/>
      <c r="G447" s="171"/>
      <c r="H447" s="171"/>
      <c r="I447" s="164" t="str">
        <f t="shared" si="12"/>
        <v/>
      </c>
      <c r="N447" s="189"/>
      <c r="O447" s="189"/>
      <c r="Q447" t="str">
        <f t="shared" si="13"/>
        <v/>
      </c>
    </row>
    <row r="448" spans="1:17" ht="16.2" thickBot="1">
      <c r="A448" s="184"/>
      <c r="B448" s="187"/>
      <c r="D448" s="168"/>
      <c r="E448" s="201"/>
      <c r="F448" s="170"/>
      <c r="G448" s="171"/>
      <c r="H448" s="171"/>
      <c r="I448" s="164" t="str">
        <f t="shared" si="12"/>
        <v/>
      </c>
      <c r="N448" s="189"/>
      <c r="O448" s="189"/>
      <c r="Q448" t="str">
        <f t="shared" si="13"/>
        <v/>
      </c>
    </row>
    <row r="449" spans="1:17" ht="16.2" thickBot="1">
      <c r="A449" s="184"/>
      <c r="B449" s="187"/>
      <c r="D449" s="168"/>
      <c r="E449" s="201"/>
      <c r="F449" s="170"/>
      <c r="G449" s="171"/>
      <c r="H449" s="171"/>
      <c r="I449" s="164" t="str">
        <f t="shared" si="12"/>
        <v/>
      </c>
      <c r="N449" s="189"/>
      <c r="O449" s="189"/>
      <c r="Q449" t="str">
        <f t="shared" si="13"/>
        <v/>
      </c>
    </row>
    <row r="450" spans="1:17" ht="16.2" thickBot="1">
      <c r="A450" s="184"/>
      <c r="B450" s="187"/>
      <c r="D450" s="168"/>
      <c r="E450" s="201"/>
      <c r="F450" s="170"/>
      <c r="G450" s="171"/>
      <c r="H450" s="171"/>
      <c r="I450" s="164" t="str">
        <f t="shared" si="12"/>
        <v/>
      </c>
      <c r="N450" s="189"/>
      <c r="O450" s="189"/>
      <c r="Q450" t="str">
        <f t="shared" si="13"/>
        <v/>
      </c>
    </row>
    <row r="451" spans="1:17" ht="16.2" thickBot="1">
      <c r="A451" s="184"/>
      <c r="B451" s="187"/>
      <c r="D451" s="168"/>
      <c r="E451" s="201"/>
      <c r="F451" s="170"/>
      <c r="G451" s="171"/>
      <c r="H451" s="171"/>
      <c r="I451" s="164" t="str">
        <f t="shared" ref="I451:I514" si="14">IF(C451="","",LOGNORMDIST(EXP(C451),K$3,K$4))</f>
        <v/>
      </c>
      <c r="N451" s="189"/>
      <c r="O451" s="189"/>
      <c r="Q451" t="str">
        <f t="shared" ref="Q451:Q514" si="15">IF(C451="","",(1/EXP(C451))   *   EXP(  -POWER( (C451-K$3),2 ) / (2*K$4*K$4)   )    /    (K$4*SQRT(2*PI())))</f>
        <v/>
      </c>
    </row>
    <row r="452" spans="1:17" ht="16.2" thickBot="1">
      <c r="A452" s="184"/>
      <c r="B452" s="187"/>
      <c r="D452" s="168"/>
      <c r="E452" s="201"/>
      <c r="F452" s="170"/>
      <c r="G452" s="171"/>
      <c r="H452" s="171"/>
      <c r="I452" s="164" t="str">
        <f t="shared" si="14"/>
        <v/>
      </c>
      <c r="N452" s="189"/>
      <c r="O452" s="189"/>
      <c r="Q452" t="str">
        <f t="shared" si="15"/>
        <v/>
      </c>
    </row>
    <row r="453" spans="1:17" ht="16.2" thickBot="1">
      <c r="A453" s="184"/>
      <c r="B453" s="187"/>
      <c r="D453" s="168"/>
      <c r="E453" s="201"/>
      <c r="F453" s="170"/>
      <c r="G453" s="171"/>
      <c r="H453" s="171"/>
      <c r="I453" s="164" t="str">
        <f t="shared" si="14"/>
        <v/>
      </c>
      <c r="N453" s="189"/>
      <c r="O453" s="189"/>
      <c r="Q453" t="str">
        <f t="shared" si="15"/>
        <v/>
      </c>
    </row>
    <row r="454" spans="1:17" ht="16.2" thickBot="1">
      <c r="A454" s="184"/>
      <c r="B454" s="187"/>
      <c r="D454" s="168"/>
      <c r="E454" s="201"/>
      <c r="F454" s="170"/>
      <c r="G454" s="171"/>
      <c r="H454" s="171"/>
      <c r="I454" s="164" t="str">
        <f t="shared" si="14"/>
        <v/>
      </c>
      <c r="N454" s="189"/>
      <c r="O454" s="189"/>
      <c r="Q454" t="str">
        <f t="shared" si="15"/>
        <v/>
      </c>
    </row>
    <row r="455" spans="1:17" ht="16.2" thickBot="1">
      <c r="A455" s="184"/>
      <c r="B455" s="187"/>
      <c r="D455" s="168"/>
      <c r="E455" s="201"/>
      <c r="F455" s="170"/>
      <c r="G455" s="171"/>
      <c r="H455" s="171"/>
      <c r="I455" s="164" t="str">
        <f t="shared" si="14"/>
        <v/>
      </c>
      <c r="N455" s="189"/>
      <c r="O455" s="189"/>
      <c r="Q455" t="str">
        <f t="shared" si="15"/>
        <v/>
      </c>
    </row>
    <row r="456" spans="1:17" ht="16.2" thickBot="1">
      <c r="A456" s="184"/>
      <c r="B456" s="187"/>
      <c r="D456" s="168"/>
      <c r="E456" s="201"/>
      <c r="F456" s="170"/>
      <c r="G456" s="171"/>
      <c r="H456" s="171"/>
      <c r="I456" s="164" t="str">
        <f t="shared" si="14"/>
        <v/>
      </c>
      <c r="N456" s="189"/>
      <c r="O456" s="189"/>
      <c r="Q456" t="str">
        <f t="shared" si="15"/>
        <v/>
      </c>
    </row>
    <row r="457" spans="1:17" ht="16.2" thickBot="1">
      <c r="A457" s="184"/>
      <c r="B457" s="187"/>
      <c r="D457" s="168"/>
      <c r="E457" s="201"/>
      <c r="F457" s="170"/>
      <c r="G457" s="171"/>
      <c r="H457" s="171"/>
      <c r="I457" s="164" t="str">
        <f t="shared" si="14"/>
        <v/>
      </c>
      <c r="N457" s="189"/>
      <c r="O457" s="189"/>
      <c r="Q457" t="str">
        <f t="shared" si="15"/>
        <v/>
      </c>
    </row>
    <row r="458" spans="1:17" ht="16.2" thickBot="1">
      <c r="A458" s="184"/>
      <c r="B458" s="187"/>
      <c r="D458" s="168"/>
      <c r="E458" s="201"/>
      <c r="F458" s="170"/>
      <c r="G458" s="171"/>
      <c r="H458" s="171"/>
      <c r="I458" s="164" t="str">
        <f t="shared" si="14"/>
        <v/>
      </c>
      <c r="N458" s="189"/>
      <c r="O458" s="189"/>
      <c r="Q458" t="str">
        <f t="shared" si="15"/>
        <v/>
      </c>
    </row>
    <row r="459" spans="1:17" ht="16.2" thickBot="1">
      <c r="A459" s="184"/>
      <c r="B459" s="187"/>
      <c r="D459" s="168"/>
      <c r="E459" s="201"/>
      <c r="F459" s="170"/>
      <c r="G459" s="171"/>
      <c r="H459" s="171"/>
      <c r="I459" s="164" t="str">
        <f t="shared" si="14"/>
        <v/>
      </c>
      <c r="N459" s="189"/>
      <c r="O459" s="189"/>
      <c r="Q459" t="str">
        <f t="shared" si="15"/>
        <v/>
      </c>
    </row>
    <row r="460" spans="1:17" ht="16.2" thickBot="1">
      <c r="A460" s="184"/>
      <c r="B460" s="187"/>
      <c r="D460" s="168"/>
      <c r="E460" s="201"/>
      <c r="F460" s="170"/>
      <c r="G460" s="171"/>
      <c r="H460" s="171"/>
      <c r="I460" s="164" t="str">
        <f t="shared" si="14"/>
        <v/>
      </c>
      <c r="N460" s="189"/>
      <c r="O460" s="189"/>
      <c r="Q460" t="str">
        <f t="shared" si="15"/>
        <v/>
      </c>
    </row>
    <row r="461" spans="1:17" ht="16.2" thickBot="1">
      <c r="A461" s="184"/>
      <c r="B461" s="187"/>
      <c r="D461" s="168"/>
      <c r="E461" s="201"/>
      <c r="F461" s="170"/>
      <c r="G461" s="171"/>
      <c r="H461" s="171"/>
      <c r="I461" s="164" t="str">
        <f t="shared" si="14"/>
        <v/>
      </c>
      <c r="N461" s="189"/>
      <c r="O461" s="189"/>
      <c r="Q461" t="str">
        <f t="shared" si="15"/>
        <v/>
      </c>
    </row>
    <row r="462" spans="1:17" ht="16.2" thickBot="1">
      <c r="A462" s="184"/>
      <c r="B462" s="187"/>
      <c r="D462" s="168"/>
      <c r="E462" s="201"/>
      <c r="F462" s="170"/>
      <c r="G462" s="171"/>
      <c r="H462" s="171"/>
      <c r="I462" s="164" t="str">
        <f t="shared" si="14"/>
        <v/>
      </c>
      <c r="N462" s="189"/>
      <c r="O462" s="189"/>
      <c r="Q462" t="str">
        <f t="shared" si="15"/>
        <v/>
      </c>
    </row>
    <row r="463" spans="1:17" ht="16.2" thickBot="1">
      <c r="A463" s="184"/>
      <c r="B463" s="187"/>
      <c r="D463" s="168"/>
      <c r="E463" s="201"/>
      <c r="F463" s="170"/>
      <c r="G463" s="171"/>
      <c r="H463" s="171"/>
      <c r="I463" s="164" t="str">
        <f t="shared" si="14"/>
        <v/>
      </c>
      <c r="N463" s="189"/>
      <c r="O463" s="189"/>
      <c r="Q463" t="str">
        <f t="shared" si="15"/>
        <v/>
      </c>
    </row>
    <row r="464" spans="1:17" ht="16.2" thickBot="1">
      <c r="A464" s="184"/>
      <c r="B464" s="187"/>
      <c r="D464" s="168"/>
      <c r="E464" s="201"/>
      <c r="F464" s="170"/>
      <c r="G464" s="171"/>
      <c r="H464" s="171"/>
      <c r="I464" s="164" t="str">
        <f t="shared" si="14"/>
        <v/>
      </c>
      <c r="N464" s="189"/>
      <c r="O464" s="189"/>
      <c r="Q464" t="str">
        <f t="shared" si="15"/>
        <v/>
      </c>
    </row>
    <row r="465" spans="1:17" ht="16.2" thickBot="1">
      <c r="A465" s="184"/>
      <c r="B465" s="187"/>
      <c r="D465" s="168"/>
      <c r="E465" s="201"/>
      <c r="F465" s="170"/>
      <c r="G465" s="171"/>
      <c r="H465" s="171"/>
      <c r="I465" s="164" t="str">
        <f t="shared" si="14"/>
        <v/>
      </c>
      <c r="N465" s="189"/>
      <c r="O465" s="189"/>
      <c r="Q465" t="str">
        <f t="shared" si="15"/>
        <v/>
      </c>
    </row>
    <row r="466" spans="1:17" ht="16.2" thickBot="1">
      <c r="A466" s="184"/>
      <c r="B466" s="187"/>
      <c r="D466" s="168"/>
      <c r="E466" s="201"/>
      <c r="F466" s="170"/>
      <c r="G466" s="171"/>
      <c r="H466" s="171"/>
      <c r="I466" s="164" t="str">
        <f t="shared" si="14"/>
        <v/>
      </c>
      <c r="N466" s="189"/>
      <c r="O466" s="189"/>
      <c r="Q466" t="str">
        <f t="shared" si="15"/>
        <v/>
      </c>
    </row>
    <row r="467" spans="1:17" ht="16.2" thickBot="1">
      <c r="A467" s="184"/>
      <c r="B467" s="187"/>
      <c r="D467" s="168"/>
      <c r="E467" s="201"/>
      <c r="F467" s="170"/>
      <c r="G467" s="171"/>
      <c r="H467" s="171"/>
      <c r="I467" s="164" t="str">
        <f t="shared" si="14"/>
        <v/>
      </c>
      <c r="N467" s="189"/>
      <c r="O467" s="189"/>
      <c r="Q467" t="str">
        <f t="shared" si="15"/>
        <v/>
      </c>
    </row>
    <row r="468" spans="1:17" ht="16.2" thickBot="1">
      <c r="A468" s="184"/>
      <c r="B468" s="187"/>
      <c r="D468" s="168"/>
      <c r="E468" s="201"/>
      <c r="F468" s="170"/>
      <c r="G468" s="171"/>
      <c r="H468" s="171"/>
      <c r="I468" s="164" t="str">
        <f t="shared" si="14"/>
        <v/>
      </c>
      <c r="N468" s="189"/>
      <c r="O468" s="189"/>
      <c r="Q468" t="str">
        <f t="shared" si="15"/>
        <v/>
      </c>
    </row>
    <row r="469" spans="1:17" ht="16.2" thickBot="1">
      <c r="A469" s="184"/>
      <c r="B469" s="187"/>
      <c r="D469" s="168"/>
      <c r="E469" s="201"/>
      <c r="F469" s="170"/>
      <c r="G469" s="171"/>
      <c r="H469" s="171"/>
      <c r="I469" s="164" t="str">
        <f t="shared" si="14"/>
        <v/>
      </c>
      <c r="N469" s="189"/>
      <c r="O469" s="189"/>
      <c r="Q469" t="str">
        <f t="shared" si="15"/>
        <v/>
      </c>
    </row>
    <row r="470" spans="1:17" ht="16.2" thickBot="1">
      <c r="A470" s="184"/>
      <c r="B470" s="187"/>
      <c r="D470" s="168"/>
      <c r="E470" s="201"/>
      <c r="F470" s="170"/>
      <c r="G470" s="171"/>
      <c r="H470" s="171"/>
      <c r="I470" s="164" t="str">
        <f t="shared" si="14"/>
        <v/>
      </c>
      <c r="N470" s="189"/>
      <c r="O470" s="189"/>
      <c r="Q470" t="str">
        <f t="shared" si="15"/>
        <v/>
      </c>
    </row>
    <row r="471" spans="1:17" ht="16.2" thickBot="1">
      <c r="A471" s="184"/>
      <c r="B471" s="187"/>
      <c r="D471" s="168"/>
      <c r="E471" s="201"/>
      <c r="F471" s="170"/>
      <c r="G471" s="171"/>
      <c r="H471" s="171"/>
      <c r="I471" s="164" t="str">
        <f t="shared" si="14"/>
        <v/>
      </c>
      <c r="N471" s="189"/>
      <c r="O471" s="189"/>
      <c r="Q471" t="str">
        <f t="shared" si="15"/>
        <v/>
      </c>
    </row>
    <row r="472" spans="1:17" ht="16.2" thickBot="1">
      <c r="A472" s="184"/>
      <c r="B472" s="187"/>
      <c r="D472" s="168"/>
      <c r="E472" s="201"/>
      <c r="F472" s="170"/>
      <c r="G472" s="171"/>
      <c r="H472" s="171"/>
      <c r="I472" s="164" t="str">
        <f t="shared" si="14"/>
        <v/>
      </c>
      <c r="N472" s="189"/>
      <c r="O472" s="189"/>
      <c r="Q472" t="str">
        <f t="shared" si="15"/>
        <v/>
      </c>
    </row>
    <row r="473" spans="1:17" ht="16.2" thickBot="1">
      <c r="A473" s="184"/>
      <c r="B473" s="187"/>
      <c r="D473" s="168"/>
      <c r="E473" s="201"/>
      <c r="F473" s="170"/>
      <c r="G473" s="171"/>
      <c r="H473" s="171"/>
      <c r="I473" s="164" t="str">
        <f t="shared" si="14"/>
        <v/>
      </c>
      <c r="N473" s="189"/>
      <c r="O473" s="189"/>
      <c r="Q473" t="str">
        <f t="shared" si="15"/>
        <v/>
      </c>
    </row>
    <row r="474" spans="1:17" ht="16.2" thickBot="1">
      <c r="A474" s="184"/>
      <c r="B474" s="187"/>
      <c r="D474" s="168"/>
      <c r="E474" s="201"/>
      <c r="F474" s="170"/>
      <c r="G474" s="171"/>
      <c r="H474" s="171"/>
      <c r="I474" s="164" t="str">
        <f t="shared" si="14"/>
        <v/>
      </c>
      <c r="N474" s="189"/>
      <c r="O474" s="189"/>
      <c r="Q474" t="str">
        <f t="shared" si="15"/>
        <v/>
      </c>
    </row>
    <row r="475" spans="1:17" ht="16.2" thickBot="1">
      <c r="A475" s="184"/>
      <c r="B475" s="187"/>
      <c r="D475" s="168"/>
      <c r="E475" s="201"/>
      <c r="F475" s="170"/>
      <c r="G475" s="171"/>
      <c r="H475" s="171"/>
      <c r="I475" s="164" t="str">
        <f t="shared" si="14"/>
        <v/>
      </c>
      <c r="N475" s="189"/>
      <c r="O475" s="189"/>
      <c r="Q475" t="str">
        <f t="shared" si="15"/>
        <v/>
      </c>
    </row>
    <row r="476" spans="1:17" ht="16.2" thickBot="1">
      <c r="A476" s="184"/>
      <c r="B476" s="187"/>
      <c r="D476" s="168"/>
      <c r="E476" s="201"/>
      <c r="F476" s="170"/>
      <c r="G476" s="171"/>
      <c r="H476" s="171"/>
      <c r="I476" s="164" t="str">
        <f t="shared" si="14"/>
        <v/>
      </c>
      <c r="N476" s="189"/>
      <c r="O476" s="189"/>
      <c r="Q476" t="str">
        <f t="shared" si="15"/>
        <v/>
      </c>
    </row>
    <row r="477" spans="1:17" ht="16.2" thickBot="1">
      <c r="A477" s="184"/>
      <c r="B477" s="187"/>
      <c r="D477" s="168"/>
      <c r="E477" s="201"/>
      <c r="F477" s="170"/>
      <c r="G477" s="171"/>
      <c r="H477" s="171"/>
      <c r="I477" s="164" t="str">
        <f t="shared" si="14"/>
        <v/>
      </c>
      <c r="N477" s="189"/>
      <c r="O477" s="189"/>
      <c r="Q477" t="str">
        <f t="shared" si="15"/>
        <v/>
      </c>
    </row>
    <row r="478" spans="1:17" ht="16.2" thickBot="1">
      <c r="A478" s="184"/>
      <c r="B478" s="187"/>
      <c r="D478" s="168"/>
      <c r="E478" s="201"/>
      <c r="F478" s="170"/>
      <c r="G478" s="171"/>
      <c r="H478" s="171"/>
      <c r="I478" s="164" t="str">
        <f t="shared" si="14"/>
        <v/>
      </c>
      <c r="N478" s="189"/>
      <c r="O478" s="189"/>
      <c r="Q478" t="str">
        <f t="shared" si="15"/>
        <v/>
      </c>
    </row>
    <row r="479" spans="1:17" ht="16.2" thickBot="1">
      <c r="A479" s="184"/>
      <c r="B479" s="187"/>
      <c r="D479" s="168"/>
      <c r="E479" s="201"/>
      <c r="F479" s="170"/>
      <c r="G479" s="171"/>
      <c r="H479" s="171"/>
      <c r="I479" s="164" t="str">
        <f t="shared" si="14"/>
        <v/>
      </c>
      <c r="N479" s="189"/>
      <c r="O479" s="189"/>
      <c r="Q479" t="str">
        <f t="shared" si="15"/>
        <v/>
      </c>
    </row>
    <row r="480" spans="1:17" ht="16.2" thickBot="1">
      <c r="A480" s="184"/>
      <c r="B480" s="187"/>
      <c r="D480" s="168"/>
      <c r="E480" s="201"/>
      <c r="F480" s="170"/>
      <c r="G480" s="171"/>
      <c r="H480" s="171"/>
      <c r="I480" s="164" t="str">
        <f t="shared" si="14"/>
        <v/>
      </c>
      <c r="N480" s="189"/>
      <c r="O480" s="189"/>
      <c r="Q480" t="str">
        <f t="shared" si="15"/>
        <v/>
      </c>
    </row>
    <row r="481" spans="1:17" ht="16.2" thickBot="1">
      <c r="A481" s="184"/>
      <c r="B481" s="187"/>
      <c r="D481" s="168"/>
      <c r="E481" s="201"/>
      <c r="F481" s="170"/>
      <c r="G481" s="171"/>
      <c r="H481" s="171"/>
      <c r="I481" s="164" t="str">
        <f t="shared" si="14"/>
        <v/>
      </c>
      <c r="N481" s="189"/>
      <c r="O481" s="189"/>
      <c r="Q481" t="str">
        <f t="shared" si="15"/>
        <v/>
      </c>
    </row>
    <row r="482" spans="1:17" ht="16.2" thickBot="1">
      <c r="A482" s="184"/>
      <c r="B482" s="187"/>
      <c r="D482" s="168"/>
      <c r="E482" s="201"/>
      <c r="F482" s="170"/>
      <c r="G482" s="171"/>
      <c r="H482" s="171"/>
      <c r="I482" s="164" t="str">
        <f t="shared" si="14"/>
        <v/>
      </c>
      <c r="N482" s="189"/>
      <c r="O482" s="189"/>
      <c r="Q482" t="str">
        <f t="shared" si="15"/>
        <v/>
      </c>
    </row>
    <row r="483" spans="1:17" ht="16.2" thickBot="1">
      <c r="A483" s="184"/>
      <c r="B483" s="187"/>
      <c r="D483" s="168"/>
      <c r="E483" s="201"/>
      <c r="F483" s="170"/>
      <c r="G483" s="171"/>
      <c r="H483" s="171"/>
      <c r="I483" s="164" t="str">
        <f t="shared" si="14"/>
        <v/>
      </c>
      <c r="N483" s="189"/>
      <c r="O483" s="189"/>
      <c r="Q483" t="str">
        <f t="shared" si="15"/>
        <v/>
      </c>
    </row>
    <row r="484" spans="1:17" ht="16.2" thickBot="1">
      <c r="A484" s="184"/>
      <c r="B484" s="187"/>
      <c r="D484" s="168"/>
      <c r="E484" s="201"/>
      <c r="F484" s="170"/>
      <c r="G484" s="171"/>
      <c r="H484" s="171"/>
      <c r="I484" s="164" t="str">
        <f t="shared" si="14"/>
        <v/>
      </c>
      <c r="N484" s="189"/>
      <c r="O484" s="189"/>
      <c r="Q484" t="str">
        <f t="shared" si="15"/>
        <v/>
      </c>
    </row>
    <row r="485" spans="1:17" ht="16.2" thickBot="1">
      <c r="A485" s="184"/>
      <c r="B485" s="187"/>
      <c r="D485" s="168"/>
      <c r="E485" s="201"/>
      <c r="F485" s="170"/>
      <c r="G485" s="171"/>
      <c r="H485" s="171"/>
      <c r="I485" s="164" t="str">
        <f t="shared" si="14"/>
        <v/>
      </c>
      <c r="N485" s="189"/>
      <c r="O485" s="189"/>
      <c r="Q485" t="str">
        <f t="shared" si="15"/>
        <v/>
      </c>
    </row>
    <row r="486" spans="1:17" ht="16.2" thickBot="1">
      <c r="A486" s="184"/>
      <c r="B486" s="187"/>
      <c r="D486" s="168"/>
      <c r="E486" s="201"/>
      <c r="F486" s="170"/>
      <c r="G486" s="171"/>
      <c r="H486" s="171"/>
      <c r="I486" s="164" t="str">
        <f t="shared" si="14"/>
        <v/>
      </c>
      <c r="N486" s="189"/>
      <c r="O486" s="189"/>
      <c r="Q486" t="str">
        <f t="shared" si="15"/>
        <v/>
      </c>
    </row>
    <row r="487" spans="1:17" ht="16.2" thickBot="1">
      <c r="A487" s="184"/>
      <c r="B487" s="187"/>
      <c r="D487" s="168"/>
      <c r="E487" s="201"/>
      <c r="F487" s="170"/>
      <c r="G487" s="171"/>
      <c r="H487" s="171"/>
      <c r="I487" s="164" t="str">
        <f t="shared" si="14"/>
        <v/>
      </c>
      <c r="N487" s="189"/>
      <c r="O487" s="189"/>
      <c r="Q487" t="str">
        <f t="shared" si="15"/>
        <v/>
      </c>
    </row>
    <row r="488" spans="1:17" ht="16.2" thickBot="1">
      <c r="A488" s="184"/>
      <c r="B488" s="187"/>
      <c r="D488" s="168"/>
      <c r="E488" s="201"/>
      <c r="F488" s="170"/>
      <c r="G488" s="171"/>
      <c r="H488" s="171"/>
      <c r="I488" s="164" t="str">
        <f t="shared" si="14"/>
        <v/>
      </c>
      <c r="N488" s="189"/>
      <c r="O488" s="189"/>
      <c r="Q488" t="str">
        <f t="shared" si="15"/>
        <v/>
      </c>
    </row>
    <row r="489" spans="1:17" ht="16.2" thickBot="1">
      <c r="A489" s="184"/>
      <c r="B489" s="187"/>
      <c r="D489" s="168"/>
      <c r="E489" s="201"/>
      <c r="F489" s="170"/>
      <c r="G489" s="171"/>
      <c r="H489" s="171"/>
      <c r="I489" s="164" t="str">
        <f t="shared" si="14"/>
        <v/>
      </c>
      <c r="N489" s="189"/>
      <c r="O489" s="189"/>
      <c r="Q489" t="str">
        <f t="shared" si="15"/>
        <v/>
      </c>
    </row>
    <row r="490" spans="1:17" ht="16.2" thickBot="1">
      <c r="A490" s="184"/>
      <c r="B490" s="187"/>
      <c r="D490" s="168"/>
      <c r="E490" s="201"/>
      <c r="F490" s="170"/>
      <c r="G490" s="171"/>
      <c r="H490" s="171"/>
      <c r="I490" s="164" t="str">
        <f t="shared" si="14"/>
        <v/>
      </c>
      <c r="N490" s="189"/>
      <c r="O490" s="189"/>
      <c r="Q490" t="str">
        <f t="shared" si="15"/>
        <v/>
      </c>
    </row>
    <row r="491" spans="1:17" ht="16.2" thickBot="1">
      <c r="A491" s="184"/>
      <c r="B491" s="187"/>
      <c r="D491" s="168"/>
      <c r="E491" s="201"/>
      <c r="F491" s="170"/>
      <c r="G491" s="171"/>
      <c r="H491" s="171"/>
      <c r="I491" s="164" t="str">
        <f t="shared" si="14"/>
        <v/>
      </c>
      <c r="N491" s="189"/>
      <c r="O491" s="189"/>
      <c r="Q491" t="str">
        <f t="shared" si="15"/>
        <v/>
      </c>
    </row>
    <row r="492" spans="1:17" ht="16.2" thickBot="1">
      <c r="A492" s="184"/>
      <c r="B492" s="187"/>
      <c r="D492" s="168"/>
      <c r="E492" s="201"/>
      <c r="F492" s="170"/>
      <c r="G492" s="171"/>
      <c r="H492" s="171"/>
      <c r="I492" s="164" t="str">
        <f t="shared" si="14"/>
        <v/>
      </c>
      <c r="N492" s="189"/>
      <c r="O492" s="189"/>
      <c r="Q492" t="str">
        <f t="shared" si="15"/>
        <v/>
      </c>
    </row>
    <row r="493" spans="1:17" ht="16.2" thickBot="1">
      <c r="A493" s="184"/>
      <c r="B493" s="187"/>
      <c r="D493" s="168"/>
      <c r="E493" s="201"/>
      <c r="F493" s="170"/>
      <c r="G493" s="171"/>
      <c r="H493" s="171"/>
      <c r="I493" s="164" t="str">
        <f t="shared" si="14"/>
        <v/>
      </c>
      <c r="N493" s="189"/>
      <c r="O493" s="189"/>
      <c r="Q493" t="str">
        <f t="shared" si="15"/>
        <v/>
      </c>
    </row>
    <row r="494" spans="1:17" ht="16.2" thickBot="1">
      <c r="A494" s="184"/>
      <c r="B494" s="187"/>
      <c r="D494" s="168"/>
      <c r="E494" s="201"/>
      <c r="F494" s="170"/>
      <c r="G494" s="171"/>
      <c r="H494" s="171"/>
      <c r="I494" s="164" t="str">
        <f t="shared" si="14"/>
        <v/>
      </c>
      <c r="N494" s="189"/>
      <c r="O494" s="189"/>
      <c r="Q494" t="str">
        <f t="shared" si="15"/>
        <v/>
      </c>
    </row>
    <row r="495" spans="1:17" ht="16.2" thickBot="1">
      <c r="A495" s="184"/>
      <c r="B495" s="187"/>
      <c r="D495" s="168"/>
      <c r="E495" s="201"/>
      <c r="F495" s="170"/>
      <c r="G495" s="171"/>
      <c r="H495" s="171"/>
      <c r="I495" s="164" t="str">
        <f t="shared" si="14"/>
        <v/>
      </c>
      <c r="N495" s="189"/>
      <c r="O495" s="189"/>
      <c r="Q495" t="str">
        <f t="shared" si="15"/>
        <v/>
      </c>
    </row>
    <row r="496" spans="1:17" ht="16.2" thickBot="1">
      <c r="A496" s="184"/>
      <c r="B496" s="187"/>
      <c r="D496" s="168"/>
      <c r="E496" s="201"/>
      <c r="F496" s="170"/>
      <c r="G496" s="171"/>
      <c r="H496" s="171"/>
      <c r="I496" s="164" t="str">
        <f t="shared" si="14"/>
        <v/>
      </c>
      <c r="N496" s="189"/>
      <c r="O496" s="189"/>
      <c r="Q496" t="str">
        <f t="shared" si="15"/>
        <v/>
      </c>
    </row>
    <row r="497" spans="1:17" ht="16.2" thickBot="1">
      <c r="A497" s="184"/>
      <c r="B497" s="187"/>
      <c r="D497" s="168"/>
      <c r="E497" s="201"/>
      <c r="F497" s="170"/>
      <c r="G497" s="171"/>
      <c r="H497" s="171"/>
      <c r="I497" s="164" t="str">
        <f t="shared" si="14"/>
        <v/>
      </c>
      <c r="N497" s="189"/>
      <c r="O497" s="189"/>
      <c r="Q497" t="str">
        <f t="shared" si="15"/>
        <v/>
      </c>
    </row>
    <row r="498" spans="1:17" ht="16.2" thickBot="1">
      <c r="A498" s="184"/>
      <c r="B498" s="187"/>
      <c r="D498" s="168"/>
      <c r="E498" s="201"/>
      <c r="F498" s="170"/>
      <c r="G498" s="171"/>
      <c r="H498" s="171"/>
      <c r="I498" s="164" t="str">
        <f t="shared" si="14"/>
        <v/>
      </c>
      <c r="N498" s="189"/>
      <c r="O498" s="189"/>
      <c r="Q498" t="str">
        <f t="shared" si="15"/>
        <v/>
      </c>
    </row>
    <row r="499" spans="1:17" ht="16.2" thickBot="1">
      <c r="A499" s="184"/>
      <c r="B499" s="187"/>
      <c r="D499" s="168"/>
      <c r="E499" s="201"/>
      <c r="F499" s="170"/>
      <c r="G499" s="171"/>
      <c r="H499" s="171"/>
      <c r="I499" s="164" t="str">
        <f t="shared" si="14"/>
        <v/>
      </c>
      <c r="N499" s="189"/>
      <c r="O499" s="189"/>
      <c r="Q499" t="str">
        <f t="shared" si="15"/>
        <v/>
      </c>
    </row>
    <row r="500" spans="1:17" ht="16.2" thickBot="1">
      <c r="A500" s="184"/>
      <c r="B500" s="187"/>
      <c r="D500" s="168"/>
      <c r="E500" s="201"/>
      <c r="F500" s="170"/>
      <c r="G500" s="171"/>
      <c r="H500" s="171"/>
      <c r="I500" s="164" t="str">
        <f t="shared" si="14"/>
        <v/>
      </c>
      <c r="N500" s="189"/>
      <c r="O500" s="189"/>
      <c r="Q500" t="str">
        <f t="shared" si="15"/>
        <v/>
      </c>
    </row>
    <row r="501" spans="1:17" ht="16.2" thickBot="1">
      <c r="A501" s="184"/>
      <c r="B501" s="187"/>
      <c r="D501" s="168"/>
      <c r="E501" s="201"/>
      <c r="F501" s="170"/>
      <c r="G501" s="171"/>
      <c r="H501" s="171"/>
      <c r="I501" s="164" t="str">
        <f t="shared" si="14"/>
        <v/>
      </c>
      <c r="N501" s="189"/>
      <c r="O501" s="189"/>
      <c r="Q501" t="str">
        <f t="shared" si="15"/>
        <v/>
      </c>
    </row>
    <row r="502" spans="1:17" ht="16.2" thickBot="1">
      <c r="A502" s="184"/>
      <c r="B502" s="187"/>
      <c r="D502" s="168"/>
      <c r="E502" s="201"/>
      <c r="F502" s="170"/>
      <c r="G502" s="171"/>
      <c r="H502" s="171"/>
      <c r="I502" s="164" t="str">
        <f t="shared" si="14"/>
        <v/>
      </c>
      <c r="N502" s="189"/>
      <c r="O502" s="189"/>
      <c r="Q502" t="str">
        <f t="shared" si="15"/>
        <v/>
      </c>
    </row>
    <row r="503" spans="1:17" ht="16.2" thickBot="1">
      <c r="A503" s="184"/>
      <c r="B503" s="187"/>
      <c r="D503" s="168"/>
      <c r="E503" s="201"/>
      <c r="F503" s="170"/>
      <c r="G503" s="171"/>
      <c r="H503" s="171"/>
      <c r="I503" s="164" t="str">
        <f t="shared" si="14"/>
        <v/>
      </c>
      <c r="N503" s="189"/>
      <c r="O503" s="189"/>
      <c r="Q503" t="str">
        <f t="shared" si="15"/>
        <v/>
      </c>
    </row>
    <row r="504" spans="1:17" ht="16.2" thickBot="1">
      <c r="A504" s="184"/>
      <c r="B504" s="187"/>
      <c r="D504" s="168"/>
      <c r="E504" s="201"/>
      <c r="F504" s="170"/>
      <c r="G504" s="171"/>
      <c r="H504" s="171"/>
      <c r="I504" s="164" t="str">
        <f t="shared" si="14"/>
        <v/>
      </c>
      <c r="N504" s="189"/>
      <c r="O504" s="189"/>
      <c r="Q504" t="str">
        <f t="shared" si="15"/>
        <v/>
      </c>
    </row>
    <row r="505" spans="1:17" ht="16.2" thickBot="1">
      <c r="A505" s="184"/>
      <c r="B505" s="187"/>
      <c r="D505" s="168"/>
      <c r="E505" s="201"/>
      <c r="F505" s="170"/>
      <c r="G505" s="171"/>
      <c r="H505" s="171"/>
      <c r="I505" s="164" t="str">
        <f t="shared" si="14"/>
        <v/>
      </c>
      <c r="N505" s="189"/>
      <c r="O505" s="189"/>
      <c r="Q505" t="str">
        <f t="shared" si="15"/>
        <v/>
      </c>
    </row>
    <row r="506" spans="1:17" ht="16.2" thickBot="1">
      <c r="A506" s="184"/>
      <c r="B506" s="187"/>
      <c r="D506" s="168"/>
      <c r="E506" s="201"/>
      <c r="F506" s="170"/>
      <c r="G506" s="171"/>
      <c r="H506" s="171"/>
      <c r="I506" s="164" t="str">
        <f t="shared" si="14"/>
        <v/>
      </c>
      <c r="N506" s="189"/>
      <c r="O506" s="189"/>
      <c r="Q506" t="str">
        <f t="shared" si="15"/>
        <v/>
      </c>
    </row>
    <row r="507" spans="1:17" ht="16.2" thickBot="1">
      <c r="A507" s="184"/>
      <c r="B507" s="187"/>
      <c r="D507" s="168"/>
      <c r="E507" s="201"/>
      <c r="F507" s="170"/>
      <c r="G507" s="171"/>
      <c r="H507" s="171"/>
      <c r="I507" s="164" t="str">
        <f t="shared" si="14"/>
        <v/>
      </c>
      <c r="N507" s="189"/>
      <c r="O507" s="189"/>
      <c r="Q507" t="str">
        <f t="shared" si="15"/>
        <v/>
      </c>
    </row>
    <row r="508" spans="1:17" ht="16.2" thickBot="1">
      <c r="A508" s="184"/>
      <c r="B508" s="187"/>
      <c r="D508" s="168"/>
      <c r="E508" s="201"/>
      <c r="F508" s="170"/>
      <c r="G508" s="171"/>
      <c r="H508" s="171"/>
      <c r="I508" s="164" t="str">
        <f t="shared" si="14"/>
        <v/>
      </c>
      <c r="N508" s="189"/>
      <c r="O508" s="189"/>
      <c r="Q508" t="str">
        <f t="shared" si="15"/>
        <v/>
      </c>
    </row>
    <row r="509" spans="1:17" ht="16.2" thickBot="1">
      <c r="A509" s="184"/>
      <c r="B509" s="187"/>
      <c r="D509" s="168"/>
      <c r="E509" s="201"/>
      <c r="F509" s="170"/>
      <c r="G509" s="171"/>
      <c r="H509" s="171"/>
      <c r="I509" s="164" t="str">
        <f t="shared" si="14"/>
        <v/>
      </c>
      <c r="N509" s="189"/>
      <c r="O509" s="189"/>
      <c r="Q509" t="str">
        <f t="shared" si="15"/>
        <v/>
      </c>
    </row>
    <row r="510" spans="1:17" ht="16.2" thickBot="1">
      <c r="A510" s="184"/>
      <c r="B510" s="187"/>
      <c r="D510" s="168"/>
      <c r="E510" s="201"/>
      <c r="F510" s="170"/>
      <c r="G510" s="171"/>
      <c r="H510" s="171"/>
      <c r="I510" s="164" t="str">
        <f t="shared" si="14"/>
        <v/>
      </c>
      <c r="N510" s="189"/>
      <c r="O510" s="189"/>
      <c r="Q510" t="str">
        <f t="shared" si="15"/>
        <v/>
      </c>
    </row>
    <row r="511" spans="1:17" ht="16.2" thickBot="1">
      <c r="A511" s="184"/>
      <c r="B511" s="187"/>
      <c r="D511" s="168"/>
      <c r="E511" s="201"/>
      <c r="F511" s="170"/>
      <c r="G511" s="171"/>
      <c r="H511" s="171"/>
      <c r="I511" s="164" t="str">
        <f t="shared" si="14"/>
        <v/>
      </c>
      <c r="N511" s="189"/>
      <c r="O511" s="189"/>
      <c r="Q511" t="str">
        <f t="shared" si="15"/>
        <v/>
      </c>
    </row>
    <row r="512" spans="1:17" ht="16.2" thickBot="1">
      <c r="A512" s="184"/>
      <c r="B512" s="187"/>
      <c r="D512" s="168"/>
      <c r="E512" s="201"/>
      <c r="F512" s="170"/>
      <c r="G512" s="171"/>
      <c r="H512" s="171"/>
      <c r="I512" s="164" t="str">
        <f t="shared" si="14"/>
        <v/>
      </c>
      <c r="N512" s="189"/>
      <c r="O512" s="189"/>
      <c r="Q512" t="str">
        <f t="shared" si="15"/>
        <v/>
      </c>
    </row>
    <row r="513" spans="1:17" ht="16.2" thickBot="1">
      <c r="A513" s="184"/>
      <c r="B513" s="187"/>
      <c r="D513" s="168"/>
      <c r="E513" s="201"/>
      <c r="F513" s="170"/>
      <c r="G513" s="171"/>
      <c r="H513" s="171"/>
      <c r="I513" s="164" t="str">
        <f t="shared" si="14"/>
        <v/>
      </c>
      <c r="N513" s="189"/>
      <c r="O513" s="189"/>
      <c r="Q513" t="str">
        <f t="shared" si="15"/>
        <v/>
      </c>
    </row>
    <row r="514" spans="1:17" ht="16.2" thickBot="1">
      <c r="A514" s="184"/>
      <c r="B514" s="187"/>
      <c r="D514" s="168"/>
      <c r="E514" s="201"/>
      <c r="F514" s="170"/>
      <c r="G514" s="171"/>
      <c r="H514" s="171"/>
      <c r="I514" s="164" t="str">
        <f t="shared" si="14"/>
        <v/>
      </c>
      <c r="N514" s="189"/>
      <c r="O514" s="189"/>
      <c r="Q514" t="str">
        <f t="shared" si="15"/>
        <v/>
      </c>
    </row>
    <row r="515" spans="1:17" ht="16.2" thickBot="1">
      <c r="A515" s="184"/>
      <c r="B515" s="187"/>
      <c r="D515" s="168"/>
      <c r="E515" s="201"/>
      <c r="F515" s="170"/>
      <c r="G515" s="171"/>
      <c r="H515" s="171"/>
      <c r="I515" s="164" t="str">
        <f t="shared" ref="I515:I578" si="16">IF(C515="","",LOGNORMDIST(EXP(C515),K$3,K$4))</f>
        <v/>
      </c>
      <c r="N515" s="189"/>
      <c r="O515" s="189"/>
      <c r="Q515" t="str">
        <f t="shared" ref="Q515:Q578" si="17">IF(C515="","",(1/EXP(C515))   *   EXP(  -POWER( (C515-K$3),2 ) / (2*K$4*K$4)   )    /    (K$4*SQRT(2*PI())))</f>
        <v/>
      </c>
    </row>
    <row r="516" spans="1:17" ht="16.2" thickBot="1">
      <c r="A516" s="184"/>
      <c r="B516" s="187"/>
      <c r="D516" s="168"/>
      <c r="E516" s="201"/>
      <c r="F516" s="170"/>
      <c r="G516" s="171"/>
      <c r="H516" s="171"/>
      <c r="I516" s="164" t="str">
        <f t="shared" si="16"/>
        <v/>
      </c>
      <c r="N516" s="189"/>
      <c r="O516" s="189"/>
      <c r="Q516" t="str">
        <f t="shared" si="17"/>
        <v/>
      </c>
    </row>
    <row r="517" spans="1:17" ht="16.2" thickBot="1">
      <c r="A517" s="184"/>
      <c r="B517" s="187"/>
      <c r="D517" s="168"/>
      <c r="E517" s="201"/>
      <c r="F517" s="170"/>
      <c r="G517" s="171"/>
      <c r="H517" s="171"/>
      <c r="I517" s="164" t="str">
        <f t="shared" si="16"/>
        <v/>
      </c>
      <c r="N517" s="189"/>
      <c r="O517" s="189"/>
      <c r="Q517" t="str">
        <f t="shared" si="17"/>
        <v/>
      </c>
    </row>
    <row r="518" spans="1:17" ht="16.2" thickBot="1">
      <c r="A518" s="184"/>
      <c r="B518" s="187"/>
      <c r="D518" s="168"/>
      <c r="E518" s="201"/>
      <c r="F518" s="170"/>
      <c r="G518" s="171"/>
      <c r="H518" s="171"/>
      <c r="I518" s="164" t="str">
        <f t="shared" si="16"/>
        <v/>
      </c>
      <c r="N518" s="189"/>
      <c r="O518" s="189"/>
      <c r="Q518" t="str">
        <f t="shared" si="17"/>
        <v/>
      </c>
    </row>
    <row r="519" spans="1:17" ht="16.2" thickBot="1">
      <c r="A519" s="184"/>
      <c r="B519" s="187"/>
      <c r="D519" s="168"/>
      <c r="E519" s="201"/>
      <c r="F519" s="170"/>
      <c r="G519" s="171"/>
      <c r="H519" s="171"/>
      <c r="I519" s="164" t="str">
        <f t="shared" si="16"/>
        <v/>
      </c>
      <c r="N519" s="189"/>
      <c r="O519" s="189"/>
      <c r="Q519" t="str">
        <f t="shared" si="17"/>
        <v/>
      </c>
    </row>
    <row r="520" spans="1:17" ht="16.2" thickBot="1">
      <c r="A520" s="184"/>
      <c r="B520" s="187"/>
      <c r="D520" s="168"/>
      <c r="E520" s="201"/>
      <c r="F520" s="170"/>
      <c r="G520" s="171"/>
      <c r="H520" s="171"/>
      <c r="I520" s="164" t="str">
        <f t="shared" si="16"/>
        <v/>
      </c>
      <c r="N520" s="189"/>
      <c r="O520" s="189"/>
      <c r="Q520" t="str">
        <f t="shared" si="17"/>
        <v/>
      </c>
    </row>
    <row r="521" spans="1:17" ht="16.2" thickBot="1">
      <c r="A521" s="184"/>
      <c r="B521" s="187"/>
      <c r="D521" s="168"/>
      <c r="E521" s="201"/>
      <c r="F521" s="170"/>
      <c r="G521" s="171"/>
      <c r="H521" s="171"/>
      <c r="I521" s="164" t="str">
        <f t="shared" si="16"/>
        <v/>
      </c>
      <c r="N521" s="189"/>
      <c r="O521" s="189"/>
      <c r="Q521" t="str">
        <f t="shared" si="17"/>
        <v/>
      </c>
    </row>
    <row r="522" spans="1:17" ht="16.2" thickBot="1">
      <c r="A522" s="184"/>
      <c r="B522" s="187"/>
      <c r="D522" s="168"/>
      <c r="E522" s="201"/>
      <c r="F522" s="170"/>
      <c r="G522" s="171"/>
      <c r="H522" s="171"/>
      <c r="I522" s="164" t="str">
        <f t="shared" si="16"/>
        <v/>
      </c>
      <c r="N522" s="189"/>
      <c r="O522" s="189"/>
      <c r="Q522" t="str">
        <f t="shared" si="17"/>
        <v/>
      </c>
    </row>
    <row r="523" spans="1:17" ht="16.2" thickBot="1">
      <c r="A523" s="184"/>
      <c r="B523" s="187"/>
      <c r="D523" s="168"/>
      <c r="E523" s="201"/>
      <c r="F523" s="170"/>
      <c r="G523" s="171"/>
      <c r="H523" s="171"/>
      <c r="I523" s="164" t="str">
        <f t="shared" si="16"/>
        <v/>
      </c>
      <c r="N523" s="189"/>
      <c r="O523" s="189"/>
      <c r="Q523" t="str">
        <f t="shared" si="17"/>
        <v/>
      </c>
    </row>
    <row r="524" spans="1:17" ht="16.2" thickBot="1">
      <c r="A524" s="184"/>
      <c r="B524" s="187"/>
      <c r="D524" s="168"/>
      <c r="E524" s="201"/>
      <c r="F524" s="170"/>
      <c r="G524" s="171"/>
      <c r="H524" s="171"/>
      <c r="I524" s="164" t="str">
        <f t="shared" si="16"/>
        <v/>
      </c>
      <c r="N524" s="189"/>
      <c r="O524" s="189"/>
      <c r="Q524" t="str">
        <f t="shared" si="17"/>
        <v/>
      </c>
    </row>
    <row r="525" spans="1:17" ht="16.2" thickBot="1">
      <c r="A525" s="184"/>
      <c r="B525" s="187"/>
      <c r="D525" s="168"/>
      <c r="E525" s="201"/>
      <c r="F525" s="170"/>
      <c r="G525" s="171"/>
      <c r="H525" s="171"/>
      <c r="I525" s="164" t="str">
        <f t="shared" si="16"/>
        <v/>
      </c>
      <c r="N525" s="189"/>
      <c r="O525" s="189"/>
      <c r="Q525" t="str">
        <f t="shared" si="17"/>
        <v/>
      </c>
    </row>
    <row r="526" spans="1:17" ht="16.2" thickBot="1">
      <c r="A526" s="184"/>
      <c r="B526" s="187"/>
      <c r="D526" s="168"/>
      <c r="E526" s="201"/>
      <c r="F526" s="170"/>
      <c r="G526" s="171"/>
      <c r="H526" s="171"/>
      <c r="I526" s="164" t="str">
        <f t="shared" si="16"/>
        <v/>
      </c>
      <c r="N526" s="189"/>
      <c r="O526" s="189"/>
      <c r="Q526" t="str">
        <f t="shared" si="17"/>
        <v/>
      </c>
    </row>
    <row r="527" spans="1:17" ht="16.2" thickBot="1">
      <c r="A527" s="184"/>
      <c r="B527" s="187"/>
      <c r="D527" s="168"/>
      <c r="E527" s="201"/>
      <c r="F527" s="170"/>
      <c r="G527" s="171"/>
      <c r="H527" s="171"/>
      <c r="I527" s="164" t="str">
        <f t="shared" si="16"/>
        <v/>
      </c>
      <c r="N527" s="189"/>
      <c r="O527" s="189"/>
      <c r="Q527" t="str">
        <f t="shared" si="17"/>
        <v/>
      </c>
    </row>
    <row r="528" spans="1:17" ht="16.2" thickBot="1">
      <c r="A528" s="184"/>
      <c r="B528" s="187"/>
      <c r="D528" s="168"/>
      <c r="E528" s="201"/>
      <c r="F528" s="170"/>
      <c r="G528" s="171"/>
      <c r="H528" s="171"/>
      <c r="I528" s="164" t="str">
        <f t="shared" si="16"/>
        <v/>
      </c>
      <c r="N528" s="189"/>
      <c r="O528" s="189"/>
      <c r="Q528" t="str">
        <f t="shared" si="17"/>
        <v/>
      </c>
    </row>
    <row r="529" spans="1:17" ht="16.2" thickBot="1">
      <c r="A529" s="184"/>
      <c r="B529" s="187"/>
      <c r="D529" s="168"/>
      <c r="E529" s="201"/>
      <c r="F529" s="170"/>
      <c r="G529" s="171"/>
      <c r="H529" s="171"/>
      <c r="I529" s="164" t="str">
        <f t="shared" si="16"/>
        <v/>
      </c>
      <c r="N529" s="189"/>
      <c r="O529" s="189"/>
      <c r="Q529" t="str">
        <f t="shared" si="17"/>
        <v/>
      </c>
    </row>
    <row r="530" spans="1:17" ht="16.2" thickBot="1">
      <c r="A530" s="184"/>
      <c r="B530" s="187"/>
      <c r="D530" s="168"/>
      <c r="E530" s="201"/>
      <c r="F530" s="170"/>
      <c r="G530" s="171"/>
      <c r="H530" s="171"/>
      <c r="I530" s="164" t="str">
        <f t="shared" si="16"/>
        <v/>
      </c>
      <c r="N530" s="189"/>
      <c r="O530" s="189"/>
      <c r="Q530" t="str">
        <f t="shared" si="17"/>
        <v/>
      </c>
    </row>
    <row r="531" spans="1:17" ht="16.2" thickBot="1">
      <c r="A531" s="184"/>
      <c r="B531" s="187"/>
      <c r="D531" s="168"/>
      <c r="E531" s="201"/>
      <c r="F531" s="170"/>
      <c r="G531" s="171"/>
      <c r="H531" s="171"/>
      <c r="I531" s="164" t="str">
        <f t="shared" si="16"/>
        <v/>
      </c>
      <c r="N531" s="189"/>
      <c r="O531" s="189"/>
      <c r="Q531" t="str">
        <f t="shared" si="17"/>
        <v/>
      </c>
    </row>
    <row r="532" spans="1:17" ht="16.2" thickBot="1">
      <c r="A532" s="184"/>
      <c r="B532" s="187"/>
      <c r="D532" s="168"/>
      <c r="E532" s="201"/>
      <c r="F532" s="170"/>
      <c r="G532" s="171"/>
      <c r="H532" s="171"/>
      <c r="I532" s="164" t="str">
        <f t="shared" si="16"/>
        <v/>
      </c>
      <c r="N532" s="189"/>
      <c r="O532" s="189"/>
      <c r="Q532" t="str">
        <f t="shared" si="17"/>
        <v/>
      </c>
    </row>
    <row r="533" spans="1:17" ht="16.2" thickBot="1">
      <c r="A533" s="184"/>
      <c r="B533" s="187"/>
      <c r="D533" s="168"/>
      <c r="E533" s="201"/>
      <c r="F533" s="170"/>
      <c r="G533" s="171"/>
      <c r="H533" s="171"/>
      <c r="I533" s="164" t="str">
        <f t="shared" si="16"/>
        <v/>
      </c>
      <c r="N533" s="189"/>
      <c r="O533" s="189"/>
      <c r="Q533" t="str">
        <f t="shared" si="17"/>
        <v/>
      </c>
    </row>
    <row r="534" spans="1:17" ht="16.2" thickBot="1">
      <c r="A534" s="184"/>
      <c r="B534" s="187"/>
      <c r="D534" s="168"/>
      <c r="E534" s="201"/>
      <c r="F534" s="170"/>
      <c r="G534" s="171"/>
      <c r="H534" s="171"/>
      <c r="I534" s="164" t="str">
        <f t="shared" si="16"/>
        <v/>
      </c>
      <c r="N534" s="189"/>
      <c r="O534" s="189"/>
      <c r="Q534" t="str">
        <f t="shared" si="17"/>
        <v/>
      </c>
    </row>
    <row r="535" spans="1:17" ht="16.2" thickBot="1">
      <c r="A535" s="184"/>
      <c r="B535" s="187"/>
      <c r="D535" s="168"/>
      <c r="E535" s="201"/>
      <c r="F535" s="170"/>
      <c r="G535" s="171"/>
      <c r="H535" s="171"/>
      <c r="I535" s="164" t="str">
        <f t="shared" si="16"/>
        <v/>
      </c>
      <c r="N535" s="189"/>
      <c r="O535" s="189"/>
      <c r="Q535" t="str">
        <f t="shared" si="17"/>
        <v/>
      </c>
    </row>
    <row r="536" spans="1:17" ht="16.2" thickBot="1">
      <c r="A536" s="184"/>
      <c r="B536" s="187"/>
      <c r="D536" s="168"/>
      <c r="E536" s="201"/>
      <c r="F536" s="170"/>
      <c r="G536" s="171"/>
      <c r="H536" s="171"/>
      <c r="I536" s="164" t="str">
        <f t="shared" si="16"/>
        <v/>
      </c>
      <c r="N536" s="189"/>
      <c r="O536" s="189"/>
      <c r="Q536" t="str">
        <f t="shared" si="17"/>
        <v/>
      </c>
    </row>
    <row r="537" spans="1:17" ht="16.2" thickBot="1">
      <c r="A537" s="184"/>
      <c r="B537" s="187"/>
      <c r="D537" s="168"/>
      <c r="E537" s="201"/>
      <c r="F537" s="170"/>
      <c r="G537" s="171"/>
      <c r="H537" s="171"/>
      <c r="I537" s="164" t="str">
        <f t="shared" si="16"/>
        <v/>
      </c>
      <c r="N537" s="189"/>
      <c r="O537" s="189"/>
      <c r="Q537" t="str">
        <f t="shared" si="17"/>
        <v/>
      </c>
    </row>
    <row r="538" spans="1:17" ht="16.2" thickBot="1">
      <c r="A538" s="184"/>
      <c r="B538" s="187"/>
      <c r="D538" s="168"/>
      <c r="E538" s="201"/>
      <c r="F538" s="170"/>
      <c r="G538" s="171"/>
      <c r="H538" s="171"/>
      <c r="I538" s="164" t="str">
        <f t="shared" si="16"/>
        <v/>
      </c>
      <c r="N538" s="189"/>
      <c r="O538" s="189"/>
      <c r="Q538" t="str">
        <f t="shared" si="17"/>
        <v/>
      </c>
    </row>
    <row r="539" spans="1:17" ht="16.2" thickBot="1">
      <c r="A539" s="184"/>
      <c r="B539" s="187"/>
      <c r="D539" s="168"/>
      <c r="E539" s="201"/>
      <c r="F539" s="170"/>
      <c r="G539" s="171"/>
      <c r="H539" s="171"/>
      <c r="I539" s="164" t="str">
        <f t="shared" si="16"/>
        <v/>
      </c>
      <c r="N539" s="189"/>
      <c r="O539" s="189"/>
      <c r="Q539" t="str">
        <f t="shared" si="17"/>
        <v/>
      </c>
    </row>
    <row r="540" spans="1:17" ht="16.2" thickBot="1">
      <c r="A540" s="184"/>
      <c r="B540" s="187"/>
      <c r="D540" s="168"/>
      <c r="E540" s="201"/>
      <c r="F540" s="170"/>
      <c r="G540" s="171"/>
      <c r="H540" s="171"/>
      <c r="I540" s="164" t="str">
        <f t="shared" si="16"/>
        <v/>
      </c>
      <c r="N540" s="189"/>
      <c r="O540" s="189"/>
      <c r="Q540" t="str">
        <f t="shared" si="17"/>
        <v/>
      </c>
    </row>
    <row r="541" spans="1:17" ht="16.2" thickBot="1">
      <c r="A541" s="184"/>
      <c r="B541" s="187"/>
      <c r="D541" s="168"/>
      <c r="E541" s="201"/>
      <c r="F541" s="170"/>
      <c r="G541" s="171"/>
      <c r="H541" s="171"/>
      <c r="I541" s="164" t="str">
        <f t="shared" si="16"/>
        <v/>
      </c>
      <c r="N541" s="189"/>
      <c r="O541" s="189"/>
      <c r="Q541" t="str">
        <f t="shared" si="17"/>
        <v/>
      </c>
    </row>
    <row r="542" spans="1:17" ht="16.2" thickBot="1">
      <c r="A542" s="184"/>
      <c r="B542" s="187"/>
      <c r="D542" s="168"/>
      <c r="E542" s="201"/>
      <c r="F542" s="170"/>
      <c r="G542" s="171"/>
      <c r="H542" s="171"/>
      <c r="I542" s="164" t="str">
        <f t="shared" si="16"/>
        <v/>
      </c>
      <c r="N542" s="189"/>
      <c r="O542" s="189"/>
      <c r="Q542" t="str">
        <f t="shared" si="17"/>
        <v/>
      </c>
    </row>
    <row r="543" spans="1:17" ht="16.2" thickBot="1">
      <c r="A543" s="184"/>
      <c r="B543" s="187"/>
      <c r="D543" s="168"/>
      <c r="E543" s="201"/>
      <c r="F543" s="170"/>
      <c r="G543" s="171"/>
      <c r="H543" s="171"/>
      <c r="I543" s="164" t="str">
        <f t="shared" si="16"/>
        <v/>
      </c>
      <c r="N543" s="189"/>
      <c r="O543" s="189"/>
      <c r="Q543" t="str">
        <f t="shared" si="17"/>
        <v/>
      </c>
    </row>
    <row r="544" spans="1:17" ht="16.2" thickBot="1">
      <c r="A544" s="184"/>
      <c r="B544" s="187"/>
      <c r="D544" s="168"/>
      <c r="E544" s="201"/>
      <c r="F544" s="170"/>
      <c r="G544" s="171"/>
      <c r="H544" s="171"/>
      <c r="I544" s="164" t="str">
        <f t="shared" si="16"/>
        <v/>
      </c>
      <c r="N544" s="189"/>
      <c r="O544" s="189"/>
      <c r="Q544" t="str">
        <f t="shared" si="17"/>
        <v/>
      </c>
    </row>
    <row r="545" spans="1:17" ht="16.2" thickBot="1">
      <c r="A545" s="184"/>
      <c r="B545" s="187"/>
      <c r="D545" s="168"/>
      <c r="E545" s="201"/>
      <c r="F545" s="170"/>
      <c r="G545" s="171"/>
      <c r="H545" s="171"/>
      <c r="I545" s="164" t="str">
        <f t="shared" si="16"/>
        <v/>
      </c>
      <c r="N545" s="189"/>
      <c r="O545" s="189"/>
      <c r="Q545" t="str">
        <f t="shared" si="17"/>
        <v/>
      </c>
    </row>
    <row r="546" spans="1:17" ht="16.2" thickBot="1">
      <c r="A546" s="184"/>
      <c r="B546" s="187"/>
      <c r="D546" s="168"/>
      <c r="E546" s="201"/>
      <c r="F546" s="170"/>
      <c r="G546" s="171"/>
      <c r="H546" s="171"/>
      <c r="I546" s="164" t="str">
        <f t="shared" si="16"/>
        <v/>
      </c>
      <c r="N546" s="189"/>
      <c r="O546" s="189"/>
      <c r="Q546" t="str">
        <f t="shared" si="17"/>
        <v/>
      </c>
    </row>
    <row r="547" spans="1:17" ht="16.2" thickBot="1">
      <c r="A547" s="184"/>
      <c r="B547" s="187"/>
      <c r="D547" s="168"/>
      <c r="E547" s="201"/>
      <c r="F547" s="170"/>
      <c r="G547" s="171"/>
      <c r="H547" s="171"/>
      <c r="I547" s="164" t="str">
        <f t="shared" si="16"/>
        <v/>
      </c>
      <c r="N547" s="189"/>
      <c r="O547" s="189"/>
      <c r="Q547" t="str">
        <f t="shared" si="17"/>
        <v/>
      </c>
    </row>
    <row r="548" spans="1:17" ht="16.2" thickBot="1">
      <c r="A548" s="184"/>
      <c r="B548" s="187"/>
      <c r="D548" s="168"/>
      <c r="E548" s="201"/>
      <c r="F548" s="170"/>
      <c r="G548" s="171"/>
      <c r="H548" s="171"/>
      <c r="I548" s="164" t="str">
        <f t="shared" si="16"/>
        <v/>
      </c>
      <c r="N548" s="189"/>
      <c r="O548" s="189"/>
      <c r="Q548" t="str">
        <f t="shared" si="17"/>
        <v/>
      </c>
    </row>
    <row r="549" spans="1:17" ht="16.2" thickBot="1">
      <c r="A549" s="184"/>
      <c r="B549" s="187"/>
      <c r="D549" s="168"/>
      <c r="E549" s="201"/>
      <c r="F549" s="170"/>
      <c r="G549" s="171"/>
      <c r="H549" s="171"/>
      <c r="I549" s="164" t="str">
        <f t="shared" si="16"/>
        <v/>
      </c>
      <c r="N549" s="189"/>
      <c r="O549" s="189"/>
      <c r="Q549" t="str">
        <f t="shared" si="17"/>
        <v/>
      </c>
    </row>
    <row r="550" spans="1:17" ht="16.2" thickBot="1">
      <c r="A550" s="184"/>
      <c r="B550" s="187"/>
      <c r="D550" s="168"/>
      <c r="E550" s="201"/>
      <c r="F550" s="170"/>
      <c r="G550" s="171"/>
      <c r="H550" s="171"/>
      <c r="I550" s="164" t="str">
        <f t="shared" si="16"/>
        <v/>
      </c>
      <c r="N550" s="189"/>
      <c r="O550" s="189"/>
      <c r="Q550" t="str">
        <f t="shared" si="17"/>
        <v/>
      </c>
    </row>
    <row r="551" spans="1:17" ht="16.2" thickBot="1">
      <c r="A551" s="184"/>
      <c r="B551" s="187"/>
      <c r="D551" s="168"/>
      <c r="E551" s="201"/>
      <c r="F551" s="170"/>
      <c r="G551" s="171"/>
      <c r="H551" s="171"/>
      <c r="I551" s="164" t="str">
        <f t="shared" si="16"/>
        <v/>
      </c>
      <c r="N551" s="189"/>
      <c r="O551" s="189"/>
      <c r="Q551" t="str">
        <f t="shared" si="17"/>
        <v/>
      </c>
    </row>
    <row r="552" spans="1:17" ht="16.2" thickBot="1">
      <c r="A552" s="184"/>
      <c r="B552" s="187"/>
      <c r="D552" s="168"/>
      <c r="E552" s="201"/>
      <c r="F552" s="170"/>
      <c r="G552" s="171"/>
      <c r="H552" s="171"/>
      <c r="I552" s="164" t="str">
        <f t="shared" si="16"/>
        <v/>
      </c>
      <c r="N552" s="189"/>
      <c r="O552" s="189"/>
      <c r="Q552" t="str">
        <f t="shared" si="17"/>
        <v/>
      </c>
    </row>
    <row r="553" spans="1:17" ht="16.2" thickBot="1">
      <c r="A553" s="184"/>
      <c r="B553" s="187"/>
      <c r="D553" s="168"/>
      <c r="E553" s="201"/>
      <c r="F553" s="170"/>
      <c r="G553" s="171"/>
      <c r="H553" s="171"/>
      <c r="I553" s="164" t="str">
        <f t="shared" si="16"/>
        <v/>
      </c>
      <c r="N553" s="189"/>
      <c r="O553" s="189"/>
      <c r="Q553" t="str">
        <f t="shared" si="17"/>
        <v/>
      </c>
    </row>
    <row r="554" spans="1:17" ht="16.2" thickBot="1">
      <c r="A554" s="184"/>
      <c r="B554" s="187"/>
      <c r="D554" s="168"/>
      <c r="E554" s="201"/>
      <c r="F554" s="170"/>
      <c r="G554" s="171"/>
      <c r="H554" s="171"/>
      <c r="I554" s="164" t="str">
        <f t="shared" si="16"/>
        <v/>
      </c>
      <c r="N554" s="189"/>
      <c r="O554" s="189"/>
      <c r="Q554" t="str">
        <f t="shared" si="17"/>
        <v/>
      </c>
    </row>
    <row r="555" spans="1:17" ht="16.2" thickBot="1">
      <c r="A555" s="184"/>
      <c r="B555" s="187"/>
      <c r="D555" s="168"/>
      <c r="E555" s="201"/>
      <c r="F555" s="170"/>
      <c r="G555" s="171"/>
      <c r="H555" s="171"/>
      <c r="I555" s="164" t="str">
        <f t="shared" si="16"/>
        <v/>
      </c>
      <c r="N555" s="189"/>
      <c r="O555" s="189"/>
      <c r="Q555" t="str">
        <f t="shared" si="17"/>
        <v/>
      </c>
    </row>
    <row r="556" spans="1:17" ht="16.2" thickBot="1">
      <c r="A556" s="184"/>
      <c r="B556" s="187"/>
      <c r="D556" s="168"/>
      <c r="E556" s="201"/>
      <c r="F556" s="170"/>
      <c r="G556" s="171"/>
      <c r="H556" s="171"/>
      <c r="I556" s="164" t="str">
        <f t="shared" si="16"/>
        <v/>
      </c>
      <c r="N556" s="189"/>
      <c r="O556" s="189"/>
      <c r="Q556" t="str">
        <f t="shared" si="17"/>
        <v/>
      </c>
    </row>
    <row r="557" spans="1:17" ht="16.2" thickBot="1">
      <c r="A557" s="184"/>
      <c r="B557" s="187"/>
      <c r="D557" s="168"/>
      <c r="E557" s="201"/>
      <c r="F557" s="170"/>
      <c r="G557" s="171"/>
      <c r="H557" s="171"/>
      <c r="I557" s="164" t="str">
        <f t="shared" si="16"/>
        <v/>
      </c>
      <c r="N557" s="189"/>
      <c r="O557" s="189"/>
      <c r="Q557" t="str">
        <f t="shared" si="17"/>
        <v/>
      </c>
    </row>
    <row r="558" spans="1:17" ht="16.2" thickBot="1">
      <c r="A558" s="184"/>
      <c r="B558" s="187"/>
      <c r="D558" s="168"/>
      <c r="E558" s="201"/>
      <c r="F558" s="170"/>
      <c r="G558" s="171"/>
      <c r="H558" s="171"/>
      <c r="I558" s="164" t="str">
        <f t="shared" si="16"/>
        <v/>
      </c>
      <c r="N558" s="189"/>
      <c r="O558" s="189"/>
      <c r="Q558" t="str">
        <f t="shared" si="17"/>
        <v/>
      </c>
    </row>
    <row r="559" spans="1:17" ht="16.2" thickBot="1">
      <c r="A559" s="184"/>
      <c r="B559" s="187"/>
      <c r="D559" s="168"/>
      <c r="E559" s="201"/>
      <c r="F559" s="170"/>
      <c r="G559" s="171"/>
      <c r="H559" s="171"/>
      <c r="I559" s="164" t="str">
        <f t="shared" si="16"/>
        <v/>
      </c>
      <c r="N559" s="189"/>
      <c r="O559" s="189"/>
      <c r="Q559" t="str">
        <f t="shared" si="17"/>
        <v/>
      </c>
    </row>
    <row r="560" spans="1:17" ht="16.2" thickBot="1">
      <c r="A560" s="184"/>
      <c r="B560" s="187"/>
      <c r="D560" s="168"/>
      <c r="E560" s="201"/>
      <c r="F560" s="170"/>
      <c r="G560" s="171"/>
      <c r="H560" s="171"/>
      <c r="I560" s="164" t="str">
        <f t="shared" si="16"/>
        <v/>
      </c>
      <c r="N560" s="189"/>
      <c r="O560" s="189"/>
      <c r="Q560" t="str">
        <f t="shared" si="17"/>
        <v/>
      </c>
    </row>
    <row r="561" spans="1:17" ht="16.2" thickBot="1">
      <c r="A561" s="184"/>
      <c r="B561" s="187"/>
      <c r="D561" s="168"/>
      <c r="E561" s="201"/>
      <c r="F561" s="170"/>
      <c r="G561" s="171"/>
      <c r="H561" s="171"/>
      <c r="I561" s="164" t="str">
        <f t="shared" si="16"/>
        <v/>
      </c>
      <c r="N561" s="189"/>
      <c r="O561" s="189"/>
      <c r="Q561" t="str">
        <f t="shared" si="17"/>
        <v/>
      </c>
    </row>
    <row r="562" spans="1:17" ht="16.2" thickBot="1">
      <c r="A562" s="184"/>
      <c r="B562" s="187"/>
      <c r="D562" s="168"/>
      <c r="E562" s="201"/>
      <c r="F562" s="170"/>
      <c r="G562" s="171"/>
      <c r="H562" s="171"/>
      <c r="I562" s="164" t="str">
        <f t="shared" si="16"/>
        <v/>
      </c>
      <c r="N562" s="189"/>
      <c r="O562" s="189"/>
      <c r="Q562" t="str">
        <f t="shared" si="17"/>
        <v/>
      </c>
    </row>
    <row r="563" spans="1:17" ht="16.2" thickBot="1">
      <c r="A563" s="184"/>
      <c r="B563" s="187"/>
      <c r="D563" s="168"/>
      <c r="E563" s="201"/>
      <c r="F563" s="170"/>
      <c r="G563" s="171"/>
      <c r="H563" s="171"/>
      <c r="I563" s="164" t="str">
        <f t="shared" si="16"/>
        <v/>
      </c>
      <c r="N563" s="189"/>
      <c r="O563" s="189"/>
      <c r="Q563" t="str">
        <f t="shared" si="17"/>
        <v/>
      </c>
    </row>
    <row r="564" spans="1:17" ht="16.2" thickBot="1">
      <c r="A564" s="184"/>
      <c r="B564" s="187"/>
      <c r="D564" s="168"/>
      <c r="E564" s="201"/>
      <c r="F564" s="170"/>
      <c r="G564" s="171"/>
      <c r="H564" s="171"/>
      <c r="I564" s="164" t="str">
        <f t="shared" si="16"/>
        <v/>
      </c>
      <c r="N564" s="189"/>
      <c r="O564" s="189"/>
      <c r="Q564" t="str">
        <f t="shared" si="17"/>
        <v/>
      </c>
    </row>
    <row r="565" spans="1:17" ht="16.2" thickBot="1">
      <c r="A565" s="184"/>
      <c r="B565" s="187"/>
      <c r="D565" s="168"/>
      <c r="E565" s="201"/>
      <c r="F565" s="170"/>
      <c r="G565" s="171"/>
      <c r="H565" s="171"/>
      <c r="I565" s="164" t="str">
        <f t="shared" si="16"/>
        <v/>
      </c>
      <c r="N565" s="189"/>
      <c r="O565" s="189"/>
      <c r="Q565" t="str">
        <f t="shared" si="17"/>
        <v/>
      </c>
    </row>
    <row r="566" spans="1:17" ht="16.2" thickBot="1">
      <c r="A566" s="184"/>
      <c r="B566" s="187"/>
      <c r="D566" s="168"/>
      <c r="E566" s="201"/>
      <c r="F566" s="170"/>
      <c r="G566" s="171"/>
      <c r="H566" s="171"/>
      <c r="I566" s="164" t="str">
        <f t="shared" si="16"/>
        <v/>
      </c>
      <c r="N566" s="189"/>
      <c r="O566" s="189"/>
      <c r="Q566" t="str">
        <f t="shared" si="17"/>
        <v/>
      </c>
    </row>
    <row r="567" spans="1:17" ht="16.2" thickBot="1">
      <c r="A567" s="184"/>
      <c r="B567" s="187"/>
      <c r="D567" s="168"/>
      <c r="E567" s="201"/>
      <c r="F567" s="170"/>
      <c r="G567" s="171"/>
      <c r="H567" s="171"/>
      <c r="I567" s="164" t="str">
        <f t="shared" si="16"/>
        <v/>
      </c>
      <c r="N567" s="189"/>
      <c r="O567" s="189"/>
      <c r="Q567" t="str">
        <f t="shared" si="17"/>
        <v/>
      </c>
    </row>
    <row r="568" spans="1:17" ht="16.2" thickBot="1">
      <c r="A568" s="184"/>
      <c r="B568" s="187"/>
      <c r="D568" s="168"/>
      <c r="E568" s="201"/>
      <c r="F568" s="170"/>
      <c r="G568" s="171"/>
      <c r="H568" s="171"/>
      <c r="I568" s="164" t="str">
        <f t="shared" si="16"/>
        <v/>
      </c>
      <c r="N568" s="189"/>
      <c r="O568" s="189"/>
      <c r="Q568" t="str">
        <f t="shared" si="17"/>
        <v/>
      </c>
    </row>
    <row r="569" spans="1:17" ht="16.2" thickBot="1">
      <c r="A569" s="184"/>
      <c r="B569" s="187"/>
      <c r="D569" s="168"/>
      <c r="E569" s="201"/>
      <c r="F569" s="170"/>
      <c r="G569" s="171"/>
      <c r="H569" s="171"/>
      <c r="I569" s="164" t="str">
        <f t="shared" si="16"/>
        <v/>
      </c>
      <c r="N569" s="189"/>
      <c r="O569" s="189"/>
      <c r="Q569" t="str">
        <f t="shared" si="17"/>
        <v/>
      </c>
    </row>
    <row r="570" spans="1:17" ht="16.2" thickBot="1">
      <c r="A570" s="184"/>
      <c r="B570" s="187"/>
      <c r="D570" s="168"/>
      <c r="E570" s="201"/>
      <c r="F570" s="170"/>
      <c r="G570" s="171"/>
      <c r="H570" s="171"/>
      <c r="I570" s="164" t="str">
        <f t="shared" si="16"/>
        <v/>
      </c>
      <c r="N570" s="189"/>
      <c r="O570" s="189"/>
      <c r="Q570" t="str">
        <f t="shared" si="17"/>
        <v/>
      </c>
    </row>
    <row r="571" spans="1:17" ht="16.2" thickBot="1">
      <c r="A571" s="184"/>
      <c r="B571" s="187"/>
      <c r="D571" s="168"/>
      <c r="E571" s="201"/>
      <c r="F571" s="170"/>
      <c r="G571" s="171"/>
      <c r="H571" s="171"/>
      <c r="I571" s="164" t="str">
        <f t="shared" si="16"/>
        <v/>
      </c>
      <c r="N571" s="189"/>
      <c r="O571" s="189"/>
      <c r="Q571" t="str">
        <f t="shared" si="17"/>
        <v/>
      </c>
    </row>
    <row r="572" spans="1:17" ht="16.2" thickBot="1">
      <c r="A572" s="184"/>
      <c r="B572" s="187"/>
      <c r="D572" s="168"/>
      <c r="E572" s="201"/>
      <c r="F572" s="170"/>
      <c r="G572" s="171"/>
      <c r="H572" s="171"/>
      <c r="I572" s="164" t="str">
        <f t="shared" si="16"/>
        <v/>
      </c>
      <c r="N572" s="189"/>
      <c r="O572" s="189"/>
      <c r="Q572" t="str">
        <f t="shared" si="17"/>
        <v/>
      </c>
    </row>
    <row r="573" spans="1:17" ht="16.2" thickBot="1">
      <c r="A573" s="184"/>
      <c r="B573" s="187"/>
      <c r="D573" s="168"/>
      <c r="E573" s="201"/>
      <c r="F573" s="170"/>
      <c r="G573" s="171"/>
      <c r="H573" s="171"/>
      <c r="I573" s="164" t="str">
        <f t="shared" si="16"/>
        <v/>
      </c>
      <c r="N573" s="189"/>
      <c r="O573" s="189"/>
      <c r="Q573" t="str">
        <f t="shared" si="17"/>
        <v/>
      </c>
    </row>
    <row r="574" spans="1:17" ht="16.2" thickBot="1">
      <c r="A574" s="184"/>
      <c r="B574" s="187"/>
      <c r="D574" s="168"/>
      <c r="E574" s="201"/>
      <c r="F574" s="170"/>
      <c r="G574" s="171"/>
      <c r="H574" s="171"/>
      <c r="I574" s="164" t="str">
        <f t="shared" si="16"/>
        <v/>
      </c>
      <c r="N574" s="189"/>
      <c r="O574" s="189"/>
      <c r="Q574" t="str">
        <f t="shared" si="17"/>
        <v/>
      </c>
    </row>
    <row r="575" spans="1:17" ht="16.2" thickBot="1">
      <c r="A575" s="184"/>
      <c r="B575" s="187"/>
      <c r="D575" s="168"/>
      <c r="E575" s="201"/>
      <c r="F575" s="170"/>
      <c r="G575" s="171"/>
      <c r="H575" s="171"/>
      <c r="I575" s="164" t="str">
        <f t="shared" si="16"/>
        <v/>
      </c>
      <c r="N575" s="189"/>
      <c r="O575" s="189"/>
      <c r="Q575" t="str">
        <f t="shared" si="17"/>
        <v/>
      </c>
    </row>
    <row r="576" spans="1:17" ht="16.2" thickBot="1">
      <c r="A576" s="184"/>
      <c r="B576" s="187"/>
      <c r="D576" s="168"/>
      <c r="E576" s="201"/>
      <c r="F576" s="170"/>
      <c r="G576" s="171"/>
      <c r="H576" s="171"/>
      <c r="I576" s="164" t="str">
        <f t="shared" si="16"/>
        <v/>
      </c>
      <c r="N576" s="189"/>
      <c r="O576" s="189"/>
      <c r="Q576" t="str">
        <f t="shared" si="17"/>
        <v/>
      </c>
    </row>
    <row r="577" spans="1:17" ht="16.2" thickBot="1">
      <c r="A577" s="184"/>
      <c r="B577" s="187"/>
      <c r="D577" s="168"/>
      <c r="E577" s="201"/>
      <c r="F577" s="170"/>
      <c r="G577" s="171"/>
      <c r="H577" s="171"/>
      <c r="I577" s="164" t="str">
        <f t="shared" si="16"/>
        <v/>
      </c>
      <c r="N577" s="189"/>
      <c r="O577" s="189"/>
      <c r="Q577" t="str">
        <f t="shared" si="17"/>
        <v/>
      </c>
    </row>
    <row r="578" spans="1:17" ht="16.2" thickBot="1">
      <c r="A578" s="184"/>
      <c r="B578" s="187"/>
      <c r="D578" s="168"/>
      <c r="E578" s="201"/>
      <c r="F578" s="170"/>
      <c r="G578" s="171"/>
      <c r="H578" s="171"/>
      <c r="I578" s="164" t="str">
        <f t="shared" si="16"/>
        <v/>
      </c>
      <c r="N578" s="189"/>
      <c r="O578" s="189"/>
      <c r="Q578" t="str">
        <f t="shared" si="17"/>
        <v/>
      </c>
    </row>
    <row r="579" spans="1:17" ht="16.2" thickBot="1">
      <c r="A579" s="184"/>
      <c r="B579" s="187"/>
      <c r="D579" s="168"/>
      <c r="E579" s="201"/>
      <c r="F579" s="170"/>
      <c r="G579" s="171"/>
      <c r="H579" s="171"/>
      <c r="I579" s="164" t="str">
        <f t="shared" ref="I579:I642" si="18">IF(C579="","",LOGNORMDIST(EXP(C579),K$3,K$4))</f>
        <v/>
      </c>
      <c r="N579" s="189"/>
      <c r="O579" s="189"/>
      <c r="Q579" t="str">
        <f t="shared" ref="Q579:Q642" si="19">IF(C579="","",(1/EXP(C579))   *   EXP(  -POWER( (C579-K$3),2 ) / (2*K$4*K$4)   )    /    (K$4*SQRT(2*PI())))</f>
        <v/>
      </c>
    </row>
    <row r="580" spans="1:17" ht="16.2" thickBot="1">
      <c r="A580" s="184"/>
      <c r="B580" s="187"/>
      <c r="D580" s="168"/>
      <c r="E580" s="201"/>
      <c r="F580" s="170"/>
      <c r="G580" s="171"/>
      <c r="H580" s="171"/>
      <c r="I580" s="164" t="str">
        <f t="shared" si="18"/>
        <v/>
      </c>
      <c r="N580" s="189"/>
      <c r="O580" s="189"/>
      <c r="Q580" t="str">
        <f t="shared" si="19"/>
        <v/>
      </c>
    </row>
    <row r="581" spans="1:17" ht="16.2" thickBot="1">
      <c r="A581" s="184"/>
      <c r="B581" s="187"/>
      <c r="D581" s="168"/>
      <c r="E581" s="201"/>
      <c r="F581" s="170"/>
      <c r="G581" s="171"/>
      <c r="H581" s="171"/>
      <c r="I581" s="164" t="str">
        <f t="shared" si="18"/>
        <v/>
      </c>
      <c r="N581" s="189"/>
      <c r="O581" s="189"/>
      <c r="Q581" t="str">
        <f t="shared" si="19"/>
        <v/>
      </c>
    </row>
    <row r="582" spans="1:17" ht="16.2" thickBot="1">
      <c r="A582" s="184"/>
      <c r="B582" s="187"/>
      <c r="D582" s="168"/>
      <c r="E582" s="201"/>
      <c r="F582" s="170"/>
      <c r="G582" s="171"/>
      <c r="H582" s="171"/>
      <c r="I582" s="164" t="str">
        <f t="shared" si="18"/>
        <v/>
      </c>
      <c r="N582" s="189"/>
      <c r="O582" s="189"/>
      <c r="Q582" t="str">
        <f t="shared" si="19"/>
        <v/>
      </c>
    </row>
    <row r="583" spans="1:17" ht="16.2" thickBot="1">
      <c r="A583" s="184"/>
      <c r="B583" s="187"/>
      <c r="D583" s="168"/>
      <c r="E583" s="201"/>
      <c r="F583" s="170"/>
      <c r="G583" s="171"/>
      <c r="H583" s="171"/>
      <c r="I583" s="164" t="str">
        <f t="shared" si="18"/>
        <v/>
      </c>
      <c r="N583" s="189"/>
      <c r="O583" s="189"/>
      <c r="Q583" t="str">
        <f t="shared" si="19"/>
        <v/>
      </c>
    </row>
    <row r="584" spans="1:17" ht="16.2" thickBot="1">
      <c r="A584" s="184"/>
      <c r="B584" s="187"/>
      <c r="D584" s="168"/>
      <c r="E584" s="201"/>
      <c r="F584" s="170"/>
      <c r="G584" s="171"/>
      <c r="H584" s="171"/>
      <c r="I584" s="164" t="str">
        <f t="shared" si="18"/>
        <v/>
      </c>
      <c r="N584" s="189"/>
      <c r="O584" s="189"/>
      <c r="Q584" t="str">
        <f t="shared" si="19"/>
        <v/>
      </c>
    </row>
    <row r="585" spans="1:17" ht="16.2" thickBot="1">
      <c r="A585" s="184"/>
      <c r="B585" s="187"/>
      <c r="D585" s="168"/>
      <c r="E585" s="201"/>
      <c r="F585" s="170"/>
      <c r="G585" s="171"/>
      <c r="H585" s="171"/>
      <c r="I585" s="164" t="str">
        <f t="shared" si="18"/>
        <v/>
      </c>
      <c r="N585" s="189"/>
      <c r="O585" s="189"/>
      <c r="Q585" t="str">
        <f t="shared" si="19"/>
        <v/>
      </c>
    </row>
    <row r="586" spans="1:17" ht="16.2" thickBot="1">
      <c r="A586" s="184"/>
      <c r="B586" s="187"/>
      <c r="D586" s="168"/>
      <c r="E586" s="201"/>
      <c r="F586" s="170"/>
      <c r="G586" s="171"/>
      <c r="H586" s="171"/>
      <c r="I586" s="164" t="str">
        <f t="shared" si="18"/>
        <v/>
      </c>
      <c r="N586" s="189"/>
      <c r="O586" s="189"/>
      <c r="Q586" t="str">
        <f t="shared" si="19"/>
        <v/>
      </c>
    </row>
    <row r="587" spans="1:17" ht="16.2" thickBot="1">
      <c r="A587" s="184"/>
      <c r="B587" s="187"/>
      <c r="D587" s="168"/>
      <c r="E587" s="201"/>
      <c r="F587" s="170"/>
      <c r="G587" s="171"/>
      <c r="H587" s="171"/>
      <c r="I587" s="164" t="str">
        <f t="shared" si="18"/>
        <v/>
      </c>
      <c r="N587" s="189"/>
      <c r="O587" s="189"/>
      <c r="Q587" t="str">
        <f t="shared" si="19"/>
        <v/>
      </c>
    </row>
    <row r="588" spans="1:17" ht="16.2" thickBot="1">
      <c r="A588" s="184"/>
      <c r="B588" s="187"/>
      <c r="D588" s="168"/>
      <c r="E588" s="201"/>
      <c r="F588" s="170"/>
      <c r="G588" s="171"/>
      <c r="H588" s="171"/>
      <c r="I588" s="164" t="str">
        <f t="shared" si="18"/>
        <v/>
      </c>
      <c r="N588" s="189"/>
      <c r="O588" s="189"/>
      <c r="Q588" t="str">
        <f t="shared" si="19"/>
        <v/>
      </c>
    </row>
    <row r="589" spans="1:17" ht="16.2" thickBot="1">
      <c r="A589" s="184"/>
      <c r="B589" s="187"/>
      <c r="D589" s="168"/>
      <c r="E589" s="201"/>
      <c r="F589" s="170"/>
      <c r="G589" s="171"/>
      <c r="H589" s="171"/>
      <c r="I589" s="164" t="str">
        <f t="shared" si="18"/>
        <v/>
      </c>
      <c r="N589" s="189"/>
      <c r="O589" s="189"/>
      <c r="Q589" t="str">
        <f t="shared" si="19"/>
        <v/>
      </c>
    </row>
    <row r="590" spans="1:17" ht="16.2" thickBot="1">
      <c r="A590" s="184"/>
      <c r="B590" s="187"/>
      <c r="D590" s="168"/>
      <c r="E590" s="201"/>
      <c r="F590" s="170"/>
      <c r="G590" s="171"/>
      <c r="H590" s="171"/>
      <c r="I590" s="164" t="str">
        <f t="shared" si="18"/>
        <v/>
      </c>
      <c r="N590" s="189"/>
      <c r="O590" s="189"/>
      <c r="Q590" t="str">
        <f t="shared" si="19"/>
        <v/>
      </c>
    </row>
    <row r="591" spans="1:17" ht="16.2" thickBot="1">
      <c r="A591" s="184"/>
      <c r="B591" s="187"/>
      <c r="D591" s="168"/>
      <c r="E591" s="201"/>
      <c r="F591" s="170"/>
      <c r="G591" s="171"/>
      <c r="H591" s="171"/>
      <c r="I591" s="164" t="str">
        <f t="shared" si="18"/>
        <v/>
      </c>
      <c r="N591" s="189"/>
      <c r="O591" s="189"/>
      <c r="Q591" t="str">
        <f t="shared" si="19"/>
        <v/>
      </c>
    </row>
    <row r="592" spans="1:17" ht="16.2" thickBot="1">
      <c r="A592" s="184"/>
      <c r="B592" s="187"/>
      <c r="D592" s="168"/>
      <c r="E592" s="201"/>
      <c r="F592" s="170"/>
      <c r="G592" s="171"/>
      <c r="H592" s="171"/>
      <c r="I592" s="164" t="str">
        <f t="shared" si="18"/>
        <v/>
      </c>
      <c r="N592" s="189"/>
      <c r="O592" s="189"/>
      <c r="Q592" t="str">
        <f t="shared" si="19"/>
        <v/>
      </c>
    </row>
    <row r="593" spans="1:17" ht="16.2" thickBot="1">
      <c r="A593" s="184"/>
      <c r="B593" s="187"/>
      <c r="D593" s="168"/>
      <c r="E593" s="201"/>
      <c r="F593" s="170"/>
      <c r="G593" s="171"/>
      <c r="H593" s="171"/>
      <c r="I593" s="164" t="str">
        <f t="shared" si="18"/>
        <v/>
      </c>
      <c r="N593" s="189"/>
      <c r="O593" s="189"/>
      <c r="Q593" t="str">
        <f t="shared" si="19"/>
        <v/>
      </c>
    </row>
    <row r="594" spans="1:17" ht="16.2" thickBot="1">
      <c r="A594" s="184"/>
      <c r="B594" s="187"/>
      <c r="D594" s="168"/>
      <c r="E594" s="201"/>
      <c r="F594" s="170"/>
      <c r="G594" s="171"/>
      <c r="H594" s="171"/>
      <c r="I594" s="164" t="str">
        <f t="shared" si="18"/>
        <v/>
      </c>
      <c r="N594" s="189"/>
      <c r="O594" s="189"/>
      <c r="Q594" t="str">
        <f t="shared" si="19"/>
        <v/>
      </c>
    </row>
    <row r="595" spans="1:17" ht="16.2" thickBot="1">
      <c r="A595" s="184"/>
      <c r="B595" s="187"/>
      <c r="D595" s="168"/>
      <c r="E595" s="201"/>
      <c r="F595" s="170"/>
      <c r="G595" s="171"/>
      <c r="H595" s="171"/>
      <c r="I595" s="164" t="str">
        <f t="shared" si="18"/>
        <v/>
      </c>
      <c r="N595" s="189"/>
      <c r="O595" s="189"/>
      <c r="Q595" t="str">
        <f t="shared" si="19"/>
        <v/>
      </c>
    </row>
    <row r="596" spans="1:17" ht="16.2" thickBot="1">
      <c r="A596" s="184"/>
      <c r="B596" s="187"/>
      <c r="D596" s="168"/>
      <c r="E596" s="201"/>
      <c r="F596" s="170"/>
      <c r="G596" s="171"/>
      <c r="H596" s="171"/>
      <c r="I596" s="164" t="str">
        <f t="shared" si="18"/>
        <v/>
      </c>
      <c r="N596" s="189"/>
      <c r="O596" s="189"/>
      <c r="Q596" t="str">
        <f t="shared" si="19"/>
        <v/>
      </c>
    </row>
    <row r="597" spans="1:17" ht="16.2" thickBot="1">
      <c r="A597" s="184"/>
      <c r="B597" s="187"/>
      <c r="D597" s="168"/>
      <c r="E597" s="201"/>
      <c r="F597" s="170"/>
      <c r="G597" s="171"/>
      <c r="H597" s="171"/>
      <c r="I597" s="164" t="str">
        <f t="shared" si="18"/>
        <v/>
      </c>
      <c r="N597" s="189"/>
      <c r="O597" s="189"/>
      <c r="Q597" t="str">
        <f t="shared" si="19"/>
        <v/>
      </c>
    </row>
    <row r="598" spans="1:17" ht="16.2" thickBot="1">
      <c r="A598" s="184"/>
      <c r="B598" s="187"/>
      <c r="D598" s="168"/>
      <c r="E598" s="201"/>
      <c r="F598" s="170"/>
      <c r="G598" s="171"/>
      <c r="H598" s="171"/>
      <c r="I598" s="164" t="str">
        <f t="shared" si="18"/>
        <v/>
      </c>
      <c r="N598" s="189"/>
      <c r="O598" s="189"/>
      <c r="Q598" t="str">
        <f t="shared" si="19"/>
        <v/>
      </c>
    </row>
    <row r="599" spans="1:17" ht="16.2" thickBot="1">
      <c r="A599" s="184"/>
      <c r="B599" s="187"/>
      <c r="D599" s="168"/>
      <c r="E599" s="201"/>
      <c r="F599" s="170"/>
      <c r="G599" s="171"/>
      <c r="H599" s="171"/>
      <c r="I599" s="164" t="str">
        <f t="shared" si="18"/>
        <v/>
      </c>
      <c r="N599" s="189"/>
      <c r="O599" s="189"/>
      <c r="Q599" t="str">
        <f t="shared" si="19"/>
        <v/>
      </c>
    </row>
    <row r="600" spans="1:17" ht="16.2" thickBot="1">
      <c r="A600" s="184"/>
      <c r="B600" s="187"/>
      <c r="D600" s="168"/>
      <c r="E600" s="201"/>
      <c r="F600" s="170"/>
      <c r="G600" s="171"/>
      <c r="H600" s="171"/>
      <c r="I600" s="164" t="str">
        <f t="shared" si="18"/>
        <v/>
      </c>
      <c r="N600" s="189"/>
      <c r="O600" s="189"/>
      <c r="Q600" t="str">
        <f t="shared" si="19"/>
        <v/>
      </c>
    </row>
    <row r="601" spans="1:17" ht="16.2" thickBot="1">
      <c r="A601" s="184"/>
      <c r="B601" s="187"/>
      <c r="D601" s="168"/>
      <c r="E601" s="201"/>
      <c r="F601" s="170"/>
      <c r="G601" s="171"/>
      <c r="H601" s="171"/>
      <c r="I601" s="164" t="str">
        <f t="shared" si="18"/>
        <v/>
      </c>
      <c r="N601" s="189"/>
      <c r="O601" s="189"/>
      <c r="Q601" t="str">
        <f t="shared" si="19"/>
        <v/>
      </c>
    </row>
    <row r="602" spans="1:17" ht="16.2" thickBot="1">
      <c r="A602" s="184"/>
      <c r="B602" s="187"/>
      <c r="D602" s="168"/>
      <c r="E602" s="201"/>
      <c r="F602" s="170"/>
      <c r="G602" s="171"/>
      <c r="H602" s="171"/>
      <c r="I602" s="164" t="str">
        <f t="shared" si="18"/>
        <v/>
      </c>
      <c r="N602" s="189"/>
      <c r="O602" s="189"/>
      <c r="Q602" t="str">
        <f t="shared" si="19"/>
        <v/>
      </c>
    </row>
    <row r="603" spans="1:17" ht="16.2" thickBot="1">
      <c r="A603" s="184"/>
      <c r="B603" s="187"/>
      <c r="D603" s="168"/>
      <c r="E603" s="201"/>
      <c r="F603" s="170"/>
      <c r="G603" s="171"/>
      <c r="H603" s="171"/>
      <c r="I603" s="164" t="str">
        <f t="shared" si="18"/>
        <v/>
      </c>
      <c r="N603" s="189"/>
      <c r="O603" s="189"/>
      <c r="Q603" t="str">
        <f t="shared" si="19"/>
        <v/>
      </c>
    </row>
    <row r="604" spans="1:17" ht="16.2" thickBot="1">
      <c r="A604" s="184"/>
      <c r="B604" s="187"/>
      <c r="D604" s="168"/>
      <c r="E604" s="201"/>
      <c r="F604" s="170"/>
      <c r="G604" s="171"/>
      <c r="H604" s="171"/>
      <c r="I604" s="164" t="str">
        <f t="shared" si="18"/>
        <v/>
      </c>
      <c r="N604" s="189"/>
      <c r="O604" s="189"/>
      <c r="Q604" t="str">
        <f t="shared" si="19"/>
        <v/>
      </c>
    </row>
    <row r="605" spans="1:17" ht="16.2" thickBot="1">
      <c r="A605" s="184"/>
      <c r="B605" s="187"/>
      <c r="D605" s="168"/>
      <c r="E605" s="201"/>
      <c r="F605" s="170"/>
      <c r="G605" s="171"/>
      <c r="H605" s="171"/>
      <c r="I605" s="164" t="str">
        <f t="shared" si="18"/>
        <v/>
      </c>
      <c r="N605" s="189"/>
      <c r="O605" s="189"/>
      <c r="Q605" t="str">
        <f t="shared" si="19"/>
        <v/>
      </c>
    </row>
    <row r="606" spans="1:17" ht="16.2" thickBot="1">
      <c r="A606" s="184"/>
      <c r="B606" s="187"/>
      <c r="D606" s="168"/>
      <c r="E606" s="201"/>
      <c r="F606" s="170"/>
      <c r="G606" s="171"/>
      <c r="H606" s="171"/>
      <c r="I606" s="164" t="str">
        <f t="shared" si="18"/>
        <v/>
      </c>
      <c r="N606" s="189"/>
      <c r="O606" s="189"/>
      <c r="Q606" t="str">
        <f t="shared" si="19"/>
        <v/>
      </c>
    </row>
    <row r="607" spans="1:17" ht="16.2" thickBot="1">
      <c r="A607" s="184"/>
      <c r="B607" s="187"/>
      <c r="D607" s="168"/>
      <c r="E607" s="201"/>
      <c r="F607" s="170"/>
      <c r="G607" s="171"/>
      <c r="H607" s="171"/>
      <c r="I607" s="164" t="str">
        <f t="shared" si="18"/>
        <v/>
      </c>
      <c r="N607" s="189"/>
      <c r="O607" s="189"/>
      <c r="Q607" t="str">
        <f t="shared" si="19"/>
        <v/>
      </c>
    </row>
    <row r="608" spans="1:17" ht="16.2" thickBot="1">
      <c r="A608" s="184"/>
      <c r="B608" s="187"/>
      <c r="D608" s="168"/>
      <c r="E608" s="201"/>
      <c r="F608" s="170"/>
      <c r="G608" s="171"/>
      <c r="H608" s="171"/>
      <c r="I608" s="164" t="str">
        <f t="shared" si="18"/>
        <v/>
      </c>
      <c r="N608" s="189"/>
      <c r="O608" s="189"/>
      <c r="Q608" t="str">
        <f t="shared" si="19"/>
        <v/>
      </c>
    </row>
    <row r="609" spans="1:17" ht="16.2" thickBot="1">
      <c r="A609" s="184"/>
      <c r="B609" s="187"/>
      <c r="D609" s="168"/>
      <c r="E609" s="201"/>
      <c r="F609" s="170"/>
      <c r="G609" s="171"/>
      <c r="H609" s="171"/>
      <c r="I609" s="164" t="str">
        <f t="shared" si="18"/>
        <v/>
      </c>
      <c r="N609" s="189"/>
      <c r="O609" s="189"/>
      <c r="Q609" t="str">
        <f t="shared" si="19"/>
        <v/>
      </c>
    </row>
    <row r="610" spans="1:17" ht="16.2" thickBot="1">
      <c r="A610" s="184"/>
      <c r="B610" s="187"/>
      <c r="D610" s="168"/>
      <c r="E610" s="201"/>
      <c r="F610" s="170"/>
      <c r="G610" s="171"/>
      <c r="H610" s="171"/>
      <c r="I610" s="164" t="str">
        <f t="shared" si="18"/>
        <v/>
      </c>
      <c r="N610" s="189"/>
      <c r="O610" s="189"/>
      <c r="Q610" t="str">
        <f t="shared" si="19"/>
        <v/>
      </c>
    </row>
    <row r="611" spans="1:17" ht="16.2" thickBot="1">
      <c r="A611" s="184"/>
      <c r="B611" s="187"/>
      <c r="D611" s="168"/>
      <c r="E611" s="201"/>
      <c r="F611" s="170"/>
      <c r="G611" s="171"/>
      <c r="H611" s="171"/>
      <c r="I611" s="164" t="str">
        <f t="shared" si="18"/>
        <v/>
      </c>
      <c r="N611" s="189"/>
      <c r="O611" s="189"/>
      <c r="Q611" t="str">
        <f t="shared" si="19"/>
        <v/>
      </c>
    </row>
    <row r="612" spans="1:17" ht="16.2" thickBot="1">
      <c r="A612" s="184"/>
      <c r="B612" s="187"/>
      <c r="D612" s="168"/>
      <c r="E612" s="201"/>
      <c r="F612" s="170"/>
      <c r="G612" s="171"/>
      <c r="H612" s="171"/>
      <c r="I612" s="164" t="str">
        <f t="shared" si="18"/>
        <v/>
      </c>
      <c r="N612" s="189"/>
      <c r="O612" s="189"/>
      <c r="Q612" t="str">
        <f t="shared" si="19"/>
        <v/>
      </c>
    </row>
    <row r="613" spans="1:17" ht="16.2" thickBot="1">
      <c r="A613" s="184"/>
      <c r="B613" s="187"/>
      <c r="D613" s="168"/>
      <c r="E613" s="201"/>
      <c r="F613" s="170"/>
      <c r="G613" s="171"/>
      <c r="H613" s="171"/>
      <c r="I613" s="164" t="str">
        <f t="shared" si="18"/>
        <v/>
      </c>
      <c r="N613" s="189"/>
      <c r="O613" s="189"/>
      <c r="Q613" t="str">
        <f t="shared" si="19"/>
        <v/>
      </c>
    </row>
    <row r="614" spans="1:17" ht="16.2" thickBot="1">
      <c r="A614" s="184"/>
      <c r="B614" s="187"/>
      <c r="D614" s="168"/>
      <c r="E614" s="201"/>
      <c r="F614" s="170"/>
      <c r="G614" s="171"/>
      <c r="H614" s="171"/>
      <c r="I614" s="164" t="str">
        <f t="shared" si="18"/>
        <v/>
      </c>
      <c r="N614" s="189"/>
      <c r="O614" s="189"/>
      <c r="Q614" t="str">
        <f t="shared" si="19"/>
        <v/>
      </c>
    </row>
    <row r="615" spans="1:17" ht="16.2" thickBot="1">
      <c r="A615" s="184"/>
      <c r="B615" s="187"/>
      <c r="D615" s="168"/>
      <c r="E615" s="201"/>
      <c r="F615" s="170"/>
      <c r="G615" s="171"/>
      <c r="H615" s="171"/>
      <c r="I615" s="164" t="str">
        <f t="shared" si="18"/>
        <v/>
      </c>
      <c r="N615" s="189"/>
      <c r="O615" s="189"/>
      <c r="Q615" t="str">
        <f t="shared" si="19"/>
        <v/>
      </c>
    </row>
    <row r="616" spans="1:17" ht="16.2" thickBot="1">
      <c r="A616" s="184"/>
      <c r="B616" s="187"/>
      <c r="D616" s="168"/>
      <c r="E616" s="201"/>
      <c r="F616" s="170"/>
      <c r="G616" s="171"/>
      <c r="H616" s="171"/>
      <c r="I616" s="164" t="str">
        <f t="shared" si="18"/>
        <v/>
      </c>
      <c r="N616" s="189"/>
      <c r="O616" s="189"/>
      <c r="Q616" t="str">
        <f t="shared" si="19"/>
        <v/>
      </c>
    </row>
    <row r="617" spans="1:17" ht="16.2" thickBot="1">
      <c r="A617" s="184"/>
      <c r="B617" s="187"/>
      <c r="D617" s="168"/>
      <c r="E617" s="201"/>
      <c r="F617" s="170"/>
      <c r="G617" s="171"/>
      <c r="H617" s="171"/>
      <c r="I617" s="164" t="str">
        <f t="shared" si="18"/>
        <v/>
      </c>
      <c r="N617" s="189"/>
      <c r="O617" s="189"/>
      <c r="Q617" t="str">
        <f t="shared" si="19"/>
        <v/>
      </c>
    </row>
    <row r="618" spans="1:17" ht="16.2" thickBot="1">
      <c r="A618" s="184"/>
      <c r="B618" s="187"/>
      <c r="D618" s="168"/>
      <c r="E618" s="201"/>
      <c r="F618" s="170"/>
      <c r="G618" s="171"/>
      <c r="H618" s="171"/>
      <c r="I618" s="164" t="str">
        <f t="shared" si="18"/>
        <v/>
      </c>
      <c r="N618" s="189"/>
      <c r="O618" s="189"/>
      <c r="Q618" t="str">
        <f t="shared" si="19"/>
        <v/>
      </c>
    </row>
    <row r="619" spans="1:17" ht="16.2" thickBot="1">
      <c r="A619" s="184"/>
      <c r="B619" s="187"/>
      <c r="D619" s="168"/>
      <c r="E619" s="201"/>
      <c r="F619" s="170"/>
      <c r="G619" s="171"/>
      <c r="H619" s="171"/>
      <c r="I619" s="164" t="str">
        <f t="shared" si="18"/>
        <v/>
      </c>
      <c r="N619" s="189"/>
      <c r="O619" s="189"/>
      <c r="Q619" t="str">
        <f t="shared" si="19"/>
        <v/>
      </c>
    </row>
    <row r="620" spans="1:17" ht="16.2" thickBot="1">
      <c r="A620" s="184"/>
      <c r="B620" s="187"/>
      <c r="D620" s="168"/>
      <c r="E620" s="201"/>
      <c r="F620" s="170"/>
      <c r="G620" s="171"/>
      <c r="H620" s="171"/>
      <c r="I620" s="164" t="str">
        <f t="shared" si="18"/>
        <v/>
      </c>
      <c r="N620" s="189"/>
      <c r="O620" s="189"/>
      <c r="Q620" t="str">
        <f t="shared" si="19"/>
        <v/>
      </c>
    </row>
    <row r="621" spans="1:17" ht="16.2" thickBot="1">
      <c r="A621" s="184"/>
      <c r="B621" s="187"/>
      <c r="D621" s="168"/>
      <c r="E621" s="201"/>
      <c r="F621" s="170"/>
      <c r="G621" s="171"/>
      <c r="H621" s="171"/>
      <c r="I621" s="164" t="str">
        <f t="shared" si="18"/>
        <v/>
      </c>
      <c r="N621" s="189"/>
      <c r="O621" s="189"/>
      <c r="Q621" t="str">
        <f t="shared" si="19"/>
        <v/>
      </c>
    </row>
    <row r="622" spans="1:17" ht="16.2" thickBot="1">
      <c r="A622" s="184"/>
      <c r="B622" s="187"/>
      <c r="D622" s="168"/>
      <c r="E622" s="201"/>
      <c r="F622" s="170"/>
      <c r="G622" s="171"/>
      <c r="H622" s="171"/>
      <c r="I622" s="164" t="str">
        <f t="shared" si="18"/>
        <v/>
      </c>
      <c r="N622" s="189"/>
      <c r="O622" s="189"/>
      <c r="Q622" t="str">
        <f t="shared" si="19"/>
        <v/>
      </c>
    </row>
    <row r="623" spans="1:17" ht="16.2" thickBot="1">
      <c r="A623" s="184"/>
      <c r="B623" s="187"/>
      <c r="D623" s="168"/>
      <c r="E623" s="201"/>
      <c r="F623" s="170"/>
      <c r="G623" s="171"/>
      <c r="H623" s="171"/>
      <c r="I623" s="164" t="str">
        <f t="shared" si="18"/>
        <v/>
      </c>
      <c r="N623" s="189"/>
      <c r="O623" s="189"/>
      <c r="Q623" t="str">
        <f t="shared" si="19"/>
        <v/>
      </c>
    </row>
    <row r="624" spans="1:17" ht="16.2" thickBot="1">
      <c r="A624" s="184"/>
      <c r="B624" s="187"/>
      <c r="D624" s="168"/>
      <c r="E624" s="201"/>
      <c r="F624" s="170"/>
      <c r="G624" s="171"/>
      <c r="H624" s="171"/>
      <c r="I624" s="164" t="str">
        <f t="shared" si="18"/>
        <v/>
      </c>
      <c r="N624" s="189"/>
      <c r="O624" s="189"/>
      <c r="Q624" t="str">
        <f t="shared" si="19"/>
        <v/>
      </c>
    </row>
    <row r="625" spans="1:17" ht="16.2" thickBot="1">
      <c r="A625" s="184"/>
      <c r="B625" s="187"/>
      <c r="D625" s="168"/>
      <c r="E625" s="201"/>
      <c r="F625" s="170"/>
      <c r="G625" s="171"/>
      <c r="H625" s="171"/>
      <c r="I625" s="164" t="str">
        <f t="shared" si="18"/>
        <v/>
      </c>
      <c r="N625" s="189"/>
      <c r="O625" s="189"/>
      <c r="Q625" t="str">
        <f t="shared" si="19"/>
        <v/>
      </c>
    </row>
    <row r="626" spans="1:17" ht="16.2" thickBot="1">
      <c r="A626" s="184"/>
      <c r="B626" s="187"/>
      <c r="D626" s="168"/>
      <c r="E626" s="201"/>
      <c r="F626" s="170"/>
      <c r="G626" s="171"/>
      <c r="H626" s="171"/>
      <c r="I626" s="164" t="str">
        <f t="shared" si="18"/>
        <v/>
      </c>
      <c r="N626" s="189"/>
      <c r="O626" s="189"/>
      <c r="Q626" t="str">
        <f t="shared" si="19"/>
        <v/>
      </c>
    </row>
    <row r="627" spans="1:17" ht="16.2" thickBot="1">
      <c r="A627" s="184"/>
      <c r="B627" s="187"/>
      <c r="D627" s="168"/>
      <c r="E627" s="201"/>
      <c r="F627" s="170"/>
      <c r="G627" s="171"/>
      <c r="H627" s="171"/>
      <c r="I627" s="164" t="str">
        <f t="shared" si="18"/>
        <v/>
      </c>
      <c r="N627" s="189"/>
      <c r="O627" s="189"/>
      <c r="Q627" t="str">
        <f t="shared" si="19"/>
        <v/>
      </c>
    </row>
    <row r="628" spans="1:17" ht="16.2" thickBot="1">
      <c r="A628" s="184"/>
      <c r="B628" s="187"/>
      <c r="D628" s="168"/>
      <c r="E628" s="201"/>
      <c r="F628" s="170"/>
      <c r="G628" s="171"/>
      <c r="H628" s="171"/>
      <c r="I628" s="164" t="str">
        <f t="shared" si="18"/>
        <v/>
      </c>
      <c r="N628" s="189"/>
      <c r="O628" s="189"/>
      <c r="Q628" t="str">
        <f t="shared" si="19"/>
        <v/>
      </c>
    </row>
    <row r="629" spans="1:17" ht="16.2" thickBot="1">
      <c r="A629" s="184"/>
      <c r="B629" s="187"/>
      <c r="D629" s="168"/>
      <c r="E629" s="201"/>
      <c r="F629" s="170"/>
      <c r="G629" s="171"/>
      <c r="H629" s="171"/>
      <c r="I629" s="164" t="str">
        <f t="shared" si="18"/>
        <v/>
      </c>
      <c r="N629" s="189"/>
      <c r="O629" s="189"/>
      <c r="Q629" t="str">
        <f t="shared" si="19"/>
        <v/>
      </c>
    </row>
    <row r="630" spans="1:17" ht="16.2" thickBot="1">
      <c r="A630" s="184"/>
      <c r="B630" s="187"/>
      <c r="D630" s="168"/>
      <c r="E630" s="201"/>
      <c r="F630" s="170"/>
      <c r="G630" s="171"/>
      <c r="H630" s="171"/>
      <c r="I630" s="164" t="str">
        <f t="shared" si="18"/>
        <v/>
      </c>
      <c r="N630" s="189"/>
      <c r="O630" s="189"/>
      <c r="Q630" t="str">
        <f t="shared" si="19"/>
        <v/>
      </c>
    </row>
    <row r="631" spans="1:17" ht="16.2" thickBot="1">
      <c r="A631" s="184"/>
      <c r="B631" s="187"/>
      <c r="D631" s="168"/>
      <c r="E631" s="201"/>
      <c r="F631" s="170"/>
      <c r="G631" s="171"/>
      <c r="H631" s="171"/>
      <c r="I631" s="164" t="str">
        <f t="shared" si="18"/>
        <v/>
      </c>
      <c r="N631" s="189"/>
      <c r="O631" s="189"/>
      <c r="Q631" t="str">
        <f t="shared" si="19"/>
        <v/>
      </c>
    </row>
    <row r="632" spans="1:17" ht="16.2" thickBot="1">
      <c r="A632" s="184"/>
      <c r="B632" s="187"/>
      <c r="D632" s="168"/>
      <c r="E632" s="201"/>
      <c r="F632" s="170"/>
      <c r="G632" s="171"/>
      <c r="H632" s="171"/>
      <c r="I632" s="164" t="str">
        <f t="shared" si="18"/>
        <v/>
      </c>
      <c r="N632" s="189"/>
      <c r="O632" s="189"/>
      <c r="Q632" t="str">
        <f t="shared" si="19"/>
        <v/>
      </c>
    </row>
    <row r="633" spans="1:17" ht="16.2" thickBot="1">
      <c r="A633" s="184"/>
      <c r="B633" s="187"/>
      <c r="D633" s="168"/>
      <c r="E633" s="201"/>
      <c r="F633" s="170"/>
      <c r="G633" s="171"/>
      <c r="H633" s="171"/>
      <c r="I633" s="164" t="str">
        <f t="shared" si="18"/>
        <v/>
      </c>
      <c r="N633" s="189"/>
      <c r="O633" s="189"/>
      <c r="Q633" t="str">
        <f t="shared" si="19"/>
        <v/>
      </c>
    </row>
    <row r="634" spans="1:17" ht="16.2" thickBot="1">
      <c r="A634" s="184"/>
      <c r="B634" s="187"/>
      <c r="D634" s="168"/>
      <c r="E634" s="201"/>
      <c r="F634" s="170"/>
      <c r="G634" s="171"/>
      <c r="H634" s="171"/>
      <c r="I634" s="164" t="str">
        <f t="shared" si="18"/>
        <v/>
      </c>
      <c r="N634" s="189"/>
      <c r="O634" s="189"/>
      <c r="Q634" t="str">
        <f t="shared" si="19"/>
        <v/>
      </c>
    </row>
    <row r="635" spans="1:17" ht="16.2" thickBot="1">
      <c r="A635" s="184"/>
      <c r="B635" s="187"/>
      <c r="D635" s="168"/>
      <c r="E635" s="201"/>
      <c r="F635" s="170"/>
      <c r="G635" s="171"/>
      <c r="H635" s="171"/>
      <c r="I635" s="164" t="str">
        <f t="shared" si="18"/>
        <v/>
      </c>
      <c r="N635" s="189"/>
      <c r="O635" s="189"/>
      <c r="Q635" t="str">
        <f t="shared" si="19"/>
        <v/>
      </c>
    </row>
    <row r="636" spans="1:17" ht="16.2" thickBot="1">
      <c r="A636" s="184"/>
      <c r="B636" s="187"/>
      <c r="D636" s="168"/>
      <c r="E636" s="201"/>
      <c r="F636" s="170"/>
      <c r="G636" s="171"/>
      <c r="H636" s="171"/>
      <c r="I636" s="164" t="str">
        <f t="shared" si="18"/>
        <v/>
      </c>
      <c r="N636" s="189"/>
      <c r="O636" s="189"/>
      <c r="Q636" t="str">
        <f t="shared" si="19"/>
        <v/>
      </c>
    </row>
    <row r="637" spans="1:17" ht="16.2" thickBot="1">
      <c r="A637" s="184"/>
      <c r="B637" s="187"/>
      <c r="D637" s="168"/>
      <c r="E637" s="201"/>
      <c r="F637" s="170"/>
      <c r="G637" s="171"/>
      <c r="H637" s="171"/>
      <c r="I637" s="164" t="str">
        <f t="shared" si="18"/>
        <v/>
      </c>
      <c r="N637" s="189"/>
      <c r="O637" s="189"/>
      <c r="Q637" t="str">
        <f t="shared" si="19"/>
        <v/>
      </c>
    </row>
    <row r="638" spans="1:17" ht="16.2" thickBot="1">
      <c r="A638" s="184"/>
      <c r="B638" s="187"/>
      <c r="D638" s="168"/>
      <c r="E638" s="201"/>
      <c r="F638" s="170"/>
      <c r="G638" s="171"/>
      <c r="H638" s="171"/>
      <c r="I638" s="164" t="str">
        <f t="shared" si="18"/>
        <v/>
      </c>
      <c r="N638" s="189"/>
      <c r="O638" s="189"/>
      <c r="Q638" t="str">
        <f t="shared" si="19"/>
        <v/>
      </c>
    </row>
    <row r="639" spans="1:17" ht="16.2" thickBot="1">
      <c r="A639" s="184"/>
      <c r="B639" s="187"/>
      <c r="D639" s="168"/>
      <c r="E639" s="201"/>
      <c r="F639" s="170"/>
      <c r="G639" s="171"/>
      <c r="H639" s="171"/>
      <c r="I639" s="164" t="str">
        <f t="shared" si="18"/>
        <v/>
      </c>
      <c r="N639" s="189"/>
      <c r="O639" s="189"/>
      <c r="Q639" t="str">
        <f t="shared" si="19"/>
        <v/>
      </c>
    </row>
    <row r="640" spans="1:17" ht="16.2" thickBot="1">
      <c r="A640" s="184"/>
      <c r="B640" s="187"/>
      <c r="D640" s="168"/>
      <c r="E640" s="201"/>
      <c r="F640" s="170"/>
      <c r="G640" s="171"/>
      <c r="H640" s="171"/>
      <c r="I640" s="164" t="str">
        <f t="shared" si="18"/>
        <v/>
      </c>
      <c r="N640" s="189"/>
      <c r="O640" s="189"/>
      <c r="Q640" t="str">
        <f t="shared" si="19"/>
        <v/>
      </c>
    </row>
    <row r="641" spans="1:17" ht="16.2" thickBot="1">
      <c r="A641" s="184"/>
      <c r="B641" s="187"/>
      <c r="D641" s="168"/>
      <c r="E641" s="201"/>
      <c r="F641" s="170"/>
      <c r="G641" s="171"/>
      <c r="H641" s="171"/>
      <c r="I641" s="164" t="str">
        <f t="shared" si="18"/>
        <v/>
      </c>
      <c r="N641" s="189"/>
      <c r="O641" s="189"/>
      <c r="Q641" t="str">
        <f t="shared" si="19"/>
        <v/>
      </c>
    </row>
    <row r="642" spans="1:17" ht="16.2" thickBot="1">
      <c r="A642" s="184"/>
      <c r="B642" s="187"/>
      <c r="D642" s="168"/>
      <c r="E642" s="201"/>
      <c r="F642" s="170"/>
      <c r="G642" s="171"/>
      <c r="H642" s="171"/>
      <c r="I642" s="164" t="str">
        <f t="shared" si="18"/>
        <v/>
      </c>
      <c r="N642" s="189"/>
      <c r="O642" s="189"/>
      <c r="Q642" t="str">
        <f t="shared" si="19"/>
        <v/>
      </c>
    </row>
    <row r="643" spans="1:17" ht="16.2" thickBot="1">
      <c r="A643" s="184"/>
      <c r="B643" s="187"/>
      <c r="D643" s="168"/>
      <c r="E643" s="201"/>
      <c r="F643" s="170"/>
      <c r="G643" s="171"/>
      <c r="H643" s="171"/>
      <c r="I643" s="164" t="str">
        <f t="shared" ref="I643:I706" si="20">IF(C643="","",LOGNORMDIST(EXP(C643),K$3,K$4))</f>
        <v/>
      </c>
      <c r="N643" s="189"/>
      <c r="O643" s="189"/>
      <c r="Q643" t="str">
        <f t="shared" ref="Q643:Q706" si="21">IF(C643="","",(1/EXP(C643))   *   EXP(  -POWER( (C643-K$3),2 ) / (2*K$4*K$4)   )    /    (K$4*SQRT(2*PI())))</f>
        <v/>
      </c>
    </row>
    <row r="644" spans="1:17" ht="16.2" thickBot="1">
      <c r="A644" s="184"/>
      <c r="B644" s="187"/>
      <c r="D644" s="168"/>
      <c r="E644" s="201"/>
      <c r="F644" s="170"/>
      <c r="G644" s="171"/>
      <c r="H644" s="171"/>
      <c r="I644" s="164" t="str">
        <f t="shared" si="20"/>
        <v/>
      </c>
      <c r="N644" s="189"/>
      <c r="O644" s="189"/>
      <c r="Q644" t="str">
        <f t="shared" si="21"/>
        <v/>
      </c>
    </row>
    <row r="645" spans="1:17" ht="16.2" thickBot="1">
      <c r="A645" s="184"/>
      <c r="B645" s="187"/>
      <c r="D645" s="168"/>
      <c r="E645" s="201"/>
      <c r="F645" s="170"/>
      <c r="G645" s="171"/>
      <c r="H645" s="171"/>
      <c r="I645" s="164" t="str">
        <f t="shared" si="20"/>
        <v/>
      </c>
      <c r="N645" s="189"/>
      <c r="O645" s="189"/>
      <c r="Q645" t="str">
        <f t="shared" si="21"/>
        <v/>
      </c>
    </row>
    <row r="646" spans="1:17" ht="16.2" thickBot="1">
      <c r="A646" s="184"/>
      <c r="B646" s="187"/>
      <c r="D646" s="168"/>
      <c r="E646" s="201"/>
      <c r="F646" s="170"/>
      <c r="G646" s="171"/>
      <c r="H646" s="171"/>
      <c r="I646" s="164" t="str">
        <f t="shared" si="20"/>
        <v/>
      </c>
      <c r="N646" s="189"/>
      <c r="O646" s="189"/>
      <c r="Q646" t="str">
        <f t="shared" si="21"/>
        <v/>
      </c>
    </row>
    <row r="647" spans="1:17" ht="16.2" thickBot="1">
      <c r="A647" s="184"/>
      <c r="B647" s="187"/>
      <c r="D647" s="168"/>
      <c r="E647" s="201"/>
      <c r="F647" s="170"/>
      <c r="G647" s="171"/>
      <c r="H647" s="171"/>
      <c r="I647" s="164" t="str">
        <f t="shared" si="20"/>
        <v/>
      </c>
      <c r="N647" s="189"/>
      <c r="O647" s="189"/>
      <c r="Q647" t="str">
        <f t="shared" si="21"/>
        <v/>
      </c>
    </row>
    <row r="648" spans="1:17" ht="16.2" thickBot="1">
      <c r="A648" s="184"/>
      <c r="B648" s="187"/>
      <c r="D648" s="168"/>
      <c r="E648" s="201"/>
      <c r="F648" s="170"/>
      <c r="G648" s="171"/>
      <c r="H648" s="171"/>
      <c r="I648" s="164" t="str">
        <f t="shared" si="20"/>
        <v/>
      </c>
      <c r="N648" s="189"/>
      <c r="O648" s="189"/>
      <c r="Q648" t="str">
        <f t="shared" si="21"/>
        <v/>
      </c>
    </row>
    <row r="649" spans="1:17" ht="16.2" thickBot="1">
      <c r="A649" s="184"/>
      <c r="B649" s="187"/>
      <c r="D649" s="168"/>
      <c r="E649" s="201"/>
      <c r="F649" s="170"/>
      <c r="G649" s="171"/>
      <c r="H649" s="171"/>
      <c r="I649" s="164" t="str">
        <f t="shared" si="20"/>
        <v/>
      </c>
      <c r="N649" s="189"/>
      <c r="O649" s="189"/>
      <c r="Q649" t="str">
        <f t="shared" si="21"/>
        <v/>
      </c>
    </row>
    <row r="650" spans="1:17" ht="16.2" thickBot="1">
      <c r="A650" s="184"/>
      <c r="B650" s="187"/>
      <c r="D650" s="168"/>
      <c r="E650" s="201"/>
      <c r="F650" s="170"/>
      <c r="G650" s="171"/>
      <c r="H650" s="171"/>
      <c r="I650" s="164" t="str">
        <f t="shared" si="20"/>
        <v/>
      </c>
      <c r="N650" s="189"/>
      <c r="O650" s="189"/>
      <c r="Q650" t="str">
        <f t="shared" si="21"/>
        <v/>
      </c>
    </row>
    <row r="651" spans="1:17" ht="16.2" thickBot="1">
      <c r="A651" s="184"/>
      <c r="B651" s="187"/>
      <c r="D651" s="168"/>
      <c r="E651" s="201"/>
      <c r="F651" s="170"/>
      <c r="G651" s="171"/>
      <c r="H651" s="171"/>
      <c r="I651" s="164" t="str">
        <f t="shared" si="20"/>
        <v/>
      </c>
      <c r="N651" s="189"/>
      <c r="O651" s="189"/>
      <c r="Q651" t="str">
        <f t="shared" si="21"/>
        <v/>
      </c>
    </row>
    <row r="652" spans="1:17" ht="16.2" thickBot="1">
      <c r="A652" s="184"/>
      <c r="B652" s="187"/>
      <c r="D652" s="168"/>
      <c r="E652" s="201"/>
      <c r="F652" s="170"/>
      <c r="G652" s="171"/>
      <c r="H652" s="171"/>
      <c r="I652" s="164" t="str">
        <f t="shared" si="20"/>
        <v/>
      </c>
      <c r="N652" s="189"/>
      <c r="O652" s="189"/>
      <c r="Q652" t="str">
        <f t="shared" si="21"/>
        <v/>
      </c>
    </row>
    <row r="653" spans="1:17" ht="16.2" thickBot="1">
      <c r="A653" s="184"/>
      <c r="B653" s="187"/>
      <c r="D653" s="168"/>
      <c r="E653" s="201"/>
      <c r="F653" s="170"/>
      <c r="G653" s="171"/>
      <c r="H653" s="171"/>
      <c r="I653" s="164" t="str">
        <f t="shared" si="20"/>
        <v/>
      </c>
      <c r="N653" s="189"/>
      <c r="O653" s="189"/>
      <c r="Q653" t="str">
        <f t="shared" si="21"/>
        <v/>
      </c>
    </row>
    <row r="654" spans="1:17" ht="16.2" thickBot="1">
      <c r="A654" s="184"/>
      <c r="B654" s="187"/>
      <c r="D654" s="168"/>
      <c r="E654" s="201"/>
      <c r="F654" s="170"/>
      <c r="G654" s="171"/>
      <c r="H654" s="171"/>
      <c r="I654" s="164" t="str">
        <f t="shared" si="20"/>
        <v/>
      </c>
      <c r="N654" s="189"/>
      <c r="O654" s="189"/>
      <c r="Q654" t="str">
        <f t="shared" si="21"/>
        <v/>
      </c>
    </row>
    <row r="655" spans="1:17" ht="16.2" thickBot="1">
      <c r="A655" s="184"/>
      <c r="B655" s="187"/>
      <c r="D655" s="168"/>
      <c r="E655" s="201"/>
      <c r="F655" s="170"/>
      <c r="G655" s="171"/>
      <c r="H655" s="171"/>
      <c r="I655" s="164" t="str">
        <f t="shared" si="20"/>
        <v/>
      </c>
      <c r="N655" s="189"/>
      <c r="O655" s="189"/>
      <c r="Q655" t="str">
        <f t="shared" si="21"/>
        <v/>
      </c>
    </row>
    <row r="656" spans="1:17" ht="16.2" thickBot="1">
      <c r="A656" s="184"/>
      <c r="B656" s="187"/>
      <c r="D656" s="168"/>
      <c r="E656" s="201"/>
      <c r="F656" s="170"/>
      <c r="G656" s="171"/>
      <c r="H656" s="171"/>
      <c r="I656" s="164" t="str">
        <f t="shared" si="20"/>
        <v/>
      </c>
      <c r="N656" s="189"/>
      <c r="O656" s="189"/>
      <c r="Q656" t="str">
        <f t="shared" si="21"/>
        <v/>
      </c>
    </row>
    <row r="657" spans="1:17" ht="16.2" thickBot="1">
      <c r="A657" s="184"/>
      <c r="B657" s="187"/>
      <c r="D657" s="168"/>
      <c r="E657" s="201"/>
      <c r="F657" s="170"/>
      <c r="G657" s="171"/>
      <c r="H657" s="171"/>
      <c r="I657" s="164" t="str">
        <f t="shared" si="20"/>
        <v/>
      </c>
      <c r="N657" s="189"/>
      <c r="O657" s="189"/>
      <c r="Q657" t="str">
        <f t="shared" si="21"/>
        <v/>
      </c>
    </row>
    <row r="658" spans="1:17" ht="16.2" thickBot="1">
      <c r="A658" s="184"/>
      <c r="B658" s="187"/>
      <c r="D658" s="168"/>
      <c r="E658" s="201"/>
      <c r="F658" s="170"/>
      <c r="G658" s="171"/>
      <c r="H658" s="171"/>
      <c r="I658" s="164" t="str">
        <f t="shared" si="20"/>
        <v/>
      </c>
      <c r="N658" s="189"/>
      <c r="O658" s="189"/>
      <c r="Q658" t="str">
        <f t="shared" si="21"/>
        <v/>
      </c>
    </row>
    <row r="659" spans="1:17" ht="16.2" thickBot="1">
      <c r="A659" s="184"/>
      <c r="B659" s="187"/>
      <c r="D659" s="168"/>
      <c r="E659" s="201"/>
      <c r="F659" s="170"/>
      <c r="G659" s="171"/>
      <c r="H659" s="171"/>
      <c r="I659" s="164" t="str">
        <f t="shared" si="20"/>
        <v/>
      </c>
      <c r="N659" s="189"/>
      <c r="O659" s="189"/>
      <c r="Q659" t="str">
        <f t="shared" si="21"/>
        <v/>
      </c>
    </row>
    <row r="660" spans="1:17" ht="16.2" thickBot="1">
      <c r="A660" s="184"/>
      <c r="B660" s="187"/>
      <c r="D660" s="168"/>
      <c r="E660" s="201"/>
      <c r="F660" s="170"/>
      <c r="G660" s="171"/>
      <c r="H660" s="171"/>
      <c r="I660" s="164" t="str">
        <f t="shared" si="20"/>
        <v/>
      </c>
      <c r="N660" s="189"/>
      <c r="O660" s="189"/>
      <c r="Q660" t="str">
        <f t="shared" si="21"/>
        <v/>
      </c>
    </row>
    <row r="661" spans="1:17" ht="16.2" thickBot="1">
      <c r="A661" s="184"/>
      <c r="B661" s="187"/>
      <c r="D661" s="168"/>
      <c r="E661" s="201"/>
      <c r="F661" s="170"/>
      <c r="G661" s="171"/>
      <c r="H661" s="171"/>
      <c r="I661" s="164" t="str">
        <f t="shared" si="20"/>
        <v/>
      </c>
      <c r="N661" s="189"/>
      <c r="O661" s="189"/>
      <c r="Q661" t="str">
        <f t="shared" si="21"/>
        <v/>
      </c>
    </row>
    <row r="662" spans="1:17" ht="16.2" thickBot="1">
      <c r="A662" s="184"/>
      <c r="B662" s="187"/>
      <c r="D662" s="168"/>
      <c r="E662" s="201"/>
      <c r="F662" s="170"/>
      <c r="G662" s="171"/>
      <c r="H662" s="171"/>
      <c r="I662" s="164" t="str">
        <f t="shared" si="20"/>
        <v/>
      </c>
      <c r="N662" s="189"/>
      <c r="O662" s="189"/>
      <c r="Q662" t="str">
        <f t="shared" si="21"/>
        <v/>
      </c>
    </row>
    <row r="663" spans="1:17" ht="16.2" thickBot="1">
      <c r="A663" s="184"/>
      <c r="B663" s="187"/>
      <c r="D663" s="168"/>
      <c r="E663" s="201"/>
      <c r="F663" s="170"/>
      <c r="G663" s="171"/>
      <c r="H663" s="171"/>
      <c r="I663" s="164" t="str">
        <f t="shared" si="20"/>
        <v/>
      </c>
      <c r="N663" s="189"/>
      <c r="O663" s="189"/>
      <c r="Q663" t="str">
        <f t="shared" si="21"/>
        <v/>
      </c>
    </row>
    <row r="664" spans="1:17" ht="16.2" thickBot="1">
      <c r="A664" s="184"/>
      <c r="B664" s="187"/>
      <c r="D664" s="168"/>
      <c r="E664" s="201"/>
      <c r="F664" s="170"/>
      <c r="G664" s="171"/>
      <c r="H664" s="171"/>
      <c r="I664" s="164" t="str">
        <f t="shared" si="20"/>
        <v/>
      </c>
      <c r="N664" s="189"/>
      <c r="O664" s="189"/>
      <c r="Q664" t="str">
        <f t="shared" si="21"/>
        <v/>
      </c>
    </row>
    <row r="665" spans="1:17" ht="16.2" thickBot="1">
      <c r="A665" s="184"/>
      <c r="B665" s="187"/>
      <c r="D665" s="168"/>
      <c r="E665" s="201"/>
      <c r="F665" s="170"/>
      <c r="G665" s="171"/>
      <c r="H665" s="171"/>
      <c r="I665" s="164" t="str">
        <f t="shared" si="20"/>
        <v/>
      </c>
      <c r="N665" s="189"/>
      <c r="O665" s="189"/>
      <c r="Q665" t="str">
        <f t="shared" si="21"/>
        <v/>
      </c>
    </row>
    <row r="666" spans="1:17" ht="16.2" thickBot="1">
      <c r="A666" s="184"/>
      <c r="B666" s="187"/>
      <c r="D666" s="168"/>
      <c r="E666" s="201"/>
      <c r="F666" s="170"/>
      <c r="G666" s="171"/>
      <c r="H666" s="171"/>
      <c r="I666" s="164" t="str">
        <f t="shared" si="20"/>
        <v/>
      </c>
      <c r="N666" s="189"/>
      <c r="O666" s="189"/>
      <c r="Q666" t="str">
        <f t="shared" si="21"/>
        <v/>
      </c>
    </row>
    <row r="667" spans="1:17" ht="16.2" thickBot="1">
      <c r="A667" s="184"/>
      <c r="B667" s="187"/>
      <c r="D667" s="168"/>
      <c r="E667" s="201"/>
      <c r="F667" s="170"/>
      <c r="G667" s="171"/>
      <c r="H667" s="171"/>
      <c r="I667" s="164" t="str">
        <f t="shared" si="20"/>
        <v/>
      </c>
      <c r="N667" s="189"/>
      <c r="O667" s="189"/>
      <c r="Q667" t="str">
        <f t="shared" si="21"/>
        <v/>
      </c>
    </row>
    <row r="668" spans="1:17" ht="16.2" thickBot="1">
      <c r="A668" s="184"/>
      <c r="B668" s="187"/>
      <c r="D668" s="168"/>
      <c r="E668" s="201"/>
      <c r="F668" s="170"/>
      <c r="G668" s="171"/>
      <c r="H668" s="171"/>
      <c r="I668" s="164" t="str">
        <f t="shared" si="20"/>
        <v/>
      </c>
      <c r="N668" s="189"/>
      <c r="O668" s="189"/>
      <c r="Q668" t="str">
        <f t="shared" si="21"/>
        <v/>
      </c>
    </row>
    <row r="669" spans="1:17" ht="16.2" thickBot="1">
      <c r="A669" s="184"/>
      <c r="B669" s="187"/>
      <c r="D669" s="168"/>
      <c r="E669" s="201"/>
      <c r="F669" s="170"/>
      <c r="G669" s="171"/>
      <c r="H669" s="171"/>
      <c r="I669" s="164" t="str">
        <f t="shared" si="20"/>
        <v/>
      </c>
      <c r="N669" s="189"/>
      <c r="O669" s="189"/>
      <c r="Q669" t="str">
        <f t="shared" si="21"/>
        <v/>
      </c>
    </row>
    <row r="670" spans="1:17" ht="16.2" thickBot="1">
      <c r="A670" s="184"/>
      <c r="B670" s="187"/>
      <c r="D670" s="168"/>
      <c r="E670" s="201"/>
      <c r="F670" s="170"/>
      <c r="G670" s="171"/>
      <c r="H670" s="171"/>
      <c r="I670" s="164" t="str">
        <f t="shared" si="20"/>
        <v/>
      </c>
      <c r="N670" s="189"/>
      <c r="O670" s="189"/>
      <c r="Q670" t="str">
        <f t="shared" si="21"/>
        <v/>
      </c>
    </row>
    <row r="671" spans="1:17" ht="16.2" thickBot="1">
      <c r="A671" s="184"/>
      <c r="B671" s="187"/>
      <c r="D671" s="168"/>
      <c r="E671" s="201"/>
      <c r="F671" s="170"/>
      <c r="G671" s="171"/>
      <c r="H671" s="171"/>
      <c r="I671" s="164" t="str">
        <f t="shared" si="20"/>
        <v/>
      </c>
      <c r="N671" s="189"/>
      <c r="O671" s="189"/>
      <c r="Q671" t="str">
        <f t="shared" si="21"/>
        <v/>
      </c>
    </row>
    <row r="672" spans="1:17" ht="16.2" thickBot="1">
      <c r="A672" s="184"/>
      <c r="B672" s="187"/>
      <c r="D672" s="168"/>
      <c r="E672" s="201"/>
      <c r="F672" s="170"/>
      <c r="G672" s="171"/>
      <c r="H672" s="171"/>
      <c r="I672" s="164" t="str">
        <f t="shared" si="20"/>
        <v/>
      </c>
      <c r="N672" s="189"/>
      <c r="O672" s="189"/>
      <c r="Q672" t="str">
        <f t="shared" si="21"/>
        <v/>
      </c>
    </row>
    <row r="673" spans="1:17" ht="16.2" thickBot="1">
      <c r="A673" s="184"/>
      <c r="B673" s="187"/>
      <c r="D673" s="168"/>
      <c r="E673" s="201"/>
      <c r="F673" s="170"/>
      <c r="G673" s="171"/>
      <c r="H673" s="171"/>
      <c r="I673" s="164" t="str">
        <f t="shared" si="20"/>
        <v/>
      </c>
      <c r="N673" s="189"/>
      <c r="O673" s="189"/>
      <c r="Q673" t="str">
        <f t="shared" si="21"/>
        <v/>
      </c>
    </row>
    <row r="674" spans="1:17" ht="16.2" thickBot="1">
      <c r="A674" s="184"/>
      <c r="B674" s="187"/>
      <c r="D674" s="168"/>
      <c r="E674" s="201"/>
      <c r="F674" s="170"/>
      <c r="G674" s="171"/>
      <c r="H674" s="171"/>
      <c r="I674" s="164" t="str">
        <f t="shared" si="20"/>
        <v/>
      </c>
      <c r="N674" s="189"/>
      <c r="O674" s="189"/>
      <c r="Q674" t="str">
        <f t="shared" si="21"/>
        <v/>
      </c>
    </row>
    <row r="675" spans="1:17" ht="16.2" thickBot="1">
      <c r="A675" s="184"/>
      <c r="B675" s="187"/>
      <c r="D675" s="168"/>
      <c r="E675" s="201"/>
      <c r="F675" s="170"/>
      <c r="G675" s="171"/>
      <c r="H675" s="171"/>
      <c r="I675" s="164" t="str">
        <f t="shared" si="20"/>
        <v/>
      </c>
      <c r="N675" s="189"/>
      <c r="O675" s="189"/>
      <c r="Q675" t="str">
        <f t="shared" si="21"/>
        <v/>
      </c>
    </row>
    <row r="676" spans="1:17" ht="16.2" thickBot="1">
      <c r="A676" s="184"/>
      <c r="B676" s="187"/>
      <c r="D676" s="168"/>
      <c r="E676" s="201"/>
      <c r="F676" s="170"/>
      <c r="G676" s="171"/>
      <c r="H676" s="171"/>
      <c r="I676" s="164" t="str">
        <f t="shared" si="20"/>
        <v/>
      </c>
      <c r="N676" s="189"/>
      <c r="O676" s="189"/>
      <c r="Q676" t="str">
        <f t="shared" si="21"/>
        <v/>
      </c>
    </row>
    <row r="677" spans="1:17" ht="16.2" thickBot="1">
      <c r="A677" s="184"/>
      <c r="B677" s="187"/>
      <c r="D677" s="168"/>
      <c r="E677" s="201"/>
      <c r="F677" s="170"/>
      <c r="G677" s="171"/>
      <c r="H677" s="171"/>
      <c r="I677" s="164" t="str">
        <f t="shared" si="20"/>
        <v/>
      </c>
      <c r="N677" s="189"/>
      <c r="O677" s="189"/>
      <c r="Q677" t="str">
        <f t="shared" si="21"/>
        <v/>
      </c>
    </row>
    <row r="678" spans="1:17" ht="16.2" thickBot="1">
      <c r="A678" s="184"/>
      <c r="B678" s="187"/>
      <c r="D678" s="168"/>
      <c r="E678" s="201"/>
      <c r="F678" s="170"/>
      <c r="G678" s="171"/>
      <c r="H678" s="171"/>
      <c r="I678" s="164" t="str">
        <f t="shared" si="20"/>
        <v/>
      </c>
      <c r="N678" s="189"/>
      <c r="O678" s="189"/>
      <c r="Q678" t="str">
        <f t="shared" si="21"/>
        <v/>
      </c>
    </row>
    <row r="679" spans="1:17" ht="16.2" thickBot="1">
      <c r="A679" s="184"/>
      <c r="B679" s="187"/>
      <c r="D679" s="168"/>
      <c r="E679" s="201"/>
      <c r="F679" s="170"/>
      <c r="G679" s="171"/>
      <c r="H679" s="171"/>
      <c r="I679" s="164" t="str">
        <f t="shared" si="20"/>
        <v/>
      </c>
      <c r="N679" s="189"/>
      <c r="O679" s="189"/>
      <c r="Q679" t="str">
        <f t="shared" si="21"/>
        <v/>
      </c>
    </row>
    <row r="680" spans="1:17" ht="16.2" thickBot="1">
      <c r="A680" s="184"/>
      <c r="B680" s="187"/>
      <c r="D680" s="168"/>
      <c r="E680" s="201"/>
      <c r="F680" s="170"/>
      <c r="G680" s="171"/>
      <c r="H680" s="171"/>
      <c r="I680" s="164" t="str">
        <f t="shared" si="20"/>
        <v/>
      </c>
      <c r="N680" s="189"/>
      <c r="O680" s="189"/>
      <c r="Q680" t="str">
        <f t="shared" si="21"/>
        <v/>
      </c>
    </row>
    <row r="681" spans="1:17" ht="16.2" thickBot="1">
      <c r="A681" s="184"/>
      <c r="B681" s="187"/>
      <c r="D681" s="168"/>
      <c r="E681" s="201"/>
      <c r="F681" s="170"/>
      <c r="G681" s="171"/>
      <c r="H681" s="171"/>
      <c r="I681" s="164" t="str">
        <f t="shared" si="20"/>
        <v/>
      </c>
      <c r="N681" s="189"/>
      <c r="O681" s="189"/>
      <c r="Q681" t="str">
        <f t="shared" si="21"/>
        <v/>
      </c>
    </row>
    <row r="682" spans="1:17" ht="16.2" thickBot="1">
      <c r="A682" s="184"/>
      <c r="B682" s="187"/>
      <c r="D682" s="168"/>
      <c r="E682" s="201"/>
      <c r="F682" s="170"/>
      <c r="G682" s="171"/>
      <c r="H682" s="171"/>
      <c r="I682" s="164" t="str">
        <f t="shared" si="20"/>
        <v/>
      </c>
      <c r="N682" s="189"/>
      <c r="O682" s="189"/>
      <c r="Q682" t="str">
        <f t="shared" si="21"/>
        <v/>
      </c>
    </row>
    <row r="683" spans="1:17" ht="16.2" thickBot="1">
      <c r="A683" s="184"/>
      <c r="B683" s="187"/>
      <c r="D683" s="168"/>
      <c r="E683" s="201"/>
      <c r="F683" s="170"/>
      <c r="G683" s="171"/>
      <c r="H683" s="171"/>
      <c r="I683" s="164" t="str">
        <f t="shared" si="20"/>
        <v/>
      </c>
      <c r="N683" s="189"/>
      <c r="O683" s="189"/>
      <c r="Q683" t="str">
        <f t="shared" si="21"/>
        <v/>
      </c>
    </row>
    <row r="684" spans="1:17" ht="16.2" thickBot="1">
      <c r="A684" s="184"/>
      <c r="B684" s="187"/>
      <c r="D684" s="168"/>
      <c r="E684" s="201"/>
      <c r="F684" s="170"/>
      <c r="G684" s="171"/>
      <c r="H684" s="171"/>
      <c r="I684" s="164" t="str">
        <f t="shared" si="20"/>
        <v/>
      </c>
      <c r="N684" s="189"/>
      <c r="O684" s="189"/>
      <c r="Q684" t="str">
        <f t="shared" si="21"/>
        <v/>
      </c>
    </row>
    <row r="685" spans="1:17" ht="16.2" thickBot="1">
      <c r="A685" s="184"/>
      <c r="B685" s="187"/>
      <c r="D685" s="168"/>
      <c r="E685" s="201"/>
      <c r="F685" s="170"/>
      <c r="G685" s="171"/>
      <c r="H685" s="171"/>
      <c r="I685" s="164" t="str">
        <f t="shared" si="20"/>
        <v/>
      </c>
      <c r="N685" s="189"/>
      <c r="O685" s="189"/>
      <c r="Q685" t="str">
        <f t="shared" si="21"/>
        <v/>
      </c>
    </row>
    <row r="686" spans="1:17" ht="16.2" thickBot="1">
      <c r="A686" s="184"/>
      <c r="B686" s="187"/>
      <c r="D686" s="168"/>
      <c r="E686" s="201"/>
      <c r="F686" s="170"/>
      <c r="G686" s="171"/>
      <c r="H686" s="171"/>
      <c r="I686" s="164" t="str">
        <f t="shared" si="20"/>
        <v/>
      </c>
      <c r="N686" s="189"/>
      <c r="O686" s="189"/>
      <c r="Q686" t="str">
        <f t="shared" si="21"/>
        <v/>
      </c>
    </row>
    <row r="687" spans="1:17" ht="16.2" thickBot="1">
      <c r="A687" s="184"/>
      <c r="B687" s="187"/>
      <c r="D687" s="168"/>
      <c r="E687" s="201"/>
      <c r="F687" s="170"/>
      <c r="G687" s="171"/>
      <c r="H687" s="171"/>
      <c r="I687" s="164" t="str">
        <f t="shared" si="20"/>
        <v/>
      </c>
      <c r="N687" s="189"/>
      <c r="O687" s="189"/>
      <c r="Q687" t="str">
        <f t="shared" si="21"/>
        <v/>
      </c>
    </row>
    <row r="688" spans="1:17" ht="16.2" thickBot="1">
      <c r="A688" s="184"/>
      <c r="B688" s="187"/>
      <c r="D688" s="168"/>
      <c r="E688" s="201"/>
      <c r="F688" s="170"/>
      <c r="G688" s="171"/>
      <c r="H688" s="171"/>
      <c r="I688" s="164" t="str">
        <f t="shared" si="20"/>
        <v/>
      </c>
      <c r="N688" s="189"/>
      <c r="O688" s="189"/>
      <c r="Q688" t="str">
        <f t="shared" si="21"/>
        <v/>
      </c>
    </row>
    <row r="689" spans="1:17" ht="16.2" thickBot="1">
      <c r="A689" s="184"/>
      <c r="B689" s="187"/>
      <c r="D689" s="168"/>
      <c r="E689" s="201"/>
      <c r="F689" s="170"/>
      <c r="G689" s="171"/>
      <c r="H689" s="171"/>
      <c r="I689" s="164" t="str">
        <f t="shared" si="20"/>
        <v/>
      </c>
      <c r="N689" s="189"/>
      <c r="O689" s="189"/>
      <c r="Q689" t="str">
        <f t="shared" si="21"/>
        <v/>
      </c>
    </row>
    <row r="690" spans="1:17" ht="16.2" thickBot="1">
      <c r="A690" s="184"/>
      <c r="B690" s="187"/>
      <c r="D690" s="168"/>
      <c r="E690" s="201"/>
      <c r="F690" s="170"/>
      <c r="G690" s="171"/>
      <c r="H690" s="171"/>
      <c r="I690" s="164" t="str">
        <f t="shared" si="20"/>
        <v/>
      </c>
      <c r="N690" s="189"/>
      <c r="O690" s="189"/>
      <c r="Q690" t="str">
        <f t="shared" si="21"/>
        <v/>
      </c>
    </row>
    <row r="691" spans="1:17" ht="16.2" thickBot="1">
      <c r="A691" s="184"/>
      <c r="B691" s="187"/>
      <c r="D691" s="168"/>
      <c r="E691" s="201"/>
      <c r="F691" s="170"/>
      <c r="G691" s="171"/>
      <c r="H691" s="171"/>
      <c r="I691" s="164" t="str">
        <f t="shared" si="20"/>
        <v/>
      </c>
      <c r="N691" s="189"/>
      <c r="O691" s="189"/>
      <c r="Q691" t="str">
        <f t="shared" si="21"/>
        <v/>
      </c>
    </row>
    <row r="692" spans="1:17" ht="16.2" thickBot="1">
      <c r="A692" s="184"/>
      <c r="B692" s="187"/>
      <c r="D692" s="168"/>
      <c r="E692" s="201"/>
      <c r="F692" s="170"/>
      <c r="G692" s="171"/>
      <c r="H692" s="171"/>
      <c r="I692" s="164" t="str">
        <f t="shared" si="20"/>
        <v/>
      </c>
      <c r="N692" s="189"/>
      <c r="O692" s="189"/>
      <c r="Q692" t="str">
        <f t="shared" si="21"/>
        <v/>
      </c>
    </row>
    <row r="693" spans="1:17" ht="16.2" thickBot="1">
      <c r="A693" s="184"/>
      <c r="B693" s="187"/>
      <c r="D693" s="168"/>
      <c r="E693" s="201"/>
      <c r="F693" s="170"/>
      <c r="G693" s="171"/>
      <c r="H693" s="171"/>
      <c r="I693" s="164" t="str">
        <f t="shared" si="20"/>
        <v/>
      </c>
      <c r="N693" s="189"/>
      <c r="O693" s="189"/>
      <c r="Q693" t="str">
        <f t="shared" si="21"/>
        <v/>
      </c>
    </row>
    <row r="694" spans="1:17" ht="16.2" thickBot="1">
      <c r="A694" s="184"/>
      <c r="B694" s="187"/>
      <c r="D694" s="168"/>
      <c r="E694" s="201"/>
      <c r="F694" s="170"/>
      <c r="G694" s="171"/>
      <c r="H694" s="171"/>
      <c r="I694" s="164" t="str">
        <f t="shared" si="20"/>
        <v/>
      </c>
      <c r="N694" s="189"/>
      <c r="O694" s="189"/>
      <c r="Q694" t="str">
        <f t="shared" si="21"/>
        <v/>
      </c>
    </row>
    <row r="695" spans="1:17" ht="16.2" thickBot="1">
      <c r="A695" s="184"/>
      <c r="B695" s="187"/>
      <c r="D695" s="168"/>
      <c r="E695" s="201"/>
      <c r="F695" s="170"/>
      <c r="G695" s="171"/>
      <c r="H695" s="171"/>
      <c r="I695" s="164" t="str">
        <f t="shared" si="20"/>
        <v/>
      </c>
      <c r="N695" s="189"/>
      <c r="O695" s="189"/>
      <c r="Q695" t="str">
        <f t="shared" si="21"/>
        <v/>
      </c>
    </row>
    <row r="696" spans="1:17" ht="16.2" thickBot="1">
      <c r="A696" s="184"/>
      <c r="B696" s="187"/>
      <c r="D696" s="168"/>
      <c r="E696" s="201"/>
      <c r="F696" s="170"/>
      <c r="G696" s="171"/>
      <c r="H696" s="171"/>
      <c r="I696" s="164" t="str">
        <f t="shared" si="20"/>
        <v/>
      </c>
      <c r="N696" s="189"/>
      <c r="O696" s="189"/>
      <c r="Q696" t="str">
        <f t="shared" si="21"/>
        <v/>
      </c>
    </row>
    <row r="697" spans="1:17" ht="16.2" thickBot="1">
      <c r="A697" s="184"/>
      <c r="B697" s="187"/>
      <c r="D697" s="168"/>
      <c r="E697" s="201"/>
      <c r="F697" s="170"/>
      <c r="G697" s="171"/>
      <c r="H697" s="171"/>
      <c r="I697" s="164" t="str">
        <f t="shared" si="20"/>
        <v/>
      </c>
      <c r="N697" s="189"/>
      <c r="O697" s="189"/>
      <c r="Q697" t="str">
        <f t="shared" si="21"/>
        <v/>
      </c>
    </row>
    <row r="698" spans="1:17" ht="16.2" thickBot="1">
      <c r="A698" s="184"/>
      <c r="B698" s="187"/>
      <c r="D698" s="168"/>
      <c r="E698" s="201"/>
      <c r="F698" s="170"/>
      <c r="G698" s="171"/>
      <c r="H698" s="171"/>
      <c r="I698" s="164" t="str">
        <f t="shared" si="20"/>
        <v/>
      </c>
      <c r="N698" s="189"/>
      <c r="O698" s="189"/>
      <c r="Q698" t="str">
        <f t="shared" si="21"/>
        <v/>
      </c>
    </row>
    <row r="699" spans="1:17" ht="16.2" thickBot="1">
      <c r="A699" s="184"/>
      <c r="B699" s="187"/>
      <c r="D699" s="168"/>
      <c r="E699" s="201"/>
      <c r="F699" s="170"/>
      <c r="G699" s="171"/>
      <c r="H699" s="171"/>
      <c r="I699" s="164" t="str">
        <f t="shared" si="20"/>
        <v/>
      </c>
      <c r="N699" s="189"/>
      <c r="O699" s="189"/>
      <c r="Q699" t="str">
        <f t="shared" si="21"/>
        <v/>
      </c>
    </row>
    <row r="700" spans="1:17" ht="16.2" thickBot="1">
      <c r="A700" s="184"/>
      <c r="B700" s="187"/>
      <c r="D700" s="168"/>
      <c r="E700" s="201"/>
      <c r="F700" s="170"/>
      <c r="G700" s="171"/>
      <c r="H700" s="171"/>
      <c r="I700" s="164" t="str">
        <f t="shared" si="20"/>
        <v/>
      </c>
      <c r="N700" s="189"/>
      <c r="O700" s="189"/>
      <c r="Q700" t="str">
        <f t="shared" si="21"/>
        <v/>
      </c>
    </row>
    <row r="701" spans="1:17" ht="16.2" thickBot="1">
      <c r="A701" s="184"/>
      <c r="B701" s="187"/>
      <c r="D701" s="168"/>
      <c r="E701" s="201"/>
      <c r="F701" s="170"/>
      <c r="G701" s="171"/>
      <c r="H701" s="171"/>
      <c r="I701" s="164" t="str">
        <f t="shared" si="20"/>
        <v/>
      </c>
      <c r="N701" s="189"/>
      <c r="O701" s="189"/>
      <c r="Q701" t="str">
        <f t="shared" si="21"/>
        <v/>
      </c>
    </row>
    <row r="702" spans="1:17" ht="16.2" thickBot="1">
      <c r="A702" s="184"/>
      <c r="B702" s="187"/>
      <c r="D702" s="168"/>
      <c r="E702" s="201"/>
      <c r="F702" s="170"/>
      <c r="G702" s="171"/>
      <c r="H702" s="171"/>
      <c r="I702" s="164" t="str">
        <f t="shared" si="20"/>
        <v/>
      </c>
      <c r="N702" s="189"/>
      <c r="O702" s="189"/>
      <c r="Q702" t="str">
        <f t="shared" si="21"/>
        <v/>
      </c>
    </row>
    <row r="703" spans="1:17" ht="16.2" thickBot="1">
      <c r="A703" s="184"/>
      <c r="B703" s="187"/>
      <c r="D703" s="168"/>
      <c r="E703" s="201"/>
      <c r="F703" s="170"/>
      <c r="G703" s="171"/>
      <c r="H703" s="171"/>
      <c r="I703" s="164" t="str">
        <f t="shared" si="20"/>
        <v/>
      </c>
      <c r="N703" s="189"/>
      <c r="O703" s="189"/>
      <c r="Q703" t="str">
        <f t="shared" si="21"/>
        <v/>
      </c>
    </row>
    <row r="704" spans="1:17" ht="16.2" thickBot="1">
      <c r="A704" s="184"/>
      <c r="B704" s="187"/>
      <c r="D704" s="168"/>
      <c r="E704" s="201"/>
      <c r="F704" s="170"/>
      <c r="G704" s="171"/>
      <c r="H704" s="171"/>
      <c r="I704" s="164" t="str">
        <f t="shared" si="20"/>
        <v/>
      </c>
      <c r="N704" s="189"/>
      <c r="O704" s="189"/>
      <c r="Q704" t="str">
        <f t="shared" si="21"/>
        <v/>
      </c>
    </row>
    <row r="705" spans="1:17" ht="16.2" thickBot="1">
      <c r="A705" s="184"/>
      <c r="B705" s="187"/>
      <c r="D705" s="168"/>
      <c r="E705" s="201"/>
      <c r="F705" s="170"/>
      <c r="G705" s="171"/>
      <c r="H705" s="171"/>
      <c r="I705" s="164" t="str">
        <f t="shared" si="20"/>
        <v/>
      </c>
      <c r="N705" s="189"/>
      <c r="O705" s="189"/>
      <c r="Q705" t="str">
        <f t="shared" si="21"/>
        <v/>
      </c>
    </row>
    <row r="706" spans="1:17" ht="16.2" thickBot="1">
      <c r="A706" s="184"/>
      <c r="B706" s="187"/>
      <c r="D706" s="168"/>
      <c r="E706" s="201"/>
      <c r="F706" s="170"/>
      <c r="G706" s="171"/>
      <c r="H706" s="171"/>
      <c r="I706" s="164" t="str">
        <f t="shared" si="20"/>
        <v/>
      </c>
      <c r="N706" s="189"/>
      <c r="O706" s="189"/>
      <c r="Q706" t="str">
        <f t="shared" si="21"/>
        <v/>
      </c>
    </row>
    <row r="707" spans="1:17" ht="16.2" thickBot="1">
      <c r="A707" s="184"/>
      <c r="B707" s="187"/>
      <c r="D707" s="168"/>
      <c r="E707" s="201"/>
      <c r="F707" s="170"/>
      <c r="G707" s="171"/>
      <c r="H707" s="171"/>
      <c r="I707" s="164" t="str">
        <f t="shared" ref="I707:I770" si="22">IF(C707="","",LOGNORMDIST(EXP(C707),K$3,K$4))</f>
        <v/>
      </c>
      <c r="N707" s="189"/>
      <c r="O707" s="189"/>
      <c r="Q707" t="str">
        <f t="shared" ref="Q707:Q770" si="23">IF(C707="","",(1/EXP(C707))   *   EXP(  -POWER( (C707-K$3),2 ) / (2*K$4*K$4)   )    /    (K$4*SQRT(2*PI())))</f>
        <v/>
      </c>
    </row>
    <row r="708" spans="1:17" ht="16.2" thickBot="1">
      <c r="A708" s="184"/>
      <c r="B708" s="187"/>
      <c r="D708" s="168"/>
      <c r="E708" s="201"/>
      <c r="F708" s="170"/>
      <c r="G708" s="171"/>
      <c r="H708" s="171"/>
      <c r="I708" s="164" t="str">
        <f t="shared" si="22"/>
        <v/>
      </c>
      <c r="N708" s="189"/>
      <c r="O708" s="189"/>
      <c r="Q708" t="str">
        <f t="shared" si="23"/>
        <v/>
      </c>
    </row>
    <row r="709" spans="1:17" ht="16.2" thickBot="1">
      <c r="A709" s="184"/>
      <c r="B709" s="187"/>
      <c r="D709" s="168"/>
      <c r="E709" s="201"/>
      <c r="F709" s="170"/>
      <c r="G709" s="171"/>
      <c r="H709" s="171"/>
      <c r="I709" s="164" t="str">
        <f t="shared" si="22"/>
        <v/>
      </c>
      <c r="N709" s="189"/>
      <c r="O709" s="189"/>
      <c r="Q709" t="str">
        <f t="shared" si="23"/>
        <v/>
      </c>
    </row>
    <row r="710" spans="1:17" ht="16.2" thickBot="1">
      <c r="A710" s="184"/>
      <c r="B710" s="187"/>
      <c r="D710" s="168"/>
      <c r="E710" s="201"/>
      <c r="F710" s="170"/>
      <c r="G710" s="171"/>
      <c r="H710" s="171"/>
      <c r="I710" s="164" t="str">
        <f t="shared" si="22"/>
        <v/>
      </c>
      <c r="N710" s="189"/>
      <c r="O710" s="189"/>
      <c r="Q710" t="str">
        <f t="shared" si="23"/>
        <v/>
      </c>
    </row>
    <row r="711" spans="1:17" ht="16.2" thickBot="1">
      <c r="A711" s="184"/>
      <c r="B711" s="187"/>
      <c r="D711" s="168"/>
      <c r="E711" s="201"/>
      <c r="F711" s="170"/>
      <c r="G711" s="171"/>
      <c r="H711" s="171"/>
      <c r="I711" s="164" t="str">
        <f t="shared" si="22"/>
        <v/>
      </c>
      <c r="N711" s="189"/>
      <c r="O711" s="189"/>
      <c r="Q711" t="str">
        <f t="shared" si="23"/>
        <v/>
      </c>
    </row>
    <row r="712" spans="1:17" ht="16.2" thickBot="1">
      <c r="A712" s="184"/>
      <c r="B712" s="187"/>
      <c r="D712" s="168"/>
      <c r="E712" s="201"/>
      <c r="F712" s="170"/>
      <c r="G712" s="171"/>
      <c r="H712" s="171"/>
      <c r="I712" s="164" t="str">
        <f t="shared" si="22"/>
        <v/>
      </c>
      <c r="N712" s="189"/>
      <c r="O712" s="189"/>
      <c r="Q712" t="str">
        <f t="shared" si="23"/>
        <v/>
      </c>
    </row>
    <row r="713" spans="1:17" ht="16.2" thickBot="1">
      <c r="A713" s="184"/>
      <c r="B713" s="187"/>
      <c r="D713" s="168"/>
      <c r="E713" s="201"/>
      <c r="F713" s="170"/>
      <c r="G713" s="171"/>
      <c r="H713" s="171"/>
      <c r="I713" s="164" t="str">
        <f t="shared" si="22"/>
        <v/>
      </c>
      <c r="N713" s="189"/>
      <c r="O713" s="189"/>
      <c r="Q713" t="str">
        <f t="shared" si="23"/>
        <v/>
      </c>
    </row>
    <row r="714" spans="1:17" ht="16.2" thickBot="1">
      <c r="A714" s="184"/>
      <c r="B714" s="187"/>
      <c r="D714" s="168"/>
      <c r="E714" s="201"/>
      <c r="F714" s="170"/>
      <c r="G714" s="171"/>
      <c r="H714" s="171"/>
      <c r="I714" s="164" t="str">
        <f t="shared" si="22"/>
        <v/>
      </c>
      <c r="N714" s="189"/>
      <c r="O714" s="189"/>
      <c r="Q714" t="str">
        <f t="shared" si="23"/>
        <v/>
      </c>
    </row>
    <row r="715" spans="1:17" ht="16.2" thickBot="1">
      <c r="A715" s="184"/>
      <c r="B715" s="187"/>
      <c r="D715" s="168"/>
      <c r="E715" s="201"/>
      <c r="F715" s="170"/>
      <c r="G715" s="171"/>
      <c r="H715" s="171"/>
      <c r="I715" s="164" t="str">
        <f t="shared" si="22"/>
        <v/>
      </c>
      <c r="N715" s="189"/>
      <c r="O715" s="189"/>
      <c r="Q715" t="str">
        <f t="shared" si="23"/>
        <v/>
      </c>
    </row>
    <row r="716" spans="1:17" ht="16.2" thickBot="1">
      <c r="A716" s="184"/>
      <c r="B716" s="187"/>
      <c r="D716" s="168"/>
      <c r="E716" s="201"/>
      <c r="F716" s="170"/>
      <c r="G716" s="171"/>
      <c r="H716" s="171"/>
      <c r="I716" s="164" t="str">
        <f t="shared" si="22"/>
        <v/>
      </c>
      <c r="N716" s="189"/>
      <c r="O716" s="189"/>
      <c r="Q716" t="str">
        <f t="shared" si="23"/>
        <v/>
      </c>
    </row>
    <row r="717" spans="1:17" ht="16.2" thickBot="1">
      <c r="A717" s="184"/>
      <c r="B717" s="187"/>
      <c r="D717" s="168"/>
      <c r="E717" s="201"/>
      <c r="F717" s="170"/>
      <c r="G717" s="171"/>
      <c r="H717" s="171"/>
      <c r="I717" s="164" t="str">
        <f t="shared" si="22"/>
        <v/>
      </c>
      <c r="N717" s="189"/>
      <c r="O717" s="189"/>
      <c r="Q717" t="str">
        <f t="shared" si="23"/>
        <v/>
      </c>
    </row>
    <row r="718" spans="1:17" ht="16.2" thickBot="1">
      <c r="A718" s="184"/>
      <c r="B718" s="187"/>
      <c r="D718" s="168"/>
      <c r="E718" s="201"/>
      <c r="F718" s="170"/>
      <c r="G718" s="171"/>
      <c r="H718" s="171"/>
      <c r="I718" s="164" t="str">
        <f t="shared" si="22"/>
        <v/>
      </c>
      <c r="N718" s="189"/>
      <c r="O718" s="189"/>
      <c r="Q718" t="str">
        <f t="shared" si="23"/>
        <v/>
      </c>
    </row>
    <row r="719" spans="1:17" ht="16.2" thickBot="1">
      <c r="A719" s="184"/>
      <c r="B719" s="187"/>
      <c r="D719" s="168"/>
      <c r="E719" s="201"/>
      <c r="F719" s="170"/>
      <c r="G719" s="171"/>
      <c r="H719" s="171"/>
      <c r="I719" s="164" t="str">
        <f t="shared" si="22"/>
        <v/>
      </c>
      <c r="N719" s="189"/>
      <c r="O719" s="189"/>
      <c r="Q719" t="str">
        <f t="shared" si="23"/>
        <v/>
      </c>
    </row>
    <row r="720" spans="1:17" ht="16.2" thickBot="1">
      <c r="A720" s="184"/>
      <c r="B720" s="187"/>
      <c r="D720" s="168"/>
      <c r="E720" s="201"/>
      <c r="F720" s="170"/>
      <c r="G720" s="171"/>
      <c r="H720" s="171"/>
      <c r="I720" s="164" t="str">
        <f t="shared" si="22"/>
        <v/>
      </c>
      <c r="N720" s="189"/>
      <c r="O720" s="189"/>
      <c r="Q720" t="str">
        <f t="shared" si="23"/>
        <v/>
      </c>
    </row>
    <row r="721" spans="1:17" ht="16.2" thickBot="1">
      <c r="A721" s="184"/>
      <c r="B721" s="187"/>
      <c r="D721" s="168"/>
      <c r="E721" s="201"/>
      <c r="F721" s="170"/>
      <c r="G721" s="171"/>
      <c r="H721" s="171"/>
      <c r="I721" s="164" t="str">
        <f t="shared" si="22"/>
        <v/>
      </c>
      <c r="N721" s="189"/>
      <c r="O721" s="189"/>
      <c r="Q721" t="str">
        <f t="shared" si="23"/>
        <v/>
      </c>
    </row>
    <row r="722" spans="1:17" ht="16.2" thickBot="1">
      <c r="A722" s="184"/>
      <c r="B722" s="187"/>
      <c r="D722" s="168"/>
      <c r="E722" s="201"/>
      <c r="F722" s="170"/>
      <c r="G722" s="171"/>
      <c r="H722" s="171"/>
      <c r="I722" s="164" t="str">
        <f t="shared" si="22"/>
        <v/>
      </c>
      <c r="N722" s="189"/>
      <c r="O722" s="189"/>
      <c r="Q722" t="str">
        <f t="shared" si="23"/>
        <v/>
      </c>
    </row>
    <row r="723" spans="1:17" ht="16.2" thickBot="1">
      <c r="A723" s="184"/>
      <c r="B723" s="187"/>
      <c r="D723" s="168"/>
      <c r="E723" s="201"/>
      <c r="F723" s="170"/>
      <c r="G723" s="171"/>
      <c r="H723" s="171"/>
      <c r="I723" s="164" t="str">
        <f t="shared" si="22"/>
        <v/>
      </c>
      <c r="N723" s="189"/>
      <c r="O723" s="189"/>
      <c r="Q723" t="str">
        <f t="shared" si="23"/>
        <v/>
      </c>
    </row>
    <row r="724" spans="1:17" ht="16.2" thickBot="1">
      <c r="A724" s="184"/>
      <c r="B724" s="187"/>
      <c r="D724" s="168"/>
      <c r="E724" s="201"/>
      <c r="F724" s="170"/>
      <c r="G724" s="171"/>
      <c r="H724" s="171"/>
      <c r="I724" s="164" t="str">
        <f t="shared" si="22"/>
        <v/>
      </c>
      <c r="N724" s="189"/>
      <c r="O724" s="189"/>
      <c r="Q724" t="str">
        <f t="shared" si="23"/>
        <v/>
      </c>
    </row>
    <row r="725" spans="1:17" ht="16.2" thickBot="1">
      <c r="A725" s="184"/>
      <c r="B725" s="187"/>
      <c r="D725" s="168"/>
      <c r="E725" s="201"/>
      <c r="F725" s="170"/>
      <c r="G725" s="171"/>
      <c r="H725" s="171"/>
      <c r="I725" s="164" t="str">
        <f t="shared" si="22"/>
        <v/>
      </c>
      <c r="N725" s="189"/>
      <c r="O725" s="189"/>
      <c r="Q725" t="str">
        <f t="shared" si="23"/>
        <v/>
      </c>
    </row>
    <row r="726" spans="1:17" ht="16.2" thickBot="1">
      <c r="A726" s="184"/>
      <c r="B726" s="187"/>
      <c r="D726" s="168"/>
      <c r="E726" s="201"/>
      <c r="F726" s="170"/>
      <c r="G726" s="171"/>
      <c r="H726" s="171"/>
      <c r="I726" s="164" t="str">
        <f t="shared" si="22"/>
        <v/>
      </c>
      <c r="N726" s="189"/>
      <c r="O726" s="189"/>
      <c r="Q726" t="str">
        <f t="shared" si="23"/>
        <v/>
      </c>
    </row>
    <row r="727" spans="1:17" ht="16.2" thickBot="1">
      <c r="A727" s="184"/>
      <c r="B727" s="187"/>
      <c r="D727" s="168"/>
      <c r="E727" s="201"/>
      <c r="F727" s="170"/>
      <c r="G727" s="171"/>
      <c r="H727" s="171"/>
      <c r="I727" s="164" t="str">
        <f t="shared" si="22"/>
        <v/>
      </c>
      <c r="N727" s="189"/>
      <c r="O727" s="189"/>
      <c r="Q727" t="str">
        <f t="shared" si="23"/>
        <v/>
      </c>
    </row>
    <row r="728" spans="1:17" ht="16.2" thickBot="1">
      <c r="A728" s="184"/>
      <c r="B728" s="187"/>
      <c r="D728" s="168"/>
      <c r="E728" s="201"/>
      <c r="F728" s="170"/>
      <c r="G728" s="171"/>
      <c r="H728" s="171"/>
      <c r="I728" s="164" t="str">
        <f t="shared" si="22"/>
        <v/>
      </c>
      <c r="N728" s="189"/>
      <c r="O728" s="189"/>
      <c r="Q728" t="str">
        <f t="shared" si="23"/>
        <v/>
      </c>
    </row>
    <row r="729" spans="1:17" ht="16.2" thickBot="1">
      <c r="A729" s="184"/>
      <c r="B729" s="187"/>
      <c r="D729" s="168"/>
      <c r="E729" s="201"/>
      <c r="F729" s="170"/>
      <c r="G729" s="171"/>
      <c r="H729" s="171"/>
      <c r="I729" s="164" t="str">
        <f t="shared" si="22"/>
        <v/>
      </c>
      <c r="N729" s="189"/>
      <c r="O729" s="189"/>
      <c r="Q729" t="str">
        <f t="shared" si="23"/>
        <v/>
      </c>
    </row>
    <row r="730" spans="1:17" ht="16.2" thickBot="1">
      <c r="A730" s="184"/>
      <c r="B730" s="187"/>
      <c r="D730" s="168"/>
      <c r="E730" s="201"/>
      <c r="F730" s="170"/>
      <c r="G730" s="171"/>
      <c r="H730" s="171"/>
      <c r="I730" s="164" t="str">
        <f t="shared" si="22"/>
        <v/>
      </c>
      <c r="N730" s="189"/>
      <c r="O730" s="189"/>
      <c r="Q730" t="str">
        <f t="shared" si="23"/>
        <v/>
      </c>
    </row>
    <row r="731" spans="1:17" ht="16.2" thickBot="1">
      <c r="A731" s="184"/>
      <c r="B731" s="187"/>
      <c r="D731" s="168"/>
      <c r="E731" s="201"/>
      <c r="F731" s="170"/>
      <c r="G731" s="171"/>
      <c r="H731" s="171"/>
      <c r="I731" s="164" t="str">
        <f t="shared" si="22"/>
        <v/>
      </c>
      <c r="N731" s="189"/>
      <c r="O731" s="189"/>
      <c r="Q731" t="str">
        <f t="shared" si="23"/>
        <v/>
      </c>
    </row>
    <row r="732" spans="1:17" ht="16.2" thickBot="1">
      <c r="A732" s="184"/>
      <c r="B732" s="187"/>
      <c r="D732" s="168"/>
      <c r="E732" s="201"/>
      <c r="F732" s="170"/>
      <c r="G732" s="171"/>
      <c r="H732" s="171"/>
      <c r="I732" s="164" t="str">
        <f t="shared" si="22"/>
        <v/>
      </c>
      <c r="N732" s="189"/>
      <c r="O732" s="189"/>
      <c r="Q732" t="str">
        <f t="shared" si="23"/>
        <v/>
      </c>
    </row>
    <row r="733" spans="1:17" ht="16.2" thickBot="1">
      <c r="A733" s="184"/>
      <c r="B733" s="187"/>
      <c r="D733" s="168"/>
      <c r="E733" s="201"/>
      <c r="F733" s="170"/>
      <c r="G733" s="171"/>
      <c r="H733" s="171"/>
      <c r="I733" s="164" t="str">
        <f t="shared" si="22"/>
        <v/>
      </c>
      <c r="N733" s="189"/>
      <c r="O733" s="189"/>
      <c r="Q733" t="str">
        <f t="shared" si="23"/>
        <v/>
      </c>
    </row>
    <row r="734" spans="1:17" ht="16.2" thickBot="1">
      <c r="A734" s="184"/>
      <c r="B734" s="187"/>
      <c r="D734" s="168"/>
      <c r="E734" s="201"/>
      <c r="F734" s="170"/>
      <c r="G734" s="171"/>
      <c r="H734" s="171"/>
      <c r="I734" s="164" t="str">
        <f t="shared" si="22"/>
        <v/>
      </c>
      <c r="N734" s="189"/>
      <c r="O734" s="189"/>
      <c r="Q734" t="str">
        <f t="shared" si="23"/>
        <v/>
      </c>
    </row>
    <row r="735" spans="1:17" ht="16.2" thickBot="1">
      <c r="A735" s="184"/>
      <c r="B735" s="187"/>
      <c r="D735" s="168"/>
      <c r="E735" s="201"/>
      <c r="F735" s="170"/>
      <c r="G735" s="171"/>
      <c r="H735" s="171"/>
      <c r="I735" s="164" t="str">
        <f t="shared" si="22"/>
        <v/>
      </c>
      <c r="N735" s="189"/>
      <c r="O735" s="189"/>
      <c r="Q735" t="str">
        <f t="shared" si="23"/>
        <v/>
      </c>
    </row>
    <row r="736" spans="1:17" ht="16.2" thickBot="1">
      <c r="A736" s="184"/>
      <c r="B736" s="187"/>
      <c r="D736" s="168"/>
      <c r="E736" s="201"/>
      <c r="F736" s="170"/>
      <c r="G736" s="171"/>
      <c r="H736" s="171"/>
      <c r="I736" s="164" t="str">
        <f t="shared" si="22"/>
        <v/>
      </c>
      <c r="N736" s="189"/>
      <c r="O736" s="189"/>
      <c r="Q736" t="str">
        <f t="shared" si="23"/>
        <v/>
      </c>
    </row>
    <row r="737" spans="1:17" ht="16.2" thickBot="1">
      <c r="A737" s="184"/>
      <c r="B737" s="187"/>
      <c r="D737" s="168"/>
      <c r="E737" s="201"/>
      <c r="F737" s="170"/>
      <c r="G737" s="171"/>
      <c r="H737" s="171"/>
      <c r="I737" s="164" t="str">
        <f t="shared" si="22"/>
        <v/>
      </c>
      <c r="N737" s="189"/>
      <c r="O737" s="189"/>
      <c r="Q737" t="str">
        <f t="shared" si="23"/>
        <v/>
      </c>
    </row>
    <row r="738" spans="1:17" ht="16.2" thickBot="1">
      <c r="A738" s="184"/>
      <c r="B738" s="187"/>
      <c r="D738" s="168"/>
      <c r="E738" s="201"/>
      <c r="F738" s="170"/>
      <c r="G738" s="171"/>
      <c r="H738" s="171"/>
      <c r="I738" s="164" t="str">
        <f t="shared" si="22"/>
        <v/>
      </c>
      <c r="N738" s="189"/>
      <c r="O738" s="189"/>
      <c r="Q738" t="str">
        <f t="shared" si="23"/>
        <v/>
      </c>
    </row>
    <row r="739" spans="1:17" ht="16.2" thickBot="1">
      <c r="A739" s="184"/>
      <c r="B739" s="187"/>
      <c r="D739" s="168"/>
      <c r="E739" s="201"/>
      <c r="F739" s="170"/>
      <c r="G739" s="171"/>
      <c r="H739" s="171"/>
      <c r="I739" s="164" t="str">
        <f t="shared" si="22"/>
        <v/>
      </c>
      <c r="N739" s="189"/>
      <c r="O739" s="189"/>
      <c r="Q739" t="str">
        <f t="shared" si="23"/>
        <v/>
      </c>
    </row>
    <row r="740" spans="1:17" ht="16.2" thickBot="1">
      <c r="A740" s="184"/>
      <c r="B740" s="187"/>
      <c r="D740" s="168"/>
      <c r="E740" s="201"/>
      <c r="F740" s="170"/>
      <c r="G740" s="171"/>
      <c r="H740" s="171"/>
      <c r="I740" s="164" t="str">
        <f t="shared" si="22"/>
        <v/>
      </c>
      <c r="N740" s="189"/>
      <c r="O740" s="189"/>
      <c r="Q740" t="str">
        <f t="shared" si="23"/>
        <v/>
      </c>
    </row>
    <row r="741" spans="1:17" ht="16.2" thickBot="1">
      <c r="A741" s="184"/>
      <c r="B741" s="187"/>
      <c r="D741" s="168"/>
      <c r="E741" s="201"/>
      <c r="F741" s="170"/>
      <c r="G741" s="171"/>
      <c r="H741" s="171"/>
      <c r="I741" s="164" t="str">
        <f t="shared" si="22"/>
        <v/>
      </c>
      <c r="N741" s="189"/>
      <c r="O741" s="189"/>
      <c r="Q741" t="str">
        <f t="shared" si="23"/>
        <v/>
      </c>
    </row>
    <row r="742" spans="1:17" ht="16.2" thickBot="1">
      <c r="A742" s="184"/>
      <c r="B742" s="187"/>
      <c r="D742" s="168"/>
      <c r="E742" s="201"/>
      <c r="F742" s="170"/>
      <c r="G742" s="171"/>
      <c r="H742" s="171"/>
      <c r="I742" s="164" t="str">
        <f t="shared" si="22"/>
        <v/>
      </c>
      <c r="N742" s="189"/>
      <c r="O742" s="189"/>
      <c r="Q742" t="str">
        <f t="shared" si="23"/>
        <v/>
      </c>
    </row>
    <row r="743" spans="1:17" ht="16.2" thickBot="1">
      <c r="A743" s="184"/>
      <c r="B743" s="187"/>
      <c r="D743" s="168"/>
      <c r="E743" s="201"/>
      <c r="F743" s="170"/>
      <c r="G743" s="171"/>
      <c r="H743" s="171"/>
      <c r="I743" s="164" t="str">
        <f t="shared" si="22"/>
        <v/>
      </c>
      <c r="N743" s="189"/>
      <c r="O743" s="189"/>
      <c r="Q743" t="str">
        <f t="shared" si="23"/>
        <v/>
      </c>
    </row>
    <row r="744" spans="1:17" ht="16.2" thickBot="1">
      <c r="A744" s="184"/>
      <c r="B744" s="187"/>
      <c r="D744" s="168"/>
      <c r="E744" s="201"/>
      <c r="F744" s="170"/>
      <c r="G744" s="171"/>
      <c r="H744" s="171"/>
      <c r="I744" s="164" t="str">
        <f t="shared" si="22"/>
        <v/>
      </c>
      <c r="N744" s="189"/>
      <c r="O744" s="189"/>
      <c r="Q744" t="str">
        <f t="shared" si="23"/>
        <v/>
      </c>
    </row>
    <row r="745" spans="1:17" ht="16.2" thickBot="1">
      <c r="A745" s="184"/>
      <c r="B745" s="187"/>
      <c r="D745" s="168"/>
      <c r="E745" s="201"/>
      <c r="F745" s="170"/>
      <c r="G745" s="171"/>
      <c r="H745" s="171"/>
      <c r="I745" s="164" t="str">
        <f t="shared" si="22"/>
        <v/>
      </c>
      <c r="N745" s="189"/>
      <c r="O745" s="189"/>
      <c r="Q745" t="str">
        <f t="shared" si="23"/>
        <v/>
      </c>
    </row>
    <row r="746" spans="1:17" ht="16.2" thickBot="1">
      <c r="A746" s="184"/>
      <c r="B746" s="187"/>
      <c r="D746" s="168"/>
      <c r="E746" s="201"/>
      <c r="F746" s="170"/>
      <c r="G746" s="171"/>
      <c r="H746" s="171"/>
      <c r="I746" s="164" t="str">
        <f t="shared" si="22"/>
        <v/>
      </c>
      <c r="N746" s="189"/>
      <c r="O746" s="189"/>
      <c r="Q746" t="str">
        <f t="shared" si="23"/>
        <v/>
      </c>
    </row>
    <row r="747" spans="1:17" ht="16.2" thickBot="1">
      <c r="A747" s="184"/>
      <c r="B747" s="187"/>
      <c r="D747" s="168"/>
      <c r="E747" s="201"/>
      <c r="F747" s="170"/>
      <c r="G747" s="171"/>
      <c r="H747" s="171"/>
      <c r="I747" s="164" t="str">
        <f t="shared" si="22"/>
        <v/>
      </c>
      <c r="N747" s="189"/>
      <c r="O747" s="189"/>
      <c r="Q747" t="str">
        <f t="shared" si="23"/>
        <v/>
      </c>
    </row>
    <row r="748" spans="1:17" ht="16.2" thickBot="1">
      <c r="A748" s="184"/>
      <c r="B748" s="187"/>
      <c r="D748" s="168"/>
      <c r="E748" s="201"/>
      <c r="F748" s="170"/>
      <c r="G748" s="171"/>
      <c r="H748" s="171"/>
      <c r="I748" s="164" t="str">
        <f t="shared" si="22"/>
        <v/>
      </c>
      <c r="N748" s="189"/>
      <c r="O748" s="189"/>
      <c r="Q748" t="str">
        <f t="shared" si="23"/>
        <v/>
      </c>
    </row>
    <row r="749" spans="1:17" ht="16.2" thickBot="1">
      <c r="A749" s="184"/>
      <c r="B749" s="187"/>
      <c r="D749" s="168"/>
      <c r="E749" s="201"/>
      <c r="F749" s="170"/>
      <c r="G749" s="171"/>
      <c r="H749" s="171"/>
      <c r="I749" s="164" t="str">
        <f t="shared" si="22"/>
        <v/>
      </c>
      <c r="N749" s="189"/>
      <c r="O749" s="189"/>
      <c r="Q749" t="str">
        <f t="shared" si="23"/>
        <v/>
      </c>
    </row>
    <row r="750" spans="1:17" ht="16.2" thickBot="1">
      <c r="A750" s="184"/>
      <c r="B750" s="187"/>
      <c r="D750" s="168"/>
      <c r="E750" s="201"/>
      <c r="F750" s="170"/>
      <c r="G750" s="171"/>
      <c r="H750" s="171"/>
      <c r="I750" s="164" t="str">
        <f t="shared" si="22"/>
        <v/>
      </c>
      <c r="N750" s="189"/>
      <c r="O750" s="189"/>
      <c r="Q750" t="str">
        <f t="shared" si="23"/>
        <v/>
      </c>
    </row>
    <row r="751" spans="1:17" ht="16.2" thickBot="1">
      <c r="A751" s="184"/>
      <c r="B751" s="187"/>
      <c r="D751" s="168"/>
      <c r="E751" s="201"/>
      <c r="F751" s="170"/>
      <c r="G751" s="171"/>
      <c r="H751" s="171"/>
      <c r="I751" s="164" t="str">
        <f t="shared" si="22"/>
        <v/>
      </c>
      <c r="N751" s="189"/>
      <c r="O751" s="189"/>
      <c r="Q751" t="str">
        <f t="shared" si="23"/>
        <v/>
      </c>
    </row>
    <row r="752" spans="1:17" ht="16.2" thickBot="1">
      <c r="A752" s="184"/>
      <c r="B752" s="187"/>
      <c r="D752" s="168"/>
      <c r="E752" s="201"/>
      <c r="F752" s="170"/>
      <c r="G752" s="171"/>
      <c r="H752" s="171"/>
      <c r="I752" s="164" t="str">
        <f t="shared" si="22"/>
        <v/>
      </c>
      <c r="N752" s="189"/>
      <c r="O752" s="189"/>
      <c r="Q752" t="str">
        <f t="shared" si="23"/>
        <v/>
      </c>
    </row>
    <row r="753" spans="1:17" ht="16.2" thickBot="1">
      <c r="A753" s="184"/>
      <c r="B753" s="187"/>
      <c r="D753" s="168"/>
      <c r="E753" s="201"/>
      <c r="F753" s="170"/>
      <c r="G753" s="171"/>
      <c r="H753" s="171"/>
      <c r="I753" s="164" t="str">
        <f t="shared" si="22"/>
        <v/>
      </c>
      <c r="N753" s="189"/>
      <c r="O753" s="189"/>
      <c r="Q753" t="str">
        <f t="shared" si="23"/>
        <v/>
      </c>
    </row>
    <row r="754" spans="1:17" ht="16.2" thickBot="1">
      <c r="A754" s="184"/>
      <c r="B754" s="187"/>
      <c r="D754" s="168"/>
      <c r="E754" s="201"/>
      <c r="F754" s="170"/>
      <c r="G754" s="171"/>
      <c r="H754" s="171"/>
      <c r="I754" s="164" t="str">
        <f t="shared" si="22"/>
        <v/>
      </c>
      <c r="N754" s="189"/>
      <c r="O754" s="189"/>
      <c r="Q754" t="str">
        <f t="shared" si="23"/>
        <v/>
      </c>
    </row>
    <row r="755" spans="1:17" ht="16.2" thickBot="1">
      <c r="A755" s="184"/>
      <c r="B755" s="187"/>
      <c r="D755" s="168"/>
      <c r="E755" s="201"/>
      <c r="F755" s="170"/>
      <c r="G755" s="171"/>
      <c r="H755" s="171"/>
      <c r="I755" s="164" t="str">
        <f t="shared" si="22"/>
        <v/>
      </c>
      <c r="N755" s="189"/>
      <c r="O755" s="189"/>
      <c r="Q755" t="str">
        <f t="shared" si="23"/>
        <v/>
      </c>
    </row>
    <row r="756" spans="1:17" ht="16.2" thickBot="1">
      <c r="A756" s="184"/>
      <c r="B756" s="187"/>
      <c r="D756" s="168"/>
      <c r="E756" s="201"/>
      <c r="F756" s="170"/>
      <c r="G756" s="171"/>
      <c r="H756" s="171"/>
      <c r="I756" s="164" t="str">
        <f t="shared" si="22"/>
        <v/>
      </c>
      <c r="N756" s="189"/>
      <c r="O756" s="189"/>
      <c r="Q756" t="str">
        <f t="shared" si="23"/>
        <v/>
      </c>
    </row>
    <row r="757" spans="1:17" ht="16.2" thickBot="1">
      <c r="A757" s="184"/>
      <c r="B757" s="187"/>
      <c r="D757" s="168"/>
      <c r="E757" s="201"/>
      <c r="F757" s="170"/>
      <c r="G757" s="171"/>
      <c r="H757" s="171"/>
      <c r="I757" s="164" t="str">
        <f t="shared" si="22"/>
        <v/>
      </c>
      <c r="N757" s="189"/>
      <c r="O757" s="189"/>
      <c r="Q757" t="str">
        <f t="shared" si="23"/>
        <v/>
      </c>
    </row>
    <row r="758" spans="1:17" ht="16.2" thickBot="1">
      <c r="A758" s="184"/>
      <c r="B758" s="187"/>
      <c r="D758" s="168"/>
      <c r="E758" s="201"/>
      <c r="F758" s="170"/>
      <c r="G758" s="171"/>
      <c r="H758" s="171"/>
      <c r="I758" s="164" t="str">
        <f t="shared" si="22"/>
        <v/>
      </c>
      <c r="N758" s="189"/>
      <c r="O758" s="189"/>
      <c r="Q758" t="str">
        <f t="shared" si="23"/>
        <v/>
      </c>
    </row>
    <row r="759" spans="1:17" ht="16.2" thickBot="1">
      <c r="A759" s="184"/>
      <c r="B759" s="187"/>
      <c r="D759" s="168"/>
      <c r="E759" s="201"/>
      <c r="F759" s="170"/>
      <c r="G759" s="171"/>
      <c r="H759" s="171"/>
      <c r="I759" s="164" t="str">
        <f t="shared" si="22"/>
        <v/>
      </c>
      <c r="N759" s="189"/>
      <c r="O759" s="189"/>
      <c r="Q759" t="str">
        <f t="shared" si="23"/>
        <v/>
      </c>
    </row>
    <row r="760" spans="1:17" ht="16.2" thickBot="1">
      <c r="A760" s="184"/>
      <c r="B760" s="187"/>
      <c r="D760" s="168"/>
      <c r="E760" s="201"/>
      <c r="F760" s="170"/>
      <c r="G760" s="171"/>
      <c r="H760" s="171"/>
      <c r="I760" s="164" t="str">
        <f t="shared" si="22"/>
        <v/>
      </c>
      <c r="N760" s="189"/>
      <c r="O760" s="189"/>
      <c r="Q760" t="str">
        <f t="shared" si="23"/>
        <v/>
      </c>
    </row>
    <row r="761" spans="1:17" ht="16.2" thickBot="1">
      <c r="A761" s="184"/>
      <c r="B761" s="187"/>
      <c r="D761" s="168"/>
      <c r="E761" s="201"/>
      <c r="F761" s="170"/>
      <c r="G761" s="171"/>
      <c r="H761" s="171"/>
      <c r="I761" s="164" t="str">
        <f t="shared" si="22"/>
        <v/>
      </c>
      <c r="N761" s="189"/>
      <c r="O761" s="189"/>
      <c r="Q761" t="str">
        <f t="shared" si="23"/>
        <v/>
      </c>
    </row>
    <row r="762" spans="1:17" ht="16.2" thickBot="1">
      <c r="A762" s="184"/>
      <c r="B762" s="187"/>
      <c r="D762" s="168"/>
      <c r="E762" s="201"/>
      <c r="F762" s="170"/>
      <c r="G762" s="171"/>
      <c r="H762" s="171"/>
      <c r="I762" s="164" t="str">
        <f t="shared" si="22"/>
        <v/>
      </c>
      <c r="N762" s="189"/>
      <c r="O762" s="189"/>
      <c r="Q762" t="str">
        <f t="shared" si="23"/>
        <v/>
      </c>
    </row>
    <row r="763" spans="1:17" ht="16.2" thickBot="1">
      <c r="A763" s="184"/>
      <c r="B763" s="187"/>
      <c r="D763" s="168"/>
      <c r="E763" s="201"/>
      <c r="F763" s="170"/>
      <c r="G763" s="171"/>
      <c r="H763" s="171"/>
      <c r="I763" s="164" t="str">
        <f t="shared" si="22"/>
        <v/>
      </c>
      <c r="N763" s="189"/>
      <c r="O763" s="189"/>
      <c r="Q763" t="str">
        <f t="shared" si="23"/>
        <v/>
      </c>
    </row>
    <row r="764" spans="1:17" ht="16.2" thickBot="1">
      <c r="A764" s="184"/>
      <c r="B764" s="187"/>
      <c r="D764" s="168"/>
      <c r="E764" s="201"/>
      <c r="F764" s="170"/>
      <c r="G764" s="171"/>
      <c r="H764" s="171"/>
      <c r="I764" s="164" t="str">
        <f t="shared" si="22"/>
        <v/>
      </c>
      <c r="N764" s="189"/>
      <c r="O764" s="189"/>
      <c r="Q764" t="str">
        <f t="shared" si="23"/>
        <v/>
      </c>
    </row>
    <row r="765" spans="1:17" ht="16.2" thickBot="1">
      <c r="A765" s="184"/>
      <c r="B765" s="187"/>
      <c r="D765" s="168"/>
      <c r="E765" s="201"/>
      <c r="F765" s="170"/>
      <c r="G765" s="171"/>
      <c r="H765" s="171"/>
      <c r="I765" s="164" t="str">
        <f t="shared" si="22"/>
        <v/>
      </c>
      <c r="N765" s="189"/>
      <c r="O765" s="189"/>
      <c r="Q765" t="str">
        <f t="shared" si="23"/>
        <v/>
      </c>
    </row>
    <row r="766" spans="1:17" ht="16.2" thickBot="1">
      <c r="A766" s="184"/>
      <c r="B766" s="187"/>
      <c r="D766" s="168"/>
      <c r="E766" s="201"/>
      <c r="F766" s="170"/>
      <c r="G766" s="171"/>
      <c r="H766" s="171"/>
      <c r="I766" s="164" t="str">
        <f t="shared" si="22"/>
        <v/>
      </c>
      <c r="N766" s="189"/>
      <c r="O766" s="189"/>
      <c r="Q766" t="str">
        <f t="shared" si="23"/>
        <v/>
      </c>
    </row>
    <row r="767" spans="1:17" ht="16.2" thickBot="1">
      <c r="A767" s="184"/>
      <c r="B767" s="187"/>
      <c r="D767" s="168"/>
      <c r="E767" s="201"/>
      <c r="F767" s="170"/>
      <c r="G767" s="171"/>
      <c r="H767" s="171"/>
      <c r="I767" s="164" t="str">
        <f t="shared" si="22"/>
        <v/>
      </c>
      <c r="N767" s="189"/>
      <c r="O767" s="189"/>
      <c r="Q767" t="str">
        <f t="shared" si="23"/>
        <v/>
      </c>
    </row>
    <row r="768" spans="1:17" ht="16.2" thickBot="1">
      <c r="A768" s="184"/>
      <c r="B768" s="187"/>
      <c r="D768" s="168"/>
      <c r="E768" s="201"/>
      <c r="F768" s="170"/>
      <c r="G768" s="171"/>
      <c r="H768" s="171"/>
      <c r="I768" s="164" t="str">
        <f t="shared" si="22"/>
        <v/>
      </c>
      <c r="N768" s="189"/>
      <c r="O768" s="189"/>
      <c r="Q768" t="str">
        <f t="shared" si="23"/>
        <v/>
      </c>
    </row>
    <row r="769" spans="1:17" ht="16.2" thickBot="1">
      <c r="A769" s="184"/>
      <c r="B769" s="187"/>
      <c r="D769" s="168"/>
      <c r="E769" s="201"/>
      <c r="F769" s="170"/>
      <c r="G769" s="171"/>
      <c r="H769" s="171"/>
      <c r="I769" s="164" t="str">
        <f t="shared" si="22"/>
        <v/>
      </c>
      <c r="N769" s="189"/>
      <c r="O769" s="189"/>
      <c r="Q769" t="str">
        <f t="shared" si="23"/>
        <v/>
      </c>
    </row>
    <row r="770" spans="1:17" ht="16.2" thickBot="1">
      <c r="A770" s="184"/>
      <c r="B770" s="187"/>
      <c r="D770" s="168"/>
      <c r="E770" s="201"/>
      <c r="F770" s="170"/>
      <c r="G770" s="171"/>
      <c r="H770" s="171"/>
      <c r="I770" s="164" t="str">
        <f t="shared" si="22"/>
        <v/>
      </c>
      <c r="N770" s="189"/>
      <c r="O770" s="189"/>
      <c r="Q770" t="str">
        <f t="shared" si="23"/>
        <v/>
      </c>
    </row>
    <row r="771" spans="1:17" ht="16.2" thickBot="1">
      <c r="A771" s="184"/>
      <c r="B771" s="187"/>
      <c r="D771" s="168"/>
      <c r="E771" s="201"/>
      <c r="F771" s="170"/>
      <c r="G771" s="171"/>
      <c r="H771" s="171"/>
      <c r="I771" s="164" t="str">
        <f t="shared" ref="I771:I834" si="24">IF(C771="","",LOGNORMDIST(EXP(C771),K$3,K$4))</f>
        <v/>
      </c>
      <c r="N771" s="189"/>
      <c r="O771" s="189"/>
      <c r="Q771" t="str">
        <f t="shared" ref="Q771:Q834" si="25">IF(C771="","",(1/EXP(C771))   *   EXP(  -POWER( (C771-K$3),2 ) / (2*K$4*K$4)   )    /    (K$4*SQRT(2*PI())))</f>
        <v/>
      </c>
    </row>
    <row r="772" spans="1:17" ht="16.2" thickBot="1">
      <c r="A772" s="184"/>
      <c r="B772" s="187"/>
      <c r="D772" s="168"/>
      <c r="E772" s="201"/>
      <c r="F772" s="170"/>
      <c r="G772" s="171"/>
      <c r="H772" s="171"/>
      <c r="I772" s="164" t="str">
        <f t="shared" si="24"/>
        <v/>
      </c>
      <c r="N772" s="189"/>
      <c r="O772" s="189"/>
      <c r="Q772" t="str">
        <f t="shared" si="25"/>
        <v/>
      </c>
    </row>
    <row r="773" spans="1:17" ht="16.2" thickBot="1">
      <c r="A773" s="184"/>
      <c r="B773" s="187"/>
      <c r="D773" s="168"/>
      <c r="E773" s="201"/>
      <c r="F773" s="170"/>
      <c r="G773" s="171"/>
      <c r="H773" s="171"/>
      <c r="I773" s="164" t="str">
        <f t="shared" si="24"/>
        <v/>
      </c>
      <c r="N773" s="189"/>
      <c r="O773" s="189"/>
      <c r="Q773" t="str">
        <f t="shared" si="25"/>
        <v/>
      </c>
    </row>
    <row r="774" spans="1:17" ht="16.2" thickBot="1">
      <c r="A774" s="184"/>
      <c r="B774" s="187"/>
      <c r="D774" s="168"/>
      <c r="E774" s="201"/>
      <c r="F774" s="170"/>
      <c r="G774" s="171"/>
      <c r="H774" s="171"/>
      <c r="I774" s="164" t="str">
        <f t="shared" si="24"/>
        <v/>
      </c>
      <c r="N774" s="189"/>
      <c r="O774" s="189"/>
      <c r="Q774" t="str">
        <f t="shared" si="25"/>
        <v/>
      </c>
    </row>
    <row r="775" spans="1:17" ht="16.2" thickBot="1">
      <c r="A775" s="184"/>
      <c r="B775" s="187"/>
      <c r="D775" s="168"/>
      <c r="E775" s="201"/>
      <c r="F775" s="170"/>
      <c r="G775" s="171"/>
      <c r="H775" s="171"/>
      <c r="I775" s="164" t="str">
        <f t="shared" si="24"/>
        <v/>
      </c>
      <c r="N775" s="189"/>
      <c r="O775" s="189"/>
      <c r="Q775" t="str">
        <f t="shared" si="25"/>
        <v/>
      </c>
    </row>
    <row r="776" spans="1:17" ht="16.2" thickBot="1">
      <c r="A776" s="184"/>
      <c r="B776" s="187"/>
      <c r="D776" s="168"/>
      <c r="E776" s="201"/>
      <c r="F776" s="170"/>
      <c r="G776" s="171"/>
      <c r="H776" s="171"/>
      <c r="I776" s="164" t="str">
        <f t="shared" si="24"/>
        <v/>
      </c>
      <c r="N776" s="189"/>
      <c r="O776" s="189"/>
      <c r="Q776" t="str">
        <f t="shared" si="25"/>
        <v/>
      </c>
    </row>
    <row r="777" spans="1:17" ht="16.2" thickBot="1">
      <c r="A777" s="184"/>
      <c r="B777" s="187"/>
      <c r="D777" s="168"/>
      <c r="E777" s="201"/>
      <c r="F777" s="170"/>
      <c r="G777" s="171"/>
      <c r="H777" s="171"/>
      <c r="I777" s="164" t="str">
        <f t="shared" si="24"/>
        <v/>
      </c>
      <c r="N777" s="189"/>
      <c r="O777" s="189"/>
      <c r="Q777" t="str">
        <f t="shared" si="25"/>
        <v/>
      </c>
    </row>
    <row r="778" spans="1:17" ht="16.2" thickBot="1">
      <c r="A778" s="184"/>
      <c r="B778" s="187"/>
      <c r="D778" s="168"/>
      <c r="E778" s="201"/>
      <c r="F778" s="170"/>
      <c r="G778" s="171"/>
      <c r="H778" s="171"/>
      <c r="I778" s="164" t="str">
        <f t="shared" si="24"/>
        <v/>
      </c>
      <c r="N778" s="189"/>
      <c r="O778" s="189"/>
      <c r="Q778" t="str">
        <f t="shared" si="25"/>
        <v/>
      </c>
    </row>
    <row r="779" spans="1:17" ht="16.2" thickBot="1">
      <c r="A779" s="184"/>
      <c r="B779" s="187"/>
      <c r="D779" s="168"/>
      <c r="E779" s="201"/>
      <c r="F779" s="170"/>
      <c r="G779" s="171"/>
      <c r="H779" s="171"/>
      <c r="I779" s="164" t="str">
        <f t="shared" si="24"/>
        <v/>
      </c>
      <c r="N779" s="189"/>
      <c r="O779" s="189"/>
      <c r="Q779" t="str">
        <f t="shared" si="25"/>
        <v/>
      </c>
    </row>
    <row r="780" spans="1:17" ht="16.2" thickBot="1">
      <c r="A780" s="184"/>
      <c r="B780" s="187"/>
      <c r="D780" s="168"/>
      <c r="E780" s="201"/>
      <c r="F780" s="170"/>
      <c r="G780" s="171"/>
      <c r="H780" s="171"/>
      <c r="I780" s="164" t="str">
        <f t="shared" si="24"/>
        <v/>
      </c>
      <c r="N780" s="189"/>
      <c r="O780" s="189"/>
      <c r="Q780" t="str">
        <f t="shared" si="25"/>
        <v/>
      </c>
    </row>
    <row r="781" spans="1:17" ht="16.2" thickBot="1">
      <c r="A781" s="184"/>
      <c r="B781" s="187"/>
      <c r="D781" s="168"/>
      <c r="E781" s="201"/>
      <c r="F781" s="170"/>
      <c r="G781" s="171"/>
      <c r="H781" s="171"/>
      <c r="I781" s="164" t="str">
        <f t="shared" si="24"/>
        <v/>
      </c>
      <c r="N781" s="189"/>
      <c r="O781" s="189"/>
      <c r="Q781" t="str">
        <f t="shared" si="25"/>
        <v/>
      </c>
    </row>
    <row r="782" spans="1:17" ht="16.2" thickBot="1">
      <c r="A782" s="184"/>
      <c r="B782" s="187"/>
      <c r="D782" s="168"/>
      <c r="E782" s="201"/>
      <c r="F782" s="170"/>
      <c r="G782" s="171"/>
      <c r="H782" s="171"/>
      <c r="I782" s="164" t="str">
        <f t="shared" si="24"/>
        <v/>
      </c>
      <c r="N782" s="189"/>
      <c r="O782" s="189"/>
      <c r="Q782" t="str">
        <f t="shared" si="25"/>
        <v/>
      </c>
    </row>
    <row r="783" spans="1:17" ht="16.2" thickBot="1">
      <c r="A783" s="184"/>
      <c r="B783" s="187"/>
      <c r="D783" s="168"/>
      <c r="E783" s="201"/>
      <c r="F783" s="170"/>
      <c r="G783" s="171"/>
      <c r="H783" s="171"/>
      <c r="I783" s="164" t="str">
        <f t="shared" si="24"/>
        <v/>
      </c>
      <c r="N783" s="189"/>
      <c r="O783" s="189"/>
      <c r="Q783" t="str">
        <f t="shared" si="25"/>
        <v/>
      </c>
    </row>
    <row r="784" spans="1:17" ht="16.2" thickBot="1">
      <c r="A784" s="184"/>
      <c r="B784" s="187"/>
      <c r="D784" s="168"/>
      <c r="E784" s="201"/>
      <c r="F784" s="170"/>
      <c r="G784" s="171"/>
      <c r="H784" s="171"/>
      <c r="I784" s="164" t="str">
        <f t="shared" si="24"/>
        <v/>
      </c>
      <c r="N784" s="189"/>
      <c r="O784" s="189"/>
      <c r="Q784" t="str">
        <f t="shared" si="25"/>
        <v/>
      </c>
    </row>
    <row r="785" spans="1:17" ht="16.2" thickBot="1">
      <c r="A785" s="184"/>
      <c r="B785" s="187"/>
      <c r="D785" s="168"/>
      <c r="E785" s="201"/>
      <c r="F785" s="170"/>
      <c r="G785" s="171"/>
      <c r="H785" s="171"/>
      <c r="I785" s="164" t="str">
        <f t="shared" si="24"/>
        <v/>
      </c>
      <c r="N785" s="189"/>
      <c r="O785" s="189"/>
      <c r="Q785" t="str">
        <f t="shared" si="25"/>
        <v/>
      </c>
    </row>
    <row r="786" spans="1:17" ht="16.2" thickBot="1">
      <c r="A786" s="184"/>
      <c r="B786" s="187"/>
      <c r="D786" s="168"/>
      <c r="E786" s="201"/>
      <c r="F786" s="170"/>
      <c r="G786" s="171"/>
      <c r="H786" s="171"/>
      <c r="I786" s="164" t="str">
        <f t="shared" si="24"/>
        <v/>
      </c>
      <c r="N786" s="189"/>
      <c r="O786" s="189"/>
      <c r="Q786" t="str">
        <f t="shared" si="25"/>
        <v/>
      </c>
    </row>
    <row r="787" spans="1:17" ht="16.2" thickBot="1">
      <c r="A787" s="184"/>
      <c r="B787" s="187"/>
      <c r="D787" s="168"/>
      <c r="E787" s="201"/>
      <c r="F787" s="170"/>
      <c r="G787" s="171"/>
      <c r="H787" s="171"/>
      <c r="I787" s="164" t="str">
        <f t="shared" si="24"/>
        <v/>
      </c>
      <c r="N787" s="189"/>
      <c r="O787" s="189"/>
      <c r="Q787" t="str">
        <f t="shared" si="25"/>
        <v/>
      </c>
    </row>
    <row r="788" spans="1:17" ht="16.2" thickBot="1">
      <c r="A788" s="184"/>
      <c r="B788" s="187"/>
      <c r="D788" s="168"/>
      <c r="E788" s="201"/>
      <c r="F788" s="170"/>
      <c r="G788" s="171"/>
      <c r="H788" s="171"/>
      <c r="I788" s="164" t="str">
        <f t="shared" si="24"/>
        <v/>
      </c>
      <c r="N788" s="189"/>
      <c r="O788" s="189"/>
      <c r="Q788" t="str">
        <f t="shared" si="25"/>
        <v/>
      </c>
    </row>
    <row r="789" spans="1:17" ht="16.2" thickBot="1">
      <c r="A789" s="184"/>
      <c r="B789" s="187"/>
      <c r="D789" s="168"/>
      <c r="E789" s="201"/>
      <c r="F789" s="170"/>
      <c r="G789" s="171"/>
      <c r="H789" s="171"/>
      <c r="I789" s="164" t="str">
        <f t="shared" si="24"/>
        <v/>
      </c>
      <c r="N789" s="189"/>
      <c r="O789" s="189"/>
      <c r="Q789" t="str">
        <f t="shared" si="25"/>
        <v/>
      </c>
    </row>
    <row r="790" spans="1:17" ht="16.2" thickBot="1">
      <c r="A790" s="184"/>
      <c r="B790" s="187"/>
      <c r="D790" s="168"/>
      <c r="E790" s="201"/>
      <c r="F790" s="170"/>
      <c r="G790" s="171"/>
      <c r="H790" s="171"/>
      <c r="I790" s="164" t="str">
        <f t="shared" si="24"/>
        <v/>
      </c>
      <c r="N790" s="189"/>
      <c r="O790" s="189"/>
      <c r="Q790" t="str">
        <f t="shared" si="25"/>
        <v/>
      </c>
    </row>
    <row r="791" spans="1:17" ht="16.2" thickBot="1">
      <c r="A791" s="184"/>
      <c r="B791" s="187"/>
      <c r="D791" s="168"/>
      <c r="E791" s="201"/>
      <c r="F791" s="170"/>
      <c r="G791" s="171"/>
      <c r="H791" s="171"/>
      <c r="I791" s="164" t="str">
        <f t="shared" si="24"/>
        <v/>
      </c>
      <c r="N791" s="189"/>
      <c r="O791" s="189"/>
      <c r="Q791" t="str">
        <f t="shared" si="25"/>
        <v/>
      </c>
    </row>
    <row r="792" spans="1:17" ht="16.2" thickBot="1">
      <c r="A792" s="184"/>
      <c r="B792" s="187"/>
      <c r="D792" s="168"/>
      <c r="E792" s="201"/>
      <c r="F792" s="170"/>
      <c r="G792" s="171"/>
      <c r="H792" s="171"/>
      <c r="I792" s="164" t="str">
        <f t="shared" si="24"/>
        <v/>
      </c>
      <c r="N792" s="189"/>
      <c r="O792" s="189"/>
      <c r="Q792" t="str">
        <f t="shared" si="25"/>
        <v/>
      </c>
    </row>
    <row r="793" spans="1:17" ht="16.2" thickBot="1">
      <c r="A793" s="184"/>
      <c r="B793" s="187"/>
      <c r="D793" s="168"/>
      <c r="E793" s="201"/>
      <c r="F793" s="170"/>
      <c r="G793" s="171"/>
      <c r="H793" s="171"/>
      <c r="I793" s="164" t="str">
        <f t="shared" si="24"/>
        <v/>
      </c>
      <c r="N793" s="189"/>
      <c r="O793" s="189"/>
      <c r="Q793" t="str">
        <f t="shared" si="25"/>
        <v/>
      </c>
    </row>
    <row r="794" spans="1:17" ht="16.2" thickBot="1">
      <c r="A794" s="184"/>
      <c r="B794" s="187"/>
      <c r="D794" s="168"/>
      <c r="E794" s="201"/>
      <c r="F794" s="170"/>
      <c r="G794" s="171"/>
      <c r="H794" s="171"/>
      <c r="I794" s="164" t="str">
        <f t="shared" si="24"/>
        <v/>
      </c>
      <c r="N794" s="189"/>
      <c r="O794" s="189"/>
      <c r="Q794" t="str">
        <f t="shared" si="25"/>
        <v/>
      </c>
    </row>
    <row r="795" spans="1:17" ht="16.2" thickBot="1">
      <c r="A795" s="184"/>
      <c r="B795" s="187"/>
      <c r="D795" s="168"/>
      <c r="E795" s="201"/>
      <c r="F795" s="170"/>
      <c r="G795" s="171"/>
      <c r="H795" s="171"/>
      <c r="I795" s="164" t="str">
        <f t="shared" si="24"/>
        <v/>
      </c>
      <c r="N795" s="189"/>
      <c r="O795" s="189"/>
      <c r="Q795" t="str">
        <f t="shared" si="25"/>
        <v/>
      </c>
    </row>
    <row r="796" spans="1:17" ht="16.2" thickBot="1">
      <c r="A796" s="184"/>
      <c r="B796" s="187"/>
      <c r="D796" s="168"/>
      <c r="E796" s="201"/>
      <c r="F796" s="170"/>
      <c r="G796" s="171"/>
      <c r="H796" s="171"/>
      <c r="I796" s="164" t="str">
        <f t="shared" si="24"/>
        <v/>
      </c>
      <c r="N796" s="189"/>
      <c r="O796" s="189"/>
      <c r="Q796" t="str">
        <f t="shared" si="25"/>
        <v/>
      </c>
    </row>
    <row r="797" spans="1:17" ht="16.2" thickBot="1">
      <c r="A797" s="184"/>
      <c r="B797" s="187"/>
      <c r="D797" s="168"/>
      <c r="E797" s="201"/>
      <c r="F797" s="170"/>
      <c r="G797" s="171"/>
      <c r="H797" s="171"/>
      <c r="I797" s="164" t="str">
        <f t="shared" si="24"/>
        <v/>
      </c>
      <c r="N797" s="189"/>
      <c r="O797" s="189"/>
      <c r="Q797" t="str">
        <f t="shared" si="25"/>
        <v/>
      </c>
    </row>
    <row r="798" spans="1:17" ht="16.2" thickBot="1">
      <c r="A798" s="184"/>
      <c r="B798" s="187"/>
      <c r="D798" s="168"/>
      <c r="E798" s="201"/>
      <c r="F798" s="170"/>
      <c r="G798" s="171"/>
      <c r="H798" s="171"/>
      <c r="I798" s="164" t="str">
        <f t="shared" si="24"/>
        <v/>
      </c>
      <c r="N798" s="189"/>
      <c r="O798" s="189"/>
      <c r="Q798" t="str">
        <f t="shared" si="25"/>
        <v/>
      </c>
    </row>
    <row r="799" spans="1:17" ht="16.2" thickBot="1">
      <c r="A799" s="184"/>
      <c r="B799" s="187"/>
      <c r="D799" s="168"/>
      <c r="E799" s="201"/>
      <c r="F799" s="170"/>
      <c r="G799" s="171"/>
      <c r="H799" s="171"/>
      <c r="I799" s="164" t="str">
        <f t="shared" si="24"/>
        <v/>
      </c>
      <c r="N799" s="189"/>
      <c r="O799" s="189"/>
      <c r="Q799" t="str">
        <f t="shared" si="25"/>
        <v/>
      </c>
    </row>
    <row r="800" spans="1:17" ht="16.2" thickBot="1">
      <c r="A800" s="184"/>
      <c r="B800" s="187"/>
      <c r="D800" s="168"/>
      <c r="E800" s="201"/>
      <c r="F800" s="170"/>
      <c r="G800" s="171"/>
      <c r="H800" s="171"/>
      <c r="I800" s="164" t="str">
        <f t="shared" si="24"/>
        <v/>
      </c>
      <c r="N800" s="189"/>
      <c r="O800" s="189"/>
      <c r="Q800" t="str">
        <f t="shared" si="25"/>
        <v/>
      </c>
    </row>
    <row r="801" spans="1:17" ht="16.2" thickBot="1">
      <c r="A801" s="184"/>
      <c r="B801" s="187"/>
      <c r="D801" s="168"/>
      <c r="E801" s="201"/>
      <c r="F801" s="170"/>
      <c r="G801" s="171"/>
      <c r="H801" s="171"/>
      <c r="I801" s="164" t="str">
        <f t="shared" si="24"/>
        <v/>
      </c>
      <c r="N801" s="189"/>
      <c r="O801" s="189"/>
      <c r="Q801" t="str">
        <f t="shared" si="25"/>
        <v/>
      </c>
    </row>
    <row r="802" spans="1:17" ht="16.2" thickBot="1">
      <c r="A802" s="184"/>
      <c r="B802" s="187"/>
      <c r="D802" s="168"/>
      <c r="E802" s="201"/>
      <c r="F802" s="170"/>
      <c r="G802" s="171"/>
      <c r="H802" s="171"/>
      <c r="I802" s="164" t="str">
        <f t="shared" si="24"/>
        <v/>
      </c>
      <c r="N802" s="189"/>
      <c r="O802" s="189"/>
      <c r="Q802" t="str">
        <f t="shared" si="25"/>
        <v/>
      </c>
    </row>
    <row r="803" spans="1:17" ht="16.2" thickBot="1">
      <c r="A803" s="184"/>
      <c r="B803" s="187"/>
      <c r="D803" s="168"/>
      <c r="E803" s="201"/>
      <c r="F803" s="170"/>
      <c r="G803" s="171"/>
      <c r="H803" s="171"/>
      <c r="I803" s="164" t="str">
        <f t="shared" si="24"/>
        <v/>
      </c>
      <c r="N803" s="189"/>
      <c r="O803" s="189"/>
      <c r="Q803" t="str">
        <f t="shared" si="25"/>
        <v/>
      </c>
    </row>
    <row r="804" spans="1:17" ht="16.2" thickBot="1">
      <c r="A804" s="184"/>
      <c r="B804" s="187"/>
      <c r="D804" s="168"/>
      <c r="E804" s="201"/>
      <c r="F804" s="170"/>
      <c r="G804" s="171"/>
      <c r="H804" s="171"/>
      <c r="I804" s="164" t="str">
        <f t="shared" si="24"/>
        <v/>
      </c>
      <c r="N804" s="189"/>
      <c r="O804" s="189"/>
      <c r="Q804" t="str">
        <f t="shared" si="25"/>
        <v/>
      </c>
    </row>
    <row r="805" spans="1:17" ht="16.2" thickBot="1">
      <c r="A805" s="184"/>
      <c r="B805" s="187"/>
      <c r="D805" s="168"/>
      <c r="E805" s="201"/>
      <c r="F805" s="170"/>
      <c r="G805" s="171"/>
      <c r="H805" s="171"/>
      <c r="I805" s="164" t="str">
        <f t="shared" si="24"/>
        <v/>
      </c>
      <c r="N805" s="189"/>
      <c r="O805" s="189"/>
      <c r="Q805" t="str">
        <f t="shared" si="25"/>
        <v/>
      </c>
    </row>
    <row r="806" spans="1:17" ht="16.2" thickBot="1">
      <c r="A806" s="184"/>
      <c r="B806" s="187"/>
      <c r="D806" s="168"/>
      <c r="E806" s="201"/>
      <c r="F806" s="170"/>
      <c r="G806" s="171"/>
      <c r="H806" s="171"/>
      <c r="I806" s="164" t="str">
        <f t="shared" si="24"/>
        <v/>
      </c>
      <c r="N806" s="189"/>
      <c r="O806" s="189"/>
      <c r="Q806" t="str">
        <f t="shared" si="25"/>
        <v/>
      </c>
    </row>
    <row r="807" spans="1:17" ht="16.2" thickBot="1">
      <c r="A807" s="184"/>
      <c r="B807" s="187"/>
      <c r="D807" s="168"/>
      <c r="E807" s="201"/>
      <c r="F807" s="170"/>
      <c r="G807" s="171"/>
      <c r="H807" s="171"/>
      <c r="I807" s="164" t="str">
        <f t="shared" si="24"/>
        <v/>
      </c>
      <c r="N807" s="189"/>
      <c r="O807" s="189"/>
      <c r="Q807" t="str">
        <f t="shared" si="25"/>
        <v/>
      </c>
    </row>
    <row r="808" spans="1:17" ht="16.2" thickBot="1">
      <c r="A808" s="184"/>
      <c r="B808" s="187"/>
      <c r="D808" s="168"/>
      <c r="E808" s="201"/>
      <c r="F808" s="170"/>
      <c r="G808" s="171"/>
      <c r="H808" s="171"/>
      <c r="I808" s="164" t="str">
        <f t="shared" si="24"/>
        <v/>
      </c>
      <c r="N808" s="189"/>
      <c r="O808" s="189"/>
      <c r="Q808" t="str">
        <f t="shared" si="25"/>
        <v/>
      </c>
    </row>
    <row r="809" spans="1:17" ht="16.2" thickBot="1">
      <c r="A809" s="184"/>
      <c r="B809" s="187"/>
      <c r="D809" s="168"/>
      <c r="E809" s="201"/>
      <c r="F809" s="170"/>
      <c r="G809" s="171"/>
      <c r="H809" s="171"/>
      <c r="I809" s="164" t="str">
        <f t="shared" si="24"/>
        <v/>
      </c>
      <c r="N809" s="189"/>
      <c r="O809" s="189"/>
      <c r="Q809" t="str">
        <f t="shared" si="25"/>
        <v/>
      </c>
    </row>
    <row r="810" spans="1:17" ht="16.2" thickBot="1">
      <c r="A810" s="184"/>
      <c r="B810" s="187"/>
      <c r="D810" s="168"/>
      <c r="E810" s="201"/>
      <c r="F810" s="170"/>
      <c r="G810" s="171"/>
      <c r="H810" s="171"/>
      <c r="I810" s="164" t="str">
        <f t="shared" si="24"/>
        <v/>
      </c>
      <c r="N810" s="189"/>
      <c r="O810" s="189"/>
      <c r="Q810" t="str">
        <f t="shared" si="25"/>
        <v/>
      </c>
    </row>
    <row r="811" spans="1:17" ht="16.2" thickBot="1">
      <c r="A811" s="184"/>
      <c r="B811" s="187"/>
      <c r="D811" s="168"/>
      <c r="E811" s="201"/>
      <c r="F811" s="170"/>
      <c r="G811" s="171"/>
      <c r="H811" s="171"/>
      <c r="I811" s="164" t="str">
        <f t="shared" si="24"/>
        <v/>
      </c>
      <c r="N811" s="189"/>
      <c r="O811" s="189"/>
      <c r="Q811" t="str">
        <f t="shared" si="25"/>
        <v/>
      </c>
    </row>
    <row r="812" spans="1:17" ht="16.2" thickBot="1">
      <c r="A812" s="184"/>
      <c r="B812" s="187"/>
      <c r="D812" s="168"/>
      <c r="E812" s="201"/>
      <c r="F812" s="170"/>
      <c r="G812" s="171"/>
      <c r="H812" s="171"/>
      <c r="I812" s="164" t="str">
        <f t="shared" si="24"/>
        <v/>
      </c>
      <c r="N812" s="189"/>
      <c r="O812" s="189"/>
      <c r="Q812" t="str">
        <f t="shared" si="25"/>
        <v/>
      </c>
    </row>
    <row r="813" spans="1:17" ht="16.2" thickBot="1">
      <c r="A813" s="184"/>
      <c r="B813" s="187"/>
      <c r="D813" s="168"/>
      <c r="E813" s="201"/>
      <c r="F813" s="170"/>
      <c r="G813" s="171"/>
      <c r="H813" s="171"/>
      <c r="I813" s="164" t="str">
        <f t="shared" si="24"/>
        <v/>
      </c>
      <c r="N813" s="189"/>
      <c r="O813" s="189"/>
      <c r="Q813" t="str">
        <f t="shared" si="25"/>
        <v/>
      </c>
    </row>
    <row r="814" spans="1:17" ht="16.2" thickBot="1">
      <c r="A814" s="184"/>
      <c r="B814" s="187"/>
      <c r="D814" s="168"/>
      <c r="E814" s="201"/>
      <c r="F814" s="170"/>
      <c r="G814" s="171"/>
      <c r="H814" s="171"/>
      <c r="I814" s="164" t="str">
        <f t="shared" si="24"/>
        <v/>
      </c>
      <c r="N814" s="189"/>
      <c r="O814" s="189"/>
      <c r="Q814" t="str">
        <f t="shared" si="25"/>
        <v/>
      </c>
    </row>
    <row r="815" spans="1:17" ht="16.2" thickBot="1">
      <c r="A815" s="184"/>
      <c r="B815" s="187"/>
      <c r="D815" s="168"/>
      <c r="E815" s="201"/>
      <c r="F815" s="170"/>
      <c r="G815" s="171"/>
      <c r="H815" s="171"/>
      <c r="I815" s="164" t="str">
        <f t="shared" si="24"/>
        <v/>
      </c>
      <c r="N815" s="189"/>
      <c r="O815" s="189"/>
      <c r="Q815" t="str">
        <f t="shared" si="25"/>
        <v/>
      </c>
    </row>
    <row r="816" spans="1:17" ht="16.2" thickBot="1">
      <c r="A816" s="184"/>
      <c r="B816" s="187"/>
      <c r="D816" s="168"/>
      <c r="E816" s="201"/>
      <c r="F816" s="170"/>
      <c r="G816" s="171"/>
      <c r="H816" s="171"/>
      <c r="I816" s="164" t="str">
        <f t="shared" si="24"/>
        <v/>
      </c>
      <c r="N816" s="189"/>
      <c r="O816" s="189"/>
      <c r="Q816" t="str">
        <f t="shared" si="25"/>
        <v/>
      </c>
    </row>
    <row r="817" spans="1:17" ht="16.2" thickBot="1">
      <c r="A817" s="184"/>
      <c r="B817" s="187"/>
      <c r="D817" s="168"/>
      <c r="E817" s="201"/>
      <c r="F817" s="170"/>
      <c r="G817" s="171"/>
      <c r="H817" s="171"/>
      <c r="I817" s="164" t="str">
        <f t="shared" si="24"/>
        <v/>
      </c>
      <c r="N817" s="189"/>
      <c r="O817" s="189"/>
      <c r="Q817" t="str">
        <f t="shared" si="25"/>
        <v/>
      </c>
    </row>
    <row r="818" spans="1:17" ht="16.2" thickBot="1">
      <c r="A818" s="184"/>
      <c r="B818" s="187"/>
      <c r="D818" s="168"/>
      <c r="E818" s="201"/>
      <c r="F818" s="170"/>
      <c r="G818" s="171"/>
      <c r="H818" s="171"/>
      <c r="I818" s="164" t="str">
        <f t="shared" si="24"/>
        <v/>
      </c>
      <c r="N818" s="189"/>
      <c r="O818" s="189"/>
      <c r="Q818" t="str">
        <f t="shared" si="25"/>
        <v/>
      </c>
    </row>
    <row r="819" spans="1:17" ht="16.2" thickBot="1">
      <c r="A819" s="184"/>
      <c r="B819" s="187"/>
      <c r="D819" s="168"/>
      <c r="E819" s="201"/>
      <c r="F819" s="170"/>
      <c r="G819" s="171"/>
      <c r="H819" s="171"/>
      <c r="I819" s="164" t="str">
        <f t="shared" si="24"/>
        <v/>
      </c>
      <c r="N819" s="189"/>
      <c r="O819" s="189"/>
      <c r="Q819" t="str">
        <f t="shared" si="25"/>
        <v/>
      </c>
    </row>
    <row r="820" spans="1:17" ht="16.2" thickBot="1">
      <c r="A820" s="184"/>
      <c r="B820" s="187"/>
      <c r="D820" s="168"/>
      <c r="E820" s="201"/>
      <c r="F820" s="170"/>
      <c r="G820" s="171"/>
      <c r="H820" s="171"/>
      <c r="I820" s="164" t="str">
        <f t="shared" si="24"/>
        <v/>
      </c>
      <c r="N820" s="189"/>
      <c r="O820" s="189"/>
      <c r="Q820" t="str">
        <f t="shared" si="25"/>
        <v/>
      </c>
    </row>
    <row r="821" spans="1:17" ht="16.2" thickBot="1">
      <c r="A821" s="184"/>
      <c r="B821" s="187"/>
      <c r="D821" s="168"/>
      <c r="E821" s="201"/>
      <c r="F821" s="170"/>
      <c r="G821" s="171"/>
      <c r="H821" s="171"/>
      <c r="I821" s="164" t="str">
        <f t="shared" si="24"/>
        <v/>
      </c>
      <c r="N821" s="189"/>
      <c r="O821" s="189"/>
      <c r="Q821" t="str">
        <f t="shared" si="25"/>
        <v/>
      </c>
    </row>
    <row r="822" spans="1:17" ht="16.2" thickBot="1">
      <c r="A822" s="184"/>
      <c r="B822" s="187"/>
      <c r="D822" s="168"/>
      <c r="E822" s="201"/>
      <c r="F822" s="170"/>
      <c r="G822" s="171"/>
      <c r="H822" s="171"/>
      <c r="I822" s="164" t="str">
        <f t="shared" si="24"/>
        <v/>
      </c>
      <c r="N822" s="189"/>
      <c r="O822" s="189"/>
      <c r="Q822" t="str">
        <f t="shared" si="25"/>
        <v/>
      </c>
    </row>
    <row r="823" spans="1:17" ht="16.2" thickBot="1">
      <c r="A823" s="184"/>
      <c r="B823" s="187"/>
      <c r="D823" s="168"/>
      <c r="E823" s="201"/>
      <c r="F823" s="170"/>
      <c r="G823" s="171"/>
      <c r="H823" s="171"/>
      <c r="I823" s="164" t="str">
        <f t="shared" si="24"/>
        <v/>
      </c>
      <c r="N823" s="189"/>
      <c r="O823" s="189"/>
      <c r="Q823" t="str">
        <f t="shared" si="25"/>
        <v/>
      </c>
    </row>
    <row r="824" spans="1:17" ht="16.2" thickBot="1">
      <c r="A824" s="184"/>
      <c r="B824" s="187"/>
      <c r="D824" s="168"/>
      <c r="E824" s="201"/>
      <c r="F824" s="170"/>
      <c r="G824" s="171"/>
      <c r="H824" s="171"/>
      <c r="I824" s="164" t="str">
        <f t="shared" si="24"/>
        <v/>
      </c>
      <c r="N824" s="189"/>
      <c r="O824" s="189"/>
      <c r="Q824" t="str">
        <f t="shared" si="25"/>
        <v/>
      </c>
    </row>
    <row r="825" spans="1:17" ht="16.2" thickBot="1">
      <c r="A825" s="184"/>
      <c r="B825" s="187"/>
      <c r="D825" s="168"/>
      <c r="E825" s="201"/>
      <c r="F825" s="170"/>
      <c r="G825" s="171"/>
      <c r="H825" s="171"/>
      <c r="I825" s="164" t="str">
        <f t="shared" si="24"/>
        <v/>
      </c>
      <c r="N825" s="189"/>
      <c r="O825" s="189"/>
      <c r="Q825" t="str">
        <f t="shared" si="25"/>
        <v/>
      </c>
    </row>
    <row r="826" spans="1:17" ht="16.2" thickBot="1">
      <c r="A826" s="184"/>
      <c r="B826" s="187"/>
      <c r="D826" s="168"/>
      <c r="E826" s="201"/>
      <c r="F826" s="170"/>
      <c r="G826" s="171"/>
      <c r="H826" s="171"/>
      <c r="I826" s="164" t="str">
        <f t="shared" si="24"/>
        <v/>
      </c>
      <c r="N826" s="189"/>
      <c r="O826" s="189"/>
      <c r="Q826" t="str">
        <f t="shared" si="25"/>
        <v/>
      </c>
    </row>
    <row r="827" spans="1:17" ht="16.2" thickBot="1">
      <c r="A827" s="184"/>
      <c r="B827" s="187"/>
      <c r="D827" s="168"/>
      <c r="E827" s="201"/>
      <c r="F827" s="170"/>
      <c r="G827" s="171"/>
      <c r="H827" s="171"/>
      <c r="I827" s="164" t="str">
        <f t="shared" si="24"/>
        <v/>
      </c>
      <c r="N827" s="189"/>
      <c r="O827" s="189"/>
      <c r="Q827" t="str">
        <f t="shared" si="25"/>
        <v/>
      </c>
    </row>
    <row r="828" spans="1:17" ht="16.2" thickBot="1">
      <c r="A828" s="184"/>
      <c r="B828" s="187"/>
      <c r="D828" s="168"/>
      <c r="E828" s="201"/>
      <c r="F828" s="170"/>
      <c r="G828" s="171"/>
      <c r="H828" s="171"/>
      <c r="I828" s="164" t="str">
        <f t="shared" si="24"/>
        <v/>
      </c>
      <c r="N828" s="189"/>
      <c r="O828" s="189"/>
      <c r="Q828" t="str">
        <f t="shared" si="25"/>
        <v/>
      </c>
    </row>
    <row r="829" spans="1:17" ht="16.2" thickBot="1">
      <c r="A829" s="184"/>
      <c r="B829" s="187"/>
      <c r="D829" s="168"/>
      <c r="E829" s="201"/>
      <c r="F829" s="170"/>
      <c r="G829" s="171"/>
      <c r="H829" s="171"/>
      <c r="I829" s="164" t="str">
        <f t="shared" si="24"/>
        <v/>
      </c>
      <c r="N829" s="189"/>
      <c r="O829" s="189"/>
      <c r="Q829" t="str">
        <f t="shared" si="25"/>
        <v/>
      </c>
    </row>
    <row r="830" spans="1:17" ht="16.2" thickBot="1">
      <c r="A830" s="184"/>
      <c r="B830" s="187"/>
      <c r="D830" s="168"/>
      <c r="E830" s="201"/>
      <c r="F830" s="170"/>
      <c r="G830" s="171"/>
      <c r="H830" s="171"/>
      <c r="I830" s="164" t="str">
        <f t="shared" si="24"/>
        <v/>
      </c>
      <c r="N830" s="189"/>
      <c r="O830" s="189"/>
      <c r="Q830" t="str">
        <f t="shared" si="25"/>
        <v/>
      </c>
    </row>
    <row r="831" spans="1:17" ht="16.2" thickBot="1">
      <c r="A831" s="184"/>
      <c r="B831" s="187"/>
      <c r="D831" s="168"/>
      <c r="E831" s="201"/>
      <c r="F831" s="170"/>
      <c r="G831" s="171"/>
      <c r="H831" s="171"/>
      <c r="I831" s="164" t="str">
        <f t="shared" si="24"/>
        <v/>
      </c>
      <c r="N831" s="189"/>
      <c r="O831" s="189"/>
      <c r="Q831" t="str">
        <f t="shared" si="25"/>
        <v/>
      </c>
    </row>
    <row r="832" spans="1:17" ht="16.2" thickBot="1">
      <c r="A832" s="184"/>
      <c r="B832" s="187"/>
      <c r="D832" s="168"/>
      <c r="E832" s="201"/>
      <c r="F832" s="170"/>
      <c r="G832" s="171"/>
      <c r="H832" s="171"/>
      <c r="I832" s="164" t="str">
        <f t="shared" si="24"/>
        <v/>
      </c>
      <c r="N832" s="189"/>
      <c r="O832" s="189"/>
      <c r="Q832" t="str">
        <f t="shared" si="25"/>
        <v/>
      </c>
    </row>
    <row r="833" spans="1:17" ht="16.2" thickBot="1">
      <c r="A833" s="184"/>
      <c r="B833" s="187"/>
      <c r="D833" s="168"/>
      <c r="E833" s="201"/>
      <c r="F833" s="170"/>
      <c r="G833" s="171"/>
      <c r="H833" s="171"/>
      <c r="I833" s="164" t="str">
        <f t="shared" si="24"/>
        <v/>
      </c>
      <c r="N833" s="189"/>
      <c r="O833" s="189"/>
      <c r="Q833" t="str">
        <f t="shared" si="25"/>
        <v/>
      </c>
    </row>
    <row r="834" spans="1:17" ht="16.2" thickBot="1">
      <c r="A834" s="184"/>
      <c r="B834" s="187"/>
      <c r="D834" s="168"/>
      <c r="E834" s="201"/>
      <c r="F834" s="170"/>
      <c r="G834" s="171"/>
      <c r="H834" s="171"/>
      <c r="I834" s="164" t="str">
        <f t="shared" si="24"/>
        <v/>
      </c>
      <c r="N834" s="189"/>
      <c r="O834" s="189"/>
      <c r="Q834" t="str">
        <f t="shared" si="25"/>
        <v/>
      </c>
    </row>
    <row r="835" spans="1:17" ht="16.2" thickBot="1">
      <c r="A835" s="184"/>
      <c r="B835" s="187"/>
      <c r="D835" s="168"/>
      <c r="E835" s="201"/>
      <c r="F835" s="170"/>
      <c r="G835" s="171"/>
      <c r="H835" s="171"/>
      <c r="I835" s="164" t="str">
        <f t="shared" ref="I835:I898" si="26">IF(C835="","",LOGNORMDIST(EXP(C835),K$3,K$4))</f>
        <v/>
      </c>
      <c r="N835" s="189"/>
      <c r="O835" s="189"/>
      <c r="Q835" t="str">
        <f t="shared" ref="Q835:Q898" si="27">IF(C835="","",(1/EXP(C835))   *   EXP(  -POWER( (C835-K$3),2 ) / (2*K$4*K$4)   )    /    (K$4*SQRT(2*PI())))</f>
        <v/>
      </c>
    </row>
    <row r="836" spans="1:17" ht="16.2" thickBot="1">
      <c r="A836" s="184"/>
      <c r="B836" s="187"/>
      <c r="D836" s="168"/>
      <c r="E836" s="201"/>
      <c r="F836" s="170"/>
      <c r="G836" s="171"/>
      <c r="H836" s="171"/>
      <c r="I836" s="164" t="str">
        <f t="shared" si="26"/>
        <v/>
      </c>
      <c r="N836" s="189"/>
      <c r="O836" s="189"/>
      <c r="Q836" t="str">
        <f t="shared" si="27"/>
        <v/>
      </c>
    </row>
    <row r="837" spans="1:17" ht="16.2" thickBot="1">
      <c r="A837" s="184"/>
      <c r="B837" s="187"/>
      <c r="D837" s="168"/>
      <c r="E837" s="201"/>
      <c r="F837" s="170"/>
      <c r="G837" s="171"/>
      <c r="H837" s="171"/>
      <c r="I837" s="164" t="str">
        <f t="shared" si="26"/>
        <v/>
      </c>
      <c r="N837" s="189"/>
      <c r="O837" s="189"/>
      <c r="Q837" t="str">
        <f t="shared" si="27"/>
        <v/>
      </c>
    </row>
    <row r="838" spans="1:17" ht="16.2" thickBot="1">
      <c r="A838" s="184"/>
      <c r="B838" s="187"/>
      <c r="D838" s="168"/>
      <c r="E838" s="201"/>
      <c r="F838" s="170"/>
      <c r="G838" s="171"/>
      <c r="H838" s="171"/>
      <c r="I838" s="164" t="str">
        <f t="shared" si="26"/>
        <v/>
      </c>
      <c r="N838" s="189"/>
      <c r="O838" s="189"/>
      <c r="Q838" t="str">
        <f t="shared" si="27"/>
        <v/>
      </c>
    </row>
    <row r="839" spans="1:17" ht="16.2" thickBot="1">
      <c r="A839" s="184"/>
      <c r="B839" s="187"/>
      <c r="D839" s="168"/>
      <c r="E839" s="201"/>
      <c r="F839" s="170"/>
      <c r="G839" s="171"/>
      <c r="H839" s="171"/>
      <c r="I839" s="164" t="str">
        <f t="shared" si="26"/>
        <v/>
      </c>
      <c r="N839" s="189"/>
      <c r="O839" s="189"/>
      <c r="Q839" t="str">
        <f t="shared" si="27"/>
        <v/>
      </c>
    </row>
    <row r="840" spans="1:17" ht="16.2" thickBot="1">
      <c r="A840" s="184"/>
      <c r="B840" s="187"/>
      <c r="D840" s="168"/>
      <c r="E840" s="201"/>
      <c r="F840" s="170"/>
      <c r="G840" s="171"/>
      <c r="H840" s="171"/>
      <c r="I840" s="164" t="str">
        <f t="shared" si="26"/>
        <v/>
      </c>
      <c r="N840" s="189"/>
      <c r="O840" s="189"/>
      <c r="Q840" t="str">
        <f t="shared" si="27"/>
        <v/>
      </c>
    </row>
    <row r="841" spans="1:17" ht="16.2" thickBot="1">
      <c r="A841" s="184"/>
      <c r="B841" s="187"/>
      <c r="D841" s="168"/>
      <c r="E841" s="201"/>
      <c r="F841" s="170"/>
      <c r="G841" s="171"/>
      <c r="H841" s="171"/>
      <c r="I841" s="164" t="str">
        <f t="shared" si="26"/>
        <v/>
      </c>
      <c r="N841" s="189"/>
      <c r="O841" s="189"/>
      <c r="Q841" t="str">
        <f t="shared" si="27"/>
        <v/>
      </c>
    </row>
    <row r="842" spans="1:17" ht="16.2" thickBot="1">
      <c r="A842" s="184"/>
      <c r="B842" s="187"/>
      <c r="D842" s="168"/>
      <c r="E842" s="201"/>
      <c r="F842" s="170"/>
      <c r="G842" s="171"/>
      <c r="H842" s="171"/>
      <c r="I842" s="164" t="str">
        <f t="shared" si="26"/>
        <v/>
      </c>
      <c r="N842" s="189"/>
      <c r="O842" s="189"/>
      <c r="Q842" t="str">
        <f t="shared" si="27"/>
        <v/>
      </c>
    </row>
    <row r="843" spans="1:17" ht="16.2" thickBot="1">
      <c r="A843" s="184"/>
      <c r="B843" s="187"/>
      <c r="D843" s="168"/>
      <c r="E843" s="201"/>
      <c r="F843" s="170"/>
      <c r="G843" s="171"/>
      <c r="H843" s="171"/>
      <c r="I843" s="164" t="str">
        <f t="shared" si="26"/>
        <v/>
      </c>
      <c r="N843" s="189"/>
      <c r="O843" s="189"/>
      <c r="Q843" t="str">
        <f t="shared" si="27"/>
        <v/>
      </c>
    </row>
    <row r="844" spans="1:17" ht="16.2" thickBot="1">
      <c r="A844" s="184"/>
      <c r="B844" s="187"/>
      <c r="D844" s="168"/>
      <c r="E844" s="201"/>
      <c r="F844" s="170"/>
      <c r="G844" s="171"/>
      <c r="H844" s="171"/>
      <c r="I844" s="164" t="str">
        <f t="shared" si="26"/>
        <v/>
      </c>
      <c r="N844" s="189"/>
      <c r="O844" s="189"/>
      <c r="Q844" t="str">
        <f t="shared" si="27"/>
        <v/>
      </c>
    </row>
    <row r="845" spans="1:17" ht="16.2" thickBot="1">
      <c r="A845" s="184"/>
      <c r="B845" s="187"/>
      <c r="D845" s="168"/>
      <c r="E845" s="201"/>
      <c r="F845" s="170"/>
      <c r="G845" s="171"/>
      <c r="H845" s="171"/>
      <c r="I845" s="164" t="str">
        <f t="shared" si="26"/>
        <v/>
      </c>
      <c r="N845" s="189"/>
      <c r="O845" s="189"/>
      <c r="Q845" t="str">
        <f t="shared" si="27"/>
        <v/>
      </c>
    </row>
    <row r="846" spans="1:17" ht="16.2" thickBot="1">
      <c r="A846" s="184"/>
      <c r="B846" s="187"/>
      <c r="D846" s="168"/>
      <c r="E846" s="201"/>
      <c r="F846" s="170"/>
      <c r="G846" s="171"/>
      <c r="H846" s="171"/>
      <c r="I846" s="164" t="str">
        <f t="shared" si="26"/>
        <v/>
      </c>
      <c r="N846" s="189"/>
      <c r="O846" s="189"/>
      <c r="Q846" t="str">
        <f t="shared" si="27"/>
        <v/>
      </c>
    </row>
    <row r="847" spans="1:17" ht="16.2" thickBot="1">
      <c r="A847" s="184"/>
      <c r="B847" s="187"/>
      <c r="D847" s="168"/>
      <c r="E847" s="201"/>
      <c r="F847" s="170"/>
      <c r="G847" s="171"/>
      <c r="H847" s="171"/>
      <c r="I847" s="164" t="str">
        <f t="shared" si="26"/>
        <v/>
      </c>
      <c r="N847" s="189"/>
      <c r="O847" s="189"/>
      <c r="Q847" t="str">
        <f t="shared" si="27"/>
        <v/>
      </c>
    </row>
    <row r="848" spans="1:17" ht="16.2" thickBot="1">
      <c r="A848" s="184"/>
      <c r="B848" s="187"/>
      <c r="D848" s="168"/>
      <c r="E848" s="201"/>
      <c r="F848" s="170"/>
      <c r="G848" s="171"/>
      <c r="H848" s="171"/>
      <c r="I848" s="164" t="str">
        <f t="shared" si="26"/>
        <v/>
      </c>
      <c r="N848" s="189"/>
      <c r="O848" s="189"/>
      <c r="Q848" t="str">
        <f t="shared" si="27"/>
        <v/>
      </c>
    </row>
    <row r="849" spans="1:17" ht="16.2" thickBot="1">
      <c r="A849" s="184"/>
      <c r="B849" s="187"/>
      <c r="D849" s="168"/>
      <c r="E849" s="201"/>
      <c r="F849" s="170"/>
      <c r="G849" s="171"/>
      <c r="H849" s="171"/>
      <c r="I849" s="164" t="str">
        <f t="shared" si="26"/>
        <v/>
      </c>
      <c r="N849" s="189"/>
      <c r="O849" s="189"/>
      <c r="Q849" t="str">
        <f t="shared" si="27"/>
        <v/>
      </c>
    </row>
    <row r="850" spans="1:17" ht="16.2" thickBot="1">
      <c r="A850" s="184"/>
      <c r="B850" s="187"/>
      <c r="D850" s="168"/>
      <c r="E850" s="201"/>
      <c r="F850" s="170"/>
      <c r="G850" s="171"/>
      <c r="H850" s="171"/>
      <c r="I850" s="164" t="str">
        <f t="shared" si="26"/>
        <v/>
      </c>
      <c r="N850" s="189"/>
      <c r="O850" s="189"/>
      <c r="Q850" t="str">
        <f t="shared" si="27"/>
        <v/>
      </c>
    </row>
    <row r="851" spans="1:17" ht="16.2" thickBot="1">
      <c r="A851" s="184"/>
      <c r="B851" s="187"/>
      <c r="D851" s="168"/>
      <c r="E851" s="201"/>
      <c r="F851" s="170"/>
      <c r="G851" s="171"/>
      <c r="H851" s="171"/>
      <c r="I851" s="164" t="str">
        <f t="shared" si="26"/>
        <v/>
      </c>
      <c r="N851" s="189"/>
      <c r="O851" s="189"/>
      <c r="Q851" t="str">
        <f t="shared" si="27"/>
        <v/>
      </c>
    </row>
    <row r="852" spans="1:17" ht="16.2" thickBot="1">
      <c r="A852" s="184"/>
      <c r="B852" s="187"/>
      <c r="D852" s="168"/>
      <c r="E852" s="201"/>
      <c r="F852" s="170"/>
      <c r="G852" s="171"/>
      <c r="H852" s="171"/>
      <c r="I852" s="164" t="str">
        <f t="shared" si="26"/>
        <v/>
      </c>
      <c r="N852" s="189"/>
      <c r="O852" s="189"/>
      <c r="Q852" t="str">
        <f t="shared" si="27"/>
        <v/>
      </c>
    </row>
    <row r="853" spans="1:17" ht="16.2" thickBot="1">
      <c r="A853" s="184"/>
      <c r="B853" s="187"/>
      <c r="D853" s="168"/>
      <c r="E853" s="201"/>
      <c r="F853" s="170"/>
      <c r="G853" s="171"/>
      <c r="H853" s="171"/>
      <c r="I853" s="164" t="str">
        <f t="shared" si="26"/>
        <v/>
      </c>
      <c r="N853" s="189"/>
      <c r="O853" s="189"/>
      <c r="Q853" t="str">
        <f t="shared" si="27"/>
        <v/>
      </c>
    </row>
    <row r="854" spans="1:17" ht="16.2" thickBot="1">
      <c r="A854" s="184"/>
      <c r="B854" s="187"/>
      <c r="D854" s="168"/>
      <c r="E854" s="201"/>
      <c r="F854" s="170"/>
      <c r="G854" s="171"/>
      <c r="H854" s="171"/>
      <c r="I854" s="164" t="str">
        <f t="shared" si="26"/>
        <v/>
      </c>
      <c r="N854" s="189"/>
      <c r="O854" s="189"/>
      <c r="Q854" t="str">
        <f t="shared" si="27"/>
        <v/>
      </c>
    </row>
    <row r="855" spans="1:17" ht="16.2" thickBot="1">
      <c r="A855" s="184"/>
      <c r="B855" s="187"/>
      <c r="D855" s="168"/>
      <c r="E855" s="201"/>
      <c r="F855" s="170"/>
      <c r="G855" s="171"/>
      <c r="H855" s="171"/>
      <c r="I855" s="164" t="str">
        <f t="shared" si="26"/>
        <v/>
      </c>
      <c r="N855" s="189"/>
      <c r="O855" s="189"/>
      <c r="Q855" t="str">
        <f t="shared" si="27"/>
        <v/>
      </c>
    </row>
    <row r="856" spans="1:17" ht="16.2" thickBot="1">
      <c r="A856" s="184"/>
      <c r="B856" s="187"/>
      <c r="D856" s="168"/>
      <c r="E856" s="201"/>
      <c r="F856" s="170"/>
      <c r="G856" s="171"/>
      <c r="H856" s="171"/>
      <c r="I856" s="164" t="str">
        <f t="shared" si="26"/>
        <v/>
      </c>
      <c r="N856" s="189"/>
      <c r="O856" s="189"/>
      <c r="Q856" t="str">
        <f t="shared" si="27"/>
        <v/>
      </c>
    </row>
    <row r="857" spans="1:17" ht="16.2" thickBot="1">
      <c r="A857" s="184"/>
      <c r="B857" s="187"/>
      <c r="D857" s="168"/>
      <c r="E857" s="201"/>
      <c r="F857" s="170"/>
      <c r="G857" s="171"/>
      <c r="H857" s="171"/>
      <c r="I857" s="164" t="str">
        <f t="shared" si="26"/>
        <v/>
      </c>
      <c r="N857" s="189"/>
      <c r="O857" s="189"/>
      <c r="Q857" t="str">
        <f t="shared" si="27"/>
        <v/>
      </c>
    </row>
    <row r="858" spans="1:17" ht="16.2" thickBot="1">
      <c r="A858" s="184"/>
      <c r="B858" s="187"/>
      <c r="D858" s="168"/>
      <c r="E858" s="201"/>
      <c r="F858" s="170"/>
      <c r="G858" s="171"/>
      <c r="H858" s="171"/>
      <c r="I858" s="164" t="str">
        <f t="shared" si="26"/>
        <v/>
      </c>
      <c r="N858" s="189"/>
      <c r="O858" s="189"/>
      <c r="Q858" t="str">
        <f t="shared" si="27"/>
        <v/>
      </c>
    </row>
    <row r="859" spans="1:17" ht="16.2" thickBot="1">
      <c r="A859" s="184"/>
      <c r="B859" s="187"/>
      <c r="D859" s="168"/>
      <c r="E859" s="201"/>
      <c r="F859" s="170"/>
      <c r="G859" s="171"/>
      <c r="H859" s="171"/>
      <c r="I859" s="164" t="str">
        <f t="shared" si="26"/>
        <v/>
      </c>
      <c r="N859" s="189"/>
      <c r="O859" s="189"/>
      <c r="Q859" t="str">
        <f t="shared" si="27"/>
        <v/>
      </c>
    </row>
    <row r="860" spans="1:17" ht="16.2" thickBot="1">
      <c r="A860" s="184"/>
      <c r="B860" s="187"/>
      <c r="D860" s="168"/>
      <c r="E860" s="201"/>
      <c r="F860" s="170"/>
      <c r="G860" s="171"/>
      <c r="H860" s="171"/>
      <c r="I860" s="164" t="str">
        <f t="shared" si="26"/>
        <v/>
      </c>
      <c r="N860" s="189"/>
      <c r="O860" s="189"/>
      <c r="Q860" t="str">
        <f t="shared" si="27"/>
        <v/>
      </c>
    </row>
    <row r="861" spans="1:17" ht="16.2" thickBot="1">
      <c r="A861" s="184"/>
      <c r="B861" s="187"/>
      <c r="D861" s="168"/>
      <c r="E861" s="201"/>
      <c r="F861" s="170"/>
      <c r="G861" s="171"/>
      <c r="H861" s="171"/>
      <c r="I861" s="164" t="str">
        <f t="shared" si="26"/>
        <v/>
      </c>
      <c r="N861" s="189"/>
      <c r="O861" s="189"/>
      <c r="Q861" t="str">
        <f t="shared" si="27"/>
        <v/>
      </c>
    </row>
    <row r="862" spans="1:17" ht="16.2" thickBot="1">
      <c r="A862" s="184"/>
      <c r="B862" s="187"/>
      <c r="D862" s="168"/>
      <c r="E862" s="201"/>
      <c r="F862" s="170"/>
      <c r="G862" s="171"/>
      <c r="H862" s="171"/>
      <c r="I862" s="164" t="str">
        <f t="shared" si="26"/>
        <v/>
      </c>
      <c r="N862" s="189"/>
      <c r="O862" s="189"/>
      <c r="Q862" t="str">
        <f t="shared" si="27"/>
        <v/>
      </c>
    </row>
    <row r="863" spans="1:17" ht="16.2" thickBot="1">
      <c r="A863" s="184"/>
      <c r="B863" s="187"/>
      <c r="D863" s="168"/>
      <c r="E863" s="201"/>
      <c r="F863" s="170"/>
      <c r="G863" s="171"/>
      <c r="H863" s="171"/>
      <c r="I863" s="164" t="str">
        <f t="shared" si="26"/>
        <v/>
      </c>
      <c r="N863" s="189"/>
      <c r="O863" s="189"/>
      <c r="Q863" t="str">
        <f t="shared" si="27"/>
        <v/>
      </c>
    </row>
    <row r="864" spans="1:17" ht="16.2" thickBot="1">
      <c r="A864" s="184"/>
      <c r="B864" s="187"/>
      <c r="D864" s="168"/>
      <c r="E864" s="201"/>
      <c r="F864" s="170"/>
      <c r="G864" s="171"/>
      <c r="H864" s="171"/>
      <c r="I864" s="164" t="str">
        <f t="shared" si="26"/>
        <v/>
      </c>
      <c r="N864" s="189"/>
      <c r="O864" s="189"/>
      <c r="Q864" t="str">
        <f t="shared" si="27"/>
        <v/>
      </c>
    </row>
    <row r="865" spans="1:17" ht="16.2" thickBot="1">
      <c r="A865" s="184"/>
      <c r="B865" s="187"/>
      <c r="D865" s="168"/>
      <c r="E865" s="201"/>
      <c r="F865" s="170"/>
      <c r="G865" s="171"/>
      <c r="H865" s="171"/>
      <c r="I865" s="164" t="str">
        <f t="shared" si="26"/>
        <v/>
      </c>
      <c r="N865" s="189"/>
      <c r="O865" s="189"/>
      <c r="Q865" t="str">
        <f t="shared" si="27"/>
        <v/>
      </c>
    </row>
    <row r="866" spans="1:17" ht="16.2" thickBot="1">
      <c r="A866" s="184"/>
      <c r="B866" s="187"/>
      <c r="D866" s="168"/>
      <c r="E866" s="201"/>
      <c r="F866" s="170"/>
      <c r="G866" s="171"/>
      <c r="H866" s="171"/>
      <c r="I866" s="164" t="str">
        <f t="shared" si="26"/>
        <v/>
      </c>
      <c r="N866" s="189"/>
      <c r="O866" s="189"/>
      <c r="Q866" t="str">
        <f t="shared" si="27"/>
        <v/>
      </c>
    </row>
    <row r="867" spans="1:17" ht="16.2" thickBot="1">
      <c r="A867" s="184"/>
      <c r="B867" s="187"/>
      <c r="D867" s="168"/>
      <c r="E867" s="201"/>
      <c r="F867" s="170"/>
      <c r="G867" s="171"/>
      <c r="H867" s="171"/>
      <c r="I867" s="164" t="str">
        <f t="shared" si="26"/>
        <v/>
      </c>
      <c r="N867" s="189"/>
      <c r="O867" s="189"/>
      <c r="Q867" t="str">
        <f t="shared" si="27"/>
        <v/>
      </c>
    </row>
    <row r="868" spans="1:17" ht="16.2" thickBot="1">
      <c r="A868" s="184"/>
      <c r="B868" s="187"/>
      <c r="D868" s="168"/>
      <c r="E868" s="201"/>
      <c r="F868" s="170"/>
      <c r="G868" s="171"/>
      <c r="H868" s="171"/>
      <c r="I868" s="164" t="str">
        <f t="shared" si="26"/>
        <v/>
      </c>
      <c r="N868" s="189"/>
      <c r="O868" s="189"/>
      <c r="Q868" t="str">
        <f t="shared" si="27"/>
        <v/>
      </c>
    </row>
    <row r="869" spans="1:17" ht="16.2" thickBot="1">
      <c r="A869" s="184"/>
      <c r="B869" s="187"/>
      <c r="D869" s="168"/>
      <c r="E869" s="201"/>
      <c r="F869" s="170"/>
      <c r="G869" s="171"/>
      <c r="H869" s="171"/>
      <c r="I869" s="164" t="str">
        <f t="shared" si="26"/>
        <v/>
      </c>
      <c r="N869" s="189"/>
      <c r="O869" s="189"/>
      <c r="Q869" t="str">
        <f t="shared" si="27"/>
        <v/>
      </c>
    </row>
    <row r="870" spans="1:17" ht="16.2" thickBot="1">
      <c r="A870" s="184"/>
      <c r="B870" s="187"/>
      <c r="D870" s="168"/>
      <c r="E870" s="201"/>
      <c r="F870" s="170"/>
      <c r="G870" s="171"/>
      <c r="H870" s="171"/>
      <c r="I870" s="164" t="str">
        <f t="shared" si="26"/>
        <v/>
      </c>
      <c r="N870" s="189"/>
      <c r="O870" s="189"/>
      <c r="Q870" t="str">
        <f t="shared" si="27"/>
        <v/>
      </c>
    </row>
    <row r="871" spans="1:17" ht="16.2" thickBot="1">
      <c r="A871" s="184"/>
      <c r="B871" s="187"/>
      <c r="D871" s="168"/>
      <c r="E871" s="201"/>
      <c r="F871" s="170"/>
      <c r="G871" s="171"/>
      <c r="H871" s="171"/>
      <c r="I871" s="164" t="str">
        <f t="shared" si="26"/>
        <v/>
      </c>
      <c r="N871" s="189"/>
      <c r="O871" s="189"/>
      <c r="Q871" t="str">
        <f t="shared" si="27"/>
        <v/>
      </c>
    </row>
    <row r="872" spans="1:17" ht="16.2" thickBot="1">
      <c r="A872" s="184"/>
      <c r="B872" s="187"/>
      <c r="D872" s="168"/>
      <c r="E872" s="201"/>
      <c r="F872" s="170"/>
      <c r="G872" s="171"/>
      <c r="H872" s="171"/>
      <c r="I872" s="164" t="str">
        <f t="shared" si="26"/>
        <v/>
      </c>
      <c r="N872" s="189"/>
      <c r="O872" s="189"/>
      <c r="Q872" t="str">
        <f t="shared" si="27"/>
        <v/>
      </c>
    </row>
    <row r="873" spans="1:17" ht="16.2" thickBot="1">
      <c r="A873" s="184"/>
      <c r="B873" s="187"/>
      <c r="D873" s="168"/>
      <c r="E873" s="201"/>
      <c r="F873" s="170"/>
      <c r="G873" s="171"/>
      <c r="H873" s="171"/>
      <c r="I873" s="164" t="str">
        <f t="shared" si="26"/>
        <v/>
      </c>
      <c r="N873" s="189"/>
      <c r="O873" s="189"/>
      <c r="Q873" t="str">
        <f t="shared" si="27"/>
        <v/>
      </c>
    </row>
    <row r="874" spans="1:17" ht="16.2" thickBot="1">
      <c r="A874" s="184"/>
      <c r="B874" s="187"/>
      <c r="D874" s="168"/>
      <c r="E874" s="201"/>
      <c r="F874" s="170"/>
      <c r="G874" s="171"/>
      <c r="H874" s="171"/>
      <c r="I874" s="164" t="str">
        <f t="shared" si="26"/>
        <v/>
      </c>
      <c r="N874" s="189"/>
      <c r="O874" s="189"/>
      <c r="Q874" t="str">
        <f t="shared" si="27"/>
        <v/>
      </c>
    </row>
    <row r="875" spans="1:17" ht="16.2" thickBot="1">
      <c r="A875" s="184"/>
      <c r="B875" s="187"/>
      <c r="D875" s="168"/>
      <c r="E875" s="201"/>
      <c r="F875" s="170"/>
      <c r="G875" s="171"/>
      <c r="H875" s="171"/>
      <c r="I875" s="164" t="str">
        <f t="shared" si="26"/>
        <v/>
      </c>
      <c r="N875" s="189"/>
      <c r="O875" s="189"/>
      <c r="Q875" t="str">
        <f t="shared" si="27"/>
        <v/>
      </c>
    </row>
    <row r="876" spans="1:17" ht="16.2" thickBot="1">
      <c r="A876" s="184"/>
      <c r="B876" s="187"/>
      <c r="D876" s="168"/>
      <c r="E876" s="201"/>
      <c r="F876" s="170"/>
      <c r="G876" s="171"/>
      <c r="H876" s="171"/>
      <c r="I876" s="164" t="str">
        <f t="shared" si="26"/>
        <v/>
      </c>
      <c r="N876" s="189"/>
      <c r="O876" s="189"/>
      <c r="Q876" t="str">
        <f t="shared" si="27"/>
        <v/>
      </c>
    </row>
    <row r="877" spans="1:17" ht="16.2" thickBot="1">
      <c r="A877" s="184"/>
      <c r="B877" s="187"/>
      <c r="D877" s="168"/>
      <c r="E877" s="201"/>
      <c r="F877" s="170"/>
      <c r="G877" s="171"/>
      <c r="H877" s="171"/>
      <c r="I877" s="164" t="str">
        <f t="shared" si="26"/>
        <v/>
      </c>
      <c r="N877" s="189"/>
      <c r="O877" s="189"/>
      <c r="Q877" t="str">
        <f t="shared" si="27"/>
        <v/>
      </c>
    </row>
    <row r="878" spans="1:17" ht="16.2" thickBot="1">
      <c r="A878" s="184"/>
      <c r="B878" s="187"/>
      <c r="D878" s="168"/>
      <c r="E878" s="201"/>
      <c r="F878" s="170"/>
      <c r="G878" s="171"/>
      <c r="H878" s="171"/>
      <c r="I878" s="164" t="str">
        <f t="shared" si="26"/>
        <v/>
      </c>
      <c r="N878" s="189"/>
      <c r="O878" s="189"/>
      <c r="Q878" t="str">
        <f t="shared" si="27"/>
        <v/>
      </c>
    </row>
    <row r="879" spans="1:17" ht="16.2" thickBot="1">
      <c r="A879" s="184"/>
      <c r="B879" s="187"/>
      <c r="D879" s="168"/>
      <c r="E879" s="201"/>
      <c r="F879" s="170"/>
      <c r="G879" s="171"/>
      <c r="H879" s="171"/>
      <c r="I879" s="164" t="str">
        <f t="shared" si="26"/>
        <v/>
      </c>
      <c r="N879" s="189"/>
      <c r="O879" s="189"/>
      <c r="Q879" t="str">
        <f t="shared" si="27"/>
        <v/>
      </c>
    </row>
    <row r="880" spans="1:17" ht="16.2" thickBot="1">
      <c r="A880" s="184"/>
      <c r="B880" s="187"/>
      <c r="D880" s="168"/>
      <c r="E880" s="201"/>
      <c r="F880" s="170"/>
      <c r="G880" s="171"/>
      <c r="H880" s="171"/>
      <c r="I880" s="164" t="str">
        <f t="shared" si="26"/>
        <v/>
      </c>
      <c r="N880" s="189"/>
      <c r="O880" s="189"/>
      <c r="Q880" t="str">
        <f t="shared" si="27"/>
        <v/>
      </c>
    </row>
    <row r="881" spans="1:17" ht="16.2" thickBot="1">
      <c r="A881" s="184"/>
      <c r="B881" s="187"/>
      <c r="D881" s="168"/>
      <c r="E881" s="201"/>
      <c r="F881" s="170"/>
      <c r="G881" s="171"/>
      <c r="H881" s="171"/>
      <c r="I881" s="164" t="str">
        <f t="shared" si="26"/>
        <v/>
      </c>
      <c r="N881" s="189"/>
      <c r="O881" s="189"/>
      <c r="Q881" t="str">
        <f t="shared" si="27"/>
        <v/>
      </c>
    </row>
    <row r="882" spans="1:17" ht="16.2" thickBot="1">
      <c r="A882" s="184"/>
      <c r="B882" s="187"/>
      <c r="D882" s="168"/>
      <c r="E882" s="201"/>
      <c r="F882" s="170"/>
      <c r="G882" s="171"/>
      <c r="H882" s="171"/>
      <c r="I882" s="164" t="str">
        <f t="shared" si="26"/>
        <v/>
      </c>
      <c r="N882" s="189"/>
      <c r="O882" s="189"/>
      <c r="Q882" t="str">
        <f t="shared" si="27"/>
        <v/>
      </c>
    </row>
    <row r="883" spans="1:17" ht="16.2" thickBot="1">
      <c r="A883" s="184"/>
      <c r="B883" s="187"/>
      <c r="D883" s="168"/>
      <c r="E883" s="201"/>
      <c r="F883" s="170"/>
      <c r="G883" s="171"/>
      <c r="H883" s="171"/>
      <c r="I883" s="164" t="str">
        <f t="shared" si="26"/>
        <v/>
      </c>
      <c r="N883" s="189"/>
      <c r="O883" s="189"/>
      <c r="Q883" t="str">
        <f t="shared" si="27"/>
        <v/>
      </c>
    </row>
    <row r="884" spans="1:17" ht="16.2" thickBot="1">
      <c r="A884" s="184"/>
      <c r="B884" s="187"/>
      <c r="D884" s="168"/>
      <c r="E884" s="201"/>
      <c r="F884" s="170"/>
      <c r="G884" s="171"/>
      <c r="H884" s="171"/>
      <c r="I884" s="164" t="str">
        <f t="shared" si="26"/>
        <v/>
      </c>
      <c r="N884" s="189"/>
      <c r="O884" s="189"/>
      <c r="Q884" t="str">
        <f t="shared" si="27"/>
        <v/>
      </c>
    </row>
    <row r="885" spans="1:17" ht="16.2" thickBot="1">
      <c r="A885" s="184"/>
      <c r="B885" s="187"/>
      <c r="D885" s="168"/>
      <c r="E885" s="201"/>
      <c r="F885" s="170"/>
      <c r="G885" s="171"/>
      <c r="H885" s="171"/>
      <c r="I885" s="164" t="str">
        <f t="shared" si="26"/>
        <v/>
      </c>
      <c r="N885" s="189"/>
      <c r="O885" s="189"/>
      <c r="Q885" t="str">
        <f t="shared" si="27"/>
        <v/>
      </c>
    </row>
    <row r="886" spans="1:17" ht="16.2" thickBot="1">
      <c r="A886" s="184"/>
      <c r="B886" s="187"/>
      <c r="D886" s="168"/>
      <c r="E886" s="201"/>
      <c r="F886" s="170"/>
      <c r="G886" s="171"/>
      <c r="H886" s="171"/>
      <c r="I886" s="164" t="str">
        <f t="shared" si="26"/>
        <v/>
      </c>
      <c r="N886" s="189"/>
      <c r="O886" s="189"/>
      <c r="Q886" t="str">
        <f t="shared" si="27"/>
        <v/>
      </c>
    </row>
    <row r="887" spans="1:17" ht="16.2" thickBot="1">
      <c r="A887" s="184"/>
      <c r="B887" s="187"/>
      <c r="D887" s="168"/>
      <c r="E887" s="201"/>
      <c r="F887" s="170"/>
      <c r="G887" s="171"/>
      <c r="H887" s="171"/>
      <c r="I887" s="164" t="str">
        <f t="shared" si="26"/>
        <v/>
      </c>
      <c r="N887" s="189"/>
      <c r="O887" s="189"/>
      <c r="Q887" t="str">
        <f t="shared" si="27"/>
        <v/>
      </c>
    </row>
    <row r="888" spans="1:17" ht="16.2" thickBot="1">
      <c r="A888" s="184"/>
      <c r="B888" s="187"/>
      <c r="D888" s="168"/>
      <c r="E888" s="201"/>
      <c r="F888" s="170"/>
      <c r="G888" s="171"/>
      <c r="H888" s="171"/>
      <c r="I888" s="164" t="str">
        <f t="shared" si="26"/>
        <v/>
      </c>
      <c r="N888" s="189"/>
      <c r="O888" s="189"/>
      <c r="Q888" t="str">
        <f t="shared" si="27"/>
        <v/>
      </c>
    </row>
    <row r="889" spans="1:17" ht="16.2" thickBot="1">
      <c r="A889" s="184"/>
      <c r="B889" s="187"/>
      <c r="D889" s="168"/>
      <c r="E889" s="201"/>
      <c r="F889" s="170"/>
      <c r="G889" s="171"/>
      <c r="H889" s="171"/>
      <c r="I889" s="164" t="str">
        <f t="shared" si="26"/>
        <v/>
      </c>
      <c r="N889" s="189"/>
      <c r="O889" s="189"/>
      <c r="Q889" t="str">
        <f t="shared" si="27"/>
        <v/>
      </c>
    </row>
    <row r="890" spans="1:17" ht="16.2" thickBot="1">
      <c r="A890" s="184"/>
      <c r="B890" s="187"/>
      <c r="D890" s="168"/>
      <c r="E890" s="201"/>
      <c r="F890" s="170"/>
      <c r="G890" s="171"/>
      <c r="H890" s="171"/>
      <c r="I890" s="164" t="str">
        <f t="shared" si="26"/>
        <v/>
      </c>
      <c r="N890" s="189"/>
      <c r="O890" s="189"/>
      <c r="Q890" t="str">
        <f t="shared" si="27"/>
        <v/>
      </c>
    </row>
    <row r="891" spans="1:17" ht="16.2" thickBot="1">
      <c r="A891" s="184"/>
      <c r="B891" s="187"/>
      <c r="D891" s="168"/>
      <c r="E891" s="201"/>
      <c r="F891" s="170"/>
      <c r="G891" s="171"/>
      <c r="H891" s="171"/>
      <c r="I891" s="164" t="str">
        <f t="shared" si="26"/>
        <v/>
      </c>
      <c r="N891" s="189"/>
      <c r="O891" s="189"/>
      <c r="Q891" t="str">
        <f t="shared" si="27"/>
        <v/>
      </c>
    </row>
    <row r="892" spans="1:17" ht="16.2" thickBot="1">
      <c r="A892" s="184"/>
      <c r="B892" s="187"/>
      <c r="D892" s="168"/>
      <c r="E892" s="201"/>
      <c r="F892" s="170"/>
      <c r="G892" s="171"/>
      <c r="H892" s="171"/>
      <c r="I892" s="164" t="str">
        <f t="shared" si="26"/>
        <v/>
      </c>
      <c r="N892" s="189"/>
      <c r="O892" s="189"/>
      <c r="Q892" t="str">
        <f t="shared" si="27"/>
        <v/>
      </c>
    </row>
    <row r="893" spans="1:17" ht="16.2" thickBot="1">
      <c r="A893" s="184"/>
      <c r="B893" s="187"/>
      <c r="D893" s="168"/>
      <c r="E893" s="201"/>
      <c r="F893" s="170"/>
      <c r="G893" s="171"/>
      <c r="H893" s="171"/>
      <c r="I893" s="164" t="str">
        <f t="shared" si="26"/>
        <v/>
      </c>
      <c r="N893" s="189"/>
      <c r="O893" s="189"/>
      <c r="Q893" t="str">
        <f t="shared" si="27"/>
        <v/>
      </c>
    </row>
    <row r="894" spans="1:17" ht="16.2" thickBot="1">
      <c r="A894" s="184"/>
      <c r="B894" s="187"/>
      <c r="D894" s="168"/>
      <c r="E894" s="201"/>
      <c r="F894" s="170"/>
      <c r="G894" s="171"/>
      <c r="H894" s="171"/>
      <c r="I894" s="164" t="str">
        <f t="shared" si="26"/>
        <v/>
      </c>
      <c r="N894" s="189"/>
      <c r="O894" s="189"/>
      <c r="Q894" t="str">
        <f t="shared" si="27"/>
        <v/>
      </c>
    </row>
    <row r="895" spans="1:17" ht="16.2" thickBot="1">
      <c r="A895" s="184"/>
      <c r="B895" s="187"/>
      <c r="D895" s="168"/>
      <c r="E895" s="201"/>
      <c r="F895" s="170"/>
      <c r="G895" s="171"/>
      <c r="H895" s="171"/>
      <c r="I895" s="164" t="str">
        <f t="shared" si="26"/>
        <v/>
      </c>
      <c r="N895" s="189"/>
      <c r="O895" s="189"/>
      <c r="Q895" t="str">
        <f t="shared" si="27"/>
        <v/>
      </c>
    </row>
    <row r="896" spans="1:17" ht="16.2" thickBot="1">
      <c r="A896" s="184"/>
      <c r="B896" s="187"/>
      <c r="D896" s="168"/>
      <c r="E896" s="201"/>
      <c r="F896" s="170"/>
      <c r="G896" s="171"/>
      <c r="H896" s="171"/>
      <c r="I896" s="164" t="str">
        <f t="shared" si="26"/>
        <v/>
      </c>
      <c r="N896" s="189"/>
      <c r="O896" s="189"/>
      <c r="Q896" t="str">
        <f t="shared" si="27"/>
        <v/>
      </c>
    </row>
    <row r="897" spans="1:17" ht="16.2" thickBot="1">
      <c r="A897" s="184"/>
      <c r="B897" s="187"/>
      <c r="D897" s="168"/>
      <c r="E897" s="201"/>
      <c r="F897" s="170"/>
      <c r="G897" s="171"/>
      <c r="H897" s="171"/>
      <c r="I897" s="164" t="str">
        <f t="shared" si="26"/>
        <v/>
      </c>
      <c r="N897" s="189"/>
      <c r="O897" s="189"/>
      <c r="Q897" t="str">
        <f t="shared" si="27"/>
        <v/>
      </c>
    </row>
    <row r="898" spans="1:17" ht="16.2" thickBot="1">
      <c r="A898" s="184"/>
      <c r="B898" s="187"/>
      <c r="D898" s="168"/>
      <c r="E898" s="201"/>
      <c r="F898" s="170"/>
      <c r="G898" s="171"/>
      <c r="H898" s="171"/>
      <c r="I898" s="164" t="str">
        <f t="shared" si="26"/>
        <v/>
      </c>
      <c r="N898" s="189"/>
      <c r="O898" s="189"/>
      <c r="Q898" t="str">
        <f t="shared" si="27"/>
        <v/>
      </c>
    </row>
    <row r="899" spans="1:17" ht="16.2" thickBot="1">
      <c r="A899" s="184"/>
      <c r="B899" s="187"/>
      <c r="D899" s="168"/>
      <c r="E899" s="201"/>
      <c r="F899" s="170"/>
      <c r="G899" s="171"/>
      <c r="H899" s="171"/>
      <c r="I899" s="164" t="str">
        <f t="shared" ref="I899:I962" si="28">IF(C899="","",LOGNORMDIST(EXP(C899),K$3,K$4))</f>
        <v/>
      </c>
      <c r="N899" s="189"/>
      <c r="O899" s="189"/>
      <c r="Q899" t="str">
        <f t="shared" ref="Q899:Q962" si="29">IF(C899="","",(1/EXP(C899))   *   EXP(  -POWER( (C899-K$3),2 ) / (2*K$4*K$4)   )    /    (K$4*SQRT(2*PI())))</f>
        <v/>
      </c>
    </row>
    <row r="900" spans="1:17" ht="16.2" thickBot="1">
      <c r="A900" s="184"/>
      <c r="B900" s="187"/>
      <c r="D900" s="168"/>
      <c r="E900" s="201"/>
      <c r="F900" s="170"/>
      <c r="G900" s="171"/>
      <c r="H900" s="171"/>
      <c r="I900" s="164" t="str">
        <f t="shared" si="28"/>
        <v/>
      </c>
      <c r="N900" s="189"/>
      <c r="O900" s="189"/>
      <c r="Q900" t="str">
        <f t="shared" si="29"/>
        <v/>
      </c>
    </row>
    <row r="901" spans="1:17" ht="16.2" thickBot="1">
      <c r="A901" s="184"/>
      <c r="B901" s="187"/>
      <c r="D901" s="168"/>
      <c r="E901" s="201"/>
      <c r="F901" s="170"/>
      <c r="G901" s="171"/>
      <c r="H901" s="171"/>
      <c r="I901" s="164" t="str">
        <f t="shared" si="28"/>
        <v/>
      </c>
      <c r="N901" s="189"/>
      <c r="O901" s="189"/>
      <c r="Q901" t="str">
        <f t="shared" si="29"/>
        <v/>
      </c>
    </row>
    <row r="902" spans="1:17" ht="16.2" thickBot="1">
      <c r="A902" s="184"/>
      <c r="B902" s="187"/>
      <c r="D902" s="168"/>
      <c r="E902" s="201"/>
      <c r="F902" s="170"/>
      <c r="G902" s="171"/>
      <c r="H902" s="171"/>
      <c r="I902" s="164" t="str">
        <f t="shared" si="28"/>
        <v/>
      </c>
      <c r="N902" s="189"/>
      <c r="O902" s="189"/>
      <c r="Q902" t="str">
        <f t="shared" si="29"/>
        <v/>
      </c>
    </row>
    <row r="903" spans="1:17" ht="16.2" thickBot="1">
      <c r="A903" s="184"/>
      <c r="B903" s="187"/>
      <c r="D903" s="168"/>
      <c r="E903" s="201"/>
      <c r="F903" s="170"/>
      <c r="G903" s="171"/>
      <c r="H903" s="171"/>
      <c r="I903" s="164" t="str">
        <f t="shared" si="28"/>
        <v/>
      </c>
      <c r="N903" s="189"/>
      <c r="O903" s="189"/>
      <c r="Q903" t="str">
        <f t="shared" si="29"/>
        <v/>
      </c>
    </row>
    <row r="904" spans="1:17" ht="16.2" thickBot="1">
      <c r="A904" s="184"/>
      <c r="B904" s="187"/>
      <c r="D904" s="168"/>
      <c r="E904" s="201"/>
      <c r="F904" s="170"/>
      <c r="G904" s="171"/>
      <c r="H904" s="171"/>
      <c r="I904" s="164" t="str">
        <f t="shared" si="28"/>
        <v/>
      </c>
      <c r="N904" s="189"/>
      <c r="O904" s="189"/>
      <c r="Q904" t="str">
        <f t="shared" si="29"/>
        <v/>
      </c>
    </row>
    <row r="905" spans="1:17" ht="16.2" thickBot="1">
      <c r="A905" s="184"/>
      <c r="B905" s="187"/>
      <c r="D905" s="168"/>
      <c r="E905" s="201"/>
      <c r="F905" s="170"/>
      <c r="G905" s="171"/>
      <c r="H905" s="171"/>
      <c r="I905" s="164" t="str">
        <f t="shared" si="28"/>
        <v/>
      </c>
      <c r="N905" s="189"/>
      <c r="O905" s="189"/>
      <c r="Q905" t="str">
        <f t="shared" si="29"/>
        <v/>
      </c>
    </row>
    <row r="906" spans="1:17" ht="16.2" thickBot="1">
      <c r="A906" s="184"/>
      <c r="B906" s="187"/>
      <c r="D906" s="168"/>
      <c r="E906" s="201"/>
      <c r="F906" s="170"/>
      <c r="G906" s="171"/>
      <c r="H906" s="171"/>
      <c r="I906" s="164" t="str">
        <f t="shared" si="28"/>
        <v/>
      </c>
      <c r="N906" s="189"/>
      <c r="O906" s="189"/>
      <c r="Q906" t="str">
        <f t="shared" si="29"/>
        <v/>
      </c>
    </row>
    <row r="907" spans="1:17" ht="16.2" thickBot="1">
      <c r="A907" s="184"/>
      <c r="B907" s="187"/>
      <c r="D907" s="168"/>
      <c r="E907" s="201"/>
      <c r="F907" s="170"/>
      <c r="G907" s="171"/>
      <c r="H907" s="171"/>
      <c r="I907" s="164" t="str">
        <f t="shared" si="28"/>
        <v/>
      </c>
      <c r="N907" s="189"/>
      <c r="O907" s="189"/>
      <c r="Q907" t="str">
        <f t="shared" si="29"/>
        <v/>
      </c>
    </row>
    <row r="908" spans="1:17" ht="16.2" thickBot="1">
      <c r="A908" s="184"/>
      <c r="B908" s="187"/>
      <c r="D908" s="168"/>
      <c r="E908" s="201"/>
      <c r="F908" s="170"/>
      <c r="G908" s="171"/>
      <c r="H908" s="171"/>
      <c r="I908" s="164" t="str">
        <f t="shared" si="28"/>
        <v/>
      </c>
      <c r="N908" s="189"/>
      <c r="O908" s="189"/>
      <c r="Q908" t="str">
        <f t="shared" si="29"/>
        <v/>
      </c>
    </row>
    <row r="909" spans="1:17" ht="16.2" thickBot="1">
      <c r="A909" s="184"/>
      <c r="B909" s="187"/>
      <c r="D909" s="168"/>
      <c r="E909" s="201"/>
      <c r="F909" s="170"/>
      <c r="G909" s="171"/>
      <c r="H909" s="171"/>
      <c r="I909" s="164" t="str">
        <f t="shared" si="28"/>
        <v/>
      </c>
      <c r="N909" s="189"/>
      <c r="O909" s="189"/>
      <c r="Q909" t="str">
        <f t="shared" si="29"/>
        <v/>
      </c>
    </row>
    <row r="910" spans="1:17" ht="16.2" thickBot="1">
      <c r="A910" s="184"/>
      <c r="B910" s="187"/>
      <c r="D910" s="168"/>
      <c r="E910" s="201"/>
      <c r="F910" s="170"/>
      <c r="G910" s="171"/>
      <c r="H910" s="171"/>
      <c r="I910" s="164" t="str">
        <f t="shared" si="28"/>
        <v/>
      </c>
      <c r="N910" s="189"/>
      <c r="O910" s="189"/>
      <c r="Q910" t="str">
        <f t="shared" si="29"/>
        <v/>
      </c>
    </row>
    <row r="911" spans="1:17" ht="16.2" thickBot="1">
      <c r="A911" s="184"/>
      <c r="B911" s="187"/>
      <c r="D911" s="168"/>
      <c r="E911" s="201"/>
      <c r="F911" s="170"/>
      <c r="G911" s="171"/>
      <c r="H911" s="171"/>
      <c r="I911" s="164" t="str">
        <f t="shared" si="28"/>
        <v/>
      </c>
      <c r="N911" s="189"/>
      <c r="O911" s="189"/>
      <c r="Q911" t="str">
        <f t="shared" si="29"/>
        <v/>
      </c>
    </row>
    <row r="912" spans="1:17" ht="16.2" thickBot="1">
      <c r="A912" s="184"/>
      <c r="B912" s="187"/>
      <c r="D912" s="168"/>
      <c r="E912" s="201"/>
      <c r="F912" s="170"/>
      <c r="G912" s="171"/>
      <c r="H912" s="171"/>
      <c r="I912" s="164" t="str">
        <f t="shared" si="28"/>
        <v/>
      </c>
      <c r="N912" s="189"/>
      <c r="O912" s="189"/>
      <c r="Q912" t="str">
        <f t="shared" si="29"/>
        <v/>
      </c>
    </row>
    <row r="913" spans="1:17" ht="16.2" thickBot="1">
      <c r="A913" s="184"/>
      <c r="B913" s="187"/>
      <c r="D913" s="168"/>
      <c r="E913" s="201"/>
      <c r="F913" s="170"/>
      <c r="G913" s="171"/>
      <c r="H913" s="171"/>
      <c r="I913" s="164" t="str">
        <f t="shared" si="28"/>
        <v/>
      </c>
      <c r="N913" s="189"/>
      <c r="O913" s="189"/>
      <c r="Q913" t="str">
        <f t="shared" si="29"/>
        <v/>
      </c>
    </row>
    <row r="914" spans="1:17" ht="16.2" thickBot="1">
      <c r="A914" s="184"/>
      <c r="B914" s="187"/>
      <c r="D914" s="168"/>
      <c r="E914" s="201"/>
      <c r="F914" s="170"/>
      <c r="G914" s="171"/>
      <c r="H914" s="171"/>
      <c r="I914" s="164" t="str">
        <f t="shared" si="28"/>
        <v/>
      </c>
      <c r="N914" s="189"/>
      <c r="O914" s="189"/>
      <c r="Q914" t="str">
        <f t="shared" si="29"/>
        <v/>
      </c>
    </row>
    <row r="915" spans="1:17" ht="16.2" thickBot="1">
      <c r="A915" s="184"/>
      <c r="B915" s="187"/>
      <c r="D915" s="168"/>
      <c r="E915" s="201"/>
      <c r="F915" s="170"/>
      <c r="G915" s="171"/>
      <c r="H915" s="171"/>
      <c r="I915" s="164" t="str">
        <f t="shared" si="28"/>
        <v/>
      </c>
      <c r="N915" s="189"/>
      <c r="O915" s="189"/>
      <c r="Q915" t="str">
        <f t="shared" si="29"/>
        <v/>
      </c>
    </row>
    <row r="916" spans="1:17" ht="16.2" thickBot="1">
      <c r="A916" s="184"/>
      <c r="B916" s="187"/>
      <c r="D916" s="168"/>
      <c r="E916" s="201"/>
      <c r="F916" s="170"/>
      <c r="G916" s="171"/>
      <c r="H916" s="171"/>
      <c r="I916" s="164" t="str">
        <f t="shared" si="28"/>
        <v/>
      </c>
      <c r="N916" s="189"/>
      <c r="O916" s="189"/>
      <c r="Q916" t="str">
        <f t="shared" si="29"/>
        <v/>
      </c>
    </row>
    <row r="917" spans="1:17" ht="16.2" thickBot="1">
      <c r="A917" s="184"/>
      <c r="B917" s="187"/>
      <c r="D917" s="168"/>
      <c r="E917" s="201"/>
      <c r="F917" s="170"/>
      <c r="G917" s="171"/>
      <c r="H917" s="171"/>
      <c r="I917" s="164" t="str">
        <f t="shared" si="28"/>
        <v/>
      </c>
      <c r="N917" s="189"/>
      <c r="O917" s="189"/>
      <c r="Q917" t="str">
        <f t="shared" si="29"/>
        <v/>
      </c>
    </row>
    <row r="918" spans="1:17" ht="16.2" thickBot="1">
      <c r="A918" s="184"/>
      <c r="B918" s="187"/>
      <c r="D918" s="168"/>
      <c r="E918" s="201"/>
      <c r="F918" s="170"/>
      <c r="G918" s="171"/>
      <c r="H918" s="171"/>
      <c r="I918" s="164" t="str">
        <f t="shared" si="28"/>
        <v/>
      </c>
      <c r="N918" s="189"/>
      <c r="O918" s="189"/>
      <c r="Q918" t="str">
        <f t="shared" si="29"/>
        <v/>
      </c>
    </row>
    <row r="919" spans="1:17" ht="16.2" thickBot="1">
      <c r="A919" s="184"/>
      <c r="B919" s="187"/>
      <c r="D919" s="168"/>
      <c r="E919" s="201"/>
      <c r="F919" s="170"/>
      <c r="G919" s="171"/>
      <c r="H919" s="171"/>
      <c r="I919" s="164" t="str">
        <f t="shared" si="28"/>
        <v/>
      </c>
      <c r="N919" s="189"/>
      <c r="O919" s="189"/>
      <c r="Q919" t="str">
        <f t="shared" si="29"/>
        <v/>
      </c>
    </row>
    <row r="920" spans="1:17" ht="16.2" thickBot="1">
      <c r="A920" s="184"/>
      <c r="B920" s="187"/>
      <c r="D920" s="168"/>
      <c r="E920" s="201"/>
      <c r="F920" s="170"/>
      <c r="G920" s="171"/>
      <c r="H920" s="171"/>
      <c r="I920" s="164" t="str">
        <f t="shared" si="28"/>
        <v/>
      </c>
      <c r="N920" s="189"/>
      <c r="O920" s="189"/>
      <c r="Q920" t="str">
        <f t="shared" si="29"/>
        <v/>
      </c>
    </row>
    <row r="921" spans="1:17" ht="16.2" thickBot="1">
      <c r="A921" s="184"/>
      <c r="B921" s="187"/>
      <c r="D921" s="168"/>
      <c r="E921" s="201"/>
      <c r="F921" s="170"/>
      <c r="G921" s="171"/>
      <c r="H921" s="171"/>
      <c r="I921" s="164" t="str">
        <f t="shared" si="28"/>
        <v/>
      </c>
      <c r="N921" s="189"/>
      <c r="O921" s="189"/>
      <c r="Q921" t="str">
        <f t="shared" si="29"/>
        <v/>
      </c>
    </row>
    <row r="922" spans="1:17" ht="16.2" thickBot="1">
      <c r="A922" s="184"/>
      <c r="B922" s="187"/>
      <c r="D922" s="168"/>
      <c r="E922" s="201"/>
      <c r="F922" s="170"/>
      <c r="G922" s="171"/>
      <c r="H922" s="171"/>
      <c r="I922" s="164" t="str">
        <f t="shared" si="28"/>
        <v/>
      </c>
      <c r="N922" s="189"/>
      <c r="O922" s="189"/>
      <c r="Q922" t="str">
        <f t="shared" si="29"/>
        <v/>
      </c>
    </row>
    <row r="923" spans="1:17" ht="16.2" thickBot="1">
      <c r="A923" s="184"/>
      <c r="B923" s="187"/>
      <c r="D923" s="168"/>
      <c r="E923" s="201"/>
      <c r="F923" s="170"/>
      <c r="G923" s="171"/>
      <c r="H923" s="171"/>
      <c r="I923" s="164" t="str">
        <f t="shared" si="28"/>
        <v/>
      </c>
      <c r="N923" s="189"/>
      <c r="O923" s="189"/>
      <c r="Q923" t="str">
        <f t="shared" si="29"/>
        <v/>
      </c>
    </row>
    <row r="924" spans="1:17" ht="16.2" thickBot="1">
      <c r="A924" s="184"/>
      <c r="B924" s="187"/>
      <c r="D924" s="168"/>
      <c r="E924" s="201"/>
      <c r="F924" s="170"/>
      <c r="G924" s="171"/>
      <c r="H924" s="171"/>
      <c r="I924" s="164" t="str">
        <f t="shared" si="28"/>
        <v/>
      </c>
      <c r="N924" s="189"/>
      <c r="O924" s="189"/>
      <c r="Q924" t="str">
        <f t="shared" si="29"/>
        <v/>
      </c>
    </row>
    <row r="925" spans="1:17" ht="16.2" thickBot="1">
      <c r="A925" s="184"/>
      <c r="B925" s="187"/>
      <c r="D925" s="168"/>
      <c r="E925" s="201"/>
      <c r="F925" s="170"/>
      <c r="G925" s="171"/>
      <c r="H925" s="171"/>
      <c r="I925" s="164" t="str">
        <f t="shared" si="28"/>
        <v/>
      </c>
      <c r="N925" s="189"/>
      <c r="O925" s="189"/>
      <c r="Q925" t="str">
        <f t="shared" si="29"/>
        <v/>
      </c>
    </row>
    <row r="926" spans="1:17" ht="16.2" thickBot="1">
      <c r="A926" s="184"/>
      <c r="B926" s="187"/>
      <c r="D926" s="168"/>
      <c r="E926" s="201"/>
      <c r="F926" s="170"/>
      <c r="G926" s="171"/>
      <c r="H926" s="171"/>
      <c r="I926" s="164" t="str">
        <f t="shared" si="28"/>
        <v/>
      </c>
      <c r="N926" s="189"/>
      <c r="O926" s="189"/>
      <c r="Q926" t="str">
        <f t="shared" si="29"/>
        <v/>
      </c>
    </row>
    <row r="927" spans="1:17" ht="16.2" thickBot="1">
      <c r="A927" s="184"/>
      <c r="B927" s="187"/>
      <c r="D927" s="168"/>
      <c r="E927" s="201"/>
      <c r="F927" s="170"/>
      <c r="G927" s="171"/>
      <c r="H927" s="171"/>
      <c r="I927" s="164" t="str">
        <f t="shared" si="28"/>
        <v/>
      </c>
      <c r="N927" s="189"/>
      <c r="O927" s="189"/>
      <c r="Q927" t="str">
        <f t="shared" si="29"/>
        <v/>
      </c>
    </row>
    <row r="928" spans="1:17" ht="16.2" thickBot="1">
      <c r="A928" s="184"/>
      <c r="B928" s="187"/>
      <c r="D928" s="168"/>
      <c r="E928" s="201"/>
      <c r="F928" s="170"/>
      <c r="G928" s="171"/>
      <c r="H928" s="171"/>
      <c r="I928" s="164" t="str">
        <f t="shared" si="28"/>
        <v/>
      </c>
      <c r="N928" s="189"/>
      <c r="O928" s="189"/>
      <c r="Q928" t="str">
        <f t="shared" si="29"/>
        <v/>
      </c>
    </row>
    <row r="929" spans="1:17" ht="16.2" thickBot="1">
      <c r="A929" s="184"/>
      <c r="B929" s="187"/>
      <c r="D929" s="168"/>
      <c r="E929" s="201"/>
      <c r="F929" s="170"/>
      <c r="G929" s="171"/>
      <c r="H929" s="171"/>
      <c r="I929" s="164" t="str">
        <f t="shared" si="28"/>
        <v/>
      </c>
      <c r="N929" s="189"/>
      <c r="O929" s="189"/>
      <c r="Q929" t="str">
        <f t="shared" si="29"/>
        <v/>
      </c>
    </row>
    <row r="930" spans="1:17" ht="16.2" thickBot="1">
      <c r="A930" s="184"/>
      <c r="B930" s="187"/>
      <c r="D930" s="168"/>
      <c r="E930" s="201"/>
      <c r="F930" s="170"/>
      <c r="G930" s="171"/>
      <c r="H930" s="171"/>
      <c r="I930" s="164" t="str">
        <f t="shared" si="28"/>
        <v/>
      </c>
      <c r="N930" s="189"/>
      <c r="O930" s="189"/>
      <c r="Q930" t="str">
        <f t="shared" si="29"/>
        <v/>
      </c>
    </row>
    <row r="931" spans="1:17" ht="16.2" thickBot="1">
      <c r="A931" s="184"/>
      <c r="B931" s="187"/>
      <c r="D931" s="168"/>
      <c r="E931" s="201"/>
      <c r="F931" s="170"/>
      <c r="G931" s="171"/>
      <c r="H931" s="171"/>
      <c r="I931" s="164" t="str">
        <f t="shared" si="28"/>
        <v/>
      </c>
      <c r="N931" s="189"/>
      <c r="O931" s="189"/>
      <c r="Q931" t="str">
        <f t="shared" si="29"/>
        <v/>
      </c>
    </row>
    <row r="932" spans="1:17" ht="16.2" thickBot="1">
      <c r="A932" s="184"/>
      <c r="B932" s="187"/>
      <c r="D932" s="168"/>
      <c r="E932" s="201"/>
      <c r="F932" s="170"/>
      <c r="G932" s="171"/>
      <c r="H932" s="171"/>
      <c r="I932" s="164" t="str">
        <f t="shared" si="28"/>
        <v/>
      </c>
      <c r="N932" s="189"/>
      <c r="O932" s="189"/>
      <c r="Q932" t="str">
        <f t="shared" si="29"/>
        <v/>
      </c>
    </row>
    <row r="933" spans="1:17" ht="16.2" thickBot="1">
      <c r="A933" s="184"/>
      <c r="B933" s="187"/>
      <c r="D933" s="168"/>
      <c r="E933" s="201"/>
      <c r="F933" s="170"/>
      <c r="G933" s="171"/>
      <c r="H933" s="171"/>
      <c r="I933" s="164" t="str">
        <f t="shared" si="28"/>
        <v/>
      </c>
      <c r="N933" s="189"/>
      <c r="O933" s="189"/>
      <c r="Q933" t="str">
        <f t="shared" si="29"/>
        <v/>
      </c>
    </row>
    <row r="934" spans="1:17" ht="16.2" thickBot="1">
      <c r="A934" s="184"/>
      <c r="B934" s="187"/>
      <c r="D934" s="168"/>
      <c r="E934" s="201"/>
      <c r="F934" s="170"/>
      <c r="G934" s="171"/>
      <c r="H934" s="171"/>
      <c r="I934" s="164" t="str">
        <f t="shared" si="28"/>
        <v/>
      </c>
      <c r="N934" s="189"/>
      <c r="O934" s="189"/>
      <c r="Q934" t="str">
        <f t="shared" si="29"/>
        <v/>
      </c>
    </row>
    <row r="935" spans="1:17" ht="16.2" thickBot="1">
      <c r="A935" s="184"/>
      <c r="B935" s="187"/>
      <c r="D935" s="168"/>
      <c r="E935" s="201"/>
      <c r="F935" s="170"/>
      <c r="G935" s="171"/>
      <c r="H935" s="171"/>
      <c r="I935" s="164" t="str">
        <f t="shared" si="28"/>
        <v/>
      </c>
      <c r="N935" s="189"/>
      <c r="O935" s="189"/>
      <c r="Q935" t="str">
        <f t="shared" si="29"/>
        <v/>
      </c>
    </row>
    <row r="936" spans="1:17" ht="16.2" thickBot="1">
      <c r="A936" s="184"/>
      <c r="B936" s="187"/>
      <c r="D936" s="168"/>
      <c r="E936" s="201"/>
      <c r="F936" s="170"/>
      <c r="G936" s="171"/>
      <c r="H936" s="171"/>
      <c r="I936" s="164" t="str">
        <f t="shared" si="28"/>
        <v/>
      </c>
      <c r="N936" s="189"/>
      <c r="O936" s="189"/>
      <c r="Q936" t="str">
        <f t="shared" si="29"/>
        <v/>
      </c>
    </row>
    <row r="937" spans="1:17" ht="16.2" thickBot="1">
      <c r="A937" s="184"/>
      <c r="B937" s="187"/>
      <c r="D937" s="168"/>
      <c r="E937" s="201"/>
      <c r="F937" s="170"/>
      <c r="G937" s="171"/>
      <c r="H937" s="171"/>
      <c r="I937" s="164" t="str">
        <f t="shared" si="28"/>
        <v/>
      </c>
      <c r="N937" s="189"/>
      <c r="O937" s="189"/>
      <c r="Q937" t="str">
        <f t="shared" si="29"/>
        <v/>
      </c>
    </row>
    <row r="938" spans="1:17" ht="16.2" thickBot="1">
      <c r="A938" s="184"/>
      <c r="B938" s="187"/>
      <c r="D938" s="168"/>
      <c r="E938" s="201"/>
      <c r="F938" s="170"/>
      <c r="G938" s="171"/>
      <c r="H938" s="171"/>
      <c r="I938" s="164" t="str">
        <f t="shared" si="28"/>
        <v/>
      </c>
      <c r="N938" s="189"/>
      <c r="O938" s="189"/>
      <c r="Q938" t="str">
        <f t="shared" si="29"/>
        <v/>
      </c>
    </row>
    <row r="939" spans="1:17" ht="16.2" thickBot="1">
      <c r="A939" s="184"/>
      <c r="B939" s="187"/>
      <c r="D939" s="168"/>
      <c r="E939" s="201"/>
      <c r="F939" s="170"/>
      <c r="G939" s="171"/>
      <c r="H939" s="171"/>
      <c r="I939" s="164" t="str">
        <f t="shared" si="28"/>
        <v/>
      </c>
      <c r="N939" s="189"/>
      <c r="O939" s="189"/>
      <c r="Q939" t="str">
        <f t="shared" si="29"/>
        <v/>
      </c>
    </row>
    <row r="940" spans="1:17" ht="16.2" thickBot="1">
      <c r="A940" s="184"/>
      <c r="B940" s="187"/>
      <c r="D940" s="168"/>
      <c r="E940" s="201"/>
      <c r="F940" s="170"/>
      <c r="G940" s="171"/>
      <c r="H940" s="171"/>
      <c r="I940" s="164" t="str">
        <f t="shared" si="28"/>
        <v/>
      </c>
      <c r="N940" s="189"/>
      <c r="O940" s="189"/>
      <c r="Q940" t="str">
        <f t="shared" si="29"/>
        <v/>
      </c>
    </row>
    <row r="941" spans="1:17" ht="16.2" thickBot="1">
      <c r="A941" s="184"/>
      <c r="B941" s="187"/>
      <c r="D941" s="168"/>
      <c r="E941" s="201"/>
      <c r="F941" s="170"/>
      <c r="G941" s="171"/>
      <c r="H941" s="171"/>
      <c r="I941" s="164" t="str">
        <f t="shared" si="28"/>
        <v/>
      </c>
      <c r="N941" s="189"/>
      <c r="O941" s="189"/>
      <c r="Q941" t="str">
        <f t="shared" si="29"/>
        <v/>
      </c>
    </row>
    <row r="942" spans="1:17" ht="16.2" thickBot="1">
      <c r="A942" s="184"/>
      <c r="B942" s="187"/>
      <c r="D942" s="168"/>
      <c r="E942" s="201"/>
      <c r="F942" s="170"/>
      <c r="G942" s="171"/>
      <c r="H942" s="171"/>
      <c r="I942" s="164" t="str">
        <f t="shared" si="28"/>
        <v/>
      </c>
      <c r="N942" s="189"/>
      <c r="O942" s="189"/>
      <c r="Q942" t="str">
        <f t="shared" si="29"/>
        <v/>
      </c>
    </row>
    <row r="943" spans="1:17" ht="16.2" thickBot="1">
      <c r="A943" s="184"/>
      <c r="B943" s="187"/>
      <c r="D943" s="168"/>
      <c r="E943" s="201"/>
      <c r="F943" s="170"/>
      <c r="G943" s="171"/>
      <c r="H943" s="171"/>
      <c r="I943" s="164" t="str">
        <f t="shared" si="28"/>
        <v/>
      </c>
      <c r="N943" s="189"/>
      <c r="O943" s="189"/>
      <c r="Q943" t="str">
        <f t="shared" si="29"/>
        <v/>
      </c>
    </row>
    <row r="944" spans="1:17" ht="16.2" thickBot="1">
      <c r="A944" s="184"/>
      <c r="B944" s="187"/>
      <c r="D944" s="168"/>
      <c r="E944" s="201"/>
      <c r="F944" s="170"/>
      <c r="G944" s="171"/>
      <c r="H944" s="171"/>
      <c r="I944" s="164" t="str">
        <f t="shared" si="28"/>
        <v/>
      </c>
      <c r="N944" s="189"/>
      <c r="O944" s="189"/>
      <c r="Q944" t="str">
        <f t="shared" si="29"/>
        <v/>
      </c>
    </row>
    <row r="945" spans="1:17" ht="16.2" thickBot="1">
      <c r="A945" s="184"/>
      <c r="B945" s="187"/>
      <c r="D945" s="168"/>
      <c r="E945" s="201"/>
      <c r="F945" s="170"/>
      <c r="G945" s="171"/>
      <c r="H945" s="171"/>
      <c r="I945" s="164" t="str">
        <f t="shared" si="28"/>
        <v/>
      </c>
      <c r="N945" s="189"/>
      <c r="O945" s="189"/>
      <c r="Q945" t="str">
        <f t="shared" si="29"/>
        <v/>
      </c>
    </row>
    <row r="946" spans="1:17" ht="16.2" thickBot="1">
      <c r="A946" s="184"/>
      <c r="B946" s="187"/>
      <c r="D946" s="168"/>
      <c r="E946" s="201"/>
      <c r="F946" s="170"/>
      <c r="G946" s="171"/>
      <c r="H946" s="171"/>
      <c r="I946" s="164" t="str">
        <f t="shared" si="28"/>
        <v/>
      </c>
      <c r="N946" s="189"/>
      <c r="O946" s="189"/>
      <c r="Q946" t="str">
        <f t="shared" si="29"/>
        <v/>
      </c>
    </row>
    <row r="947" spans="1:17" ht="16.2" thickBot="1">
      <c r="A947" s="184"/>
      <c r="B947" s="187"/>
      <c r="D947" s="168"/>
      <c r="E947" s="201"/>
      <c r="F947" s="170"/>
      <c r="G947" s="171"/>
      <c r="H947" s="171"/>
      <c r="I947" s="164" t="str">
        <f t="shared" si="28"/>
        <v/>
      </c>
      <c r="N947" s="189"/>
      <c r="O947" s="189"/>
      <c r="Q947" t="str">
        <f t="shared" si="29"/>
        <v/>
      </c>
    </row>
    <row r="948" spans="1:17" ht="16.2" thickBot="1">
      <c r="A948" s="184"/>
      <c r="B948" s="187"/>
      <c r="D948" s="168"/>
      <c r="E948" s="201"/>
      <c r="F948" s="170"/>
      <c r="G948" s="171"/>
      <c r="H948" s="171"/>
      <c r="I948" s="164" t="str">
        <f t="shared" si="28"/>
        <v/>
      </c>
      <c r="N948" s="189"/>
      <c r="O948" s="189"/>
      <c r="Q948" t="str">
        <f t="shared" si="29"/>
        <v/>
      </c>
    </row>
    <row r="949" spans="1:17" ht="16.2" thickBot="1">
      <c r="A949" s="184"/>
      <c r="B949" s="187"/>
      <c r="D949" s="168"/>
      <c r="E949" s="201"/>
      <c r="F949" s="170"/>
      <c r="G949" s="171"/>
      <c r="H949" s="171"/>
      <c r="I949" s="164" t="str">
        <f t="shared" si="28"/>
        <v/>
      </c>
      <c r="N949" s="189"/>
      <c r="O949" s="189"/>
      <c r="Q949" t="str">
        <f t="shared" si="29"/>
        <v/>
      </c>
    </row>
    <row r="950" spans="1:17" ht="16.2" thickBot="1">
      <c r="A950" s="184"/>
      <c r="B950" s="187"/>
      <c r="D950" s="168"/>
      <c r="E950" s="201"/>
      <c r="F950" s="170"/>
      <c r="G950" s="171"/>
      <c r="H950" s="171"/>
      <c r="I950" s="164" t="str">
        <f t="shared" si="28"/>
        <v/>
      </c>
      <c r="N950" s="189"/>
      <c r="O950" s="189"/>
      <c r="Q950" t="str">
        <f t="shared" si="29"/>
        <v/>
      </c>
    </row>
    <row r="951" spans="1:17" ht="16.2" thickBot="1">
      <c r="A951" s="184"/>
      <c r="B951" s="187"/>
      <c r="D951" s="168"/>
      <c r="E951" s="201"/>
      <c r="F951" s="170"/>
      <c r="G951" s="171"/>
      <c r="H951" s="171"/>
      <c r="I951" s="164" t="str">
        <f t="shared" si="28"/>
        <v/>
      </c>
      <c r="N951" s="189"/>
      <c r="O951" s="189"/>
      <c r="Q951" t="str">
        <f t="shared" si="29"/>
        <v/>
      </c>
    </row>
    <row r="952" spans="1:17" ht="16.2" thickBot="1">
      <c r="A952" s="184"/>
      <c r="B952" s="187"/>
      <c r="D952" s="168"/>
      <c r="E952" s="201"/>
      <c r="F952" s="170"/>
      <c r="G952" s="171"/>
      <c r="H952" s="171"/>
      <c r="I952" s="164" t="str">
        <f t="shared" si="28"/>
        <v/>
      </c>
      <c r="N952" s="189"/>
      <c r="O952" s="189"/>
      <c r="Q952" t="str">
        <f t="shared" si="29"/>
        <v/>
      </c>
    </row>
    <row r="953" spans="1:17" ht="16.2" thickBot="1">
      <c r="A953" s="184"/>
      <c r="B953" s="187"/>
      <c r="D953" s="168"/>
      <c r="E953" s="201"/>
      <c r="F953" s="170"/>
      <c r="G953" s="171"/>
      <c r="H953" s="171"/>
      <c r="I953" s="164" t="str">
        <f t="shared" si="28"/>
        <v/>
      </c>
      <c r="N953" s="189"/>
      <c r="O953" s="189"/>
      <c r="Q953" t="str">
        <f t="shared" si="29"/>
        <v/>
      </c>
    </row>
    <row r="954" spans="1:17" ht="16.2" thickBot="1">
      <c r="A954" s="184"/>
      <c r="B954" s="187"/>
      <c r="D954" s="168"/>
      <c r="E954" s="201"/>
      <c r="F954" s="170"/>
      <c r="G954" s="171"/>
      <c r="H954" s="171"/>
      <c r="I954" s="164" t="str">
        <f t="shared" si="28"/>
        <v/>
      </c>
      <c r="N954" s="189"/>
      <c r="O954" s="189"/>
      <c r="Q954" t="str">
        <f t="shared" si="29"/>
        <v/>
      </c>
    </row>
    <row r="955" spans="1:17" ht="16.2" thickBot="1">
      <c r="A955" s="184"/>
      <c r="B955" s="187"/>
      <c r="D955" s="168"/>
      <c r="E955" s="201"/>
      <c r="F955" s="170"/>
      <c r="G955" s="171"/>
      <c r="H955" s="171"/>
      <c r="I955" s="164" t="str">
        <f t="shared" si="28"/>
        <v/>
      </c>
      <c r="N955" s="189"/>
      <c r="O955" s="189"/>
      <c r="Q955" t="str">
        <f t="shared" si="29"/>
        <v/>
      </c>
    </row>
    <row r="956" spans="1:17" ht="16.2" thickBot="1">
      <c r="A956" s="184"/>
      <c r="B956" s="187"/>
      <c r="D956" s="168"/>
      <c r="E956" s="201"/>
      <c r="F956" s="170"/>
      <c r="G956" s="171"/>
      <c r="H956" s="171"/>
      <c r="I956" s="164" t="str">
        <f t="shared" si="28"/>
        <v/>
      </c>
      <c r="N956" s="189"/>
      <c r="O956" s="189"/>
      <c r="Q956" t="str">
        <f t="shared" si="29"/>
        <v/>
      </c>
    </row>
    <row r="957" spans="1:17" ht="16.2" thickBot="1">
      <c r="A957" s="184"/>
      <c r="B957" s="187"/>
      <c r="D957" s="168"/>
      <c r="E957" s="201"/>
      <c r="F957" s="170"/>
      <c r="G957" s="171"/>
      <c r="H957" s="171"/>
      <c r="I957" s="164" t="str">
        <f t="shared" si="28"/>
        <v/>
      </c>
      <c r="N957" s="189"/>
      <c r="O957" s="189"/>
      <c r="Q957" t="str">
        <f t="shared" si="29"/>
        <v/>
      </c>
    </row>
    <row r="958" spans="1:17" ht="16.2" thickBot="1">
      <c r="A958" s="184"/>
      <c r="B958" s="187"/>
      <c r="D958" s="168"/>
      <c r="E958" s="201"/>
      <c r="F958" s="170"/>
      <c r="G958" s="171"/>
      <c r="H958" s="171"/>
      <c r="I958" s="164" t="str">
        <f t="shared" si="28"/>
        <v/>
      </c>
      <c r="N958" s="189"/>
      <c r="O958" s="189"/>
      <c r="Q958" t="str">
        <f t="shared" si="29"/>
        <v/>
      </c>
    </row>
    <row r="959" spans="1:17" ht="16.2" thickBot="1">
      <c r="A959" s="184"/>
      <c r="B959" s="187"/>
      <c r="D959" s="168"/>
      <c r="E959" s="201"/>
      <c r="F959" s="170"/>
      <c r="G959" s="171"/>
      <c r="H959" s="171"/>
      <c r="I959" s="164" t="str">
        <f t="shared" si="28"/>
        <v/>
      </c>
      <c r="N959" s="189"/>
      <c r="O959" s="189"/>
      <c r="Q959" t="str">
        <f t="shared" si="29"/>
        <v/>
      </c>
    </row>
    <row r="960" spans="1:17" ht="16.2" thickBot="1">
      <c r="A960" s="184"/>
      <c r="B960" s="187"/>
      <c r="D960" s="168"/>
      <c r="E960" s="201"/>
      <c r="F960" s="170"/>
      <c r="G960" s="171"/>
      <c r="H960" s="171"/>
      <c r="I960" s="164" t="str">
        <f t="shared" si="28"/>
        <v/>
      </c>
      <c r="N960" s="189"/>
      <c r="O960" s="189"/>
      <c r="Q960" t="str">
        <f t="shared" si="29"/>
        <v/>
      </c>
    </row>
    <row r="961" spans="1:17" ht="16.2" thickBot="1">
      <c r="A961" s="184"/>
      <c r="B961" s="187"/>
      <c r="D961" s="168"/>
      <c r="E961" s="201"/>
      <c r="F961" s="170"/>
      <c r="G961" s="171"/>
      <c r="H961" s="171"/>
      <c r="I961" s="164" t="str">
        <f t="shared" si="28"/>
        <v/>
      </c>
      <c r="N961" s="189"/>
      <c r="O961" s="189"/>
      <c r="Q961" t="str">
        <f t="shared" si="29"/>
        <v/>
      </c>
    </row>
    <row r="962" spans="1:17" ht="16.2" thickBot="1">
      <c r="A962" s="184"/>
      <c r="B962" s="187"/>
      <c r="D962" s="168"/>
      <c r="E962" s="201"/>
      <c r="F962" s="170"/>
      <c r="G962" s="171"/>
      <c r="H962" s="171"/>
      <c r="I962" s="164" t="str">
        <f t="shared" si="28"/>
        <v/>
      </c>
      <c r="N962" s="189"/>
      <c r="O962" s="189"/>
      <c r="Q962" t="str">
        <f t="shared" si="29"/>
        <v/>
      </c>
    </row>
    <row r="963" spans="1:17" ht="16.2" thickBot="1">
      <c r="A963" s="184"/>
      <c r="B963" s="187"/>
      <c r="D963" s="168"/>
      <c r="E963" s="201"/>
      <c r="F963" s="170"/>
      <c r="G963" s="171"/>
      <c r="H963" s="171"/>
      <c r="I963" s="164" t="str">
        <f t="shared" ref="I963:I1026" si="30">IF(C963="","",LOGNORMDIST(EXP(C963),K$3,K$4))</f>
        <v/>
      </c>
      <c r="N963" s="189"/>
      <c r="O963" s="189"/>
      <c r="Q963" t="str">
        <f t="shared" ref="Q963:Q1026" si="31">IF(C963="","",(1/EXP(C963))   *   EXP(  -POWER( (C963-K$3),2 ) / (2*K$4*K$4)   )    /    (K$4*SQRT(2*PI())))</f>
        <v/>
      </c>
    </row>
    <row r="964" spans="1:17" ht="16.2" thickBot="1">
      <c r="A964" s="184"/>
      <c r="B964" s="187"/>
      <c r="D964" s="168"/>
      <c r="E964" s="201"/>
      <c r="F964" s="170"/>
      <c r="G964" s="171"/>
      <c r="H964" s="171"/>
      <c r="I964" s="164" t="str">
        <f t="shared" si="30"/>
        <v/>
      </c>
      <c r="N964" s="189"/>
      <c r="O964" s="189"/>
      <c r="Q964" t="str">
        <f t="shared" si="31"/>
        <v/>
      </c>
    </row>
    <row r="965" spans="1:17" ht="16.2" thickBot="1">
      <c r="A965" s="184"/>
      <c r="B965" s="187"/>
      <c r="D965" s="168"/>
      <c r="E965" s="201"/>
      <c r="F965" s="170"/>
      <c r="G965" s="171"/>
      <c r="H965" s="171"/>
      <c r="I965" s="164" t="str">
        <f t="shared" si="30"/>
        <v/>
      </c>
      <c r="N965" s="189"/>
      <c r="O965" s="189"/>
      <c r="Q965" t="str">
        <f t="shared" si="31"/>
        <v/>
      </c>
    </row>
    <row r="966" spans="1:17" ht="16.2" thickBot="1">
      <c r="A966" s="184"/>
      <c r="B966" s="187"/>
      <c r="D966" s="168"/>
      <c r="E966" s="201"/>
      <c r="F966" s="170"/>
      <c r="G966" s="171"/>
      <c r="H966" s="171"/>
      <c r="I966" s="164" t="str">
        <f t="shared" si="30"/>
        <v/>
      </c>
      <c r="N966" s="189"/>
      <c r="O966" s="189"/>
      <c r="Q966" t="str">
        <f t="shared" si="31"/>
        <v/>
      </c>
    </row>
    <row r="967" spans="1:17" ht="16.2" thickBot="1">
      <c r="A967" s="184"/>
      <c r="B967" s="187"/>
      <c r="D967" s="168"/>
      <c r="E967" s="201"/>
      <c r="F967" s="170"/>
      <c r="G967" s="171"/>
      <c r="H967" s="171"/>
      <c r="I967" s="164" t="str">
        <f t="shared" si="30"/>
        <v/>
      </c>
      <c r="N967" s="189"/>
      <c r="O967" s="189"/>
      <c r="Q967" t="str">
        <f t="shared" si="31"/>
        <v/>
      </c>
    </row>
    <row r="968" spans="1:17" ht="16.2" thickBot="1">
      <c r="A968" s="184"/>
      <c r="B968" s="187"/>
      <c r="D968" s="168"/>
      <c r="E968" s="201"/>
      <c r="F968" s="170"/>
      <c r="G968" s="171"/>
      <c r="H968" s="171"/>
      <c r="I968" s="164" t="str">
        <f t="shared" si="30"/>
        <v/>
      </c>
      <c r="N968" s="189"/>
      <c r="O968" s="189"/>
      <c r="Q968" t="str">
        <f t="shared" si="31"/>
        <v/>
      </c>
    </row>
    <row r="969" spans="1:17" ht="16.2" thickBot="1">
      <c r="A969" s="184"/>
      <c r="B969" s="187"/>
      <c r="D969" s="168"/>
      <c r="E969" s="201"/>
      <c r="F969" s="170"/>
      <c r="G969" s="171"/>
      <c r="H969" s="171"/>
      <c r="I969" s="164" t="str">
        <f t="shared" si="30"/>
        <v/>
      </c>
      <c r="N969" s="189"/>
      <c r="O969" s="189"/>
      <c r="Q969" t="str">
        <f t="shared" si="31"/>
        <v/>
      </c>
    </row>
    <row r="970" spans="1:17" ht="16.2" thickBot="1">
      <c r="A970" s="184"/>
      <c r="B970" s="187"/>
      <c r="D970" s="168"/>
      <c r="E970" s="201"/>
      <c r="F970" s="170"/>
      <c r="G970" s="171"/>
      <c r="H970" s="171"/>
      <c r="I970" s="164" t="str">
        <f t="shared" si="30"/>
        <v/>
      </c>
      <c r="N970" s="189"/>
      <c r="O970" s="189"/>
      <c r="Q970" t="str">
        <f t="shared" si="31"/>
        <v/>
      </c>
    </row>
    <row r="971" spans="1:17" ht="16.2" thickBot="1">
      <c r="A971" s="184"/>
      <c r="B971" s="187"/>
      <c r="D971" s="168"/>
      <c r="E971" s="201"/>
      <c r="F971" s="170"/>
      <c r="G971" s="171"/>
      <c r="H971" s="171"/>
      <c r="I971" s="164" t="str">
        <f t="shared" si="30"/>
        <v/>
      </c>
      <c r="N971" s="189"/>
      <c r="O971" s="189"/>
      <c r="Q971" t="str">
        <f t="shared" si="31"/>
        <v/>
      </c>
    </row>
    <row r="972" spans="1:17" ht="16.2" thickBot="1">
      <c r="A972" s="184"/>
      <c r="B972" s="187"/>
      <c r="D972" s="168"/>
      <c r="E972" s="201"/>
      <c r="F972" s="170"/>
      <c r="G972" s="171"/>
      <c r="H972" s="171"/>
      <c r="I972" s="164" t="str">
        <f t="shared" si="30"/>
        <v/>
      </c>
      <c r="N972" s="189"/>
      <c r="O972" s="189"/>
      <c r="Q972" t="str">
        <f t="shared" si="31"/>
        <v/>
      </c>
    </row>
    <row r="973" spans="1:17" ht="16.2" thickBot="1">
      <c r="A973" s="184"/>
      <c r="B973" s="187"/>
      <c r="D973" s="168"/>
      <c r="E973" s="201"/>
      <c r="F973" s="170"/>
      <c r="G973" s="171"/>
      <c r="H973" s="171"/>
      <c r="I973" s="164" t="str">
        <f t="shared" si="30"/>
        <v/>
      </c>
      <c r="N973" s="189"/>
      <c r="O973" s="189"/>
      <c r="Q973" t="str">
        <f t="shared" si="31"/>
        <v/>
      </c>
    </row>
    <row r="974" spans="1:17" ht="16.2" thickBot="1">
      <c r="A974" s="184"/>
      <c r="B974" s="187"/>
      <c r="D974" s="168"/>
      <c r="E974" s="201"/>
      <c r="F974" s="170"/>
      <c r="G974" s="171"/>
      <c r="H974" s="171"/>
      <c r="I974" s="164" t="str">
        <f t="shared" si="30"/>
        <v/>
      </c>
      <c r="N974" s="189"/>
      <c r="O974" s="189"/>
      <c r="Q974" t="str">
        <f t="shared" si="31"/>
        <v/>
      </c>
    </row>
    <row r="975" spans="1:17" ht="16.2" thickBot="1">
      <c r="A975" s="184"/>
      <c r="B975" s="187"/>
      <c r="D975" s="168"/>
      <c r="E975" s="201"/>
      <c r="F975" s="170"/>
      <c r="G975" s="171"/>
      <c r="H975" s="171"/>
      <c r="I975" s="164" t="str">
        <f t="shared" si="30"/>
        <v/>
      </c>
      <c r="N975" s="189"/>
      <c r="O975" s="189"/>
      <c r="Q975" t="str">
        <f t="shared" si="31"/>
        <v/>
      </c>
    </row>
    <row r="976" spans="1:17" ht="16.2" thickBot="1">
      <c r="A976" s="184"/>
      <c r="B976" s="187"/>
      <c r="D976" s="168"/>
      <c r="E976" s="201"/>
      <c r="F976" s="170"/>
      <c r="G976" s="171"/>
      <c r="H976" s="171"/>
      <c r="I976" s="164" t="str">
        <f t="shared" si="30"/>
        <v/>
      </c>
      <c r="N976" s="189"/>
      <c r="O976" s="189"/>
      <c r="Q976" t="str">
        <f t="shared" si="31"/>
        <v/>
      </c>
    </row>
    <row r="977" spans="1:17" ht="16.2" thickBot="1">
      <c r="A977" s="184"/>
      <c r="B977" s="187"/>
      <c r="D977" s="168"/>
      <c r="E977" s="201"/>
      <c r="F977" s="170"/>
      <c r="G977" s="171"/>
      <c r="H977" s="171"/>
      <c r="I977" s="164" t="str">
        <f t="shared" si="30"/>
        <v/>
      </c>
      <c r="N977" s="189"/>
      <c r="O977" s="189"/>
      <c r="Q977" t="str">
        <f t="shared" si="31"/>
        <v/>
      </c>
    </row>
    <row r="978" spans="1:17" ht="16.2" thickBot="1">
      <c r="A978" s="184"/>
      <c r="B978" s="187"/>
      <c r="D978" s="168"/>
      <c r="E978" s="201"/>
      <c r="F978" s="170"/>
      <c r="G978" s="171"/>
      <c r="H978" s="171"/>
      <c r="I978" s="164" t="str">
        <f t="shared" si="30"/>
        <v/>
      </c>
      <c r="N978" s="189"/>
      <c r="O978" s="189"/>
      <c r="Q978" t="str">
        <f t="shared" si="31"/>
        <v/>
      </c>
    </row>
    <row r="979" spans="1:17" ht="16.2" thickBot="1">
      <c r="A979" s="184"/>
      <c r="B979" s="187"/>
      <c r="D979" s="168"/>
      <c r="E979" s="201"/>
      <c r="F979" s="170"/>
      <c r="G979" s="171"/>
      <c r="H979" s="171"/>
      <c r="I979" s="164" t="str">
        <f t="shared" si="30"/>
        <v/>
      </c>
      <c r="N979" s="189"/>
      <c r="O979" s="189"/>
      <c r="Q979" t="str">
        <f t="shared" si="31"/>
        <v/>
      </c>
    </row>
    <row r="980" spans="1:17" ht="16.2" thickBot="1">
      <c r="A980" s="184"/>
      <c r="B980" s="187"/>
      <c r="D980" s="168"/>
      <c r="E980" s="201"/>
      <c r="F980" s="170"/>
      <c r="G980" s="171"/>
      <c r="H980" s="171"/>
      <c r="I980" s="164" t="str">
        <f t="shared" si="30"/>
        <v/>
      </c>
      <c r="N980" s="189"/>
      <c r="O980" s="189"/>
      <c r="Q980" t="str">
        <f t="shared" si="31"/>
        <v/>
      </c>
    </row>
    <row r="981" spans="1:17" ht="16.2" thickBot="1">
      <c r="A981" s="184"/>
      <c r="B981" s="187"/>
      <c r="D981" s="168"/>
      <c r="E981" s="201"/>
      <c r="F981" s="170"/>
      <c r="G981" s="171"/>
      <c r="H981" s="171"/>
      <c r="I981" s="164" t="str">
        <f t="shared" si="30"/>
        <v/>
      </c>
      <c r="N981" s="189"/>
      <c r="O981" s="189"/>
      <c r="Q981" t="str">
        <f t="shared" si="31"/>
        <v/>
      </c>
    </row>
    <row r="982" spans="1:17" ht="16.2" thickBot="1">
      <c r="A982" s="184"/>
      <c r="B982" s="187"/>
      <c r="D982" s="168"/>
      <c r="E982" s="201"/>
      <c r="F982" s="170"/>
      <c r="G982" s="171"/>
      <c r="H982" s="171"/>
      <c r="I982" s="164" t="str">
        <f t="shared" si="30"/>
        <v/>
      </c>
      <c r="N982" s="189"/>
      <c r="O982" s="189"/>
      <c r="Q982" t="str">
        <f t="shared" si="31"/>
        <v/>
      </c>
    </row>
    <row r="983" spans="1:17" ht="16.2" thickBot="1">
      <c r="A983" s="184"/>
      <c r="B983" s="187"/>
      <c r="D983" s="168"/>
      <c r="E983" s="201"/>
      <c r="F983" s="170"/>
      <c r="G983" s="171"/>
      <c r="H983" s="171"/>
      <c r="I983" s="164" t="str">
        <f t="shared" si="30"/>
        <v/>
      </c>
      <c r="N983" s="189"/>
      <c r="O983" s="189"/>
      <c r="Q983" t="str">
        <f t="shared" si="31"/>
        <v/>
      </c>
    </row>
    <row r="984" spans="1:17" ht="16.2" thickBot="1">
      <c r="A984" s="184"/>
      <c r="B984" s="187"/>
      <c r="D984" s="168"/>
      <c r="E984" s="201"/>
      <c r="F984" s="170"/>
      <c r="G984" s="171"/>
      <c r="H984" s="171"/>
      <c r="I984" s="164" t="str">
        <f t="shared" si="30"/>
        <v/>
      </c>
      <c r="N984" s="189"/>
      <c r="O984" s="189"/>
      <c r="Q984" t="str">
        <f t="shared" si="31"/>
        <v/>
      </c>
    </row>
    <row r="985" spans="1:17" ht="16.2" thickBot="1">
      <c r="A985" s="184"/>
      <c r="B985" s="187"/>
      <c r="D985" s="168"/>
      <c r="E985" s="201"/>
      <c r="F985" s="170"/>
      <c r="G985" s="171"/>
      <c r="H985" s="171"/>
      <c r="I985" s="164" t="str">
        <f t="shared" si="30"/>
        <v/>
      </c>
      <c r="N985" s="189"/>
      <c r="O985" s="189"/>
      <c r="Q985" t="str">
        <f t="shared" si="31"/>
        <v/>
      </c>
    </row>
    <row r="986" spans="1:17" ht="16.2" thickBot="1">
      <c r="A986" s="184"/>
      <c r="B986" s="187"/>
      <c r="D986" s="168"/>
      <c r="E986" s="201"/>
      <c r="F986" s="170"/>
      <c r="G986" s="171"/>
      <c r="H986" s="171"/>
      <c r="I986" s="164" t="str">
        <f t="shared" si="30"/>
        <v/>
      </c>
      <c r="N986" s="189"/>
      <c r="O986" s="189"/>
      <c r="Q986" t="str">
        <f t="shared" si="31"/>
        <v/>
      </c>
    </row>
    <row r="987" spans="1:17" ht="16.2" thickBot="1">
      <c r="A987" s="184"/>
      <c r="B987" s="187"/>
      <c r="D987" s="168"/>
      <c r="E987" s="201"/>
      <c r="F987" s="170"/>
      <c r="G987" s="171"/>
      <c r="H987" s="171"/>
      <c r="I987" s="164" t="str">
        <f t="shared" si="30"/>
        <v/>
      </c>
      <c r="N987" s="189"/>
      <c r="O987" s="189"/>
      <c r="Q987" t="str">
        <f t="shared" si="31"/>
        <v/>
      </c>
    </row>
    <row r="988" spans="1:17" ht="16.2" thickBot="1">
      <c r="A988" s="184"/>
      <c r="B988" s="187"/>
      <c r="D988" s="168"/>
      <c r="E988" s="201"/>
      <c r="F988" s="170"/>
      <c r="G988" s="171"/>
      <c r="H988" s="171"/>
      <c r="I988" s="164" t="str">
        <f t="shared" si="30"/>
        <v/>
      </c>
      <c r="N988" s="189"/>
      <c r="O988" s="189"/>
      <c r="Q988" t="str">
        <f t="shared" si="31"/>
        <v/>
      </c>
    </row>
    <row r="989" spans="1:17" ht="16.2" thickBot="1">
      <c r="A989" s="184"/>
      <c r="B989" s="187"/>
      <c r="D989" s="168"/>
      <c r="E989" s="201"/>
      <c r="F989" s="170"/>
      <c r="G989" s="171"/>
      <c r="H989" s="171"/>
      <c r="I989" s="164" t="str">
        <f t="shared" si="30"/>
        <v/>
      </c>
      <c r="N989" s="189"/>
      <c r="O989" s="189"/>
      <c r="Q989" t="str">
        <f t="shared" si="31"/>
        <v/>
      </c>
    </row>
    <row r="990" spans="1:17" ht="16.2" thickBot="1">
      <c r="A990" s="184"/>
      <c r="B990" s="187"/>
      <c r="D990" s="168"/>
      <c r="E990" s="201"/>
      <c r="F990" s="170"/>
      <c r="G990" s="171"/>
      <c r="H990" s="171"/>
      <c r="I990" s="164" t="str">
        <f t="shared" si="30"/>
        <v/>
      </c>
      <c r="N990" s="189"/>
      <c r="O990" s="189"/>
      <c r="Q990" t="str">
        <f t="shared" si="31"/>
        <v/>
      </c>
    </row>
    <row r="991" spans="1:17" ht="16.2" thickBot="1">
      <c r="A991" s="184"/>
      <c r="B991" s="187"/>
      <c r="D991" s="168"/>
      <c r="E991" s="201"/>
      <c r="F991" s="170"/>
      <c r="G991" s="171"/>
      <c r="H991" s="171"/>
      <c r="I991" s="164" t="str">
        <f t="shared" si="30"/>
        <v/>
      </c>
      <c r="N991" s="189"/>
      <c r="O991" s="189"/>
      <c r="Q991" t="str">
        <f t="shared" si="31"/>
        <v/>
      </c>
    </row>
    <row r="992" spans="1:17" ht="16.2" thickBot="1">
      <c r="A992" s="184"/>
      <c r="B992" s="187"/>
      <c r="D992" s="168"/>
      <c r="E992" s="201"/>
      <c r="F992" s="170"/>
      <c r="G992" s="171"/>
      <c r="H992" s="171"/>
      <c r="I992" s="164" t="str">
        <f t="shared" si="30"/>
        <v/>
      </c>
      <c r="N992" s="189"/>
      <c r="O992" s="189"/>
      <c r="Q992" t="str">
        <f t="shared" si="31"/>
        <v/>
      </c>
    </row>
    <row r="993" spans="1:17" ht="16.2" thickBot="1">
      <c r="A993" s="184"/>
      <c r="B993" s="187"/>
      <c r="D993" s="168"/>
      <c r="E993" s="201"/>
      <c r="F993" s="170"/>
      <c r="G993" s="171"/>
      <c r="H993" s="171"/>
      <c r="I993" s="164" t="str">
        <f t="shared" si="30"/>
        <v/>
      </c>
      <c r="N993" s="189"/>
      <c r="O993" s="189"/>
      <c r="Q993" t="str">
        <f t="shared" si="31"/>
        <v/>
      </c>
    </row>
    <row r="994" spans="1:17" ht="16.2" thickBot="1">
      <c r="A994" s="184"/>
      <c r="B994" s="187"/>
      <c r="D994" s="168"/>
      <c r="E994" s="201"/>
      <c r="F994" s="170"/>
      <c r="G994" s="171"/>
      <c r="H994" s="171"/>
      <c r="I994" s="164" t="str">
        <f t="shared" si="30"/>
        <v/>
      </c>
      <c r="N994" s="189"/>
      <c r="O994" s="189"/>
      <c r="Q994" t="str">
        <f t="shared" si="31"/>
        <v/>
      </c>
    </row>
    <row r="995" spans="1:17" ht="16.2" thickBot="1">
      <c r="A995" s="184"/>
      <c r="B995" s="187"/>
      <c r="D995" s="168"/>
      <c r="E995" s="201"/>
      <c r="F995" s="170"/>
      <c r="G995" s="171"/>
      <c r="H995" s="171"/>
      <c r="I995" s="164" t="str">
        <f t="shared" si="30"/>
        <v/>
      </c>
      <c r="N995" s="189"/>
      <c r="O995" s="189"/>
      <c r="Q995" t="str">
        <f t="shared" si="31"/>
        <v/>
      </c>
    </row>
    <row r="996" spans="1:17" ht="16.2" thickBot="1">
      <c r="A996" s="184"/>
      <c r="B996" s="187"/>
      <c r="D996" s="168"/>
      <c r="E996" s="201"/>
      <c r="F996" s="170"/>
      <c r="G996" s="171"/>
      <c r="H996" s="171"/>
      <c r="I996" s="164" t="str">
        <f t="shared" si="30"/>
        <v/>
      </c>
      <c r="N996" s="189"/>
      <c r="O996" s="189"/>
      <c r="Q996" t="str">
        <f t="shared" si="31"/>
        <v/>
      </c>
    </row>
    <row r="997" spans="1:17" ht="16.2" thickBot="1">
      <c r="A997" s="184"/>
      <c r="B997" s="187"/>
      <c r="D997" s="168"/>
      <c r="E997" s="201"/>
      <c r="F997" s="170"/>
      <c r="G997" s="171"/>
      <c r="H997" s="171"/>
      <c r="I997" s="164" t="str">
        <f t="shared" si="30"/>
        <v/>
      </c>
      <c r="N997" s="189"/>
      <c r="O997" s="189"/>
      <c r="Q997" t="str">
        <f t="shared" si="31"/>
        <v/>
      </c>
    </row>
    <row r="998" spans="1:17" ht="16.2" thickBot="1">
      <c r="A998" s="184"/>
      <c r="B998" s="187"/>
      <c r="D998" s="168"/>
      <c r="E998" s="201"/>
      <c r="F998" s="170"/>
      <c r="G998" s="171"/>
      <c r="H998" s="171"/>
      <c r="I998" s="164" t="str">
        <f t="shared" si="30"/>
        <v/>
      </c>
      <c r="N998" s="189"/>
      <c r="O998" s="189"/>
      <c r="Q998" t="str">
        <f t="shared" si="31"/>
        <v/>
      </c>
    </row>
    <row r="999" spans="1:17" ht="16.2" thickBot="1">
      <c r="A999" s="184"/>
      <c r="B999" s="187"/>
      <c r="D999" s="168"/>
      <c r="E999" s="201"/>
      <c r="F999" s="170"/>
      <c r="G999" s="171"/>
      <c r="H999" s="171"/>
      <c r="I999" s="164" t="str">
        <f t="shared" si="30"/>
        <v/>
      </c>
      <c r="N999" s="189"/>
      <c r="O999" s="189"/>
      <c r="Q999" t="str">
        <f t="shared" si="31"/>
        <v/>
      </c>
    </row>
    <row r="1000" spans="1:17" ht="16.2" thickBot="1">
      <c r="A1000" s="184"/>
      <c r="B1000" s="187"/>
      <c r="D1000" s="168"/>
      <c r="E1000" s="201"/>
      <c r="F1000" s="170"/>
      <c r="G1000" s="171"/>
      <c r="H1000" s="171"/>
      <c r="I1000" s="164" t="str">
        <f t="shared" si="30"/>
        <v/>
      </c>
      <c r="N1000" s="189"/>
      <c r="O1000" s="189"/>
      <c r="Q1000" t="str">
        <f t="shared" si="31"/>
        <v/>
      </c>
    </row>
    <row r="1001" spans="1:17" ht="16.2" thickBot="1">
      <c r="A1001" s="184"/>
      <c r="B1001" s="187"/>
      <c r="D1001" s="168"/>
      <c r="E1001" s="201"/>
      <c r="F1001" s="170"/>
      <c r="G1001" s="171"/>
      <c r="H1001" s="171"/>
      <c r="I1001" s="164" t="str">
        <f t="shared" si="30"/>
        <v/>
      </c>
      <c r="N1001" s="189"/>
      <c r="O1001" s="189"/>
      <c r="Q1001" t="str">
        <f t="shared" si="31"/>
        <v/>
      </c>
    </row>
    <row r="1002" spans="1:17" ht="16.2" thickBot="1">
      <c r="A1002" s="184"/>
      <c r="B1002" s="187"/>
      <c r="D1002" s="168"/>
      <c r="E1002" s="201"/>
      <c r="F1002" s="170"/>
      <c r="G1002" s="171"/>
      <c r="H1002" s="171"/>
      <c r="I1002" s="164" t="str">
        <f t="shared" si="30"/>
        <v/>
      </c>
      <c r="N1002" s="189"/>
      <c r="O1002" s="189"/>
      <c r="Q1002" t="str">
        <f t="shared" si="31"/>
        <v/>
      </c>
    </row>
    <row r="1003" spans="1:17" ht="16.2" thickBot="1">
      <c r="A1003" s="184"/>
      <c r="B1003" s="187"/>
      <c r="D1003" s="168"/>
      <c r="E1003" s="201"/>
      <c r="F1003" s="170"/>
      <c r="G1003" s="171"/>
      <c r="H1003" s="171"/>
      <c r="I1003" s="164" t="str">
        <f t="shared" si="30"/>
        <v/>
      </c>
      <c r="N1003" s="189"/>
      <c r="O1003" s="189"/>
      <c r="Q1003" t="str">
        <f t="shared" si="31"/>
        <v/>
      </c>
    </row>
    <row r="1004" spans="1:17" ht="16.2" thickBot="1">
      <c r="A1004" s="184"/>
      <c r="B1004" s="187"/>
      <c r="D1004" s="168"/>
      <c r="E1004" s="201"/>
      <c r="F1004" s="170"/>
      <c r="G1004" s="171"/>
      <c r="H1004" s="171"/>
      <c r="I1004" s="164" t="str">
        <f t="shared" si="30"/>
        <v/>
      </c>
      <c r="N1004" s="189"/>
      <c r="O1004" s="189"/>
      <c r="Q1004" t="str">
        <f t="shared" si="31"/>
        <v/>
      </c>
    </row>
    <row r="1005" spans="1:17" ht="16.2" thickBot="1">
      <c r="A1005" s="184"/>
      <c r="B1005" s="187"/>
      <c r="D1005" s="168"/>
      <c r="E1005" s="201"/>
      <c r="F1005" s="170"/>
      <c r="G1005" s="171"/>
      <c r="H1005" s="171"/>
      <c r="I1005" s="164" t="str">
        <f t="shared" si="30"/>
        <v/>
      </c>
      <c r="N1005" s="189"/>
      <c r="O1005" s="189"/>
      <c r="Q1005" t="str">
        <f t="shared" si="31"/>
        <v/>
      </c>
    </row>
    <row r="1006" spans="1:17" ht="16.2" thickBot="1">
      <c r="A1006" s="184"/>
      <c r="B1006" s="187"/>
      <c r="D1006" s="168"/>
      <c r="E1006" s="201"/>
      <c r="F1006" s="170"/>
      <c r="G1006" s="171"/>
      <c r="H1006" s="171"/>
      <c r="I1006" s="164" t="str">
        <f t="shared" si="30"/>
        <v/>
      </c>
      <c r="N1006" s="189"/>
      <c r="O1006" s="189"/>
      <c r="Q1006" t="str">
        <f t="shared" si="31"/>
        <v/>
      </c>
    </row>
    <row r="1007" spans="1:17" ht="16.2" thickBot="1">
      <c r="A1007" s="184"/>
      <c r="B1007" s="187"/>
      <c r="D1007" s="168"/>
      <c r="E1007" s="201"/>
      <c r="F1007" s="170"/>
      <c r="G1007" s="171"/>
      <c r="H1007" s="171"/>
      <c r="I1007" s="164" t="str">
        <f t="shared" si="30"/>
        <v/>
      </c>
      <c r="N1007" s="189"/>
      <c r="O1007" s="189"/>
      <c r="Q1007" t="str">
        <f t="shared" si="31"/>
        <v/>
      </c>
    </row>
    <row r="1008" spans="1:17" ht="16.2" thickBot="1">
      <c r="A1008" s="184"/>
      <c r="B1008" s="187"/>
      <c r="D1008" s="168"/>
      <c r="E1008" s="201"/>
      <c r="F1008" s="170"/>
      <c r="G1008" s="171"/>
      <c r="H1008" s="171"/>
      <c r="I1008" s="164" t="str">
        <f t="shared" si="30"/>
        <v/>
      </c>
      <c r="N1008" s="189"/>
      <c r="O1008" s="189"/>
      <c r="Q1008" t="str">
        <f t="shared" si="31"/>
        <v/>
      </c>
    </row>
    <row r="1009" spans="1:17" ht="16.2" thickBot="1">
      <c r="A1009" s="184"/>
      <c r="B1009" s="187"/>
      <c r="D1009" s="168"/>
      <c r="E1009" s="201"/>
      <c r="F1009" s="170"/>
      <c r="G1009" s="171"/>
      <c r="H1009" s="171"/>
      <c r="I1009" s="164" t="str">
        <f t="shared" si="30"/>
        <v/>
      </c>
      <c r="N1009" s="189"/>
      <c r="O1009" s="189"/>
      <c r="Q1009" t="str">
        <f t="shared" si="31"/>
        <v/>
      </c>
    </row>
    <row r="1010" spans="1:17" ht="16.2" thickBot="1">
      <c r="A1010" s="184"/>
      <c r="B1010" s="187"/>
      <c r="D1010" s="168"/>
      <c r="E1010" s="201"/>
      <c r="F1010" s="170"/>
      <c r="G1010" s="171"/>
      <c r="H1010" s="171"/>
      <c r="I1010" s="164" t="str">
        <f t="shared" si="30"/>
        <v/>
      </c>
      <c r="N1010" s="189"/>
      <c r="O1010" s="189"/>
      <c r="Q1010" t="str">
        <f t="shared" si="31"/>
        <v/>
      </c>
    </row>
    <row r="1011" spans="1:17" ht="16.2" thickBot="1">
      <c r="A1011" s="184"/>
      <c r="B1011" s="187"/>
      <c r="D1011" s="168"/>
      <c r="E1011" s="201"/>
      <c r="F1011" s="170"/>
      <c r="G1011" s="171"/>
      <c r="H1011" s="171"/>
      <c r="I1011" s="164" t="str">
        <f t="shared" si="30"/>
        <v/>
      </c>
      <c r="N1011" s="189"/>
      <c r="O1011" s="189"/>
      <c r="Q1011" t="str">
        <f t="shared" si="31"/>
        <v/>
      </c>
    </row>
    <row r="1012" spans="1:17" ht="16.2" thickBot="1">
      <c r="A1012" s="184"/>
      <c r="B1012" s="187"/>
      <c r="D1012" s="168"/>
      <c r="E1012" s="201"/>
      <c r="F1012" s="170"/>
      <c r="G1012" s="171"/>
      <c r="H1012" s="171"/>
      <c r="I1012" s="164" t="str">
        <f t="shared" si="30"/>
        <v/>
      </c>
      <c r="N1012" s="189"/>
      <c r="O1012" s="189"/>
      <c r="Q1012" t="str">
        <f t="shared" si="31"/>
        <v/>
      </c>
    </row>
    <row r="1013" spans="1:17" ht="16.2" thickBot="1">
      <c r="A1013" s="184"/>
      <c r="B1013" s="187"/>
      <c r="D1013" s="168"/>
      <c r="E1013" s="201"/>
      <c r="F1013" s="170"/>
      <c r="G1013" s="171"/>
      <c r="H1013" s="171"/>
      <c r="I1013" s="164" t="str">
        <f t="shared" si="30"/>
        <v/>
      </c>
      <c r="N1013" s="189"/>
      <c r="O1013" s="189"/>
      <c r="Q1013" t="str">
        <f t="shared" si="31"/>
        <v/>
      </c>
    </row>
    <row r="1014" spans="1:17" ht="16.2" thickBot="1">
      <c r="A1014" s="184"/>
      <c r="B1014" s="187"/>
      <c r="D1014" s="168"/>
      <c r="E1014" s="201"/>
      <c r="F1014" s="170"/>
      <c r="G1014" s="171"/>
      <c r="H1014" s="171"/>
      <c r="I1014" s="164" t="str">
        <f t="shared" si="30"/>
        <v/>
      </c>
      <c r="N1014" s="189"/>
      <c r="O1014" s="189"/>
      <c r="Q1014" t="str">
        <f t="shared" si="31"/>
        <v/>
      </c>
    </row>
    <row r="1015" spans="1:17" ht="16.2" thickBot="1">
      <c r="A1015" s="184"/>
      <c r="B1015" s="187"/>
      <c r="D1015" s="168"/>
      <c r="E1015" s="201"/>
      <c r="F1015" s="170"/>
      <c r="G1015" s="171"/>
      <c r="H1015" s="171"/>
      <c r="I1015" s="164" t="str">
        <f t="shared" si="30"/>
        <v/>
      </c>
      <c r="N1015" s="189"/>
      <c r="O1015" s="189"/>
      <c r="Q1015" t="str">
        <f t="shared" si="31"/>
        <v/>
      </c>
    </row>
    <row r="1016" spans="1:17" ht="16.2" thickBot="1">
      <c r="A1016" s="184"/>
      <c r="B1016" s="187"/>
      <c r="D1016" s="168"/>
      <c r="E1016" s="201"/>
      <c r="F1016" s="170"/>
      <c r="G1016" s="171"/>
      <c r="H1016" s="171"/>
      <c r="I1016" s="164" t="str">
        <f t="shared" si="30"/>
        <v/>
      </c>
      <c r="N1016" s="189"/>
      <c r="O1016" s="189"/>
      <c r="Q1016" t="str">
        <f t="shared" si="31"/>
        <v/>
      </c>
    </row>
    <row r="1017" spans="1:17" ht="16.2" thickBot="1">
      <c r="A1017" s="184"/>
      <c r="B1017" s="187"/>
      <c r="D1017" s="168"/>
      <c r="E1017" s="201"/>
      <c r="F1017" s="170"/>
      <c r="G1017" s="171"/>
      <c r="H1017" s="171"/>
      <c r="I1017" s="164" t="str">
        <f t="shared" si="30"/>
        <v/>
      </c>
      <c r="N1017" s="189"/>
      <c r="O1017" s="189"/>
      <c r="Q1017" t="str">
        <f t="shared" si="31"/>
        <v/>
      </c>
    </row>
    <row r="1018" spans="1:17" ht="16.2" thickBot="1">
      <c r="A1018" s="184"/>
      <c r="B1018" s="187"/>
      <c r="D1018" s="168"/>
      <c r="E1018" s="201"/>
      <c r="F1018" s="170"/>
      <c r="G1018" s="171"/>
      <c r="H1018" s="171"/>
      <c r="I1018" s="164" t="str">
        <f t="shared" si="30"/>
        <v/>
      </c>
      <c r="N1018" s="189"/>
      <c r="O1018" s="189"/>
      <c r="Q1018" t="str">
        <f t="shared" si="31"/>
        <v/>
      </c>
    </row>
    <row r="1019" spans="1:17" ht="16.2" thickBot="1">
      <c r="A1019" s="184"/>
      <c r="B1019" s="187"/>
      <c r="D1019" s="168"/>
      <c r="E1019" s="201"/>
      <c r="F1019" s="170"/>
      <c r="G1019" s="171"/>
      <c r="H1019" s="171"/>
      <c r="I1019" s="164" t="str">
        <f t="shared" si="30"/>
        <v/>
      </c>
      <c r="N1019" s="189"/>
      <c r="O1019" s="189"/>
      <c r="Q1019" t="str">
        <f t="shared" si="31"/>
        <v/>
      </c>
    </row>
    <row r="1020" spans="1:17" ht="16.2" thickBot="1">
      <c r="A1020" s="184"/>
      <c r="B1020" s="187"/>
      <c r="D1020" s="168"/>
      <c r="E1020" s="201"/>
      <c r="F1020" s="170"/>
      <c r="G1020" s="171"/>
      <c r="H1020" s="171"/>
      <c r="I1020" s="164" t="str">
        <f t="shared" si="30"/>
        <v/>
      </c>
      <c r="N1020" s="189"/>
      <c r="O1020" s="189"/>
      <c r="Q1020" t="str">
        <f t="shared" si="31"/>
        <v/>
      </c>
    </row>
    <row r="1021" spans="1:17" ht="16.2" thickBot="1">
      <c r="A1021" s="184"/>
      <c r="B1021" s="187"/>
      <c r="D1021" s="168"/>
      <c r="E1021" s="201"/>
      <c r="F1021" s="170"/>
      <c r="G1021" s="171"/>
      <c r="H1021" s="171"/>
      <c r="I1021" s="164" t="str">
        <f t="shared" si="30"/>
        <v/>
      </c>
      <c r="N1021" s="189"/>
      <c r="O1021" s="189"/>
      <c r="Q1021" t="str">
        <f t="shared" si="31"/>
        <v/>
      </c>
    </row>
    <row r="1022" spans="1:17" ht="16.2" thickBot="1">
      <c r="A1022" s="184"/>
      <c r="B1022" s="187"/>
      <c r="D1022" s="168"/>
      <c r="E1022" s="201"/>
      <c r="F1022" s="170"/>
      <c r="G1022" s="171"/>
      <c r="H1022" s="171"/>
      <c r="I1022" s="164" t="str">
        <f t="shared" si="30"/>
        <v/>
      </c>
      <c r="N1022" s="189"/>
      <c r="O1022" s="189"/>
      <c r="Q1022" t="str">
        <f t="shared" si="31"/>
        <v/>
      </c>
    </row>
    <row r="1023" spans="1:17" ht="16.2" thickBot="1">
      <c r="A1023" s="184"/>
      <c r="B1023" s="187"/>
      <c r="D1023" s="168"/>
      <c r="E1023" s="201"/>
      <c r="F1023" s="170"/>
      <c r="G1023" s="171"/>
      <c r="H1023" s="171"/>
      <c r="I1023" s="164" t="str">
        <f t="shared" si="30"/>
        <v/>
      </c>
      <c r="N1023" s="189"/>
      <c r="O1023" s="189"/>
      <c r="Q1023" t="str">
        <f t="shared" si="31"/>
        <v/>
      </c>
    </row>
    <row r="1024" spans="1:17" ht="16.2" thickBot="1">
      <c r="A1024" s="184"/>
      <c r="B1024" s="187"/>
      <c r="D1024" s="168"/>
      <c r="E1024" s="201"/>
      <c r="F1024" s="170"/>
      <c r="G1024" s="171"/>
      <c r="H1024" s="171"/>
      <c r="I1024" s="164" t="str">
        <f t="shared" si="30"/>
        <v/>
      </c>
      <c r="N1024" s="189"/>
      <c r="O1024" s="189"/>
      <c r="Q1024" t="str">
        <f t="shared" si="31"/>
        <v/>
      </c>
    </row>
    <row r="1025" spans="1:17" ht="16.2" thickBot="1">
      <c r="A1025" s="184"/>
      <c r="B1025" s="187"/>
      <c r="D1025" s="168"/>
      <c r="E1025" s="201"/>
      <c r="F1025" s="170"/>
      <c r="G1025" s="171"/>
      <c r="H1025" s="171"/>
      <c r="I1025" s="164" t="str">
        <f t="shared" si="30"/>
        <v/>
      </c>
      <c r="N1025" s="189"/>
      <c r="O1025" s="189"/>
      <c r="Q1025" t="str">
        <f t="shared" si="31"/>
        <v/>
      </c>
    </row>
    <row r="1026" spans="1:17" ht="16.2" thickBot="1">
      <c r="A1026" s="184"/>
      <c r="B1026" s="187"/>
      <c r="D1026" s="168"/>
      <c r="E1026" s="201"/>
      <c r="F1026" s="170"/>
      <c r="G1026" s="171"/>
      <c r="H1026" s="171"/>
      <c r="I1026" s="164" t="str">
        <f t="shared" si="30"/>
        <v/>
      </c>
      <c r="N1026" s="189"/>
      <c r="O1026" s="189"/>
      <c r="Q1026" t="str">
        <f t="shared" si="31"/>
        <v/>
      </c>
    </row>
    <row r="1027" spans="1:17" ht="16.2" thickBot="1">
      <c r="A1027" s="184"/>
      <c r="B1027" s="187"/>
      <c r="D1027" s="168"/>
      <c r="E1027" s="201"/>
      <c r="F1027" s="170"/>
      <c r="G1027" s="171"/>
      <c r="H1027" s="171"/>
      <c r="I1027" s="164" t="str">
        <f t="shared" ref="I1027:I1090" si="32">IF(C1027="","",LOGNORMDIST(EXP(C1027),K$3,K$4))</f>
        <v/>
      </c>
      <c r="N1027" s="189"/>
      <c r="O1027" s="189"/>
      <c r="Q1027" t="str">
        <f t="shared" ref="Q1027:Q1090" si="33">IF(C1027="","",(1/EXP(C1027))   *   EXP(  -POWER( (C1027-K$3),2 ) / (2*K$4*K$4)   )    /    (K$4*SQRT(2*PI())))</f>
        <v/>
      </c>
    </row>
    <row r="1028" spans="1:17" ht="16.2" thickBot="1">
      <c r="A1028" s="184"/>
      <c r="B1028" s="187"/>
      <c r="D1028" s="168"/>
      <c r="E1028" s="201"/>
      <c r="F1028" s="170"/>
      <c r="G1028" s="171"/>
      <c r="H1028" s="171"/>
      <c r="I1028" s="164" t="str">
        <f t="shared" si="32"/>
        <v/>
      </c>
      <c r="N1028" s="189"/>
      <c r="O1028" s="189"/>
      <c r="Q1028" t="str">
        <f t="shared" si="33"/>
        <v/>
      </c>
    </row>
    <row r="1029" spans="1:17" ht="16.2" thickBot="1">
      <c r="A1029" s="184"/>
      <c r="B1029" s="187"/>
      <c r="D1029" s="168"/>
      <c r="E1029" s="201"/>
      <c r="F1029" s="170"/>
      <c r="G1029" s="171"/>
      <c r="H1029" s="171"/>
      <c r="I1029" s="164" t="str">
        <f t="shared" si="32"/>
        <v/>
      </c>
      <c r="N1029" s="189"/>
      <c r="O1029" s="189"/>
      <c r="Q1029" t="str">
        <f t="shared" si="33"/>
        <v/>
      </c>
    </row>
    <row r="1030" spans="1:17" ht="16.2" thickBot="1">
      <c r="A1030" s="184"/>
      <c r="B1030" s="187"/>
      <c r="D1030" s="168"/>
      <c r="E1030" s="201"/>
      <c r="F1030" s="170"/>
      <c r="G1030" s="171"/>
      <c r="H1030" s="171"/>
      <c r="I1030" s="164" t="str">
        <f t="shared" si="32"/>
        <v/>
      </c>
      <c r="N1030" s="189"/>
      <c r="O1030" s="189"/>
      <c r="Q1030" t="str">
        <f t="shared" si="33"/>
        <v/>
      </c>
    </row>
    <row r="1031" spans="1:17" ht="16.2" thickBot="1">
      <c r="A1031" s="184"/>
      <c r="B1031" s="187"/>
      <c r="D1031" s="168"/>
      <c r="E1031" s="201"/>
      <c r="F1031" s="170"/>
      <c r="G1031" s="171"/>
      <c r="H1031" s="171"/>
      <c r="I1031" s="164" t="str">
        <f t="shared" si="32"/>
        <v/>
      </c>
      <c r="N1031" s="189"/>
      <c r="O1031" s="189"/>
      <c r="Q1031" t="str">
        <f t="shared" si="33"/>
        <v/>
      </c>
    </row>
    <row r="1032" spans="1:17" ht="16.2" thickBot="1">
      <c r="A1032" s="184"/>
      <c r="B1032" s="187"/>
      <c r="D1032" s="168"/>
      <c r="E1032" s="201"/>
      <c r="F1032" s="170"/>
      <c r="G1032" s="171"/>
      <c r="H1032" s="171"/>
      <c r="I1032" s="164" t="str">
        <f t="shared" si="32"/>
        <v/>
      </c>
      <c r="N1032" s="189"/>
      <c r="O1032" s="189"/>
      <c r="Q1032" t="str">
        <f t="shared" si="33"/>
        <v/>
      </c>
    </row>
    <row r="1033" spans="1:17" ht="16.2" thickBot="1">
      <c r="A1033" s="184"/>
      <c r="B1033" s="187"/>
      <c r="D1033" s="168"/>
      <c r="E1033" s="201"/>
      <c r="F1033" s="170"/>
      <c r="G1033" s="171"/>
      <c r="H1033" s="171"/>
      <c r="I1033" s="164" t="str">
        <f t="shared" si="32"/>
        <v/>
      </c>
      <c r="N1033" s="189"/>
      <c r="O1033" s="189"/>
      <c r="Q1033" t="str">
        <f t="shared" si="33"/>
        <v/>
      </c>
    </row>
    <row r="1034" spans="1:17" ht="16.2" thickBot="1">
      <c r="A1034" s="184"/>
      <c r="B1034" s="187"/>
      <c r="D1034" s="168"/>
      <c r="E1034" s="201"/>
      <c r="F1034" s="170"/>
      <c r="G1034" s="171"/>
      <c r="H1034" s="171"/>
      <c r="I1034" s="164" t="str">
        <f t="shared" si="32"/>
        <v/>
      </c>
      <c r="N1034" s="189"/>
      <c r="O1034" s="189"/>
      <c r="Q1034" t="str">
        <f t="shared" si="33"/>
        <v/>
      </c>
    </row>
    <row r="1035" spans="1:17" ht="16.2" thickBot="1">
      <c r="A1035" s="184"/>
      <c r="B1035" s="187"/>
      <c r="D1035" s="168"/>
      <c r="E1035" s="201"/>
      <c r="F1035" s="170"/>
      <c r="G1035" s="171"/>
      <c r="H1035" s="171"/>
      <c r="I1035" s="164" t="str">
        <f t="shared" si="32"/>
        <v/>
      </c>
      <c r="N1035" s="189"/>
      <c r="O1035" s="189"/>
      <c r="Q1035" t="str">
        <f t="shared" si="33"/>
        <v/>
      </c>
    </row>
    <row r="1036" spans="1:17" ht="16.2" thickBot="1">
      <c r="A1036" s="184"/>
      <c r="B1036" s="187"/>
      <c r="D1036" s="168"/>
      <c r="E1036" s="201"/>
      <c r="F1036" s="170"/>
      <c r="G1036" s="171"/>
      <c r="H1036" s="171"/>
      <c r="I1036" s="164" t="str">
        <f t="shared" si="32"/>
        <v/>
      </c>
      <c r="N1036" s="189"/>
      <c r="O1036" s="189"/>
      <c r="Q1036" t="str">
        <f t="shared" si="33"/>
        <v/>
      </c>
    </row>
    <row r="1037" spans="1:17" ht="16.2" thickBot="1">
      <c r="A1037" s="184"/>
      <c r="B1037" s="187"/>
      <c r="D1037" s="168"/>
      <c r="E1037" s="201"/>
      <c r="F1037" s="170"/>
      <c r="G1037" s="171"/>
      <c r="H1037" s="171"/>
      <c r="I1037" s="164" t="str">
        <f t="shared" si="32"/>
        <v/>
      </c>
      <c r="N1037" s="189"/>
      <c r="O1037" s="189"/>
      <c r="Q1037" t="str">
        <f t="shared" si="33"/>
        <v/>
      </c>
    </row>
    <row r="1038" spans="1:17" ht="16.2" thickBot="1">
      <c r="A1038" s="184"/>
      <c r="B1038" s="187"/>
      <c r="D1038" s="168"/>
      <c r="E1038" s="201"/>
      <c r="F1038" s="170"/>
      <c r="G1038" s="171"/>
      <c r="H1038" s="171"/>
      <c r="I1038" s="164" t="str">
        <f t="shared" si="32"/>
        <v/>
      </c>
      <c r="N1038" s="189"/>
      <c r="O1038" s="189"/>
      <c r="Q1038" t="str">
        <f t="shared" si="33"/>
        <v/>
      </c>
    </row>
    <row r="1039" spans="1:17" ht="16.2" thickBot="1">
      <c r="A1039" s="184"/>
      <c r="B1039" s="187"/>
      <c r="D1039" s="168"/>
      <c r="E1039" s="201"/>
      <c r="F1039" s="170"/>
      <c r="G1039" s="171"/>
      <c r="H1039" s="171"/>
      <c r="I1039" s="164" t="str">
        <f t="shared" si="32"/>
        <v/>
      </c>
      <c r="N1039" s="189"/>
      <c r="O1039" s="189"/>
      <c r="Q1039" t="str">
        <f t="shared" si="33"/>
        <v/>
      </c>
    </row>
    <row r="1040" spans="1:17" ht="16.2" thickBot="1">
      <c r="A1040" s="184"/>
      <c r="B1040" s="187"/>
      <c r="D1040" s="168"/>
      <c r="E1040" s="201"/>
      <c r="F1040" s="170"/>
      <c r="G1040" s="171"/>
      <c r="H1040" s="171"/>
      <c r="I1040" s="164" t="str">
        <f t="shared" si="32"/>
        <v/>
      </c>
      <c r="N1040" s="189"/>
      <c r="O1040" s="189"/>
      <c r="Q1040" t="str">
        <f t="shared" si="33"/>
        <v/>
      </c>
    </row>
    <row r="1041" spans="1:17" ht="16.2" thickBot="1">
      <c r="A1041" s="184"/>
      <c r="B1041" s="187"/>
      <c r="D1041" s="168"/>
      <c r="E1041" s="201"/>
      <c r="F1041" s="170"/>
      <c r="G1041" s="171"/>
      <c r="H1041" s="171"/>
      <c r="I1041" s="164" t="str">
        <f t="shared" si="32"/>
        <v/>
      </c>
      <c r="N1041" s="189"/>
      <c r="O1041" s="189"/>
      <c r="Q1041" t="str">
        <f t="shared" si="33"/>
        <v/>
      </c>
    </row>
    <row r="1042" spans="1:17" ht="16.2" thickBot="1">
      <c r="A1042" s="184"/>
      <c r="B1042" s="187"/>
      <c r="D1042" s="168"/>
      <c r="E1042" s="201"/>
      <c r="F1042" s="170"/>
      <c r="G1042" s="171"/>
      <c r="H1042" s="171"/>
      <c r="I1042" s="164" t="str">
        <f t="shared" si="32"/>
        <v/>
      </c>
      <c r="N1042" s="189"/>
      <c r="O1042" s="189"/>
      <c r="Q1042" t="str">
        <f t="shared" si="33"/>
        <v/>
      </c>
    </row>
    <row r="1043" spans="1:17" ht="16.2" thickBot="1">
      <c r="A1043" s="184"/>
      <c r="B1043" s="187"/>
      <c r="D1043" s="168"/>
      <c r="E1043" s="201"/>
      <c r="F1043" s="170"/>
      <c r="G1043" s="171"/>
      <c r="H1043" s="171"/>
      <c r="I1043" s="164" t="str">
        <f t="shared" si="32"/>
        <v/>
      </c>
      <c r="N1043" s="189"/>
      <c r="O1043" s="189"/>
      <c r="Q1043" t="str">
        <f t="shared" si="33"/>
        <v/>
      </c>
    </row>
    <row r="1044" spans="1:17" ht="16.2" thickBot="1">
      <c r="A1044" s="184"/>
      <c r="B1044" s="187"/>
      <c r="D1044" s="168"/>
      <c r="E1044" s="201"/>
      <c r="F1044" s="170"/>
      <c r="G1044" s="171"/>
      <c r="H1044" s="171"/>
      <c r="I1044" s="164" t="str">
        <f t="shared" si="32"/>
        <v/>
      </c>
      <c r="N1044" s="189"/>
      <c r="O1044" s="189"/>
      <c r="Q1044" t="str">
        <f t="shared" si="33"/>
        <v/>
      </c>
    </row>
    <row r="1045" spans="1:17" ht="16.2" thickBot="1">
      <c r="A1045" s="184"/>
      <c r="B1045" s="187"/>
      <c r="D1045" s="168"/>
      <c r="E1045" s="201"/>
      <c r="F1045" s="170"/>
      <c r="G1045" s="171"/>
      <c r="H1045" s="171"/>
      <c r="I1045" s="164" t="str">
        <f t="shared" si="32"/>
        <v/>
      </c>
      <c r="N1045" s="189"/>
      <c r="O1045" s="189"/>
      <c r="Q1045" t="str">
        <f t="shared" si="33"/>
        <v/>
      </c>
    </row>
    <row r="1046" spans="1:17" ht="16.2" thickBot="1">
      <c r="A1046" s="184"/>
      <c r="B1046" s="187"/>
      <c r="D1046" s="168"/>
      <c r="E1046" s="201"/>
      <c r="F1046" s="170"/>
      <c r="G1046" s="171"/>
      <c r="H1046" s="171"/>
      <c r="I1046" s="164" t="str">
        <f t="shared" si="32"/>
        <v/>
      </c>
      <c r="N1046" s="189"/>
      <c r="O1046" s="189"/>
      <c r="Q1046" t="str">
        <f t="shared" si="33"/>
        <v/>
      </c>
    </row>
    <row r="1047" spans="1:17" ht="16.2" thickBot="1">
      <c r="A1047" s="184"/>
      <c r="B1047" s="187"/>
      <c r="D1047" s="168"/>
      <c r="E1047" s="201"/>
      <c r="F1047" s="170"/>
      <c r="G1047" s="171"/>
      <c r="H1047" s="171"/>
      <c r="I1047" s="164" t="str">
        <f t="shared" si="32"/>
        <v/>
      </c>
      <c r="N1047" s="189"/>
      <c r="O1047" s="189"/>
      <c r="Q1047" t="str">
        <f t="shared" si="33"/>
        <v/>
      </c>
    </row>
    <row r="1048" spans="1:17" ht="16.2" thickBot="1">
      <c r="A1048" s="184"/>
      <c r="B1048" s="187"/>
      <c r="D1048" s="168"/>
      <c r="E1048" s="201"/>
      <c r="F1048" s="170"/>
      <c r="G1048" s="171"/>
      <c r="H1048" s="171"/>
      <c r="I1048" s="164" t="str">
        <f t="shared" si="32"/>
        <v/>
      </c>
      <c r="N1048" s="189"/>
      <c r="O1048" s="189"/>
      <c r="Q1048" t="str">
        <f t="shared" si="33"/>
        <v/>
      </c>
    </row>
    <row r="1049" spans="1:17" ht="16.2" thickBot="1">
      <c r="A1049" s="184"/>
      <c r="B1049" s="187"/>
      <c r="D1049" s="168"/>
      <c r="E1049" s="201"/>
      <c r="F1049" s="170"/>
      <c r="G1049" s="171"/>
      <c r="H1049" s="171"/>
      <c r="I1049" s="164" t="str">
        <f t="shared" si="32"/>
        <v/>
      </c>
      <c r="N1049" s="189"/>
      <c r="O1049" s="189"/>
      <c r="Q1049" t="str">
        <f t="shared" si="33"/>
        <v/>
      </c>
    </row>
    <row r="1050" spans="1:17" ht="16.2" thickBot="1">
      <c r="A1050" s="184"/>
      <c r="B1050" s="187"/>
      <c r="D1050" s="168"/>
      <c r="E1050" s="201"/>
      <c r="F1050" s="170"/>
      <c r="G1050" s="171"/>
      <c r="H1050" s="171"/>
      <c r="I1050" s="164" t="str">
        <f t="shared" si="32"/>
        <v/>
      </c>
      <c r="N1050" s="189"/>
      <c r="O1050" s="189"/>
      <c r="Q1050" t="str">
        <f t="shared" si="33"/>
        <v/>
      </c>
    </row>
    <row r="1051" spans="1:17" ht="16.2" thickBot="1">
      <c r="A1051" s="184"/>
      <c r="B1051" s="187"/>
      <c r="D1051" s="168"/>
      <c r="E1051" s="201"/>
      <c r="F1051" s="170"/>
      <c r="G1051" s="171"/>
      <c r="H1051" s="171"/>
      <c r="I1051" s="164" t="str">
        <f t="shared" si="32"/>
        <v/>
      </c>
      <c r="N1051" s="189"/>
      <c r="O1051" s="189"/>
      <c r="Q1051" t="str">
        <f t="shared" si="33"/>
        <v/>
      </c>
    </row>
    <row r="1052" spans="1:17" ht="16.2" thickBot="1">
      <c r="A1052" s="184"/>
      <c r="B1052" s="187"/>
      <c r="D1052" s="168"/>
      <c r="E1052" s="201"/>
      <c r="F1052" s="170"/>
      <c r="G1052" s="171"/>
      <c r="H1052" s="171"/>
      <c r="I1052" s="164" t="str">
        <f t="shared" si="32"/>
        <v/>
      </c>
      <c r="N1052" s="189"/>
      <c r="O1052" s="189"/>
      <c r="Q1052" t="str">
        <f t="shared" si="33"/>
        <v/>
      </c>
    </row>
    <row r="1053" spans="1:17" ht="16.2" thickBot="1">
      <c r="A1053" s="184"/>
      <c r="B1053" s="187"/>
      <c r="D1053" s="168"/>
      <c r="E1053" s="201"/>
      <c r="F1053" s="170"/>
      <c r="G1053" s="171"/>
      <c r="H1053" s="171"/>
      <c r="I1053" s="164" t="str">
        <f t="shared" si="32"/>
        <v/>
      </c>
      <c r="N1053" s="189"/>
      <c r="O1053" s="189"/>
      <c r="Q1053" t="str">
        <f t="shared" si="33"/>
        <v/>
      </c>
    </row>
    <row r="1054" spans="1:17" ht="16.2" thickBot="1">
      <c r="A1054" s="184"/>
      <c r="B1054" s="187"/>
      <c r="D1054" s="168"/>
      <c r="E1054" s="201"/>
      <c r="F1054" s="170"/>
      <c r="G1054" s="171"/>
      <c r="H1054" s="171"/>
      <c r="I1054" s="164" t="str">
        <f t="shared" si="32"/>
        <v/>
      </c>
      <c r="N1054" s="189"/>
      <c r="O1054" s="189"/>
      <c r="Q1054" t="str">
        <f t="shared" si="33"/>
        <v/>
      </c>
    </row>
    <row r="1055" spans="1:17" ht="16.2" thickBot="1">
      <c r="A1055" s="184"/>
      <c r="B1055" s="187"/>
      <c r="D1055" s="168"/>
      <c r="E1055" s="201"/>
      <c r="F1055" s="170"/>
      <c r="G1055" s="171"/>
      <c r="H1055" s="171"/>
      <c r="I1055" s="164" t="str">
        <f t="shared" si="32"/>
        <v/>
      </c>
      <c r="N1055" s="189"/>
      <c r="O1055" s="189"/>
      <c r="Q1055" t="str">
        <f t="shared" si="33"/>
        <v/>
      </c>
    </row>
    <row r="1056" spans="1:17" ht="16.2" thickBot="1">
      <c r="A1056" s="184"/>
      <c r="B1056" s="187"/>
      <c r="D1056" s="168"/>
      <c r="E1056" s="201"/>
      <c r="F1056" s="170"/>
      <c r="G1056" s="171"/>
      <c r="H1056" s="171"/>
      <c r="I1056" s="164" t="str">
        <f t="shared" si="32"/>
        <v/>
      </c>
      <c r="N1056" s="189"/>
      <c r="O1056" s="189"/>
      <c r="Q1056" t="str">
        <f t="shared" si="33"/>
        <v/>
      </c>
    </row>
    <row r="1057" spans="1:17" ht="16.2" thickBot="1">
      <c r="A1057" s="184"/>
      <c r="B1057" s="187"/>
      <c r="D1057" s="168"/>
      <c r="E1057" s="201"/>
      <c r="F1057" s="170"/>
      <c r="G1057" s="171"/>
      <c r="H1057" s="171"/>
      <c r="I1057" s="164" t="str">
        <f t="shared" si="32"/>
        <v/>
      </c>
      <c r="N1057" s="189"/>
      <c r="O1057" s="189"/>
      <c r="Q1057" t="str">
        <f t="shared" si="33"/>
        <v/>
      </c>
    </row>
    <row r="1058" spans="1:17" ht="16.2" thickBot="1">
      <c r="A1058" s="184"/>
      <c r="B1058" s="187"/>
      <c r="D1058" s="168"/>
      <c r="E1058" s="201"/>
      <c r="F1058" s="170"/>
      <c r="G1058" s="171"/>
      <c r="H1058" s="171"/>
      <c r="I1058" s="164" t="str">
        <f t="shared" si="32"/>
        <v/>
      </c>
      <c r="N1058" s="189"/>
      <c r="O1058" s="189"/>
      <c r="Q1058" t="str">
        <f t="shared" si="33"/>
        <v/>
      </c>
    </row>
    <row r="1059" spans="1:17" ht="16.2" thickBot="1">
      <c r="A1059" s="184"/>
      <c r="B1059" s="187"/>
      <c r="D1059" s="168"/>
      <c r="E1059" s="201"/>
      <c r="F1059" s="170"/>
      <c r="G1059" s="171"/>
      <c r="H1059" s="171"/>
      <c r="I1059" s="164" t="str">
        <f t="shared" si="32"/>
        <v/>
      </c>
      <c r="N1059" s="189"/>
      <c r="O1059" s="189"/>
      <c r="Q1059" t="str">
        <f t="shared" si="33"/>
        <v/>
      </c>
    </row>
    <row r="1060" spans="1:17" ht="16.2" thickBot="1">
      <c r="A1060" s="184"/>
      <c r="B1060" s="187"/>
      <c r="D1060" s="168"/>
      <c r="E1060" s="201"/>
      <c r="F1060" s="170"/>
      <c r="G1060" s="171"/>
      <c r="H1060" s="171"/>
      <c r="I1060" s="164" t="str">
        <f t="shared" si="32"/>
        <v/>
      </c>
      <c r="N1060" s="189"/>
      <c r="O1060" s="189"/>
      <c r="Q1060" t="str">
        <f t="shared" si="33"/>
        <v/>
      </c>
    </row>
    <row r="1061" spans="1:17" ht="16.2" thickBot="1">
      <c r="A1061" s="184"/>
      <c r="B1061" s="187"/>
      <c r="D1061" s="168"/>
      <c r="E1061" s="201"/>
      <c r="F1061" s="170"/>
      <c r="G1061" s="171"/>
      <c r="H1061" s="171"/>
      <c r="I1061" s="164" t="str">
        <f t="shared" si="32"/>
        <v/>
      </c>
      <c r="N1061" s="189"/>
      <c r="O1061" s="189"/>
      <c r="Q1061" t="str">
        <f t="shared" si="33"/>
        <v/>
      </c>
    </row>
    <row r="1062" spans="1:17" ht="16.2" thickBot="1">
      <c r="A1062" s="184"/>
      <c r="B1062" s="187"/>
      <c r="D1062" s="168"/>
      <c r="E1062" s="201"/>
      <c r="F1062" s="170"/>
      <c r="G1062" s="171"/>
      <c r="H1062" s="171"/>
      <c r="I1062" s="164" t="str">
        <f t="shared" si="32"/>
        <v/>
      </c>
      <c r="N1062" s="189"/>
      <c r="O1062" s="189"/>
      <c r="Q1062" t="str">
        <f t="shared" si="33"/>
        <v/>
      </c>
    </row>
    <row r="1063" spans="1:17" ht="16.2" thickBot="1">
      <c r="A1063" s="184"/>
      <c r="B1063" s="187"/>
      <c r="D1063" s="168"/>
      <c r="E1063" s="201"/>
      <c r="F1063" s="170"/>
      <c r="G1063" s="171"/>
      <c r="H1063" s="171"/>
      <c r="I1063" s="164" t="str">
        <f t="shared" si="32"/>
        <v/>
      </c>
      <c r="N1063" s="189"/>
      <c r="O1063" s="189"/>
      <c r="Q1063" t="str">
        <f t="shared" si="33"/>
        <v/>
      </c>
    </row>
    <row r="1064" spans="1:17" ht="16.2" thickBot="1">
      <c r="A1064" s="184"/>
      <c r="B1064" s="187"/>
      <c r="D1064" s="168"/>
      <c r="E1064" s="201"/>
      <c r="F1064" s="170"/>
      <c r="G1064" s="171"/>
      <c r="H1064" s="171"/>
      <c r="I1064" s="164" t="str">
        <f t="shared" si="32"/>
        <v/>
      </c>
      <c r="N1064" s="189"/>
      <c r="O1064" s="189"/>
      <c r="Q1064" t="str">
        <f t="shared" si="33"/>
        <v/>
      </c>
    </row>
    <row r="1065" spans="1:17" ht="16.2" thickBot="1">
      <c r="A1065" s="184"/>
      <c r="B1065" s="187"/>
      <c r="D1065" s="168"/>
      <c r="E1065" s="201"/>
      <c r="F1065" s="170"/>
      <c r="G1065" s="171"/>
      <c r="H1065" s="171"/>
      <c r="I1065" s="164" t="str">
        <f t="shared" si="32"/>
        <v/>
      </c>
      <c r="N1065" s="189"/>
      <c r="O1065" s="189"/>
      <c r="Q1065" t="str">
        <f t="shared" si="33"/>
        <v/>
      </c>
    </row>
    <row r="1066" spans="1:17" ht="16.2" thickBot="1">
      <c r="A1066" s="184"/>
      <c r="B1066" s="187"/>
      <c r="D1066" s="168"/>
      <c r="E1066" s="201"/>
      <c r="F1066" s="170"/>
      <c r="G1066" s="171"/>
      <c r="H1066" s="171"/>
      <c r="I1066" s="164" t="str">
        <f t="shared" si="32"/>
        <v/>
      </c>
      <c r="N1066" s="189"/>
      <c r="O1066" s="189"/>
      <c r="Q1066" t="str">
        <f t="shared" si="33"/>
        <v/>
      </c>
    </row>
    <row r="1067" spans="1:17" ht="16.2" thickBot="1">
      <c r="A1067" s="184"/>
      <c r="B1067" s="187"/>
      <c r="D1067" s="168"/>
      <c r="E1067" s="201"/>
      <c r="F1067" s="170"/>
      <c r="G1067" s="171"/>
      <c r="H1067" s="171"/>
      <c r="I1067" s="164" t="str">
        <f t="shared" si="32"/>
        <v/>
      </c>
      <c r="N1067" s="189"/>
      <c r="O1067" s="189"/>
      <c r="Q1067" t="str">
        <f t="shared" si="33"/>
        <v/>
      </c>
    </row>
    <row r="1068" spans="1:17" ht="16.2" thickBot="1">
      <c r="A1068" s="184"/>
      <c r="B1068" s="187"/>
      <c r="D1068" s="168"/>
      <c r="E1068" s="201"/>
      <c r="F1068" s="170"/>
      <c r="G1068" s="171"/>
      <c r="H1068" s="171"/>
      <c r="I1068" s="164" t="str">
        <f t="shared" si="32"/>
        <v/>
      </c>
      <c r="N1068" s="189"/>
      <c r="O1068" s="189"/>
      <c r="Q1068" t="str">
        <f t="shared" si="33"/>
        <v/>
      </c>
    </row>
    <row r="1069" spans="1:17" ht="16.2" thickBot="1">
      <c r="A1069" s="184"/>
      <c r="B1069" s="187"/>
      <c r="D1069" s="168"/>
      <c r="E1069" s="201"/>
      <c r="F1069" s="170"/>
      <c r="G1069" s="171"/>
      <c r="H1069" s="171"/>
      <c r="I1069" s="164" t="str">
        <f t="shared" si="32"/>
        <v/>
      </c>
      <c r="N1069" s="189"/>
      <c r="O1069" s="189"/>
      <c r="Q1069" t="str">
        <f t="shared" si="33"/>
        <v/>
      </c>
    </row>
    <row r="1070" spans="1:17" ht="16.2" thickBot="1">
      <c r="A1070" s="184"/>
      <c r="B1070" s="187"/>
      <c r="D1070" s="168"/>
      <c r="E1070" s="201"/>
      <c r="F1070" s="170"/>
      <c r="G1070" s="171"/>
      <c r="H1070" s="171"/>
      <c r="I1070" s="164" t="str">
        <f t="shared" si="32"/>
        <v/>
      </c>
      <c r="N1070" s="189"/>
      <c r="O1070" s="189"/>
      <c r="Q1070" t="str">
        <f t="shared" si="33"/>
        <v/>
      </c>
    </row>
    <row r="1071" spans="1:17" ht="16.2" thickBot="1">
      <c r="A1071" s="184"/>
      <c r="B1071" s="187"/>
      <c r="D1071" s="168"/>
      <c r="E1071" s="201"/>
      <c r="F1071" s="170"/>
      <c r="G1071" s="171"/>
      <c r="H1071" s="171"/>
      <c r="I1071" s="164" t="str">
        <f t="shared" si="32"/>
        <v/>
      </c>
      <c r="N1071" s="189"/>
      <c r="O1071" s="189"/>
      <c r="Q1071" t="str">
        <f t="shared" si="33"/>
        <v/>
      </c>
    </row>
    <row r="1072" spans="1:17" ht="16.2" thickBot="1">
      <c r="A1072" s="184"/>
      <c r="B1072" s="187"/>
      <c r="D1072" s="168"/>
      <c r="E1072" s="201"/>
      <c r="F1072" s="170"/>
      <c r="G1072" s="171"/>
      <c r="H1072" s="171"/>
      <c r="I1072" s="164" t="str">
        <f t="shared" si="32"/>
        <v/>
      </c>
      <c r="N1072" s="189"/>
      <c r="O1072" s="189"/>
      <c r="Q1072" t="str">
        <f t="shared" si="33"/>
        <v/>
      </c>
    </row>
    <row r="1073" spans="1:17" ht="16.2" thickBot="1">
      <c r="A1073" s="184"/>
      <c r="B1073" s="187"/>
      <c r="D1073" s="168"/>
      <c r="E1073" s="201"/>
      <c r="F1073" s="170"/>
      <c r="G1073" s="171"/>
      <c r="H1073" s="171"/>
      <c r="I1073" s="164" t="str">
        <f t="shared" si="32"/>
        <v/>
      </c>
      <c r="N1073" s="189"/>
      <c r="O1073" s="189"/>
      <c r="Q1073" t="str">
        <f t="shared" si="33"/>
        <v/>
      </c>
    </row>
    <row r="1074" spans="1:17" ht="16.2" thickBot="1">
      <c r="A1074" s="184"/>
      <c r="B1074" s="187"/>
      <c r="D1074" s="168"/>
      <c r="E1074" s="201"/>
      <c r="F1074" s="170"/>
      <c r="G1074" s="171"/>
      <c r="H1074" s="171"/>
      <c r="I1074" s="164" t="str">
        <f t="shared" si="32"/>
        <v/>
      </c>
      <c r="N1074" s="189"/>
      <c r="O1074" s="189"/>
      <c r="Q1074" t="str">
        <f t="shared" si="33"/>
        <v/>
      </c>
    </row>
    <row r="1075" spans="1:17" ht="16.2" thickBot="1">
      <c r="A1075" s="184"/>
      <c r="B1075" s="187"/>
      <c r="D1075" s="168"/>
      <c r="E1075" s="201"/>
      <c r="F1075" s="170"/>
      <c r="G1075" s="171"/>
      <c r="H1075" s="171"/>
      <c r="I1075" s="164" t="str">
        <f t="shared" si="32"/>
        <v/>
      </c>
      <c r="N1075" s="189"/>
      <c r="O1075" s="189"/>
      <c r="Q1075" t="str">
        <f t="shared" si="33"/>
        <v/>
      </c>
    </row>
    <row r="1076" spans="1:17" ht="16.2" thickBot="1">
      <c r="A1076" s="184"/>
      <c r="B1076" s="187"/>
      <c r="D1076" s="168"/>
      <c r="E1076" s="201"/>
      <c r="F1076" s="170"/>
      <c r="G1076" s="171"/>
      <c r="H1076" s="171"/>
      <c r="I1076" s="164" t="str">
        <f t="shared" si="32"/>
        <v/>
      </c>
      <c r="N1076" s="189"/>
      <c r="O1076" s="189"/>
      <c r="Q1076" t="str">
        <f t="shared" si="33"/>
        <v/>
      </c>
    </row>
    <row r="1077" spans="1:17" ht="16.2" thickBot="1">
      <c r="A1077" s="184"/>
      <c r="B1077" s="187"/>
      <c r="D1077" s="168"/>
      <c r="E1077" s="201"/>
      <c r="F1077" s="170"/>
      <c r="G1077" s="171"/>
      <c r="H1077" s="171"/>
      <c r="I1077" s="164" t="str">
        <f t="shared" si="32"/>
        <v/>
      </c>
      <c r="N1077" s="189"/>
      <c r="O1077" s="189"/>
      <c r="Q1077" t="str">
        <f t="shared" si="33"/>
        <v/>
      </c>
    </row>
    <row r="1078" spans="1:17" ht="16.2" thickBot="1">
      <c r="A1078" s="184"/>
      <c r="B1078" s="187"/>
      <c r="D1078" s="168"/>
      <c r="E1078" s="201"/>
      <c r="F1078" s="170"/>
      <c r="G1078" s="171"/>
      <c r="H1078" s="171"/>
      <c r="I1078" s="164" t="str">
        <f t="shared" si="32"/>
        <v/>
      </c>
      <c r="N1078" s="189"/>
      <c r="O1078" s="189"/>
      <c r="Q1078" t="str">
        <f t="shared" si="33"/>
        <v/>
      </c>
    </row>
    <row r="1079" spans="1:17" ht="16.2" thickBot="1">
      <c r="A1079" s="184"/>
      <c r="B1079" s="187"/>
      <c r="D1079" s="168"/>
      <c r="E1079" s="201"/>
      <c r="F1079" s="170"/>
      <c r="G1079" s="171"/>
      <c r="H1079" s="171"/>
      <c r="I1079" s="164" t="str">
        <f t="shared" si="32"/>
        <v/>
      </c>
      <c r="N1079" s="189"/>
      <c r="O1079" s="189"/>
      <c r="Q1079" t="str">
        <f t="shared" si="33"/>
        <v/>
      </c>
    </row>
    <row r="1080" spans="1:17" ht="16.2" thickBot="1">
      <c r="A1080" s="184"/>
      <c r="B1080" s="187"/>
      <c r="D1080" s="168"/>
      <c r="E1080" s="201"/>
      <c r="F1080" s="170"/>
      <c r="G1080" s="171"/>
      <c r="H1080" s="171"/>
      <c r="I1080" s="164" t="str">
        <f t="shared" si="32"/>
        <v/>
      </c>
      <c r="N1080" s="189"/>
      <c r="O1080" s="189"/>
      <c r="Q1080" t="str">
        <f t="shared" si="33"/>
        <v/>
      </c>
    </row>
    <row r="1081" spans="1:17" ht="16.2" thickBot="1">
      <c r="A1081" s="184"/>
      <c r="B1081" s="187"/>
      <c r="D1081" s="168"/>
      <c r="E1081" s="201"/>
      <c r="F1081" s="170"/>
      <c r="G1081" s="171"/>
      <c r="H1081" s="171"/>
      <c r="I1081" s="164" t="str">
        <f t="shared" si="32"/>
        <v/>
      </c>
      <c r="N1081" s="189"/>
      <c r="O1081" s="189"/>
      <c r="Q1081" t="str">
        <f t="shared" si="33"/>
        <v/>
      </c>
    </row>
    <row r="1082" spans="1:17" ht="16.2" thickBot="1">
      <c r="A1082" s="184"/>
      <c r="B1082" s="187"/>
      <c r="D1082" s="168"/>
      <c r="E1082" s="201"/>
      <c r="F1082" s="170"/>
      <c r="G1082" s="171"/>
      <c r="H1082" s="171"/>
      <c r="I1082" s="164" t="str">
        <f t="shared" si="32"/>
        <v/>
      </c>
      <c r="N1082" s="189"/>
      <c r="O1082" s="189"/>
      <c r="Q1082" t="str">
        <f t="shared" si="33"/>
        <v/>
      </c>
    </row>
    <row r="1083" spans="1:17" ht="16.2" thickBot="1">
      <c r="A1083" s="184"/>
      <c r="B1083" s="187"/>
      <c r="D1083" s="168"/>
      <c r="E1083" s="201"/>
      <c r="F1083" s="170"/>
      <c r="G1083" s="171"/>
      <c r="H1083" s="171"/>
      <c r="I1083" s="164" t="str">
        <f t="shared" si="32"/>
        <v/>
      </c>
      <c r="N1083" s="189"/>
      <c r="O1083" s="189"/>
      <c r="Q1083" t="str">
        <f t="shared" si="33"/>
        <v/>
      </c>
    </row>
    <row r="1084" spans="1:17" ht="16.2" thickBot="1">
      <c r="A1084" s="184"/>
      <c r="B1084" s="187"/>
      <c r="D1084" s="168"/>
      <c r="E1084" s="201"/>
      <c r="F1084" s="170"/>
      <c r="G1084" s="171"/>
      <c r="H1084" s="171"/>
      <c r="I1084" s="164" t="str">
        <f t="shared" si="32"/>
        <v/>
      </c>
      <c r="N1084" s="189"/>
      <c r="O1084" s="189"/>
      <c r="Q1084" t="str">
        <f t="shared" si="33"/>
        <v/>
      </c>
    </row>
    <row r="1085" spans="1:17" ht="16.2" thickBot="1">
      <c r="A1085" s="184"/>
      <c r="B1085" s="187"/>
      <c r="D1085" s="168"/>
      <c r="E1085" s="201"/>
      <c r="F1085" s="170"/>
      <c r="G1085" s="171"/>
      <c r="H1085" s="171"/>
      <c r="I1085" s="164" t="str">
        <f t="shared" si="32"/>
        <v/>
      </c>
      <c r="N1085" s="189"/>
      <c r="O1085" s="189"/>
      <c r="Q1085" t="str">
        <f t="shared" si="33"/>
        <v/>
      </c>
    </row>
    <row r="1086" spans="1:17" ht="16.2" thickBot="1">
      <c r="A1086" s="184"/>
      <c r="B1086" s="187"/>
      <c r="D1086" s="168"/>
      <c r="E1086" s="201"/>
      <c r="F1086" s="170"/>
      <c r="G1086" s="171"/>
      <c r="H1086" s="171"/>
      <c r="I1086" s="164" t="str">
        <f t="shared" si="32"/>
        <v/>
      </c>
      <c r="N1086" s="189"/>
      <c r="O1086" s="189"/>
      <c r="Q1086" t="str">
        <f t="shared" si="33"/>
        <v/>
      </c>
    </row>
    <row r="1087" spans="1:17" ht="16.2" thickBot="1">
      <c r="A1087" s="184"/>
      <c r="B1087" s="187"/>
      <c r="D1087" s="168"/>
      <c r="E1087" s="201"/>
      <c r="F1087" s="170"/>
      <c r="G1087" s="171"/>
      <c r="H1087" s="171"/>
      <c r="I1087" s="164" t="str">
        <f t="shared" si="32"/>
        <v/>
      </c>
      <c r="N1087" s="189"/>
      <c r="O1087" s="189"/>
      <c r="Q1087" t="str">
        <f t="shared" si="33"/>
        <v/>
      </c>
    </row>
    <row r="1088" spans="1:17" ht="16.2" thickBot="1">
      <c r="A1088" s="184"/>
      <c r="B1088" s="187"/>
      <c r="D1088" s="168"/>
      <c r="E1088" s="201"/>
      <c r="F1088" s="170"/>
      <c r="G1088" s="171"/>
      <c r="H1088" s="171"/>
      <c r="I1088" s="164" t="str">
        <f t="shared" si="32"/>
        <v/>
      </c>
      <c r="N1088" s="189"/>
      <c r="O1088" s="189"/>
      <c r="Q1088" t="str">
        <f t="shared" si="33"/>
        <v/>
      </c>
    </row>
    <row r="1089" spans="1:17" ht="16.2" thickBot="1">
      <c r="A1089" s="184"/>
      <c r="B1089" s="187"/>
      <c r="D1089" s="168"/>
      <c r="E1089" s="201"/>
      <c r="F1089" s="170"/>
      <c r="G1089" s="171"/>
      <c r="H1089" s="171"/>
      <c r="I1089" s="164" t="str">
        <f t="shared" si="32"/>
        <v/>
      </c>
      <c r="N1089" s="189"/>
      <c r="O1089" s="189"/>
      <c r="Q1089" t="str">
        <f t="shared" si="33"/>
        <v/>
      </c>
    </row>
    <row r="1090" spans="1:17" ht="16.2" thickBot="1">
      <c r="A1090" s="184"/>
      <c r="B1090" s="187"/>
      <c r="D1090" s="168"/>
      <c r="E1090" s="201"/>
      <c r="F1090" s="170"/>
      <c r="G1090" s="171"/>
      <c r="H1090" s="171"/>
      <c r="I1090" s="164" t="str">
        <f t="shared" si="32"/>
        <v/>
      </c>
      <c r="N1090" s="189"/>
      <c r="O1090" s="189"/>
      <c r="Q1090" t="str">
        <f t="shared" si="33"/>
        <v/>
      </c>
    </row>
    <row r="1091" spans="1:17" ht="16.2" thickBot="1">
      <c r="A1091" s="184"/>
      <c r="B1091" s="187"/>
      <c r="D1091" s="168"/>
      <c r="E1091" s="201"/>
      <c r="F1091" s="170"/>
      <c r="G1091" s="171"/>
      <c r="H1091" s="171"/>
      <c r="I1091" s="164" t="str">
        <f t="shared" ref="I1091:I1134" si="34">IF(C1091="","",LOGNORMDIST(EXP(C1091),K$3,K$4))</f>
        <v/>
      </c>
      <c r="N1091" s="189"/>
      <c r="O1091" s="189"/>
      <c r="Q1091" t="str">
        <f t="shared" ref="Q1091:Q1154" si="35">IF(C1091="","",(1/EXP(C1091))   *   EXP(  -POWER( (C1091-K$3),2 ) / (2*K$4*K$4)   )    /    (K$4*SQRT(2*PI())))</f>
        <v/>
      </c>
    </row>
    <row r="1092" spans="1:17" ht="16.2" thickBot="1">
      <c r="A1092" s="184"/>
      <c r="B1092" s="187"/>
      <c r="D1092" s="168"/>
      <c r="E1092" s="201"/>
      <c r="F1092" s="170"/>
      <c r="G1092" s="171"/>
      <c r="H1092" s="171"/>
      <c r="I1092" s="164" t="str">
        <f t="shared" si="34"/>
        <v/>
      </c>
      <c r="N1092" s="189"/>
      <c r="O1092" s="189"/>
      <c r="Q1092" t="str">
        <f t="shared" si="35"/>
        <v/>
      </c>
    </row>
    <row r="1093" spans="1:17" ht="16.2" thickBot="1">
      <c r="A1093" s="184"/>
      <c r="B1093" s="187"/>
      <c r="D1093" s="168"/>
      <c r="E1093" s="201"/>
      <c r="F1093" s="170"/>
      <c r="G1093" s="171"/>
      <c r="H1093" s="171"/>
      <c r="I1093" s="164" t="str">
        <f t="shared" si="34"/>
        <v/>
      </c>
      <c r="N1093" s="189"/>
      <c r="O1093" s="189"/>
      <c r="Q1093" t="str">
        <f t="shared" si="35"/>
        <v/>
      </c>
    </row>
    <row r="1094" spans="1:17" ht="16.2" thickBot="1">
      <c r="A1094" s="184"/>
      <c r="B1094" s="187"/>
      <c r="D1094" s="168"/>
      <c r="E1094" s="201"/>
      <c r="F1094" s="170"/>
      <c r="G1094" s="171"/>
      <c r="H1094" s="171"/>
      <c r="I1094" s="164" t="str">
        <f t="shared" si="34"/>
        <v/>
      </c>
      <c r="N1094" s="189"/>
      <c r="O1094" s="189"/>
      <c r="Q1094" t="str">
        <f t="shared" si="35"/>
        <v/>
      </c>
    </row>
    <row r="1095" spans="1:17" ht="16.2" thickBot="1">
      <c r="A1095" s="184"/>
      <c r="B1095" s="187"/>
      <c r="D1095" s="168"/>
      <c r="E1095" s="201"/>
      <c r="F1095" s="170"/>
      <c r="G1095" s="171"/>
      <c r="H1095" s="171"/>
      <c r="I1095" s="164" t="str">
        <f t="shared" si="34"/>
        <v/>
      </c>
      <c r="N1095" s="189"/>
      <c r="O1095" s="189"/>
      <c r="Q1095" t="str">
        <f t="shared" si="35"/>
        <v/>
      </c>
    </row>
    <row r="1096" spans="1:17" ht="16.2" thickBot="1">
      <c r="A1096" s="184"/>
      <c r="B1096" s="187"/>
      <c r="D1096" s="168"/>
      <c r="E1096" s="201"/>
      <c r="F1096" s="170"/>
      <c r="G1096" s="171"/>
      <c r="H1096" s="171"/>
      <c r="I1096" s="164" t="str">
        <f t="shared" si="34"/>
        <v/>
      </c>
      <c r="N1096" s="189"/>
      <c r="O1096" s="189"/>
      <c r="Q1096" t="str">
        <f t="shared" si="35"/>
        <v/>
      </c>
    </row>
    <row r="1097" spans="1:17" ht="16.2" thickBot="1">
      <c r="A1097" s="184"/>
      <c r="B1097" s="187"/>
      <c r="D1097" s="168"/>
      <c r="E1097" s="201"/>
      <c r="F1097" s="170"/>
      <c r="G1097" s="171"/>
      <c r="H1097" s="171"/>
      <c r="I1097" s="164" t="str">
        <f t="shared" si="34"/>
        <v/>
      </c>
      <c r="N1097" s="189"/>
      <c r="O1097" s="189"/>
      <c r="Q1097" t="str">
        <f t="shared" si="35"/>
        <v/>
      </c>
    </row>
    <row r="1098" spans="1:17" ht="16.2" thickBot="1">
      <c r="A1098" s="184"/>
      <c r="B1098" s="187"/>
      <c r="D1098" s="168"/>
      <c r="E1098" s="201"/>
      <c r="F1098" s="170"/>
      <c r="G1098" s="171"/>
      <c r="H1098" s="171"/>
      <c r="I1098" s="164" t="str">
        <f t="shared" si="34"/>
        <v/>
      </c>
      <c r="N1098" s="189"/>
      <c r="O1098" s="189"/>
      <c r="Q1098" t="str">
        <f t="shared" si="35"/>
        <v/>
      </c>
    </row>
    <row r="1099" spans="1:17" ht="16.2" thickBot="1">
      <c r="A1099" s="184"/>
      <c r="B1099" s="187"/>
      <c r="D1099" s="168"/>
      <c r="E1099" s="201"/>
      <c r="F1099" s="170"/>
      <c r="G1099" s="171"/>
      <c r="H1099" s="171"/>
      <c r="I1099" s="164" t="str">
        <f t="shared" si="34"/>
        <v/>
      </c>
      <c r="N1099" s="189"/>
      <c r="O1099" s="189"/>
      <c r="Q1099" t="str">
        <f t="shared" si="35"/>
        <v/>
      </c>
    </row>
    <row r="1100" spans="1:17" ht="16.2" thickBot="1">
      <c r="A1100" s="184"/>
      <c r="B1100" s="187"/>
      <c r="D1100" s="168"/>
      <c r="E1100" s="201"/>
      <c r="F1100" s="170"/>
      <c r="G1100" s="171"/>
      <c r="H1100" s="171"/>
      <c r="I1100" s="164" t="str">
        <f t="shared" si="34"/>
        <v/>
      </c>
      <c r="N1100" s="189"/>
      <c r="O1100" s="189"/>
      <c r="Q1100" t="str">
        <f t="shared" si="35"/>
        <v/>
      </c>
    </row>
    <row r="1101" spans="1:17" ht="16.2" thickBot="1">
      <c r="A1101" s="184"/>
      <c r="B1101" s="187"/>
      <c r="D1101" s="168"/>
      <c r="E1101" s="201"/>
      <c r="F1101" s="170"/>
      <c r="G1101" s="171"/>
      <c r="H1101" s="171"/>
      <c r="I1101" s="164" t="str">
        <f t="shared" si="34"/>
        <v/>
      </c>
      <c r="N1101" s="189"/>
      <c r="O1101" s="189"/>
      <c r="Q1101" t="str">
        <f t="shared" si="35"/>
        <v/>
      </c>
    </row>
    <row r="1102" spans="1:17" ht="16.2" thickBot="1">
      <c r="A1102" s="184"/>
      <c r="B1102" s="187"/>
      <c r="D1102" s="168"/>
      <c r="E1102" s="201"/>
      <c r="F1102" s="170"/>
      <c r="G1102" s="171"/>
      <c r="H1102" s="171"/>
      <c r="I1102" s="164" t="str">
        <f t="shared" si="34"/>
        <v/>
      </c>
      <c r="N1102" s="189"/>
      <c r="O1102" s="189"/>
      <c r="Q1102" t="str">
        <f t="shared" si="35"/>
        <v/>
      </c>
    </row>
    <row r="1103" spans="1:17" ht="16.2" thickBot="1">
      <c r="A1103" s="184"/>
      <c r="B1103" s="187"/>
      <c r="D1103" s="168"/>
      <c r="E1103" s="201"/>
      <c r="F1103" s="170"/>
      <c r="G1103" s="171"/>
      <c r="H1103" s="171"/>
      <c r="I1103" s="164" t="str">
        <f t="shared" si="34"/>
        <v/>
      </c>
      <c r="N1103" s="189"/>
      <c r="O1103" s="189"/>
      <c r="Q1103" t="str">
        <f t="shared" si="35"/>
        <v/>
      </c>
    </row>
    <row r="1104" spans="1:17" ht="16.2" thickBot="1">
      <c r="A1104" s="184"/>
      <c r="B1104" s="187"/>
      <c r="D1104" s="168"/>
      <c r="E1104" s="201"/>
      <c r="F1104" s="170"/>
      <c r="G1104" s="171"/>
      <c r="H1104" s="171"/>
      <c r="I1104" s="164" t="str">
        <f t="shared" si="34"/>
        <v/>
      </c>
      <c r="N1104" s="189"/>
      <c r="O1104" s="189"/>
      <c r="Q1104" t="str">
        <f t="shared" si="35"/>
        <v/>
      </c>
    </row>
    <row r="1105" spans="1:17" ht="16.2" thickBot="1">
      <c r="A1105" s="184"/>
      <c r="B1105" s="187"/>
      <c r="D1105" s="168"/>
      <c r="E1105" s="201"/>
      <c r="F1105" s="170"/>
      <c r="G1105" s="171"/>
      <c r="H1105" s="171"/>
      <c r="I1105" s="164" t="str">
        <f t="shared" si="34"/>
        <v/>
      </c>
      <c r="N1105" s="189"/>
      <c r="O1105" s="189"/>
      <c r="Q1105" t="str">
        <f t="shared" si="35"/>
        <v/>
      </c>
    </row>
    <row r="1106" spans="1:17" ht="16.2" thickBot="1">
      <c r="A1106" s="184"/>
      <c r="B1106" s="187"/>
      <c r="D1106" s="168"/>
      <c r="E1106" s="201"/>
      <c r="F1106" s="170"/>
      <c r="G1106" s="171"/>
      <c r="H1106" s="171"/>
      <c r="I1106" s="164" t="str">
        <f t="shared" si="34"/>
        <v/>
      </c>
      <c r="N1106" s="189"/>
      <c r="O1106" s="189"/>
      <c r="Q1106" t="str">
        <f t="shared" si="35"/>
        <v/>
      </c>
    </row>
    <row r="1107" spans="1:17" ht="16.2" thickBot="1">
      <c r="A1107" s="184"/>
      <c r="B1107" s="187"/>
      <c r="D1107" s="168"/>
      <c r="E1107" s="201"/>
      <c r="F1107" s="170"/>
      <c r="G1107" s="171"/>
      <c r="H1107" s="171"/>
      <c r="I1107" s="164" t="str">
        <f t="shared" si="34"/>
        <v/>
      </c>
      <c r="N1107" s="189"/>
      <c r="O1107" s="189"/>
      <c r="Q1107" t="str">
        <f t="shared" si="35"/>
        <v/>
      </c>
    </row>
    <row r="1108" spans="1:17" ht="16.2" thickBot="1">
      <c r="A1108" s="184"/>
      <c r="B1108" s="187"/>
      <c r="D1108" s="168"/>
      <c r="E1108" s="201"/>
      <c r="F1108" s="170"/>
      <c r="G1108" s="171"/>
      <c r="H1108" s="171"/>
      <c r="I1108" s="164" t="str">
        <f t="shared" si="34"/>
        <v/>
      </c>
      <c r="N1108" s="189"/>
      <c r="O1108" s="189"/>
      <c r="Q1108" t="str">
        <f t="shared" si="35"/>
        <v/>
      </c>
    </row>
    <row r="1109" spans="1:17" ht="16.2" thickBot="1">
      <c r="A1109" s="184"/>
      <c r="B1109" s="187"/>
      <c r="D1109" s="168"/>
      <c r="E1109" s="201"/>
      <c r="F1109" s="170"/>
      <c r="G1109" s="171"/>
      <c r="H1109" s="171"/>
      <c r="I1109" s="164" t="str">
        <f t="shared" si="34"/>
        <v/>
      </c>
      <c r="N1109" s="189"/>
      <c r="O1109" s="189"/>
      <c r="Q1109" t="str">
        <f t="shared" si="35"/>
        <v/>
      </c>
    </row>
    <row r="1110" spans="1:17" ht="16.2" thickBot="1">
      <c r="A1110" s="184"/>
      <c r="B1110" s="187"/>
      <c r="D1110" s="168"/>
      <c r="E1110" s="201"/>
      <c r="F1110" s="170"/>
      <c r="G1110" s="171"/>
      <c r="H1110" s="171"/>
      <c r="I1110" s="164" t="str">
        <f t="shared" si="34"/>
        <v/>
      </c>
      <c r="N1110" s="189"/>
      <c r="O1110" s="189"/>
      <c r="Q1110" t="str">
        <f t="shared" si="35"/>
        <v/>
      </c>
    </row>
    <row r="1111" spans="1:17" ht="16.2" thickBot="1">
      <c r="A1111" s="184"/>
      <c r="B1111" s="187"/>
      <c r="D1111" s="168"/>
      <c r="E1111" s="201"/>
      <c r="F1111" s="170"/>
      <c r="G1111" s="171"/>
      <c r="H1111" s="171"/>
      <c r="I1111" s="164" t="str">
        <f t="shared" si="34"/>
        <v/>
      </c>
      <c r="N1111" s="189"/>
      <c r="O1111" s="189"/>
      <c r="Q1111" t="str">
        <f t="shared" si="35"/>
        <v/>
      </c>
    </row>
    <row r="1112" spans="1:17" ht="16.2" thickBot="1">
      <c r="A1112" s="184"/>
      <c r="B1112" s="187"/>
      <c r="D1112" s="168"/>
      <c r="E1112" s="201"/>
      <c r="F1112" s="170"/>
      <c r="G1112" s="171"/>
      <c r="H1112" s="171"/>
      <c r="I1112" s="164" t="str">
        <f t="shared" si="34"/>
        <v/>
      </c>
      <c r="N1112" s="189"/>
      <c r="O1112" s="189"/>
      <c r="Q1112" t="str">
        <f t="shared" si="35"/>
        <v/>
      </c>
    </row>
    <row r="1113" spans="1:17" ht="16.2" thickBot="1">
      <c r="A1113" s="184"/>
      <c r="B1113" s="187"/>
      <c r="D1113" s="168"/>
      <c r="E1113" s="201"/>
      <c r="F1113" s="170"/>
      <c r="G1113" s="171"/>
      <c r="H1113" s="171"/>
      <c r="I1113" s="164" t="str">
        <f t="shared" si="34"/>
        <v/>
      </c>
      <c r="N1113" s="189"/>
      <c r="O1113" s="189"/>
      <c r="Q1113" t="str">
        <f t="shared" si="35"/>
        <v/>
      </c>
    </row>
    <row r="1114" spans="1:17" ht="16.2" thickBot="1">
      <c r="A1114" s="184"/>
      <c r="B1114" s="187"/>
      <c r="D1114" s="168"/>
      <c r="E1114" s="201"/>
      <c r="F1114" s="170"/>
      <c r="G1114" s="171"/>
      <c r="H1114" s="171"/>
      <c r="I1114" s="164" t="str">
        <f t="shared" si="34"/>
        <v/>
      </c>
      <c r="N1114" s="189"/>
      <c r="O1114" s="189"/>
      <c r="Q1114" t="str">
        <f t="shared" si="35"/>
        <v/>
      </c>
    </row>
    <row r="1115" spans="1:17" ht="16.2" thickBot="1">
      <c r="A1115" s="184"/>
      <c r="B1115" s="187"/>
      <c r="D1115" s="168"/>
      <c r="E1115" s="201"/>
      <c r="F1115" s="170"/>
      <c r="G1115" s="171"/>
      <c r="H1115" s="171"/>
      <c r="I1115" s="164" t="str">
        <f t="shared" si="34"/>
        <v/>
      </c>
      <c r="N1115" s="189"/>
      <c r="O1115" s="189"/>
      <c r="Q1115" t="str">
        <f t="shared" si="35"/>
        <v/>
      </c>
    </row>
    <row r="1116" spans="1:17" ht="16.2" thickBot="1">
      <c r="A1116" s="184"/>
      <c r="B1116" s="187"/>
      <c r="D1116" s="168"/>
      <c r="E1116" s="201"/>
      <c r="F1116" s="170"/>
      <c r="G1116" s="171"/>
      <c r="H1116" s="171"/>
      <c r="I1116" s="164" t="str">
        <f t="shared" si="34"/>
        <v/>
      </c>
      <c r="N1116" s="189"/>
      <c r="O1116" s="189"/>
      <c r="Q1116" t="str">
        <f t="shared" si="35"/>
        <v/>
      </c>
    </row>
    <row r="1117" spans="1:17" ht="16.2" thickBot="1">
      <c r="A1117" s="184"/>
      <c r="B1117" s="187"/>
      <c r="D1117" s="168"/>
      <c r="E1117" s="201"/>
      <c r="F1117" s="170"/>
      <c r="G1117" s="171"/>
      <c r="H1117" s="171"/>
      <c r="I1117" s="164" t="str">
        <f t="shared" si="34"/>
        <v/>
      </c>
      <c r="N1117" s="189"/>
      <c r="O1117" s="189"/>
      <c r="Q1117" t="str">
        <f t="shared" si="35"/>
        <v/>
      </c>
    </row>
    <row r="1118" spans="1:17" ht="16.2" thickBot="1">
      <c r="A1118" s="184"/>
      <c r="B1118" s="187"/>
      <c r="D1118" s="168"/>
      <c r="E1118" s="201"/>
      <c r="F1118" s="170"/>
      <c r="G1118" s="171"/>
      <c r="H1118" s="171"/>
      <c r="I1118" s="164" t="str">
        <f t="shared" si="34"/>
        <v/>
      </c>
      <c r="N1118" s="189"/>
      <c r="O1118" s="189"/>
      <c r="Q1118" t="str">
        <f t="shared" si="35"/>
        <v/>
      </c>
    </row>
    <row r="1119" spans="1:17" ht="16.2" thickBot="1">
      <c r="A1119" s="184"/>
      <c r="B1119" s="187"/>
      <c r="D1119" s="168"/>
      <c r="E1119" s="201"/>
      <c r="F1119" s="170"/>
      <c r="G1119" s="171"/>
      <c r="H1119" s="171"/>
      <c r="I1119" s="164" t="str">
        <f t="shared" si="34"/>
        <v/>
      </c>
      <c r="N1119" s="189"/>
      <c r="O1119" s="189"/>
      <c r="Q1119" t="str">
        <f t="shared" si="35"/>
        <v/>
      </c>
    </row>
    <row r="1120" spans="1:17" ht="16.2" thickBot="1">
      <c r="A1120" s="184"/>
      <c r="B1120" s="187"/>
      <c r="D1120" s="168"/>
      <c r="E1120" s="201"/>
      <c r="F1120" s="170"/>
      <c r="G1120" s="171"/>
      <c r="H1120" s="171"/>
      <c r="I1120" s="164" t="str">
        <f t="shared" si="34"/>
        <v/>
      </c>
      <c r="N1120" s="189"/>
      <c r="O1120" s="189"/>
      <c r="Q1120" t="str">
        <f t="shared" si="35"/>
        <v/>
      </c>
    </row>
    <row r="1121" spans="1:17" ht="16.2" thickBot="1">
      <c r="A1121" s="184"/>
      <c r="B1121" s="187"/>
      <c r="D1121" s="168"/>
      <c r="E1121" s="201"/>
      <c r="F1121" s="170"/>
      <c r="G1121" s="171"/>
      <c r="H1121" s="171"/>
      <c r="I1121" s="164" t="str">
        <f t="shared" si="34"/>
        <v/>
      </c>
      <c r="N1121" s="189"/>
      <c r="O1121" s="189"/>
      <c r="Q1121" t="str">
        <f t="shared" si="35"/>
        <v/>
      </c>
    </row>
    <row r="1122" spans="1:17" ht="16.2" thickBot="1">
      <c r="A1122" s="184"/>
      <c r="B1122" s="187"/>
      <c r="D1122" s="168"/>
      <c r="E1122" s="201"/>
      <c r="F1122" s="170"/>
      <c r="G1122" s="171"/>
      <c r="H1122" s="171"/>
      <c r="I1122" s="164" t="str">
        <f t="shared" si="34"/>
        <v/>
      </c>
      <c r="N1122" s="189"/>
      <c r="O1122" s="189"/>
      <c r="Q1122" t="str">
        <f t="shared" si="35"/>
        <v/>
      </c>
    </row>
    <row r="1123" spans="1:17" ht="16.2" thickBot="1">
      <c r="A1123" s="184"/>
      <c r="B1123" s="187"/>
      <c r="D1123" s="168"/>
      <c r="E1123" s="201"/>
      <c r="F1123" s="170"/>
      <c r="G1123" s="171"/>
      <c r="H1123" s="171"/>
      <c r="I1123" s="164" t="str">
        <f t="shared" si="34"/>
        <v/>
      </c>
      <c r="N1123" s="189"/>
      <c r="O1123" s="189"/>
      <c r="Q1123" t="str">
        <f t="shared" si="35"/>
        <v/>
      </c>
    </row>
    <row r="1124" spans="1:17" ht="16.2" thickBot="1">
      <c r="A1124" s="184"/>
      <c r="B1124" s="187"/>
      <c r="D1124" s="168"/>
      <c r="E1124" s="201"/>
      <c r="F1124" s="170"/>
      <c r="G1124" s="171"/>
      <c r="H1124" s="171"/>
      <c r="I1124" s="164" t="str">
        <f t="shared" si="34"/>
        <v/>
      </c>
      <c r="N1124" s="189"/>
      <c r="O1124" s="189"/>
      <c r="Q1124" t="str">
        <f t="shared" si="35"/>
        <v/>
      </c>
    </row>
    <row r="1125" spans="1:17" ht="16.2" thickBot="1">
      <c r="A1125" s="184"/>
      <c r="B1125" s="187"/>
      <c r="D1125" s="168"/>
      <c r="E1125" s="201"/>
      <c r="F1125" s="170"/>
      <c r="G1125" s="171"/>
      <c r="H1125" s="171"/>
      <c r="I1125" s="164" t="str">
        <f t="shared" si="34"/>
        <v/>
      </c>
      <c r="N1125" s="189"/>
      <c r="O1125" s="189"/>
      <c r="Q1125" t="str">
        <f t="shared" si="35"/>
        <v/>
      </c>
    </row>
    <row r="1126" spans="1:17" ht="16.2" thickBot="1">
      <c r="A1126" s="184"/>
      <c r="B1126" s="187"/>
      <c r="D1126" s="168"/>
      <c r="E1126" s="201"/>
      <c r="F1126" s="170"/>
      <c r="G1126" s="171"/>
      <c r="H1126" s="171"/>
      <c r="I1126" s="164" t="str">
        <f t="shared" si="34"/>
        <v/>
      </c>
      <c r="N1126" s="189"/>
      <c r="O1126" s="189"/>
      <c r="Q1126" t="str">
        <f t="shared" si="35"/>
        <v/>
      </c>
    </row>
    <row r="1127" spans="1:17" ht="16.2" thickBot="1">
      <c r="A1127" s="184"/>
      <c r="B1127" s="187"/>
      <c r="D1127" s="168"/>
      <c r="E1127" s="201"/>
      <c r="F1127" s="170"/>
      <c r="G1127" s="171"/>
      <c r="H1127" s="171"/>
      <c r="I1127" s="164" t="str">
        <f t="shared" si="34"/>
        <v/>
      </c>
      <c r="N1127" s="189"/>
      <c r="O1127" s="189"/>
      <c r="Q1127" t="str">
        <f t="shared" si="35"/>
        <v/>
      </c>
    </row>
    <row r="1128" spans="1:17" ht="16.2" thickBot="1">
      <c r="A1128" s="184"/>
      <c r="B1128" s="187"/>
      <c r="D1128" s="168"/>
      <c r="E1128" s="201"/>
      <c r="F1128" s="170"/>
      <c r="G1128" s="171"/>
      <c r="H1128" s="171"/>
      <c r="I1128" s="164" t="str">
        <f t="shared" si="34"/>
        <v/>
      </c>
      <c r="N1128" s="189"/>
      <c r="O1128" s="189"/>
      <c r="Q1128" t="str">
        <f t="shared" si="35"/>
        <v/>
      </c>
    </row>
    <row r="1129" spans="1:17" ht="16.2" thickBot="1">
      <c r="A1129" s="184"/>
      <c r="B1129" s="187"/>
      <c r="D1129" s="168"/>
      <c r="E1129" s="201"/>
      <c r="F1129" s="170"/>
      <c r="G1129" s="171"/>
      <c r="H1129" s="171"/>
      <c r="I1129" s="164" t="str">
        <f t="shared" si="34"/>
        <v/>
      </c>
      <c r="N1129" s="189"/>
      <c r="O1129" s="189"/>
      <c r="Q1129" t="str">
        <f t="shared" si="35"/>
        <v/>
      </c>
    </row>
    <row r="1130" spans="1:17" ht="16.2" thickBot="1">
      <c r="A1130" s="184"/>
      <c r="B1130" s="187"/>
      <c r="D1130" s="168"/>
      <c r="E1130" s="201"/>
      <c r="F1130" s="170"/>
      <c r="G1130" s="171"/>
      <c r="H1130" s="171"/>
      <c r="I1130" s="164" t="str">
        <f t="shared" si="34"/>
        <v/>
      </c>
      <c r="N1130" s="189"/>
      <c r="O1130" s="189"/>
      <c r="Q1130" t="str">
        <f t="shared" si="35"/>
        <v/>
      </c>
    </row>
    <row r="1131" spans="1:17" ht="16.2" thickBot="1">
      <c r="A1131" s="184"/>
      <c r="B1131" s="187"/>
      <c r="D1131" s="168"/>
      <c r="E1131" s="201"/>
      <c r="F1131" s="170"/>
      <c r="G1131" s="171"/>
      <c r="H1131" s="171"/>
      <c r="I1131" s="164" t="str">
        <f t="shared" si="34"/>
        <v/>
      </c>
      <c r="N1131" s="189"/>
      <c r="O1131" s="189"/>
      <c r="Q1131" t="str">
        <f t="shared" si="35"/>
        <v/>
      </c>
    </row>
    <row r="1132" spans="1:17" ht="16.2" thickBot="1">
      <c r="A1132" s="184"/>
      <c r="B1132" s="187"/>
      <c r="D1132" s="168"/>
      <c r="E1132" s="201"/>
      <c r="F1132" s="170"/>
      <c r="G1132" s="171"/>
      <c r="H1132" s="171"/>
      <c r="I1132" s="164" t="str">
        <f t="shared" si="34"/>
        <v/>
      </c>
      <c r="N1132" s="189"/>
      <c r="O1132" s="189"/>
      <c r="Q1132" t="str">
        <f t="shared" si="35"/>
        <v/>
      </c>
    </row>
    <row r="1133" spans="1:17" ht="16.2" thickBot="1">
      <c r="A1133" s="184"/>
      <c r="B1133" s="187"/>
      <c r="D1133" s="168"/>
      <c r="E1133" s="201"/>
      <c r="F1133" s="170"/>
      <c r="G1133" s="171"/>
      <c r="H1133" s="171"/>
      <c r="I1133" s="164" t="str">
        <f t="shared" si="34"/>
        <v/>
      </c>
      <c r="N1133" s="189"/>
      <c r="O1133" s="189"/>
      <c r="Q1133" t="str">
        <f t="shared" si="35"/>
        <v/>
      </c>
    </row>
    <row r="1134" spans="1:17" ht="16.2" thickBot="1">
      <c r="A1134" s="184"/>
      <c r="B1134" s="187"/>
      <c r="D1134" s="168"/>
      <c r="E1134" s="201"/>
      <c r="F1134" s="170"/>
      <c r="G1134" s="171"/>
      <c r="H1134" s="171"/>
      <c r="I1134" s="164" t="str">
        <f t="shared" si="34"/>
        <v/>
      </c>
      <c r="N1134" s="189"/>
      <c r="O1134" s="189"/>
      <c r="Q1134" t="str">
        <f t="shared" si="35"/>
        <v/>
      </c>
    </row>
    <row r="1135" spans="1:17" ht="16.2" thickBot="1">
      <c r="A1135" s="184"/>
      <c r="B1135" s="187"/>
      <c r="D1135" s="168"/>
      <c r="E1135" s="201"/>
      <c r="F1135" s="170"/>
      <c r="G1135" s="171"/>
      <c r="H1135" s="171"/>
      <c r="N1135" s="189"/>
      <c r="O1135" s="189"/>
      <c r="Q1135" t="str">
        <f t="shared" si="35"/>
        <v/>
      </c>
    </row>
    <row r="1136" spans="1:17" ht="16.2" thickBot="1">
      <c r="A1136" s="184"/>
      <c r="B1136" s="187"/>
      <c r="D1136" s="168"/>
      <c r="E1136" s="201"/>
      <c r="F1136" s="170"/>
      <c r="G1136" s="171"/>
      <c r="H1136" s="171"/>
      <c r="N1136" s="189"/>
      <c r="O1136" s="189"/>
      <c r="Q1136" t="str">
        <f t="shared" si="35"/>
        <v/>
      </c>
    </row>
    <row r="1137" spans="1:17" ht="16.2" thickBot="1">
      <c r="A1137" s="184"/>
      <c r="B1137" s="187"/>
      <c r="D1137" s="168"/>
      <c r="E1137" s="201"/>
      <c r="F1137" s="170"/>
      <c r="G1137" s="171"/>
      <c r="H1137" s="171"/>
      <c r="N1137" s="189"/>
      <c r="O1137" s="189"/>
      <c r="Q1137" t="str">
        <f t="shared" si="35"/>
        <v/>
      </c>
    </row>
    <row r="1138" spans="1:17" ht="16.2" thickBot="1">
      <c r="A1138" s="184"/>
      <c r="B1138" s="187"/>
      <c r="D1138" s="168"/>
      <c r="E1138" s="201"/>
      <c r="F1138" s="170"/>
      <c r="G1138" s="171"/>
      <c r="H1138" s="171"/>
      <c r="N1138" s="189"/>
      <c r="O1138" s="189"/>
      <c r="Q1138" t="str">
        <f t="shared" si="35"/>
        <v/>
      </c>
    </row>
    <row r="1139" spans="1:17" ht="16.2" thickBot="1">
      <c r="A1139" s="184"/>
      <c r="B1139" s="187"/>
      <c r="D1139" s="168"/>
      <c r="E1139" s="201"/>
      <c r="F1139" s="170"/>
      <c r="G1139" s="171"/>
      <c r="H1139" s="171"/>
      <c r="N1139" s="189"/>
      <c r="O1139" s="189"/>
      <c r="Q1139" t="str">
        <f t="shared" si="35"/>
        <v/>
      </c>
    </row>
    <row r="1140" spans="1:17" ht="16.2" thickBot="1">
      <c r="A1140" s="184"/>
      <c r="B1140" s="187"/>
      <c r="D1140" s="168"/>
      <c r="E1140" s="201"/>
      <c r="F1140" s="170"/>
      <c r="G1140" s="171"/>
      <c r="H1140" s="171"/>
      <c r="N1140" s="189"/>
      <c r="O1140" s="189"/>
      <c r="Q1140" t="str">
        <f t="shared" si="35"/>
        <v/>
      </c>
    </row>
    <row r="1141" spans="1:17" ht="16.2" thickBot="1">
      <c r="A1141" s="184"/>
      <c r="B1141" s="187"/>
      <c r="D1141" s="168"/>
      <c r="E1141" s="201"/>
      <c r="F1141" s="170"/>
      <c r="G1141" s="171"/>
      <c r="H1141" s="171"/>
      <c r="N1141" s="189"/>
      <c r="O1141" s="189"/>
      <c r="Q1141" t="str">
        <f t="shared" si="35"/>
        <v/>
      </c>
    </row>
    <row r="1142" spans="1:17" ht="16.2" thickBot="1">
      <c r="A1142" s="184"/>
      <c r="B1142" s="187"/>
      <c r="D1142" s="168"/>
      <c r="E1142" s="201"/>
      <c r="F1142" s="170"/>
      <c r="G1142" s="171"/>
      <c r="H1142" s="171"/>
      <c r="N1142" s="189"/>
      <c r="O1142" s="189"/>
      <c r="Q1142" t="str">
        <f t="shared" si="35"/>
        <v/>
      </c>
    </row>
    <row r="1143" spans="1:17" ht="16.2" thickBot="1">
      <c r="A1143" s="184"/>
      <c r="B1143" s="187"/>
      <c r="D1143" s="168"/>
      <c r="E1143" s="201"/>
      <c r="F1143" s="170"/>
      <c r="G1143" s="171"/>
      <c r="H1143" s="171"/>
      <c r="N1143" s="189"/>
      <c r="O1143" s="189"/>
      <c r="Q1143" t="str">
        <f t="shared" si="35"/>
        <v/>
      </c>
    </row>
    <row r="1144" spans="1:17" ht="16.2" thickBot="1">
      <c r="A1144" s="184"/>
      <c r="B1144" s="187"/>
      <c r="D1144" s="168"/>
      <c r="E1144" s="201"/>
      <c r="F1144" s="170"/>
      <c r="G1144" s="171"/>
      <c r="H1144" s="171"/>
      <c r="N1144" s="189"/>
      <c r="O1144" s="189"/>
      <c r="Q1144" t="str">
        <f t="shared" si="35"/>
        <v/>
      </c>
    </row>
    <row r="1145" spans="1:17" ht="16.2" thickBot="1">
      <c r="A1145" s="184"/>
      <c r="B1145" s="187"/>
      <c r="D1145" s="168"/>
      <c r="E1145" s="201"/>
      <c r="F1145" s="170"/>
      <c r="G1145" s="171"/>
      <c r="H1145" s="171"/>
      <c r="N1145" s="189"/>
      <c r="O1145" s="189"/>
      <c r="Q1145" t="str">
        <f t="shared" si="35"/>
        <v/>
      </c>
    </row>
    <row r="1146" spans="1:17" ht="16.2" thickBot="1">
      <c r="A1146" s="184"/>
      <c r="B1146" s="187"/>
      <c r="D1146" s="168"/>
      <c r="E1146" s="201"/>
      <c r="F1146" s="170"/>
      <c r="G1146" s="171"/>
      <c r="H1146" s="171"/>
      <c r="N1146" s="189"/>
      <c r="O1146" s="189"/>
      <c r="Q1146" t="str">
        <f t="shared" si="35"/>
        <v/>
      </c>
    </row>
    <row r="1147" spans="1:17" ht="16.2" thickBot="1">
      <c r="A1147" s="184"/>
      <c r="B1147" s="187"/>
      <c r="D1147" s="168"/>
      <c r="E1147" s="201"/>
      <c r="F1147" s="170"/>
      <c r="G1147" s="171"/>
      <c r="H1147" s="171"/>
      <c r="N1147" s="189"/>
      <c r="O1147" s="189"/>
      <c r="Q1147" t="str">
        <f t="shared" si="35"/>
        <v/>
      </c>
    </row>
    <row r="1148" spans="1:17" ht="16.2" thickBot="1">
      <c r="A1148" s="184"/>
      <c r="B1148" s="187"/>
      <c r="D1148" s="168"/>
      <c r="E1148" s="201"/>
      <c r="F1148" s="170"/>
      <c r="G1148" s="171"/>
      <c r="H1148" s="171"/>
      <c r="N1148" s="189"/>
      <c r="O1148" s="189"/>
      <c r="Q1148" t="str">
        <f t="shared" si="35"/>
        <v/>
      </c>
    </row>
    <row r="1149" spans="1:17" ht="16.2" thickBot="1">
      <c r="A1149" s="184"/>
      <c r="B1149" s="187"/>
      <c r="D1149" s="168"/>
      <c r="E1149" s="201"/>
      <c r="F1149" s="170"/>
      <c r="G1149" s="171"/>
      <c r="H1149" s="171"/>
      <c r="N1149" s="189"/>
      <c r="O1149" s="189"/>
      <c r="Q1149" t="str">
        <f t="shared" si="35"/>
        <v/>
      </c>
    </row>
    <row r="1150" spans="1:17" ht="16.2" thickBot="1">
      <c r="A1150" s="184"/>
      <c r="B1150" s="187"/>
      <c r="D1150" s="168"/>
      <c r="E1150" s="201"/>
      <c r="F1150" s="170"/>
      <c r="G1150" s="171"/>
      <c r="H1150" s="171"/>
      <c r="N1150" s="189"/>
      <c r="O1150" s="189"/>
      <c r="Q1150" t="str">
        <f t="shared" si="35"/>
        <v/>
      </c>
    </row>
    <row r="1151" spans="1:17" ht="16.2" thickBot="1">
      <c r="A1151" s="184"/>
      <c r="B1151" s="187"/>
      <c r="D1151" s="168"/>
      <c r="E1151" s="201"/>
      <c r="F1151" s="170"/>
      <c r="G1151" s="171"/>
      <c r="H1151" s="171"/>
      <c r="N1151" s="189"/>
      <c r="O1151" s="189"/>
      <c r="Q1151" t="str">
        <f t="shared" si="35"/>
        <v/>
      </c>
    </row>
    <row r="1152" spans="1:17" ht="16.2" thickBot="1">
      <c r="A1152" s="184"/>
      <c r="B1152" s="187"/>
      <c r="D1152" s="168"/>
      <c r="E1152" s="201"/>
      <c r="F1152" s="170"/>
      <c r="G1152" s="171"/>
      <c r="H1152" s="171"/>
      <c r="N1152" s="189"/>
      <c r="O1152" s="189"/>
      <c r="Q1152" t="str">
        <f t="shared" si="35"/>
        <v/>
      </c>
    </row>
    <row r="1153" spans="1:17" ht="16.2" thickBot="1">
      <c r="A1153" s="184"/>
      <c r="B1153" s="187"/>
      <c r="D1153" s="168"/>
      <c r="E1153" s="201"/>
      <c r="F1153" s="170"/>
      <c r="G1153" s="171"/>
      <c r="H1153" s="171"/>
      <c r="N1153" s="189"/>
      <c r="O1153" s="189"/>
      <c r="Q1153" t="str">
        <f t="shared" si="35"/>
        <v/>
      </c>
    </row>
    <row r="1154" spans="1:17" ht="16.2" thickBot="1">
      <c r="A1154" s="184"/>
      <c r="B1154" s="187"/>
      <c r="D1154" s="168"/>
      <c r="E1154" s="201"/>
      <c r="F1154" s="170"/>
      <c r="G1154" s="171"/>
      <c r="H1154" s="171"/>
      <c r="N1154" s="189"/>
      <c r="O1154" s="189"/>
      <c r="Q1154" t="str">
        <f t="shared" si="35"/>
        <v/>
      </c>
    </row>
    <row r="1155" spans="1:17" ht="16.2" thickBot="1">
      <c r="A1155" s="184"/>
      <c r="B1155" s="187"/>
      <c r="D1155" s="168"/>
      <c r="E1155" s="201"/>
      <c r="F1155" s="170"/>
      <c r="G1155" s="171"/>
      <c r="H1155" s="171"/>
      <c r="N1155" s="189"/>
      <c r="O1155" s="189"/>
      <c r="Q1155" t="str">
        <f t="shared" ref="Q1155:Q1218" si="36">IF(C1155="","",(1/EXP(C1155))   *   EXP(  -POWER( (C1155-K$3),2 ) / (2*K$4*K$4)   )    /    (K$4*SQRT(2*PI())))</f>
        <v/>
      </c>
    </row>
    <row r="1156" spans="1:17" ht="16.2" thickBot="1">
      <c r="A1156" s="184"/>
      <c r="B1156" s="187"/>
      <c r="D1156" s="168"/>
      <c r="E1156" s="201"/>
      <c r="F1156" s="170"/>
      <c r="G1156" s="171"/>
      <c r="H1156" s="171"/>
      <c r="N1156" s="189"/>
      <c r="O1156" s="189"/>
      <c r="Q1156" t="str">
        <f t="shared" si="36"/>
        <v/>
      </c>
    </row>
    <row r="1157" spans="1:17" ht="16.2" thickBot="1">
      <c r="A1157" s="184"/>
      <c r="B1157" s="187"/>
      <c r="D1157" s="168"/>
      <c r="E1157" s="201"/>
      <c r="F1157" s="170"/>
      <c r="G1157" s="171"/>
      <c r="H1157" s="171"/>
      <c r="N1157" s="189"/>
      <c r="O1157" s="189"/>
      <c r="Q1157" t="str">
        <f t="shared" si="36"/>
        <v/>
      </c>
    </row>
    <row r="1158" spans="1:17" ht="16.2" thickBot="1">
      <c r="A1158" s="184"/>
      <c r="B1158" s="187"/>
      <c r="D1158" s="168"/>
      <c r="E1158" s="201"/>
      <c r="F1158" s="170"/>
      <c r="G1158" s="171"/>
      <c r="H1158" s="171"/>
      <c r="N1158" s="189"/>
      <c r="O1158" s="189"/>
      <c r="Q1158" t="str">
        <f t="shared" si="36"/>
        <v/>
      </c>
    </row>
    <row r="1159" spans="1:17" ht="16.2" thickBot="1">
      <c r="A1159" s="184"/>
      <c r="B1159" s="187"/>
      <c r="D1159" s="168"/>
      <c r="E1159" s="201"/>
      <c r="F1159" s="170"/>
      <c r="G1159" s="171"/>
      <c r="H1159" s="171"/>
      <c r="N1159" s="189"/>
      <c r="O1159" s="189"/>
      <c r="Q1159" t="str">
        <f t="shared" si="36"/>
        <v/>
      </c>
    </row>
    <row r="1160" spans="1:17" ht="16.2" thickBot="1">
      <c r="A1160" s="184"/>
      <c r="B1160" s="187"/>
      <c r="D1160" s="168"/>
      <c r="E1160" s="201"/>
      <c r="F1160" s="170"/>
      <c r="G1160" s="171"/>
      <c r="H1160" s="171"/>
      <c r="N1160" s="189"/>
      <c r="O1160" s="189"/>
      <c r="Q1160" t="str">
        <f t="shared" si="36"/>
        <v/>
      </c>
    </row>
    <row r="1161" spans="1:17" ht="16.2" thickBot="1">
      <c r="A1161" s="184"/>
      <c r="B1161" s="187"/>
      <c r="D1161" s="168"/>
      <c r="E1161" s="201"/>
      <c r="F1161" s="170"/>
      <c r="G1161" s="171"/>
      <c r="H1161" s="171"/>
      <c r="N1161" s="189"/>
      <c r="O1161" s="189"/>
      <c r="Q1161" t="str">
        <f t="shared" si="36"/>
        <v/>
      </c>
    </row>
    <row r="1162" spans="1:17" ht="16.2" thickBot="1">
      <c r="A1162" s="184"/>
      <c r="B1162" s="187"/>
      <c r="D1162" s="168"/>
      <c r="E1162" s="201"/>
      <c r="F1162" s="170"/>
      <c r="G1162" s="171"/>
      <c r="H1162" s="171"/>
      <c r="N1162" s="189"/>
      <c r="O1162" s="189"/>
      <c r="Q1162" t="str">
        <f t="shared" si="36"/>
        <v/>
      </c>
    </row>
    <row r="1163" spans="1:17" ht="16.2" thickBot="1">
      <c r="A1163" s="184"/>
      <c r="B1163" s="187"/>
      <c r="D1163" s="168"/>
      <c r="E1163" s="201"/>
      <c r="F1163" s="170"/>
      <c r="G1163" s="171"/>
      <c r="H1163" s="171"/>
      <c r="N1163" s="189"/>
      <c r="O1163" s="189"/>
      <c r="Q1163" t="str">
        <f t="shared" si="36"/>
        <v/>
      </c>
    </row>
    <row r="1164" spans="1:17" ht="16.2" thickBot="1">
      <c r="A1164" s="184"/>
      <c r="B1164" s="187"/>
      <c r="D1164" s="168"/>
      <c r="E1164" s="201"/>
      <c r="F1164" s="170"/>
      <c r="G1164" s="171"/>
      <c r="H1164" s="171"/>
      <c r="N1164" s="189"/>
      <c r="O1164" s="189"/>
      <c r="Q1164" t="str">
        <f t="shared" si="36"/>
        <v/>
      </c>
    </row>
    <row r="1165" spans="1:17" ht="16.2" thickBot="1">
      <c r="A1165" s="184"/>
      <c r="B1165" s="187"/>
      <c r="D1165" s="168"/>
      <c r="E1165" s="201"/>
      <c r="F1165" s="170"/>
      <c r="G1165" s="171"/>
      <c r="H1165" s="171"/>
      <c r="N1165" s="189"/>
      <c r="O1165" s="189"/>
      <c r="Q1165" t="str">
        <f t="shared" si="36"/>
        <v/>
      </c>
    </row>
    <row r="1166" spans="1:17" ht="16.2" thickBot="1">
      <c r="A1166" s="184"/>
      <c r="B1166" s="187"/>
      <c r="D1166" s="168"/>
      <c r="E1166" s="201"/>
      <c r="F1166" s="170"/>
      <c r="G1166" s="171"/>
      <c r="H1166" s="171"/>
      <c r="N1166" s="189"/>
      <c r="O1166" s="189"/>
      <c r="Q1166" t="str">
        <f t="shared" si="36"/>
        <v/>
      </c>
    </row>
    <row r="1167" spans="1:17" ht="16.2" thickBot="1">
      <c r="A1167" s="184"/>
      <c r="B1167" s="187"/>
      <c r="D1167" s="168"/>
      <c r="E1167" s="201"/>
      <c r="F1167" s="170"/>
      <c r="G1167" s="171"/>
      <c r="H1167" s="171"/>
      <c r="N1167" s="189"/>
      <c r="O1167" s="189"/>
      <c r="Q1167" t="str">
        <f t="shared" si="36"/>
        <v/>
      </c>
    </row>
    <row r="1168" spans="1:17" ht="16.2" thickBot="1">
      <c r="A1168" s="184"/>
      <c r="B1168" s="187"/>
      <c r="D1168" s="168"/>
      <c r="E1168" s="201"/>
      <c r="F1168" s="170"/>
      <c r="G1168" s="171"/>
      <c r="H1168" s="171"/>
      <c r="N1168" s="189"/>
      <c r="O1168" s="189"/>
      <c r="Q1168" t="str">
        <f t="shared" si="36"/>
        <v/>
      </c>
    </row>
    <row r="1169" spans="1:17" ht="16.2" thickBot="1">
      <c r="A1169" s="184"/>
      <c r="B1169" s="187"/>
      <c r="D1169" s="168"/>
      <c r="E1169" s="201"/>
      <c r="F1169" s="170"/>
      <c r="G1169" s="171"/>
      <c r="H1169" s="171"/>
      <c r="N1169" s="189"/>
      <c r="O1169" s="189"/>
      <c r="Q1169" t="str">
        <f t="shared" si="36"/>
        <v/>
      </c>
    </row>
    <row r="1170" spans="1:17" ht="16.2" thickBot="1">
      <c r="A1170" s="184"/>
      <c r="B1170" s="187"/>
      <c r="D1170" s="168"/>
      <c r="E1170" s="201"/>
      <c r="F1170" s="170"/>
      <c r="G1170" s="171"/>
      <c r="H1170" s="171"/>
      <c r="N1170" s="189"/>
      <c r="O1170" s="189"/>
      <c r="Q1170" t="str">
        <f t="shared" si="36"/>
        <v/>
      </c>
    </row>
    <row r="1171" spans="1:17" ht="16.2" thickBot="1">
      <c r="A1171" s="184"/>
      <c r="B1171" s="187"/>
      <c r="D1171" s="168"/>
      <c r="E1171" s="201"/>
      <c r="F1171" s="170"/>
      <c r="G1171" s="171"/>
      <c r="H1171" s="171"/>
      <c r="N1171" s="189"/>
      <c r="O1171" s="189"/>
      <c r="Q1171" t="str">
        <f t="shared" si="36"/>
        <v/>
      </c>
    </row>
    <row r="1172" spans="1:17" ht="16.2" thickBot="1">
      <c r="A1172" s="184"/>
      <c r="B1172" s="187"/>
      <c r="D1172" s="168"/>
      <c r="E1172" s="201"/>
      <c r="F1172" s="170"/>
      <c r="G1172" s="171"/>
      <c r="H1172" s="171"/>
      <c r="N1172" s="189"/>
      <c r="O1172" s="189"/>
      <c r="Q1172" t="str">
        <f t="shared" si="36"/>
        <v/>
      </c>
    </row>
    <row r="1173" spans="1:17" ht="16.2" thickBot="1">
      <c r="A1173" s="184"/>
      <c r="B1173" s="187"/>
      <c r="D1173" s="168"/>
      <c r="E1173" s="201"/>
      <c r="F1173" s="170"/>
      <c r="G1173" s="171"/>
      <c r="H1173" s="171"/>
      <c r="N1173" s="189"/>
      <c r="O1173" s="189"/>
      <c r="Q1173" t="str">
        <f t="shared" si="36"/>
        <v/>
      </c>
    </row>
    <row r="1174" spans="1:17" ht="16.2" thickBot="1">
      <c r="A1174" s="184"/>
      <c r="B1174" s="187"/>
      <c r="D1174" s="168"/>
      <c r="E1174" s="201"/>
      <c r="F1174" s="170"/>
      <c r="G1174" s="171"/>
      <c r="H1174" s="171"/>
      <c r="N1174" s="189"/>
      <c r="O1174" s="189"/>
      <c r="Q1174" t="str">
        <f t="shared" si="36"/>
        <v/>
      </c>
    </row>
    <row r="1175" spans="1:17" ht="16.2" thickBot="1">
      <c r="A1175" s="184"/>
      <c r="B1175" s="187"/>
      <c r="D1175" s="168"/>
      <c r="E1175" s="201"/>
      <c r="F1175" s="170"/>
      <c r="G1175" s="171"/>
      <c r="H1175" s="171"/>
      <c r="N1175" s="189"/>
      <c r="O1175" s="189"/>
      <c r="Q1175" t="str">
        <f t="shared" si="36"/>
        <v/>
      </c>
    </row>
    <row r="1176" spans="1:17" ht="16.2" thickBot="1">
      <c r="A1176" s="184"/>
      <c r="B1176" s="187"/>
      <c r="D1176" s="168"/>
      <c r="E1176" s="201"/>
      <c r="F1176" s="170"/>
      <c r="G1176" s="171"/>
      <c r="H1176" s="171"/>
      <c r="N1176" s="189"/>
      <c r="O1176" s="189"/>
      <c r="Q1176" t="str">
        <f t="shared" si="36"/>
        <v/>
      </c>
    </row>
    <row r="1177" spans="1:17" ht="16.2" thickBot="1">
      <c r="A1177" s="184"/>
      <c r="B1177" s="187"/>
      <c r="D1177" s="168"/>
      <c r="E1177" s="201"/>
      <c r="F1177" s="170"/>
      <c r="G1177" s="171"/>
      <c r="H1177" s="171"/>
      <c r="N1177" s="189"/>
      <c r="O1177" s="189"/>
      <c r="Q1177" t="str">
        <f t="shared" si="36"/>
        <v/>
      </c>
    </row>
    <row r="1178" spans="1:17" ht="16.2" thickBot="1">
      <c r="A1178" s="184"/>
      <c r="B1178" s="187"/>
      <c r="D1178" s="168"/>
      <c r="E1178" s="201"/>
      <c r="F1178" s="170"/>
      <c r="G1178" s="171"/>
      <c r="H1178" s="171"/>
      <c r="N1178" s="189"/>
      <c r="O1178" s="189"/>
      <c r="Q1178" t="str">
        <f t="shared" si="36"/>
        <v/>
      </c>
    </row>
    <row r="1179" spans="1:17" ht="16.2" thickBot="1">
      <c r="A1179" s="184"/>
      <c r="B1179" s="187"/>
      <c r="D1179" s="168"/>
      <c r="E1179" s="201"/>
      <c r="F1179" s="170"/>
      <c r="G1179" s="171"/>
      <c r="H1179" s="171"/>
      <c r="N1179" s="189"/>
      <c r="O1179" s="189"/>
      <c r="Q1179" t="str">
        <f t="shared" si="36"/>
        <v/>
      </c>
    </row>
    <row r="1180" spans="1:17" ht="16.2" thickBot="1">
      <c r="A1180" s="184"/>
      <c r="B1180" s="187"/>
      <c r="D1180" s="168"/>
      <c r="E1180" s="201"/>
      <c r="F1180" s="170"/>
      <c r="G1180" s="171"/>
      <c r="H1180" s="171"/>
      <c r="N1180" s="189"/>
      <c r="O1180" s="189"/>
      <c r="Q1180" t="str">
        <f t="shared" si="36"/>
        <v/>
      </c>
    </row>
    <row r="1181" spans="1:17" ht="16.2" thickBot="1">
      <c r="A1181" s="184"/>
      <c r="B1181" s="187"/>
      <c r="D1181" s="168"/>
      <c r="E1181" s="201"/>
      <c r="F1181" s="170"/>
      <c r="G1181" s="171"/>
      <c r="H1181" s="171"/>
      <c r="N1181" s="189"/>
      <c r="O1181" s="189"/>
      <c r="Q1181" t="str">
        <f t="shared" si="36"/>
        <v/>
      </c>
    </row>
    <row r="1182" spans="1:17" ht="16.2" thickBot="1">
      <c r="A1182" s="184"/>
      <c r="B1182" s="187"/>
      <c r="D1182" s="168"/>
      <c r="E1182" s="201"/>
      <c r="F1182" s="170"/>
      <c r="G1182" s="171"/>
      <c r="H1182" s="171"/>
      <c r="N1182" s="189"/>
      <c r="O1182" s="189"/>
      <c r="Q1182" t="str">
        <f t="shared" si="36"/>
        <v/>
      </c>
    </row>
    <row r="1183" spans="1:17" ht="16.2" thickBot="1">
      <c r="A1183" s="184"/>
      <c r="B1183" s="187"/>
      <c r="D1183" s="168"/>
      <c r="E1183" s="201"/>
      <c r="F1183" s="170"/>
      <c r="G1183" s="171"/>
      <c r="H1183" s="171"/>
      <c r="N1183" s="189"/>
      <c r="O1183" s="189"/>
      <c r="Q1183" t="str">
        <f t="shared" si="36"/>
        <v/>
      </c>
    </row>
    <row r="1184" spans="1:17" ht="16.2" thickBot="1">
      <c r="A1184" s="184"/>
      <c r="B1184" s="187"/>
      <c r="D1184" s="168"/>
      <c r="E1184" s="201"/>
      <c r="F1184" s="170"/>
      <c r="G1184" s="171"/>
      <c r="H1184" s="171"/>
      <c r="N1184" s="189"/>
      <c r="O1184" s="189"/>
      <c r="Q1184" t="str">
        <f t="shared" si="36"/>
        <v/>
      </c>
    </row>
    <row r="1185" spans="1:17" ht="16.2" thickBot="1">
      <c r="A1185" s="184"/>
      <c r="B1185" s="187"/>
      <c r="D1185" s="168"/>
      <c r="E1185" s="201"/>
      <c r="F1185" s="170"/>
      <c r="G1185" s="171"/>
      <c r="H1185" s="171"/>
      <c r="N1185" s="189"/>
      <c r="O1185" s="189"/>
      <c r="Q1185" t="str">
        <f t="shared" si="36"/>
        <v/>
      </c>
    </row>
    <row r="1186" spans="1:17" ht="16.2" thickBot="1">
      <c r="A1186" s="184"/>
      <c r="B1186" s="187"/>
      <c r="D1186" s="168"/>
      <c r="E1186" s="201"/>
      <c r="F1186" s="170"/>
      <c r="G1186" s="171"/>
      <c r="H1186" s="171"/>
      <c r="N1186" s="189"/>
      <c r="O1186" s="189"/>
      <c r="Q1186" t="str">
        <f t="shared" si="36"/>
        <v/>
      </c>
    </row>
    <row r="1187" spans="1:17" ht="16.2" thickBot="1">
      <c r="A1187" s="184"/>
      <c r="B1187" s="187"/>
      <c r="D1187" s="168"/>
      <c r="E1187" s="201"/>
      <c r="F1187" s="170"/>
      <c r="G1187" s="171"/>
      <c r="H1187" s="171"/>
      <c r="N1187" s="189"/>
      <c r="O1187" s="189"/>
      <c r="Q1187" t="str">
        <f t="shared" si="36"/>
        <v/>
      </c>
    </row>
    <row r="1188" spans="1:17" ht="16.2" thickBot="1">
      <c r="A1188" s="184"/>
      <c r="B1188" s="187"/>
      <c r="D1188" s="168"/>
      <c r="E1188" s="201"/>
      <c r="F1188" s="170"/>
      <c r="G1188" s="171"/>
      <c r="H1188" s="171"/>
      <c r="N1188" s="189"/>
      <c r="O1188" s="189"/>
      <c r="Q1188" t="str">
        <f t="shared" si="36"/>
        <v/>
      </c>
    </row>
    <row r="1189" spans="1:17" ht="16.2" thickBot="1">
      <c r="A1189" s="184"/>
      <c r="B1189" s="187"/>
      <c r="D1189" s="168"/>
      <c r="E1189" s="201"/>
      <c r="F1189" s="170"/>
      <c r="G1189" s="171"/>
      <c r="H1189" s="171"/>
      <c r="N1189" s="189"/>
      <c r="O1189" s="189"/>
      <c r="Q1189" t="str">
        <f t="shared" si="36"/>
        <v/>
      </c>
    </row>
    <row r="1190" spans="1:17" ht="16.2" thickBot="1">
      <c r="A1190" s="184"/>
      <c r="B1190" s="187"/>
      <c r="D1190" s="168"/>
      <c r="E1190" s="201"/>
      <c r="F1190" s="170"/>
      <c r="G1190" s="171"/>
      <c r="H1190" s="171"/>
      <c r="N1190" s="189"/>
      <c r="O1190" s="189"/>
      <c r="Q1190" t="str">
        <f t="shared" si="36"/>
        <v/>
      </c>
    </row>
    <row r="1191" spans="1:17" ht="16.2" thickBot="1">
      <c r="A1191" s="184"/>
      <c r="B1191" s="187"/>
      <c r="D1191" s="168"/>
      <c r="E1191" s="201"/>
      <c r="F1191" s="170"/>
      <c r="G1191" s="171"/>
      <c r="H1191" s="171"/>
      <c r="N1191" s="189"/>
      <c r="O1191" s="189"/>
      <c r="Q1191" t="str">
        <f t="shared" si="36"/>
        <v/>
      </c>
    </row>
    <row r="1192" spans="1:17" ht="16.2" thickBot="1">
      <c r="A1192" s="184"/>
      <c r="B1192" s="187"/>
      <c r="D1192" s="168"/>
      <c r="E1192" s="201"/>
      <c r="F1192" s="170"/>
      <c r="G1192" s="171"/>
      <c r="H1192" s="171"/>
      <c r="N1192" s="189"/>
      <c r="O1192" s="189"/>
      <c r="Q1192" t="str">
        <f t="shared" si="36"/>
        <v/>
      </c>
    </row>
    <row r="1193" spans="1:17" ht="16.2" thickBot="1">
      <c r="A1193" s="184"/>
      <c r="B1193" s="187"/>
      <c r="D1193" s="168"/>
      <c r="E1193" s="201"/>
      <c r="F1193" s="170"/>
      <c r="G1193" s="171"/>
      <c r="H1193" s="171"/>
      <c r="N1193" s="189"/>
      <c r="O1193" s="189"/>
      <c r="Q1193" t="str">
        <f t="shared" si="36"/>
        <v/>
      </c>
    </row>
    <row r="1194" spans="1:17" ht="16.2" thickBot="1">
      <c r="A1194" s="184"/>
      <c r="B1194" s="187"/>
      <c r="D1194" s="168"/>
      <c r="E1194" s="201"/>
      <c r="F1194" s="170"/>
      <c r="G1194" s="171"/>
      <c r="H1194" s="171"/>
      <c r="N1194" s="189"/>
      <c r="O1194" s="189"/>
      <c r="Q1194" t="str">
        <f t="shared" si="36"/>
        <v/>
      </c>
    </row>
    <row r="1195" spans="1:17" ht="16.2" thickBot="1">
      <c r="A1195" s="184"/>
      <c r="B1195" s="187"/>
      <c r="D1195" s="168"/>
      <c r="E1195" s="201"/>
      <c r="F1195" s="170"/>
      <c r="G1195" s="171"/>
      <c r="H1195" s="171"/>
      <c r="N1195" s="189"/>
      <c r="O1195" s="189"/>
      <c r="Q1195" t="str">
        <f t="shared" si="36"/>
        <v/>
      </c>
    </row>
    <row r="1196" spans="1:17" ht="16.2" thickBot="1">
      <c r="A1196" s="184"/>
      <c r="B1196" s="187"/>
      <c r="D1196" s="168"/>
      <c r="E1196" s="201"/>
      <c r="F1196" s="170"/>
      <c r="G1196" s="171"/>
      <c r="H1196" s="171"/>
      <c r="N1196" s="189"/>
      <c r="O1196" s="189"/>
      <c r="Q1196" t="str">
        <f t="shared" si="36"/>
        <v/>
      </c>
    </row>
    <row r="1197" spans="1:17" ht="16.2" thickBot="1">
      <c r="A1197" s="184"/>
      <c r="B1197" s="187"/>
      <c r="D1197" s="168"/>
      <c r="E1197" s="201"/>
      <c r="F1197" s="170"/>
      <c r="G1197" s="171"/>
      <c r="H1197" s="171"/>
      <c r="N1197" s="189"/>
      <c r="O1197" s="189"/>
      <c r="Q1197" t="str">
        <f t="shared" si="36"/>
        <v/>
      </c>
    </row>
    <row r="1198" spans="1:17" ht="16.2" thickBot="1">
      <c r="A1198" s="184"/>
      <c r="B1198" s="187"/>
      <c r="D1198" s="168"/>
      <c r="E1198" s="201"/>
      <c r="F1198" s="170"/>
      <c r="G1198" s="171"/>
      <c r="H1198" s="171"/>
      <c r="N1198" s="189"/>
      <c r="O1198" s="189"/>
      <c r="Q1198" t="str">
        <f t="shared" si="36"/>
        <v/>
      </c>
    </row>
    <row r="1199" spans="1:17" ht="16.2" thickBot="1">
      <c r="A1199" s="184"/>
      <c r="B1199" s="187"/>
      <c r="D1199" s="168"/>
      <c r="E1199" s="201"/>
      <c r="F1199" s="170"/>
      <c r="G1199" s="171"/>
      <c r="H1199" s="171"/>
      <c r="N1199" s="189"/>
      <c r="O1199" s="189"/>
      <c r="Q1199" t="str">
        <f t="shared" si="36"/>
        <v/>
      </c>
    </row>
    <row r="1200" spans="1:17" ht="16.2" thickBot="1">
      <c r="A1200" s="184"/>
      <c r="B1200" s="187"/>
      <c r="D1200" s="168"/>
      <c r="E1200" s="201"/>
      <c r="F1200" s="170"/>
      <c r="G1200" s="171"/>
      <c r="H1200" s="171"/>
      <c r="N1200" s="189"/>
      <c r="O1200" s="189"/>
      <c r="Q1200" t="str">
        <f t="shared" si="36"/>
        <v/>
      </c>
    </row>
    <row r="1201" spans="1:17" ht="16.2" thickBot="1">
      <c r="A1201" s="184"/>
      <c r="B1201" s="187"/>
      <c r="D1201" s="168"/>
      <c r="E1201" s="201"/>
      <c r="F1201" s="170"/>
      <c r="G1201" s="171"/>
      <c r="H1201" s="171"/>
      <c r="N1201" s="189"/>
      <c r="O1201" s="189"/>
      <c r="Q1201" t="str">
        <f t="shared" si="36"/>
        <v/>
      </c>
    </row>
    <row r="1202" spans="1:17" ht="16.2" thickBot="1">
      <c r="A1202" s="184"/>
      <c r="B1202" s="187"/>
      <c r="D1202" s="168"/>
      <c r="E1202" s="201"/>
      <c r="F1202" s="170"/>
      <c r="G1202" s="171"/>
      <c r="H1202" s="171"/>
      <c r="N1202" s="189"/>
      <c r="O1202" s="189"/>
      <c r="Q1202" t="str">
        <f t="shared" si="36"/>
        <v/>
      </c>
    </row>
    <row r="1203" spans="1:17" ht="16.2" thickBot="1">
      <c r="A1203" s="184"/>
      <c r="B1203" s="187"/>
      <c r="D1203" s="168"/>
      <c r="E1203" s="201"/>
      <c r="F1203" s="170"/>
      <c r="G1203" s="171"/>
      <c r="H1203" s="171"/>
      <c r="N1203" s="189"/>
      <c r="O1203" s="189"/>
      <c r="Q1203" t="str">
        <f t="shared" si="36"/>
        <v/>
      </c>
    </row>
    <row r="1204" spans="1:17" ht="16.2" thickBot="1">
      <c r="A1204" s="184"/>
      <c r="B1204" s="187"/>
      <c r="D1204" s="168"/>
      <c r="E1204" s="201"/>
      <c r="F1204" s="170"/>
      <c r="G1204" s="171"/>
      <c r="H1204" s="171"/>
      <c r="N1204" s="189"/>
      <c r="O1204" s="189"/>
      <c r="Q1204" t="str">
        <f t="shared" si="36"/>
        <v/>
      </c>
    </row>
    <row r="1205" spans="1:17" ht="16.2" thickBot="1">
      <c r="A1205" s="184"/>
      <c r="B1205" s="187"/>
      <c r="D1205" s="168"/>
      <c r="E1205" s="201"/>
      <c r="F1205" s="170"/>
      <c r="G1205" s="171"/>
      <c r="H1205" s="171"/>
      <c r="N1205" s="189"/>
      <c r="O1205" s="189"/>
      <c r="Q1205" t="str">
        <f t="shared" si="36"/>
        <v/>
      </c>
    </row>
    <row r="1206" spans="1:17" ht="16.2" thickBot="1">
      <c r="A1206" s="184"/>
      <c r="B1206" s="187"/>
      <c r="D1206" s="168"/>
      <c r="E1206" s="201"/>
      <c r="F1206" s="170"/>
      <c r="G1206" s="171"/>
      <c r="H1206" s="171"/>
      <c r="N1206" s="189"/>
      <c r="O1206" s="189"/>
      <c r="Q1206" t="str">
        <f t="shared" si="36"/>
        <v/>
      </c>
    </row>
    <row r="1207" spans="1:17" ht="16.2" thickBot="1">
      <c r="A1207" s="184"/>
      <c r="B1207" s="187"/>
      <c r="D1207" s="168"/>
      <c r="E1207" s="201"/>
      <c r="F1207" s="170"/>
      <c r="G1207" s="171"/>
      <c r="H1207" s="171"/>
      <c r="N1207" s="189"/>
      <c r="O1207" s="189"/>
      <c r="Q1207" t="str">
        <f t="shared" si="36"/>
        <v/>
      </c>
    </row>
    <row r="1208" spans="1:17" ht="16.2" thickBot="1">
      <c r="A1208" s="184"/>
      <c r="B1208" s="187"/>
      <c r="D1208" s="168"/>
      <c r="E1208" s="201"/>
      <c r="F1208" s="170"/>
      <c r="G1208" s="171"/>
      <c r="H1208" s="171"/>
      <c r="N1208" s="189"/>
      <c r="O1208" s="189"/>
      <c r="Q1208" t="str">
        <f t="shared" si="36"/>
        <v/>
      </c>
    </row>
    <row r="1209" spans="1:17" ht="16.2" thickBot="1">
      <c r="A1209" s="184"/>
      <c r="B1209" s="187"/>
      <c r="D1209" s="168"/>
      <c r="E1209" s="201"/>
      <c r="F1209" s="170"/>
      <c r="G1209" s="171"/>
      <c r="H1209" s="171"/>
      <c r="N1209" s="189"/>
      <c r="O1209" s="189"/>
      <c r="Q1209" t="str">
        <f t="shared" si="36"/>
        <v/>
      </c>
    </row>
    <row r="1210" spans="1:17" ht="16.2" thickBot="1">
      <c r="A1210" s="184"/>
      <c r="B1210" s="187"/>
      <c r="D1210" s="168"/>
      <c r="E1210" s="201"/>
      <c r="F1210" s="170"/>
      <c r="G1210" s="171"/>
      <c r="H1210" s="171"/>
      <c r="N1210" s="189"/>
      <c r="O1210" s="189"/>
      <c r="Q1210" t="str">
        <f t="shared" si="36"/>
        <v/>
      </c>
    </row>
    <row r="1211" spans="1:17" ht="16.2" thickBot="1">
      <c r="A1211" s="184"/>
      <c r="B1211" s="187"/>
      <c r="D1211" s="168"/>
      <c r="E1211" s="201"/>
      <c r="F1211" s="170"/>
      <c r="G1211" s="171"/>
      <c r="H1211" s="171"/>
      <c r="N1211" s="189"/>
      <c r="O1211" s="189"/>
      <c r="Q1211" t="str">
        <f t="shared" si="36"/>
        <v/>
      </c>
    </row>
    <row r="1212" spans="1:17" ht="16.2" thickBot="1">
      <c r="A1212" s="184"/>
      <c r="B1212" s="187"/>
      <c r="D1212" s="168"/>
      <c r="E1212" s="201"/>
      <c r="F1212" s="170"/>
      <c r="G1212" s="171"/>
      <c r="H1212" s="171"/>
      <c r="N1212" s="189"/>
      <c r="O1212" s="189"/>
      <c r="Q1212" t="str">
        <f t="shared" si="36"/>
        <v/>
      </c>
    </row>
    <row r="1213" spans="1:17" ht="16.2" thickBot="1">
      <c r="A1213" s="184"/>
      <c r="B1213" s="187"/>
      <c r="D1213" s="168"/>
      <c r="E1213" s="201"/>
      <c r="F1213" s="170"/>
      <c r="G1213" s="171"/>
      <c r="H1213" s="171"/>
      <c r="N1213" s="189"/>
      <c r="O1213" s="189"/>
      <c r="Q1213" t="str">
        <f t="shared" si="36"/>
        <v/>
      </c>
    </row>
    <row r="1214" spans="1:17" ht="16.2" thickBot="1">
      <c r="A1214" s="184"/>
      <c r="B1214" s="187"/>
      <c r="D1214" s="168"/>
      <c r="E1214" s="201"/>
      <c r="F1214" s="170"/>
      <c r="G1214" s="171"/>
      <c r="H1214" s="171"/>
      <c r="N1214" s="189"/>
      <c r="O1214" s="189"/>
      <c r="Q1214" t="str">
        <f t="shared" si="36"/>
        <v/>
      </c>
    </row>
    <row r="1215" spans="1:17" ht="16.2" thickBot="1">
      <c r="A1215" s="184"/>
      <c r="B1215" s="187"/>
      <c r="D1215" s="168"/>
      <c r="E1215" s="201"/>
      <c r="F1215" s="170"/>
      <c r="G1215" s="171"/>
      <c r="H1215" s="171"/>
      <c r="N1215" s="189"/>
      <c r="O1215" s="189"/>
      <c r="Q1215" t="str">
        <f t="shared" si="36"/>
        <v/>
      </c>
    </row>
    <row r="1216" spans="1:17" ht="16.2" thickBot="1">
      <c r="A1216" s="184"/>
      <c r="B1216" s="187"/>
      <c r="D1216" s="168"/>
      <c r="E1216" s="201"/>
      <c r="F1216" s="170"/>
      <c r="G1216" s="171"/>
      <c r="H1216" s="171"/>
      <c r="N1216" s="189"/>
      <c r="O1216" s="189"/>
      <c r="Q1216" t="str">
        <f t="shared" si="36"/>
        <v/>
      </c>
    </row>
    <row r="1217" spans="1:17" ht="16.2" thickBot="1">
      <c r="A1217" s="184"/>
      <c r="B1217" s="187"/>
      <c r="D1217" s="168"/>
      <c r="E1217" s="201"/>
      <c r="F1217" s="170"/>
      <c r="G1217" s="171"/>
      <c r="H1217" s="171"/>
      <c r="N1217" s="189"/>
      <c r="O1217" s="189"/>
      <c r="Q1217" t="str">
        <f t="shared" si="36"/>
        <v/>
      </c>
    </row>
    <row r="1218" spans="1:17" ht="16.2" thickBot="1">
      <c r="A1218" s="184"/>
      <c r="B1218" s="187"/>
      <c r="D1218" s="168"/>
      <c r="E1218" s="201"/>
      <c r="F1218" s="170"/>
      <c r="G1218" s="171"/>
      <c r="H1218" s="171"/>
      <c r="N1218" s="189"/>
      <c r="O1218" s="189"/>
      <c r="Q1218" t="str">
        <f t="shared" si="36"/>
        <v/>
      </c>
    </row>
    <row r="1219" spans="1:17" ht="16.2" thickBot="1">
      <c r="A1219" s="184"/>
      <c r="B1219" s="187"/>
      <c r="D1219" s="168"/>
      <c r="E1219" s="201"/>
      <c r="F1219" s="170"/>
      <c r="G1219" s="171"/>
      <c r="H1219" s="171"/>
      <c r="N1219" s="189"/>
      <c r="O1219" s="189"/>
      <c r="Q1219" t="str">
        <f t="shared" ref="Q1219:Q1282" si="37">IF(C1219="","",(1/EXP(C1219))   *   EXP(  -POWER( (C1219-K$3),2 ) / (2*K$4*K$4)   )    /    (K$4*SQRT(2*PI())))</f>
        <v/>
      </c>
    </row>
    <row r="1220" spans="1:17" ht="16.2" thickBot="1">
      <c r="A1220" s="184"/>
      <c r="B1220" s="187"/>
      <c r="D1220" s="168"/>
      <c r="E1220" s="201"/>
      <c r="F1220" s="170"/>
      <c r="G1220" s="171"/>
      <c r="H1220" s="171"/>
      <c r="N1220" s="189"/>
      <c r="O1220" s="189"/>
      <c r="Q1220" t="str">
        <f t="shared" si="37"/>
        <v/>
      </c>
    </row>
    <row r="1221" spans="1:17" ht="16.2" thickBot="1">
      <c r="A1221" s="184"/>
      <c r="B1221" s="187"/>
      <c r="D1221" s="168"/>
      <c r="E1221" s="201"/>
      <c r="F1221" s="170"/>
      <c r="G1221" s="171"/>
      <c r="H1221" s="171"/>
      <c r="N1221" s="189"/>
      <c r="O1221" s="189"/>
      <c r="Q1221" t="str">
        <f t="shared" si="37"/>
        <v/>
      </c>
    </row>
    <row r="1222" spans="1:17" ht="16.2" thickBot="1">
      <c r="A1222" s="184"/>
      <c r="B1222" s="187"/>
      <c r="D1222" s="168"/>
      <c r="E1222" s="201"/>
      <c r="F1222" s="170"/>
      <c r="G1222" s="171"/>
      <c r="H1222" s="171"/>
      <c r="N1222" s="189"/>
      <c r="O1222" s="189"/>
      <c r="Q1222" t="str">
        <f t="shared" si="37"/>
        <v/>
      </c>
    </row>
    <row r="1223" spans="1:17" ht="16.2" thickBot="1">
      <c r="A1223" s="184"/>
      <c r="B1223" s="187"/>
      <c r="D1223" s="168"/>
      <c r="E1223" s="201"/>
      <c r="F1223" s="170"/>
      <c r="G1223" s="171"/>
      <c r="H1223" s="171"/>
      <c r="N1223" s="189"/>
      <c r="O1223" s="189"/>
      <c r="Q1223" t="str">
        <f t="shared" si="37"/>
        <v/>
      </c>
    </row>
    <row r="1224" spans="1:17" ht="16.2" thickBot="1">
      <c r="A1224" s="184"/>
      <c r="B1224" s="187"/>
      <c r="D1224" s="168"/>
      <c r="E1224" s="201"/>
      <c r="F1224" s="170"/>
      <c r="G1224" s="171"/>
      <c r="H1224" s="171"/>
      <c r="N1224" s="189"/>
      <c r="O1224" s="189"/>
      <c r="Q1224" t="str">
        <f t="shared" si="37"/>
        <v/>
      </c>
    </row>
    <row r="1225" spans="1:17" ht="16.2" thickBot="1">
      <c r="A1225" s="184"/>
      <c r="B1225" s="187"/>
      <c r="D1225" s="168"/>
      <c r="E1225" s="201"/>
      <c r="F1225" s="170"/>
      <c r="G1225" s="171"/>
      <c r="H1225" s="171"/>
      <c r="N1225" s="189"/>
      <c r="O1225" s="189"/>
      <c r="Q1225" t="str">
        <f t="shared" si="37"/>
        <v/>
      </c>
    </row>
    <row r="1226" spans="1:17" ht="16.2" thickBot="1">
      <c r="A1226" s="184"/>
      <c r="B1226" s="187"/>
      <c r="D1226" s="168"/>
      <c r="E1226" s="201"/>
      <c r="F1226" s="170"/>
      <c r="G1226" s="171"/>
      <c r="H1226" s="171"/>
      <c r="N1226" s="189"/>
      <c r="O1226" s="189"/>
      <c r="Q1226" t="str">
        <f t="shared" si="37"/>
        <v/>
      </c>
    </row>
    <row r="1227" spans="1:17" ht="16.2" thickBot="1">
      <c r="A1227" s="184"/>
      <c r="B1227" s="187"/>
      <c r="D1227" s="168"/>
      <c r="E1227" s="201"/>
      <c r="F1227" s="170"/>
      <c r="G1227" s="171"/>
      <c r="H1227" s="171"/>
      <c r="N1227" s="189"/>
      <c r="O1227" s="189"/>
      <c r="Q1227" t="str">
        <f t="shared" si="37"/>
        <v/>
      </c>
    </row>
    <row r="1228" spans="1:17" ht="16.2" thickBot="1">
      <c r="A1228" s="184"/>
      <c r="B1228" s="187"/>
      <c r="D1228" s="168"/>
      <c r="E1228" s="201"/>
      <c r="F1228" s="170"/>
      <c r="G1228" s="171"/>
      <c r="H1228" s="171"/>
      <c r="N1228" s="189"/>
      <c r="O1228" s="189"/>
      <c r="Q1228" t="str">
        <f t="shared" si="37"/>
        <v/>
      </c>
    </row>
    <row r="1229" spans="1:17" ht="16.2" thickBot="1">
      <c r="A1229" s="184"/>
      <c r="B1229" s="187"/>
      <c r="D1229" s="168"/>
      <c r="E1229" s="201"/>
      <c r="F1229" s="170"/>
      <c r="G1229" s="171"/>
      <c r="H1229" s="171"/>
      <c r="N1229" s="189"/>
      <c r="O1229" s="189"/>
      <c r="Q1229" t="str">
        <f t="shared" si="37"/>
        <v/>
      </c>
    </row>
    <row r="1230" spans="1:17" ht="16.2" thickBot="1">
      <c r="A1230" s="184"/>
      <c r="B1230" s="187"/>
      <c r="D1230" s="168"/>
      <c r="E1230" s="201"/>
      <c r="F1230" s="170"/>
      <c r="G1230" s="171"/>
      <c r="H1230" s="171"/>
      <c r="N1230" s="189"/>
      <c r="O1230" s="189"/>
      <c r="Q1230" t="str">
        <f t="shared" si="37"/>
        <v/>
      </c>
    </row>
    <row r="1231" spans="1:17" ht="16.2" thickBot="1">
      <c r="A1231" s="184"/>
      <c r="B1231" s="187"/>
      <c r="D1231" s="168"/>
      <c r="E1231" s="201"/>
      <c r="F1231" s="170"/>
      <c r="G1231" s="171"/>
      <c r="H1231" s="171"/>
      <c r="N1231" s="189"/>
      <c r="O1231" s="189"/>
      <c r="Q1231" t="str">
        <f t="shared" si="37"/>
        <v/>
      </c>
    </row>
    <row r="1232" spans="1:17" ht="16.2" thickBot="1">
      <c r="A1232" s="184"/>
      <c r="B1232" s="187"/>
      <c r="D1232" s="168"/>
      <c r="E1232" s="201"/>
      <c r="F1232" s="170"/>
      <c r="G1232" s="171"/>
      <c r="H1232" s="171"/>
      <c r="N1232" s="189"/>
      <c r="O1232" s="189"/>
      <c r="Q1232" t="str">
        <f t="shared" si="37"/>
        <v/>
      </c>
    </row>
    <row r="1233" spans="1:17" ht="16.2" thickBot="1">
      <c r="A1233" s="184"/>
      <c r="B1233" s="187"/>
      <c r="D1233" s="168"/>
      <c r="E1233" s="201"/>
      <c r="F1233" s="170"/>
      <c r="G1233" s="171"/>
      <c r="H1233" s="171"/>
      <c r="N1233" s="189"/>
      <c r="O1233" s="189"/>
      <c r="Q1233" t="str">
        <f t="shared" si="37"/>
        <v/>
      </c>
    </row>
    <row r="1234" spans="1:17" ht="16.2" thickBot="1">
      <c r="A1234" s="184"/>
      <c r="B1234" s="187"/>
      <c r="D1234" s="168"/>
      <c r="E1234" s="201"/>
      <c r="F1234" s="170"/>
      <c r="G1234" s="171"/>
      <c r="H1234" s="171"/>
      <c r="N1234" s="189"/>
      <c r="O1234" s="189"/>
      <c r="Q1234" t="str">
        <f t="shared" si="37"/>
        <v/>
      </c>
    </row>
    <row r="1235" spans="1:17" ht="16.2" thickBot="1">
      <c r="A1235" s="184"/>
      <c r="B1235" s="187"/>
      <c r="D1235" s="168"/>
      <c r="E1235" s="201"/>
      <c r="F1235" s="170"/>
      <c r="G1235" s="171"/>
      <c r="H1235" s="171"/>
      <c r="N1235" s="189"/>
      <c r="O1235" s="189"/>
      <c r="Q1235" t="str">
        <f t="shared" si="37"/>
        <v/>
      </c>
    </row>
    <row r="1236" spans="1:17" ht="16.2" thickBot="1">
      <c r="A1236" s="184"/>
      <c r="B1236" s="187"/>
      <c r="D1236" s="168"/>
      <c r="E1236" s="201"/>
      <c r="F1236" s="170"/>
      <c r="G1236" s="171"/>
      <c r="H1236" s="171"/>
      <c r="N1236" s="189"/>
      <c r="O1236" s="189"/>
      <c r="Q1236" t="str">
        <f t="shared" si="37"/>
        <v/>
      </c>
    </row>
    <row r="1237" spans="1:17" ht="16.2" thickBot="1">
      <c r="A1237" s="184"/>
      <c r="B1237" s="187"/>
      <c r="D1237" s="168"/>
      <c r="E1237" s="201"/>
      <c r="F1237" s="170"/>
      <c r="G1237" s="171"/>
      <c r="H1237" s="171"/>
      <c r="N1237" s="189"/>
      <c r="O1237" s="189"/>
      <c r="Q1237" t="str">
        <f t="shared" si="37"/>
        <v/>
      </c>
    </row>
    <row r="1238" spans="1:17" ht="16.2" thickBot="1">
      <c r="A1238" s="184"/>
      <c r="B1238" s="187"/>
      <c r="D1238" s="168"/>
      <c r="E1238" s="201"/>
      <c r="F1238" s="170"/>
      <c r="G1238" s="171"/>
      <c r="H1238" s="171"/>
      <c r="N1238" s="189"/>
      <c r="O1238" s="189"/>
      <c r="Q1238" t="str">
        <f t="shared" si="37"/>
        <v/>
      </c>
    </row>
    <row r="1239" spans="1:17" ht="16.2" thickBot="1">
      <c r="A1239" s="184"/>
      <c r="B1239" s="187"/>
      <c r="D1239" s="168"/>
      <c r="E1239" s="201"/>
      <c r="F1239" s="170"/>
      <c r="G1239" s="171"/>
      <c r="H1239" s="171"/>
      <c r="N1239" s="189"/>
      <c r="O1239" s="189"/>
      <c r="Q1239" t="str">
        <f t="shared" si="37"/>
        <v/>
      </c>
    </row>
    <row r="1240" spans="1:17" ht="16.2" thickBot="1">
      <c r="A1240" s="184"/>
      <c r="B1240" s="187"/>
      <c r="D1240" s="168"/>
      <c r="E1240" s="201"/>
      <c r="F1240" s="170"/>
      <c r="G1240" s="171"/>
      <c r="H1240" s="171"/>
      <c r="N1240" s="189"/>
      <c r="O1240" s="189"/>
      <c r="Q1240" t="str">
        <f t="shared" si="37"/>
        <v/>
      </c>
    </row>
    <row r="1241" spans="1:17" ht="16.2" thickBot="1">
      <c r="A1241" s="184"/>
      <c r="B1241" s="187"/>
      <c r="D1241" s="168"/>
      <c r="E1241" s="201"/>
      <c r="F1241" s="170"/>
      <c r="G1241" s="171"/>
      <c r="H1241" s="171"/>
      <c r="N1241" s="189"/>
      <c r="O1241" s="189"/>
      <c r="Q1241" t="str">
        <f t="shared" si="37"/>
        <v/>
      </c>
    </row>
    <row r="1242" spans="1:17" ht="16.2" thickBot="1">
      <c r="A1242" s="184"/>
      <c r="B1242" s="187"/>
      <c r="D1242" s="168"/>
      <c r="E1242" s="201"/>
      <c r="F1242" s="170"/>
      <c r="G1242" s="171"/>
      <c r="H1242" s="171"/>
      <c r="N1242" s="189"/>
      <c r="O1242" s="189"/>
      <c r="Q1242" t="str">
        <f t="shared" si="37"/>
        <v/>
      </c>
    </row>
    <row r="1243" spans="1:17" ht="16.2" thickBot="1">
      <c r="A1243" s="184"/>
      <c r="B1243" s="187"/>
      <c r="D1243" s="168"/>
      <c r="E1243" s="201"/>
      <c r="F1243" s="170"/>
      <c r="G1243" s="171"/>
      <c r="H1243" s="171"/>
      <c r="N1243" s="189"/>
      <c r="O1243" s="189"/>
      <c r="Q1243" t="str">
        <f t="shared" si="37"/>
        <v/>
      </c>
    </row>
    <row r="1244" spans="1:17" ht="16.2" thickBot="1">
      <c r="A1244" s="184"/>
      <c r="B1244" s="187"/>
      <c r="D1244" s="168"/>
      <c r="E1244" s="201"/>
      <c r="F1244" s="170"/>
      <c r="G1244" s="171"/>
      <c r="H1244" s="171"/>
      <c r="N1244" s="189"/>
      <c r="O1244" s="189"/>
      <c r="Q1244" t="str">
        <f t="shared" si="37"/>
        <v/>
      </c>
    </row>
    <row r="1245" spans="1:17" ht="16.2" thickBot="1">
      <c r="A1245" s="184"/>
      <c r="B1245" s="187"/>
      <c r="D1245" s="168"/>
      <c r="E1245" s="201"/>
      <c r="F1245" s="170"/>
      <c r="G1245" s="171"/>
      <c r="H1245" s="171"/>
      <c r="N1245" s="189"/>
      <c r="O1245" s="189"/>
      <c r="Q1245" t="str">
        <f t="shared" si="37"/>
        <v/>
      </c>
    </row>
    <row r="1246" spans="1:17" ht="16.2" thickBot="1">
      <c r="A1246" s="184"/>
      <c r="B1246" s="187"/>
      <c r="D1246" s="168"/>
      <c r="E1246" s="201"/>
      <c r="F1246" s="170"/>
      <c r="G1246" s="171"/>
      <c r="H1246" s="171"/>
      <c r="N1246" s="189"/>
      <c r="O1246" s="189"/>
      <c r="Q1246" t="str">
        <f t="shared" si="37"/>
        <v/>
      </c>
    </row>
    <row r="1247" spans="1:17" ht="16.2" thickBot="1">
      <c r="A1247" s="184"/>
      <c r="B1247" s="187"/>
      <c r="D1247" s="168"/>
      <c r="E1247" s="201"/>
      <c r="F1247" s="170"/>
      <c r="G1247" s="171"/>
      <c r="H1247" s="171"/>
      <c r="N1247" s="189"/>
      <c r="O1247" s="189"/>
      <c r="Q1247" t="str">
        <f t="shared" si="37"/>
        <v/>
      </c>
    </row>
    <row r="1248" spans="1:17" ht="16.2" thickBot="1">
      <c r="A1248" s="184"/>
      <c r="B1248" s="187"/>
      <c r="D1248" s="168"/>
      <c r="E1248" s="201"/>
      <c r="F1248" s="170"/>
      <c r="G1248" s="171"/>
      <c r="H1248" s="171"/>
      <c r="N1248" s="189"/>
      <c r="O1248" s="189"/>
      <c r="Q1248" t="str">
        <f t="shared" si="37"/>
        <v/>
      </c>
    </row>
    <row r="1249" spans="1:17" ht="16.2" thickBot="1">
      <c r="A1249" s="184"/>
      <c r="B1249" s="187"/>
      <c r="D1249" s="168"/>
      <c r="E1249" s="201"/>
      <c r="F1249" s="170"/>
      <c r="G1249" s="171"/>
      <c r="H1249" s="171"/>
      <c r="N1249" s="189"/>
      <c r="O1249" s="189"/>
      <c r="Q1249" t="str">
        <f t="shared" si="37"/>
        <v/>
      </c>
    </row>
    <row r="1250" spans="1:17" ht="16.2" thickBot="1">
      <c r="A1250" s="184"/>
      <c r="B1250" s="187"/>
      <c r="D1250" s="168"/>
      <c r="E1250" s="201"/>
      <c r="F1250" s="170"/>
      <c r="G1250" s="171"/>
      <c r="H1250" s="171"/>
      <c r="N1250" s="189"/>
      <c r="O1250" s="189"/>
      <c r="Q1250" t="str">
        <f t="shared" si="37"/>
        <v/>
      </c>
    </row>
    <row r="1251" spans="1:17" ht="16.2" thickBot="1">
      <c r="A1251" s="184"/>
      <c r="B1251" s="187"/>
      <c r="D1251" s="168"/>
      <c r="E1251" s="201"/>
      <c r="F1251" s="170"/>
      <c r="G1251" s="171"/>
      <c r="H1251" s="171"/>
      <c r="N1251" s="189"/>
      <c r="O1251" s="189"/>
      <c r="Q1251" t="str">
        <f t="shared" si="37"/>
        <v/>
      </c>
    </row>
    <row r="1252" spans="1:17" ht="16.2" thickBot="1">
      <c r="A1252" s="184"/>
      <c r="B1252" s="187"/>
      <c r="D1252" s="168"/>
      <c r="E1252" s="201"/>
      <c r="F1252" s="170"/>
      <c r="G1252" s="171"/>
      <c r="H1252" s="171"/>
      <c r="N1252" s="189"/>
      <c r="O1252" s="189"/>
      <c r="Q1252" t="str">
        <f t="shared" si="37"/>
        <v/>
      </c>
    </row>
    <row r="1253" spans="1:17" ht="16.2" thickBot="1">
      <c r="A1253" s="184"/>
      <c r="B1253" s="187"/>
      <c r="D1253" s="168"/>
      <c r="E1253" s="201"/>
      <c r="F1253" s="170"/>
      <c r="G1253" s="171"/>
      <c r="H1253" s="171"/>
      <c r="N1253" s="189"/>
      <c r="O1253" s="189"/>
      <c r="Q1253" t="str">
        <f t="shared" si="37"/>
        <v/>
      </c>
    </row>
    <row r="1254" spans="1:17" ht="16.2" thickBot="1">
      <c r="A1254" s="184"/>
      <c r="B1254" s="187"/>
      <c r="D1254" s="168"/>
      <c r="E1254" s="201"/>
      <c r="F1254" s="170"/>
      <c r="G1254" s="171"/>
      <c r="H1254" s="171"/>
      <c r="N1254" s="189"/>
      <c r="O1254" s="189"/>
      <c r="Q1254" t="str">
        <f t="shared" si="37"/>
        <v/>
      </c>
    </row>
    <row r="1255" spans="1:17" ht="16.2" thickBot="1">
      <c r="A1255" s="184"/>
      <c r="B1255" s="187"/>
      <c r="D1255" s="168"/>
      <c r="E1255" s="201"/>
      <c r="F1255" s="170"/>
      <c r="G1255" s="171"/>
      <c r="H1255" s="171"/>
      <c r="N1255" s="189"/>
      <c r="O1255" s="189"/>
      <c r="Q1255" t="str">
        <f t="shared" si="37"/>
        <v/>
      </c>
    </row>
    <row r="1256" spans="1:17" ht="16.2" thickBot="1">
      <c r="A1256" s="184"/>
      <c r="B1256" s="187"/>
      <c r="D1256" s="168"/>
      <c r="E1256" s="201"/>
      <c r="F1256" s="170"/>
      <c r="G1256" s="171"/>
      <c r="H1256" s="171"/>
      <c r="N1256" s="189"/>
      <c r="O1256" s="189"/>
      <c r="Q1256" t="str">
        <f t="shared" si="37"/>
        <v/>
      </c>
    </row>
    <row r="1257" spans="1:17" ht="16.2" thickBot="1">
      <c r="A1257" s="184"/>
      <c r="B1257" s="187"/>
      <c r="D1257" s="168"/>
      <c r="E1257" s="201"/>
      <c r="F1257" s="170"/>
      <c r="G1257" s="171"/>
      <c r="H1257" s="171"/>
      <c r="N1257" s="189"/>
      <c r="O1257" s="189"/>
      <c r="Q1257" t="str">
        <f t="shared" si="37"/>
        <v/>
      </c>
    </row>
    <row r="1258" spans="1:17" ht="16.2" thickBot="1">
      <c r="A1258" s="184"/>
      <c r="B1258" s="187"/>
      <c r="D1258" s="168"/>
      <c r="E1258" s="201"/>
      <c r="F1258" s="170"/>
      <c r="G1258" s="171"/>
      <c r="H1258" s="171"/>
      <c r="N1258" s="189"/>
      <c r="O1258" s="189"/>
      <c r="Q1258" t="str">
        <f t="shared" si="37"/>
        <v/>
      </c>
    </row>
    <row r="1259" spans="1:17" ht="16.2" thickBot="1">
      <c r="A1259" s="184"/>
      <c r="B1259" s="187"/>
      <c r="D1259" s="168"/>
      <c r="E1259" s="201"/>
      <c r="F1259" s="170"/>
      <c r="G1259" s="171"/>
      <c r="H1259" s="171"/>
      <c r="N1259" s="189"/>
      <c r="O1259" s="189"/>
      <c r="Q1259" t="str">
        <f t="shared" si="37"/>
        <v/>
      </c>
    </row>
    <row r="1260" spans="1:17" ht="16.2" thickBot="1">
      <c r="A1260" s="184"/>
      <c r="B1260" s="187"/>
      <c r="D1260" s="168"/>
      <c r="E1260" s="201"/>
      <c r="F1260" s="170"/>
      <c r="G1260" s="171"/>
      <c r="H1260" s="171"/>
      <c r="N1260" s="189"/>
      <c r="O1260" s="189"/>
      <c r="Q1260" t="str">
        <f t="shared" si="37"/>
        <v/>
      </c>
    </row>
    <row r="1261" spans="1:17" ht="16.2" thickBot="1">
      <c r="A1261" s="184"/>
      <c r="B1261" s="187"/>
      <c r="D1261" s="168"/>
      <c r="E1261" s="201"/>
      <c r="F1261" s="170"/>
      <c r="G1261" s="171"/>
      <c r="H1261" s="171"/>
      <c r="N1261" s="189"/>
      <c r="O1261" s="189"/>
      <c r="Q1261" t="str">
        <f t="shared" si="37"/>
        <v/>
      </c>
    </row>
    <row r="1262" spans="1:17" ht="16.2" thickBot="1">
      <c r="A1262" s="184"/>
      <c r="B1262" s="187"/>
      <c r="D1262" s="168"/>
      <c r="E1262" s="201"/>
      <c r="F1262" s="170"/>
      <c r="G1262" s="171"/>
      <c r="H1262" s="171"/>
      <c r="N1262" s="189"/>
      <c r="O1262" s="189"/>
      <c r="Q1262" t="str">
        <f t="shared" si="37"/>
        <v/>
      </c>
    </row>
    <row r="1263" spans="1:17" ht="16.2" thickBot="1">
      <c r="A1263" s="184"/>
      <c r="B1263" s="187"/>
      <c r="D1263" s="168"/>
      <c r="E1263" s="201"/>
      <c r="F1263" s="170"/>
      <c r="G1263" s="171"/>
      <c r="H1263" s="171"/>
      <c r="N1263" s="189"/>
      <c r="O1263" s="189"/>
      <c r="Q1263" t="str">
        <f t="shared" si="37"/>
        <v/>
      </c>
    </row>
    <row r="1264" spans="1:17" ht="16.2" thickBot="1">
      <c r="A1264" s="184"/>
      <c r="B1264" s="187"/>
      <c r="D1264" s="168"/>
      <c r="E1264" s="201"/>
      <c r="F1264" s="170"/>
      <c r="G1264" s="171"/>
      <c r="H1264" s="171"/>
      <c r="N1264" s="189"/>
      <c r="O1264" s="189"/>
      <c r="Q1264" t="str">
        <f t="shared" si="37"/>
        <v/>
      </c>
    </row>
    <row r="1265" spans="1:17" ht="16.2" thickBot="1">
      <c r="A1265" s="184"/>
      <c r="B1265" s="187"/>
      <c r="D1265" s="168"/>
      <c r="E1265" s="201"/>
      <c r="F1265" s="170"/>
      <c r="G1265" s="171"/>
      <c r="H1265" s="171"/>
      <c r="N1265" s="189"/>
      <c r="O1265" s="189"/>
      <c r="Q1265" t="str">
        <f t="shared" si="37"/>
        <v/>
      </c>
    </row>
    <row r="1266" spans="1:17" ht="16.2" thickBot="1">
      <c r="A1266" s="184"/>
      <c r="B1266" s="187"/>
      <c r="D1266" s="168"/>
      <c r="E1266" s="201"/>
      <c r="F1266" s="170"/>
      <c r="G1266" s="171"/>
      <c r="H1266" s="171"/>
      <c r="N1266" s="189"/>
      <c r="O1266" s="189"/>
      <c r="Q1266" t="str">
        <f t="shared" si="37"/>
        <v/>
      </c>
    </row>
    <row r="1267" spans="1:17" ht="16.2" thickBot="1">
      <c r="A1267" s="184"/>
      <c r="B1267" s="187"/>
      <c r="D1267" s="168"/>
      <c r="E1267" s="201"/>
      <c r="F1267" s="170"/>
      <c r="G1267" s="171"/>
      <c r="H1267" s="171"/>
      <c r="N1267" s="189"/>
      <c r="O1267" s="189"/>
      <c r="Q1267" t="str">
        <f t="shared" si="37"/>
        <v/>
      </c>
    </row>
    <row r="1268" spans="1:17" ht="16.2" thickBot="1">
      <c r="A1268" s="184"/>
      <c r="B1268" s="187"/>
      <c r="D1268" s="168"/>
      <c r="E1268" s="201"/>
      <c r="F1268" s="170"/>
      <c r="G1268" s="171"/>
      <c r="H1268" s="171"/>
      <c r="N1268" s="189"/>
      <c r="O1268" s="189"/>
      <c r="Q1268" t="str">
        <f t="shared" si="37"/>
        <v/>
      </c>
    </row>
    <row r="1269" spans="1:17" ht="16.2" thickBot="1">
      <c r="A1269" s="184"/>
      <c r="B1269" s="187"/>
      <c r="D1269" s="168"/>
      <c r="E1269" s="201"/>
      <c r="F1269" s="170"/>
      <c r="G1269" s="171"/>
      <c r="H1269" s="171"/>
      <c r="N1269" s="189"/>
      <c r="O1269" s="189"/>
      <c r="Q1269" t="str">
        <f t="shared" si="37"/>
        <v/>
      </c>
    </row>
    <row r="1270" spans="1:17" ht="16.2" thickBot="1">
      <c r="A1270" s="184"/>
      <c r="B1270" s="187"/>
      <c r="D1270" s="168"/>
      <c r="E1270" s="201"/>
      <c r="F1270" s="170"/>
      <c r="G1270" s="171"/>
      <c r="H1270" s="171"/>
      <c r="N1270" s="189"/>
      <c r="O1270" s="189"/>
      <c r="Q1270" t="str">
        <f t="shared" si="37"/>
        <v/>
      </c>
    </row>
    <row r="1271" spans="1:17" ht="16.2" thickBot="1">
      <c r="A1271" s="184"/>
      <c r="B1271" s="187"/>
      <c r="D1271" s="168"/>
      <c r="E1271" s="201"/>
      <c r="F1271" s="170"/>
      <c r="G1271" s="171"/>
      <c r="H1271" s="171"/>
      <c r="N1271" s="189"/>
      <c r="O1271" s="189"/>
      <c r="Q1271" t="str">
        <f t="shared" si="37"/>
        <v/>
      </c>
    </row>
    <row r="1272" spans="1:17" ht="16.2" thickBot="1">
      <c r="A1272" s="184"/>
      <c r="B1272" s="187"/>
      <c r="D1272" s="168"/>
      <c r="E1272" s="201"/>
      <c r="F1272" s="170"/>
      <c r="G1272" s="171"/>
      <c r="H1272" s="171"/>
      <c r="N1272" s="189"/>
      <c r="O1272" s="189"/>
      <c r="Q1272" t="str">
        <f t="shared" si="37"/>
        <v/>
      </c>
    </row>
    <row r="1273" spans="1:17" ht="16.2" thickBot="1">
      <c r="A1273" s="184"/>
      <c r="B1273" s="187"/>
      <c r="D1273" s="168"/>
      <c r="E1273" s="201"/>
      <c r="F1273" s="170"/>
      <c r="G1273" s="171"/>
      <c r="H1273" s="171"/>
      <c r="N1273" s="189"/>
      <c r="O1273" s="189"/>
      <c r="Q1273" t="str">
        <f t="shared" si="37"/>
        <v/>
      </c>
    </row>
    <row r="1274" spans="1:17" ht="16.2" thickBot="1">
      <c r="A1274" s="184"/>
      <c r="B1274" s="187"/>
      <c r="D1274" s="168"/>
      <c r="E1274" s="201"/>
      <c r="F1274" s="170"/>
      <c r="G1274" s="171"/>
      <c r="H1274" s="171"/>
      <c r="N1274" s="189"/>
      <c r="O1274" s="189"/>
      <c r="Q1274" t="str">
        <f t="shared" si="37"/>
        <v/>
      </c>
    </row>
    <row r="1275" spans="1:17" ht="16.2" thickBot="1">
      <c r="A1275" s="184"/>
      <c r="B1275" s="187"/>
      <c r="D1275" s="168"/>
      <c r="E1275" s="201"/>
      <c r="F1275" s="170"/>
      <c r="G1275" s="171"/>
      <c r="H1275" s="171"/>
      <c r="N1275" s="189"/>
      <c r="O1275" s="189"/>
      <c r="Q1275" t="str">
        <f t="shared" si="37"/>
        <v/>
      </c>
    </row>
    <row r="1276" spans="1:17" ht="16.2" thickBot="1">
      <c r="A1276" s="184"/>
      <c r="B1276" s="187"/>
      <c r="D1276" s="168"/>
      <c r="E1276" s="201"/>
      <c r="F1276" s="170"/>
      <c r="G1276" s="171"/>
      <c r="H1276" s="171"/>
      <c r="N1276" s="189"/>
      <c r="O1276" s="189"/>
      <c r="Q1276" t="str">
        <f t="shared" si="37"/>
        <v/>
      </c>
    </row>
    <row r="1277" spans="1:17" ht="16.2" thickBot="1">
      <c r="A1277" s="184"/>
      <c r="B1277" s="187"/>
      <c r="D1277" s="168"/>
      <c r="E1277" s="201"/>
      <c r="F1277" s="170"/>
      <c r="G1277" s="171"/>
      <c r="H1277" s="171"/>
      <c r="N1277" s="189"/>
      <c r="O1277" s="189"/>
      <c r="Q1277" t="str">
        <f t="shared" si="37"/>
        <v/>
      </c>
    </row>
    <row r="1278" spans="1:17" ht="16.2" thickBot="1">
      <c r="A1278" s="184"/>
      <c r="B1278" s="187"/>
      <c r="D1278" s="168"/>
      <c r="E1278" s="201"/>
      <c r="F1278" s="170"/>
      <c r="G1278" s="171"/>
      <c r="H1278" s="171"/>
      <c r="N1278" s="189"/>
      <c r="O1278" s="189"/>
      <c r="Q1278" t="str">
        <f t="shared" si="37"/>
        <v/>
      </c>
    </row>
    <row r="1279" spans="1:17" ht="16.2" thickBot="1">
      <c r="A1279" s="184"/>
      <c r="B1279" s="187"/>
      <c r="D1279" s="168"/>
      <c r="E1279" s="201"/>
      <c r="F1279" s="170"/>
      <c r="G1279" s="171"/>
      <c r="H1279" s="171"/>
      <c r="N1279" s="189"/>
      <c r="O1279" s="189"/>
      <c r="Q1279" t="str">
        <f t="shared" si="37"/>
        <v/>
      </c>
    </row>
    <row r="1280" spans="1:17" ht="16.2" thickBot="1">
      <c r="A1280" s="184"/>
      <c r="B1280" s="187"/>
      <c r="D1280" s="168"/>
      <c r="E1280" s="201"/>
      <c r="F1280" s="170"/>
      <c r="G1280" s="171"/>
      <c r="H1280" s="171"/>
      <c r="N1280" s="189"/>
      <c r="O1280" s="189"/>
      <c r="Q1280" t="str">
        <f t="shared" si="37"/>
        <v/>
      </c>
    </row>
    <row r="1281" spans="1:17" ht="16.2" thickBot="1">
      <c r="A1281" s="184"/>
      <c r="B1281" s="187"/>
      <c r="D1281" s="168"/>
      <c r="E1281" s="201"/>
      <c r="F1281" s="170"/>
      <c r="G1281" s="171"/>
      <c r="H1281" s="171"/>
      <c r="N1281" s="189"/>
      <c r="O1281" s="189"/>
      <c r="Q1281" t="str">
        <f t="shared" si="37"/>
        <v/>
      </c>
    </row>
    <row r="1282" spans="1:17" ht="16.2" thickBot="1">
      <c r="A1282" s="184"/>
      <c r="B1282" s="187"/>
      <c r="D1282" s="168"/>
      <c r="E1282" s="201"/>
      <c r="F1282" s="170"/>
      <c r="G1282" s="171"/>
      <c r="H1282" s="171"/>
      <c r="N1282" s="189"/>
      <c r="O1282" s="189"/>
      <c r="Q1282" t="str">
        <f t="shared" si="37"/>
        <v/>
      </c>
    </row>
    <row r="1283" spans="1:17" ht="16.2" thickBot="1">
      <c r="A1283" s="184"/>
      <c r="B1283" s="187"/>
      <c r="D1283" s="168"/>
      <c r="E1283" s="201"/>
      <c r="F1283" s="170"/>
      <c r="G1283" s="171"/>
      <c r="H1283" s="171"/>
      <c r="N1283" s="189"/>
      <c r="O1283" s="189"/>
      <c r="Q1283" t="str">
        <f t="shared" ref="Q1283:Q1346" si="38">IF(C1283="","",(1/EXP(C1283))   *   EXP(  -POWER( (C1283-K$3),2 ) / (2*K$4*K$4)   )    /    (K$4*SQRT(2*PI())))</f>
        <v/>
      </c>
    </row>
    <row r="1284" spans="1:17" ht="16.2" thickBot="1">
      <c r="A1284" s="184"/>
      <c r="B1284" s="187"/>
      <c r="D1284" s="168"/>
      <c r="E1284" s="201"/>
      <c r="F1284" s="170"/>
      <c r="G1284" s="171"/>
      <c r="H1284" s="171"/>
      <c r="N1284" s="189"/>
      <c r="O1284" s="189"/>
      <c r="Q1284" t="str">
        <f t="shared" si="38"/>
        <v/>
      </c>
    </row>
    <row r="1285" spans="1:17" ht="16.2" thickBot="1">
      <c r="A1285" s="184"/>
      <c r="B1285" s="187"/>
      <c r="D1285" s="168"/>
      <c r="E1285" s="201"/>
      <c r="F1285" s="170"/>
      <c r="G1285" s="171"/>
      <c r="H1285" s="171"/>
      <c r="N1285" s="189"/>
      <c r="O1285" s="189"/>
      <c r="Q1285" t="str">
        <f t="shared" si="38"/>
        <v/>
      </c>
    </row>
    <row r="1286" spans="1:17" ht="16.2" thickBot="1">
      <c r="A1286" s="184"/>
      <c r="B1286" s="187"/>
      <c r="D1286" s="168"/>
      <c r="E1286" s="201"/>
      <c r="F1286" s="170"/>
      <c r="G1286" s="171"/>
      <c r="H1286" s="171"/>
      <c r="N1286" s="189"/>
      <c r="O1286" s="189"/>
      <c r="Q1286" t="str">
        <f t="shared" si="38"/>
        <v/>
      </c>
    </row>
    <row r="1287" spans="1:17" ht="16.2" thickBot="1">
      <c r="A1287" s="184"/>
      <c r="B1287" s="187"/>
      <c r="D1287" s="168"/>
      <c r="E1287" s="201"/>
      <c r="F1287" s="170"/>
      <c r="G1287" s="171"/>
      <c r="H1287" s="171"/>
      <c r="N1287" s="189"/>
      <c r="O1287" s="189"/>
      <c r="Q1287" t="str">
        <f t="shared" si="38"/>
        <v/>
      </c>
    </row>
    <row r="1288" spans="1:17" ht="16.2" thickBot="1">
      <c r="A1288" s="184"/>
      <c r="B1288" s="187"/>
      <c r="D1288" s="168"/>
      <c r="E1288" s="201"/>
      <c r="F1288" s="170"/>
      <c r="G1288" s="171"/>
      <c r="H1288" s="171"/>
      <c r="N1288" s="189"/>
      <c r="O1288" s="189"/>
      <c r="Q1288" t="str">
        <f t="shared" si="38"/>
        <v/>
      </c>
    </row>
    <row r="1289" spans="1:17" ht="16.2" thickBot="1">
      <c r="A1289" s="184"/>
      <c r="B1289" s="187"/>
      <c r="D1289" s="168"/>
      <c r="E1289" s="201"/>
      <c r="F1289" s="170"/>
      <c r="G1289" s="171"/>
      <c r="H1289" s="171"/>
      <c r="N1289" s="189"/>
      <c r="O1289" s="189"/>
      <c r="Q1289" t="str">
        <f t="shared" si="38"/>
        <v/>
      </c>
    </row>
    <row r="1290" spans="1:17" ht="16.2" thickBot="1">
      <c r="A1290" s="184"/>
      <c r="B1290" s="187"/>
      <c r="D1290" s="168"/>
      <c r="E1290" s="201"/>
      <c r="F1290" s="170"/>
      <c r="G1290" s="171"/>
      <c r="H1290" s="171"/>
      <c r="N1290" s="189"/>
      <c r="O1290" s="189"/>
      <c r="Q1290" t="str">
        <f t="shared" si="38"/>
        <v/>
      </c>
    </row>
    <row r="1291" spans="1:17" ht="16.2" thickBot="1">
      <c r="A1291" s="184"/>
      <c r="B1291" s="187"/>
      <c r="D1291" s="168"/>
      <c r="E1291" s="201"/>
      <c r="F1291" s="170"/>
      <c r="G1291" s="171"/>
      <c r="H1291" s="171"/>
      <c r="N1291" s="189"/>
      <c r="O1291" s="189"/>
      <c r="Q1291" t="str">
        <f t="shared" si="38"/>
        <v/>
      </c>
    </row>
    <row r="1292" spans="1:17" ht="16.2" thickBot="1">
      <c r="A1292" s="184"/>
      <c r="B1292" s="187"/>
      <c r="D1292" s="168"/>
      <c r="E1292" s="201"/>
      <c r="F1292" s="170"/>
      <c r="G1292" s="171"/>
      <c r="H1292" s="171"/>
      <c r="N1292" s="189"/>
      <c r="O1292" s="189"/>
      <c r="Q1292" t="str">
        <f t="shared" si="38"/>
        <v/>
      </c>
    </row>
    <row r="1293" spans="1:17" ht="16.2" thickBot="1">
      <c r="A1293" s="184"/>
      <c r="B1293" s="187"/>
      <c r="D1293" s="168"/>
      <c r="E1293" s="201"/>
      <c r="F1293" s="170"/>
      <c r="G1293" s="171"/>
      <c r="H1293" s="171"/>
      <c r="N1293" s="189"/>
      <c r="O1293" s="189"/>
      <c r="Q1293" t="str">
        <f t="shared" si="38"/>
        <v/>
      </c>
    </row>
    <row r="1294" spans="1:17" ht="16.2" thickBot="1">
      <c r="A1294" s="184"/>
      <c r="B1294" s="187"/>
      <c r="D1294" s="168"/>
      <c r="E1294" s="201"/>
      <c r="F1294" s="170"/>
      <c r="G1294" s="171"/>
      <c r="H1294" s="171"/>
      <c r="N1294" s="189"/>
      <c r="O1294" s="189"/>
      <c r="Q1294" t="str">
        <f t="shared" si="38"/>
        <v/>
      </c>
    </row>
    <row r="1295" spans="1:17" ht="16.2" thickBot="1">
      <c r="A1295" s="184"/>
      <c r="B1295" s="187"/>
      <c r="D1295" s="168"/>
      <c r="E1295" s="201"/>
      <c r="F1295" s="170"/>
      <c r="G1295" s="171"/>
      <c r="H1295" s="171"/>
      <c r="N1295" s="189"/>
      <c r="O1295" s="189"/>
      <c r="Q1295" t="str">
        <f t="shared" si="38"/>
        <v/>
      </c>
    </row>
    <row r="1296" spans="1:17" ht="16.2" thickBot="1">
      <c r="A1296" s="184"/>
      <c r="B1296" s="187"/>
      <c r="D1296" s="168"/>
      <c r="E1296" s="201"/>
      <c r="F1296" s="170"/>
      <c r="G1296" s="171"/>
      <c r="H1296" s="171"/>
      <c r="N1296" s="189"/>
      <c r="O1296" s="189"/>
      <c r="Q1296" t="str">
        <f t="shared" si="38"/>
        <v/>
      </c>
    </row>
    <row r="1297" spans="1:17" ht="16.2" thickBot="1">
      <c r="A1297" s="184"/>
      <c r="B1297" s="187"/>
      <c r="D1297" s="168"/>
      <c r="E1297" s="201"/>
      <c r="F1297" s="170"/>
      <c r="G1297" s="171"/>
      <c r="H1297" s="171"/>
      <c r="N1297" s="189"/>
      <c r="O1297" s="189"/>
      <c r="Q1297" t="str">
        <f t="shared" si="38"/>
        <v/>
      </c>
    </row>
    <row r="1298" spans="1:17" ht="16.2" thickBot="1">
      <c r="A1298" s="184"/>
      <c r="B1298" s="187"/>
      <c r="D1298" s="168"/>
      <c r="E1298" s="201"/>
      <c r="F1298" s="170"/>
      <c r="G1298" s="171"/>
      <c r="H1298" s="171"/>
      <c r="N1298" s="189"/>
      <c r="O1298" s="189"/>
      <c r="Q1298" t="str">
        <f t="shared" si="38"/>
        <v/>
      </c>
    </row>
    <row r="1299" spans="1:17" ht="16.2" thickBot="1">
      <c r="A1299" s="184"/>
      <c r="B1299" s="187"/>
      <c r="D1299" s="168"/>
      <c r="E1299" s="201"/>
      <c r="F1299" s="170"/>
      <c r="G1299" s="171"/>
      <c r="H1299" s="171"/>
      <c r="N1299" s="189"/>
      <c r="O1299" s="189"/>
      <c r="Q1299" t="str">
        <f t="shared" si="38"/>
        <v/>
      </c>
    </row>
    <row r="1300" spans="1:17" ht="16.2" thickBot="1">
      <c r="A1300" s="184"/>
      <c r="B1300" s="187"/>
      <c r="D1300" s="168"/>
      <c r="E1300" s="201"/>
      <c r="F1300" s="170"/>
      <c r="G1300" s="171"/>
      <c r="H1300" s="171"/>
      <c r="N1300" s="189"/>
      <c r="O1300" s="189"/>
      <c r="Q1300" t="str">
        <f t="shared" si="38"/>
        <v/>
      </c>
    </row>
    <row r="1301" spans="1:17" ht="16.2" thickBot="1">
      <c r="A1301" s="184"/>
      <c r="B1301" s="187"/>
      <c r="D1301" s="168"/>
      <c r="E1301" s="201"/>
      <c r="F1301" s="170"/>
      <c r="G1301" s="171"/>
      <c r="H1301" s="171"/>
      <c r="N1301" s="189"/>
      <c r="O1301" s="189"/>
      <c r="Q1301" t="str">
        <f t="shared" si="38"/>
        <v/>
      </c>
    </row>
    <row r="1302" spans="1:17" ht="16.2" thickBot="1">
      <c r="A1302" s="184"/>
      <c r="B1302" s="187"/>
      <c r="D1302" s="168"/>
      <c r="E1302" s="201"/>
      <c r="F1302" s="170"/>
      <c r="G1302" s="171"/>
      <c r="H1302" s="171"/>
      <c r="N1302" s="189"/>
      <c r="O1302" s="189"/>
      <c r="Q1302" t="str">
        <f t="shared" si="38"/>
        <v/>
      </c>
    </row>
    <row r="1303" spans="1:17" ht="16.2" thickBot="1">
      <c r="A1303" s="184"/>
      <c r="B1303" s="187"/>
      <c r="D1303" s="168"/>
      <c r="E1303" s="201"/>
      <c r="F1303" s="170"/>
      <c r="G1303" s="171"/>
      <c r="H1303" s="171"/>
      <c r="N1303" s="189"/>
      <c r="O1303" s="189"/>
      <c r="Q1303" t="str">
        <f t="shared" si="38"/>
        <v/>
      </c>
    </row>
    <row r="1304" spans="1:17" ht="16.2" thickBot="1">
      <c r="A1304" s="184"/>
      <c r="B1304" s="187"/>
      <c r="D1304" s="168"/>
      <c r="E1304" s="201"/>
      <c r="F1304" s="170"/>
      <c r="G1304" s="171"/>
      <c r="H1304" s="171"/>
      <c r="N1304" s="189"/>
      <c r="O1304" s="189"/>
      <c r="Q1304" t="str">
        <f t="shared" si="38"/>
        <v/>
      </c>
    </row>
    <row r="1305" spans="1:17" ht="16.2" thickBot="1">
      <c r="A1305" s="184"/>
      <c r="B1305" s="187"/>
      <c r="D1305" s="168"/>
      <c r="E1305" s="201"/>
      <c r="F1305" s="170"/>
      <c r="G1305" s="171"/>
      <c r="H1305" s="171"/>
      <c r="N1305" s="189"/>
      <c r="O1305" s="189"/>
      <c r="Q1305" t="str">
        <f t="shared" si="38"/>
        <v/>
      </c>
    </row>
    <row r="1306" spans="1:17" ht="16.2" thickBot="1">
      <c r="A1306" s="184"/>
      <c r="B1306" s="187"/>
      <c r="D1306" s="168"/>
      <c r="E1306" s="201"/>
      <c r="F1306" s="170"/>
      <c r="G1306" s="171"/>
      <c r="H1306" s="171"/>
      <c r="N1306" s="189"/>
      <c r="O1306" s="189"/>
      <c r="Q1306" t="str">
        <f t="shared" si="38"/>
        <v/>
      </c>
    </row>
    <row r="1307" spans="1:17" ht="16.2" thickBot="1">
      <c r="A1307" s="184"/>
      <c r="B1307" s="187"/>
      <c r="D1307" s="168"/>
      <c r="E1307" s="201"/>
      <c r="F1307" s="170"/>
      <c r="G1307" s="171"/>
      <c r="H1307" s="171"/>
      <c r="N1307" s="189"/>
      <c r="O1307" s="189"/>
      <c r="Q1307" t="str">
        <f t="shared" si="38"/>
        <v/>
      </c>
    </row>
    <row r="1308" spans="1:17" ht="16.2" thickBot="1">
      <c r="A1308" s="184"/>
      <c r="B1308" s="187"/>
      <c r="D1308" s="168"/>
      <c r="E1308" s="201"/>
      <c r="F1308" s="170"/>
      <c r="G1308" s="171"/>
      <c r="H1308" s="171"/>
      <c r="N1308" s="189"/>
      <c r="O1308" s="189"/>
      <c r="Q1308" t="str">
        <f t="shared" si="38"/>
        <v/>
      </c>
    </row>
    <row r="1309" spans="1:17" ht="16.2" thickBot="1">
      <c r="A1309" s="184"/>
      <c r="B1309" s="187"/>
      <c r="D1309" s="168"/>
      <c r="E1309" s="201"/>
      <c r="F1309" s="170"/>
      <c r="G1309" s="171"/>
      <c r="H1309" s="171"/>
      <c r="N1309" s="189"/>
      <c r="O1309" s="189"/>
      <c r="Q1309" t="str">
        <f t="shared" si="38"/>
        <v/>
      </c>
    </row>
    <row r="1310" spans="1:17" ht="16.2" thickBot="1">
      <c r="A1310" s="184"/>
      <c r="B1310" s="187"/>
      <c r="D1310" s="168"/>
      <c r="E1310" s="201"/>
      <c r="F1310" s="170"/>
      <c r="G1310" s="171"/>
      <c r="H1310" s="171"/>
      <c r="N1310" s="189"/>
      <c r="O1310" s="189"/>
      <c r="Q1310" t="str">
        <f t="shared" si="38"/>
        <v/>
      </c>
    </row>
    <row r="1311" spans="1:17" ht="16.2" thickBot="1">
      <c r="A1311" s="184"/>
      <c r="B1311" s="187"/>
      <c r="D1311" s="168"/>
      <c r="E1311" s="201"/>
      <c r="F1311" s="170"/>
      <c r="G1311" s="171"/>
      <c r="H1311" s="171"/>
      <c r="N1311" s="189"/>
      <c r="O1311" s="189"/>
      <c r="Q1311" t="str">
        <f t="shared" si="38"/>
        <v/>
      </c>
    </row>
    <row r="1312" spans="1:17" ht="16.2" thickBot="1">
      <c r="A1312" s="184"/>
      <c r="B1312" s="187"/>
      <c r="D1312" s="168"/>
      <c r="E1312" s="201"/>
      <c r="F1312" s="170"/>
      <c r="G1312" s="171"/>
      <c r="H1312" s="171"/>
      <c r="N1312" s="189"/>
      <c r="O1312" s="189"/>
      <c r="Q1312" t="str">
        <f t="shared" si="38"/>
        <v/>
      </c>
    </row>
    <row r="1313" spans="1:17" ht="16.2" thickBot="1">
      <c r="A1313" s="184"/>
      <c r="B1313" s="187"/>
      <c r="D1313" s="168"/>
      <c r="E1313" s="201"/>
      <c r="F1313" s="170"/>
      <c r="G1313" s="171"/>
      <c r="H1313" s="171"/>
      <c r="N1313" s="189"/>
      <c r="O1313" s="189"/>
      <c r="Q1313" t="str">
        <f t="shared" si="38"/>
        <v/>
      </c>
    </row>
    <row r="1314" spans="1:17" ht="16.2" thickBot="1">
      <c r="A1314" s="184"/>
      <c r="B1314" s="187"/>
      <c r="D1314" s="168"/>
      <c r="E1314" s="201"/>
      <c r="F1314" s="170"/>
      <c r="G1314" s="171"/>
      <c r="H1314" s="171"/>
      <c r="N1314" s="189"/>
      <c r="O1314" s="189"/>
      <c r="Q1314" t="str">
        <f t="shared" si="38"/>
        <v/>
      </c>
    </row>
    <row r="1315" spans="1:17" ht="16.2" thickBot="1">
      <c r="A1315" s="184"/>
      <c r="B1315" s="187"/>
      <c r="D1315" s="168"/>
      <c r="E1315" s="201"/>
      <c r="F1315" s="170"/>
      <c r="G1315" s="171"/>
      <c r="H1315" s="171"/>
      <c r="N1315" s="189"/>
      <c r="O1315" s="189"/>
      <c r="Q1315" t="str">
        <f t="shared" si="38"/>
        <v/>
      </c>
    </row>
    <row r="1316" spans="1:17" ht="16.2" thickBot="1">
      <c r="A1316" s="184"/>
      <c r="B1316" s="187"/>
      <c r="D1316" s="168"/>
      <c r="E1316" s="201"/>
      <c r="F1316" s="170"/>
      <c r="G1316" s="171"/>
      <c r="H1316" s="171"/>
      <c r="N1316" s="189"/>
      <c r="O1316" s="189"/>
      <c r="Q1316" t="str">
        <f t="shared" si="38"/>
        <v/>
      </c>
    </row>
    <row r="1317" spans="1:17" ht="16.2" thickBot="1">
      <c r="A1317" s="184"/>
      <c r="B1317" s="187"/>
      <c r="D1317" s="168"/>
      <c r="E1317" s="201"/>
      <c r="F1317" s="170"/>
      <c r="G1317" s="171"/>
      <c r="H1317" s="171"/>
      <c r="N1317" s="189"/>
      <c r="O1317" s="189"/>
      <c r="Q1317" t="str">
        <f t="shared" si="38"/>
        <v/>
      </c>
    </row>
    <row r="1318" spans="1:17" ht="16.2" thickBot="1">
      <c r="A1318" s="184"/>
      <c r="B1318" s="187"/>
      <c r="D1318" s="168"/>
      <c r="E1318" s="201"/>
      <c r="F1318" s="170"/>
      <c r="G1318" s="171"/>
      <c r="H1318" s="171"/>
      <c r="N1318" s="189"/>
      <c r="O1318" s="189"/>
      <c r="Q1318" t="str">
        <f t="shared" si="38"/>
        <v/>
      </c>
    </row>
    <row r="1319" spans="1:17" ht="16.2" thickBot="1">
      <c r="A1319" s="184"/>
      <c r="B1319" s="187"/>
      <c r="D1319" s="168"/>
      <c r="E1319" s="201"/>
      <c r="F1319" s="170"/>
      <c r="G1319" s="171"/>
      <c r="H1319" s="171"/>
      <c r="N1319" s="189"/>
      <c r="O1319" s="189"/>
      <c r="Q1319" t="str">
        <f t="shared" si="38"/>
        <v/>
      </c>
    </row>
    <row r="1320" spans="1:17" ht="16.2" thickBot="1">
      <c r="A1320" s="184"/>
      <c r="B1320" s="187"/>
      <c r="D1320" s="168"/>
      <c r="E1320" s="201"/>
      <c r="F1320" s="170"/>
      <c r="G1320" s="171"/>
      <c r="H1320" s="171"/>
      <c r="N1320" s="189"/>
      <c r="O1320" s="189"/>
      <c r="Q1320" t="str">
        <f t="shared" si="38"/>
        <v/>
      </c>
    </row>
    <row r="1321" spans="1:17" ht="16.2" thickBot="1">
      <c r="A1321" s="184"/>
      <c r="B1321" s="187"/>
      <c r="D1321" s="168"/>
      <c r="E1321" s="201"/>
      <c r="F1321" s="170"/>
      <c r="G1321" s="171"/>
      <c r="H1321" s="171"/>
      <c r="N1321" s="189"/>
      <c r="O1321" s="189"/>
      <c r="Q1321" t="str">
        <f t="shared" si="38"/>
        <v/>
      </c>
    </row>
    <row r="1322" spans="1:17" ht="16.2" thickBot="1">
      <c r="A1322" s="184"/>
      <c r="B1322" s="187"/>
      <c r="D1322" s="168"/>
      <c r="E1322" s="201"/>
      <c r="F1322" s="170"/>
      <c r="G1322" s="171"/>
      <c r="H1322" s="171"/>
      <c r="N1322" s="189"/>
      <c r="O1322" s="189"/>
      <c r="Q1322" t="str">
        <f t="shared" si="38"/>
        <v/>
      </c>
    </row>
    <row r="1323" spans="1:17" ht="16.2" thickBot="1">
      <c r="A1323" s="184"/>
      <c r="B1323" s="187"/>
      <c r="D1323" s="168"/>
      <c r="E1323" s="201"/>
      <c r="F1323" s="170"/>
      <c r="G1323" s="171"/>
      <c r="H1323" s="171"/>
      <c r="N1323" s="189"/>
      <c r="O1323" s="189"/>
      <c r="Q1323" t="str">
        <f t="shared" si="38"/>
        <v/>
      </c>
    </row>
    <row r="1324" spans="1:17" ht="16.2" thickBot="1">
      <c r="A1324" s="184"/>
      <c r="B1324" s="187"/>
      <c r="D1324" s="168"/>
      <c r="E1324" s="201"/>
      <c r="F1324" s="170"/>
      <c r="G1324" s="171"/>
      <c r="H1324" s="171"/>
      <c r="N1324" s="189"/>
      <c r="O1324" s="189"/>
      <c r="Q1324" t="str">
        <f t="shared" si="38"/>
        <v/>
      </c>
    </row>
    <row r="1325" spans="1:17" ht="16.2" thickBot="1">
      <c r="A1325" s="184"/>
      <c r="B1325" s="187"/>
      <c r="D1325" s="168"/>
      <c r="E1325" s="201"/>
      <c r="F1325" s="170"/>
      <c r="G1325" s="171"/>
      <c r="H1325" s="171"/>
      <c r="N1325" s="189"/>
      <c r="O1325" s="189"/>
      <c r="Q1325" t="str">
        <f t="shared" si="38"/>
        <v/>
      </c>
    </row>
    <row r="1326" spans="1:17" ht="16.2" thickBot="1">
      <c r="A1326" s="184"/>
      <c r="B1326" s="187"/>
      <c r="D1326" s="168"/>
      <c r="E1326" s="201"/>
      <c r="F1326" s="170"/>
      <c r="G1326" s="171"/>
      <c r="H1326" s="171"/>
      <c r="N1326" s="189"/>
      <c r="O1326" s="189"/>
      <c r="Q1326" t="str">
        <f t="shared" si="38"/>
        <v/>
      </c>
    </row>
    <row r="1327" spans="1:17" ht="16.2" thickBot="1">
      <c r="A1327" s="184"/>
      <c r="B1327" s="187"/>
      <c r="D1327" s="168"/>
      <c r="E1327" s="201"/>
      <c r="F1327" s="170"/>
      <c r="G1327" s="171"/>
      <c r="H1327" s="171"/>
      <c r="N1327" s="189"/>
      <c r="O1327" s="189"/>
      <c r="Q1327" t="str">
        <f t="shared" si="38"/>
        <v/>
      </c>
    </row>
    <row r="1328" spans="1:17" ht="16.2" thickBot="1">
      <c r="A1328" s="184"/>
      <c r="B1328" s="187"/>
      <c r="D1328" s="168"/>
      <c r="E1328" s="201"/>
      <c r="F1328" s="170"/>
      <c r="G1328" s="171"/>
      <c r="H1328" s="171"/>
      <c r="N1328" s="189"/>
      <c r="O1328" s="189"/>
      <c r="Q1328" t="str">
        <f t="shared" si="38"/>
        <v/>
      </c>
    </row>
    <row r="1329" spans="1:17" ht="16.2" thickBot="1">
      <c r="A1329" s="184"/>
      <c r="B1329" s="187"/>
      <c r="D1329" s="168"/>
      <c r="E1329" s="201"/>
      <c r="F1329" s="170"/>
      <c r="G1329" s="171"/>
      <c r="H1329" s="171"/>
      <c r="N1329" s="189"/>
      <c r="O1329" s="189"/>
      <c r="Q1329" t="str">
        <f t="shared" si="38"/>
        <v/>
      </c>
    </row>
    <row r="1330" spans="1:17" ht="16.2" thickBot="1">
      <c r="A1330" s="184"/>
      <c r="B1330" s="187"/>
      <c r="D1330" s="168"/>
      <c r="E1330" s="201"/>
      <c r="F1330" s="170"/>
      <c r="G1330" s="171"/>
      <c r="H1330" s="171"/>
      <c r="N1330" s="189"/>
      <c r="O1330" s="189"/>
      <c r="Q1330" t="str">
        <f t="shared" si="38"/>
        <v/>
      </c>
    </row>
    <row r="1331" spans="1:17" ht="16.2" thickBot="1">
      <c r="A1331" s="184"/>
      <c r="B1331" s="187"/>
      <c r="D1331" s="168"/>
      <c r="E1331" s="201"/>
      <c r="F1331" s="170"/>
      <c r="G1331" s="171"/>
      <c r="H1331" s="171"/>
      <c r="N1331" s="189"/>
      <c r="O1331" s="189"/>
      <c r="Q1331" t="str">
        <f t="shared" si="38"/>
        <v/>
      </c>
    </row>
    <row r="1332" spans="1:17" ht="16.2" thickBot="1">
      <c r="A1332" s="184"/>
      <c r="B1332" s="187"/>
      <c r="D1332" s="168"/>
      <c r="E1332" s="201"/>
      <c r="F1332" s="170"/>
      <c r="G1332" s="171"/>
      <c r="H1332" s="171"/>
      <c r="N1332" s="189"/>
      <c r="O1332" s="189"/>
      <c r="Q1332" t="str">
        <f t="shared" si="38"/>
        <v/>
      </c>
    </row>
    <row r="1333" spans="1:17" ht="16.2" thickBot="1">
      <c r="A1333" s="184"/>
      <c r="B1333" s="187"/>
      <c r="D1333" s="168"/>
      <c r="E1333" s="201"/>
      <c r="F1333" s="170"/>
      <c r="G1333" s="171"/>
      <c r="H1333" s="171"/>
      <c r="N1333" s="189"/>
      <c r="O1333" s="189"/>
      <c r="Q1333" t="str">
        <f t="shared" si="38"/>
        <v/>
      </c>
    </row>
    <row r="1334" spans="1:17" ht="16.2" thickBot="1">
      <c r="A1334" s="184"/>
      <c r="B1334" s="187"/>
      <c r="D1334" s="168"/>
      <c r="E1334" s="201"/>
      <c r="F1334" s="170"/>
      <c r="G1334" s="171"/>
      <c r="H1334" s="171"/>
      <c r="N1334" s="189"/>
      <c r="O1334" s="189"/>
      <c r="Q1334" t="str">
        <f t="shared" si="38"/>
        <v/>
      </c>
    </row>
    <row r="1335" spans="1:17" ht="16.2" thickBot="1">
      <c r="A1335" s="184"/>
      <c r="B1335" s="187"/>
      <c r="D1335" s="168"/>
      <c r="E1335" s="201"/>
      <c r="F1335" s="170"/>
      <c r="G1335" s="171"/>
      <c r="H1335" s="171"/>
      <c r="N1335" s="189"/>
      <c r="O1335" s="189"/>
      <c r="Q1335" t="str">
        <f t="shared" si="38"/>
        <v/>
      </c>
    </row>
    <row r="1336" spans="1:17" ht="16.2" thickBot="1">
      <c r="A1336" s="184"/>
      <c r="B1336" s="187"/>
      <c r="D1336" s="168"/>
      <c r="E1336" s="201"/>
      <c r="F1336" s="170"/>
      <c r="G1336" s="171"/>
      <c r="H1336" s="171"/>
      <c r="N1336" s="189"/>
      <c r="O1336" s="189"/>
      <c r="Q1336" t="str">
        <f t="shared" si="38"/>
        <v/>
      </c>
    </row>
    <row r="1337" spans="1:17" ht="16.2" thickBot="1">
      <c r="A1337" s="184"/>
      <c r="B1337" s="187"/>
      <c r="D1337" s="168"/>
      <c r="E1337" s="201"/>
      <c r="F1337" s="170"/>
      <c r="G1337" s="171"/>
      <c r="H1337" s="171"/>
      <c r="N1337" s="189"/>
      <c r="O1337" s="189"/>
      <c r="Q1337" t="str">
        <f t="shared" si="38"/>
        <v/>
      </c>
    </row>
    <row r="1338" spans="1:17" ht="16.2" thickBot="1">
      <c r="A1338" s="184"/>
      <c r="B1338" s="187"/>
      <c r="D1338" s="168"/>
      <c r="E1338" s="201"/>
      <c r="F1338" s="170"/>
      <c r="G1338" s="171"/>
      <c r="H1338" s="171"/>
      <c r="N1338" s="189"/>
      <c r="O1338" s="189"/>
      <c r="Q1338" t="str">
        <f t="shared" si="38"/>
        <v/>
      </c>
    </row>
    <row r="1339" spans="1:17" ht="16.2" thickBot="1">
      <c r="A1339" s="184"/>
      <c r="B1339" s="187"/>
      <c r="D1339" s="168"/>
      <c r="E1339" s="201"/>
      <c r="F1339" s="170"/>
      <c r="G1339" s="171"/>
      <c r="H1339" s="171"/>
      <c r="N1339" s="189"/>
      <c r="O1339" s="189"/>
      <c r="Q1339" t="str">
        <f t="shared" si="38"/>
        <v/>
      </c>
    </row>
    <row r="1340" spans="1:17" ht="16.2" thickBot="1">
      <c r="A1340" s="184"/>
      <c r="B1340" s="187"/>
      <c r="D1340" s="168"/>
      <c r="E1340" s="201"/>
      <c r="F1340" s="170"/>
      <c r="G1340" s="171"/>
      <c r="H1340" s="171"/>
      <c r="N1340" s="189"/>
      <c r="O1340" s="189"/>
      <c r="Q1340" t="str">
        <f t="shared" si="38"/>
        <v/>
      </c>
    </row>
    <row r="1341" spans="1:17" ht="16.2" thickBot="1">
      <c r="A1341" s="184"/>
      <c r="B1341" s="187"/>
      <c r="D1341" s="168"/>
      <c r="E1341" s="201"/>
      <c r="F1341" s="170"/>
      <c r="G1341" s="171"/>
      <c r="H1341" s="171"/>
      <c r="N1341" s="189"/>
      <c r="O1341" s="189"/>
      <c r="Q1341" t="str">
        <f t="shared" si="38"/>
        <v/>
      </c>
    </row>
    <row r="1342" spans="1:17" ht="16.2" thickBot="1">
      <c r="A1342" s="184"/>
      <c r="B1342" s="187"/>
      <c r="D1342" s="168"/>
      <c r="E1342" s="201"/>
      <c r="F1342" s="170"/>
      <c r="G1342" s="171"/>
      <c r="H1342" s="171"/>
      <c r="N1342" s="189"/>
      <c r="O1342" s="189"/>
      <c r="Q1342" t="str">
        <f t="shared" si="38"/>
        <v/>
      </c>
    </row>
    <row r="1343" spans="1:17" ht="16.2" thickBot="1">
      <c r="A1343" s="184"/>
      <c r="B1343" s="187"/>
      <c r="D1343" s="168"/>
      <c r="E1343" s="201"/>
      <c r="F1343" s="170"/>
      <c r="G1343" s="171"/>
      <c r="H1343" s="171"/>
      <c r="N1343" s="189"/>
      <c r="O1343" s="189"/>
      <c r="Q1343" t="str">
        <f t="shared" si="38"/>
        <v/>
      </c>
    </row>
    <row r="1344" spans="1:17" ht="16.2" thickBot="1">
      <c r="A1344" s="184"/>
      <c r="B1344" s="187"/>
      <c r="D1344" s="168"/>
      <c r="E1344" s="201"/>
      <c r="F1344" s="170"/>
      <c r="G1344" s="171"/>
      <c r="H1344" s="171"/>
      <c r="N1344" s="189"/>
      <c r="O1344" s="189"/>
      <c r="Q1344" t="str">
        <f t="shared" si="38"/>
        <v/>
      </c>
    </row>
    <row r="1345" spans="1:17" ht="16.2" thickBot="1">
      <c r="A1345" s="184"/>
      <c r="B1345" s="187"/>
      <c r="D1345" s="168"/>
      <c r="E1345" s="201"/>
      <c r="F1345" s="170"/>
      <c r="G1345" s="171"/>
      <c r="H1345" s="171"/>
      <c r="N1345" s="189"/>
      <c r="O1345" s="189"/>
      <c r="Q1345" t="str">
        <f t="shared" si="38"/>
        <v/>
      </c>
    </row>
    <row r="1346" spans="1:17" ht="16.2" thickBot="1">
      <c r="A1346" s="184"/>
      <c r="B1346" s="187"/>
      <c r="D1346" s="168"/>
      <c r="E1346" s="201"/>
      <c r="F1346" s="170"/>
      <c r="G1346" s="171"/>
      <c r="H1346" s="171"/>
      <c r="N1346" s="189"/>
      <c r="O1346" s="189"/>
      <c r="Q1346" t="str">
        <f t="shared" si="38"/>
        <v/>
      </c>
    </row>
    <row r="1347" spans="1:17" ht="16.2" thickBot="1">
      <c r="A1347" s="184"/>
      <c r="B1347" s="187"/>
      <c r="D1347" s="168"/>
      <c r="E1347" s="201"/>
      <c r="F1347" s="170"/>
      <c r="G1347" s="171"/>
      <c r="H1347" s="171"/>
      <c r="N1347" s="189"/>
      <c r="O1347" s="189"/>
      <c r="Q1347" t="str">
        <f t="shared" ref="Q1347:Q1410" si="39">IF(C1347="","",(1/EXP(C1347))   *   EXP(  -POWER( (C1347-K$3),2 ) / (2*K$4*K$4)   )    /    (K$4*SQRT(2*PI())))</f>
        <v/>
      </c>
    </row>
    <row r="1348" spans="1:17" ht="16.2" thickBot="1">
      <c r="A1348" s="184"/>
      <c r="B1348" s="187"/>
      <c r="D1348" s="168"/>
      <c r="E1348" s="201"/>
      <c r="F1348" s="170"/>
      <c r="G1348" s="171"/>
      <c r="H1348" s="171"/>
      <c r="N1348" s="189"/>
      <c r="O1348" s="189"/>
      <c r="Q1348" t="str">
        <f t="shared" si="39"/>
        <v/>
      </c>
    </row>
    <row r="1349" spans="1:17" ht="16.2" thickBot="1">
      <c r="A1349" s="184"/>
      <c r="B1349" s="187"/>
      <c r="D1349" s="168"/>
      <c r="E1349" s="201"/>
      <c r="F1349" s="170"/>
      <c r="G1349" s="171"/>
      <c r="H1349" s="171"/>
      <c r="N1349" s="189"/>
      <c r="O1349" s="189"/>
      <c r="Q1349" t="str">
        <f t="shared" si="39"/>
        <v/>
      </c>
    </row>
    <row r="1350" spans="1:17" ht="16.2" thickBot="1">
      <c r="A1350" s="184"/>
      <c r="B1350" s="187"/>
      <c r="D1350" s="168"/>
      <c r="E1350" s="201"/>
      <c r="F1350" s="170"/>
      <c r="G1350" s="171"/>
      <c r="H1350" s="171"/>
      <c r="N1350" s="189"/>
      <c r="O1350" s="189"/>
      <c r="Q1350" t="str">
        <f t="shared" si="39"/>
        <v/>
      </c>
    </row>
    <row r="1351" spans="1:17" ht="16.2" thickBot="1">
      <c r="A1351" s="184"/>
      <c r="B1351" s="187"/>
      <c r="D1351" s="168"/>
      <c r="E1351" s="201"/>
      <c r="F1351" s="170"/>
      <c r="G1351" s="171"/>
      <c r="H1351" s="171"/>
      <c r="N1351" s="189"/>
      <c r="O1351" s="189"/>
      <c r="Q1351" t="str">
        <f t="shared" si="39"/>
        <v/>
      </c>
    </row>
    <row r="1352" spans="1:17" ht="16.2" thickBot="1">
      <c r="A1352" s="184"/>
      <c r="B1352" s="187"/>
      <c r="D1352" s="168"/>
      <c r="E1352" s="201"/>
      <c r="F1352" s="170"/>
      <c r="G1352" s="171"/>
      <c r="H1352" s="171"/>
      <c r="N1352" s="189"/>
      <c r="O1352" s="189"/>
      <c r="Q1352" t="str">
        <f t="shared" si="39"/>
        <v/>
      </c>
    </row>
    <row r="1353" spans="1:17" ht="16.2" thickBot="1">
      <c r="A1353" s="184"/>
      <c r="B1353" s="187"/>
      <c r="D1353" s="168"/>
      <c r="E1353" s="201"/>
      <c r="F1353" s="170"/>
      <c r="G1353" s="171"/>
      <c r="H1353" s="171"/>
      <c r="N1353" s="189"/>
      <c r="O1353" s="189"/>
      <c r="Q1353" t="str">
        <f t="shared" si="39"/>
        <v/>
      </c>
    </row>
    <row r="1354" spans="1:17" ht="16.2" thickBot="1">
      <c r="A1354" s="184"/>
      <c r="B1354" s="187"/>
      <c r="D1354" s="168"/>
      <c r="E1354" s="201"/>
      <c r="F1354" s="170"/>
      <c r="G1354" s="171"/>
      <c r="H1354" s="171"/>
      <c r="N1354" s="189"/>
      <c r="O1354" s="189"/>
      <c r="Q1354" t="str">
        <f t="shared" si="39"/>
        <v/>
      </c>
    </row>
    <row r="1355" spans="1:17" ht="16.2" thickBot="1">
      <c r="A1355" s="184"/>
      <c r="B1355" s="187"/>
      <c r="D1355" s="168"/>
      <c r="E1355" s="201"/>
      <c r="F1355" s="170"/>
      <c r="G1355" s="171"/>
      <c r="H1355" s="171"/>
      <c r="N1355" s="189"/>
      <c r="O1355" s="189"/>
      <c r="Q1355" t="str">
        <f t="shared" si="39"/>
        <v/>
      </c>
    </row>
    <row r="1356" spans="1:17" ht="16.2" thickBot="1">
      <c r="A1356" s="184"/>
      <c r="B1356" s="187"/>
      <c r="D1356" s="168"/>
      <c r="E1356" s="201"/>
      <c r="F1356" s="170"/>
      <c r="G1356" s="171"/>
      <c r="H1356" s="171"/>
      <c r="N1356" s="189"/>
      <c r="O1356" s="189"/>
      <c r="Q1356" t="str">
        <f t="shared" si="39"/>
        <v/>
      </c>
    </row>
    <row r="1357" spans="1:17" ht="16.2" thickBot="1">
      <c r="A1357" s="184"/>
      <c r="B1357" s="187"/>
      <c r="D1357" s="168"/>
      <c r="E1357" s="201"/>
      <c r="F1357" s="170"/>
      <c r="G1357" s="171"/>
      <c r="H1357" s="171"/>
      <c r="N1357" s="189"/>
      <c r="O1357" s="189"/>
      <c r="Q1357" t="str">
        <f t="shared" si="39"/>
        <v/>
      </c>
    </row>
    <row r="1358" spans="1:17" ht="16.2" thickBot="1">
      <c r="A1358" s="184"/>
      <c r="B1358" s="187"/>
      <c r="D1358" s="168"/>
      <c r="E1358" s="201"/>
      <c r="F1358" s="170"/>
      <c r="G1358" s="171"/>
      <c r="H1358" s="171"/>
      <c r="N1358" s="189"/>
      <c r="O1358" s="189"/>
      <c r="Q1358" t="str">
        <f t="shared" si="39"/>
        <v/>
      </c>
    </row>
    <row r="1359" spans="1:17" ht="16.2" thickBot="1">
      <c r="A1359" s="184"/>
      <c r="B1359" s="187"/>
      <c r="D1359" s="168"/>
      <c r="E1359" s="201"/>
      <c r="F1359" s="170"/>
      <c r="G1359" s="171"/>
      <c r="H1359" s="171"/>
      <c r="N1359" s="189"/>
      <c r="O1359" s="189"/>
      <c r="Q1359" t="str">
        <f t="shared" si="39"/>
        <v/>
      </c>
    </row>
    <row r="1360" spans="1:17" ht="16.2" thickBot="1">
      <c r="A1360" s="184"/>
      <c r="B1360" s="187"/>
      <c r="D1360" s="168"/>
      <c r="E1360" s="201"/>
      <c r="F1360" s="170"/>
      <c r="G1360" s="171"/>
      <c r="H1360" s="171"/>
      <c r="N1360" s="189"/>
      <c r="O1360" s="189"/>
      <c r="Q1360" t="str">
        <f t="shared" si="39"/>
        <v/>
      </c>
    </row>
    <row r="1361" spans="1:17" ht="16.2" thickBot="1">
      <c r="A1361" s="184"/>
      <c r="B1361" s="187"/>
      <c r="D1361" s="168"/>
      <c r="E1361" s="201"/>
      <c r="F1361" s="170"/>
      <c r="G1361" s="171"/>
      <c r="H1361" s="171"/>
      <c r="N1361" s="189"/>
      <c r="O1361" s="189"/>
      <c r="Q1361" t="str">
        <f t="shared" si="39"/>
        <v/>
      </c>
    </row>
    <row r="1362" spans="1:17" ht="16.2" thickBot="1">
      <c r="A1362" s="184"/>
      <c r="B1362" s="187"/>
      <c r="D1362" s="168"/>
      <c r="E1362" s="201"/>
      <c r="F1362" s="170"/>
      <c r="G1362" s="171"/>
      <c r="H1362" s="171"/>
      <c r="N1362" s="189"/>
      <c r="O1362" s="189"/>
      <c r="Q1362" t="str">
        <f t="shared" si="39"/>
        <v/>
      </c>
    </row>
    <row r="1363" spans="1:17" ht="16.2" thickBot="1">
      <c r="A1363" s="184"/>
      <c r="B1363" s="187"/>
      <c r="D1363" s="168"/>
      <c r="E1363" s="201"/>
      <c r="F1363" s="170"/>
      <c r="G1363" s="171"/>
      <c r="H1363" s="171"/>
      <c r="N1363" s="189"/>
      <c r="O1363" s="189"/>
      <c r="Q1363" t="str">
        <f t="shared" si="39"/>
        <v/>
      </c>
    </row>
    <row r="1364" spans="1:17" ht="16.2" thickBot="1">
      <c r="A1364" s="184"/>
      <c r="B1364" s="187"/>
      <c r="D1364" s="168"/>
      <c r="E1364" s="201"/>
      <c r="F1364" s="170"/>
      <c r="G1364" s="171"/>
      <c r="H1364" s="171"/>
      <c r="N1364" s="189"/>
      <c r="O1364" s="189"/>
      <c r="Q1364" t="str">
        <f t="shared" si="39"/>
        <v/>
      </c>
    </row>
    <row r="1365" spans="1:17" ht="16.2" thickBot="1">
      <c r="A1365" s="184"/>
      <c r="B1365" s="187"/>
      <c r="D1365" s="168"/>
      <c r="E1365" s="201"/>
      <c r="F1365" s="170"/>
      <c r="G1365" s="171"/>
      <c r="H1365" s="171"/>
      <c r="N1365" s="189"/>
      <c r="O1365" s="189"/>
      <c r="Q1365" t="str">
        <f t="shared" si="39"/>
        <v/>
      </c>
    </row>
    <row r="1366" spans="1:17" ht="16.2" thickBot="1">
      <c r="A1366" s="184"/>
      <c r="B1366" s="187"/>
      <c r="D1366" s="168"/>
      <c r="E1366" s="201"/>
      <c r="F1366" s="170"/>
      <c r="G1366" s="171"/>
      <c r="H1366" s="171"/>
      <c r="N1366" s="189"/>
      <c r="O1366" s="189"/>
      <c r="Q1366" t="str">
        <f t="shared" si="39"/>
        <v/>
      </c>
    </row>
    <row r="1367" spans="1:17" ht="16.2" thickBot="1">
      <c r="A1367" s="184"/>
      <c r="B1367" s="187"/>
      <c r="D1367" s="168"/>
      <c r="E1367" s="201"/>
      <c r="F1367" s="170"/>
      <c r="G1367" s="171"/>
      <c r="H1367" s="171"/>
      <c r="N1367" s="189"/>
      <c r="O1367" s="189"/>
      <c r="Q1367" t="str">
        <f t="shared" si="39"/>
        <v/>
      </c>
    </row>
    <row r="1368" spans="1:17" ht="16.2" thickBot="1">
      <c r="A1368" s="184"/>
      <c r="B1368" s="187"/>
      <c r="D1368" s="168"/>
      <c r="E1368" s="201"/>
      <c r="F1368" s="170"/>
      <c r="G1368" s="171"/>
      <c r="H1368" s="171"/>
      <c r="N1368" s="189"/>
      <c r="O1368" s="189"/>
      <c r="Q1368" t="str">
        <f t="shared" si="39"/>
        <v/>
      </c>
    </row>
    <row r="1369" spans="1:17" ht="16.2" thickBot="1">
      <c r="A1369" s="184"/>
      <c r="B1369" s="187"/>
      <c r="D1369" s="168"/>
      <c r="E1369" s="201"/>
      <c r="F1369" s="170"/>
      <c r="G1369" s="171"/>
      <c r="H1369" s="171"/>
      <c r="N1369" s="189"/>
      <c r="O1369" s="189"/>
      <c r="Q1369" t="str">
        <f t="shared" si="39"/>
        <v/>
      </c>
    </row>
    <row r="1370" spans="1:17" ht="16.2" thickBot="1">
      <c r="A1370" s="184"/>
      <c r="B1370" s="187"/>
      <c r="D1370" s="168"/>
      <c r="E1370" s="201"/>
      <c r="F1370" s="170"/>
      <c r="G1370" s="171"/>
      <c r="H1370" s="171"/>
      <c r="N1370" s="189"/>
      <c r="O1370" s="189"/>
      <c r="Q1370" t="str">
        <f t="shared" si="39"/>
        <v/>
      </c>
    </row>
    <row r="1371" spans="1:17" ht="16.2" thickBot="1">
      <c r="A1371" s="184"/>
      <c r="B1371" s="187"/>
      <c r="D1371" s="168"/>
      <c r="E1371" s="201"/>
      <c r="F1371" s="170"/>
      <c r="G1371" s="171"/>
      <c r="H1371" s="171"/>
      <c r="N1371" s="189"/>
      <c r="O1371" s="189"/>
      <c r="Q1371" t="str">
        <f t="shared" si="39"/>
        <v/>
      </c>
    </row>
    <row r="1372" spans="1:17" ht="16.2" thickBot="1">
      <c r="A1372" s="184"/>
      <c r="B1372" s="187"/>
      <c r="D1372" s="168"/>
      <c r="E1372" s="201"/>
      <c r="F1372" s="170"/>
      <c r="G1372" s="171"/>
      <c r="H1372" s="171"/>
      <c r="N1372" s="189"/>
      <c r="O1372" s="189"/>
      <c r="Q1372" t="str">
        <f t="shared" si="39"/>
        <v/>
      </c>
    </row>
    <row r="1373" spans="1:17" ht="16.2" thickBot="1">
      <c r="A1373" s="184"/>
      <c r="B1373" s="187"/>
      <c r="D1373" s="168"/>
      <c r="E1373" s="201"/>
      <c r="F1373" s="170"/>
      <c r="G1373" s="171"/>
      <c r="H1373" s="171"/>
      <c r="N1373" s="189"/>
      <c r="O1373" s="189"/>
      <c r="Q1373" t="str">
        <f t="shared" si="39"/>
        <v/>
      </c>
    </row>
    <row r="1374" spans="1:17" ht="16.2" thickBot="1">
      <c r="A1374" s="184"/>
      <c r="B1374" s="187"/>
      <c r="D1374" s="168"/>
      <c r="E1374" s="201"/>
      <c r="F1374" s="170"/>
      <c r="G1374" s="171"/>
      <c r="H1374" s="171"/>
      <c r="N1374" s="189"/>
      <c r="O1374" s="189"/>
      <c r="Q1374" t="str">
        <f t="shared" si="39"/>
        <v/>
      </c>
    </row>
    <row r="1375" spans="1:17" ht="16.2" thickBot="1">
      <c r="A1375" s="184"/>
      <c r="B1375" s="187"/>
      <c r="D1375" s="168"/>
      <c r="E1375" s="201"/>
      <c r="F1375" s="170"/>
      <c r="G1375" s="171"/>
      <c r="H1375" s="171"/>
      <c r="N1375" s="189"/>
      <c r="O1375" s="189"/>
      <c r="Q1375" t="str">
        <f t="shared" si="39"/>
        <v/>
      </c>
    </row>
    <row r="1376" spans="1:17" ht="16.2" thickBot="1">
      <c r="A1376" s="184"/>
      <c r="B1376" s="187"/>
      <c r="D1376" s="168"/>
      <c r="E1376" s="201"/>
      <c r="F1376" s="170"/>
      <c r="G1376" s="171"/>
      <c r="H1376" s="171"/>
      <c r="N1376" s="189"/>
      <c r="O1376" s="189"/>
      <c r="Q1376" t="str">
        <f t="shared" si="39"/>
        <v/>
      </c>
    </row>
    <row r="1377" spans="1:17" ht="16.2" thickBot="1">
      <c r="A1377" s="184"/>
      <c r="B1377" s="187"/>
      <c r="D1377" s="168"/>
      <c r="E1377" s="201"/>
      <c r="F1377" s="170"/>
      <c r="G1377" s="171"/>
      <c r="H1377" s="171"/>
      <c r="N1377" s="189"/>
      <c r="O1377" s="189"/>
      <c r="Q1377" t="str">
        <f t="shared" si="39"/>
        <v/>
      </c>
    </row>
    <row r="1378" spans="1:17" ht="16.2" thickBot="1">
      <c r="A1378" s="184"/>
      <c r="B1378" s="187"/>
      <c r="D1378" s="168"/>
      <c r="E1378" s="201"/>
      <c r="F1378" s="170"/>
      <c r="G1378" s="171"/>
      <c r="H1378" s="171"/>
      <c r="N1378" s="189"/>
      <c r="O1378" s="189"/>
      <c r="Q1378" t="str">
        <f t="shared" si="39"/>
        <v/>
      </c>
    </row>
    <row r="1379" spans="1:17" ht="16.2" thickBot="1">
      <c r="A1379" s="184"/>
      <c r="B1379" s="187"/>
      <c r="D1379" s="168"/>
      <c r="E1379" s="201"/>
      <c r="F1379" s="170"/>
      <c r="G1379" s="171"/>
      <c r="H1379" s="171"/>
      <c r="N1379" s="189"/>
      <c r="O1379" s="189"/>
      <c r="Q1379" t="str">
        <f t="shared" si="39"/>
        <v/>
      </c>
    </row>
    <row r="1380" spans="1:17" ht="16.2" thickBot="1">
      <c r="A1380" s="184"/>
      <c r="B1380" s="187"/>
      <c r="D1380" s="168"/>
      <c r="E1380" s="201"/>
      <c r="F1380" s="170"/>
      <c r="G1380" s="171"/>
      <c r="H1380" s="171"/>
      <c r="N1380" s="189"/>
      <c r="O1380" s="189"/>
      <c r="Q1380" t="str">
        <f t="shared" si="39"/>
        <v/>
      </c>
    </row>
    <row r="1381" spans="1:17" ht="16.2" thickBot="1">
      <c r="A1381" s="184"/>
      <c r="B1381" s="187"/>
      <c r="D1381" s="168"/>
      <c r="E1381" s="201"/>
      <c r="F1381" s="170"/>
      <c r="G1381" s="171"/>
      <c r="H1381" s="171"/>
      <c r="N1381" s="189"/>
      <c r="O1381" s="189"/>
      <c r="Q1381" t="str">
        <f t="shared" si="39"/>
        <v/>
      </c>
    </row>
    <row r="1382" spans="1:17" ht="16.2" thickBot="1">
      <c r="A1382" s="184"/>
      <c r="B1382" s="187"/>
      <c r="D1382" s="168"/>
      <c r="E1382" s="201"/>
      <c r="F1382" s="170"/>
      <c r="G1382" s="171"/>
      <c r="H1382" s="171"/>
      <c r="N1382" s="189"/>
      <c r="O1382" s="189"/>
      <c r="Q1382" t="str">
        <f t="shared" si="39"/>
        <v/>
      </c>
    </row>
    <row r="1383" spans="1:17" ht="16.2" thickBot="1">
      <c r="A1383" s="184"/>
      <c r="B1383" s="187"/>
      <c r="D1383" s="168"/>
      <c r="E1383" s="201"/>
      <c r="F1383" s="170"/>
      <c r="G1383" s="171"/>
      <c r="H1383" s="171"/>
      <c r="N1383" s="189"/>
      <c r="O1383" s="189"/>
      <c r="Q1383" t="str">
        <f t="shared" si="39"/>
        <v/>
      </c>
    </row>
    <row r="1384" spans="1:17" ht="16.2" thickBot="1">
      <c r="A1384" s="184"/>
      <c r="B1384" s="187"/>
      <c r="D1384" s="168"/>
      <c r="E1384" s="201"/>
      <c r="F1384" s="170"/>
      <c r="G1384" s="171"/>
      <c r="H1384" s="171"/>
      <c r="N1384" s="189"/>
      <c r="O1384" s="189"/>
      <c r="Q1384" t="str">
        <f t="shared" si="39"/>
        <v/>
      </c>
    </row>
    <row r="1385" spans="1:17" ht="16.2" thickBot="1">
      <c r="A1385" s="184"/>
      <c r="B1385" s="187"/>
      <c r="D1385" s="168"/>
      <c r="E1385" s="201"/>
      <c r="F1385" s="170"/>
      <c r="G1385" s="171"/>
      <c r="H1385" s="171"/>
      <c r="N1385" s="189"/>
      <c r="O1385" s="189"/>
      <c r="Q1385" t="str">
        <f t="shared" si="39"/>
        <v/>
      </c>
    </row>
    <row r="1386" spans="1:17" ht="16.2" thickBot="1">
      <c r="A1386" s="184"/>
      <c r="B1386" s="187"/>
      <c r="D1386" s="168"/>
      <c r="E1386" s="201"/>
      <c r="F1386" s="170"/>
      <c r="G1386" s="171"/>
      <c r="H1386" s="171"/>
      <c r="N1386" s="189"/>
      <c r="O1386" s="189"/>
      <c r="Q1386" t="str">
        <f t="shared" si="39"/>
        <v/>
      </c>
    </row>
    <row r="1387" spans="1:17" ht="16.2" thickBot="1">
      <c r="A1387" s="184"/>
      <c r="B1387" s="187"/>
      <c r="D1387" s="168"/>
      <c r="E1387" s="201"/>
      <c r="F1387" s="170"/>
      <c r="G1387" s="171"/>
      <c r="H1387" s="171"/>
      <c r="N1387" s="189"/>
      <c r="O1387" s="189"/>
      <c r="Q1387" t="str">
        <f t="shared" si="39"/>
        <v/>
      </c>
    </row>
    <row r="1388" spans="1:17" ht="16.2" thickBot="1">
      <c r="A1388" s="184"/>
      <c r="B1388" s="187"/>
      <c r="D1388" s="168"/>
      <c r="E1388" s="201"/>
      <c r="F1388" s="170"/>
      <c r="G1388" s="171"/>
      <c r="H1388" s="171"/>
      <c r="N1388" s="189"/>
      <c r="O1388" s="189"/>
      <c r="Q1388" t="str">
        <f t="shared" si="39"/>
        <v/>
      </c>
    </row>
    <row r="1389" spans="1:17" ht="16.2" thickBot="1">
      <c r="A1389" s="184"/>
      <c r="B1389" s="187"/>
      <c r="D1389" s="168"/>
      <c r="E1389" s="201"/>
      <c r="F1389" s="170"/>
      <c r="G1389" s="171"/>
      <c r="H1389" s="171"/>
      <c r="N1389" s="189"/>
      <c r="O1389" s="189"/>
      <c r="Q1389" t="str">
        <f t="shared" si="39"/>
        <v/>
      </c>
    </row>
    <row r="1390" spans="1:17" ht="16.2" thickBot="1">
      <c r="A1390" s="184"/>
      <c r="B1390" s="187"/>
      <c r="D1390" s="168"/>
      <c r="E1390" s="201"/>
      <c r="F1390" s="170"/>
      <c r="G1390" s="171"/>
      <c r="H1390" s="171"/>
      <c r="N1390" s="189"/>
      <c r="O1390" s="189"/>
      <c r="Q1390" t="str">
        <f t="shared" si="39"/>
        <v/>
      </c>
    </row>
    <row r="1391" spans="1:17" ht="16.2" thickBot="1">
      <c r="A1391" s="184"/>
      <c r="B1391" s="187"/>
      <c r="D1391" s="168"/>
      <c r="E1391" s="201"/>
      <c r="F1391" s="170"/>
      <c r="G1391" s="171"/>
      <c r="H1391" s="171"/>
      <c r="N1391" s="189"/>
      <c r="O1391" s="189"/>
      <c r="Q1391" t="str">
        <f t="shared" si="39"/>
        <v/>
      </c>
    </row>
    <row r="1392" spans="1:17" ht="16.2" thickBot="1">
      <c r="A1392" s="184"/>
      <c r="B1392" s="187"/>
      <c r="D1392" s="168"/>
      <c r="E1392" s="201"/>
      <c r="F1392" s="170"/>
      <c r="G1392" s="171"/>
      <c r="H1392" s="171"/>
      <c r="N1392" s="189"/>
      <c r="O1392" s="189"/>
      <c r="Q1392" t="str">
        <f t="shared" si="39"/>
        <v/>
      </c>
    </row>
    <row r="1393" spans="1:17" ht="16.2" thickBot="1">
      <c r="A1393" s="184"/>
      <c r="B1393" s="187"/>
      <c r="D1393" s="168"/>
      <c r="E1393" s="201"/>
      <c r="F1393" s="170"/>
      <c r="G1393" s="171"/>
      <c r="H1393" s="171"/>
      <c r="N1393" s="189"/>
      <c r="O1393" s="189"/>
      <c r="Q1393" t="str">
        <f t="shared" si="39"/>
        <v/>
      </c>
    </row>
    <row r="1394" spans="1:17" ht="16.2" thickBot="1">
      <c r="A1394" s="184"/>
      <c r="B1394" s="187"/>
      <c r="D1394" s="168"/>
      <c r="E1394" s="201"/>
      <c r="F1394" s="170"/>
      <c r="G1394" s="171"/>
      <c r="H1394" s="171"/>
      <c r="N1394" s="189"/>
      <c r="O1394" s="189"/>
      <c r="Q1394" t="str">
        <f t="shared" si="39"/>
        <v/>
      </c>
    </row>
    <row r="1395" spans="1:17" ht="16.2" thickBot="1">
      <c r="A1395" s="184"/>
      <c r="B1395" s="187"/>
      <c r="D1395" s="168"/>
      <c r="E1395" s="201"/>
      <c r="F1395" s="170"/>
      <c r="G1395" s="171"/>
      <c r="H1395" s="171"/>
      <c r="N1395" s="189"/>
      <c r="O1395" s="189"/>
      <c r="Q1395" t="str">
        <f t="shared" si="39"/>
        <v/>
      </c>
    </row>
    <row r="1396" spans="1:17" ht="16.2" thickBot="1">
      <c r="A1396" s="184"/>
      <c r="B1396" s="187"/>
      <c r="D1396" s="168"/>
      <c r="E1396" s="201"/>
      <c r="F1396" s="170"/>
      <c r="G1396" s="171"/>
      <c r="H1396" s="171"/>
      <c r="N1396" s="189"/>
      <c r="O1396" s="189"/>
      <c r="Q1396" t="str">
        <f t="shared" si="39"/>
        <v/>
      </c>
    </row>
    <row r="1397" spans="1:17" ht="16.2" thickBot="1">
      <c r="A1397" s="184"/>
      <c r="B1397" s="187"/>
      <c r="D1397" s="168"/>
      <c r="E1397" s="201"/>
      <c r="F1397" s="170"/>
      <c r="G1397" s="171"/>
      <c r="H1397" s="171"/>
      <c r="N1397" s="189"/>
      <c r="O1397" s="189"/>
      <c r="Q1397" t="str">
        <f t="shared" si="39"/>
        <v/>
      </c>
    </row>
    <row r="1398" spans="1:17" ht="16.2" thickBot="1">
      <c r="A1398" s="184"/>
      <c r="B1398" s="187"/>
      <c r="D1398" s="168"/>
      <c r="E1398" s="201"/>
      <c r="F1398" s="170"/>
      <c r="G1398" s="171"/>
      <c r="H1398" s="171"/>
      <c r="N1398" s="189"/>
      <c r="O1398" s="189"/>
      <c r="Q1398" t="str">
        <f t="shared" si="39"/>
        <v/>
      </c>
    </row>
    <row r="1399" spans="1:17" ht="16.2" thickBot="1">
      <c r="A1399" s="184"/>
      <c r="B1399" s="187"/>
      <c r="D1399" s="168"/>
      <c r="E1399" s="201"/>
      <c r="F1399" s="170"/>
      <c r="G1399" s="171"/>
      <c r="H1399" s="171"/>
      <c r="N1399" s="189"/>
      <c r="O1399" s="189"/>
      <c r="Q1399" t="str">
        <f t="shared" si="39"/>
        <v/>
      </c>
    </row>
    <row r="1400" spans="1:17" ht="16.2" thickBot="1">
      <c r="A1400" s="184"/>
      <c r="B1400" s="187"/>
      <c r="D1400" s="168"/>
      <c r="E1400" s="201"/>
      <c r="F1400" s="170"/>
      <c r="G1400" s="171"/>
      <c r="H1400" s="171"/>
      <c r="N1400" s="189"/>
      <c r="O1400" s="189"/>
      <c r="Q1400" t="str">
        <f t="shared" si="39"/>
        <v/>
      </c>
    </row>
    <row r="1401" spans="1:17" ht="16.2" thickBot="1">
      <c r="A1401" s="184"/>
      <c r="B1401" s="187"/>
      <c r="D1401" s="168"/>
      <c r="E1401" s="201"/>
      <c r="F1401" s="170"/>
      <c r="G1401" s="171"/>
      <c r="H1401" s="171"/>
      <c r="N1401" s="189"/>
      <c r="O1401" s="189"/>
      <c r="Q1401" t="str">
        <f t="shared" si="39"/>
        <v/>
      </c>
    </row>
    <row r="1402" spans="1:17" ht="16.2" thickBot="1">
      <c r="A1402" s="184"/>
      <c r="B1402" s="187"/>
      <c r="D1402" s="168"/>
      <c r="E1402" s="201"/>
      <c r="F1402" s="170"/>
      <c r="G1402" s="171"/>
      <c r="H1402" s="171"/>
      <c r="N1402" s="189"/>
      <c r="O1402" s="189"/>
      <c r="Q1402" t="str">
        <f t="shared" si="39"/>
        <v/>
      </c>
    </row>
    <row r="1403" spans="1:17" ht="16.2" thickBot="1">
      <c r="A1403" s="184"/>
      <c r="B1403" s="187"/>
      <c r="D1403" s="168"/>
      <c r="E1403" s="201"/>
      <c r="F1403" s="170"/>
      <c r="G1403" s="171"/>
      <c r="H1403" s="171"/>
      <c r="N1403" s="189"/>
      <c r="O1403" s="189"/>
      <c r="Q1403" t="str">
        <f t="shared" si="39"/>
        <v/>
      </c>
    </row>
    <row r="1404" spans="1:17" ht="16.2" thickBot="1">
      <c r="A1404" s="184"/>
      <c r="B1404" s="187"/>
      <c r="D1404" s="168"/>
      <c r="E1404" s="201"/>
      <c r="F1404" s="170"/>
      <c r="G1404" s="171"/>
      <c r="H1404" s="171"/>
      <c r="N1404" s="189"/>
      <c r="O1404" s="189"/>
      <c r="Q1404" t="str">
        <f t="shared" si="39"/>
        <v/>
      </c>
    </row>
    <row r="1405" spans="1:17" ht="16.2" thickBot="1">
      <c r="A1405" s="184"/>
      <c r="B1405" s="187"/>
      <c r="D1405" s="168"/>
      <c r="E1405" s="201"/>
      <c r="F1405" s="170"/>
      <c r="G1405" s="171"/>
      <c r="H1405" s="171"/>
      <c r="N1405" s="189"/>
      <c r="O1405" s="189"/>
      <c r="Q1405" t="str">
        <f t="shared" si="39"/>
        <v/>
      </c>
    </row>
    <row r="1406" spans="1:17" ht="16.2" thickBot="1">
      <c r="A1406" s="184"/>
      <c r="B1406" s="187"/>
      <c r="D1406" s="168"/>
      <c r="E1406" s="201"/>
      <c r="F1406" s="170"/>
      <c r="G1406" s="171"/>
      <c r="H1406" s="171"/>
      <c r="N1406" s="189"/>
      <c r="O1406" s="189"/>
      <c r="Q1406" t="str">
        <f t="shared" si="39"/>
        <v/>
      </c>
    </row>
    <row r="1407" spans="1:17" ht="16.2" thickBot="1">
      <c r="A1407" s="184"/>
      <c r="B1407" s="187"/>
      <c r="D1407" s="168"/>
      <c r="E1407" s="201"/>
      <c r="F1407" s="170"/>
      <c r="G1407" s="171"/>
      <c r="H1407" s="171"/>
      <c r="N1407" s="189"/>
      <c r="O1407" s="189"/>
      <c r="Q1407" t="str">
        <f t="shared" si="39"/>
        <v/>
      </c>
    </row>
    <row r="1408" spans="1:17" ht="16.2" thickBot="1">
      <c r="A1408" s="184"/>
      <c r="B1408" s="187"/>
      <c r="D1408" s="168"/>
      <c r="E1408" s="201"/>
      <c r="F1408" s="170"/>
      <c r="G1408" s="171"/>
      <c r="H1408" s="171"/>
      <c r="N1408" s="189"/>
      <c r="O1408" s="189"/>
      <c r="Q1408" t="str">
        <f t="shared" si="39"/>
        <v/>
      </c>
    </row>
    <row r="1409" spans="1:17" ht="16.2" thickBot="1">
      <c r="A1409" s="184"/>
      <c r="B1409" s="187"/>
      <c r="D1409" s="168"/>
      <c r="E1409" s="201"/>
      <c r="F1409" s="170"/>
      <c r="G1409" s="171"/>
      <c r="H1409" s="171"/>
      <c r="N1409" s="189"/>
      <c r="O1409" s="189"/>
      <c r="Q1409" t="str">
        <f t="shared" si="39"/>
        <v/>
      </c>
    </row>
    <row r="1410" spans="1:17" ht="16.2" thickBot="1">
      <c r="A1410" s="184"/>
      <c r="B1410" s="187"/>
      <c r="D1410" s="168"/>
      <c r="E1410" s="201"/>
      <c r="F1410" s="170"/>
      <c r="G1410" s="171"/>
      <c r="H1410" s="171"/>
      <c r="N1410" s="189"/>
      <c r="O1410" s="189"/>
      <c r="Q1410" t="str">
        <f t="shared" si="39"/>
        <v/>
      </c>
    </row>
    <row r="1411" spans="1:17" ht="16.2" thickBot="1">
      <c r="A1411" s="184"/>
      <c r="B1411" s="187"/>
      <c r="D1411" s="168"/>
      <c r="E1411" s="201"/>
      <c r="F1411" s="170"/>
      <c r="G1411" s="171"/>
      <c r="H1411" s="171"/>
      <c r="N1411" s="189"/>
      <c r="O1411" s="189"/>
      <c r="Q1411" t="str">
        <f t="shared" ref="Q1411:Q1474" si="40">IF(C1411="","",(1/EXP(C1411))   *   EXP(  -POWER( (C1411-K$3),2 ) / (2*K$4*K$4)   )    /    (K$4*SQRT(2*PI())))</f>
        <v/>
      </c>
    </row>
    <row r="1412" spans="1:17" ht="16.2" thickBot="1">
      <c r="A1412" s="184"/>
      <c r="B1412" s="187"/>
      <c r="D1412" s="168"/>
      <c r="E1412" s="201"/>
      <c r="F1412" s="170"/>
      <c r="G1412" s="171"/>
      <c r="H1412" s="171"/>
      <c r="N1412" s="189"/>
      <c r="O1412" s="189"/>
      <c r="Q1412" t="str">
        <f t="shared" si="40"/>
        <v/>
      </c>
    </row>
    <row r="1413" spans="1:17" ht="16.2" thickBot="1">
      <c r="A1413" s="184"/>
      <c r="B1413" s="187"/>
      <c r="D1413" s="168"/>
      <c r="E1413" s="201"/>
      <c r="F1413" s="170"/>
      <c r="G1413" s="171"/>
      <c r="H1413" s="171"/>
      <c r="N1413" s="189"/>
      <c r="O1413" s="189"/>
      <c r="Q1413" t="str">
        <f t="shared" si="40"/>
        <v/>
      </c>
    </row>
    <row r="1414" spans="1:17" ht="16.2" thickBot="1">
      <c r="A1414" s="184"/>
      <c r="B1414" s="187"/>
      <c r="D1414" s="168"/>
      <c r="E1414" s="201"/>
      <c r="F1414" s="170"/>
      <c r="G1414" s="171"/>
      <c r="H1414" s="171"/>
      <c r="N1414" s="189"/>
      <c r="O1414" s="189"/>
      <c r="Q1414" t="str">
        <f t="shared" si="40"/>
        <v/>
      </c>
    </row>
    <row r="1415" spans="1:17" ht="16.2" thickBot="1">
      <c r="A1415" s="184"/>
      <c r="B1415" s="187"/>
      <c r="D1415" s="168"/>
      <c r="E1415" s="201"/>
      <c r="F1415" s="170"/>
      <c r="G1415" s="171"/>
      <c r="H1415" s="171"/>
      <c r="N1415" s="189"/>
      <c r="O1415" s="189"/>
      <c r="Q1415" t="str">
        <f t="shared" si="40"/>
        <v/>
      </c>
    </row>
    <row r="1416" spans="1:17" ht="16.2" thickBot="1">
      <c r="A1416" s="184"/>
      <c r="B1416" s="187"/>
      <c r="D1416" s="168"/>
      <c r="E1416" s="201"/>
      <c r="F1416" s="170"/>
      <c r="G1416" s="171"/>
      <c r="H1416" s="171"/>
      <c r="N1416" s="189"/>
      <c r="O1416" s="189"/>
      <c r="Q1416" t="str">
        <f t="shared" si="40"/>
        <v/>
      </c>
    </row>
    <row r="1417" spans="1:17" ht="16.2" thickBot="1">
      <c r="A1417" s="184"/>
      <c r="B1417" s="187"/>
      <c r="D1417" s="168"/>
      <c r="E1417" s="201"/>
      <c r="F1417" s="170"/>
      <c r="G1417" s="171"/>
      <c r="H1417" s="171"/>
      <c r="N1417" s="189"/>
      <c r="O1417" s="189"/>
      <c r="Q1417" t="str">
        <f t="shared" si="40"/>
        <v/>
      </c>
    </row>
    <row r="1418" spans="1:17" ht="16.2" thickBot="1">
      <c r="A1418" s="184"/>
      <c r="B1418" s="187"/>
      <c r="D1418" s="168"/>
      <c r="E1418" s="201"/>
      <c r="F1418" s="170"/>
      <c r="G1418" s="171"/>
      <c r="H1418" s="171"/>
      <c r="N1418" s="189"/>
      <c r="O1418" s="189"/>
      <c r="Q1418" t="str">
        <f t="shared" si="40"/>
        <v/>
      </c>
    </row>
    <row r="1419" spans="1:17" ht="16.2" thickBot="1">
      <c r="A1419" s="184"/>
      <c r="B1419" s="187"/>
      <c r="D1419" s="168"/>
      <c r="E1419" s="201"/>
      <c r="F1419" s="170"/>
      <c r="G1419" s="171"/>
      <c r="H1419" s="171"/>
      <c r="N1419" s="189"/>
      <c r="O1419" s="189"/>
      <c r="Q1419" t="str">
        <f t="shared" si="40"/>
        <v/>
      </c>
    </row>
    <row r="1420" spans="1:17" ht="16.2" thickBot="1">
      <c r="A1420" s="184"/>
      <c r="B1420" s="187"/>
      <c r="D1420" s="168"/>
      <c r="E1420" s="201"/>
      <c r="F1420" s="170"/>
      <c r="G1420" s="171"/>
      <c r="H1420" s="171"/>
      <c r="N1420" s="189"/>
      <c r="O1420" s="189"/>
      <c r="Q1420" t="str">
        <f t="shared" si="40"/>
        <v/>
      </c>
    </row>
    <row r="1421" spans="1:17" ht="16.2" thickBot="1">
      <c r="A1421" s="184"/>
      <c r="B1421" s="187"/>
      <c r="D1421" s="168"/>
      <c r="E1421" s="201"/>
      <c r="F1421" s="170"/>
      <c r="G1421" s="171"/>
      <c r="H1421" s="171"/>
      <c r="N1421" s="189"/>
      <c r="O1421" s="189"/>
      <c r="Q1421" t="str">
        <f t="shared" si="40"/>
        <v/>
      </c>
    </row>
    <row r="1422" spans="1:17" ht="16.2" thickBot="1">
      <c r="A1422" s="184"/>
      <c r="B1422" s="187"/>
      <c r="D1422" s="168"/>
      <c r="E1422" s="201"/>
      <c r="F1422" s="170"/>
      <c r="G1422" s="171"/>
      <c r="H1422" s="171"/>
      <c r="N1422" s="189"/>
      <c r="O1422" s="189"/>
      <c r="Q1422" t="str">
        <f t="shared" si="40"/>
        <v/>
      </c>
    </row>
    <row r="1423" spans="1:17" ht="16.2" thickBot="1">
      <c r="A1423" s="184"/>
      <c r="B1423" s="187"/>
      <c r="D1423" s="168"/>
      <c r="E1423" s="201"/>
      <c r="F1423" s="170"/>
      <c r="G1423" s="171"/>
      <c r="H1423" s="171"/>
      <c r="N1423" s="189"/>
      <c r="O1423" s="189"/>
      <c r="Q1423" t="str">
        <f t="shared" si="40"/>
        <v/>
      </c>
    </row>
    <row r="1424" spans="1:17" ht="16.2" thickBot="1">
      <c r="A1424" s="184"/>
      <c r="B1424" s="187"/>
      <c r="D1424" s="168"/>
      <c r="E1424" s="201"/>
      <c r="F1424" s="170"/>
      <c r="G1424" s="171"/>
      <c r="H1424" s="171"/>
      <c r="N1424" s="189"/>
      <c r="O1424" s="189"/>
      <c r="Q1424" t="str">
        <f t="shared" si="40"/>
        <v/>
      </c>
    </row>
    <row r="1425" spans="1:17" ht="16.2" thickBot="1">
      <c r="A1425" s="184"/>
      <c r="B1425" s="187"/>
      <c r="D1425" s="168"/>
      <c r="E1425" s="201"/>
      <c r="F1425" s="170"/>
      <c r="G1425" s="171"/>
      <c r="H1425" s="171"/>
      <c r="N1425" s="189"/>
      <c r="O1425" s="189"/>
      <c r="Q1425" t="str">
        <f t="shared" si="40"/>
        <v/>
      </c>
    </row>
    <row r="1426" spans="1:17" ht="16.2" thickBot="1">
      <c r="A1426" s="184"/>
      <c r="B1426" s="187"/>
      <c r="D1426" s="168"/>
      <c r="E1426" s="201"/>
      <c r="F1426" s="170"/>
      <c r="G1426" s="171"/>
      <c r="H1426" s="171"/>
      <c r="N1426" s="189"/>
      <c r="O1426" s="189"/>
      <c r="Q1426" t="str">
        <f t="shared" si="40"/>
        <v/>
      </c>
    </row>
    <row r="1427" spans="1:17" ht="16.2" thickBot="1">
      <c r="A1427" s="184"/>
      <c r="B1427" s="187"/>
      <c r="D1427" s="168"/>
      <c r="E1427" s="201"/>
      <c r="F1427" s="170"/>
      <c r="G1427" s="171"/>
      <c r="H1427" s="171"/>
      <c r="N1427" s="189"/>
      <c r="O1427" s="189"/>
      <c r="Q1427" t="str">
        <f t="shared" si="40"/>
        <v/>
      </c>
    </row>
    <row r="1428" spans="1:17" ht="16.2" thickBot="1">
      <c r="A1428" s="184"/>
      <c r="B1428" s="187"/>
      <c r="D1428" s="168"/>
      <c r="E1428" s="201"/>
      <c r="F1428" s="170"/>
      <c r="G1428" s="171"/>
      <c r="H1428" s="171"/>
      <c r="N1428" s="189"/>
      <c r="O1428" s="189"/>
      <c r="Q1428" t="str">
        <f t="shared" si="40"/>
        <v/>
      </c>
    </row>
    <row r="1429" spans="1:17" ht="16.2" thickBot="1">
      <c r="A1429" s="184"/>
      <c r="B1429" s="187"/>
      <c r="D1429" s="168"/>
      <c r="E1429" s="201"/>
      <c r="F1429" s="170"/>
      <c r="G1429" s="171"/>
      <c r="H1429" s="171"/>
      <c r="N1429" s="189"/>
      <c r="O1429" s="189"/>
      <c r="Q1429" t="str">
        <f t="shared" si="40"/>
        <v/>
      </c>
    </row>
    <row r="1430" spans="1:17" ht="16.2" thickBot="1">
      <c r="A1430" s="184"/>
      <c r="B1430" s="187"/>
      <c r="D1430" s="168"/>
      <c r="E1430" s="201"/>
      <c r="F1430" s="170"/>
      <c r="G1430" s="171"/>
      <c r="H1430" s="171"/>
      <c r="N1430" s="189"/>
      <c r="O1430" s="189"/>
      <c r="Q1430" t="str">
        <f t="shared" si="40"/>
        <v/>
      </c>
    </row>
    <row r="1431" spans="1:17" ht="16.2" thickBot="1">
      <c r="A1431" s="184"/>
      <c r="B1431" s="187"/>
      <c r="D1431" s="168"/>
      <c r="E1431" s="201"/>
      <c r="F1431" s="170"/>
      <c r="G1431" s="171"/>
      <c r="H1431" s="171"/>
      <c r="N1431" s="189"/>
      <c r="O1431" s="189"/>
      <c r="Q1431" t="str">
        <f t="shared" si="40"/>
        <v/>
      </c>
    </row>
    <row r="1432" spans="1:17" ht="16.2" thickBot="1">
      <c r="A1432" s="184"/>
      <c r="B1432" s="187"/>
      <c r="D1432" s="168"/>
      <c r="E1432" s="201"/>
      <c r="F1432" s="170"/>
      <c r="G1432" s="171"/>
      <c r="H1432" s="171"/>
      <c r="N1432" s="189"/>
      <c r="O1432" s="189"/>
      <c r="Q1432" t="str">
        <f t="shared" si="40"/>
        <v/>
      </c>
    </row>
    <row r="1433" spans="1:17" ht="16.2" thickBot="1">
      <c r="A1433" s="184"/>
      <c r="B1433" s="187"/>
      <c r="D1433" s="168"/>
      <c r="E1433" s="201"/>
      <c r="F1433" s="170"/>
      <c r="G1433" s="171"/>
      <c r="H1433" s="171"/>
      <c r="N1433" s="189"/>
      <c r="O1433" s="189"/>
      <c r="Q1433" t="str">
        <f t="shared" si="40"/>
        <v/>
      </c>
    </row>
    <row r="1434" spans="1:17" ht="16.2" thickBot="1">
      <c r="A1434" s="184"/>
      <c r="B1434" s="187"/>
      <c r="D1434" s="168"/>
      <c r="E1434" s="201"/>
      <c r="F1434" s="170"/>
      <c r="G1434" s="171"/>
      <c r="H1434" s="171"/>
      <c r="N1434" s="189"/>
      <c r="O1434" s="189"/>
      <c r="Q1434" t="str">
        <f t="shared" si="40"/>
        <v/>
      </c>
    </row>
    <row r="1435" spans="1:17" ht="16.2" thickBot="1">
      <c r="A1435" s="184"/>
      <c r="B1435" s="187"/>
      <c r="D1435" s="168"/>
      <c r="E1435" s="201"/>
      <c r="F1435" s="170"/>
      <c r="G1435" s="171"/>
      <c r="H1435" s="171"/>
      <c r="N1435" s="189"/>
      <c r="O1435" s="189"/>
      <c r="Q1435" t="str">
        <f t="shared" si="40"/>
        <v/>
      </c>
    </row>
    <row r="1436" spans="1:17" ht="16.2" thickBot="1">
      <c r="A1436" s="184"/>
      <c r="B1436" s="187"/>
      <c r="D1436" s="168"/>
      <c r="E1436" s="201"/>
      <c r="F1436" s="170"/>
      <c r="G1436" s="171"/>
      <c r="H1436" s="171"/>
      <c r="N1436" s="189"/>
      <c r="O1436" s="189"/>
      <c r="Q1436" t="str">
        <f t="shared" si="40"/>
        <v/>
      </c>
    </row>
    <row r="1437" spans="1:17" ht="16.2" thickBot="1">
      <c r="A1437" s="184"/>
      <c r="B1437" s="187"/>
      <c r="D1437" s="168"/>
      <c r="E1437" s="201"/>
      <c r="F1437" s="170"/>
      <c r="G1437" s="171"/>
      <c r="H1437" s="171"/>
      <c r="N1437" s="189"/>
      <c r="O1437" s="189"/>
      <c r="Q1437" t="str">
        <f t="shared" si="40"/>
        <v/>
      </c>
    </row>
    <row r="1438" spans="1:17" ht="16.2" thickBot="1">
      <c r="A1438" s="184"/>
      <c r="B1438" s="187"/>
      <c r="D1438" s="168"/>
      <c r="E1438" s="201"/>
      <c r="F1438" s="170"/>
      <c r="G1438" s="171"/>
      <c r="H1438" s="171"/>
      <c r="N1438" s="189"/>
      <c r="O1438" s="189"/>
      <c r="Q1438" t="str">
        <f t="shared" si="40"/>
        <v/>
      </c>
    </row>
    <row r="1439" spans="1:17" ht="16.2" thickBot="1">
      <c r="A1439" s="184"/>
      <c r="B1439" s="187"/>
      <c r="D1439" s="168"/>
      <c r="E1439" s="201"/>
      <c r="F1439" s="170"/>
      <c r="G1439" s="171"/>
      <c r="H1439" s="171"/>
      <c r="N1439" s="189"/>
      <c r="O1439" s="189"/>
      <c r="Q1439" t="str">
        <f t="shared" si="40"/>
        <v/>
      </c>
    </row>
    <row r="1440" spans="1:17" ht="16.2" thickBot="1">
      <c r="A1440" s="184"/>
      <c r="B1440" s="187"/>
      <c r="D1440" s="168"/>
      <c r="E1440" s="201"/>
      <c r="F1440" s="170"/>
      <c r="G1440" s="171"/>
      <c r="H1440" s="171"/>
      <c r="N1440" s="189"/>
      <c r="O1440" s="189"/>
      <c r="Q1440" t="str">
        <f t="shared" si="40"/>
        <v/>
      </c>
    </row>
    <row r="1441" spans="1:17" ht="16.2" thickBot="1">
      <c r="A1441" s="184"/>
      <c r="B1441" s="187"/>
      <c r="D1441" s="168"/>
      <c r="E1441" s="201"/>
      <c r="F1441" s="170"/>
      <c r="G1441" s="171"/>
      <c r="H1441" s="171"/>
      <c r="N1441" s="189"/>
      <c r="O1441" s="189"/>
      <c r="Q1441" t="str">
        <f t="shared" si="40"/>
        <v/>
      </c>
    </row>
    <row r="1442" spans="1:17" ht="16.2" thickBot="1">
      <c r="A1442" s="184"/>
      <c r="B1442" s="187"/>
      <c r="D1442" s="168"/>
      <c r="E1442" s="201"/>
      <c r="F1442" s="170"/>
      <c r="G1442" s="171"/>
      <c r="H1442" s="171"/>
      <c r="N1442" s="189"/>
      <c r="O1442" s="189"/>
      <c r="Q1442" t="str">
        <f t="shared" si="40"/>
        <v/>
      </c>
    </row>
    <row r="1443" spans="1:17" ht="16.2" thickBot="1">
      <c r="A1443" s="184"/>
      <c r="B1443" s="187"/>
      <c r="D1443" s="168"/>
      <c r="E1443" s="201"/>
      <c r="F1443" s="170"/>
      <c r="G1443" s="171"/>
      <c r="H1443" s="171"/>
      <c r="N1443" s="189"/>
      <c r="O1443" s="189"/>
      <c r="Q1443" t="str">
        <f t="shared" si="40"/>
        <v/>
      </c>
    </row>
    <row r="1444" spans="1:17" ht="16.2" thickBot="1">
      <c r="A1444" s="184"/>
      <c r="B1444" s="187"/>
      <c r="D1444" s="168"/>
      <c r="E1444" s="201"/>
      <c r="F1444" s="170"/>
      <c r="G1444" s="171"/>
      <c r="H1444" s="171"/>
      <c r="N1444" s="189"/>
      <c r="O1444" s="189"/>
      <c r="Q1444" t="str">
        <f t="shared" si="40"/>
        <v/>
      </c>
    </row>
    <row r="1445" spans="1:17" ht="16.2" thickBot="1">
      <c r="A1445" s="184"/>
      <c r="B1445" s="187"/>
      <c r="D1445" s="168"/>
      <c r="E1445" s="201"/>
      <c r="F1445" s="170"/>
      <c r="G1445" s="171"/>
      <c r="H1445" s="171"/>
      <c r="N1445" s="189"/>
      <c r="O1445" s="189"/>
      <c r="Q1445" t="str">
        <f t="shared" si="40"/>
        <v/>
      </c>
    </row>
    <row r="1446" spans="1:17" ht="16.2" thickBot="1">
      <c r="A1446" s="184"/>
      <c r="B1446" s="187"/>
      <c r="D1446" s="168"/>
      <c r="E1446" s="201"/>
      <c r="F1446" s="170"/>
      <c r="G1446" s="171"/>
      <c r="H1446" s="171"/>
      <c r="N1446" s="189"/>
      <c r="O1446" s="189"/>
      <c r="Q1446" t="str">
        <f t="shared" si="40"/>
        <v/>
      </c>
    </row>
    <row r="1447" spans="1:17" ht="16.2" thickBot="1">
      <c r="A1447" s="184"/>
      <c r="B1447" s="187"/>
      <c r="D1447" s="168"/>
      <c r="E1447" s="201"/>
      <c r="F1447" s="170"/>
      <c r="G1447" s="171"/>
      <c r="H1447" s="171"/>
      <c r="N1447" s="189"/>
      <c r="O1447" s="189"/>
      <c r="Q1447" t="str">
        <f t="shared" si="40"/>
        <v/>
      </c>
    </row>
    <row r="1448" spans="1:17" ht="16.2" thickBot="1">
      <c r="A1448" s="184"/>
      <c r="B1448" s="187"/>
      <c r="D1448" s="168"/>
      <c r="E1448" s="201"/>
      <c r="F1448" s="170"/>
      <c r="G1448" s="171"/>
      <c r="H1448" s="171"/>
      <c r="N1448" s="189"/>
      <c r="O1448" s="189"/>
      <c r="Q1448" t="str">
        <f t="shared" si="40"/>
        <v/>
      </c>
    </row>
    <row r="1449" spans="1:17" ht="16.2" thickBot="1">
      <c r="A1449" s="184"/>
      <c r="B1449" s="187"/>
      <c r="D1449" s="168"/>
      <c r="E1449" s="201"/>
      <c r="F1449" s="170"/>
      <c r="G1449" s="171"/>
      <c r="H1449" s="171"/>
      <c r="N1449" s="189"/>
      <c r="O1449" s="189"/>
      <c r="Q1449" t="str">
        <f t="shared" si="40"/>
        <v/>
      </c>
    </row>
    <row r="1450" spans="1:17" ht="16.2" thickBot="1">
      <c r="A1450" s="184"/>
      <c r="B1450" s="187"/>
      <c r="D1450" s="168"/>
      <c r="E1450" s="201"/>
      <c r="F1450" s="170"/>
      <c r="G1450" s="171"/>
      <c r="H1450" s="171"/>
      <c r="N1450" s="189"/>
      <c r="O1450" s="189"/>
      <c r="Q1450" t="str">
        <f t="shared" si="40"/>
        <v/>
      </c>
    </row>
    <row r="1451" spans="1:17" ht="16.2" thickBot="1">
      <c r="A1451" s="184"/>
      <c r="B1451" s="187"/>
      <c r="D1451" s="168"/>
      <c r="E1451" s="201"/>
      <c r="F1451" s="170"/>
      <c r="G1451" s="171"/>
      <c r="H1451" s="171"/>
      <c r="N1451" s="189"/>
      <c r="O1451" s="189"/>
      <c r="Q1451" t="str">
        <f t="shared" si="40"/>
        <v/>
      </c>
    </row>
    <row r="1452" spans="1:17" ht="16.2" thickBot="1">
      <c r="A1452" s="184"/>
      <c r="B1452" s="187"/>
      <c r="D1452" s="168"/>
      <c r="E1452" s="201"/>
      <c r="F1452" s="170"/>
      <c r="G1452" s="171"/>
      <c r="H1452" s="171"/>
      <c r="N1452" s="189"/>
      <c r="O1452" s="189"/>
      <c r="Q1452" t="str">
        <f t="shared" si="40"/>
        <v/>
      </c>
    </row>
    <row r="1453" spans="1:17" ht="16.2" thickBot="1">
      <c r="A1453" s="184"/>
      <c r="B1453" s="187"/>
      <c r="D1453" s="168"/>
      <c r="E1453" s="201"/>
      <c r="F1453" s="170"/>
      <c r="G1453" s="171"/>
      <c r="H1453" s="171"/>
      <c r="N1453" s="189"/>
      <c r="O1453" s="189"/>
      <c r="Q1453" t="str">
        <f t="shared" si="40"/>
        <v/>
      </c>
    </row>
    <row r="1454" spans="1:17" ht="16.2" thickBot="1">
      <c r="A1454" s="184"/>
      <c r="B1454" s="187"/>
      <c r="D1454" s="168"/>
      <c r="E1454" s="201"/>
      <c r="F1454" s="170"/>
      <c r="G1454" s="171"/>
      <c r="H1454" s="171"/>
      <c r="N1454" s="189"/>
      <c r="O1454" s="189"/>
      <c r="Q1454" t="str">
        <f t="shared" si="40"/>
        <v/>
      </c>
    </row>
    <row r="1455" spans="1:17" ht="16.2" thickBot="1">
      <c r="A1455" s="184"/>
      <c r="B1455" s="187"/>
      <c r="D1455" s="168"/>
      <c r="E1455" s="201"/>
      <c r="F1455" s="170"/>
      <c r="G1455" s="171"/>
      <c r="H1455" s="171"/>
      <c r="N1455" s="189"/>
      <c r="O1455" s="189"/>
      <c r="Q1455" t="str">
        <f t="shared" si="40"/>
        <v/>
      </c>
    </row>
    <row r="1456" spans="1:17" ht="16.2" thickBot="1">
      <c r="A1456" s="184"/>
      <c r="B1456" s="187"/>
      <c r="D1456" s="168"/>
      <c r="E1456" s="201"/>
      <c r="F1456" s="170"/>
      <c r="G1456" s="171"/>
      <c r="H1456" s="171"/>
      <c r="N1456" s="189"/>
      <c r="O1456" s="189"/>
      <c r="Q1456" t="str">
        <f t="shared" si="40"/>
        <v/>
      </c>
    </row>
    <row r="1457" spans="1:17" ht="16.2" thickBot="1">
      <c r="A1457" s="184"/>
      <c r="B1457" s="187"/>
      <c r="D1457" s="168"/>
      <c r="E1457" s="201"/>
      <c r="F1457" s="170"/>
      <c r="G1457" s="171"/>
      <c r="H1457" s="171"/>
      <c r="N1457" s="189"/>
      <c r="O1457" s="189"/>
      <c r="Q1457" t="str">
        <f t="shared" si="40"/>
        <v/>
      </c>
    </row>
    <row r="1458" spans="1:17" ht="16.2" thickBot="1">
      <c r="A1458" s="184"/>
      <c r="B1458" s="187"/>
      <c r="D1458" s="168"/>
      <c r="E1458" s="201"/>
      <c r="F1458" s="170"/>
      <c r="G1458" s="171"/>
      <c r="H1458" s="171"/>
      <c r="N1458" s="189"/>
      <c r="O1458" s="189"/>
      <c r="Q1458" t="str">
        <f t="shared" si="40"/>
        <v/>
      </c>
    </row>
    <row r="1459" spans="1:17" ht="16.2" thickBot="1">
      <c r="A1459" s="184"/>
      <c r="B1459" s="187"/>
      <c r="D1459" s="168"/>
      <c r="E1459" s="201"/>
      <c r="F1459" s="170"/>
      <c r="G1459" s="171"/>
      <c r="H1459" s="171"/>
      <c r="N1459" s="189"/>
      <c r="O1459" s="189"/>
      <c r="Q1459" t="str">
        <f t="shared" si="40"/>
        <v/>
      </c>
    </row>
    <row r="1460" spans="1:17" ht="16.2" thickBot="1">
      <c r="A1460" s="184"/>
      <c r="B1460" s="187"/>
      <c r="D1460" s="168"/>
      <c r="E1460" s="201"/>
      <c r="F1460" s="170"/>
      <c r="G1460" s="171"/>
      <c r="H1460" s="171"/>
      <c r="N1460" s="189"/>
      <c r="O1460" s="189"/>
      <c r="Q1460" t="str">
        <f t="shared" si="40"/>
        <v/>
      </c>
    </row>
    <row r="1461" spans="1:17" ht="16.2" thickBot="1">
      <c r="A1461" s="184"/>
      <c r="B1461" s="187"/>
      <c r="D1461" s="168"/>
      <c r="E1461" s="201"/>
      <c r="F1461" s="170"/>
      <c r="G1461" s="171"/>
      <c r="H1461" s="171"/>
      <c r="N1461" s="189"/>
      <c r="O1461" s="189"/>
      <c r="Q1461" t="str">
        <f t="shared" si="40"/>
        <v/>
      </c>
    </row>
    <row r="1462" spans="1:17" ht="16.2" thickBot="1">
      <c r="A1462" s="184"/>
      <c r="B1462" s="187"/>
      <c r="D1462" s="168"/>
      <c r="E1462" s="201"/>
      <c r="F1462" s="170"/>
      <c r="G1462" s="171"/>
      <c r="H1462" s="171"/>
      <c r="N1462" s="189"/>
      <c r="O1462" s="189"/>
      <c r="Q1462" t="str">
        <f t="shared" si="40"/>
        <v/>
      </c>
    </row>
    <row r="1463" spans="1:17" ht="16.2" thickBot="1">
      <c r="A1463" s="184"/>
      <c r="B1463" s="187"/>
      <c r="D1463" s="168"/>
      <c r="E1463" s="201"/>
      <c r="F1463" s="170"/>
      <c r="G1463" s="171"/>
      <c r="H1463" s="171"/>
      <c r="N1463" s="189"/>
      <c r="O1463" s="189"/>
      <c r="Q1463" t="str">
        <f t="shared" si="40"/>
        <v/>
      </c>
    </row>
    <row r="1464" spans="1:17" ht="16.2" thickBot="1">
      <c r="A1464" s="184"/>
      <c r="B1464" s="187"/>
      <c r="D1464" s="168"/>
      <c r="E1464" s="201"/>
      <c r="F1464" s="170"/>
      <c r="G1464" s="171"/>
      <c r="H1464" s="171"/>
      <c r="N1464" s="189"/>
      <c r="O1464" s="189"/>
      <c r="Q1464" t="str">
        <f t="shared" si="40"/>
        <v/>
      </c>
    </row>
    <row r="1465" spans="1:17" ht="16.2" thickBot="1">
      <c r="A1465" s="184"/>
      <c r="B1465" s="187"/>
      <c r="D1465" s="168"/>
      <c r="E1465" s="201"/>
      <c r="F1465" s="170"/>
      <c r="G1465" s="171"/>
      <c r="H1465" s="171"/>
      <c r="N1465" s="189"/>
      <c r="O1465" s="189"/>
      <c r="Q1465" t="str">
        <f t="shared" si="40"/>
        <v/>
      </c>
    </row>
    <row r="1466" spans="1:17" ht="16.2" thickBot="1">
      <c r="A1466" s="184"/>
      <c r="B1466" s="187"/>
      <c r="D1466" s="168"/>
      <c r="E1466" s="201"/>
      <c r="F1466" s="170"/>
      <c r="G1466" s="171"/>
      <c r="H1466" s="171"/>
      <c r="N1466" s="189"/>
      <c r="O1466" s="189"/>
      <c r="Q1466" t="str">
        <f t="shared" si="40"/>
        <v/>
      </c>
    </row>
    <row r="1467" spans="1:17" ht="16.2" thickBot="1">
      <c r="A1467" s="184"/>
      <c r="B1467" s="187"/>
      <c r="D1467" s="168"/>
      <c r="E1467" s="201"/>
      <c r="F1467" s="170"/>
      <c r="G1467" s="171"/>
      <c r="H1467" s="171"/>
      <c r="N1467" s="189"/>
      <c r="O1467" s="189"/>
      <c r="Q1467" t="str">
        <f t="shared" si="40"/>
        <v/>
      </c>
    </row>
    <row r="1468" spans="1:17" ht="16.2" thickBot="1">
      <c r="A1468" s="184"/>
      <c r="B1468" s="187"/>
      <c r="D1468" s="168"/>
      <c r="E1468" s="201"/>
      <c r="F1468" s="170"/>
      <c r="G1468" s="171"/>
      <c r="H1468" s="171"/>
      <c r="N1468" s="189"/>
      <c r="O1468" s="189"/>
      <c r="Q1468" t="str">
        <f t="shared" si="40"/>
        <v/>
      </c>
    </row>
    <row r="1469" spans="1:17" ht="16.2" thickBot="1">
      <c r="A1469" s="184"/>
      <c r="B1469" s="187"/>
      <c r="D1469" s="168"/>
      <c r="E1469" s="201"/>
      <c r="F1469" s="170"/>
      <c r="G1469" s="171"/>
      <c r="H1469" s="171"/>
      <c r="N1469" s="189"/>
      <c r="O1469" s="189"/>
      <c r="Q1469" t="str">
        <f t="shared" si="40"/>
        <v/>
      </c>
    </row>
    <row r="1470" spans="1:17" ht="16.2" thickBot="1">
      <c r="A1470" s="184"/>
      <c r="B1470" s="187"/>
      <c r="D1470" s="168"/>
      <c r="E1470" s="201"/>
      <c r="F1470" s="170"/>
      <c r="G1470" s="171"/>
      <c r="H1470" s="171"/>
      <c r="N1470" s="189"/>
      <c r="O1470" s="189"/>
      <c r="Q1470" t="str">
        <f t="shared" si="40"/>
        <v/>
      </c>
    </row>
    <row r="1471" spans="1:17" ht="16.2" thickBot="1">
      <c r="A1471" s="184"/>
      <c r="B1471" s="187"/>
      <c r="D1471" s="168"/>
      <c r="E1471" s="201"/>
      <c r="F1471" s="170"/>
      <c r="G1471" s="171"/>
      <c r="H1471" s="171"/>
      <c r="N1471" s="189"/>
      <c r="O1471" s="189"/>
      <c r="Q1471" t="str">
        <f t="shared" si="40"/>
        <v/>
      </c>
    </row>
    <row r="1472" spans="1:17" ht="16.2" thickBot="1">
      <c r="A1472" s="184"/>
      <c r="B1472" s="187"/>
      <c r="D1472" s="168"/>
      <c r="E1472" s="201"/>
      <c r="F1472" s="170"/>
      <c r="G1472" s="171"/>
      <c r="H1472" s="171"/>
      <c r="N1472" s="189"/>
      <c r="O1472" s="189"/>
      <c r="Q1472" t="str">
        <f t="shared" si="40"/>
        <v/>
      </c>
    </row>
    <row r="1473" spans="1:17" ht="16.2" thickBot="1">
      <c r="A1473" s="184"/>
      <c r="B1473" s="187"/>
      <c r="D1473" s="168"/>
      <c r="E1473" s="201"/>
      <c r="F1473" s="170"/>
      <c r="G1473" s="171"/>
      <c r="H1473" s="171"/>
      <c r="N1473" s="189"/>
      <c r="O1473" s="189"/>
      <c r="Q1473" t="str">
        <f t="shared" si="40"/>
        <v/>
      </c>
    </row>
    <row r="1474" spans="1:17" ht="16.2" thickBot="1">
      <c r="A1474" s="184"/>
      <c r="B1474" s="187"/>
      <c r="D1474" s="168"/>
      <c r="E1474" s="201"/>
      <c r="F1474" s="170"/>
      <c r="G1474" s="171"/>
      <c r="H1474" s="171"/>
      <c r="N1474" s="189"/>
      <c r="O1474" s="189"/>
      <c r="Q1474" t="str">
        <f t="shared" si="40"/>
        <v/>
      </c>
    </row>
    <row r="1475" spans="1:17" ht="16.2" thickBot="1">
      <c r="A1475" s="184"/>
      <c r="B1475" s="187"/>
      <c r="D1475" s="168"/>
      <c r="E1475" s="201"/>
      <c r="F1475" s="170"/>
      <c r="G1475" s="171"/>
      <c r="H1475" s="171"/>
      <c r="N1475" s="189"/>
      <c r="O1475" s="189"/>
      <c r="Q1475" t="str">
        <f t="shared" ref="Q1475:Q1538" si="41">IF(C1475="","",(1/EXP(C1475))   *   EXP(  -POWER( (C1475-K$3),2 ) / (2*K$4*K$4)   )    /    (K$4*SQRT(2*PI())))</f>
        <v/>
      </c>
    </row>
    <row r="1476" spans="1:17" ht="16.2" thickBot="1">
      <c r="A1476" s="184"/>
      <c r="B1476" s="187"/>
      <c r="D1476" s="168"/>
      <c r="E1476" s="201"/>
      <c r="F1476" s="170"/>
      <c r="G1476" s="171"/>
      <c r="H1476" s="171"/>
      <c r="N1476" s="189"/>
      <c r="O1476" s="189"/>
      <c r="Q1476" t="str">
        <f t="shared" si="41"/>
        <v/>
      </c>
    </row>
    <row r="1477" spans="1:17" ht="16.2" thickBot="1">
      <c r="A1477" s="184"/>
      <c r="B1477" s="187"/>
      <c r="D1477" s="168"/>
      <c r="E1477" s="201"/>
      <c r="F1477" s="170"/>
      <c r="G1477" s="171"/>
      <c r="H1477" s="171"/>
      <c r="N1477" s="189"/>
      <c r="O1477" s="189"/>
      <c r="Q1477" t="str">
        <f t="shared" si="41"/>
        <v/>
      </c>
    </row>
    <row r="1478" spans="1:17" ht="16.2" thickBot="1">
      <c r="A1478" s="184"/>
      <c r="B1478" s="187"/>
      <c r="D1478" s="168"/>
      <c r="E1478" s="201"/>
      <c r="F1478" s="170"/>
      <c r="G1478" s="171"/>
      <c r="H1478" s="171"/>
      <c r="N1478" s="189"/>
      <c r="O1478" s="189"/>
      <c r="Q1478" t="str">
        <f t="shared" si="41"/>
        <v/>
      </c>
    </row>
    <row r="1479" spans="1:17" ht="16.2" thickBot="1">
      <c r="A1479" s="184"/>
      <c r="B1479" s="187"/>
      <c r="D1479" s="168"/>
      <c r="E1479" s="201"/>
      <c r="F1479" s="170"/>
      <c r="G1479" s="171"/>
      <c r="H1479" s="171"/>
      <c r="N1479" s="189"/>
      <c r="O1479" s="189"/>
      <c r="Q1479" t="str">
        <f t="shared" si="41"/>
        <v/>
      </c>
    </row>
    <row r="1480" spans="1:17" ht="16.2" thickBot="1">
      <c r="A1480" s="184"/>
      <c r="B1480" s="187"/>
      <c r="D1480" s="168"/>
      <c r="E1480" s="201"/>
      <c r="F1480" s="170"/>
      <c r="G1480" s="171"/>
      <c r="H1480" s="171"/>
      <c r="N1480" s="189"/>
      <c r="O1480" s="189"/>
      <c r="Q1480" t="str">
        <f t="shared" si="41"/>
        <v/>
      </c>
    </row>
    <row r="1481" spans="1:17" ht="16.2" thickBot="1">
      <c r="A1481" s="184"/>
      <c r="B1481" s="187"/>
      <c r="D1481" s="168"/>
      <c r="E1481" s="201"/>
      <c r="F1481" s="170"/>
      <c r="G1481" s="171"/>
      <c r="H1481" s="171"/>
      <c r="N1481" s="189"/>
      <c r="O1481" s="189"/>
      <c r="Q1481" t="str">
        <f t="shared" si="41"/>
        <v/>
      </c>
    </row>
    <row r="1482" spans="1:17" ht="16.2" thickBot="1">
      <c r="A1482" s="184"/>
      <c r="B1482" s="187"/>
      <c r="D1482" s="168"/>
      <c r="E1482" s="201"/>
      <c r="F1482" s="170"/>
      <c r="G1482" s="171"/>
      <c r="H1482" s="171"/>
      <c r="N1482" s="189"/>
      <c r="O1482" s="189"/>
      <c r="Q1482" t="str">
        <f t="shared" si="41"/>
        <v/>
      </c>
    </row>
    <row r="1483" spans="1:17" ht="16.2" thickBot="1">
      <c r="A1483" s="184"/>
      <c r="B1483" s="187"/>
      <c r="D1483" s="168"/>
      <c r="E1483" s="201"/>
      <c r="F1483" s="170"/>
      <c r="G1483" s="171"/>
      <c r="H1483" s="171"/>
      <c r="N1483" s="189"/>
      <c r="O1483" s="189"/>
      <c r="Q1483" t="str">
        <f t="shared" si="41"/>
        <v/>
      </c>
    </row>
    <row r="1484" spans="1:17" ht="16.2" thickBot="1">
      <c r="A1484" s="184"/>
      <c r="B1484" s="187"/>
      <c r="D1484" s="168"/>
      <c r="E1484" s="201"/>
      <c r="F1484" s="170"/>
      <c r="G1484" s="171"/>
      <c r="H1484" s="171"/>
      <c r="N1484" s="189"/>
      <c r="O1484" s="189"/>
      <c r="Q1484" t="str">
        <f t="shared" si="41"/>
        <v/>
      </c>
    </row>
    <row r="1485" spans="1:17" ht="16.2" thickBot="1">
      <c r="A1485" s="184"/>
      <c r="B1485" s="187"/>
      <c r="D1485" s="168"/>
      <c r="E1485" s="201"/>
      <c r="F1485" s="170"/>
      <c r="G1485" s="171"/>
      <c r="H1485" s="171"/>
      <c r="N1485" s="189"/>
      <c r="O1485" s="189"/>
      <c r="Q1485" t="str">
        <f t="shared" si="41"/>
        <v/>
      </c>
    </row>
    <row r="1486" spans="1:17" ht="16.2" thickBot="1">
      <c r="A1486" s="184"/>
      <c r="B1486" s="187"/>
      <c r="D1486" s="168"/>
      <c r="E1486" s="201"/>
      <c r="F1486" s="170"/>
      <c r="G1486" s="171"/>
      <c r="H1486" s="171"/>
      <c r="N1486" s="189"/>
      <c r="O1486" s="189"/>
      <c r="Q1486" t="str">
        <f t="shared" si="41"/>
        <v/>
      </c>
    </row>
    <row r="1487" spans="1:17" ht="16.2" thickBot="1">
      <c r="A1487" s="184"/>
      <c r="B1487" s="187"/>
      <c r="D1487" s="168"/>
      <c r="E1487" s="201"/>
      <c r="F1487" s="170"/>
      <c r="G1487" s="171"/>
      <c r="H1487" s="171"/>
      <c r="N1487" s="189"/>
      <c r="O1487" s="189"/>
      <c r="Q1487" t="str">
        <f t="shared" si="41"/>
        <v/>
      </c>
    </row>
    <row r="1488" spans="1:17" ht="16.2" thickBot="1">
      <c r="A1488" s="184"/>
      <c r="B1488" s="187"/>
      <c r="D1488" s="168"/>
      <c r="E1488" s="201"/>
      <c r="F1488" s="170"/>
      <c r="G1488" s="171"/>
      <c r="H1488" s="171"/>
      <c r="N1488" s="189"/>
      <c r="O1488" s="189"/>
      <c r="Q1488" t="str">
        <f t="shared" si="41"/>
        <v/>
      </c>
    </row>
    <row r="1489" spans="1:17" ht="16.2" thickBot="1">
      <c r="A1489" s="184"/>
      <c r="B1489" s="187"/>
      <c r="D1489" s="168"/>
      <c r="E1489" s="201"/>
      <c r="F1489" s="170"/>
      <c r="G1489" s="171"/>
      <c r="H1489" s="171"/>
      <c r="N1489" s="189"/>
      <c r="O1489" s="189"/>
      <c r="Q1489" t="str">
        <f t="shared" si="41"/>
        <v/>
      </c>
    </row>
    <row r="1490" spans="1:17" ht="16.2" thickBot="1">
      <c r="A1490" s="184"/>
      <c r="B1490" s="187"/>
      <c r="D1490" s="168"/>
      <c r="E1490" s="201"/>
      <c r="F1490" s="170"/>
      <c r="G1490" s="171"/>
      <c r="H1490" s="171"/>
      <c r="N1490" s="189"/>
      <c r="O1490" s="189"/>
      <c r="Q1490" t="str">
        <f t="shared" si="41"/>
        <v/>
      </c>
    </row>
    <row r="1491" spans="1:17" ht="16.2" thickBot="1">
      <c r="A1491" s="184"/>
      <c r="B1491" s="187"/>
      <c r="D1491" s="168"/>
      <c r="E1491" s="201"/>
      <c r="F1491" s="170"/>
      <c r="G1491" s="171"/>
      <c r="H1491" s="171"/>
      <c r="N1491" s="189"/>
      <c r="O1491" s="189"/>
      <c r="Q1491" t="str">
        <f t="shared" si="41"/>
        <v/>
      </c>
    </row>
    <row r="1492" spans="1:17" ht="16.2" thickBot="1">
      <c r="A1492" s="184"/>
      <c r="B1492" s="187"/>
      <c r="D1492" s="168"/>
      <c r="E1492" s="201"/>
      <c r="F1492" s="170"/>
      <c r="G1492" s="171"/>
      <c r="H1492" s="171"/>
      <c r="N1492" s="189"/>
      <c r="O1492" s="189"/>
      <c r="Q1492" t="str">
        <f t="shared" si="41"/>
        <v/>
      </c>
    </row>
    <row r="1493" spans="1:17" ht="16.2" thickBot="1">
      <c r="A1493" s="184"/>
      <c r="B1493" s="187"/>
      <c r="D1493" s="168"/>
      <c r="E1493" s="201"/>
      <c r="F1493" s="170"/>
      <c r="G1493" s="171"/>
      <c r="H1493" s="171"/>
      <c r="N1493" s="189"/>
      <c r="O1493" s="189"/>
      <c r="Q1493" t="str">
        <f t="shared" si="41"/>
        <v/>
      </c>
    </row>
    <row r="1494" spans="1:17" ht="16.2" thickBot="1">
      <c r="A1494" s="184"/>
      <c r="B1494" s="187"/>
      <c r="D1494" s="168"/>
      <c r="E1494" s="201"/>
      <c r="F1494" s="170"/>
      <c r="G1494" s="171"/>
      <c r="H1494" s="171"/>
      <c r="N1494" s="189"/>
      <c r="O1494" s="189"/>
      <c r="Q1494" t="str">
        <f t="shared" si="41"/>
        <v/>
      </c>
    </row>
    <row r="1495" spans="1:17" ht="16.2" thickBot="1">
      <c r="A1495" s="184"/>
      <c r="B1495" s="187"/>
      <c r="D1495" s="168"/>
      <c r="E1495" s="201"/>
      <c r="F1495" s="170"/>
      <c r="G1495" s="171"/>
      <c r="H1495" s="171"/>
      <c r="N1495" s="189"/>
      <c r="O1495" s="189"/>
      <c r="Q1495" t="str">
        <f t="shared" si="41"/>
        <v/>
      </c>
    </row>
    <row r="1496" spans="1:17" ht="16.2" thickBot="1">
      <c r="A1496" s="184"/>
      <c r="B1496" s="187"/>
      <c r="D1496" s="168"/>
      <c r="E1496" s="201"/>
      <c r="F1496" s="170"/>
      <c r="G1496" s="171"/>
      <c r="H1496" s="171"/>
      <c r="N1496" s="189"/>
      <c r="O1496" s="189"/>
      <c r="Q1496" t="str">
        <f t="shared" si="41"/>
        <v/>
      </c>
    </row>
    <row r="1497" spans="1:17" ht="16.2" thickBot="1">
      <c r="A1497" s="184"/>
      <c r="B1497" s="187"/>
      <c r="D1497" s="168"/>
      <c r="E1497" s="201"/>
      <c r="F1497" s="170"/>
      <c r="G1497" s="171"/>
      <c r="H1497" s="171"/>
      <c r="N1497" s="189"/>
      <c r="O1497" s="189"/>
      <c r="Q1497" t="str">
        <f t="shared" si="41"/>
        <v/>
      </c>
    </row>
    <row r="1498" spans="1:17" ht="16.2" thickBot="1">
      <c r="A1498" s="184"/>
      <c r="B1498" s="187"/>
      <c r="D1498" s="168"/>
      <c r="E1498" s="201"/>
      <c r="F1498" s="170"/>
      <c r="G1498" s="171"/>
      <c r="H1498" s="171"/>
      <c r="N1498" s="189"/>
      <c r="O1498" s="189"/>
      <c r="Q1498" t="str">
        <f t="shared" si="41"/>
        <v/>
      </c>
    </row>
    <row r="1499" spans="1:17" ht="16.2" thickBot="1">
      <c r="A1499" s="184"/>
      <c r="B1499" s="187"/>
      <c r="D1499" s="168"/>
      <c r="E1499" s="201"/>
      <c r="F1499" s="170"/>
      <c r="G1499" s="171"/>
      <c r="H1499" s="171"/>
      <c r="N1499" s="189"/>
      <c r="O1499" s="189"/>
      <c r="Q1499" t="str">
        <f t="shared" si="41"/>
        <v/>
      </c>
    </row>
    <row r="1500" spans="1:17" ht="16.2" thickBot="1">
      <c r="A1500" s="184"/>
      <c r="B1500" s="187"/>
      <c r="D1500" s="168"/>
      <c r="E1500" s="201"/>
      <c r="F1500" s="170"/>
      <c r="G1500" s="171"/>
      <c r="H1500" s="171"/>
      <c r="N1500" s="189"/>
      <c r="O1500" s="189"/>
      <c r="Q1500" t="str">
        <f t="shared" si="41"/>
        <v/>
      </c>
    </row>
    <row r="1501" spans="1:17" ht="16.2" thickBot="1">
      <c r="A1501" s="184"/>
      <c r="B1501" s="187"/>
      <c r="D1501" s="168"/>
      <c r="E1501" s="201"/>
      <c r="F1501" s="170"/>
      <c r="G1501" s="171"/>
      <c r="H1501" s="171"/>
      <c r="N1501" s="189"/>
      <c r="O1501" s="189"/>
      <c r="Q1501" t="str">
        <f t="shared" si="41"/>
        <v/>
      </c>
    </row>
    <row r="1502" spans="1:17" ht="16.2" thickBot="1">
      <c r="A1502" s="184"/>
      <c r="B1502" s="187"/>
      <c r="D1502" s="168"/>
      <c r="E1502" s="201"/>
      <c r="F1502" s="170"/>
      <c r="G1502" s="171"/>
      <c r="H1502" s="171"/>
      <c r="N1502" s="189"/>
      <c r="O1502" s="189"/>
      <c r="Q1502" t="str">
        <f t="shared" si="41"/>
        <v/>
      </c>
    </row>
    <row r="1503" spans="1:17" ht="16.2" thickBot="1">
      <c r="A1503" s="184"/>
      <c r="B1503" s="187"/>
      <c r="D1503" s="168"/>
      <c r="E1503" s="201"/>
      <c r="F1503" s="170"/>
      <c r="G1503" s="171"/>
      <c r="H1503" s="171"/>
      <c r="N1503" s="189"/>
      <c r="O1503" s="189"/>
      <c r="Q1503" t="str">
        <f t="shared" si="41"/>
        <v/>
      </c>
    </row>
    <row r="1504" spans="1:17" ht="16.2" thickBot="1">
      <c r="A1504" s="184"/>
      <c r="B1504" s="187"/>
      <c r="D1504" s="168"/>
      <c r="E1504" s="201"/>
      <c r="F1504" s="170"/>
      <c r="G1504" s="171"/>
      <c r="H1504" s="171"/>
      <c r="N1504" s="189"/>
      <c r="O1504" s="189"/>
      <c r="Q1504" t="str">
        <f t="shared" si="41"/>
        <v/>
      </c>
    </row>
    <row r="1505" spans="1:17" ht="16.2" thickBot="1">
      <c r="A1505" s="184"/>
      <c r="B1505" s="187"/>
      <c r="D1505" s="168"/>
      <c r="E1505" s="201"/>
      <c r="F1505" s="170"/>
      <c r="G1505" s="171"/>
      <c r="H1505" s="171"/>
      <c r="N1505" s="189"/>
      <c r="O1505" s="189"/>
      <c r="Q1505" t="str">
        <f t="shared" si="41"/>
        <v/>
      </c>
    </row>
    <row r="1506" spans="1:17" ht="16.2" thickBot="1">
      <c r="A1506" s="184"/>
      <c r="B1506" s="187"/>
      <c r="D1506" s="168"/>
      <c r="E1506" s="201"/>
      <c r="F1506" s="170"/>
      <c r="G1506" s="171"/>
      <c r="H1506" s="171"/>
      <c r="N1506" s="189"/>
      <c r="O1506" s="189"/>
      <c r="Q1506" t="str">
        <f t="shared" si="41"/>
        <v/>
      </c>
    </row>
    <row r="1507" spans="1:17" ht="16.2" thickBot="1">
      <c r="A1507" s="184"/>
      <c r="B1507" s="187"/>
      <c r="D1507" s="168"/>
      <c r="E1507" s="201"/>
      <c r="F1507" s="170"/>
      <c r="G1507" s="171"/>
      <c r="H1507" s="171"/>
      <c r="N1507" s="189"/>
      <c r="O1507" s="189"/>
      <c r="Q1507" t="str">
        <f t="shared" si="41"/>
        <v/>
      </c>
    </row>
    <row r="1508" spans="1:17" ht="16.2" thickBot="1">
      <c r="A1508" s="184"/>
      <c r="B1508" s="187"/>
      <c r="D1508" s="168"/>
      <c r="E1508" s="201"/>
      <c r="F1508" s="170"/>
      <c r="G1508" s="171"/>
      <c r="H1508" s="171"/>
      <c r="N1508" s="189"/>
      <c r="O1508" s="189"/>
      <c r="Q1508" t="str">
        <f t="shared" si="41"/>
        <v/>
      </c>
    </row>
    <row r="1509" spans="1:17" ht="16.2" thickBot="1">
      <c r="A1509" s="184"/>
      <c r="B1509" s="187"/>
      <c r="D1509" s="168"/>
      <c r="E1509" s="201"/>
      <c r="F1509" s="170"/>
      <c r="G1509" s="171"/>
      <c r="H1509" s="171"/>
      <c r="N1509" s="189"/>
      <c r="O1509" s="189"/>
      <c r="Q1509" t="str">
        <f t="shared" si="41"/>
        <v/>
      </c>
    </row>
    <row r="1510" spans="1:17" ht="16.2" thickBot="1">
      <c r="A1510" s="184"/>
      <c r="B1510" s="187"/>
      <c r="D1510" s="168"/>
      <c r="E1510" s="201"/>
      <c r="F1510" s="170"/>
      <c r="G1510" s="171"/>
      <c r="H1510" s="171"/>
      <c r="N1510" s="189"/>
      <c r="O1510" s="189"/>
      <c r="Q1510" t="str">
        <f t="shared" si="41"/>
        <v/>
      </c>
    </row>
    <row r="1511" spans="1:17" ht="16.2" thickBot="1">
      <c r="A1511" s="184"/>
      <c r="B1511" s="187"/>
      <c r="D1511" s="168"/>
      <c r="E1511" s="201"/>
      <c r="F1511" s="170"/>
      <c r="G1511" s="171"/>
      <c r="H1511" s="171"/>
      <c r="N1511" s="189"/>
      <c r="O1511" s="189"/>
      <c r="Q1511" t="str">
        <f t="shared" si="41"/>
        <v/>
      </c>
    </row>
    <row r="1512" spans="1:17" ht="16.2" thickBot="1">
      <c r="A1512" s="184"/>
      <c r="B1512" s="187"/>
      <c r="D1512" s="168"/>
      <c r="E1512" s="201"/>
      <c r="F1512" s="170"/>
      <c r="G1512" s="171"/>
      <c r="H1512" s="171"/>
      <c r="N1512" s="189"/>
      <c r="O1512" s="189"/>
      <c r="Q1512" t="str">
        <f t="shared" si="41"/>
        <v/>
      </c>
    </row>
    <row r="1513" spans="1:17" ht="16.2" thickBot="1">
      <c r="A1513" s="184"/>
      <c r="B1513" s="187"/>
      <c r="D1513" s="168"/>
      <c r="E1513" s="201"/>
      <c r="F1513" s="170"/>
      <c r="G1513" s="171"/>
      <c r="H1513" s="171"/>
      <c r="N1513" s="189"/>
      <c r="O1513" s="189"/>
      <c r="Q1513" t="str">
        <f t="shared" si="41"/>
        <v/>
      </c>
    </row>
    <row r="1514" spans="1:17" ht="16.2" thickBot="1">
      <c r="A1514" s="184"/>
      <c r="B1514" s="187"/>
      <c r="D1514" s="168"/>
      <c r="E1514" s="201"/>
      <c r="F1514" s="170"/>
      <c r="G1514" s="171"/>
      <c r="H1514" s="171"/>
      <c r="N1514" s="189"/>
      <c r="O1514" s="189"/>
      <c r="Q1514" t="str">
        <f t="shared" si="41"/>
        <v/>
      </c>
    </row>
    <row r="1515" spans="1:17" ht="16.2" thickBot="1">
      <c r="A1515" s="184"/>
      <c r="B1515" s="187"/>
      <c r="D1515" s="168"/>
      <c r="E1515" s="201"/>
      <c r="F1515" s="170"/>
      <c r="G1515" s="171"/>
      <c r="H1515" s="171"/>
      <c r="N1515" s="189"/>
      <c r="O1515" s="189"/>
      <c r="Q1515" t="str">
        <f t="shared" si="41"/>
        <v/>
      </c>
    </row>
    <row r="1516" spans="1:17" ht="16.2" thickBot="1">
      <c r="A1516" s="184"/>
      <c r="B1516" s="187"/>
      <c r="D1516" s="168"/>
      <c r="E1516" s="201"/>
      <c r="F1516" s="170"/>
      <c r="G1516" s="171"/>
      <c r="H1516" s="171"/>
      <c r="N1516" s="189"/>
      <c r="O1516" s="189"/>
      <c r="Q1516" t="str">
        <f t="shared" si="41"/>
        <v/>
      </c>
    </row>
    <row r="1517" spans="1:17" ht="16.2" thickBot="1">
      <c r="A1517" s="184"/>
      <c r="B1517" s="187"/>
      <c r="D1517" s="168"/>
      <c r="E1517" s="201"/>
      <c r="F1517" s="170"/>
      <c r="G1517" s="171"/>
      <c r="H1517" s="171"/>
      <c r="N1517" s="189"/>
      <c r="O1517" s="189"/>
      <c r="Q1517" t="str">
        <f t="shared" si="41"/>
        <v/>
      </c>
    </row>
    <row r="1518" spans="1:17" ht="16.2" thickBot="1">
      <c r="A1518" s="184"/>
      <c r="B1518" s="187"/>
      <c r="D1518" s="168"/>
      <c r="E1518" s="201"/>
      <c r="F1518" s="170"/>
      <c r="G1518" s="171"/>
      <c r="H1518" s="171"/>
      <c r="N1518" s="189"/>
      <c r="O1518" s="189"/>
      <c r="Q1518" t="str">
        <f t="shared" si="41"/>
        <v/>
      </c>
    </row>
    <row r="1519" spans="1:17" ht="16.2" thickBot="1">
      <c r="A1519" s="184"/>
      <c r="B1519" s="187"/>
      <c r="D1519" s="168"/>
      <c r="E1519" s="201"/>
      <c r="F1519" s="170"/>
      <c r="G1519" s="171"/>
      <c r="H1519" s="171"/>
      <c r="N1519" s="189"/>
      <c r="O1519" s="189"/>
      <c r="Q1519" t="str">
        <f t="shared" si="41"/>
        <v/>
      </c>
    </row>
    <row r="1520" spans="1:17" ht="16.2" thickBot="1">
      <c r="A1520" s="184"/>
      <c r="B1520" s="187"/>
      <c r="D1520" s="168"/>
      <c r="E1520" s="201"/>
      <c r="F1520" s="170"/>
      <c r="G1520" s="171"/>
      <c r="H1520" s="171"/>
      <c r="N1520" s="189"/>
      <c r="O1520" s="189"/>
      <c r="Q1520" t="str">
        <f t="shared" si="41"/>
        <v/>
      </c>
    </row>
    <row r="1521" spans="1:17" ht="16.2" thickBot="1">
      <c r="A1521" s="184"/>
      <c r="B1521" s="187"/>
      <c r="D1521" s="168"/>
      <c r="E1521" s="201"/>
      <c r="F1521" s="170"/>
      <c r="G1521" s="171"/>
      <c r="H1521" s="171"/>
      <c r="N1521" s="189"/>
      <c r="O1521" s="189"/>
      <c r="Q1521" t="str">
        <f t="shared" si="41"/>
        <v/>
      </c>
    </row>
    <row r="1522" spans="1:17" ht="16.2" thickBot="1">
      <c r="A1522" s="184"/>
      <c r="B1522" s="187"/>
      <c r="D1522" s="168"/>
      <c r="E1522" s="201"/>
      <c r="F1522" s="170"/>
      <c r="G1522" s="171"/>
      <c r="H1522" s="171"/>
      <c r="N1522" s="189"/>
      <c r="O1522" s="189"/>
      <c r="Q1522" t="str">
        <f t="shared" si="41"/>
        <v/>
      </c>
    </row>
    <row r="1523" spans="1:17" ht="16.2" thickBot="1">
      <c r="A1523" s="184"/>
      <c r="B1523" s="187"/>
      <c r="D1523" s="168"/>
      <c r="E1523" s="201"/>
      <c r="F1523" s="170"/>
      <c r="G1523" s="171"/>
      <c r="H1523" s="171"/>
      <c r="N1523" s="189"/>
      <c r="O1523" s="189"/>
      <c r="Q1523" t="str">
        <f t="shared" si="41"/>
        <v/>
      </c>
    </row>
    <row r="1524" spans="1:17" ht="16.2" thickBot="1">
      <c r="A1524" s="184"/>
      <c r="B1524" s="187"/>
      <c r="D1524" s="168"/>
      <c r="E1524" s="201"/>
      <c r="F1524" s="170"/>
      <c r="G1524" s="171"/>
      <c r="H1524" s="171"/>
      <c r="N1524" s="189"/>
      <c r="O1524" s="189"/>
      <c r="Q1524" t="str">
        <f t="shared" si="41"/>
        <v/>
      </c>
    </row>
    <row r="1525" spans="1:17" ht="16.2" thickBot="1">
      <c r="A1525" s="184"/>
      <c r="B1525" s="187"/>
      <c r="D1525" s="168"/>
      <c r="E1525" s="201"/>
      <c r="F1525" s="170"/>
      <c r="G1525" s="171"/>
      <c r="H1525" s="171"/>
      <c r="N1525" s="189"/>
      <c r="O1525" s="189"/>
      <c r="Q1525" t="str">
        <f t="shared" si="41"/>
        <v/>
      </c>
    </row>
    <row r="1526" spans="1:17" ht="16.2" thickBot="1">
      <c r="A1526" s="184"/>
      <c r="B1526" s="187"/>
      <c r="D1526" s="168"/>
      <c r="E1526" s="201"/>
      <c r="F1526" s="170"/>
      <c r="G1526" s="171"/>
      <c r="H1526" s="171"/>
      <c r="N1526" s="189"/>
      <c r="O1526" s="189"/>
      <c r="Q1526" t="str">
        <f t="shared" si="41"/>
        <v/>
      </c>
    </row>
    <row r="1527" spans="1:17" ht="16.2" thickBot="1">
      <c r="A1527" s="184"/>
      <c r="B1527" s="187"/>
      <c r="D1527" s="168"/>
      <c r="E1527" s="201"/>
      <c r="F1527" s="170"/>
      <c r="G1527" s="171"/>
      <c r="H1527" s="171"/>
      <c r="N1527" s="189"/>
      <c r="O1527" s="189"/>
      <c r="Q1527" t="str">
        <f t="shared" si="41"/>
        <v/>
      </c>
    </row>
    <row r="1528" spans="1:17" ht="16.2" thickBot="1">
      <c r="A1528" s="184"/>
      <c r="B1528" s="187"/>
      <c r="D1528" s="168"/>
      <c r="E1528" s="201"/>
      <c r="F1528" s="170"/>
      <c r="G1528" s="171"/>
      <c r="H1528" s="171"/>
      <c r="N1528" s="189"/>
      <c r="O1528" s="189"/>
      <c r="Q1528" t="str">
        <f t="shared" si="41"/>
        <v/>
      </c>
    </row>
    <row r="1529" spans="1:17" ht="16.2" thickBot="1">
      <c r="A1529" s="184"/>
      <c r="B1529" s="187"/>
      <c r="D1529" s="168"/>
      <c r="E1529" s="201"/>
      <c r="F1529" s="170"/>
      <c r="G1529" s="171"/>
      <c r="H1529" s="171"/>
      <c r="N1529" s="189"/>
      <c r="O1529" s="189"/>
      <c r="Q1529" t="str">
        <f t="shared" si="41"/>
        <v/>
      </c>
    </row>
    <row r="1530" spans="1:17" ht="16.2" thickBot="1">
      <c r="A1530" s="184"/>
      <c r="B1530" s="187"/>
      <c r="D1530" s="168"/>
      <c r="E1530" s="201"/>
      <c r="F1530" s="170"/>
      <c r="G1530" s="171"/>
      <c r="H1530" s="171"/>
      <c r="N1530" s="189"/>
      <c r="O1530" s="189"/>
      <c r="Q1530" t="str">
        <f t="shared" si="41"/>
        <v/>
      </c>
    </row>
    <row r="1531" spans="1:17" ht="16.2" thickBot="1">
      <c r="A1531" s="184"/>
      <c r="B1531" s="187"/>
      <c r="D1531" s="168"/>
      <c r="E1531" s="201"/>
      <c r="F1531" s="170"/>
      <c r="G1531" s="171"/>
      <c r="H1531" s="171"/>
      <c r="N1531" s="189"/>
      <c r="O1531" s="189"/>
      <c r="Q1531" t="str">
        <f t="shared" si="41"/>
        <v/>
      </c>
    </row>
    <row r="1532" spans="1:17" ht="16.2" thickBot="1">
      <c r="A1532" s="184"/>
      <c r="B1532" s="187"/>
      <c r="D1532" s="168"/>
      <c r="E1532" s="201"/>
      <c r="F1532" s="170"/>
      <c r="G1532" s="171"/>
      <c r="H1532" s="171"/>
      <c r="N1532" s="189"/>
      <c r="O1532" s="189"/>
      <c r="Q1532" t="str">
        <f t="shared" si="41"/>
        <v/>
      </c>
    </row>
    <row r="1533" spans="1:17" ht="16.2" thickBot="1">
      <c r="A1533" s="184"/>
      <c r="B1533" s="187"/>
      <c r="D1533" s="168"/>
      <c r="E1533" s="201"/>
      <c r="F1533" s="170"/>
      <c r="G1533" s="171"/>
      <c r="H1533" s="171"/>
      <c r="N1533" s="189"/>
      <c r="O1533" s="189"/>
      <c r="Q1533" t="str">
        <f t="shared" si="41"/>
        <v/>
      </c>
    </row>
    <row r="1534" spans="1:17" ht="16.2" thickBot="1">
      <c r="A1534" s="184"/>
      <c r="B1534" s="187"/>
      <c r="D1534" s="168"/>
      <c r="E1534" s="201"/>
      <c r="F1534" s="170"/>
      <c r="G1534" s="171"/>
      <c r="H1534" s="171"/>
      <c r="N1534" s="189"/>
      <c r="O1534" s="189"/>
      <c r="Q1534" t="str">
        <f t="shared" si="41"/>
        <v/>
      </c>
    </row>
    <row r="1535" spans="1:17" ht="16.2" thickBot="1">
      <c r="A1535" s="184"/>
      <c r="B1535" s="187"/>
      <c r="D1535" s="168"/>
      <c r="E1535" s="201"/>
      <c r="F1535" s="170"/>
      <c r="G1535" s="171"/>
      <c r="H1535" s="171"/>
      <c r="N1535" s="189"/>
      <c r="O1535" s="189"/>
      <c r="Q1535" t="str">
        <f t="shared" si="41"/>
        <v/>
      </c>
    </row>
    <row r="1536" spans="1:17" ht="16.2" thickBot="1">
      <c r="A1536" s="184"/>
      <c r="B1536" s="187"/>
      <c r="D1536" s="168"/>
      <c r="E1536" s="201"/>
      <c r="F1536" s="170"/>
      <c r="G1536" s="171"/>
      <c r="H1536" s="171"/>
      <c r="N1536" s="189"/>
      <c r="O1536" s="189"/>
      <c r="Q1536" t="str">
        <f t="shared" si="41"/>
        <v/>
      </c>
    </row>
    <row r="1537" spans="1:17" ht="16.2" thickBot="1">
      <c r="A1537" s="184"/>
      <c r="B1537" s="187"/>
      <c r="D1537" s="168"/>
      <c r="E1537" s="201"/>
      <c r="F1537" s="170"/>
      <c r="G1537" s="171"/>
      <c r="H1537" s="171"/>
      <c r="N1537" s="189"/>
      <c r="O1537" s="189"/>
      <c r="Q1537" t="str">
        <f t="shared" si="41"/>
        <v/>
      </c>
    </row>
    <row r="1538" spans="1:17" ht="16.2" thickBot="1">
      <c r="A1538" s="184"/>
      <c r="B1538" s="187"/>
      <c r="D1538" s="168"/>
      <c r="E1538" s="201"/>
      <c r="F1538" s="170"/>
      <c r="G1538" s="171"/>
      <c r="H1538" s="171"/>
      <c r="N1538" s="189"/>
      <c r="O1538" s="189"/>
      <c r="Q1538" t="str">
        <f t="shared" si="41"/>
        <v/>
      </c>
    </row>
    <row r="1539" spans="1:17" ht="16.2" thickBot="1">
      <c r="A1539" s="184"/>
      <c r="B1539" s="187"/>
      <c r="D1539" s="168"/>
      <c r="E1539" s="201"/>
      <c r="F1539" s="170"/>
      <c r="G1539" s="171"/>
      <c r="H1539" s="171"/>
      <c r="N1539" s="189"/>
      <c r="O1539" s="189"/>
      <c r="Q1539" t="str">
        <f t="shared" ref="Q1539:Q1584" si="42">IF(C1539="","",(1/EXP(C1539))   *   EXP(  -POWER( (C1539-K$3),2 ) / (2*K$4*K$4)   )    /    (K$4*SQRT(2*PI())))</f>
        <v/>
      </c>
    </row>
    <row r="1540" spans="1:17" ht="16.2" thickBot="1">
      <c r="A1540" s="184"/>
      <c r="B1540" s="187"/>
      <c r="D1540" s="168"/>
      <c r="E1540" s="201"/>
      <c r="F1540" s="170"/>
      <c r="G1540" s="171"/>
      <c r="H1540" s="171"/>
      <c r="N1540" s="189"/>
      <c r="O1540" s="189"/>
      <c r="Q1540" t="str">
        <f t="shared" si="42"/>
        <v/>
      </c>
    </row>
    <row r="1541" spans="1:17" ht="16.2" thickBot="1">
      <c r="A1541" s="184"/>
      <c r="B1541" s="187"/>
      <c r="D1541" s="168"/>
      <c r="E1541" s="201"/>
      <c r="F1541" s="170"/>
      <c r="G1541" s="171"/>
      <c r="H1541" s="171"/>
      <c r="N1541" s="189"/>
      <c r="O1541" s="189"/>
      <c r="Q1541" t="str">
        <f t="shared" si="42"/>
        <v/>
      </c>
    </row>
    <row r="1542" spans="1:17" ht="16.2" thickBot="1">
      <c r="A1542" s="184"/>
      <c r="B1542" s="187"/>
      <c r="D1542" s="168"/>
      <c r="E1542" s="201"/>
      <c r="F1542" s="170"/>
      <c r="G1542" s="171"/>
      <c r="H1542" s="171"/>
      <c r="N1542" s="189"/>
      <c r="O1542" s="189"/>
      <c r="Q1542" t="str">
        <f t="shared" si="42"/>
        <v/>
      </c>
    </row>
    <row r="1543" spans="1:17" ht="16.2" thickBot="1">
      <c r="A1543" s="184"/>
      <c r="B1543" s="187"/>
      <c r="D1543" s="168"/>
      <c r="E1543" s="201"/>
      <c r="F1543" s="170"/>
      <c r="G1543" s="171"/>
      <c r="H1543" s="171"/>
      <c r="N1543" s="189"/>
      <c r="O1543" s="189"/>
      <c r="Q1543" t="str">
        <f t="shared" si="42"/>
        <v/>
      </c>
    </row>
    <row r="1544" spans="1:17" ht="16.2" thickBot="1">
      <c r="A1544" s="184"/>
      <c r="B1544" s="187"/>
      <c r="D1544" s="168"/>
      <c r="E1544" s="201"/>
      <c r="F1544" s="170"/>
      <c r="G1544" s="171"/>
      <c r="H1544" s="171"/>
      <c r="N1544" s="189"/>
      <c r="O1544" s="189"/>
      <c r="Q1544" t="str">
        <f t="shared" si="42"/>
        <v/>
      </c>
    </row>
    <row r="1545" spans="1:17" ht="16.2" thickBot="1">
      <c r="A1545" s="184"/>
      <c r="B1545" s="187"/>
      <c r="D1545" s="168"/>
      <c r="E1545" s="201"/>
      <c r="F1545" s="170"/>
      <c r="G1545" s="171"/>
      <c r="H1545" s="171"/>
      <c r="N1545" s="189"/>
      <c r="O1545" s="189"/>
      <c r="Q1545" t="str">
        <f t="shared" si="42"/>
        <v/>
      </c>
    </row>
    <row r="1546" spans="1:17" ht="16.2" thickBot="1">
      <c r="A1546" s="184"/>
      <c r="B1546" s="187"/>
      <c r="D1546" s="168"/>
      <c r="E1546" s="201"/>
      <c r="F1546" s="170"/>
      <c r="G1546" s="171"/>
      <c r="H1546" s="171"/>
      <c r="N1546" s="189"/>
      <c r="O1546" s="189"/>
      <c r="Q1546" t="str">
        <f t="shared" si="42"/>
        <v/>
      </c>
    </row>
    <row r="1547" spans="1:17" ht="16.2" thickBot="1">
      <c r="A1547" s="184"/>
      <c r="B1547" s="187"/>
      <c r="D1547" s="168"/>
      <c r="E1547" s="201"/>
      <c r="F1547" s="170"/>
      <c r="G1547" s="171"/>
      <c r="H1547" s="171"/>
      <c r="N1547" s="189"/>
      <c r="O1547" s="189"/>
      <c r="Q1547" t="str">
        <f t="shared" si="42"/>
        <v/>
      </c>
    </row>
    <row r="1548" spans="1:17" ht="16.2" thickBot="1">
      <c r="A1548" s="184"/>
      <c r="B1548" s="187"/>
      <c r="D1548" s="168"/>
      <c r="E1548" s="201"/>
      <c r="F1548" s="170"/>
      <c r="G1548" s="171"/>
      <c r="H1548" s="171"/>
      <c r="N1548" s="189"/>
      <c r="O1548" s="189"/>
      <c r="Q1548" t="str">
        <f t="shared" si="42"/>
        <v/>
      </c>
    </row>
    <row r="1549" spans="1:17" ht="16.2" thickBot="1">
      <c r="A1549" s="184"/>
      <c r="B1549" s="187"/>
      <c r="D1549" s="168"/>
      <c r="E1549" s="201"/>
      <c r="F1549" s="170"/>
      <c r="G1549" s="171"/>
      <c r="H1549" s="171"/>
      <c r="N1549" s="189"/>
      <c r="O1549" s="189"/>
      <c r="Q1549" t="str">
        <f t="shared" si="42"/>
        <v/>
      </c>
    </row>
    <row r="1550" spans="1:17" ht="16.2" thickBot="1">
      <c r="A1550" s="184"/>
      <c r="B1550" s="187"/>
      <c r="D1550" s="168"/>
      <c r="E1550" s="201"/>
      <c r="F1550" s="170"/>
      <c r="G1550" s="171"/>
      <c r="H1550" s="171"/>
      <c r="N1550" s="189"/>
      <c r="O1550" s="189"/>
      <c r="Q1550" t="str">
        <f t="shared" si="42"/>
        <v/>
      </c>
    </row>
    <row r="1551" spans="1:17" ht="16.2" thickBot="1">
      <c r="A1551" s="184"/>
      <c r="B1551" s="187"/>
      <c r="D1551" s="168"/>
      <c r="E1551" s="201"/>
      <c r="F1551" s="170"/>
      <c r="G1551" s="171"/>
      <c r="H1551" s="171"/>
      <c r="N1551" s="189"/>
      <c r="O1551" s="189"/>
      <c r="Q1551" t="str">
        <f t="shared" si="42"/>
        <v/>
      </c>
    </row>
    <row r="1552" spans="1:17" ht="16.2" thickBot="1">
      <c r="A1552" s="184"/>
      <c r="B1552" s="187"/>
      <c r="D1552" s="168"/>
      <c r="E1552" s="201"/>
      <c r="F1552" s="170"/>
      <c r="G1552" s="171"/>
      <c r="H1552" s="171"/>
      <c r="N1552" s="189"/>
      <c r="O1552" s="189"/>
      <c r="Q1552" t="str">
        <f t="shared" si="42"/>
        <v/>
      </c>
    </row>
    <row r="1553" spans="1:17" ht="16.2" thickBot="1">
      <c r="A1553" s="184"/>
      <c r="B1553" s="187"/>
      <c r="D1553" s="168"/>
      <c r="E1553" s="201"/>
      <c r="F1553" s="170"/>
      <c r="G1553" s="171"/>
      <c r="H1553" s="171"/>
      <c r="N1553" s="189"/>
      <c r="O1553" s="189"/>
      <c r="Q1553" t="str">
        <f t="shared" si="42"/>
        <v/>
      </c>
    </row>
    <row r="1554" spans="1:17" ht="16.2" thickBot="1">
      <c r="A1554" s="184"/>
      <c r="B1554" s="187"/>
      <c r="D1554" s="168"/>
      <c r="E1554" s="201"/>
      <c r="F1554" s="170"/>
      <c r="G1554" s="171"/>
      <c r="H1554" s="171"/>
      <c r="N1554" s="189"/>
      <c r="O1554" s="189"/>
      <c r="Q1554" t="str">
        <f t="shared" si="42"/>
        <v/>
      </c>
    </row>
    <row r="1555" spans="1:17" ht="16.2" thickBot="1">
      <c r="A1555" s="184"/>
      <c r="B1555" s="187"/>
      <c r="D1555" s="168"/>
      <c r="E1555" s="201"/>
      <c r="F1555" s="170"/>
      <c r="G1555" s="171"/>
      <c r="H1555" s="171"/>
      <c r="N1555" s="189"/>
      <c r="O1555" s="189"/>
      <c r="Q1555" t="str">
        <f t="shared" si="42"/>
        <v/>
      </c>
    </row>
    <row r="1556" spans="1:17" ht="16.2" thickBot="1">
      <c r="A1556" s="184"/>
      <c r="B1556" s="187"/>
      <c r="D1556" s="168"/>
      <c r="E1556" s="201"/>
      <c r="F1556" s="170"/>
      <c r="G1556" s="171"/>
      <c r="H1556" s="171"/>
      <c r="N1556" s="189"/>
      <c r="O1556" s="189"/>
      <c r="Q1556" t="str">
        <f t="shared" si="42"/>
        <v/>
      </c>
    </row>
    <row r="1557" spans="1:17" ht="16.2" thickBot="1">
      <c r="A1557" s="184"/>
      <c r="B1557" s="187"/>
      <c r="D1557" s="168"/>
      <c r="E1557" s="201"/>
      <c r="F1557" s="170"/>
      <c r="G1557" s="171"/>
      <c r="H1557" s="171"/>
      <c r="N1557" s="189"/>
      <c r="O1557" s="189"/>
      <c r="Q1557" t="str">
        <f t="shared" si="42"/>
        <v/>
      </c>
    </row>
    <row r="1558" spans="1:17" ht="16.2" thickBot="1">
      <c r="A1558" s="184"/>
      <c r="B1558" s="187"/>
      <c r="D1558" s="168"/>
      <c r="E1558" s="201"/>
      <c r="F1558" s="170"/>
      <c r="G1558" s="171"/>
      <c r="H1558" s="171"/>
      <c r="N1558" s="189"/>
      <c r="O1558" s="189"/>
      <c r="Q1558" t="str">
        <f t="shared" si="42"/>
        <v/>
      </c>
    </row>
    <row r="1559" spans="1:17" ht="16.2" thickBot="1">
      <c r="A1559" s="184"/>
      <c r="B1559" s="187"/>
      <c r="D1559" s="168"/>
      <c r="E1559" s="201"/>
      <c r="F1559" s="170"/>
      <c r="G1559" s="171"/>
      <c r="H1559" s="171"/>
      <c r="N1559" s="189"/>
      <c r="O1559" s="189"/>
      <c r="Q1559" t="str">
        <f t="shared" si="42"/>
        <v/>
      </c>
    </row>
    <row r="1560" spans="1:17" ht="16.2" thickBot="1">
      <c r="A1560" s="184"/>
      <c r="B1560" s="187"/>
      <c r="D1560" s="168"/>
      <c r="E1560" s="201"/>
      <c r="F1560" s="170"/>
      <c r="G1560" s="171"/>
      <c r="H1560" s="171"/>
      <c r="N1560" s="189"/>
      <c r="O1560" s="189"/>
      <c r="Q1560" t="str">
        <f t="shared" si="42"/>
        <v/>
      </c>
    </row>
    <row r="1561" spans="1:17" ht="16.2" thickBot="1">
      <c r="A1561" s="184"/>
      <c r="B1561" s="187"/>
      <c r="D1561" s="168"/>
      <c r="E1561" s="201"/>
      <c r="F1561" s="170"/>
      <c r="G1561" s="171"/>
      <c r="H1561" s="171"/>
      <c r="N1561" s="189"/>
      <c r="O1561" s="189"/>
      <c r="Q1561" t="str">
        <f t="shared" si="42"/>
        <v/>
      </c>
    </row>
    <row r="1562" spans="1:17" ht="16.2" thickBot="1">
      <c r="A1562" s="184"/>
      <c r="B1562" s="187"/>
      <c r="D1562" s="168"/>
      <c r="E1562" s="201"/>
      <c r="F1562" s="170"/>
      <c r="G1562" s="171"/>
      <c r="H1562" s="171"/>
      <c r="N1562" s="189"/>
      <c r="O1562" s="189"/>
      <c r="Q1562" t="str">
        <f t="shared" si="42"/>
        <v/>
      </c>
    </row>
    <row r="1563" spans="1:17" ht="16.2" thickBot="1">
      <c r="A1563" s="184"/>
      <c r="B1563" s="187"/>
      <c r="D1563" s="168"/>
      <c r="E1563" s="201"/>
      <c r="F1563" s="170"/>
      <c r="G1563" s="171"/>
      <c r="H1563" s="171"/>
      <c r="N1563" s="189"/>
      <c r="O1563" s="189"/>
      <c r="Q1563" t="str">
        <f t="shared" si="42"/>
        <v/>
      </c>
    </row>
    <row r="1564" spans="1:17" ht="16.2" thickBot="1">
      <c r="A1564" s="184"/>
      <c r="B1564" s="187"/>
      <c r="D1564" s="168"/>
      <c r="E1564" s="201"/>
      <c r="F1564" s="170"/>
      <c r="G1564" s="171"/>
      <c r="H1564" s="171"/>
      <c r="N1564" s="189"/>
      <c r="O1564" s="189"/>
      <c r="Q1564" t="str">
        <f t="shared" si="42"/>
        <v/>
      </c>
    </row>
    <row r="1565" spans="1:17" ht="16.2" thickBot="1">
      <c r="A1565" s="184"/>
      <c r="B1565" s="187"/>
      <c r="D1565" s="168"/>
      <c r="E1565" s="201"/>
      <c r="F1565" s="170"/>
      <c r="G1565" s="171"/>
      <c r="H1565" s="171"/>
      <c r="N1565" s="189"/>
      <c r="O1565" s="189"/>
      <c r="Q1565" t="str">
        <f t="shared" si="42"/>
        <v/>
      </c>
    </row>
    <row r="1566" spans="1:17" ht="16.2" thickBot="1">
      <c r="A1566" s="184"/>
      <c r="B1566" s="187"/>
      <c r="D1566" s="168"/>
      <c r="E1566" s="201"/>
      <c r="F1566" s="170"/>
      <c r="G1566" s="171"/>
      <c r="H1566" s="171"/>
      <c r="N1566" s="189"/>
      <c r="O1566" s="189"/>
      <c r="Q1566" t="str">
        <f t="shared" si="42"/>
        <v/>
      </c>
    </row>
    <row r="1567" spans="1:17" ht="16.2" thickBot="1">
      <c r="A1567" s="184"/>
      <c r="B1567" s="187"/>
      <c r="D1567" s="168"/>
      <c r="E1567" s="201"/>
      <c r="F1567" s="170"/>
      <c r="G1567" s="171"/>
      <c r="H1567" s="171"/>
      <c r="N1567" s="189"/>
      <c r="O1567" s="189"/>
      <c r="Q1567" t="str">
        <f t="shared" si="42"/>
        <v/>
      </c>
    </row>
    <row r="1568" spans="1:17" ht="16.2" thickBot="1">
      <c r="A1568" s="184"/>
      <c r="B1568" s="187"/>
      <c r="D1568" s="168"/>
      <c r="E1568" s="201"/>
      <c r="F1568" s="170"/>
      <c r="G1568" s="171"/>
      <c r="H1568" s="171"/>
      <c r="N1568" s="189"/>
      <c r="O1568" s="189"/>
      <c r="Q1568" t="str">
        <f t="shared" si="42"/>
        <v/>
      </c>
    </row>
    <row r="1569" spans="1:17" ht="16.2" thickBot="1">
      <c r="A1569" s="184"/>
      <c r="B1569" s="187"/>
      <c r="D1569" s="168"/>
      <c r="E1569" s="201"/>
      <c r="F1569" s="170"/>
      <c r="G1569" s="171"/>
      <c r="H1569" s="171"/>
      <c r="N1569" s="189"/>
      <c r="O1569" s="189"/>
      <c r="Q1569" t="str">
        <f t="shared" si="42"/>
        <v/>
      </c>
    </row>
    <row r="1570" spans="1:17" ht="16.2" thickBot="1">
      <c r="A1570" s="184"/>
      <c r="B1570" s="187"/>
      <c r="D1570" s="168"/>
      <c r="E1570" s="201"/>
      <c r="F1570" s="170"/>
      <c r="G1570" s="171"/>
      <c r="H1570" s="171"/>
      <c r="N1570" s="189"/>
      <c r="O1570" s="189"/>
      <c r="Q1570" t="str">
        <f t="shared" si="42"/>
        <v/>
      </c>
    </row>
    <row r="1571" spans="1:17" ht="16.2" thickBot="1">
      <c r="A1571" s="184"/>
      <c r="B1571" s="187"/>
      <c r="D1571" s="168"/>
      <c r="E1571" s="201"/>
      <c r="F1571" s="170"/>
      <c r="G1571" s="171"/>
      <c r="H1571" s="171"/>
      <c r="N1571" s="189"/>
      <c r="O1571" s="189"/>
      <c r="Q1571" t="str">
        <f t="shared" si="42"/>
        <v/>
      </c>
    </row>
    <row r="1572" spans="1:17" ht="16.2" thickBot="1">
      <c r="A1572" s="184"/>
      <c r="B1572" s="187"/>
      <c r="D1572" s="168"/>
      <c r="E1572" s="201"/>
      <c r="F1572" s="170"/>
      <c r="G1572" s="171"/>
      <c r="H1572" s="171"/>
      <c r="N1572" s="189"/>
      <c r="O1572" s="189"/>
      <c r="Q1572" t="str">
        <f t="shared" si="42"/>
        <v/>
      </c>
    </row>
    <row r="1573" spans="1:17" ht="16.2" thickBot="1">
      <c r="A1573" s="184"/>
      <c r="B1573" s="187"/>
      <c r="D1573" s="168"/>
      <c r="E1573" s="201"/>
      <c r="F1573" s="170"/>
      <c r="G1573" s="171"/>
      <c r="H1573" s="171"/>
      <c r="N1573" s="189"/>
      <c r="O1573" s="189"/>
      <c r="Q1573" t="str">
        <f t="shared" si="42"/>
        <v/>
      </c>
    </row>
    <row r="1574" spans="1:17" ht="16.2" thickBot="1">
      <c r="A1574" s="184"/>
      <c r="B1574" s="187"/>
      <c r="D1574" s="168"/>
      <c r="E1574" s="201"/>
      <c r="F1574" s="170"/>
      <c r="G1574" s="171"/>
      <c r="H1574" s="171"/>
      <c r="N1574" s="189"/>
      <c r="O1574" s="189"/>
      <c r="Q1574" t="str">
        <f t="shared" si="42"/>
        <v/>
      </c>
    </row>
    <row r="1575" spans="1:17" ht="16.2" thickBot="1">
      <c r="A1575" s="184"/>
      <c r="B1575" s="187"/>
      <c r="D1575" s="168"/>
      <c r="E1575" s="201"/>
      <c r="F1575" s="170"/>
      <c r="G1575" s="171"/>
      <c r="H1575" s="171"/>
      <c r="N1575" s="189"/>
      <c r="O1575" s="189"/>
      <c r="Q1575" t="str">
        <f t="shared" si="42"/>
        <v/>
      </c>
    </row>
    <row r="1576" spans="1:17" ht="16.2" thickBot="1">
      <c r="A1576" s="184"/>
      <c r="B1576" s="187"/>
      <c r="D1576" s="168"/>
      <c r="E1576" s="201"/>
      <c r="F1576" s="170"/>
      <c r="G1576" s="171"/>
      <c r="H1576" s="171"/>
      <c r="N1576" s="189"/>
      <c r="O1576" s="189"/>
      <c r="Q1576" t="str">
        <f t="shared" si="42"/>
        <v/>
      </c>
    </row>
    <row r="1577" spans="1:17" ht="16.2" thickBot="1">
      <c r="A1577" s="184"/>
      <c r="B1577" s="187"/>
      <c r="D1577" s="168"/>
      <c r="E1577" s="201"/>
      <c r="F1577" s="170"/>
      <c r="G1577" s="171"/>
      <c r="H1577" s="171"/>
      <c r="N1577" s="189"/>
      <c r="O1577" s="189"/>
      <c r="Q1577" t="str">
        <f t="shared" si="42"/>
        <v/>
      </c>
    </row>
    <row r="1578" spans="1:17" ht="16.2" thickBot="1">
      <c r="A1578" s="184"/>
      <c r="B1578" s="187"/>
      <c r="D1578" s="168"/>
      <c r="E1578" s="201"/>
      <c r="F1578" s="170"/>
      <c r="G1578" s="171"/>
      <c r="H1578" s="171"/>
      <c r="N1578" s="189"/>
      <c r="O1578" s="189"/>
      <c r="Q1578" t="str">
        <f t="shared" si="42"/>
        <v/>
      </c>
    </row>
    <row r="1579" spans="1:17" ht="16.2" thickBot="1">
      <c r="A1579" s="184"/>
      <c r="B1579" s="187"/>
      <c r="D1579" s="168"/>
      <c r="E1579" s="201"/>
      <c r="F1579" s="170"/>
      <c r="G1579" s="171"/>
      <c r="H1579" s="171"/>
      <c r="N1579" s="189"/>
      <c r="O1579" s="189"/>
      <c r="Q1579" t="str">
        <f t="shared" si="42"/>
        <v/>
      </c>
    </row>
    <row r="1580" spans="1:17" ht="16.2" thickBot="1">
      <c r="A1580" s="184"/>
      <c r="B1580" s="187"/>
      <c r="D1580" s="168"/>
      <c r="E1580" s="201"/>
      <c r="F1580" s="170"/>
      <c r="G1580" s="171"/>
      <c r="H1580" s="171"/>
      <c r="N1580" s="189"/>
      <c r="O1580" s="189"/>
      <c r="Q1580" t="str">
        <f t="shared" si="42"/>
        <v/>
      </c>
    </row>
    <row r="1581" spans="1:17" ht="16.2" thickBot="1">
      <c r="A1581" s="184"/>
      <c r="B1581" s="187"/>
      <c r="D1581" s="168"/>
      <c r="E1581" s="201"/>
      <c r="F1581" s="170"/>
      <c r="G1581" s="171"/>
      <c r="H1581" s="171"/>
      <c r="N1581" s="189"/>
      <c r="O1581" s="189"/>
      <c r="Q1581" t="str">
        <f t="shared" si="42"/>
        <v/>
      </c>
    </row>
    <row r="1582" spans="1:17" ht="16.2" thickBot="1">
      <c r="A1582" s="184"/>
      <c r="B1582" s="187"/>
      <c r="D1582" s="168"/>
      <c r="E1582" s="201"/>
      <c r="F1582" s="170"/>
      <c r="G1582" s="171"/>
      <c r="H1582" s="171"/>
      <c r="N1582" s="189"/>
      <c r="O1582" s="189"/>
      <c r="Q1582" t="str">
        <f t="shared" si="42"/>
        <v/>
      </c>
    </row>
    <row r="1583" spans="1:17" ht="16.2" thickBot="1">
      <c r="A1583" s="184"/>
      <c r="B1583" s="187"/>
      <c r="D1583" s="168"/>
      <c r="E1583" s="201"/>
      <c r="F1583" s="170"/>
      <c r="G1583" s="171"/>
      <c r="H1583" s="171"/>
      <c r="N1583" s="189"/>
      <c r="O1583" s="189"/>
      <c r="Q1583" t="str">
        <f t="shared" si="42"/>
        <v/>
      </c>
    </row>
    <row r="1584" spans="1:17" ht="16.2" thickBot="1">
      <c r="A1584" s="184"/>
      <c r="B1584" s="187"/>
      <c r="D1584" s="168"/>
      <c r="E1584" s="201"/>
      <c r="F1584" s="170"/>
      <c r="G1584" s="171"/>
      <c r="H1584" s="171"/>
      <c r="N1584" s="189"/>
      <c r="O1584" s="189"/>
      <c r="Q1584" t="str">
        <f t="shared" si="42"/>
        <v/>
      </c>
    </row>
    <row r="1585" spans="1:17" ht="16.2" thickBot="1">
      <c r="A1585" s="184"/>
      <c r="B1585" s="187"/>
      <c r="D1585" s="168"/>
      <c r="E1585" s="201"/>
      <c r="F1585" s="170"/>
      <c r="G1585" s="171"/>
      <c r="H1585" s="171"/>
      <c r="N1585" s="189"/>
      <c r="O1585" s="189"/>
      <c r="Q1585" t="str">
        <f t="shared" ref="Q1585:Q1606" si="43">IF(C1585="","",EXP(-POWER((C1585-K$3),2)/(2*K$4*K$4))/(K$4*SQRT(2*PI())))</f>
        <v/>
      </c>
    </row>
    <row r="1586" spans="1:17" ht="16.2" thickBot="1">
      <c r="A1586" s="184"/>
      <c r="B1586" s="187"/>
      <c r="D1586" s="168"/>
      <c r="E1586" s="201"/>
      <c r="F1586" s="170"/>
      <c r="G1586" s="171"/>
      <c r="H1586" s="171"/>
      <c r="N1586" s="189"/>
      <c r="O1586" s="189"/>
      <c r="Q1586" t="str">
        <f t="shared" si="43"/>
        <v/>
      </c>
    </row>
    <row r="1587" spans="1:17" ht="16.2" thickBot="1">
      <c r="A1587" s="184"/>
      <c r="B1587" s="187"/>
      <c r="D1587" s="168"/>
      <c r="E1587" s="201"/>
      <c r="F1587" s="170"/>
      <c r="G1587" s="171"/>
      <c r="H1587" s="171"/>
      <c r="N1587" s="189"/>
      <c r="O1587" s="189"/>
      <c r="Q1587" t="str">
        <f t="shared" si="43"/>
        <v/>
      </c>
    </row>
    <row r="1588" spans="1:17" ht="16.2" thickBot="1">
      <c r="A1588" s="184"/>
      <c r="B1588" s="187"/>
      <c r="D1588" s="168"/>
      <c r="E1588" s="201"/>
      <c r="F1588" s="170"/>
      <c r="G1588" s="171"/>
      <c r="H1588" s="171"/>
      <c r="N1588" s="189"/>
      <c r="O1588" s="189"/>
      <c r="Q1588" t="str">
        <f t="shared" si="43"/>
        <v/>
      </c>
    </row>
    <row r="1589" spans="1:17" ht="16.2" thickBot="1">
      <c r="A1589" s="184"/>
      <c r="B1589" s="187"/>
      <c r="D1589" s="168"/>
      <c r="E1589" s="201"/>
      <c r="F1589" s="170"/>
      <c r="G1589" s="171"/>
      <c r="H1589" s="171"/>
      <c r="N1589" s="189"/>
      <c r="O1589" s="189"/>
      <c r="Q1589" t="str">
        <f t="shared" si="43"/>
        <v/>
      </c>
    </row>
    <row r="1590" spans="1:17" ht="16.2" thickBot="1">
      <c r="A1590" s="184"/>
      <c r="B1590" s="187"/>
      <c r="D1590" s="168"/>
      <c r="E1590" s="201"/>
      <c r="F1590" s="170"/>
      <c r="G1590" s="171"/>
      <c r="H1590" s="171"/>
      <c r="N1590" s="189"/>
      <c r="O1590" s="189"/>
      <c r="Q1590" t="str">
        <f t="shared" si="43"/>
        <v/>
      </c>
    </row>
    <row r="1591" spans="1:17" ht="16.2" thickBot="1">
      <c r="A1591" s="184"/>
      <c r="B1591" s="187"/>
      <c r="D1591" s="168"/>
      <c r="E1591" s="201"/>
      <c r="F1591" s="170"/>
      <c r="G1591" s="171"/>
      <c r="H1591" s="171"/>
      <c r="N1591" s="189"/>
      <c r="O1591" s="189"/>
      <c r="Q1591" t="str">
        <f t="shared" si="43"/>
        <v/>
      </c>
    </row>
    <row r="1592" spans="1:17" ht="16.2" thickBot="1">
      <c r="A1592" s="184"/>
      <c r="B1592" s="187"/>
      <c r="D1592" s="168"/>
      <c r="E1592" s="201"/>
      <c r="F1592" s="170"/>
      <c r="G1592" s="171"/>
      <c r="H1592" s="171"/>
      <c r="N1592" s="189"/>
      <c r="O1592" s="189"/>
      <c r="Q1592" t="str">
        <f t="shared" si="43"/>
        <v/>
      </c>
    </row>
    <row r="1593" spans="1:17" ht="16.2" thickBot="1">
      <c r="A1593" s="184"/>
      <c r="B1593" s="187"/>
      <c r="D1593" s="168"/>
      <c r="E1593" s="201"/>
      <c r="F1593" s="170"/>
      <c r="G1593" s="171"/>
      <c r="H1593" s="171"/>
      <c r="N1593" s="189"/>
      <c r="O1593" s="189"/>
      <c r="Q1593" t="str">
        <f t="shared" si="43"/>
        <v/>
      </c>
    </row>
    <row r="1594" spans="1:17" ht="16.2" thickBot="1">
      <c r="A1594" s="184"/>
      <c r="B1594" s="187"/>
      <c r="D1594" s="168"/>
      <c r="E1594" s="201"/>
      <c r="F1594" s="170"/>
      <c r="G1594" s="171"/>
      <c r="H1594" s="171"/>
      <c r="N1594" s="189"/>
      <c r="O1594" s="189"/>
      <c r="Q1594" t="str">
        <f t="shared" si="43"/>
        <v/>
      </c>
    </row>
    <row r="1595" spans="1:17" ht="16.2" thickBot="1">
      <c r="A1595" s="184"/>
      <c r="B1595" s="187"/>
      <c r="D1595" s="168"/>
      <c r="E1595" s="201"/>
      <c r="F1595" s="170"/>
      <c r="G1595" s="171"/>
      <c r="H1595" s="171"/>
      <c r="N1595" s="189"/>
      <c r="O1595" s="189"/>
      <c r="Q1595" t="str">
        <f t="shared" si="43"/>
        <v/>
      </c>
    </row>
    <row r="1596" spans="1:17" ht="16.2" thickBot="1">
      <c r="A1596" s="184"/>
      <c r="B1596" s="187"/>
      <c r="D1596" s="168"/>
      <c r="E1596" s="201"/>
      <c r="F1596" s="170"/>
      <c r="G1596" s="171"/>
      <c r="H1596" s="171"/>
      <c r="N1596" s="189"/>
      <c r="O1596" s="189"/>
      <c r="Q1596" t="str">
        <f t="shared" si="43"/>
        <v/>
      </c>
    </row>
    <row r="1597" spans="1:17" ht="16.2" thickBot="1">
      <c r="A1597" s="184"/>
      <c r="B1597" s="187"/>
      <c r="D1597" s="168"/>
      <c r="E1597" s="201"/>
      <c r="F1597" s="170"/>
      <c r="G1597" s="171"/>
      <c r="H1597" s="171"/>
      <c r="N1597" s="189"/>
      <c r="O1597" s="189"/>
      <c r="Q1597" t="str">
        <f t="shared" si="43"/>
        <v/>
      </c>
    </row>
    <row r="1598" spans="1:17" ht="16.2" thickBot="1">
      <c r="A1598" s="184"/>
      <c r="B1598" s="187"/>
      <c r="D1598" s="168"/>
      <c r="E1598" s="201"/>
      <c r="F1598" s="170"/>
      <c r="G1598" s="171"/>
      <c r="H1598" s="171"/>
      <c r="N1598" s="189"/>
      <c r="O1598" s="189"/>
      <c r="Q1598" t="str">
        <f t="shared" si="43"/>
        <v/>
      </c>
    </row>
    <row r="1599" spans="1:17" ht="16.2" thickBot="1">
      <c r="A1599" s="184"/>
      <c r="B1599" s="187"/>
      <c r="D1599" s="168"/>
      <c r="E1599" s="201"/>
      <c r="F1599" s="170"/>
      <c r="G1599" s="171"/>
      <c r="H1599" s="171"/>
      <c r="N1599" s="189"/>
      <c r="O1599" s="189"/>
      <c r="Q1599" t="str">
        <f t="shared" si="43"/>
        <v/>
      </c>
    </row>
    <row r="1600" spans="1:17" ht="16.2" thickBot="1">
      <c r="A1600" s="184"/>
      <c r="B1600" s="187"/>
      <c r="D1600" s="168"/>
      <c r="E1600" s="201"/>
      <c r="F1600" s="170"/>
      <c r="G1600" s="171"/>
      <c r="H1600" s="171"/>
      <c r="N1600" s="189"/>
      <c r="O1600" s="189"/>
      <c r="Q1600" t="str">
        <f t="shared" si="43"/>
        <v/>
      </c>
    </row>
    <row r="1601" spans="1:17" ht="16.2" thickBot="1">
      <c r="A1601" s="184"/>
      <c r="B1601" s="187"/>
      <c r="D1601" s="168"/>
      <c r="E1601" s="201"/>
      <c r="F1601" s="170"/>
      <c r="G1601" s="171"/>
      <c r="H1601" s="171"/>
      <c r="N1601" s="189"/>
      <c r="O1601" s="189"/>
      <c r="Q1601" t="str">
        <f t="shared" si="43"/>
        <v/>
      </c>
    </row>
    <row r="1602" spans="1:17" ht="16.2" thickBot="1">
      <c r="A1602" s="184"/>
      <c r="B1602" s="187"/>
      <c r="D1602" s="168"/>
      <c r="E1602" s="201"/>
      <c r="F1602" s="170"/>
      <c r="G1602" s="171"/>
      <c r="H1602" s="171"/>
      <c r="N1602" s="189"/>
      <c r="O1602" s="189"/>
      <c r="Q1602" t="str">
        <f t="shared" si="43"/>
        <v/>
      </c>
    </row>
    <row r="1603" spans="1:17" ht="16.2" thickBot="1">
      <c r="A1603" s="184"/>
      <c r="B1603" s="187"/>
      <c r="D1603" s="168"/>
      <c r="E1603" s="201"/>
      <c r="F1603" s="170"/>
      <c r="G1603" s="171"/>
      <c r="H1603" s="171"/>
      <c r="N1603" s="189"/>
      <c r="O1603" s="189"/>
      <c r="Q1603" t="str">
        <f t="shared" si="43"/>
        <v/>
      </c>
    </row>
    <row r="1604" spans="1:17" ht="16.2" thickBot="1">
      <c r="A1604" s="184"/>
      <c r="B1604" s="187"/>
      <c r="D1604" s="168"/>
      <c r="E1604" s="201"/>
      <c r="F1604" s="170"/>
      <c r="G1604" s="171"/>
      <c r="H1604" s="171"/>
      <c r="N1604" s="189"/>
      <c r="O1604" s="189"/>
      <c r="Q1604" t="str">
        <f t="shared" si="43"/>
        <v/>
      </c>
    </row>
    <row r="1605" spans="1:17" ht="16.2" thickBot="1">
      <c r="A1605" s="184"/>
      <c r="B1605" s="187"/>
      <c r="D1605" s="168"/>
      <c r="E1605" s="201"/>
      <c r="F1605" s="170"/>
      <c r="G1605" s="171"/>
      <c r="H1605" s="171"/>
      <c r="N1605" s="189"/>
      <c r="O1605" s="189"/>
      <c r="Q1605" t="str">
        <f t="shared" si="43"/>
        <v/>
      </c>
    </row>
    <row r="1606" spans="1:17" ht="16.2" thickBot="1">
      <c r="A1606" s="184"/>
      <c r="B1606" s="187"/>
      <c r="D1606" s="168"/>
      <c r="E1606" s="201"/>
      <c r="F1606" s="170"/>
      <c r="G1606" s="171"/>
      <c r="H1606" s="171"/>
      <c r="N1606" s="189"/>
      <c r="O1606" s="189"/>
      <c r="Q1606" t="str">
        <f t="shared" si="43"/>
        <v/>
      </c>
    </row>
    <row r="1607" spans="1:17" ht="16.2" thickBot="1">
      <c r="A1607" s="184"/>
      <c r="B1607" s="187"/>
      <c r="D1607" s="168"/>
      <c r="E1607" s="201"/>
      <c r="F1607" s="170"/>
      <c r="G1607" s="171"/>
      <c r="H1607" s="171"/>
      <c r="N1607" s="189"/>
      <c r="O1607" s="189"/>
      <c r="Q1607" t="str">
        <f t="shared" ref="Q1607:Q1608" si="44">IF(C1607="","",EXP(-POWER((EXP(C1607)-K$3),2)/(2*K$4*K$4))/(K$4*SQRT(2*PI())))</f>
        <v/>
      </c>
    </row>
    <row r="1608" spans="1:17" ht="16.2" thickBot="1">
      <c r="A1608" s="184"/>
      <c r="B1608" s="187"/>
      <c r="D1608" s="168"/>
      <c r="E1608" s="201"/>
      <c r="F1608" s="170"/>
      <c r="G1608" s="171"/>
      <c r="H1608" s="171"/>
      <c r="N1608" s="189"/>
      <c r="O1608" s="189"/>
      <c r="Q1608" t="str">
        <f t="shared" si="44"/>
        <v/>
      </c>
    </row>
    <row r="1609" spans="1:17" ht="16.2" thickBot="1">
      <c r="A1609" s="184"/>
      <c r="B1609" s="187"/>
      <c r="D1609" s="168"/>
      <c r="E1609" s="201"/>
      <c r="F1609" s="170"/>
      <c r="G1609" s="171"/>
      <c r="H1609" s="171"/>
      <c r="N1609" s="189"/>
      <c r="O1609" s="189"/>
    </row>
    <row r="1610" spans="1:17" ht="16.2" thickBot="1">
      <c r="A1610" s="184"/>
      <c r="B1610" s="187"/>
      <c r="D1610" s="168"/>
      <c r="E1610" s="201"/>
      <c r="F1610" s="170"/>
      <c r="G1610" s="171"/>
      <c r="H1610" s="171"/>
      <c r="N1610" s="189"/>
      <c r="O1610" s="189"/>
    </row>
    <row r="1611" spans="1:17" ht="16.2" thickBot="1">
      <c r="A1611" s="184"/>
      <c r="B1611" s="187"/>
      <c r="D1611" s="168"/>
      <c r="E1611" s="201"/>
      <c r="F1611" s="170"/>
      <c r="G1611" s="171"/>
      <c r="H1611" s="171"/>
      <c r="N1611" s="189"/>
      <c r="O1611" s="189"/>
    </row>
    <row r="1612" spans="1:17" ht="16.2" thickBot="1">
      <c r="A1612" s="184"/>
      <c r="B1612" s="187"/>
      <c r="D1612" s="168"/>
      <c r="E1612" s="201"/>
      <c r="F1612" s="170"/>
      <c r="G1612" s="171"/>
      <c r="H1612" s="171"/>
      <c r="N1612" s="189"/>
      <c r="O1612" s="189"/>
    </row>
    <row r="1613" spans="1:17" ht="16.2" thickBot="1">
      <c r="A1613" s="184"/>
      <c r="B1613" s="187"/>
      <c r="D1613" s="168"/>
      <c r="E1613" s="201"/>
      <c r="F1613" s="170"/>
      <c r="G1613" s="171"/>
      <c r="H1613" s="171"/>
      <c r="N1613" s="189"/>
      <c r="O1613" s="189"/>
    </row>
    <row r="1614" spans="1:17" ht="16.2" thickBot="1">
      <c r="A1614" s="184"/>
      <c r="B1614" s="187"/>
      <c r="D1614" s="168"/>
      <c r="E1614" s="201"/>
      <c r="F1614" s="170"/>
      <c r="G1614" s="171"/>
      <c r="H1614" s="171"/>
      <c r="N1614" s="189"/>
      <c r="O1614" s="189"/>
    </row>
    <row r="1615" spans="1:17" ht="16.2" thickBot="1">
      <c r="A1615" s="184"/>
      <c r="B1615" s="187"/>
      <c r="D1615" s="168"/>
      <c r="E1615" s="201"/>
      <c r="F1615" s="170"/>
      <c r="G1615" s="171"/>
      <c r="H1615" s="171"/>
      <c r="N1615" s="189"/>
      <c r="O1615" s="189"/>
    </row>
    <row r="1616" spans="1:17" ht="16.2" thickBot="1">
      <c r="A1616" s="184"/>
      <c r="B1616" s="187"/>
      <c r="D1616" s="168"/>
      <c r="E1616" s="201"/>
      <c r="F1616" s="170"/>
      <c r="G1616" s="171"/>
      <c r="H1616" s="171"/>
      <c r="N1616" s="189"/>
      <c r="O1616" s="189"/>
    </row>
    <row r="1617" spans="1:15" ht="16.2" thickBot="1">
      <c r="A1617" s="184"/>
      <c r="B1617" s="187"/>
      <c r="D1617" s="168"/>
      <c r="E1617" s="201"/>
      <c r="F1617" s="170"/>
      <c r="G1617" s="171"/>
      <c r="H1617" s="171"/>
      <c r="N1617" s="189"/>
      <c r="O1617" s="189"/>
    </row>
    <row r="1618" spans="1:15" ht="16.2" thickBot="1">
      <c r="A1618" s="184"/>
      <c r="B1618" s="187"/>
      <c r="D1618" s="168"/>
      <c r="E1618" s="201"/>
      <c r="F1618" s="170"/>
      <c r="G1618" s="171"/>
      <c r="H1618" s="171"/>
      <c r="N1618" s="189"/>
      <c r="O1618" s="189"/>
    </row>
    <row r="1619" spans="1:15" ht="16.2" thickBot="1">
      <c r="A1619" s="184"/>
      <c r="B1619" s="187"/>
      <c r="D1619" s="168"/>
      <c r="E1619" s="201"/>
      <c r="F1619" s="170"/>
      <c r="G1619" s="171"/>
      <c r="H1619" s="171"/>
      <c r="N1619" s="189"/>
      <c r="O1619" s="189"/>
    </row>
    <row r="1620" spans="1:15" ht="16.2" thickBot="1">
      <c r="A1620" s="184"/>
      <c r="B1620" s="187"/>
      <c r="D1620" s="168"/>
      <c r="E1620" s="201"/>
      <c r="F1620" s="170"/>
      <c r="G1620" s="171"/>
      <c r="H1620" s="171"/>
      <c r="N1620" s="189"/>
      <c r="O1620" s="189"/>
    </row>
    <row r="1621" spans="1:15" ht="16.2" thickBot="1">
      <c r="A1621" s="184"/>
      <c r="B1621" s="187"/>
      <c r="D1621" s="168"/>
      <c r="E1621" s="201"/>
      <c r="F1621" s="170"/>
      <c r="G1621" s="171"/>
      <c r="H1621" s="171"/>
      <c r="N1621" s="189"/>
      <c r="O1621" s="189"/>
    </row>
    <row r="1622" spans="1:15" ht="16.2" thickBot="1">
      <c r="A1622" s="184"/>
      <c r="B1622" s="187"/>
      <c r="D1622" s="168"/>
      <c r="E1622" s="201"/>
      <c r="F1622" s="170"/>
      <c r="G1622" s="171"/>
      <c r="H1622" s="171"/>
      <c r="N1622" s="189"/>
      <c r="O1622" s="189"/>
    </row>
    <row r="1623" spans="1:15" ht="16.2" thickBot="1">
      <c r="A1623" s="184"/>
      <c r="B1623" s="187"/>
      <c r="D1623" s="168"/>
      <c r="E1623" s="201"/>
      <c r="F1623" s="170"/>
      <c r="G1623" s="171"/>
      <c r="H1623" s="171"/>
      <c r="N1623" s="189"/>
      <c r="O1623" s="189"/>
    </row>
    <row r="1624" spans="1:15" ht="16.2" thickBot="1">
      <c r="A1624" s="184"/>
      <c r="B1624" s="187"/>
      <c r="D1624" s="168"/>
      <c r="E1624" s="201"/>
      <c r="F1624" s="170"/>
      <c r="G1624" s="171"/>
      <c r="H1624" s="171"/>
      <c r="N1624" s="189"/>
      <c r="O1624" s="189"/>
    </row>
    <row r="1625" spans="1:15" ht="16.2" thickBot="1">
      <c r="A1625" s="184"/>
      <c r="B1625" s="187"/>
      <c r="D1625" s="168"/>
      <c r="E1625" s="201"/>
      <c r="F1625" s="170"/>
      <c r="G1625" s="171"/>
      <c r="H1625" s="171"/>
      <c r="N1625" s="189"/>
      <c r="O1625" s="189"/>
    </row>
    <row r="1626" spans="1:15" ht="16.2" thickBot="1">
      <c r="A1626" s="184"/>
      <c r="B1626" s="187"/>
      <c r="D1626" s="168"/>
      <c r="E1626" s="201"/>
      <c r="F1626" s="170"/>
      <c r="G1626" s="171"/>
      <c r="H1626" s="171"/>
      <c r="N1626" s="189"/>
      <c r="O1626" s="189"/>
    </row>
    <row r="1627" spans="1:15" ht="16.2" thickBot="1">
      <c r="A1627" s="184"/>
      <c r="B1627" s="187"/>
      <c r="D1627" s="168"/>
      <c r="E1627" s="201"/>
      <c r="F1627" s="170"/>
      <c r="G1627" s="171"/>
      <c r="H1627" s="171"/>
      <c r="N1627" s="189"/>
      <c r="O1627" s="189"/>
    </row>
    <row r="1628" spans="1:15" ht="16.2" thickBot="1">
      <c r="A1628" s="184"/>
      <c r="B1628" s="187"/>
      <c r="D1628" s="168"/>
      <c r="E1628" s="201"/>
      <c r="F1628" s="170"/>
      <c r="G1628" s="171"/>
      <c r="H1628" s="171"/>
      <c r="N1628" s="189"/>
      <c r="O1628" s="189"/>
    </row>
    <row r="1629" spans="1:15" ht="16.2" thickBot="1">
      <c r="A1629" s="184"/>
      <c r="B1629" s="187"/>
      <c r="D1629" s="168"/>
      <c r="E1629" s="201"/>
      <c r="F1629" s="170"/>
      <c r="G1629" s="171"/>
      <c r="H1629" s="171"/>
      <c r="N1629" s="189"/>
      <c r="O1629" s="189"/>
    </row>
    <row r="1630" spans="1:15" ht="16.2" thickBot="1">
      <c r="A1630" s="184"/>
      <c r="B1630" s="187"/>
      <c r="D1630" s="168"/>
      <c r="E1630" s="201"/>
      <c r="F1630" s="170"/>
      <c r="G1630" s="171"/>
      <c r="H1630" s="171"/>
      <c r="N1630" s="189"/>
      <c r="O1630" s="189"/>
    </row>
    <row r="1631" spans="1:15" ht="16.2" thickBot="1">
      <c r="A1631" s="184"/>
      <c r="B1631" s="187"/>
      <c r="D1631" s="168"/>
      <c r="E1631" s="201"/>
      <c r="F1631" s="170"/>
      <c r="G1631" s="171"/>
      <c r="H1631" s="171"/>
      <c r="N1631" s="189"/>
      <c r="O1631" s="189"/>
    </row>
    <row r="1632" spans="1:15" ht="16.2" thickBot="1">
      <c r="A1632" s="184"/>
      <c r="B1632" s="187"/>
      <c r="D1632" s="168"/>
      <c r="E1632" s="201"/>
      <c r="F1632" s="170"/>
      <c r="G1632" s="171"/>
      <c r="H1632" s="171"/>
      <c r="N1632" s="189"/>
      <c r="O1632" s="189"/>
    </row>
    <row r="1633" spans="1:15" ht="16.2" thickBot="1">
      <c r="A1633" s="184"/>
      <c r="B1633" s="187"/>
      <c r="D1633" s="168"/>
      <c r="E1633" s="201"/>
      <c r="F1633" s="170"/>
      <c r="G1633" s="171"/>
      <c r="H1633" s="171"/>
      <c r="N1633" s="189"/>
      <c r="O1633" s="189"/>
    </row>
    <row r="1634" spans="1:15" ht="16.2" thickBot="1">
      <c r="A1634" s="184"/>
      <c r="B1634" s="187"/>
      <c r="D1634" s="168"/>
      <c r="E1634" s="201"/>
      <c r="F1634" s="170"/>
      <c r="G1634" s="171"/>
      <c r="H1634" s="171"/>
      <c r="N1634" s="189"/>
      <c r="O1634" s="189"/>
    </row>
    <row r="1635" spans="1:15" ht="16.2" thickBot="1">
      <c r="A1635" s="184"/>
      <c r="B1635" s="187"/>
      <c r="D1635" s="168"/>
      <c r="E1635" s="201"/>
      <c r="F1635" s="170"/>
      <c r="G1635" s="171"/>
      <c r="H1635" s="171"/>
      <c r="N1635" s="189"/>
      <c r="O1635" s="189"/>
    </row>
    <row r="1636" spans="1:15" ht="16.2" thickBot="1">
      <c r="A1636" s="184"/>
      <c r="B1636" s="187"/>
      <c r="D1636" s="168"/>
      <c r="E1636" s="201"/>
      <c r="F1636" s="170"/>
      <c r="G1636" s="171"/>
      <c r="H1636" s="171"/>
      <c r="N1636" s="189"/>
      <c r="O1636" s="189"/>
    </row>
    <row r="1637" spans="1:15" ht="16.2" thickBot="1">
      <c r="A1637" s="184"/>
      <c r="B1637" s="187"/>
      <c r="D1637" s="168"/>
      <c r="E1637" s="201"/>
      <c r="F1637" s="170"/>
      <c r="G1637" s="171"/>
      <c r="H1637" s="171"/>
      <c r="N1637" s="189"/>
      <c r="O1637" s="189"/>
    </row>
    <row r="1638" spans="1:15" ht="16.2" thickBot="1">
      <c r="A1638" s="184"/>
      <c r="B1638" s="187"/>
      <c r="D1638" s="168"/>
      <c r="E1638" s="201"/>
      <c r="F1638" s="170"/>
      <c r="G1638" s="171"/>
      <c r="H1638" s="171"/>
      <c r="N1638" s="189"/>
      <c r="O1638" s="189"/>
    </row>
    <row r="1639" spans="1:15" ht="16.2" thickBot="1">
      <c r="A1639" s="184"/>
      <c r="B1639" s="187"/>
      <c r="D1639" s="168"/>
      <c r="E1639" s="201"/>
      <c r="F1639" s="170"/>
      <c r="G1639" s="171"/>
      <c r="H1639" s="171"/>
      <c r="N1639" s="189"/>
      <c r="O1639" s="189"/>
    </row>
    <row r="1640" spans="1:15" ht="16.2" thickBot="1">
      <c r="A1640" s="184"/>
      <c r="B1640" s="187"/>
      <c r="D1640" s="168"/>
      <c r="E1640" s="201"/>
      <c r="F1640" s="170"/>
      <c r="G1640" s="171"/>
      <c r="H1640" s="171"/>
      <c r="N1640" s="189"/>
      <c r="O1640" s="189"/>
    </row>
    <row r="1641" spans="1:15" ht="16.2" thickBot="1">
      <c r="A1641" s="184"/>
      <c r="B1641" s="187"/>
      <c r="D1641" s="168"/>
      <c r="E1641" s="201"/>
      <c r="F1641" s="170"/>
      <c r="G1641" s="171"/>
      <c r="H1641" s="171"/>
      <c r="N1641" s="189"/>
      <c r="O1641" s="189"/>
    </row>
    <row r="1642" spans="1:15" ht="16.2" thickBot="1">
      <c r="A1642" s="184"/>
      <c r="B1642" s="187"/>
      <c r="D1642" s="168"/>
      <c r="E1642" s="201"/>
      <c r="F1642" s="170"/>
      <c r="G1642" s="171"/>
      <c r="H1642" s="171"/>
      <c r="N1642" s="189"/>
      <c r="O1642" s="189"/>
    </row>
    <row r="1643" spans="1:15" ht="16.2" thickBot="1">
      <c r="A1643" s="184"/>
      <c r="B1643" s="187"/>
      <c r="D1643" s="168"/>
      <c r="E1643" s="201"/>
      <c r="F1643" s="170"/>
      <c r="G1643" s="171"/>
      <c r="H1643" s="171"/>
      <c r="N1643" s="189"/>
      <c r="O1643" s="189"/>
    </row>
    <row r="1644" spans="1:15" ht="16.2" thickBot="1">
      <c r="A1644" s="184"/>
      <c r="B1644" s="187"/>
      <c r="D1644" s="168"/>
      <c r="E1644" s="201"/>
      <c r="F1644" s="170"/>
      <c r="G1644" s="171"/>
      <c r="H1644" s="171"/>
      <c r="N1644" s="189"/>
      <c r="O1644" s="189"/>
    </row>
    <row r="1645" spans="1:15" ht="16.2" thickBot="1">
      <c r="A1645" s="184"/>
      <c r="B1645" s="187"/>
      <c r="D1645" s="168"/>
      <c r="E1645" s="201"/>
      <c r="F1645" s="170"/>
      <c r="G1645" s="171"/>
      <c r="H1645" s="171"/>
      <c r="N1645" s="189"/>
      <c r="O1645" s="189"/>
    </row>
    <row r="1646" spans="1:15" ht="16.2" thickBot="1">
      <c r="A1646" s="184"/>
      <c r="B1646" s="187"/>
      <c r="D1646" s="168"/>
      <c r="E1646" s="201"/>
      <c r="F1646" s="170"/>
      <c r="G1646" s="171"/>
      <c r="H1646" s="171"/>
      <c r="N1646" s="189"/>
      <c r="O1646" s="189"/>
    </row>
    <row r="1647" spans="1:15" ht="16.2" thickBot="1">
      <c r="A1647" s="184"/>
      <c r="B1647" s="187"/>
      <c r="D1647" s="168"/>
      <c r="E1647" s="201"/>
      <c r="F1647" s="170"/>
      <c r="G1647" s="171"/>
      <c r="H1647" s="171"/>
      <c r="N1647" s="189"/>
      <c r="O1647" s="189"/>
    </row>
    <row r="1648" spans="1:15" ht="16.2" thickBot="1">
      <c r="A1648" s="184"/>
      <c r="B1648" s="187"/>
      <c r="D1648" s="168"/>
      <c r="E1648" s="201"/>
      <c r="F1648" s="170"/>
      <c r="G1648" s="171"/>
      <c r="H1648" s="171"/>
      <c r="N1648" s="189"/>
      <c r="O1648" s="189"/>
    </row>
    <row r="1649" spans="1:15" ht="16.2" thickBot="1">
      <c r="A1649" s="184"/>
      <c r="B1649" s="187"/>
      <c r="D1649" s="168"/>
      <c r="E1649" s="201"/>
      <c r="F1649" s="170"/>
      <c r="G1649" s="171"/>
      <c r="H1649" s="171"/>
      <c r="N1649" s="189"/>
      <c r="O1649" s="189"/>
    </row>
    <row r="1650" spans="1:15" ht="16.2" thickBot="1">
      <c r="A1650" s="184"/>
      <c r="B1650" s="187"/>
      <c r="D1650" s="168"/>
      <c r="E1650" s="201"/>
      <c r="F1650" s="170"/>
      <c r="G1650" s="171"/>
      <c r="H1650" s="171"/>
      <c r="N1650" s="189"/>
      <c r="O1650" s="189"/>
    </row>
    <row r="1651" spans="1:15" ht="16.2" thickBot="1">
      <c r="A1651" s="184"/>
      <c r="B1651" s="187"/>
      <c r="D1651" s="168"/>
      <c r="E1651" s="201"/>
      <c r="F1651" s="170"/>
      <c r="G1651" s="171"/>
      <c r="H1651" s="171"/>
      <c r="N1651" s="189"/>
      <c r="O1651" s="189"/>
    </row>
    <row r="1652" spans="1:15" ht="16.2" thickBot="1">
      <c r="A1652" s="184"/>
      <c r="B1652" s="187"/>
      <c r="D1652" s="168"/>
      <c r="E1652" s="201"/>
      <c r="F1652" s="170"/>
      <c r="G1652" s="171"/>
      <c r="H1652" s="171"/>
      <c r="N1652" s="189"/>
      <c r="O1652" s="189"/>
    </row>
    <row r="1653" spans="1:15" ht="16.2" thickBot="1">
      <c r="A1653" s="184"/>
      <c r="B1653" s="187"/>
      <c r="D1653" s="168"/>
      <c r="E1653" s="201"/>
      <c r="F1653" s="170"/>
      <c r="G1653" s="171"/>
      <c r="H1653" s="171"/>
      <c r="N1653" s="189"/>
      <c r="O1653" s="189"/>
    </row>
    <row r="1654" spans="1:15" ht="16.2" thickBot="1">
      <c r="A1654" s="184"/>
      <c r="B1654" s="187"/>
      <c r="D1654" s="168"/>
      <c r="E1654" s="201"/>
      <c r="F1654" s="170"/>
      <c r="G1654" s="171"/>
      <c r="H1654" s="171"/>
      <c r="N1654" s="189"/>
      <c r="O1654" s="189"/>
    </row>
    <row r="1655" spans="1:15" ht="16.2" thickBot="1">
      <c r="A1655" s="184"/>
      <c r="B1655" s="187"/>
      <c r="D1655" s="168"/>
      <c r="E1655" s="201"/>
      <c r="F1655" s="170"/>
      <c r="G1655" s="171"/>
      <c r="H1655" s="171"/>
      <c r="N1655" s="189"/>
      <c r="O1655" s="189"/>
    </row>
    <row r="1656" spans="1:15" ht="16.2" thickBot="1">
      <c r="A1656" s="184"/>
      <c r="B1656" s="187"/>
      <c r="D1656" s="168"/>
      <c r="E1656" s="201"/>
      <c r="F1656" s="170"/>
      <c r="G1656" s="171"/>
      <c r="H1656" s="171"/>
      <c r="N1656" s="189"/>
      <c r="O1656" s="189"/>
    </row>
    <row r="1657" spans="1:15" ht="16.2" thickBot="1">
      <c r="A1657" s="184"/>
      <c r="B1657" s="187"/>
      <c r="D1657" s="168"/>
      <c r="E1657" s="201"/>
      <c r="F1657" s="170"/>
      <c r="G1657" s="171"/>
      <c r="H1657" s="171"/>
      <c r="N1657" s="189"/>
      <c r="O1657" s="189"/>
    </row>
    <row r="1658" spans="1:15" ht="16.2" thickBot="1">
      <c r="A1658" s="184"/>
      <c r="B1658" s="187"/>
      <c r="D1658" s="168"/>
      <c r="E1658" s="201"/>
      <c r="F1658" s="170"/>
      <c r="G1658" s="171"/>
      <c r="H1658" s="171"/>
      <c r="N1658" s="189"/>
      <c r="O1658" s="189"/>
    </row>
    <row r="1659" spans="1:15" ht="16.2" thickBot="1">
      <c r="A1659" s="184"/>
      <c r="B1659" s="187"/>
      <c r="D1659" s="168"/>
      <c r="E1659" s="201"/>
      <c r="F1659" s="170"/>
      <c r="G1659" s="171"/>
      <c r="H1659" s="171"/>
      <c r="N1659" s="189"/>
      <c r="O1659" s="189"/>
    </row>
    <row r="1660" spans="1:15" ht="16.2" thickBot="1">
      <c r="A1660" s="184"/>
      <c r="B1660" s="187"/>
      <c r="D1660" s="168"/>
      <c r="E1660" s="201"/>
      <c r="F1660" s="170"/>
      <c r="G1660" s="171"/>
      <c r="H1660" s="171"/>
      <c r="N1660" s="189"/>
      <c r="O1660" s="189"/>
    </row>
    <row r="1661" spans="1:15" ht="16.2" thickBot="1">
      <c r="A1661" s="184"/>
      <c r="B1661" s="187"/>
      <c r="D1661" s="168"/>
      <c r="E1661" s="201"/>
      <c r="F1661" s="170"/>
      <c r="G1661" s="171"/>
      <c r="H1661" s="171"/>
      <c r="N1661" s="189"/>
      <c r="O1661" s="189"/>
    </row>
    <row r="1662" spans="1:15" ht="16.2" thickBot="1">
      <c r="A1662" s="184"/>
      <c r="B1662" s="187"/>
      <c r="D1662" s="168"/>
      <c r="E1662" s="201"/>
      <c r="F1662" s="170"/>
      <c r="G1662" s="171"/>
      <c r="H1662" s="171"/>
      <c r="N1662" s="189"/>
      <c r="O1662" s="189"/>
    </row>
    <row r="1663" spans="1:15" ht="16.2" thickBot="1">
      <c r="A1663" s="184"/>
      <c r="B1663" s="187"/>
      <c r="D1663" s="168"/>
      <c r="E1663" s="201"/>
      <c r="F1663" s="170"/>
      <c r="G1663" s="171"/>
      <c r="H1663" s="171"/>
      <c r="N1663" s="189"/>
      <c r="O1663" s="189"/>
    </row>
    <row r="1664" spans="1:15" ht="16.2" thickBot="1">
      <c r="A1664" s="184"/>
      <c r="B1664" s="187"/>
      <c r="D1664" s="168"/>
      <c r="E1664" s="201"/>
      <c r="F1664" s="170"/>
      <c r="G1664" s="171"/>
      <c r="H1664" s="171"/>
      <c r="N1664" s="189"/>
      <c r="O1664" s="189"/>
    </row>
    <row r="1665" spans="1:15" ht="16.2" thickBot="1">
      <c r="A1665" s="184"/>
      <c r="B1665" s="187"/>
      <c r="D1665" s="168"/>
      <c r="E1665" s="201"/>
      <c r="F1665" s="170"/>
      <c r="G1665" s="171"/>
      <c r="H1665" s="171"/>
      <c r="N1665" s="189"/>
      <c r="O1665" s="189"/>
    </row>
    <row r="1666" spans="1:15" ht="16.2" thickBot="1">
      <c r="A1666" s="184"/>
      <c r="B1666" s="187"/>
      <c r="D1666" s="168"/>
      <c r="E1666" s="201"/>
      <c r="F1666" s="170"/>
      <c r="G1666" s="171"/>
      <c r="H1666" s="171"/>
      <c r="N1666" s="189"/>
      <c r="O1666" s="189"/>
    </row>
    <row r="1667" spans="1:15" ht="16.2" thickBot="1">
      <c r="A1667" s="184"/>
      <c r="B1667" s="187"/>
      <c r="D1667" s="168"/>
      <c r="E1667" s="201"/>
      <c r="F1667" s="170"/>
      <c r="G1667" s="171"/>
      <c r="H1667" s="171"/>
      <c r="N1667" s="189"/>
      <c r="O1667" s="189"/>
    </row>
    <row r="1668" spans="1:15" ht="16.2" thickBot="1">
      <c r="A1668" s="184"/>
      <c r="B1668" s="187"/>
      <c r="D1668" s="168"/>
      <c r="E1668" s="201"/>
      <c r="F1668" s="170"/>
      <c r="G1668" s="171"/>
      <c r="H1668" s="171"/>
      <c r="N1668" s="189"/>
      <c r="O1668" s="189"/>
    </row>
    <row r="1669" spans="1:15" ht="16.2" thickBot="1">
      <c r="A1669" s="184"/>
      <c r="B1669" s="187"/>
      <c r="D1669" s="168"/>
      <c r="E1669" s="201"/>
      <c r="F1669" s="170"/>
      <c r="G1669" s="171"/>
      <c r="H1669" s="171"/>
      <c r="N1669" s="189"/>
      <c r="O1669" s="189"/>
    </row>
    <row r="1670" spans="1:15" ht="16.2" thickBot="1">
      <c r="A1670" s="184"/>
      <c r="B1670" s="187"/>
      <c r="D1670" s="168"/>
      <c r="E1670" s="201"/>
      <c r="F1670" s="170"/>
      <c r="G1670" s="171"/>
      <c r="H1670" s="171"/>
      <c r="N1670" s="189"/>
      <c r="O1670" s="189"/>
    </row>
    <row r="1671" spans="1:15" ht="16.2" thickBot="1">
      <c r="A1671" s="184"/>
      <c r="B1671" s="187"/>
      <c r="D1671" s="168"/>
      <c r="E1671" s="201"/>
      <c r="F1671" s="170"/>
      <c r="G1671" s="171"/>
      <c r="H1671" s="171"/>
      <c r="N1671" s="189"/>
      <c r="O1671" s="189"/>
    </row>
    <row r="1672" spans="1:15" ht="16.2" thickBot="1">
      <c r="A1672" s="184"/>
      <c r="B1672" s="187"/>
      <c r="D1672" s="168"/>
      <c r="E1672" s="201"/>
      <c r="F1672" s="170"/>
      <c r="G1672" s="171"/>
      <c r="H1672" s="171"/>
      <c r="N1672" s="189"/>
      <c r="O1672" s="189"/>
    </row>
    <row r="1673" spans="1:15" ht="16.2" thickBot="1">
      <c r="A1673" s="184"/>
      <c r="B1673" s="187"/>
      <c r="D1673" s="168"/>
      <c r="E1673" s="201"/>
      <c r="F1673" s="170"/>
      <c r="G1673" s="171"/>
      <c r="H1673" s="171"/>
      <c r="N1673" s="189"/>
      <c r="O1673" s="189"/>
    </row>
    <row r="1674" spans="1:15" ht="16.2" thickBot="1">
      <c r="A1674" s="184"/>
      <c r="B1674" s="187"/>
      <c r="D1674" s="168"/>
      <c r="E1674" s="201"/>
      <c r="F1674" s="170"/>
      <c r="G1674" s="171"/>
      <c r="H1674" s="171"/>
      <c r="N1674" s="189"/>
      <c r="O1674" s="189"/>
    </row>
    <row r="1675" spans="1:15" ht="16.2" thickBot="1">
      <c r="A1675" s="184"/>
      <c r="B1675" s="187"/>
      <c r="D1675" s="168"/>
      <c r="E1675" s="201"/>
      <c r="F1675" s="170"/>
      <c r="G1675" s="171"/>
      <c r="H1675" s="171"/>
      <c r="N1675" s="189"/>
      <c r="O1675" s="189"/>
    </row>
    <row r="1676" spans="1:15" ht="16.2" thickBot="1">
      <c r="A1676" s="184"/>
      <c r="B1676" s="187"/>
      <c r="D1676" s="168"/>
      <c r="E1676" s="201"/>
      <c r="F1676" s="170"/>
      <c r="G1676" s="171"/>
      <c r="H1676" s="171"/>
      <c r="N1676" s="189"/>
      <c r="O1676" s="189"/>
    </row>
    <row r="1677" spans="1:15" ht="16.2" thickBot="1">
      <c r="A1677" s="184"/>
      <c r="B1677" s="187"/>
      <c r="D1677" s="168"/>
      <c r="E1677" s="201"/>
      <c r="F1677" s="170"/>
      <c r="G1677" s="171"/>
      <c r="H1677" s="171"/>
      <c r="N1677" s="189"/>
      <c r="O1677" s="189"/>
    </row>
    <row r="1678" spans="1:15" ht="16.2" thickBot="1">
      <c r="A1678" s="184"/>
      <c r="B1678" s="187"/>
      <c r="D1678" s="168"/>
      <c r="E1678" s="201"/>
      <c r="F1678" s="170"/>
      <c r="G1678" s="171"/>
      <c r="H1678" s="171"/>
      <c r="N1678" s="189"/>
      <c r="O1678" s="189"/>
    </row>
    <row r="1679" spans="1:15" ht="16.2" thickBot="1">
      <c r="A1679" s="184"/>
      <c r="B1679" s="187"/>
      <c r="D1679" s="168"/>
      <c r="E1679" s="201"/>
      <c r="F1679" s="170"/>
      <c r="G1679" s="171"/>
      <c r="H1679" s="171"/>
      <c r="N1679" s="189"/>
      <c r="O1679" s="189"/>
    </row>
    <row r="1680" spans="1:15" ht="16.2" thickBot="1">
      <c r="A1680" s="184"/>
      <c r="B1680" s="187"/>
      <c r="D1680" s="168"/>
      <c r="E1680" s="201"/>
      <c r="F1680" s="170"/>
      <c r="G1680" s="171"/>
      <c r="H1680" s="171"/>
      <c r="N1680" s="189"/>
      <c r="O1680" s="189"/>
    </row>
    <row r="1681" spans="1:15" ht="16.2" thickBot="1">
      <c r="A1681" s="184"/>
      <c r="B1681" s="187"/>
      <c r="D1681" s="168"/>
      <c r="E1681" s="201"/>
      <c r="F1681" s="170"/>
      <c r="G1681" s="171"/>
      <c r="H1681" s="171"/>
      <c r="N1681" s="189"/>
      <c r="O1681" s="189"/>
    </row>
    <row r="1682" spans="1:15" ht="16.2" thickBot="1">
      <c r="A1682" s="184"/>
      <c r="B1682" s="187"/>
      <c r="D1682" s="168"/>
      <c r="E1682" s="201"/>
      <c r="F1682" s="170"/>
      <c r="G1682" s="171"/>
      <c r="H1682" s="171"/>
      <c r="N1682" s="189"/>
      <c r="O1682" s="189"/>
    </row>
    <row r="1683" spans="1:15" ht="16.2" thickBot="1">
      <c r="A1683" s="184"/>
      <c r="B1683" s="187"/>
      <c r="D1683" s="168"/>
      <c r="E1683" s="201"/>
      <c r="F1683" s="170"/>
      <c r="G1683" s="171"/>
      <c r="H1683" s="171"/>
      <c r="N1683" s="189"/>
      <c r="O1683" s="189"/>
    </row>
    <row r="1684" spans="1:15" ht="16.2" thickBot="1">
      <c r="A1684" s="184"/>
      <c r="B1684" s="187"/>
      <c r="D1684" s="168"/>
      <c r="E1684" s="201"/>
      <c r="F1684" s="170"/>
      <c r="G1684" s="171"/>
      <c r="H1684" s="171"/>
      <c r="N1684" s="189"/>
      <c r="O1684" s="189"/>
    </row>
    <row r="1685" spans="1:15" ht="16.2" thickBot="1">
      <c r="A1685" s="184"/>
      <c r="B1685" s="187"/>
      <c r="D1685" s="168"/>
      <c r="E1685" s="201"/>
      <c r="F1685" s="170"/>
      <c r="G1685" s="171"/>
      <c r="H1685" s="171"/>
      <c r="N1685" s="189"/>
      <c r="O1685" s="189"/>
    </row>
    <row r="1686" spans="1:15" ht="16.2" thickBot="1">
      <c r="A1686" s="184"/>
      <c r="B1686" s="187"/>
      <c r="D1686" s="168"/>
      <c r="E1686" s="201"/>
      <c r="F1686" s="170"/>
      <c r="G1686" s="171"/>
      <c r="H1686" s="171"/>
      <c r="N1686" s="189"/>
      <c r="O1686" s="189"/>
    </row>
    <row r="1687" spans="1:15" ht="16.2" thickBot="1">
      <c r="A1687" s="184"/>
      <c r="B1687" s="187"/>
      <c r="D1687" s="168"/>
      <c r="E1687" s="201"/>
      <c r="F1687" s="170"/>
      <c r="G1687" s="171"/>
      <c r="H1687" s="171"/>
      <c r="N1687" s="189"/>
      <c r="O1687" s="189"/>
    </row>
    <row r="1688" spans="1:15" ht="16.2" thickBot="1">
      <c r="A1688" s="184"/>
      <c r="B1688" s="187"/>
      <c r="D1688" s="168"/>
      <c r="E1688" s="201"/>
      <c r="F1688" s="170"/>
      <c r="G1688" s="171"/>
      <c r="H1688" s="171"/>
      <c r="N1688" s="189"/>
      <c r="O1688" s="189"/>
    </row>
    <row r="1689" spans="1:15" ht="16.2" thickBot="1">
      <c r="A1689" s="184"/>
      <c r="B1689" s="187"/>
      <c r="D1689" s="168"/>
      <c r="E1689" s="201"/>
      <c r="F1689" s="170"/>
      <c r="G1689" s="171"/>
      <c r="H1689" s="171"/>
      <c r="N1689" s="189"/>
      <c r="O1689" s="189"/>
    </row>
    <row r="1690" spans="1:15" ht="16.2" thickBot="1">
      <c r="A1690" s="184"/>
      <c r="B1690" s="187"/>
      <c r="D1690" s="168"/>
      <c r="E1690" s="201"/>
      <c r="F1690" s="170"/>
      <c r="G1690" s="171"/>
      <c r="H1690" s="171"/>
      <c r="N1690" s="189"/>
      <c r="O1690" s="189"/>
    </row>
    <row r="1691" spans="1:15" ht="16.2" thickBot="1">
      <c r="A1691" s="184"/>
      <c r="B1691" s="187"/>
      <c r="D1691" s="168"/>
      <c r="E1691" s="201"/>
      <c r="F1691" s="170"/>
      <c r="G1691" s="171"/>
      <c r="H1691" s="171"/>
      <c r="N1691" s="189"/>
      <c r="O1691" s="189"/>
    </row>
    <row r="1692" spans="1:15" ht="16.2" thickBot="1">
      <c r="A1692" s="184"/>
      <c r="B1692" s="187"/>
      <c r="D1692" s="168"/>
      <c r="E1692" s="201"/>
      <c r="F1692" s="170"/>
      <c r="G1692" s="171"/>
      <c r="H1692" s="171"/>
      <c r="N1692" s="189"/>
      <c r="O1692" s="189"/>
    </row>
    <row r="1693" spans="1:15" ht="16.2" thickBot="1">
      <c r="A1693" s="184"/>
      <c r="B1693" s="187"/>
      <c r="D1693" s="168"/>
      <c r="E1693" s="201"/>
      <c r="F1693" s="170"/>
      <c r="G1693" s="171"/>
      <c r="H1693" s="171"/>
      <c r="N1693" s="189"/>
      <c r="O1693" s="189"/>
    </row>
    <row r="1694" spans="1:15" ht="16.2" thickBot="1">
      <c r="A1694" s="184"/>
      <c r="B1694" s="187"/>
      <c r="D1694" s="168"/>
      <c r="E1694" s="201"/>
      <c r="F1694" s="170"/>
      <c r="G1694" s="171"/>
      <c r="H1694" s="171"/>
      <c r="N1694" s="189"/>
      <c r="O1694" s="189"/>
    </row>
    <row r="1695" spans="1:15" ht="16.2" thickBot="1">
      <c r="A1695" s="184"/>
      <c r="B1695" s="187"/>
      <c r="D1695" s="168"/>
      <c r="E1695" s="201"/>
      <c r="F1695" s="170"/>
      <c r="G1695" s="171"/>
      <c r="H1695" s="171"/>
      <c r="N1695" s="189"/>
      <c r="O1695" s="189"/>
    </row>
    <row r="1696" spans="1:15" ht="16.2" thickBot="1">
      <c r="A1696" s="184"/>
      <c r="B1696" s="187"/>
      <c r="D1696" s="168"/>
      <c r="E1696" s="201"/>
      <c r="F1696" s="170"/>
      <c r="G1696" s="171"/>
      <c r="H1696" s="171"/>
      <c r="N1696" s="189"/>
      <c r="O1696" s="189"/>
    </row>
    <row r="1697" spans="1:15" ht="16.2" thickBot="1">
      <c r="A1697" s="184"/>
      <c r="B1697" s="187"/>
      <c r="D1697" s="168"/>
      <c r="E1697" s="201"/>
      <c r="F1697" s="170"/>
      <c r="G1697" s="171"/>
      <c r="H1697" s="171"/>
      <c r="N1697" s="189"/>
      <c r="O1697" s="189"/>
    </row>
    <row r="1698" spans="1:15" ht="16.2" thickBot="1">
      <c r="A1698" s="184"/>
      <c r="B1698" s="187"/>
      <c r="D1698" s="168"/>
      <c r="E1698" s="201"/>
      <c r="F1698" s="170"/>
      <c r="G1698" s="171"/>
      <c r="H1698" s="171"/>
      <c r="N1698" s="189"/>
      <c r="O1698" s="189"/>
    </row>
    <row r="1699" spans="1:15" ht="16.2" thickBot="1">
      <c r="A1699" s="184"/>
      <c r="B1699" s="187"/>
      <c r="D1699" s="168"/>
      <c r="E1699" s="201"/>
      <c r="F1699" s="170"/>
      <c r="G1699" s="171"/>
      <c r="H1699" s="171"/>
      <c r="N1699" s="189"/>
      <c r="O1699" s="189"/>
    </row>
    <row r="1700" spans="1:15" ht="16.2" thickBot="1">
      <c r="A1700" s="184"/>
      <c r="B1700" s="187"/>
      <c r="D1700" s="168"/>
      <c r="E1700" s="201"/>
      <c r="F1700" s="170"/>
      <c r="G1700" s="171"/>
      <c r="H1700" s="171"/>
      <c r="N1700" s="189"/>
      <c r="O1700" s="189"/>
    </row>
    <row r="1701" spans="1:15" ht="16.2" thickBot="1">
      <c r="A1701" s="184"/>
      <c r="B1701" s="187"/>
      <c r="D1701" s="168"/>
      <c r="E1701" s="201"/>
      <c r="F1701" s="170"/>
      <c r="G1701" s="171"/>
      <c r="H1701" s="171"/>
      <c r="N1701" s="189"/>
      <c r="O1701" s="189"/>
    </row>
    <row r="1702" spans="1:15" ht="16.2" thickBot="1">
      <c r="A1702" s="184"/>
      <c r="B1702" s="187"/>
      <c r="D1702" s="168"/>
      <c r="E1702" s="201"/>
      <c r="F1702" s="170"/>
      <c r="G1702" s="171"/>
      <c r="H1702" s="171"/>
      <c r="N1702" s="189"/>
      <c r="O1702" s="189"/>
    </row>
    <row r="1703" spans="1:15" ht="16.2" thickBot="1">
      <c r="A1703" s="184"/>
      <c r="B1703" s="187"/>
      <c r="D1703" s="168"/>
      <c r="E1703" s="201"/>
      <c r="F1703" s="170"/>
      <c r="G1703" s="171"/>
      <c r="H1703" s="171"/>
      <c r="N1703" s="189"/>
      <c r="O1703" s="189"/>
    </row>
    <row r="1704" spans="1:15" ht="16.2" thickBot="1">
      <c r="A1704" s="184"/>
      <c r="B1704" s="187"/>
      <c r="D1704" s="168"/>
      <c r="E1704" s="201"/>
      <c r="F1704" s="170"/>
      <c r="G1704" s="171"/>
      <c r="H1704" s="171"/>
      <c r="N1704" s="189"/>
      <c r="O1704" s="189"/>
    </row>
    <row r="1705" spans="1:15" ht="16.2" thickBot="1">
      <c r="A1705" s="184"/>
      <c r="B1705" s="187"/>
      <c r="D1705" s="168"/>
      <c r="E1705" s="201"/>
      <c r="F1705" s="170"/>
      <c r="G1705" s="171"/>
      <c r="H1705" s="171"/>
      <c r="N1705" s="189"/>
      <c r="O1705" s="189"/>
    </row>
    <row r="1706" spans="1:15" ht="16.2" thickBot="1">
      <c r="A1706" s="184"/>
      <c r="B1706" s="187"/>
      <c r="D1706" s="168"/>
      <c r="E1706" s="201"/>
      <c r="F1706" s="170"/>
      <c r="G1706" s="171"/>
      <c r="H1706" s="171"/>
      <c r="N1706" s="189"/>
      <c r="O1706" s="189"/>
    </row>
    <row r="1707" spans="1:15" ht="16.2" thickBot="1">
      <c r="A1707" s="184"/>
      <c r="B1707" s="187"/>
      <c r="D1707" s="168"/>
      <c r="E1707" s="201"/>
      <c r="F1707" s="170"/>
      <c r="G1707" s="171"/>
      <c r="H1707" s="171"/>
      <c r="N1707" s="189"/>
      <c r="O1707" s="189"/>
    </row>
    <row r="1708" spans="1:15" ht="16.2" thickBot="1">
      <c r="A1708" s="184"/>
      <c r="B1708" s="187"/>
      <c r="D1708" s="168"/>
      <c r="E1708" s="201"/>
      <c r="F1708" s="170"/>
      <c r="G1708" s="171"/>
      <c r="H1708" s="171"/>
      <c r="N1708" s="189"/>
      <c r="O1708" s="189"/>
    </row>
    <row r="1709" spans="1:15" ht="16.2" thickBot="1">
      <c r="A1709" s="184"/>
      <c r="B1709" s="187"/>
      <c r="D1709" s="168"/>
      <c r="E1709" s="201"/>
      <c r="F1709" s="170"/>
      <c r="G1709" s="171"/>
      <c r="H1709" s="171"/>
      <c r="N1709" s="189"/>
      <c r="O1709" s="189"/>
    </row>
    <row r="1710" spans="1:15" ht="16.2" thickBot="1">
      <c r="A1710" s="184"/>
      <c r="B1710" s="187"/>
      <c r="D1710" s="168"/>
      <c r="E1710" s="201"/>
      <c r="F1710" s="170"/>
      <c r="G1710" s="171"/>
      <c r="H1710" s="171"/>
      <c r="N1710" s="189"/>
      <c r="O1710" s="189"/>
    </row>
    <row r="1711" spans="1:15" ht="16.2" thickBot="1">
      <c r="A1711" s="184"/>
      <c r="B1711" s="187"/>
      <c r="D1711" s="168"/>
      <c r="E1711" s="201"/>
      <c r="F1711" s="170"/>
      <c r="G1711" s="171"/>
      <c r="H1711" s="171"/>
      <c r="N1711" s="189"/>
      <c r="O1711" s="189"/>
    </row>
    <row r="1712" spans="1:15" ht="16.2" thickBot="1">
      <c r="A1712" s="184"/>
      <c r="B1712" s="187"/>
      <c r="D1712" s="168"/>
      <c r="E1712" s="201"/>
      <c r="F1712" s="170"/>
      <c r="G1712" s="171"/>
      <c r="H1712" s="171"/>
      <c r="N1712" s="189"/>
      <c r="O1712" s="189"/>
    </row>
    <row r="1713" spans="1:15" ht="16.2" thickBot="1">
      <c r="A1713" s="184"/>
      <c r="B1713" s="187"/>
      <c r="D1713" s="168"/>
      <c r="E1713" s="201"/>
      <c r="F1713" s="170"/>
      <c r="G1713" s="171"/>
      <c r="H1713" s="171"/>
      <c r="N1713" s="189"/>
      <c r="O1713" s="189"/>
    </row>
    <row r="1714" spans="1:15" ht="16.2" thickBot="1">
      <c r="A1714" s="184"/>
      <c r="B1714" s="187"/>
      <c r="D1714" s="168"/>
      <c r="E1714" s="201"/>
      <c r="F1714" s="170"/>
      <c r="G1714" s="171"/>
      <c r="H1714" s="171"/>
      <c r="N1714" s="189"/>
      <c r="O1714" s="189"/>
    </row>
    <row r="1715" spans="1:15" ht="16.2" thickBot="1">
      <c r="A1715" s="184"/>
      <c r="B1715" s="187"/>
      <c r="D1715" s="168"/>
      <c r="E1715" s="201"/>
      <c r="F1715" s="170"/>
      <c r="G1715" s="171"/>
      <c r="H1715" s="171"/>
      <c r="N1715" s="189"/>
      <c r="O1715" s="189"/>
    </row>
    <row r="1716" spans="1:15" ht="16.2" thickBot="1">
      <c r="A1716" s="184"/>
      <c r="B1716" s="187"/>
      <c r="D1716" s="168"/>
      <c r="E1716" s="201"/>
      <c r="F1716" s="170"/>
      <c r="G1716" s="171"/>
      <c r="H1716" s="171"/>
      <c r="N1716" s="189"/>
      <c r="O1716" s="189"/>
    </row>
    <row r="1717" spans="1:15" ht="16.2" thickBot="1">
      <c r="A1717" s="184"/>
      <c r="B1717" s="187"/>
      <c r="D1717" s="168"/>
      <c r="E1717" s="201"/>
      <c r="F1717" s="170"/>
      <c r="G1717" s="171"/>
      <c r="H1717" s="171"/>
      <c r="N1717" s="189"/>
      <c r="O1717" s="189"/>
    </row>
    <row r="1718" spans="1:15" ht="16.2" thickBot="1">
      <c r="A1718" s="184"/>
      <c r="B1718" s="187"/>
      <c r="D1718" s="168"/>
      <c r="E1718" s="201"/>
      <c r="F1718" s="170"/>
      <c r="G1718" s="171"/>
      <c r="H1718" s="171"/>
      <c r="N1718" s="189"/>
      <c r="O1718" s="189"/>
    </row>
    <row r="1719" spans="1:15" ht="16.2" thickBot="1">
      <c r="A1719" s="184"/>
      <c r="B1719" s="187"/>
      <c r="D1719" s="168"/>
      <c r="E1719" s="201"/>
      <c r="F1719" s="170"/>
      <c r="G1719" s="171"/>
      <c r="H1719" s="171"/>
      <c r="N1719" s="189"/>
      <c r="O1719" s="189"/>
    </row>
    <row r="1720" spans="1:15" ht="16.2" thickBot="1">
      <c r="A1720" s="184"/>
      <c r="B1720" s="187"/>
      <c r="D1720" s="168"/>
      <c r="E1720" s="201"/>
      <c r="F1720" s="170"/>
      <c r="G1720" s="171"/>
      <c r="H1720" s="171"/>
      <c r="N1720" s="189"/>
      <c r="O1720" s="189"/>
    </row>
    <row r="1721" spans="1:15" ht="16.2" thickBot="1">
      <c r="A1721" s="184"/>
      <c r="B1721" s="187"/>
      <c r="D1721" s="168"/>
      <c r="E1721" s="201"/>
      <c r="F1721" s="170"/>
      <c r="G1721" s="171"/>
      <c r="H1721" s="171"/>
      <c r="N1721" s="189"/>
      <c r="O1721" s="189"/>
    </row>
    <row r="1722" spans="1:15" ht="16.2" thickBot="1">
      <c r="A1722" s="184"/>
      <c r="B1722" s="187"/>
      <c r="D1722" s="168"/>
      <c r="E1722" s="201"/>
      <c r="F1722" s="170"/>
      <c r="G1722" s="171"/>
      <c r="H1722" s="171"/>
      <c r="N1722" s="189"/>
      <c r="O1722" s="189"/>
    </row>
    <row r="1723" spans="1:15" ht="16.2" thickBot="1">
      <c r="A1723" s="184"/>
      <c r="B1723" s="187"/>
      <c r="D1723" s="168"/>
      <c r="E1723" s="201"/>
      <c r="F1723" s="170"/>
      <c r="G1723" s="171"/>
      <c r="H1723" s="171"/>
      <c r="N1723" s="189"/>
      <c r="O1723" s="189"/>
    </row>
    <row r="1724" spans="1:15" ht="16.2" thickBot="1">
      <c r="A1724" s="184"/>
      <c r="B1724" s="187"/>
      <c r="D1724" s="168"/>
      <c r="E1724" s="201"/>
      <c r="F1724" s="170"/>
      <c r="G1724" s="171"/>
      <c r="H1724" s="171"/>
      <c r="N1724" s="189"/>
      <c r="O1724" s="189"/>
    </row>
    <row r="1725" spans="1:15" ht="16.2" thickBot="1">
      <c r="A1725" s="184"/>
      <c r="B1725" s="187"/>
      <c r="D1725" s="168"/>
      <c r="E1725" s="201"/>
      <c r="F1725" s="170"/>
      <c r="G1725" s="171"/>
      <c r="H1725" s="171"/>
      <c r="N1725" s="189"/>
      <c r="O1725" s="189"/>
    </row>
    <row r="1726" spans="1:15" ht="16.2" thickBot="1">
      <c r="A1726" s="184"/>
      <c r="B1726" s="187"/>
      <c r="D1726" s="168"/>
      <c r="E1726" s="201"/>
      <c r="F1726" s="170"/>
      <c r="G1726" s="171"/>
      <c r="H1726" s="171"/>
      <c r="N1726" s="189"/>
      <c r="O1726" s="189"/>
    </row>
    <row r="1727" spans="1:15" ht="16.2" thickBot="1">
      <c r="A1727" s="184"/>
      <c r="B1727" s="187"/>
      <c r="D1727" s="168"/>
      <c r="E1727" s="201"/>
      <c r="F1727" s="170"/>
      <c r="G1727" s="171"/>
      <c r="H1727" s="171"/>
      <c r="N1727" s="189"/>
      <c r="O1727" s="189"/>
    </row>
    <row r="1728" spans="1:15" ht="16.2" thickBot="1">
      <c r="A1728" s="184"/>
      <c r="B1728" s="187"/>
      <c r="D1728" s="168"/>
      <c r="E1728" s="201"/>
      <c r="F1728" s="170"/>
      <c r="G1728" s="171"/>
      <c r="H1728" s="171"/>
      <c r="N1728" s="189"/>
      <c r="O1728" s="189"/>
    </row>
    <row r="1729" spans="1:15" ht="16.2" thickBot="1">
      <c r="A1729" s="184"/>
      <c r="B1729" s="187"/>
      <c r="D1729" s="168"/>
      <c r="E1729" s="201"/>
      <c r="F1729" s="170"/>
      <c r="G1729" s="171"/>
      <c r="H1729" s="171"/>
      <c r="N1729" s="189"/>
      <c r="O1729" s="189"/>
    </row>
    <row r="1730" spans="1:15" ht="16.2" thickBot="1">
      <c r="A1730" s="184"/>
      <c r="B1730" s="187"/>
      <c r="D1730" s="168"/>
      <c r="E1730" s="201"/>
      <c r="F1730" s="170"/>
      <c r="G1730" s="171"/>
      <c r="H1730" s="171"/>
      <c r="N1730" s="189"/>
      <c r="O1730" s="189"/>
    </row>
    <row r="1731" spans="1:15" ht="16.2" thickBot="1">
      <c r="A1731" s="184"/>
      <c r="B1731" s="187"/>
      <c r="D1731" s="168"/>
      <c r="E1731" s="201"/>
      <c r="F1731" s="170"/>
      <c r="G1731" s="171"/>
      <c r="H1731" s="171"/>
      <c r="N1731" s="189"/>
      <c r="O1731" s="189"/>
    </row>
    <row r="1732" spans="1:15" ht="16.2" thickBot="1">
      <c r="A1732" s="184"/>
      <c r="B1732" s="187"/>
      <c r="D1732" s="168"/>
      <c r="E1732" s="201"/>
      <c r="F1732" s="170"/>
      <c r="G1732" s="171"/>
      <c r="H1732" s="171"/>
      <c r="N1732" s="189"/>
      <c r="O1732" s="189"/>
    </row>
    <row r="1733" spans="1:15" ht="16.2" thickBot="1">
      <c r="A1733" s="184"/>
      <c r="B1733" s="187"/>
      <c r="D1733" s="168"/>
      <c r="E1733" s="201"/>
      <c r="F1733" s="170"/>
      <c r="G1733" s="171"/>
      <c r="H1733" s="171"/>
      <c r="N1733" s="189"/>
      <c r="O1733" s="189"/>
    </row>
    <row r="1734" spans="1:15" ht="16.2" thickBot="1">
      <c r="A1734" s="184"/>
      <c r="B1734" s="187"/>
      <c r="D1734" s="168"/>
      <c r="E1734" s="201"/>
      <c r="F1734" s="170"/>
      <c r="G1734" s="171"/>
      <c r="H1734" s="171"/>
      <c r="N1734" s="189"/>
      <c r="O1734" s="189"/>
    </row>
    <row r="1735" spans="1:15" ht="16.2" thickBot="1">
      <c r="A1735" s="184"/>
      <c r="B1735" s="187"/>
      <c r="D1735" s="168"/>
      <c r="E1735" s="201"/>
      <c r="F1735" s="170"/>
      <c r="G1735" s="171"/>
      <c r="H1735" s="171"/>
      <c r="N1735" s="189"/>
      <c r="O1735" s="189"/>
    </row>
    <row r="1736" spans="1:15" ht="16.2" thickBot="1">
      <c r="A1736" s="184"/>
      <c r="B1736" s="187"/>
      <c r="D1736" s="168"/>
      <c r="E1736" s="201"/>
      <c r="F1736" s="170"/>
      <c r="G1736" s="171"/>
      <c r="H1736" s="171"/>
      <c r="N1736" s="189"/>
      <c r="O1736" s="189"/>
    </row>
    <row r="1737" spans="1:15" ht="16.2" thickBot="1">
      <c r="A1737" s="184"/>
      <c r="B1737" s="187"/>
      <c r="D1737" s="168"/>
      <c r="E1737" s="201"/>
      <c r="F1737" s="170"/>
      <c r="G1737" s="171"/>
      <c r="H1737" s="171"/>
      <c r="N1737" s="189"/>
      <c r="O1737" s="189"/>
    </row>
    <row r="1738" spans="1:15" ht="16.2" thickBot="1">
      <c r="A1738" s="184"/>
      <c r="B1738" s="187"/>
      <c r="D1738" s="168"/>
      <c r="E1738" s="201"/>
      <c r="F1738" s="170"/>
      <c r="G1738" s="171"/>
      <c r="H1738" s="171"/>
      <c r="N1738" s="189"/>
      <c r="O1738" s="189"/>
    </row>
    <row r="1739" spans="1:15" ht="16.2" thickBot="1">
      <c r="A1739" s="184"/>
      <c r="B1739" s="187"/>
      <c r="D1739" s="168"/>
      <c r="E1739" s="201"/>
      <c r="F1739" s="170"/>
      <c r="G1739" s="171"/>
      <c r="H1739" s="171"/>
      <c r="N1739" s="189"/>
      <c r="O1739" s="189"/>
    </row>
    <row r="1740" spans="1:15" ht="16.2" thickBot="1">
      <c r="A1740" s="184"/>
      <c r="B1740" s="187"/>
      <c r="D1740" s="168"/>
      <c r="E1740" s="201"/>
      <c r="F1740" s="170"/>
      <c r="G1740" s="171"/>
      <c r="H1740" s="171"/>
      <c r="N1740" s="189"/>
      <c r="O1740" s="189"/>
    </row>
    <row r="1741" spans="1:15" ht="16.2" thickBot="1">
      <c r="A1741" s="184"/>
      <c r="B1741" s="187"/>
      <c r="D1741" s="168"/>
      <c r="E1741" s="201"/>
      <c r="F1741" s="170"/>
      <c r="G1741" s="171"/>
      <c r="H1741" s="171"/>
      <c r="N1741" s="189"/>
      <c r="O1741" s="189"/>
    </row>
    <row r="1742" spans="1:15" ht="16.2" thickBot="1">
      <c r="A1742" s="184"/>
      <c r="B1742" s="187"/>
      <c r="D1742" s="168"/>
      <c r="E1742" s="201"/>
      <c r="F1742" s="170"/>
      <c r="G1742" s="171"/>
      <c r="H1742" s="171"/>
      <c r="N1742" s="189"/>
      <c r="O1742" s="189"/>
    </row>
    <row r="1743" spans="1:15" ht="16.2" thickBot="1">
      <c r="A1743" s="184"/>
      <c r="B1743" s="187"/>
      <c r="D1743" s="168"/>
      <c r="E1743" s="201"/>
      <c r="F1743" s="170"/>
      <c r="G1743" s="171"/>
      <c r="H1743" s="171"/>
      <c r="N1743" s="189"/>
      <c r="O1743" s="189"/>
    </row>
    <row r="1744" spans="1:15" ht="16.2" thickBot="1">
      <c r="A1744" s="184"/>
      <c r="B1744" s="187"/>
      <c r="D1744" s="168"/>
      <c r="E1744" s="201"/>
      <c r="F1744" s="170"/>
      <c r="G1744" s="171"/>
      <c r="H1744" s="171"/>
      <c r="N1744" s="189"/>
      <c r="O1744" s="189"/>
    </row>
    <row r="1745" spans="1:15" ht="16.2" thickBot="1">
      <c r="A1745" s="184"/>
      <c r="B1745" s="187"/>
      <c r="D1745" s="168"/>
      <c r="E1745" s="201"/>
      <c r="F1745" s="170"/>
      <c r="G1745" s="171"/>
      <c r="H1745" s="171"/>
      <c r="N1745" s="189"/>
      <c r="O1745" s="189"/>
    </row>
    <row r="1746" spans="1:15" ht="16.2" thickBot="1">
      <c r="A1746" s="184"/>
      <c r="B1746" s="187"/>
      <c r="D1746" s="168"/>
      <c r="E1746" s="201"/>
      <c r="F1746" s="170"/>
      <c r="G1746" s="171"/>
      <c r="H1746" s="171"/>
      <c r="N1746" s="189"/>
      <c r="O1746" s="189"/>
    </row>
    <row r="1747" spans="1:15" ht="16.2" thickBot="1">
      <c r="A1747" s="184"/>
      <c r="B1747" s="187"/>
      <c r="D1747" s="168"/>
      <c r="E1747" s="201"/>
      <c r="F1747" s="170"/>
      <c r="G1747" s="171"/>
      <c r="H1747" s="171"/>
      <c r="N1747" s="189"/>
      <c r="O1747" s="189"/>
    </row>
    <row r="1748" spans="1:15" ht="16.2" thickBot="1">
      <c r="A1748" s="184"/>
      <c r="B1748" s="187"/>
      <c r="D1748" s="168"/>
      <c r="E1748" s="201"/>
      <c r="F1748" s="170"/>
      <c r="G1748" s="171"/>
      <c r="H1748" s="171"/>
      <c r="N1748" s="189"/>
      <c r="O1748" s="189"/>
    </row>
    <row r="1749" spans="1:15" ht="16.2" thickBot="1">
      <c r="A1749" s="184"/>
      <c r="B1749" s="187"/>
      <c r="D1749" s="168"/>
      <c r="E1749" s="201"/>
      <c r="F1749" s="170"/>
      <c r="G1749" s="171"/>
      <c r="H1749" s="171"/>
      <c r="N1749" s="189"/>
      <c r="O1749" s="189"/>
    </row>
    <row r="1750" spans="1:15" ht="16.2" thickBot="1">
      <c r="A1750" s="184"/>
      <c r="B1750" s="187"/>
      <c r="D1750" s="168"/>
      <c r="E1750" s="201"/>
      <c r="F1750" s="170"/>
      <c r="G1750" s="171"/>
      <c r="H1750" s="171"/>
      <c r="N1750" s="189"/>
      <c r="O1750" s="189"/>
    </row>
    <row r="1751" spans="1:15" ht="16.2" thickBot="1">
      <c r="A1751" s="184"/>
      <c r="B1751" s="187"/>
      <c r="D1751" s="168"/>
      <c r="E1751" s="201"/>
      <c r="F1751" s="170"/>
      <c r="G1751" s="171"/>
      <c r="H1751" s="171"/>
      <c r="N1751" s="189"/>
      <c r="O1751" s="189"/>
    </row>
    <row r="1752" spans="1:15" ht="16.2" thickBot="1">
      <c r="A1752" s="184"/>
      <c r="B1752" s="187"/>
      <c r="D1752" s="168"/>
      <c r="E1752" s="201"/>
      <c r="F1752" s="170"/>
      <c r="G1752" s="171"/>
      <c r="H1752" s="171"/>
      <c r="N1752" s="189"/>
      <c r="O1752" s="189"/>
    </row>
    <row r="1753" spans="1:15" ht="16.2" thickBot="1">
      <c r="A1753" s="184"/>
      <c r="B1753" s="187"/>
      <c r="D1753" s="168"/>
      <c r="E1753" s="201"/>
      <c r="F1753" s="170"/>
      <c r="G1753" s="171"/>
      <c r="H1753" s="171"/>
      <c r="N1753" s="189"/>
      <c r="O1753" s="189"/>
    </row>
    <row r="1754" spans="1:15" ht="16.2" thickBot="1">
      <c r="A1754" s="184"/>
      <c r="B1754" s="187"/>
      <c r="D1754" s="168"/>
      <c r="E1754" s="201"/>
      <c r="F1754" s="170"/>
      <c r="G1754" s="171"/>
      <c r="H1754" s="171"/>
      <c r="N1754" s="189"/>
      <c r="O1754" s="189"/>
    </row>
    <row r="1755" spans="1:15" ht="16.2" thickBot="1">
      <c r="A1755" s="184"/>
      <c r="B1755" s="187"/>
      <c r="D1755" s="168"/>
      <c r="E1755" s="201"/>
      <c r="F1755" s="170"/>
      <c r="G1755" s="171"/>
      <c r="H1755" s="171"/>
      <c r="N1755" s="189"/>
      <c r="O1755" s="189"/>
    </row>
    <row r="1756" spans="1:15" ht="16.2" thickBot="1">
      <c r="A1756" s="184"/>
      <c r="B1756" s="187"/>
      <c r="D1756" s="168"/>
      <c r="E1756" s="201"/>
      <c r="F1756" s="170"/>
      <c r="G1756" s="171"/>
      <c r="H1756" s="171"/>
      <c r="N1756" s="189"/>
      <c r="O1756" s="189"/>
    </row>
    <row r="1757" spans="1:15" ht="16.2" thickBot="1">
      <c r="A1757" s="184"/>
      <c r="B1757" s="187"/>
      <c r="D1757" s="168"/>
      <c r="E1757" s="201"/>
      <c r="F1757" s="170"/>
      <c r="G1757" s="171"/>
      <c r="H1757" s="171"/>
      <c r="N1757" s="189"/>
      <c r="O1757" s="189"/>
    </row>
    <row r="1758" spans="1:15" ht="16.2" thickBot="1">
      <c r="A1758" s="184"/>
      <c r="B1758" s="187"/>
      <c r="D1758" s="168"/>
      <c r="E1758" s="201"/>
      <c r="F1758" s="170"/>
      <c r="G1758" s="171"/>
      <c r="H1758" s="171"/>
      <c r="N1758" s="189"/>
      <c r="O1758" s="189"/>
    </row>
    <row r="1759" spans="1:15" ht="16.2" thickBot="1">
      <c r="A1759" s="184"/>
      <c r="B1759" s="187"/>
      <c r="D1759" s="168"/>
      <c r="E1759" s="201"/>
      <c r="F1759" s="170"/>
      <c r="G1759" s="171"/>
      <c r="H1759" s="171"/>
      <c r="N1759" s="189"/>
      <c r="O1759" s="189"/>
    </row>
    <row r="1760" spans="1:15" ht="16.2" thickBot="1">
      <c r="A1760" s="184"/>
      <c r="B1760" s="187"/>
      <c r="D1760" s="168"/>
      <c r="E1760" s="201"/>
      <c r="F1760" s="170"/>
      <c r="G1760" s="171"/>
      <c r="H1760" s="171"/>
      <c r="N1760" s="189"/>
      <c r="O1760" s="189"/>
    </row>
    <row r="1761" spans="1:15" ht="16.2" thickBot="1">
      <c r="A1761" s="184"/>
      <c r="B1761" s="187"/>
      <c r="D1761" s="168"/>
      <c r="E1761" s="201"/>
      <c r="F1761" s="170"/>
      <c r="G1761" s="171"/>
      <c r="H1761" s="171"/>
      <c r="N1761" s="189"/>
      <c r="O1761" s="189"/>
    </row>
    <row r="1762" spans="1:15" ht="16.2" thickBot="1">
      <c r="A1762" s="184"/>
      <c r="B1762" s="187"/>
      <c r="D1762" s="168"/>
      <c r="E1762" s="201"/>
      <c r="F1762" s="170"/>
      <c r="G1762" s="171"/>
      <c r="H1762" s="171"/>
      <c r="N1762" s="189"/>
      <c r="O1762" s="189"/>
    </row>
    <row r="1763" spans="1:15" ht="16.2" thickBot="1">
      <c r="A1763" s="184"/>
      <c r="B1763" s="187"/>
      <c r="D1763" s="168"/>
      <c r="E1763" s="201"/>
      <c r="F1763" s="170"/>
      <c r="G1763" s="171"/>
      <c r="H1763" s="171"/>
      <c r="N1763" s="189"/>
      <c r="O1763" s="189"/>
    </row>
    <row r="1764" spans="1:15" ht="16.2" thickBot="1">
      <c r="A1764" s="184"/>
      <c r="B1764" s="187"/>
      <c r="D1764" s="168"/>
      <c r="E1764" s="201"/>
      <c r="F1764" s="170"/>
      <c r="G1764" s="171"/>
      <c r="H1764" s="171"/>
      <c r="N1764" s="189"/>
      <c r="O1764" s="189"/>
    </row>
    <row r="1765" spans="1:15" ht="16.2" thickBot="1">
      <c r="A1765" s="184"/>
      <c r="B1765" s="187"/>
      <c r="D1765" s="168"/>
      <c r="E1765" s="201"/>
      <c r="F1765" s="170"/>
      <c r="G1765" s="171"/>
      <c r="H1765" s="171"/>
      <c r="N1765" s="189"/>
      <c r="O1765" s="189"/>
    </row>
    <row r="1766" spans="1:15" ht="16.2" thickBot="1">
      <c r="A1766" s="184"/>
      <c r="B1766" s="187"/>
      <c r="D1766" s="168"/>
      <c r="E1766" s="201"/>
      <c r="F1766" s="170"/>
      <c r="G1766" s="171"/>
      <c r="H1766" s="171"/>
      <c r="N1766" s="189"/>
      <c r="O1766" s="189"/>
    </row>
    <row r="1767" spans="1:15" ht="16.2" thickBot="1">
      <c r="A1767" s="184"/>
      <c r="B1767" s="187"/>
      <c r="D1767" s="168"/>
      <c r="E1767" s="201"/>
      <c r="F1767" s="170"/>
      <c r="G1767" s="171"/>
      <c r="H1767" s="171"/>
      <c r="N1767" s="189"/>
      <c r="O1767" s="189"/>
    </row>
    <row r="1768" spans="1:15" ht="16.2" thickBot="1">
      <c r="A1768" s="184"/>
      <c r="B1768" s="187"/>
      <c r="D1768" s="168"/>
      <c r="E1768" s="201"/>
      <c r="F1768" s="170"/>
      <c r="G1768" s="171"/>
      <c r="H1768" s="171"/>
      <c r="N1768" s="189"/>
      <c r="O1768" s="189"/>
    </row>
    <row r="1769" spans="1:15" ht="16.2" thickBot="1">
      <c r="A1769" s="184"/>
      <c r="B1769" s="187"/>
      <c r="D1769" s="168"/>
      <c r="E1769" s="201"/>
      <c r="F1769" s="170"/>
      <c r="G1769" s="171"/>
      <c r="H1769" s="171"/>
      <c r="N1769" s="189"/>
      <c r="O1769" s="189"/>
    </row>
    <row r="1770" spans="1:15" ht="16.2" thickBot="1">
      <c r="A1770" s="184"/>
      <c r="B1770" s="187"/>
      <c r="D1770" s="168"/>
      <c r="E1770" s="201"/>
      <c r="F1770" s="170"/>
      <c r="G1770" s="171"/>
      <c r="H1770" s="171"/>
      <c r="N1770" s="189"/>
      <c r="O1770" s="189"/>
    </row>
    <row r="1771" spans="1:15" ht="16.2" thickBot="1">
      <c r="A1771" s="184"/>
      <c r="B1771" s="187"/>
      <c r="D1771" s="168"/>
      <c r="E1771" s="201"/>
      <c r="F1771" s="170"/>
      <c r="G1771" s="171"/>
      <c r="H1771" s="171"/>
      <c r="N1771" s="189"/>
      <c r="O1771" s="189"/>
    </row>
    <row r="1772" spans="1:15" ht="16.2" thickBot="1">
      <c r="A1772" s="184"/>
      <c r="B1772" s="187"/>
      <c r="D1772" s="168"/>
      <c r="E1772" s="201"/>
      <c r="F1772" s="170"/>
      <c r="G1772" s="171"/>
      <c r="H1772" s="171"/>
      <c r="N1772" s="189"/>
      <c r="O1772" s="189"/>
    </row>
    <row r="1773" spans="1:15" ht="16.2" thickBot="1">
      <c r="A1773" s="184"/>
      <c r="B1773" s="187"/>
      <c r="D1773" s="168"/>
      <c r="E1773" s="201"/>
      <c r="F1773" s="170"/>
      <c r="G1773" s="171"/>
      <c r="H1773" s="171"/>
      <c r="N1773" s="189"/>
      <c r="O1773" s="189"/>
    </row>
    <row r="1774" spans="1:15" ht="16.2" thickBot="1">
      <c r="A1774" s="184"/>
      <c r="B1774" s="187"/>
      <c r="D1774" s="168"/>
      <c r="E1774" s="201"/>
      <c r="F1774" s="170"/>
      <c r="G1774" s="171"/>
      <c r="H1774" s="171"/>
      <c r="N1774" s="189"/>
      <c r="O1774" s="189"/>
    </row>
    <row r="1775" spans="1:15" ht="16.2" thickBot="1">
      <c r="A1775" s="184"/>
      <c r="B1775" s="187"/>
      <c r="D1775" s="168"/>
      <c r="E1775" s="201"/>
      <c r="F1775" s="170"/>
      <c r="G1775" s="171"/>
      <c r="H1775" s="171"/>
      <c r="N1775" s="189"/>
      <c r="O1775" s="189"/>
    </row>
    <row r="1776" spans="1:15" ht="16.2" thickBot="1">
      <c r="A1776" s="184"/>
      <c r="B1776" s="187"/>
      <c r="D1776" s="168"/>
      <c r="E1776" s="201"/>
      <c r="F1776" s="170"/>
      <c r="G1776" s="171"/>
      <c r="H1776" s="171"/>
      <c r="N1776" s="189"/>
      <c r="O1776" s="189"/>
    </row>
    <row r="1777" spans="1:15" ht="16.2" thickBot="1">
      <c r="A1777" s="184"/>
      <c r="B1777" s="187"/>
      <c r="D1777" s="168"/>
      <c r="E1777" s="201"/>
      <c r="F1777" s="170"/>
      <c r="G1777" s="171"/>
      <c r="H1777" s="171"/>
      <c r="N1777" s="189"/>
      <c r="O1777" s="189"/>
    </row>
    <row r="1778" spans="1:15" ht="16.2" thickBot="1">
      <c r="A1778" s="184"/>
      <c r="B1778" s="187"/>
      <c r="D1778" s="168"/>
      <c r="E1778" s="201"/>
      <c r="F1778" s="170"/>
      <c r="G1778" s="171"/>
      <c r="H1778" s="171"/>
      <c r="N1778" s="189"/>
      <c r="O1778" s="189"/>
    </row>
    <row r="1779" spans="1:15" ht="16.2" thickBot="1">
      <c r="A1779" s="184"/>
      <c r="B1779" s="187"/>
      <c r="D1779" s="168"/>
      <c r="E1779" s="201"/>
      <c r="F1779" s="170"/>
      <c r="G1779" s="171"/>
      <c r="H1779" s="171"/>
      <c r="N1779" s="189"/>
      <c r="O1779" s="189"/>
    </row>
    <row r="1780" spans="1:15" ht="16.2" thickBot="1">
      <c r="A1780" s="184"/>
      <c r="B1780" s="187"/>
      <c r="D1780" s="168"/>
      <c r="E1780" s="201"/>
      <c r="F1780" s="170"/>
      <c r="G1780" s="171"/>
      <c r="H1780" s="171"/>
      <c r="N1780" s="189"/>
      <c r="O1780" s="189"/>
    </row>
    <row r="1781" spans="1:15" ht="16.2" thickBot="1">
      <c r="A1781" s="184"/>
      <c r="B1781" s="187"/>
      <c r="D1781" s="168"/>
      <c r="E1781" s="201"/>
      <c r="F1781" s="170"/>
      <c r="G1781" s="171"/>
      <c r="H1781" s="171"/>
      <c r="N1781" s="189"/>
      <c r="O1781" s="189"/>
    </row>
    <row r="1782" spans="1:15" ht="16.2" thickBot="1">
      <c r="A1782" s="184"/>
      <c r="B1782" s="187"/>
      <c r="D1782" s="168"/>
      <c r="E1782" s="201"/>
      <c r="F1782" s="170"/>
      <c r="G1782" s="171"/>
      <c r="H1782" s="171"/>
      <c r="N1782" s="189"/>
      <c r="O1782" s="189"/>
    </row>
    <row r="1783" spans="1:15" ht="16.2" thickBot="1">
      <c r="A1783" s="184"/>
      <c r="B1783" s="187"/>
      <c r="D1783" s="168"/>
      <c r="E1783" s="201"/>
      <c r="F1783" s="170"/>
      <c r="G1783" s="171"/>
      <c r="H1783" s="171"/>
      <c r="N1783" s="189"/>
      <c r="O1783" s="189"/>
    </row>
    <row r="1784" spans="1:15" ht="16.2" thickBot="1">
      <c r="A1784" s="184"/>
      <c r="B1784" s="187"/>
      <c r="D1784" s="168"/>
      <c r="E1784" s="201"/>
      <c r="F1784" s="170"/>
      <c r="G1784" s="171"/>
      <c r="H1784" s="171"/>
      <c r="N1784" s="189"/>
      <c r="O1784" s="189"/>
    </row>
    <row r="1785" spans="1:15" ht="16.2" thickBot="1">
      <c r="A1785" s="184"/>
      <c r="B1785" s="187"/>
      <c r="D1785" s="168"/>
      <c r="E1785" s="201"/>
      <c r="F1785" s="170"/>
      <c r="G1785" s="171"/>
      <c r="H1785" s="171"/>
      <c r="N1785" s="189"/>
      <c r="O1785" s="189"/>
    </row>
    <row r="1786" spans="1:15" ht="16.2" thickBot="1">
      <c r="A1786" s="184"/>
      <c r="B1786" s="187"/>
      <c r="D1786" s="168"/>
      <c r="E1786" s="201"/>
      <c r="F1786" s="170"/>
      <c r="G1786" s="171"/>
      <c r="H1786" s="171"/>
      <c r="N1786" s="189"/>
      <c r="O1786" s="189"/>
    </row>
    <row r="1787" spans="1:15" ht="16.2" thickBot="1">
      <c r="A1787" s="184"/>
      <c r="B1787" s="187"/>
      <c r="D1787" s="168"/>
      <c r="E1787" s="201"/>
      <c r="F1787" s="170"/>
      <c r="G1787" s="171"/>
      <c r="H1787" s="171"/>
      <c r="N1787" s="189"/>
      <c r="O1787" s="189"/>
    </row>
    <row r="1788" spans="1:15" ht="16.2" thickBot="1">
      <c r="A1788" s="184"/>
      <c r="B1788" s="187"/>
      <c r="D1788" s="168"/>
      <c r="E1788" s="201"/>
      <c r="F1788" s="170"/>
      <c r="G1788" s="171"/>
      <c r="H1788" s="171"/>
      <c r="N1788" s="189"/>
      <c r="O1788" s="189"/>
    </row>
    <row r="1789" spans="1:15" ht="16.2" thickBot="1">
      <c r="A1789" s="184"/>
      <c r="B1789" s="187"/>
      <c r="D1789" s="168"/>
      <c r="E1789" s="201"/>
      <c r="F1789" s="170"/>
      <c r="G1789" s="171"/>
      <c r="H1789" s="171"/>
      <c r="N1789" s="189"/>
      <c r="O1789" s="189"/>
    </row>
    <row r="1790" spans="1:15" ht="16.2" thickBot="1">
      <c r="A1790" s="184"/>
      <c r="B1790" s="187"/>
      <c r="D1790" s="168"/>
      <c r="E1790" s="201"/>
      <c r="F1790" s="170"/>
      <c r="G1790" s="171"/>
      <c r="H1790" s="171"/>
      <c r="N1790" s="189"/>
      <c r="O1790" s="189"/>
    </row>
    <row r="1791" spans="1:15" ht="16.2" thickBot="1">
      <c r="A1791" s="184"/>
      <c r="B1791" s="187"/>
      <c r="D1791" s="168"/>
      <c r="E1791" s="201"/>
      <c r="F1791" s="170"/>
      <c r="G1791" s="171"/>
      <c r="H1791" s="171"/>
      <c r="N1791" s="189"/>
      <c r="O1791" s="189"/>
    </row>
    <row r="1792" spans="1:15" ht="16.2" thickBot="1">
      <c r="A1792" s="184"/>
      <c r="B1792" s="187"/>
      <c r="D1792" s="168"/>
      <c r="E1792" s="201"/>
      <c r="F1792" s="170"/>
      <c r="G1792" s="171"/>
      <c r="H1792" s="171"/>
      <c r="N1792" s="189"/>
      <c r="O1792" s="189"/>
    </row>
    <row r="1793" spans="1:15" ht="16.2" thickBot="1">
      <c r="A1793" s="184"/>
      <c r="B1793" s="187"/>
      <c r="D1793" s="168"/>
      <c r="E1793" s="201"/>
      <c r="F1793" s="170"/>
      <c r="G1793" s="171"/>
      <c r="H1793" s="171"/>
      <c r="N1793" s="189"/>
      <c r="O1793" s="189"/>
    </row>
    <row r="1794" spans="1:15" ht="16.2" thickBot="1">
      <c r="A1794" s="184"/>
      <c r="B1794" s="187"/>
      <c r="D1794" s="168"/>
      <c r="E1794" s="201"/>
      <c r="F1794" s="170"/>
      <c r="G1794" s="171"/>
      <c r="H1794" s="171"/>
      <c r="N1794" s="189"/>
      <c r="O1794" s="189"/>
    </row>
    <row r="1795" spans="1:15" ht="16.2" thickBot="1">
      <c r="A1795" s="184"/>
      <c r="B1795" s="187"/>
      <c r="D1795" s="168"/>
      <c r="E1795" s="201"/>
      <c r="F1795" s="170"/>
      <c r="G1795" s="171"/>
      <c r="H1795" s="171"/>
      <c r="N1795" s="189"/>
      <c r="O1795" s="189"/>
    </row>
    <row r="1796" spans="1:15" ht="16.2" thickBot="1">
      <c r="A1796" s="184"/>
      <c r="B1796" s="187"/>
      <c r="D1796" s="168"/>
      <c r="E1796" s="201"/>
      <c r="F1796" s="170"/>
      <c r="G1796" s="171"/>
      <c r="H1796" s="171"/>
      <c r="N1796" s="189"/>
      <c r="O1796" s="189"/>
    </row>
    <row r="1797" spans="1:15" ht="16.2" thickBot="1">
      <c r="A1797" s="184"/>
      <c r="B1797" s="187"/>
      <c r="D1797" s="168"/>
      <c r="E1797" s="201"/>
      <c r="F1797" s="170"/>
      <c r="G1797" s="171"/>
      <c r="H1797" s="171"/>
      <c r="N1797" s="189"/>
      <c r="O1797" s="189"/>
    </row>
    <row r="1798" spans="1:15" ht="16.2" thickBot="1">
      <c r="A1798" s="184"/>
      <c r="B1798" s="187"/>
      <c r="D1798" s="168"/>
      <c r="E1798" s="201"/>
      <c r="F1798" s="170"/>
      <c r="G1798" s="171"/>
      <c r="H1798" s="171"/>
      <c r="N1798" s="189"/>
      <c r="O1798" s="189"/>
    </row>
    <row r="1799" spans="1:15" ht="16.2" thickBot="1">
      <c r="A1799" s="184"/>
      <c r="B1799" s="187"/>
      <c r="D1799" s="168"/>
      <c r="E1799" s="201"/>
      <c r="F1799" s="170"/>
      <c r="G1799" s="171"/>
      <c r="H1799" s="171"/>
      <c r="N1799" s="189"/>
      <c r="O1799" s="189"/>
    </row>
    <row r="1800" spans="1:15" ht="16.2" thickBot="1">
      <c r="A1800" s="184"/>
      <c r="B1800" s="187"/>
      <c r="D1800" s="168"/>
      <c r="E1800" s="201"/>
      <c r="F1800" s="170"/>
      <c r="G1800" s="171"/>
      <c r="H1800" s="171"/>
      <c r="N1800" s="189"/>
      <c r="O1800" s="189"/>
    </row>
    <row r="1801" spans="1:15" ht="16.2" thickBot="1">
      <c r="A1801" s="184"/>
      <c r="B1801" s="187"/>
      <c r="D1801" s="168"/>
      <c r="E1801" s="201"/>
      <c r="F1801" s="170"/>
      <c r="G1801" s="171"/>
      <c r="H1801" s="171"/>
      <c r="N1801" s="189"/>
      <c r="O1801" s="189"/>
    </row>
    <row r="1802" spans="1:15" ht="16.2" thickBot="1">
      <c r="A1802" s="184"/>
      <c r="B1802" s="187"/>
      <c r="D1802" s="168"/>
      <c r="E1802" s="201"/>
      <c r="F1802" s="170"/>
      <c r="G1802" s="171"/>
      <c r="H1802" s="171"/>
      <c r="N1802" s="189"/>
      <c r="O1802" s="189"/>
    </row>
    <row r="1803" spans="1:15" ht="16.2" thickBot="1">
      <c r="A1803" s="184"/>
      <c r="B1803" s="187"/>
      <c r="D1803" s="168"/>
      <c r="E1803" s="201"/>
      <c r="F1803" s="170"/>
      <c r="G1803" s="171"/>
      <c r="H1803" s="171"/>
      <c r="N1803" s="189"/>
      <c r="O1803" s="189"/>
    </row>
    <row r="1804" spans="1:15" ht="16.2" thickBot="1">
      <c r="A1804" s="184"/>
      <c r="B1804" s="187"/>
      <c r="D1804" s="168"/>
      <c r="E1804" s="201"/>
      <c r="F1804" s="170"/>
      <c r="G1804" s="171"/>
      <c r="H1804" s="171"/>
      <c r="N1804" s="189"/>
      <c r="O1804" s="189"/>
    </row>
    <row r="1805" spans="1:15" ht="16.2" thickBot="1">
      <c r="A1805" s="184"/>
      <c r="B1805" s="187"/>
      <c r="D1805" s="168"/>
      <c r="E1805" s="201"/>
      <c r="F1805" s="170"/>
      <c r="G1805" s="171"/>
      <c r="H1805" s="171"/>
      <c r="N1805" s="189"/>
      <c r="O1805" s="189"/>
    </row>
    <row r="1806" spans="1:15" ht="16.2" thickBot="1">
      <c r="A1806" s="184"/>
      <c r="B1806" s="187"/>
      <c r="D1806" s="168"/>
      <c r="E1806" s="201"/>
      <c r="F1806" s="170"/>
      <c r="G1806" s="171"/>
      <c r="H1806" s="171"/>
      <c r="N1806" s="189"/>
      <c r="O1806" s="189"/>
    </row>
    <row r="1807" spans="1:15" ht="16.2" thickBot="1">
      <c r="A1807" s="184"/>
      <c r="B1807" s="187"/>
      <c r="D1807" s="168"/>
      <c r="E1807" s="201"/>
      <c r="F1807" s="170"/>
      <c r="G1807" s="171"/>
      <c r="H1807" s="171"/>
      <c r="N1807" s="189"/>
      <c r="O1807" s="189"/>
    </row>
    <row r="1808" spans="1:15" ht="16.2" thickBot="1">
      <c r="A1808" s="184"/>
      <c r="B1808" s="187"/>
      <c r="D1808" s="168"/>
      <c r="E1808" s="201"/>
      <c r="F1808" s="170"/>
      <c r="G1808" s="171"/>
      <c r="H1808" s="171"/>
      <c r="N1808" s="189"/>
      <c r="O1808" s="189"/>
    </row>
    <row r="1809" spans="1:15" ht="16.2" thickBot="1">
      <c r="A1809" s="184"/>
      <c r="B1809" s="187"/>
      <c r="D1809" s="168"/>
      <c r="E1809" s="201"/>
      <c r="F1809" s="170"/>
      <c r="G1809" s="171"/>
      <c r="H1809" s="171"/>
      <c r="N1809" s="189"/>
      <c r="O1809" s="189"/>
    </row>
    <row r="1810" spans="1:15" ht="16.2" thickBot="1">
      <c r="A1810" s="184"/>
      <c r="B1810" s="187"/>
      <c r="D1810" s="168"/>
      <c r="E1810" s="201"/>
      <c r="F1810" s="170"/>
      <c r="G1810" s="171"/>
      <c r="H1810" s="171"/>
      <c r="N1810" s="189"/>
      <c r="O1810" s="189"/>
    </row>
    <row r="1811" spans="1:15" ht="16.2" thickBot="1">
      <c r="A1811" s="184"/>
      <c r="B1811" s="187"/>
      <c r="D1811" s="168"/>
      <c r="E1811" s="201"/>
      <c r="F1811" s="170"/>
      <c r="G1811" s="171"/>
      <c r="H1811" s="171"/>
      <c r="N1811" s="189"/>
      <c r="O1811" s="189"/>
    </row>
    <row r="1812" spans="1:15" ht="16.2" thickBot="1">
      <c r="A1812" s="184"/>
      <c r="B1812" s="187"/>
      <c r="D1812" s="168"/>
      <c r="E1812" s="201"/>
      <c r="F1812" s="170"/>
      <c r="G1812" s="171"/>
      <c r="H1812" s="171"/>
      <c r="N1812" s="189"/>
      <c r="O1812" s="189"/>
    </row>
    <row r="1813" spans="1:15" ht="16.2" thickBot="1">
      <c r="A1813" s="184"/>
      <c r="B1813" s="187"/>
      <c r="D1813" s="168"/>
      <c r="E1813" s="201"/>
      <c r="F1813" s="170"/>
      <c r="G1813" s="171"/>
      <c r="H1813" s="171"/>
      <c r="N1813" s="189"/>
      <c r="O1813" s="189"/>
    </row>
    <row r="1814" spans="1:15" ht="16.2" thickBot="1">
      <c r="A1814" s="184"/>
      <c r="B1814" s="187"/>
      <c r="D1814" s="168"/>
      <c r="E1814" s="201"/>
      <c r="F1814" s="170"/>
      <c r="G1814" s="171"/>
      <c r="H1814" s="171"/>
      <c r="N1814" s="189"/>
      <c r="O1814" s="189"/>
    </row>
    <row r="1815" spans="1:15" ht="16.2" thickBot="1">
      <c r="A1815" s="184"/>
      <c r="B1815" s="187"/>
      <c r="D1815" s="168"/>
      <c r="E1815" s="201"/>
      <c r="F1815" s="170"/>
      <c r="G1815" s="171"/>
      <c r="H1815" s="171"/>
      <c r="N1815" s="189"/>
      <c r="O1815" s="189"/>
    </row>
    <row r="1816" spans="1:15" ht="16.2" thickBot="1">
      <c r="A1816" s="184"/>
      <c r="B1816" s="187"/>
      <c r="D1816" s="168"/>
      <c r="E1816" s="201"/>
      <c r="F1816" s="170"/>
      <c r="G1816" s="171"/>
      <c r="H1816" s="171"/>
      <c r="N1816" s="189"/>
      <c r="O1816" s="189"/>
    </row>
    <row r="1817" spans="1:15" ht="16.2" thickBot="1">
      <c r="A1817" s="184"/>
      <c r="B1817" s="187"/>
      <c r="D1817" s="168"/>
      <c r="E1817" s="201"/>
      <c r="F1817" s="170"/>
      <c r="G1817" s="171"/>
      <c r="H1817" s="171"/>
      <c r="N1817" s="189"/>
      <c r="O1817" s="189"/>
    </row>
    <row r="1818" spans="1:15" ht="16.2" thickBot="1">
      <c r="A1818" s="184"/>
      <c r="B1818" s="187"/>
      <c r="D1818" s="168"/>
      <c r="E1818" s="201"/>
      <c r="F1818" s="170"/>
      <c r="G1818" s="171"/>
      <c r="H1818" s="171"/>
      <c r="N1818" s="189"/>
      <c r="O1818" s="189"/>
    </row>
    <row r="1819" spans="1:15" ht="16.2" thickBot="1">
      <c r="A1819" s="184"/>
      <c r="B1819" s="187"/>
      <c r="D1819" s="168"/>
      <c r="E1819" s="201"/>
      <c r="F1819" s="170"/>
      <c r="G1819" s="171"/>
      <c r="H1819" s="171"/>
      <c r="N1819" s="189"/>
      <c r="O1819" s="189"/>
    </row>
    <row r="1820" spans="1:15" ht="16.2" thickBot="1">
      <c r="A1820" s="184"/>
      <c r="B1820" s="187"/>
      <c r="D1820" s="168"/>
      <c r="E1820" s="201"/>
      <c r="F1820" s="170"/>
      <c r="G1820" s="171"/>
      <c r="H1820" s="171"/>
      <c r="N1820" s="189"/>
      <c r="O1820" s="189"/>
    </row>
    <row r="1821" spans="1:15" ht="16.2" thickBot="1">
      <c r="A1821" s="184"/>
      <c r="B1821" s="187"/>
      <c r="D1821" s="168"/>
      <c r="E1821" s="201"/>
      <c r="F1821" s="170"/>
      <c r="G1821" s="171"/>
      <c r="H1821" s="171"/>
      <c r="N1821" s="189"/>
      <c r="O1821" s="189"/>
    </row>
    <row r="1822" spans="1:15" ht="16.2" thickBot="1">
      <c r="A1822" s="184"/>
      <c r="B1822" s="187"/>
      <c r="D1822" s="168"/>
      <c r="E1822" s="201"/>
      <c r="F1822" s="170"/>
      <c r="G1822" s="171"/>
      <c r="H1822" s="171"/>
      <c r="N1822" s="189"/>
      <c r="O1822" s="189"/>
    </row>
    <row r="1823" spans="1:15" ht="16.2" thickBot="1">
      <c r="A1823" s="184"/>
      <c r="B1823" s="187"/>
      <c r="D1823" s="168"/>
      <c r="E1823" s="201"/>
      <c r="F1823" s="170"/>
      <c r="G1823" s="171"/>
      <c r="H1823" s="171"/>
      <c r="N1823" s="189"/>
      <c r="O1823" s="189"/>
    </row>
    <row r="1824" spans="1:15" ht="16.2" thickBot="1">
      <c r="A1824" s="184"/>
      <c r="B1824" s="187"/>
      <c r="D1824" s="168"/>
      <c r="E1824" s="201"/>
      <c r="F1824" s="170"/>
      <c r="G1824" s="171"/>
      <c r="H1824" s="171"/>
      <c r="N1824" s="189"/>
      <c r="O1824" s="189"/>
    </row>
    <row r="1825" spans="1:15" ht="16.2" thickBot="1">
      <c r="A1825" s="184"/>
      <c r="B1825" s="187"/>
      <c r="D1825" s="168"/>
      <c r="E1825" s="201"/>
      <c r="F1825" s="170"/>
      <c r="G1825" s="171"/>
      <c r="H1825" s="171"/>
      <c r="N1825" s="189"/>
      <c r="O1825" s="189"/>
    </row>
    <row r="1826" spans="1:15" ht="16.2" thickBot="1">
      <c r="A1826" s="184"/>
      <c r="B1826" s="187"/>
      <c r="D1826" s="168"/>
      <c r="E1826" s="201"/>
      <c r="F1826" s="170"/>
      <c r="G1826" s="171"/>
      <c r="H1826" s="171"/>
      <c r="N1826" s="189"/>
      <c r="O1826" s="189"/>
    </row>
    <row r="1827" spans="1:15" ht="16.2" thickBot="1">
      <c r="A1827" s="184"/>
      <c r="B1827" s="187"/>
      <c r="D1827" s="168"/>
      <c r="E1827" s="201"/>
      <c r="F1827" s="170"/>
      <c r="G1827" s="171"/>
      <c r="H1827" s="171"/>
      <c r="N1827" s="189"/>
      <c r="O1827" s="189"/>
    </row>
    <row r="1828" spans="1:15" ht="16.2" thickBot="1">
      <c r="A1828" s="184"/>
      <c r="B1828" s="187"/>
      <c r="D1828" s="168"/>
      <c r="E1828" s="201"/>
      <c r="F1828" s="170"/>
      <c r="G1828" s="171"/>
      <c r="H1828" s="171"/>
      <c r="N1828" s="189"/>
      <c r="O1828" s="189"/>
    </row>
    <row r="1829" spans="1:15" ht="16.2" thickBot="1">
      <c r="A1829" s="184"/>
      <c r="B1829" s="187"/>
      <c r="D1829" s="168"/>
      <c r="E1829" s="201"/>
      <c r="F1829" s="170"/>
      <c r="G1829" s="171"/>
      <c r="H1829" s="171"/>
      <c r="N1829" s="189"/>
      <c r="O1829" s="189"/>
    </row>
    <row r="1830" spans="1:15" ht="16.2" thickBot="1">
      <c r="A1830" s="184"/>
      <c r="B1830" s="187"/>
      <c r="D1830" s="168"/>
      <c r="E1830" s="201"/>
      <c r="F1830" s="170"/>
      <c r="G1830" s="171"/>
      <c r="H1830" s="171"/>
      <c r="N1830" s="189"/>
      <c r="O1830" s="189"/>
    </row>
    <row r="1831" spans="1:15" ht="16.2" thickBot="1">
      <c r="A1831" s="184"/>
      <c r="B1831" s="187"/>
      <c r="D1831" s="168"/>
      <c r="E1831" s="201"/>
      <c r="F1831" s="170"/>
      <c r="G1831" s="171"/>
      <c r="H1831" s="171"/>
      <c r="N1831" s="189"/>
      <c r="O1831" s="189"/>
    </row>
    <row r="1832" spans="1:15" ht="16.2" thickBot="1">
      <c r="A1832" s="184"/>
      <c r="B1832" s="187"/>
      <c r="D1832" s="168"/>
      <c r="E1832" s="201"/>
      <c r="F1832" s="170"/>
      <c r="G1832" s="171"/>
      <c r="H1832" s="171"/>
      <c r="N1832" s="189"/>
      <c r="O1832" s="189"/>
    </row>
    <row r="1833" spans="1:15" ht="16.2" thickBot="1">
      <c r="A1833" s="184"/>
      <c r="B1833" s="187"/>
      <c r="D1833" s="168"/>
      <c r="E1833" s="201"/>
      <c r="F1833" s="170"/>
      <c r="G1833" s="171"/>
      <c r="H1833" s="171"/>
      <c r="N1833" s="189"/>
      <c r="O1833" s="189"/>
    </row>
    <row r="1834" spans="1:15" ht="16.2" thickBot="1">
      <c r="A1834" s="184"/>
      <c r="B1834" s="187"/>
      <c r="D1834" s="168"/>
      <c r="E1834" s="201"/>
      <c r="F1834" s="170"/>
      <c r="G1834" s="171"/>
      <c r="H1834" s="171"/>
      <c r="N1834" s="189"/>
      <c r="O1834" s="189"/>
    </row>
    <row r="1835" spans="1:15" ht="16.2" thickBot="1">
      <c r="A1835" s="184"/>
      <c r="B1835" s="187"/>
      <c r="D1835" s="168"/>
      <c r="E1835" s="201"/>
      <c r="F1835" s="170"/>
      <c r="G1835" s="171"/>
      <c r="H1835" s="171"/>
      <c r="N1835" s="189"/>
      <c r="O1835" s="189"/>
    </row>
    <row r="1836" spans="1:15" ht="16.2" thickBot="1">
      <c r="A1836" s="184"/>
      <c r="B1836" s="187"/>
      <c r="D1836" s="168"/>
      <c r="E1836" s="201"/>
      <c r="F1836" s="170"/>
      <c r="G1836" s="171"/>
      <c r="H1836" s="171"/>
      <c r="N1836" s="189"/>
      <c r="O1836" s="189"/>
    </row>
    <row r="1837" spans="1:15" ht="16.2" thickBot="1">
      <c r="A1837" s="184"/>
      <c r="B1837" s="187"/>
      <c r="D1837" s="168"/>
      <c r="E1837" s="201"/>
      <c r="F1837" s="170"/>
      <c r="G1837" s="171"/>
      <c r="H1837" s="171"/>
      <c r="N1837" s="189"/>
      <c r="O1837" s="189"/>
    </row>
    <row r="1838" spans="1:15" ht="16.2" thickBot="1">
      <c r="A1838" s="184"/>
      <c r="B1838" s="187"/>
      <c r="D1838" s="168"/>
      <c r="E1838" s="201"/>
      <c r="F1838" s="170"/>
      <c r="G1838" s="171"/>
      <c r="H1838" s="171"/>
      <c r="N1838" s="189"/>
      <c r="O1838" s="189"/>
    </row>
    <row r="1839" spans="1:15" ht="16.2" thickBot="1">
      <c r="A1839" s="184"/>
      <c r="B1839" s="187"/>
      <c r="D1839" s="168"/>
      <c r="E1839" s="201"/>
      <c r="F1839" s="170"/>
      <c r="G1839" s="171"/>
      <c r="H1839" s="171"/>
      <c r="N1839" s="189"/>
      <c r="O1839" s="189"/>
    </row>
    <row r="1840" spans="1:15" ht="16.2" thickBot="1">
      <c r="A1840" s="184"/>
      <c r="B1840" s="187"/>
      <c r="D1840" s="168"/>
      <c r="E1840" s="201"/>
      <c r="F1840" s="170"/>
      <c r="G1840" s="171"/>
      <c r="H1840" s="171"/>
      <c r="N1840" s="189"/>
      <c r="O1840" s="189"/>
    </row>
    <row r="1841" spans="1:15" ht="16.2" thickBot="1">
      <c r="A1841" s="184"/>
      <c r="B1841" s="187"/>
      <c r="D1841" s="168"/>
      <c r="E1841" s="201"/>
      <c r="F1841" s="170"/>
      <c r="G1841" s="171"/>
      <c r="H1841" s="171"/>
      <c r="N1841" s="189"/>
      <c r="O1841" s="189"/>
    </row>
    <row r="1842" spans="1:15" ht="16.2" thickBot="1">
      <c r="A1842" s="184"/>
      <c r="B1842" s="187"/>
      <c r="D1842" s="168"/>
      <c r="E1842" s="201"/>
      <c r="F1842" s="170"/>
      <c r="G1842" s="171"/>
      <c r="H1842" s="171"/>
      <c r="N1842" s="189"/>
      <c r="O1842" s="189"/>
    </row>
    <row r="1843" spans="1:15" ht="16.2" thickBot="1">
      <c r="A1843" s="184"/>
      <c r="B1843" s="187"/>
      <c r="D1843" s="168"/>
      <c r="E1843" s="201"/>
      <c r="F1843" s="170"/>
      <c r="G1843" s="171"/>
      <c r="H1843" s="171"/>
      <c r="N1843" s="189"/>
      <c r="O1843" s="189"/>
    </row>
    <row r="1844" spans="1:15" ht="16.2" thickBot="1">
      <c r="A1844" s="184"/>
      <c r="B1844" s="187"/>
      <c r="D1844" s="168"/>
      <c r="E1844" s="201"/>
      <c r="F1844" s="170"/>
      <c r="G1844" s="171"/>
      <c r="H1844" s="171"/>
      <c r="N1844" s="189"/>
      <c r="O1844" s="189"/>
    </row>
    <row r="1845" spans="1:15" ht="16.2" thickBot="1">
      <c r="A1845" s="184"/>
      <c r="B1845" s="187"/>
      <c r="D1845" s="168"/>
      <c r="E1845" s="201"/>
      <c r="F1845" s="170"/>
      <c r="G1845" s="171"/>
      <c r="H1845" s="171"/>
      <c r="N1845" s="189"/>
      <c r="O1845" s="189"/>
    </row>
    <row r="1846" spans="1:15" ht="16.2" thickBot="1">
      <c r="A1846" s="184"/>
      <c r="B1846" s="187"/>
      <c r="D1846" s="168"/>
      <c r="E1846" s="201"/>
      <c r="F1846" s="170"/>
      <c r="G1846" s="171"/>
      <c r="H1846" s="171"/>
      <c r="N1846" s="189"/>
      <c r="O1846" s="189"/>
    </row>
    <row r="1847" spans="1:15" ht="16.2" thickBot="1">
      <c r="A1847" s="184"/>
      <c r="B1847" s="187"/>
      <c r="D1847" s="168"/>
      <c r="E1847" s="201"/>
      <c r="F1847" s="170"/>
      <c r="G1847" s="171"/>
      <c r="H1847" s="171"/>
      <c r="N1847" s="189"/>
      <c r="O1847" s="189"/>
    </row>
    <row r="1848" spans="1:15" ht="16.2" thickBot="1">
      <c r="A1848" s="184"/>
      <c r="B1848" s="187"/>
      <c r="D1848" s="168"/>
      <c r="E1848" s="201"/>
      <c r="F1848" s="170"/>
      <c r="G1848" s="171"/>
      <c r="H1848" s="171"/>
      <c r="N1848" s="189"/>
      <c r="O1848" s="189"/>
    </row>
    <row r="1849" spans="1:15" ht="16.2" thickBot="1">
      <c r="A1849" s="184"/>
      <c r="B1849" s="187"/>
      <c r="D1849" s="168"/>
      <c r="E1849" s="201"/>
      <c r="F1849" s="170"/>
      <c r="G1849" s="171"/>
      <c r="H1849" s="171"/>
      <c r="N1849" s="189"/>
      <c r="O1849" s="189"/>
    </row>
    <row r="1850" spans="1:15" ht="16.2" thickBot="1">
      <c r="A1850" s="184"/>
      <c r="B1850" s="187"/>
      <c r="D1850" s="168"/>
      <c r="E1850" s="201"/>
      <c r="F1850" s="170"/>
      <c r="G1850" s="171"/>
      <c r="H1850" s="171"/>
      <c r="N1850" s="189"/>
      <c r="O1850" s="189"/>
    </row>
    <row r="1851" spans="1:15" ht="16.2" thickBot="1">
      <c r="A1851" s="184"/>
      <c r="B1851" s="187"/>
      <c r="D1851" s="168"/>
      <c r="E1851" s="201"/>
      <c r="F1851" s="170"/>
      <c r="G1851" s="171"/>
      <c r="H1851" s="171"/>
      <c r="N1851" s="189"/>
      <c r="O1851" s="189"/>
    </row>
    <row r="1852" spans="1:15" ht="16.2" thickBot="1">
      <c r="A1852" s="184"/>
      <c r="B1852" s="187"/>
      <c r="D1852" s="168"/>
      <c r="E1852" s="201"/>
      <c r="F1852" s="170"/>
      <c r="G1852" s="171"/>
      <c r="H1852" s="171"/>
      <c r="N1852" s="189"/>
      <c r="O1852" s="189"/>
    </row>
    <row r="1853" spans="1:15" ht="16.2" thickBot="1">
      <c r="A1853" s="184"/>
      <c r="B1853" s="187"/>
      <c r="D1853" s="168"/>
      <c r="E1853" s="201"/>
      <c r="F1853" s="170"/>
      <c r="G1853" s="171"/>
      <c r="H1853" s="171"/>
      <c r="N1853" s="189"/>
      <c r="O1853" s="189"/>
    </row>
    <row r="1854" spans="1:15" ht="16.2" thickBot="1">
      <c r="A1854" s="184"/>
      <c r="B1854" s="187"/>
      <c r="D1854" s="168"/>
      <c r="E1854" s="201"/>
      <c r="F1854" s="170"/>
      <c r="G1854" s="171"/>
      <c r="H1854" s="171"/>
      <c r="N1854" s="189"/>
      <c r="O1854" s="189"/>
    </row>
    <row r="1855" spans="1:15" ht="16.2" thickBot="1">
      <c r="A1855" s="184"/>
      <c r="B1855" s="187"/>
      <c r="D1855" s="168"/>
      <c r="E1855" s="201"/>
      <c r="F1855" s="170"/>
      <c r="G1855" s="171"/>
      <c r="H1855" s="171"/>
      <c r="N1855" s="189"/>
      <c r="O1855" s="189"/>
    </row>
    <row r="1856" spans="1:15" ht="16.2" thickBot="1">
      <c r="A1856" s="184"/>
      <c r="B1856" s="187"/>
      <c r="D1856" s="168"/>
      <c r="E1856" s="201"/>
      <c r="F1856" s="170"/>
      <c r="G1856" s="171"/>
      <c r="H1856" s="171"/>
      <c r="N1856" s="189"/>
      <c r="O1856" s="189"/>
    </row>
    <row r="1857" spans="1:15" ht="16.2" thickBot="1">
      <c r="A1857" s="184"/>
      <c r="B1857" s="187"/>
      <c r="D1857" s="168"/>
      <c r="E1857" s="201"/>
      <c r="F1857" s="170"/>
      <c r="G1857" s="171"/>
      <c r="H1857" s="171"/>
      <c r="N1857" s="189"/>
      <c r="O1857" s="189"/>
    </row>
    <row r="1858" spans="1:15" ht="16.2" thickBot="1">
      <c r="A1858" s="184"/>
      <c r="B1858" s="187"/>
      <c r="D1858" s="168"/>
      <c r="E1858" s="201"/>
      <c r="F1858" s="170"/>
      <c r="G1858" s="171"/>
      <c r="H1858" s="171"/>
      <c r="N1858" s="189"/>
      <c r="O1858" s="189"/>
    </row>
    <row r="1859" spans="1:15" ht="16.2" thickBot="1">
      <c r="A1859" s="184"/>
      <c r="B1859" s="187"/>
      <c r="D1859" s="168"/>
      <c r="E1859" s="201"/>
      <c r="F1859" s="170"/>
      <c r="G1859" s="171"/>
      <c r="H1859" s="171"/>
      <c r="N1859" s="189"/>
      <c r="O1859" s="189"/>
    </row>
    <row r="1860" spans="1:15" ht="16.2" thickBot="1">
      <c r="A1860" s="184"/>
      <c r="B1860" s="187"/>
      <c r="D1860" s="168"/>
      <c r="E1860" s="201"/>
      <c r="F1860" s="170"/>
      <c r="G1860" s="171"/>
      <c r="H1860" s="171"/>
      <c r="N1860" s="189"/>
      <c r="O1860" s="189"/>
    </row>
    <row r="1861" spans="1:15" ht="16.2" thickBot="1">
      <c r="A1861" s="184"/>
      <c r="B1861" s="187"/>
      <c r="D1861" s="168"/>
      <c r="E1861" s="201"/>
      <c r="F1861" s="170"/>
      <c r="G1861" s="171"/>
      <c r="H1861" s="171"/>
      <c r="N1861" s="189"/>
      <c r="O1861" s="189"/>
    </row>
    <row r="1862" spans="1:15" ht="16.2" thickBot="1">
      <c r="A1862" s="184"/>
      <c r="B1862" s="187"/>
      <c r="D1862" s="168"/>
      <c r="E1862" s="201"/>
      <c r="F1862" s="170"/>
      <c r="G1862" s="171"/>
      <c r="H1862" s="171"/>
      <c r="N1862" s="189"/>
      <c r="O1862" s="189"/>
    </row>
    <row r="1863" spans="1:15" ht="16.2" thickBot="1">
      <c r="A1863" s="184"/>
      <c r="B1863" s="187"/>
      <c r="D1863" s="168"/>
      <c r="E1863" s="201"/>
      <c r="F1863" s="170"/>
      <c r="G1863" s="171"/>
      <c r="H1863" s="171"/>
      <c r="N1863" s="189"/>
      <c r="O1863" s="189"/>
    </row>
    <row r="1864" spans="1:15" ht="16.2" thickBot="1">
      <c r="A1864" s="184"/>
      <c r="B1864" s="187"/>
      <c r="D1864" s="168"/>
      <c r="E1864" s="201"/>
      <c r="F1864" s="170"/>
      <c r="G1864" s="171"/>
      <c r="H1864" s="171"/>
      <c r="N1864" s="189"/>
      <c r="O1864" s="189"/>
    </row>
    <row r="1865" spans="1:15" ht="16.2" thickBot="1">
      <c r="A1865" s="184"/>
      <c r="B1865" s="187"/>
      <c r="D1865" s="168"/>
      <c r="E1865" s="201"/>
      <c r="F1865" s="170"/>
      <c r="G1865" s="171"/>
      <c r="H1865" s="171"/>
      <c r="N1865" s="189"/>
      <c r="O1865" s="189"/>
    </row>
    <row r="1866" spans="1:15" ht="16.2" thickBot="1">
      <c r="A1866" s="184"/>
      <c r="B1866" s="187"/>
      <c r="D1866" s="168"/>
      <c r="E1866" s="201"/>
      <c r="F1866" s="170"/>
      <c r="G1866" s="171"/>
      <c r="H1866" s="171"/>
      <c r="N1866" s="189"/>
      <c r="O1866" s="189"/>
    </row>
    <row r="1867" spans="1:15" ht="16.2" thickBot="1">
      <c r="A1867" s="184"/>
      <c r="B1867" s="187"/>
      <c r="D1867" s="168"/>
      <c r="E1867" s="201"/>
      <c r="F1867" s="170"/>
      <c r="G1867" s="171"/>
      <c r="H1867" s="171"/>
      <c r="N1867" s="189"/>
      <c r="O1867" s="189"/>
    </row>
    <row r="1868" spans="1:15" ht="16.2" thickBot="1">
      <c r="A1868" s="184"/>
      <c r="B1868" s="187"/>
      <c r="D1868" s="168"/>
      <c r="E1868" s="201"/>
      <c r="F1868" s="170"/>
      <c r="G1868" s="171"/>
      <c r="H1868" s="171"/>
      <c r="N1868" s="189"/>
      <c r="O1868" s="189"/>
    </row>
    <row r="1869" spans="1:15" ht="16.2" thickBot="1">
      <c r="A1869" s="184"/>
      <c r="B1869" s="187"/>
      <c r="D1869" s="168"/>
      <c r="E1869" s="201"/>
      <c r="F1869" s="170"/>
      <c r="G1869" s="171"/>
      <c r="H1869" s="171"/>
      <c r="N1869" s="189"/>
      <c r="O1869" s="189"/>
    </row>
    <row r="1870" spans="1:15" ht="16.2" thickBot="1">
      <c r="A1870" s="184"/>
      <c r="B1870" s="187"/>
      <c r="D1870" s="168"/>
      <c r="E1870" s="201"/>
      <c r="F1870" s="170"/>
      <c r="G1870" s="171"/>
      <c r="H1870" s="171"/>
      <c r="N1870" s="189"/>
      <c r="O1870" s="189"/>
    </row>
    <row r="1871" spans="1:15" ht="16.2" thickBot="1">
      <c r="A1871" s="184"/>
      <c r="B1871" s="187"/>
      <c r="D1871" s="168"/>
      <c r="E1871" s="201"/>
      <c r="F1871" s="170"/>
      <c r="G1871" s="171"/>
      <c r="H1871" s="171"/>
      <c r="N1871" s="189"/>
      <c r="O1871" s="189"/>
    </row>
    <row r="1872" spans="1:15" ht="16.2" thickBot="1">
      <c r="A1872" s="184"/>
      <c r="B1872" s="187"/>
      <c r="D1872" s="168"/>
      <c r="E1872" s="201"/>
      <c r="F1872" s="170"/>
      <c r="G1872" s="171"/>
      <c r="H1872" s="171"/>
      <c r="N1872" s="189"/>
      <c r="O1872" s="189"/>
    </row>
    <row r="1873" spans="1:15" ht="16.2" thickBot="1">
      <c r="A1873" s="184"/>
      <c r="B1873" s="187"/>
      <c r="D1873" s="168"/>
      <c r="E1873" s="201"/>
      <c r="F1873" s="170"/>
      <c r="G1873" s="171"/>
      <c r="H1873" s="171"/>
      <c r="N1873" s="189"/>
      <c r="O1873" s="189"/>
    </row>
    <row r="1874" spans="1:15" ht="16.2" thickBot="1">
      <c r="A1874" s="184"/>
      <c r="B1874" s="187"/>
      <c r="D1874" s="168"/>
      <c r="E1874" s="201"/>
      <c r="F1874" s="170"/>
      <c r="G1874" s="171"/>
      <c r="H1874" s="171"/>
      <c r="N1874" s="189"/>
      <c r="O1874" s="189"/>
    </row>
    <row r="1875" spans="1:15" ht="16.2" thickBot="1">
      <c r="A1875" s="184"/>
      <c r="B1875" s="187"/>
      <c r="D1875" s="168"/>
      <c r="E1875" s="201"/>
      <c r="F1875" s="170"/>
      <c r="G1875" s="171"/>
      <c r="H1875" s="171"/>
      <c r="N1875" s="189"/>
      <c r="O1875" s="189"/>
    </row>
    <row r="1876" spans="1:15" ht="16.2" thickBot="1">
      <c r="A1876" s="184"/>
      <c r="B1876" s="187"/>
      <c r="D1876" s="168"/>
      <c r="E1876" s="201"/>
      <c r="F1876" s="170"/>
      <c r="G1876" s="171"/>
      <c r="H1876" s="171"/>
      <c r="N1876" s="189"/>
      <c r="O1876" s="189"/>
    </row>
    <row r="1877" spans="1:15" ht="16.2" thickBot="1">
      <c r="A1877" s="184"/>
      <c r="B1877" s="187"/>
      <c r="D1877" s="168"/>
      <c r="E1877" s="201"/>
      <c r="F1877" s="170"/>
      <c r="G1877" s="171"/>
      <c r="H1877" s="171"/>
      <c r="N1877" s="189"/>
      <c r="O1877" s="189"/>
    </row>
    <row r="1878" spans="1:15" ht="16.2" thickBot="1">
      <c r="A1878" s="184"/>
      <c r="B1878" s="187"/>
      <c r="D1878" s="168"/>
      <c r="E1878" s="201"/>
      <c r="F1878" s="170"/>
      <c r="G1878" s="171"/>
      <c r="H1878" s="171"/>
      <c r="N1878" s="189"/>
      <c r="O1878" s="189"/>
    </row>
    <row r="1879" spans="1:15" ht="16.2" thickBot="1">
      <c r="A1879" s="184"/>
      <c r="B1879" s="187"/>
      <c r="D1879" s="168"/>
      <c r="E1879" s="201"/>
      <c r="F1879" s="170"/>
      <c r="G1879" s="171"/>
      <c r="H1879" s="171"/>
      <c r="N1879" s="189"/>
      <c r="O1879" s="189"/>
    </row>
    <row r="1880" spans="1:15" ht="16.2" thickBot="1">
      <c r="A1880" s="184"/>
      <c r="B1880" s="187"/>
      <c r="D1880" s="168"/>
      <c r="E1880" s="201"/>
      <c r="F1880" s="170"/>
      <c r="G1880" s="171"/>
      <c r="H1880" s="171"/>
      <c r="N1880" s="189"/>
      <c r="O1880" s="189"/>
    </row>
    <row r="1881" spans="1:15" ht="16.2" thickBot="1">
      <c r="A1881" s="184"/>
      <c r="B1881" s="187"/>
      <c r="D1881" s="168"/>
      <c r="E1881" s="201"/>
      <c r="F1881" s="170"/>
      <c r="G1881" s="171"/>
      <c r="H1881" s="171"/>
      <c r="N1881" s="189"/>
      <c r="O1881" s="189"/>
    </row>
    <row r="1882" spans="1:15" ht="16.2" thickBot="1">
      <c r="A1882" s="184"/>
      <c r="B1882" s="187"/>
      <c r="D1882" s="168"/>
      <c r="E1882" s="201"/>
      <c r="F1882" s="170"/>
      <c r="G1882" s="171"/>
      <c r="H1882" s="171"/>
      <c r="N1882" s="189"/>
      <c r="O1882" s="189"/>
    </row>
    <row r="1883" spans="1:15" ht="16.2" thickBot="1">
      <c r="A1883" s="184"/>
      <c r="B1883" s="187"/>
      <c r="D1883" s="168"/>
      <c r="E1883" s="201"/>
      <c r="F1883" s="170"/>
      <c r="G1883" s="171"/>
      <c r="H1883" s="171"/>
      <c r="N1883" s="189"/>
      <c r="O1883" s="189"/>
    </row>
    <row r="1884" spans="1:15" ht="16.2" thickBot="1">
      <c r="A1884" s="184"/>
      <c r="B1884" s="187"/>
      <c r="D1884" s="168"/>
      <c r="E1884" s="201"/>
      <c r="F1884" s="170"/>
      <c r="G1884" s="171"/>
      <c r="H1884" s="171"/>
      <c r="N1884" s="189"/>
      <c r="O1884" s="189"/>
    </row>
    <row r="1885" spans="1:15" ht="16.2" thickBot="1">
      <c r="A1885" s="184"/>
      <c r="B1885" s="187"/>
      <c r="D1885" s="168"/>
      <c r="E1885" s="201"/>
      <c r="F1885" s="170"/>
      <c r="G1885" s="171"/>
      <c r="H1885" s="171"/>
      <c r="N1885" s="189"/>
      <c r="O1885" s="189"/>
    </row>
    <row r="1886" spans="1:15" ht="16.2" thickBot="1">
      <c r="A1886" s="184"/>
      <c r="B1886" s="187"/>
      <c r="D1886" s="168"/>
      <c r="E1886" s="201"/>
      <c r="F1886" s="170"/>
      <c r="G1886" s="171"/>
      <c r="H1886" s="171"/>
      <c r="N1886" s="189"/>
      <c r="O1886" s="189"/>
    </row>
    <row r="1887" spans="1:15" ht="16.2" thickBot="1">
      <c r="A1887" s="184"/>
      <c r="B1887" s="187"/>
      <c r="D1887" s="168"/>
      <c r="E1887" s="201"/>
      <c r="F1887" s="170"/>
      <c r="G1887" s="171"/>
      <c r="H1887" s="171"/>
      <c r="N1887" s="189"/>
      <c r="O1887" s="189"/>
    </row>
    <row r="1888" spans="1:15" ht="16.2" thickBot="1">
      <c r="A1888" s="184"/>
      <c r="B1888" s="187"/>
      <c r="D1888" s="168"/>
      <c r="E1888" s="201"/>
      <c r="F1888" s="170"/>
      <c r="G1888" s="171"/>
      <c r="H1888" s="171"/>
      <c r="N1888" s="189"/>
      <c r="O1888" s="189"/>
    </row>
    <row r="1889" spans="1:15" ht="16.2" thickBot="1">
      <c r="A1889" s="184"/>
      <c r="B1889" s="187"/>
      <c r="D1889" s="168"/>
      <c r="E1889" s="201"/>
      <c r="F1889" s="170"/>
      <c r="G1889" s="171"/>
      <c r="H1889" s="171"/>
      <c r="N1889" s="189"/>
      <c r="O1889" s="189"/>
    </row>
    <row r="1890" spans="1:15" ht="16.2" thickBot="1">
      <c r="A1890" s="184"/>
      <c r="B1890" s="187"/>
      <c r="D1890" s="168"/>
      <c r="E1890" s="201"/>
      <c r="F1890" s="170"/>
      <c r="G1890" s="171"/>
      <c r="H1890" s="171"/>
      <c r="N1890" s="189"/>
      <c r="O1890" s="189"/>
    </row>
    <row r="1891" spans="1:15" ht="16.2" thickBot="1">
      <c r="A1891" s="184"/>
      <c r="B1891" s="187"/>
      <c r="D1891" s="168"/>
      <c r="E1891" s="201"/>
      <c r="F1891" s="170"/>
      <c r="G1891" s="171"/>
      <c r="H1891" s="171"/>
      <c r="N1891" s="189"/>
      <c r="O1891" s="189"/>
    </row>
    <row r="1892" spans="1:15" ht="16.2" thickBot="1">
      <c r="A1892" s="184"/>
      <c r="B1892" s="187"/>
      <c r="D1892" s="168"/>
      <c r="E1892" s="201"/>
      <c r="F1892" s="170"/>
      <c r="G1892" s="171"/>
      <c r="H1892" s="171"/>
      <c r="N1892" s="189"/>
      <c r="O1892" s="189"/>
    </row>
    <row r="1893" spans="1:15" ht="16.2" thickBot="1">
      <c r="A1893" s="184"/>
      <c r="B1893" s="187"/>
      <c r="D1893" s="168"/>
      <c r="E1893" s="201"/>
      <c r="F1893" s="170"/>
      <c r="G1893" s="171"/>
      <c r="H1893" s="171"/>
      <c r="N1893" s="189"/>
      <c r="O1893" s="189"/>
    </row>
    <row r="1894" spans="1:15" ht="16.2" thickBot="1">
      <c r="A1894" s="184"/>
      <c r="B1894" s="187"/>
      <c r="D1894" s="168"/>
      <c r="E1894" s="201"/>
      <c r="F1894" s="170"/>
      <c r="G1894" s="171"/>
      <c r="H1894" s="171"/>
      <c r="N1894" s="189"/>
      <c r="O1894" s="189"/>
    </row>
    <row r="1895" spans="1:15" ht="16.2" thickBot="1">
      <c r="A1895" s="184"/>
      <c r="B1895" s="187"/>
      <c r="D1895" s="168"/>
      <c r="E1895" s="201"/>
      <c r="F1895" s="170"/>
      <c r="G1895" s="171"/>
      <c r="H1895" s="171"/>
      <c r="N1895" s="189"/>
      <c r="O1895" s="189"/>
    </row>
    <row r="1896" spans="1:15" ht="16.2" thickBot="1">
      <c r="A1896" s="184"/>
      <c r="B1896" s="187"/>
      <c r="D1896" s="168"/>
      <c r="E1896" s="201"/>
      <c r="F1896" s="170"/>
      <c r="G1896" s="171"/>
      <c r="H1896" s="171"/>
      <c r="N1896" s="189"/>
      <c r="O1896" s="189"/>
    </row>
    <row r="1897" spans="1:15" ht="16.2" thickBot="1">
      <c r="A1897" s="184"/>
      <c r="B1897" s="187"/>
      <c r="D1897" s="168"/>
      <c r="E1897" s="201"/>
      <c r="F1897" s="170"/>
      <c r="G1897" s="171"/>
      <c r="H1897" s="171"/>
      <c r="N1897" s="189"/>
      <c r="O1897" s="189"/>
    </row>
    <row r="1898" spans="1:15" ht="16.2" thickBot="1">
      <c r="A1898" s="184"/>
      <c r="B1898" s="187"/>
      <c r="D1898" s="168"/>
      <c r="E1898" s="201"/>
      <c r="F1898" s="170"/>
      <c r="G1898" s="171"/>
      <c r="H1898" s="171"/>
      <c r="N1898" s="189"/>
      <c r="O1898" s="189"/>
    </row>
    <row r="1899" spans="1:15" ht="16.2" thickBot="1">
      <c r="A1899" s="184"/>
      <c r="B1899" s="187"/>
      <c r="D1899" s="168"/>
      <c r="E1899" s="201"/>
      <c r="F1899" s="170"/>
      <c r="G1899" s="171"/>
      <c r="H1899" s="171"/>
      <c r="N1899" s="189"/>
      <c r="O1899" s="189"/>
    </row>
    <row r="1900" spans="1:15" ht="16.2" thickBot="1">
      <c r="A1900" s="184"/>
      <c r="B1900" s="187"/>
      <c r="D1900" s="168"/>
      <c r="E1900" s="201"/>
      <c r="F1900" s="170"/>
      <c r="G1900" s="171"/>
      <c r="H1900" s="171"/>
      <c r="N1900" s="189"/>
      <c r="O1900" s="189"/>
    </row>
    <row r="1901" spans="1:15" ht="16.2" thickBot="1">
      <c r="A1901" s="184"/>
      <c r="B1901" s="187"/>
      <c r="D1901" s="168"/>
      <c r="E1901" s="201"/>
      <c r="F1901" s="170"/>
      <c r="G1901" s="171"/>
      <c r="H1901" s="171"/>
      <c r="N1901" s="189"/>
      <c r="O1901" s="189"/>
    </row>
    <row r="1902" spans="1:15" ht="16.2" thickBot="1">
      <c r="A1902" s="184"/>
      <c r="B1902" s="187"/>
      <c r="D1902" s="168"/>
      <c r="E1902" s="201"/>
      <c r="F1902" s="170"/>
      <c r="G1902" s="171"/>
      <c r="H1902" s="171"/>
      <c r="N1902" s="189"/>
      <c r="O1902" s="189"/>
    </row>
    <row r="1903" spans="1:15" ht="16.2" thickBot="1">
      <c r="A1903" s="184"/>
      <c r="B1903" s="187"/>
      <c r="D1903" s="168"/>
      <c r="E1903" s="201"/>
      <c r="F1903" s="170"/>
      <c r="G1903" s="171"/>
      <c r="H1903" s="171"/>
      <c r="N1903" s="189"/>
      <c r="O1903" s="189"/>
    </row>
    <row r="1904" spans="1:15" ht="16.2" thickBot="1">
      <c r="A1904" s="184"/>
      <c r="B1904" s="187"/>
      <c r="D1904" s="168"/>
      <c r="E1904" s="201"/>
      <c r="F1904" s="170"/>
      <c r="G1904" s="171"/>
      <c r="H1904" s="171"/>
      <c r="N1904" s="189"/>
      <c r="O1904" s="189"/>
    </row>
    <row r="1905" spans="1:15" ht="16.2" thickBot="1">
      <c r="A1905" s="184"/>
      <c r="B1905" s="187"/>
      <c r="D1905" s="168"/>
      <c r="E1905" s="201"/>
      <c r="F1905" s="170"/>
      <c r="G1905" s="171"/>
      <c r="H1905" s="171"/>
      <c r="N1905" s="189"/>
      <c r="O1905" s="189"/>
    </row>
    <row r="1906" spans="1:15" ht="16.2" thickBot="1">
      <c r="A1906" s="184"/>
      <c r="B1906" s="187"/>
      <c r="D1906" s="168"/>
      <c r="E1906" s="201"/>
      <c r="F1906" s="170"/>
      <c r="G1906" s="171"/>
      <c r="H1906" s="171"/>
      <c r="N1906" s="189"/>
      <c r="O1906" s="189"/>
    </row>
    <row r="1907" spans="1:15" ht="16.2" thickBot="1">
      <c r="A1907" s="184"/>
      <c r="B1907" s="187"/>
      <c r="D1907" s="168"/>
      <c r="E1907" s="201"/>
      <c r="F1907" s="170"/>
      <c r="G1907" s="171"/>
      <c r="H1907" s="171"/>
      <c r="N1907" s="189"/>
      <c r="O1907" s="189"/>
    </row>
    <row r="1908" spans="1:15" ht="16.2" thickBot="1">
      <c r="A1908" s="184"/>
      <c r="B1908" s="187"/>
      <c r="D1908" s="168"/>
      <c r="E1908" s="201"/>
      <c r="F1908" s="170"/>
      <c r="G1908" s="171"/>
      <c r="H1908" s="171"/>
      <c r="N1908" s="189"/>
      <c r="O1908" s="189"/>
    </row>
    <row r="1909" spans="1:15" ht="16.2" thickBot="1">
      <c r="A1909" s="184"/>
      <c r="B1909" s="187"/>
      <c r="D1909" s="168"/>
      <c r="E1909" s="201"/>
      <c r="F1909" s="170"/>
      <c r="G1909" s="171"/>
      <c r="H1909" s="171"/>
      <c r="N1909" s="189"/>
      <c r="O1909" s="189"/>
    </row>
    <row r="1910" spans="1:15" ht="16.2" thickBot="1">
      <c r="A1910" s="184"/>
      <c r="B1910" s="187"/>
      <c r="D1910" s="168"/>
      <c r="E1910" s="201"/>
      <c r="F1910" s="170"/>
      <c r="G1910" s="171"/>
      <c r="H1910" s="171"/>
      <c r="N1910" s="189"/>
      <c r="O1910" s="189"/>
    </row>
    <row r="1911" spans="1:15" ht="16.2" thickBot="1">
      <c r="A1911" s="184"/>
      <c r="B1911" s="187"/>
      <c r="D1911" s="168"/>
      <c r="E1911" s="201"/>
      <c r="F1911" s="170"/>
      <c r="G1911" s="171"/>
      <c r="H1911" s="171"/>
      <c r="N1911" s="189"/>
      <c r="O1911" s="189"/>
    </row>
    <row r="1912" spans="1:15" ht="16.2" thickBot="1">
      <c r="A1912" s="184"/>
      <c r="B1912" s="187"/>
      <c r="D1912" s="168"/>
      <c r="E1912" s="201"/>
      <c r="F1912" s="170"/>
      <c r="G1912" s="171"/>
      <c r="H1912" s="171"/>
      <c r="N1912" s="189"/>
      <c r="O1912" s="189"/>
    </row>
    <row r="1913" spans="1:15" ht="16.2" thickBot="1">
      <c r="A1913" s="184"/>
      <c r="B1913" s="187"/>
      <c r="D1913" s="168"/>
      <c r="E1913" s="201"/>
      <c r="F1913" s="170"/>
      <c r="G1913" s="171"/>
      <c r="H1913" s="171"/>
      <c r="N1913" s="189"/>
      <c r="O1913" s="189"/>
    </row>
    <row r="1914" spans="1:15" ht="16.2" thickBot="1">
      <c r="A1914" s="184"/>
      <c r="B1914" s="187"/>
      <c r="D1914" s="168"/>
      <c r="E1914" s="201"/>
      <c r="F1914" s="170"/>
      <c r="G1914" s="171"/>
      <c r="H1914" s="171"/>
      <c r="N1914" s="189"/>
      <c r="O1914" s="189"/>
    </row>
    <row r="1915" spans="1:15" ht="16.2" thickBot="1">
      <c r="A1915" s="184"/>
      <c r="B1915" s="187"/>
      <c r="D1915" s="168"/>
      <c r="E1915" s="201"/>
      <c r="F1915" s="170"/>
      <c r="G1915" s="171"/>
      <c r="H1915" s="171"/>
      <c r="N1915" s="189"/>
      <c r="O1915" s="189"/>
    </row>
    <row r="1916" spans="1:15" ht="16.2" thickBot="1">
      <c r="A1916" s="184"/>
      <c r="B1916" s="187"/>
      <c r="D1916" s="168"/>
      <c r="E1916" s="201"/>
      <c r="F1916" s="170"/>
      <c r="G1916" s="171"/>
      <c r="H1916" s="171"/>
      <c r="N1916" s="189"/>
      <c r="O1916" s="189"/>
    </row>
    <row r="1917" spans="1:15" ht="16.2" thickBot="1">
      <c r="A1917" s="184"/>
      <c r="B1917" s="187"/>
      <c r="D1917" s="168"/>
      <c r="E1917" s="201"/>
      <c r="F1917" s="170"/>
      <c r="G1917" s="171"/>
      <c r="H1917" s="171"/>
      <c r="N1917" s="189"/>
      <c r="O1917" s="189"/>
    </row>
    <row r="1918" spans="1:15" ht="16.2" thickBot="1">
      <c r="A1918" s="184"/>
      <c r="B1918" s="187"/>
      <c r="D1918" s="168"/>
      <c r="E1918" s="201"/>
      <c r="F1918" s="170"/>
      <c r="G1918" s="171"/>
      <c r="H1918" s="171"/>
      <c r="N1918" s="189"/>
      <c r="O1918" s="189"/>
    </row>
    <row r="1919" spans="1:15" ht="16.2" thickBot="1">
      <c r="A1919" s="184"/>
      <c r="B1919" s="187"/>
      <c r="D1919" s="168"/>
      <c r="E1919" s="201"/>
      <c r="F1919" s="170"/>
      <c r="G1919" s="171"/>
      <c r="H1919" s="171"/>
      <c r="N1919" s="189"/>
      <c r="O1919" s="189"/>
    </row>
    <row r="1920" spans="1:15" ht="16.2" thickBot="1">
      <c r="A1920" s="184"/>
      <c r="B1920" s="187"/>
      <c r="D1920" s="168"/>
      <c r="E1920" s="201"/>
      <c r="F1920" s="170"/>
      <c r="G1920" s="171"/>
      <c r="H1920" s="171"/>
      <c r="N1920" s="189"/>
      <c r="O1920" s="189"/>
    </row>
    <row r="1921" spans="1:15" ht="16.2" thickBot="1">
      <c r="A1921" s="184"/>
      <c r="B1921" s="187"/>
      <c r="D1921" s="168"/>
      <c r="E1921" s="201"/>
      <c r="F1921" s="170"/>
      <c r="G1921" s="171"/>
      <c r="H1921" s="171"/>
      <c r="N1921" s="189"/>
      <c r="O1921" s="189"/>
    </row>
    <row r="1922" spans="1:15" ht="16.2" thickBot="1">
      <c r="A1922" s="184"/>
      <c r="B1922" s="187"/>
      <c r="D1922" s="168"/>
      <c r="E1922" s="201"/>
      <c r="F1922" s="170"/>
      <c r="G1922" s="171"/>
      <c r="H1922" s="171"/>
      <c r="N1922" s="189"/>
      <c r="O1922" s="189"/>
    </row>
    <row r="1923" spans="1:15" ht="16.2" thickBot="1">
      <c r="A1923" s="184"/>
      <c r="B1923" s="187"/>
      <c r="D1923" s="168"/>
      <c r="E1923" s="201"/>
      <c r="F1923" s="170"/>
      <c r="G1923" s="171"/>
      <c r="H1923" s="171"/>
      <c r="N1923" s="189"/>
      <c r="O1923" s="189"/>
    </row>
    <row r="1924" spans="1:15" ht="16.2" thickBot="1">
      <c r="A1924" s="184"/>
      <c r="B1924" s="187"/>
      <c r="D1924" s="168"/>
      <c r="E1924" s="201"/>
      <c r="F1924" s="170"/>
      <c r="G1924" s="171"/>
      <c r="H1924" s="171"/>
      <c r="N1924" s="189"/>
      <c r="O1924" s="189"/>
    </row>
    <row r="1925" spans="1:15" ht="16.2" thickBot="1">
      <c r="A1925" s="184"/>
      <c r="B1925" s="187"/>
      <c r="D1925" s="168"/>
      <c r="E1925" s="201"/>
      <c r="F1925" s="170"/>
      <c r="G1925" s="171"/>
      <c r="H1925" s="171"/>
      <c r="N1925" s="189"/>
      <c r="O1925" s="189"/>
    </row>
    <row r="1926" spans="1:15" ht="16.2" thickBot="1">
      <c r="A1926" s="184"/>
      <c r="B1926" s="187"/>
      <c r="D1926" s="168"/>
      <c r="E1926" s="201"/>
      <c r="F1926" s="170"/>
      <c r="G1926" s="171"/>
      <c r="H1926" s="171"/>
      <c r="N1926" s="189"/>
      <c r="O1926" s="189"/>
    </row>
    <row r="1927" spans="1:15" ht="16.2" thickBot="1">
      <c r="A1927" s="184"/>
      <c r="B1927" s="187"/>
      <c r="D1927" s="168"/>
      <c r="E1927" s="201"/>
      <c r="F1927" s="170"/>
      <c r="G1927" s="171"/>
      <c r="H1927" s="171"/>
      <c r="N1927" s="189"/>
      <c r="O1927" s="189"/>
    </row>
    <row r="1928" spans="1:15" ht="16.2" thickBot="1">
      <c r="A1928" s="184"/>
      <c r="B1928" s="187"/>
      <c r="D1928" s="168"/>
      <c r="E1928" s="201"/>
      <c r="F1928" s="170"/>
      <c r="G1928" s="171"/>
      <c r="H1928" s="171"/>
      <c r="N1928" s="189"/>
      <c r="O1928" s="189"/>
    </row>
    <row r="1929" spans="1:15" ht="16.2" thickBot="1">
      <c r="A1929" s="184"/>
      <c r="B1929" s="187"/>
      <c r="D1929" s="168"/>
      <c r="E1929" s="201"/>
      <c r="F1929" s="170"/>
      <c r="G1929" s="171"/>
      <c r="H1929" s="171"/>
      <c r="N1929" s="189"/>
      <c r="O1929" s="189"/>
    </row>
    <row r="1930" spans="1:15" ht="16.2" thickBot="1">
      <c r="A1930" s="184"/>
      <c r="B1930" s="187"/>
      <c r="D1930" s="168"/>
      <c r="E1930" s="201"/>
      <c r="F1930" s="170"/>
      <c r="G1930" s="171"/>
      <c r="H1930" s="171"/>
      <c r="N1930" s="189"/>
      <c r="O1930" s="189"/>
    </row>
    <row r="1931" spans="1:15" ht="16.2" thickBot="1">
      <c r="A1931" s="184"/>
      <c r="B1931" s="187"/>
      <c r="D1931" s="168"/>
      <c r="E1931" s="201"/>
      <c r="F1931" s="170"/>
      <c r="G1931" s="171"/>
      <c r="H1931" s="171"/>
      <c r="N1931" s="189"/>
      <c r="O1931" s="189"/>
    </row>
    <row r="1932" spans="1:15" ht="16.2" thickBot="1">
      <c r="A1932" s="184"/>
      <c r="B1932" s="187"/>
      <c r="D1932" s="168"/>
      <c r="E1932" s="201"/>
      <c r="F1932" s="170"/>
      <c r="G1932" s="171"/>
      <c r="H1932" s="171"/>
      <c r="N1932" s="189"/>
      <c r="O1932" s="189"/>
    </row>
    <row r="1933" spans="1:15" ht="16.2" thickBot="1">
      <c r="A1933" s="184"/>
      <c r="B1933" s="187"/>
      <c r="D1933" s="168"/>
      <c r="E1933" s="201"/>
      <c r="F1933" s="170"/>
      <c r="G1933" s="171"/>
      <c r="H1933" s="171"/>
      <c r="N1933" s="189"/>
      <c r="O1933" s="189"/>
    </row>
    <row r="1934" spans="1:15" ht="16.2" thickBot="1">
      <c r="A1934" s="184"/>
      <c r="B1934" s="187"/>
      <c r="D1934" s="168"/>
      <c r="E1934" s="201"/>
      <c r="F1934" s="170"/>
      <c r="G1934" s="171"/>
      <c r="H1934" s="171"/>
      <c r="N1934" s="189"/>
      <c r="O1934" s="189"/>
    </row>
    <row r="1935" spans="1:15" ht="16.2" thickBot="1">
      <c r="A1935" s="184"/>
      <c r="B1935" s="187"/>
      <c r="D1935" s="168"/>
      <c r="E1935" s="201"/>
      <c r="F1935" s="170"/>
      <c r="G1935" s="171"/>
      <c r="H1935" s="171"/>
      <c r="N1935" s="189"/>
      <c r="O1935" s="189"/>
    </row>
    <row r="1936" spans="1:15" ht="16.2" thickBot="1">
      <c r="A1936" s="184"/>
      <c r="B1936" s="187"/>
      <c r="D1936" s="168"/>
      <c r="E1936" s="201"/>
      <c r="F1936" s="170"/>
      <c r="G1936" s="171"/>
      <c r="H1936" s="171"/>
      <c r="N1936" s="189"/>
      <c r="O1936" s="189"/>
    </row>
    <row r="1937" spans="1:15" ht="16.2" thickBot="1">
      <c r="A1937" s="184"/>
      <c r="B1937" s="187"/>
      <c r="D1937" s="168"/>
      <c r="E1937" s="201"/>
      <c r="F1937" s="170"/>
      <c r="G1937" s="171"/>
      <c r="H1937" s="171"/>
      <c r="N1937" s="189"/>
      <c r="O1937" s="189"/>
    </row>
    <row r="1938" spans="1:15" ht="16.2" thickBot="1">
      <c r="A1938" s="184"/>
      <c r="B1938" s="187"/>
      <c r="D1938" s="168"/>
      <c r="E1938" s="201"/>
      <c r="F1938" s="170"/>
      <c r="G1938" s="171"/>
      <c r="H1938" s="171"/>
      <c r="N1938" s="189"/>
      <c r="O1938" s="189"/>
    </row>
    <row r="1939" spans="1:15" ht="16.2" thickBot="1">
      <c r="A1939" s="184"/>
      <c r="B1939" s="187"/>
      <c r="D1939" s="168"/>
      <c r="E1939" s="201"/>
      <c r="F1939" s="170"/>
      <c r="G1939" s="171"/>
      <c r="H1939" s="171"/>
      <c r="N1939" s="189"/>
      <c r="O1939" s="189"/>
    </row>
    <row r="1940" spans="1:15" ht="16.2" thickBot="1">
      <c r="A1940" s="184"/>
      <c r="B1940" s="187"/>
      <c r="D1940" s="168"/>
      <c r="E1940" s="201"/>
      <c r="F1940" s="170"/>
      <c r="G1940" s="171"/>
      <c r="H1940" s="171"/>
      <c r="N1940" s="189"/>
      <c r="O1940" s="189"/>
    </row>
    <row r="1941" spans="1:15" ht="16.2" thickBot="1">
      <c r="A1941" s="184"/>
      <c r="B1941" s="187"/>
      <c r="D1941" s="168"/>
      <c r="E1941" s="201"/>
      <c r="F1941" s="170"/>
      <c r="G1941" s="171"/>
      <c r="H1941" s="171"/>
      <c r="N1941" s="189"/>
      <c r="O1941" s="189"/>
    </row>
    <row r="1942" spans="1:15" ht="16.2" thickBot="1">
      <c r="A1942" s="184"/>
      <c r="B1942" s="187"/>
      <c r="D1942" s="168"/>
      <c r="E1942" s="201"/>
      <c r="F1942" s="170"/>
      <c r="G1942" s="171"/>
      <c r="H1942" s="171"/>
      <c r="N1942" s="189"/>
      <c r="O1942" s="189"/>
    </row>
    <row r="1943" spans="1:15" ht="16.2" thickBot="1">
      <c r="A1943" s="184"/>
      <c r="B1943" s="187"/>
      <c r="D1943" s="168"/>
      <c r="E1943" s="201"/>
      <c r="F1943" s="170"/>
      <c r="G1943" s="171"/>
      <c r="H1943" s="171"/>
      <c r="N1943" s="189"/>
      <c r="O1943" s="189"/>
    </row>
    <row r="1944" spans="1:15" ht="16.2" thickBot="1">
      <c r="A1944" s="184"/>
      <c r="B1944" s="187"/>
      <c r="D1944" s="168"/>
      <c r="E1944" s="201"/>
      <c r="F1944" s="170"/>
      <c r="G1944" s="171"/>
      <c r="H1944" s="171"/>
      <c r="N1944" s="189"/>
      <c r="O1944" s="189"/>
    </row>
    <row r="1945" spans="1:15" ht="16.2" thickBot="1">
      <c r="A1945" s="184"/>
      <c r="B1945" s="187"/>
      <c r="D1945" s="168"/>
      <c r="E1945" s="201"/>
      <c r="F1945" s="170"/>
      <c r="G1945" s="171"/>
      <c r="H1945" s="171"/>
      <c r="N1945" s="189"/>
      <c r="O1945" s="189"/>
    </row>
    <row r="1946" spans="1:15" ht="16.2" thickBot="1">
      <c r="A1946" s="184"/>
      <c r="B1946" s="187"/>
      <c r="D1946" s="168"/>
      <c r="E1946" s="201"/>
      <c r="F1946" s="170"/>
      <c r="G1946" s="171"/>
      <c r="H1946" s="171"/>
      <c r="N1946" s="189"/>
      <c r="O1946" s="189"/>
    </row>
    <row r="1947" spans="1:15" ht="16.2" thickBot="1">
      <c r="A1947" s="184"/>
      <c r="B1947" s="187"/>
      <c r="D1947" s="168"/>
      <c r="E1947" s="201"/>
      <c r="F1947" s="170"/>
      <c r="G1947" s="171"/>
      <c r="H1947" s="171"/>
      <c r="N1947" s="189"/>
      <c r="O1947" s="189"/>
    </row>
    <row r="1948" spans="1:15" ht="16.2" thickBot="1">
      <c r="A1948" s="184"/>
      <c r="B1948" s="187"/>
      <c r="D1948" s="168"/>
      <c r="E1948" s="201"/>
      <c r="F1948" s="170"/>
      <c r="G1948" s="171"/>
      <c r="H1948" s="171"/>
      <c r="N1948" s="189"/>
      <c r="O1948" s="189"/>
    </row>
    <row r="1949" spans="1:15" ht="16.2" thickBot="1">
      <c r="A1949" s="184"/>
      <c r="B1949" s="187"/>
      <c r="D1949" s="168"/>
      <c r="E1949" s="201"/>
      <c r="F1949" s="170"/>
      <c r="G1949" s="171"/>
      <c r="H1949" s="171"/>
      <c r="N1949" s="189"/>
      <c r="O1949" s="189"/>
    </row>
    <row r="1950" spans="1:15" ht="16.2" thickBot="1">
      <c r="A1950" s="184"/>
      <c r="B1950" s="187"/>
      <c r="D1950" s="168"/>
      <c r="E1950" s="201"/>
      <c r="F1950" s="170"/>
      <c r="G1950" s="171"/>
      <c r="H1950" s="171"/>
      <c r="N1950" s="189"/>
      <c r="O1950" s="189"/>
    </row>
    <row r="1951" spans="1:15" ht="16.2" thickBot="1">
      <c r="A1951" s="184"/>
      <c r="B1951" s="187"/>
      <c r="D1951" s="168"/>
      <c r="E1951" s="201"/>
      <c r="F1951" s="170"/>
      <c r="G1951" s="171"/>
      <c r="H1951" s="171"/>
      <c r="N1951" s="189"/>
      <c r="O1951" s="189"/>
    </row>
    <row r="1952" spans="1:15" ht="16.2" thickBot="1">
      <c r="A1952" s="184"/>
      <c r="B1952" s="187"/>
      <c r="D1952" s="168"/>
      <c r="E1952" s="201"/>
      <c r="F1952" s="170"/>
      <c r="G1952" s="171"/>
      <c r="H1952" s="171"/>
      <c r="N1952" s="189"/>
      <c r="O1952" s="189"/>
    </row>
    <row r="1953" spans="1:15" ht="16.2" thickBot="1">
      <c r="A1953" s="184"/>
      <c r="B1953" s="187"/>
      <c r="D1953" s="168"/>
      <c r="E1953" s="201"/>
      <c r="F1953" s="170"/>
      <c r="G1953" s="171"/>
      <c r="H1953" s="171"/>
      <c r="N1953" s="189"/>
      <c r="O1953" s="189"/>
    </row>
    <row r="1954" spans="1:15" ht="16.2" thickBot="1">
      <c r="A1954" s="184"/>
      <c r="B1954" s="187"/>
      <c r="D1954" s="168"/>
      <c r="E1954" s="201"/>
      <c r="F1954" s="170"/>
      <c r="G1954" s="171"/>
      <c r="H1954" s="171"/>
      <c r="N1954" s="189"/>
      <c r="O1954" s="189"/>
    </row>
    <row r="1955" spans="1:15" ht="16.2" thickBot="1">
      <c r="A1955" s="184"/>
      <c r="B1955" s="187"/>
      <c r="D1955" s="168"/>
      <c r="E1955" s="201"/>
      <c r="F1955" s="170"/>
      <c r="G1955" s="171"/>
      <c r="H1955" s="171"/>
      <c r="N1955" s="189"/>
      <c r="O1955" s="189"/>
    </row>
    <row r="1956" spans="1:15" ht="16.2" thickBot="1">
      <c r="A1956" s="184"/>
      <c r="B1956" s="187"/>
      <c r="D1956" s="168"/>
      <c r="E1956" s="201"/>
      <c r="F1956" s="170"/>
      <c r="G1956" s="171"/>
      <c r="H1956" s="171"/>
      <c r="N1956" s="189"/>
      <c r="O1956" s="189"/>
    </row>
    <row r="1957" spans="1:15" ht="16.2" thickBot="1">
      <c r="A1957" s="184"/>
      <c r="B1957" s="187"/>
      <c r="D1957" s="168"/>
      <c r="E1957" s="201"/>
      <c r="F1957" s="170"/>
      <c r="G1957" s="171"/>
      <c r="H1957" s="171"/>
      <c r="N1957" s="189"/>
      <c r="O1957" s="189"/>
    </row>
    <row r="1958" spans="1:15" ht="16.2" thickBot="1">
      <c r="A1958" s="184"/>
      <c r="B1958" s="187"/>
      <c r="D1958" s="168"/>
      <c r="E1958" s="201"/>
      <c r="F1958" s="170"/>
      <c r="G1958" s="171"/>
      <c r="H1958" s="171"/>
      <c r="N1958" s="189"/>
      <c r="O1958" s="189"/>
    </row>
    <row r="1959" spans="1:15" ht="16.2" thickBot="1">
      <c r="A1959" s="184"/>
      <c r="B1959" s="187"/>
      <c r="D1959" s="168"/>
      <c r="E1959" s="201"/>
      <c r="F1959" s="170"/>
      <c r="G1959" s="171"/>
      <c r="H1959" s="171"/>
      <c r="N1959" s="189"/>
      <c r="O1959" s="189"/>
    </row>
    <row r="1960" spans="1:15" ht="16.2" thickBot="1">
      <c r="A1960" s="184"/>
      <c r="B1960" s="187"/>
      <c r="D1960" s="168"/>
      <c r="E1960" s="201"/>
      <c r="F1960" s="170"/>
      <c r="G1960" s="171"/>
      <c r="H1960" s="171"/>
      <c r="N1960" s="189"/>
      <c r="O1960" s="189"/>
    </row>
    <row r="1961" spans="1:15" ht="16.2" thickBot="1">
      <c r="A1961" s="184"/>
      <c r="B1961" s="187"/>
      <c r="D1961" s="168"/>
      <c r="E1961" s="201"/>
      <c r="F1961" s="170"/>
      <c r="G1961" s="171"/>
      <c r="H1961" s="171"/>
      <c r="N1961" s="189"/>
      <c r="O1961" s="189"/>
    </row>
    <row r="1962" spans="1:15" ht="16.2" thickBot="1">
      <c r="A1962" s="184"/>
      <c r="B1962" s="187"/>
      <c r="D1962" s="168"/>
      <c r="E1962" s="201"/>
      <c r="F1962" s="170"/>
      <c r="G1962" s="171"/>
      <c r="H1962" s="171"/>
      <c r="N1962" s="189"/>
      <c r="O1962" s="189"/>
    </row>
    <row r="1963" spans="1:15" ht="16.2" thickBot="1">
      <c r="A1963" s="184"/>
      <c r="B1963" s="187"/>
      <c r="D1963" s="168"/>
      <c r="E1963" s="201"/>
      <c r="F1963" s="170"/>
      <c r="G1963" s="171"/>
      <c r="H1963" s="171"/>
      <c r="N1963" s="189"/>
      <c r="O1963" s="189"/>
    </row>
    <row r="1964" spans="1:15" ht="16.2" thickBot="1">
      <c r="A1964" s="184"/>
      <c r="B1964" s="187"/>
      <c r="D1964" s="168"/>
      <c r="E1964" s="201"/>
      <c r="F1964" s="170"/>
      <c r="G1964" s="171"/>
      <c r="H1964" s="171"/>
      <c r="N1964" s="189"/>
      <c r="O1964" s="189"/>
    </row>
    <row r="1965" spans="1:15" ht="16.2" thickBot="1">
      <c r="A1965" s="184"/>
      <c r="B1965" s="187"/>
      <c r="D1965" s="168"/>
      <c r="E1965" s="201"/>
      <c r="F1965" s="170"/>
      <c r="G1965" s="171"/>
      <c r="H1965" s="171"/>
      <c r="N1965" s="189"/>
      <c r="O1965" s="189"/>
    </row>
    <row r="1966" spans="1:15" ht="16.2" thickBot="1">
      <c r="A1966" s="184"/>
      <c r="B1966" s="187"/>
      <c r="D1966" s="168"/>
      <c r="E1966" s="201"/>
      <c r="F1966" s="170"/>
      <c r="G1966" s="171"/>
      <c r="H1966" s="171"/>
      <c r="N1966" s="189"/>
      <c r="O1966" s="189"/>
    </row>
    <row r="1967" spans="1:15" ht="16.2" thickBot="1">
      <c r="A1967" s="184"/>
      <c r="B1967" s="187"/>
      <c r="D1967" s="168"/>
      <c r="E1967" s="201"/>
      <c r="F1967" s="170"/>
      <c r="G1967" s="171"/>
      <c r="H1967" s="171"/>
      <c r="N1967" s="189"/>
      <c r="O1967" s="189"/>
    </row>
    <row r="1968" spans="1:15" ht="16.2" thickBot="1">
      <c r="A1968" s="184"/>
      <c r="B1968" s="187"/>
      <c r="D1968" s="168"/>
      <c r="E1968" s="201"/>
      <c r="F1968" s="170"/>
      <c r="G1968" s="171"/>
      <c r="H1968" s="171"/>
      <c r="N1968" s="189"/>
      <c r="O1968" s="189"/>
    </row>
    <row r="1969" spans="1:15" ht="16.2" thickBot="1">
      <c r="A1969" s="184"/>
      <c r="B1969" s="187"/>
      <c r="D1969" s="168"/>
      <c r="E1969" s="201"/>
      <c r="F1969" s="170"/>
      <c r="G1969" s="171"/>
      <c r="H1969" s="171"/>
      <c r="N1969" s="189"/>
      <c r="O1969" s="189"/>
    </row>
    <row r="1970" spans="1:15" ht="16.2" thickBot="1">
      <c r="A1970" s="184"/>
      <c r="B1970" s="187"/>
      <c r="D1970" s="168"/>
      <c r="E1970" s="201"/>
      <c r="F1970" s="170"/>
      <c r="G1970" s="171"/>
      <c r="H1970" s="171"/>
      <c r="N1970" s="189"/>
      <c r="O1970" s="189"/>
    </row>
    <row r="1971" spans="1:15" ht="16.2" thickBot="1">
      <c r="A1971" s="184"/>
      <c r="B1971" s="187"/>
      <c r="D1971" s="168"/>
      <c r="E1971" s="201"/>
      <c r="F1971" s="170"/>
      <c r="G1971" s="171"/>
      <c r="H1971" s="171"/>
      <c r="N1971" s="189"/>
      <c r="O1971" s="189"/>
    </row>
    <row r="1972" spans="1:15" ht="16.2" thickBot="1">
      <c r="A1972" s="184"/>
      <c r="B1972" s="187"/>
      <c r="D1972" s="168"/>
      <c r="E1972" s="201"/>
      <c r="F1972" s="170"/>
      <c r="G1972" s="171"/>
      <c r="H1972" s="171"/>
      <c r="N1972" s="189"/>
      <c r="O1972" s="189"/>
    </row>
    <row r="1973" spans="1:15" ht="16.2" thickBot="1">
      <c r="A1973" s="184"/>
      <c r="B1973" s="187"/>
      <c r="D1973" s="168"/>
      <c r="E1973" s="201"/>
      <c r="F1973" s="170"/>
      <c r="G1973" s="171"/>
      <c r="H1973" s="171"/>
      <c r="N1973" s="189"/>
      <c r="O1973" s="189"/>
    </row>
    <row r="1974" spans="1:15" ht="16.2" thickBot="1">
      <c r="A1974" s="184"/>
      <c r="B1974" s="187"/>
      <c r="D1974" s="168"/>
      <c r="E1974" s="201"/>
      <c r="F1974" s="170"/>
      <c r="G1974" s="171"/>
      <c r="H1974" s="171"/>
      <c r="N1974" s="189"/>
      <c r="O1974" s="189"/>
    </row>
    <row r="1975" spans="1:15" ht="16.2" thickBot="1">
      <c r="A1975" s="184"/>
      <c r="B1975" s="187"/>
      <c r="D1975" s="168"/>
      <c r="E1975" s="201"/>
      <c r="F1975" s="170"/>
      <c r="G1975" s="171"/>
      <c r="H1975" s="171"/>
      <c r="N1975" s="189"/>
      <c r="O1975" s="189"/>
    </row>
    <row r="1976" spans="1:15" ht="16.2" thickBot="1">
      <c r="A1976" s="184"/>
      <c r="B1976" s="187"/>
      <c r="D1976" s="168"/>
      <c r="E1976" s="201"/>
      <c r="F1976" s="170"/>
      <c r="G1976" s="171"/>
      <c r="H1976" s="171"/>
      <c r="N1976" s="189"/>
      <c r="O1976" s="189"/>
    </row>
    <row r="1977" spans="1:15" ht="16.2" thickBot="1">
      <c r="A1977" s="184"/>
      <c r="B1977" s="187"/>
      <c r="D1977" s="168"/>
      <c r="E1977" s="201"/>
      <c r="F1977" s="170"/>
      <c r="G1977" s="171"/>
      <c r="H1977" s="171"/>
      <c r="N1977" s="189"/>
      <c r="O1977" s="189"/>
    </row>
    <row r="1978" spans="1:15" ht="16.2" thickBot="1">
      <c r="A1978" s="184"/>
      <c r="B1978" s="187"/>
      <c r="D1978" s="168"/>
      <c r="E1978" s="201"/>
      <c r="F1978" s="170"/>
      <c r="G1978" s="171"/>
      <c r="H1978" s="171"/>
      <c r="N1978" s="189"/>
      <c r="O1978" s="189"/>
    </row>
    <row r="1979" spans="1:15" ht="16.2" thickBot="1">
      <c r="A1979" s="184"/>
      <c r="B1979" s="187"/>
      <c r="D1979" s="168"/>
      <c r="E1979" s="201"/>
      <c r="F1979" s="170"/>
      <c r="G1979" s="171"/>
      <c r="H1979" s="171"/>
      <c r="N1979" s="189"/>
      <c r="O1979" s="189"/>
    </row>
    <row r="1980" spans="1:15" ht="16.2" thickBot="1">
      <c r="A1980" s="184"/>
      <c r="B1980" s="187"/>
      <c r="D1980" s="168"/>
      <c r="E1980" s="201"/>
      <c r="F1980" s="170"/>
      <c r="G1980" s="171"/>
      <c r="H1980" s="171"/>
      <c r="N1980" s="189"/>
      <c r="O1980" s="189"/>
    </row>
    <row r="1981" spans="1:15" ht="16.2" thickBot="1">
      <c r="A1981" s="184"/>
      <c r="B1981" s="187"/>
      <c r="D1981" s="168"/>
      <c r="E1981" s="201"/>
      <c r="F1981" s="170"/>
      <c r="G1981" s="171"/>
      <c r="H1981" s="171"/>
      <c r="N1981" s="189"/>
      <c r="O1981" s="189"/>
    </row>
    <row r="1982" spans="1:15" ht="16.2" thickBot="1">
      <c r="A1982" s="184"/>
      <c r="B1982" s="187"/>
      <c r="D1982" s="168"/>
      <c r="E1982" s="201"/>
      <c r="F1982" s="170"/>
      <c r="G1982" s="171"/>
      <c r="H1982" s="171"/>
      <c r="N1982" s="189"/>
      <c r="O1982" s="189"/>
    </row>
    <row r="1983" spans="1:15" ht="16.2" thickBot="1">
      <c r="A1983" s="184"/>
      <c r="B1983" s="187"/>
      <c r="D1983" s="168"/>
      <c r="E1983" s="201"/>
      <c r="F1983" s="170"/>
      <c r="G1983" s="171"/>
      <c r="H1983" s="171"/>
      <c r="N1983" s="189"/>
      <c r="O1983" s="189"/>
    </row>
    <row r="1984" spans="1:15" ht="16.2" thickBot="1">
      <c r="A1984" s="184"/>
      <c r="B1984" s="187"/>
      <c r="D1984" s="168"/>
      <c r="E1984" s="201"/>
      <c r="F1984" s="170"/>
      <c r="G1984" s="171"/>
      <c r="H1984" s="171"/>
      <c r="N1984" s="189"/>
      <c r="O1984" s="189"/>
    </row>
    <row r="1985" spans="1:15" ht="16.2" thickBot="1">
      <c r="A1985" s="184"/>
      <c r="B1985" s="187"/>
      <c r="D1985" s="168"/>
      <c r="E1985" s="201"/>
      <c r="F1985" s="170"/>
      <c r="G1985" s="171"/>
      <c r="H1985" s="171"/>
      <c r="N1985" s="189"/>
      <c r="O1985" s="189"/>
    </row>
    <row r="1986" spans="1:15" ht="16.2" thickBot="1">
      <c r="A1986" s="184"/>
      <c r="B1986" s="187"/>
      <c r="D1986" s="168"/>
      <c r="E1986" s="201"/>
      <c r="F1986" s="170"/>
      <c r="G1986" s="171"/>
      <c r="H1986" s="171"/>
      <c r="N1986" s="189"/>
      <c r="O1986" s="189"/>
    </row>
    <row r="1987" spans="1:15" ht="16.2" thickBot="1">
      <c r="A1987" s="184"/>
      <c r="B1987" s="187"/>
      <c r="D1987" s="168"/>
      <c r="E1987" s="201"/>
      <c r="F1987" s="170"/>
      <c r="G1987" s="171"/>
      <c r="H1987" s="171"/>
      <c r="N1987" s="189"/>
      <c r="O1987" s="189"/>
    </row>
    <row r="1988" spans="1:15" ht="16.2" thickBot="1">
      <c r="A1988" s="184"/>
      <c r="B1988" s="187"/>
      <c r="D1988" s="168"/>
      <c r="E1988" s="201"/>
      <c r="F1988" s="170"/>
      <c r="G1988" s="171"/>
      <c r="H1988" s="171"/>
      <c r="N1988" s="189"/>
      <c r="O1988" s="189"/>
    </row>
    <row r="1989" spans="1:15" ht="16.2" thickBot="1">
      <c r="A1989" s="184"/>
      <c r="B1989" s="187"/>
      <c r="D1989" s="168"/>
      <c r="E1989" s="201"/>
      <c r="F1989" s="170"/>
      <c r="G1989" s="171"/>
      <c r="H1989" s="171"/>
      <c r="N1989" s="189"/>
      <c r="O1989" s="189"/>
    </row>
    <row r="1990" spans="1:15" ht="16.2" thickBot="1">
      <c r="A1990" s="184"/>
      <c r="B1990" s="187"/>
      <c r="D1990" s="168"/>
      <c r="E1990" s="201"/>
      <c r="F1990" s="170"/>
      <c r="G1990" s="171"/>
      <c r="H1990" s="171"/>
      <c r="N1990" s="189"/>
      <c r="O1990" s="189"/>
    </row>
    <row r="1991" spans="1:15" ht="16.2" thickBot="1">
      <c r="A1991" s="184"/>
      <c r="B1991" s="187"/>
      <c r="D1991" s="168"/>
      <c r="E1991" s="201"/>
      <c r="F1991" s="170"/>
      <c r="G1991" s="171"/>
      <c r="H1991" s="171"/>
      <c r="N1991" s="189"/>
      <c r="O1991" s="189"/>
    </row>
    <row r="1992" spans="1:15" ht="16.2" thickBot="1">
      <c r="A1992" s="184"/>
      <c r="B1992" s="187"/>
      <c r="D1992" s="168"/>
      <c r="E1992" s="201"/>
      <c r="F1992" s="170"/>
      <c r="G1992" s="171"/>
      <c r="H1992" s="171"/>
      <c r="N1992" s="189"/>
      <c r="O1992" s="189"/>
    </row>
    <row r="1993" spans="1:15" ht="16.2" thickBot="1">
      <c r="A1993" s="184"/>
      <c r="B1993" s="187"/>
      <c r="D1993" s="168"/>
      <c r="E1993" s="201"/>
      <c r="F1993" s="170"/>
      <c r="G1993" s="171"/>
      <c r="H1993" s="171"/>
      <c r="N1993" s="189"/>
      <c r="O1993" s="189"/>
    </row>
    <row r="1994" spans="1:15" ht="16.2" thickBot="1">
      <c r="A1994" s="184"/>
      <c r="B1994" s="187"/>
      <c r="D1994" s="168"/>
      <c r="E1994" s="201"/>
      <c r="F1994" s="170"/>
      <c r="G1994" s="171"/>
      <c r="H1994" s="171"/>
      <c r="N1994" s="189"/>
      <c r="O1994" s="189"/>
    </row>
    <row r="1995" spans="1:15" ht="16.2" thickBot="1">
      <c r="A1995" s="184"/>
      <c r="B1995" s="187"/>
      <c r="D1995" s="168"/>
      <c r="E1995" s="201"/>
      <c r="F1995" s="170"/>
      <c r="G1995" s="171"/>
      <c r="H1995" s="171"/>
      <c r="N1995" s="189"/>
      <c r="O1995" s="189"/>
    </row>
    <row r="1996" spans="1:15" ht="16.2" thickBot="1">
      <c r="A1996" s="184"/>
      <c r="B1996" s="187"/>
      <c r="D1996" s="168"/>
      <c r="E1996" s="201"/>
      <c r="F1996" s="170"/>
      <c r="G1996" s="171"/>
      <c r="H1996" s="171"/>
      <c r="N1996" s="189"/>
      <c r="O1996" s="189"/>
    </row>
    <row r="1997" spans="1:15" ht="16.2" thickBot="1">
      <c r="A1997" s="184"/>
      <c r="B1997" s="187"/>
      <c r="D1997" s="168"/>
      <c r="E1997" s="201"/>
      <c r="F1997" s="170"/>
      <c r="G1997" s="171"/>
      <c r="H1997" s="171"/>
      <c r="N1997" s="189"/>
      <c r="O1997" s="189"/>
    </row>
    <row r="1998" spans="1:15" ht="16.2" thickBot="1">
      <c r="A1998" s="184"/>
      <c r="B1998" s="187"/>
      <c r="D1998" s="168"/>
      <c r="E1998" s="201"/>
      <c r="F1998" s="170"/>
      <c r="G1998" s="171"/>
      <c r="H1998" s="171"/>
      <c r="N1998" s="189"/>
      <c r="O1998" s="189"/>
    </row>
    <row r="1999" spans="1:15" ht="16.2" thickBot="1">
      <c r="A1999" s="184"/>
      <c r="B1999" s="187"/>
      <c r="D1999" s="168"/>
      <c r="E1999" s="201"/>
      <c r="F1999" s="170"/>
      <c r="G1999" s="171"/>
      <c r="H1999" s="171"/>
      <c r="N1999" s="189"/>
      <c r="O1999" s="189"/>
    </row>
    <row r="2000" spans="1:15" ht="16.2" thickBot="1">
      <c r="A2000" s="184"/>
      <c r="B2000" s="187"/>
      <c r="D2000" s="168"/>
      <c r="E2000" s="201"/>
      <c r="F2000" s="170"/>
      <c r="G2000" s="171"/>
      <c r="H2000" s="171"/>
      <c r="N2000" s="189"/>
      <c r="O2000" s="189"/>
    </row>
    <row r="2001" spans="1:15" ht="16.2" thickBot="1">
      <c r="A2001" s="184"/>
      <c r="B2001" s="187"/>
      <c r="D2001" s="168"/>
      <c r="E2001" s="201"/>
      <c r="F2001" s="170"/>
      <c r="G2001" s="171"/>
      <c r="H2001" s="171"/>
      <c r="N2001" s="189"/>
      <c r="O2001" s="189"/>
    </row>
    <row r="2002" spans="1:15" ht="16.2" thickBot="1">
      <c r="A2002" s="184"/>
      <c r="B2002" s="187"/>
      <c r="D2002" s="168"/>
      <c r="E2002" s="201"/>
      <c r="F2002" s="170"/>
      <c r="G2002" s="171"/>
      <c r="H2002" s="171"/>
      <c r="N2002" s="189"/>
      <c r="O2002" s="189"/>
    </row>
    <row r="2003" spans="1:15" ht="16.2" thickBot="1">
      <c r="A2003" s="184"/>
      <c r="B2003" s="187"/>
      <c r="D2003" s="168"/>
      <c r="E2003" s="201"/>
      <c r="F2003" s="170"/>
      <c r="G2003" s="171"/>
      <c r="H2003" s="171"/>
      <c r="N2003" s="189"/>
      <c r="O2003" s="189"/>
    </row>
    <row r="2004" spans="1:15" ht="16.2" thickBot="1">
      <c r="A2004" s="184"/>
      <c r="B2004" s="187"/>
      <c r="D2004" s="168"/>
      <c r="E2004" s="201"/>
      <c r="F2004" s="170"/>
      <c r="G2004" s="171"/>
      <c r="H2004" s="171"/>
      <c r="N2004" s="189"/>
      <c r="O2004" s="189"/>
    </row>
    <row r="2005" spans="1:15" ht="16.2" thickBot="1">
      <c r="A2005" s="184"/>
      <c r="B2005" s="187"/>
      <c r="D2005" s="168"/>
      <c r="E2005" s="201"/>
      <c r="F2005" s="170"/>
      <c r="G2005" s="171"/>
      <c r="H2005" s="171"/>
      <c r="N2005" s="189"/>
      <c r="O2005" s="189"/>
    </row>
    <row r="2006" spans="1:15" ht="16.2" thickBot="1">
      <c r="A2006" s="184"/>
      <c r="B2006" s="187"/>
      <c r="D2006" s="168"/>
      <c r="E2006" s="201"/>
      <c r="F2006" s="170"/>
      <c r="G2006" s="171"/>
      <c r="H2006" s="171"/>
      <c r="N2006" s="189"/>
      <c r="O2006" s="189"/>
    </row>
    <row r="2007" spans="1:15" ht="16.2" thickBot="1">
      <c r="A2007" s="184"/>
      <c r="B2007" s="187"/>
      <c r="D2007" s="168"/>
      <c r="E2007" s="201"/>
      <c r="F2007" s="170"/>
      <c r="G2007" s="171"/>
      <c r="H2007" s="171"/>
      <c r="N2007" s="189"/>
      <c r="O2007" s="189"/>
    </row>
    <row r="2008" spans="1:15" ht="16.2" thickBot="1">
      <c r="A2008" s="184"/>
      <c r="B2008" s="187"/>
      <c r="D2008" s="168"/>
      <c r="E2008" s="201"/>
      <c r="F2008" s="170"/>
      <c r="G2008" s="171"/>
      <c r="H2008" s="171"/>
      <c r="N2008" s="189"/>
      <c r="O2008" s="189"/>
    </row>
    <row r="2009" spans="1:15" ht="16.2" thickBot="1">
      <c r="A2009" s="184"/>
      <c r="B2009" s="187"/>
      <c r="D2009" s="168"/>
      <c r="E2009" s="201"/>
      <c r="F2009" s="170"/>
      <c r="G2009" s="171"/>
      <c r="H2009" s="171"/>
      <c r="N2009" s="189"/>
      <c r="O2009" s="189"/>
    </row>
    <row r="2010" spans="1:15" ht="16.2" thickBot="1">
      <c r="A2010" s="184"/>
      <c r="B2010" s="187"/>
      <c r="D2010" s="168"/>
      <c r="E2010" s="201"/>
      <c r="F2010" s="170"/>
      <c r="G2010" s="171"/>
      <c r="H2010" s="171"/>
      <c r="N2010" s="189"/>
      <c r="O2010" s="189"/>
    </row>
    <row r="2011" spans="1:15" ht="16.2" thickBot="1">
      <c r="A2011" s="184"/>
      <c r="B2011" s="187"/>
      <c r="D2011" s="168"/>
      <c r="E2011" s="201"/>
      <c r="F2011" s="170"/>
      <c r="G2011" s="171"/>
      <c r="H2011" s="171"/>
      <c r="N2011" s="189"/>
      <c r="O2011" s="189"/>
    </row>
    <row r="2012" spans="1:15" ht="16.2" thickBot="1">
      <c r="A2012" s="184"/>
      <c r="B2012" s="187"/>
      <c r="D2012" s="168"/>
      <c r="E2012" s="201"/>
      <c r="F2012" s="170"/>
      <c r="G2012" s="171"/>
      <c r="H2012" s="171"/>
      <c r="N2012" s="189"/>
      <c r="O2012" s="189"/>
    </row>
    <row r="2013" spans="1:15" ht="16.2" thickBot="1">
      <c r="A2013" s="184"/>
      <c r="B2013" s="187"/>
      <c r="D2013" s="168"/>
      <c r="E2013" s="201"/>
      <c r="F2013" s="170"/>
      <c r="G2013" s="171"/>
      <c r="H2013" s="171"/>
      <c r="N2013" s="189"/>
      <c r="O2013" s="189"/>
    </row>
    <row r="2014" spans="1:15" ht="16.2" thickBot="1">
      <c r="A2014" s="184"/>
      <c r="B2014" s="187"/>
      <c r="D2014" s="168"/>
      <c r="E2014" s="201"/>
      <c r="F2014" s="170"/>
      <c r="G2014" s="171"/>
      <c r="H2014" s="171"/>
      <c r="N2014" s="189"/>
      <c r="O2014" s="189"/>
    </row>
    <row r="2015" spans="1:15" ht="16.2" thickBot="1">
      <c r="A2015" s="184"/>
      <c r="B2015" s="187"/>
      <c r="D2015" s="168"/>
      <c r="E2015" s="201"/>
      <c r="F2015" s="170"/>
      <c r="G2015" s="171"/>
      <c r="H2015" s="171"/>
      <c r="N2015" s="189"/>
      <c r="O2015" s="189"/>
    </row>
    <row r="2016" spans="1:15" ht="16.2" thickBot="1">
      <c r="A2016" s="184"/>
      <c r="B2016" s="187"/>
      <c r="D2016" s="168"/>
      <c r="E2016" s="201"/>
      <c r="F2016" s="170"/>
      <c r="G2016" s="171"/>
      <c r="H2016" s="171"/>
      <c r="N2016" s="189"/>
      <c r="O2016" s="189"/>
    </row>
    <row r="2017" spans="1:15" ht="16.2" thickBot="1">
      <c r="A2017" s="184"/>
      <c r="B2017" s="187"/>
      <c r="D2017" s="168"/>
      <c r="E2017" s="201"/>
      <c r="F2017" s="170"/>
      <c r="G2017" s="171"/>
      <c r="H2017" s="171"/>
      <c r="N2017" s="189"/>
      <c r="O2017" s="189"/>
    </row>
    <row r="2018" spans="1:15" ht="16.2" thickBot="1">
      <c r="A2018" s="184"/>
      <c r="B2018" s="187"/>
      <c r="D2018" s="168"/>
      <c r="E2018" s="201"/>
      <c r="F2018" s="170"/>
      <c r="G2018" s="171"/>
      <c r="H2018" s="171"/>
      <c r="N2018" s="189"/>
      <c r="O2018" s="189"/>
    </row>
    <row r="2019" spans="1:15" ht="16.2" thickBot="1">
      <c r="A2019" s="184"/>
      <c r="B2019" s="187"/>
      <c r="D2019" s="168"/>
      <c r="E2019" s="201"/>
      <c r="F2019" s="170"/>
      <c r="G2019" s="171"/>
      <c r="H2019" s="171"/>
      <c r="N2019" s="189"/>
      <c r="O2019" s="189"/>
    </row>
    <row r="2020" spans="1:15" ht="16.2" thickBot="1">
      <c r="A2020" s="184"/>
      <c r="B2020" s="187"/>
      <c r="D2020" s="168"/>
      <c r="E2020" s="201"/>
      <c r="F2020" s="170"/>
      <c r="G2020" s="171"/>
      <c r="H2020" s="171"/>
      <c r="N2020" s="189"/>
      <c r="O2020" s="189"/>
    </row>
    <row r="2021" spans="1:15" ht="16.2" thickBot="1">
      <c r="A2021" s="184"/>
      <c r="B2021" s="187"/>
      <c r="D2021" s="168"/>
      <c r="E2021" s="201"/>
      <c r="F2021" s="170"/>
      <c r="G2021" s="171"/>
      <c r="H2021" s="171"/>
      <c r="N2021" s="189"/>
      <c r="O2021" s="189"/>
    </row>
    <row r="2022" spans="1:15" ht="16.2" thickBot="1">
      <c r="A2022" s="184"/>
      <c r="B2022" s="187"/>
      <c r="D2022" s="168"/>
      <c r="E2022" s="201"/>
      <c r="F2022" s="170"/>
      <c r="G2022" s="171"/>
      <c r="H2022" s="171"/>
      <c r="N2022" s="189"/>
      <c r="O2022" s="189"/>
    </row>
    <row r="2023" spans="1:15" ht="16.2" thickBot="1">
      <c r="A2023" s="184"/>
      <c r="B2023" s="187"/>
      <c r="D2023" s="168"/>
      <c r="E2023" s="201"/>
      <c r="F2023" s="170"/>
      <c r="G2023" s="171"/>
      <c r="H2023" s="171"/>
      <c r="N2023" s="189"/>
      <c r="O2023" s="189"/>
    </row>
    <row r="2024" spans="1:15" ht="16.2" thickBot="1">
      <c r="A2024" s="184"/>
      <c r="B2024" s="187"/>
      <c r="D2024" s="168"/>
      <c r="E2024" s="201"/>
      <c r="F2024" s="170"/>
      <c r="G2024" s="171"/>
      <c r="H2024" s="171"/>
      <c r="N2024" s="189"/>
      <c r="O2024" s="189"/>
    </row>
    <row r="2025" spans="1:15" ht="16.2" thickBot="1">
      <c r="A2025" s="184"/>
      <c r="B2025" s="187"/>
      <c r="D2025" s="168"/>
      <c r="E2025" s="201"/>
      <c r="F2025" s="170"/>
      <c r="G2025" s="171"/>
      <c r="H2025" s="171"/>
      <c r="N2025" s="189"/>
      <c r="O2025" s="189"/>
    </row>
    <row r="2026" spans="1:15" ht="16.2" thickBot="1">
      <c r="A2026" s="184"/>
      <c r="B2026" s="187"/>
      <c r="D2026" s="168"/>
      <c r="E2026" s="201"/>
      <c r="F2026" s="170"/>
      <c r="G2026" s="171"/>
      <c r="H2026" s="171"/>
      <c r="N2026" s="189"/>
      <c r="O2026" s="189"/>
    </row>
    <row r="2027" spans="1:15" ht="16.2" thickBot="1">
      <c r="A2027" s="184"/>
      <c r="B2027" s="187"/>
      <c r="D2027" s="168"/>
      <c r="E2027" s="201"/>
      <c r="F2027" s="170"/>
      <c r="G2027" s="171"/>
      <c r="H2027" s="171"/>
      <c r="N2027" s="189"/>
      <c r="O2027" s="189"/>
    </row>
    <row r="2028" spans="1:15" ht="16.2" thickBot="1">
      <c r="A2028" s="184"/>
      <c r="B2028" s="187"/>
      <c r="D2028" s="168"/>
      <c r="E2028" s="201"/>
      <c r="F2028" s="170"/>
      <c r="G2028" s="171"/>
      <c r="H2028" s="171"/>
      <c r="N2028" s="189"/>
      <c r="O2028" s="189"/>
    </row>
    <row r="2029" spans="1:15" ht="16.2" thickBot="1">
      <c r="A2029" s="184"/>
      <c r="B2029" s="187"/>
      <c r="D2029" s="168"/>
      <c r="E2029" s="201"/>
      <c r="F2029" s="170"/>
      <c r="G2029" s="171"/>
      <c r="H2029" s="171"/>
      <c r="N2029" s="189"/>
      <c r="O2029" s="189"/>
    </row>
    <row r="2030" spans="1:15" ht="16.2" thickBot="1">
      <c r="A2030" s="184"/>
      <c r="B2030" s="187"/>
      <c r="D2030" s="168"/>
      <c r="E2030" s="201"/>
      <c r="F2030" s="170"/>
      <c r="G2030" s="171"/>
      <c r="H2030" s="171"/>
      <c r="N2030" s="189"/>
      <c r="O2030" s="189"/>
    </row>
    <row r="2031" spans="1:15" ht="16.2" thickBot="1">
      <c r="A2031" s="184"/>
      <c r="B2031" s="187"/>
      <c r="D2031" s="168"/>
      <c r="E2031" s="201"/>
      <c r="F2031" s="170"/>
      <c r="G2031" s="171"/>
      <c r="H2031" s="171"/>
      <c r="N2031" s="189"/>
      <c r="O2031" s="189"/>
    </row>
    <row r="2032" spans="1:15" ht="16.2" thickBot="1">
      <c r="A2032" s="184"/>
      <c r="B2032" s="187"/>
      <c r="D2032" s="168"/>
      <c r="E2032" s="201"/>
      <c r="F2032" s="170"/>
      <c r="G2032" s="171"/>
      <c r="H2032" s="171"/>
      <c r="N2032" s="189"/>
      <c r="O2032" s="189"/>
    </row>
    <row r="2033" spans="1:15" ht="16.2" thickBot="1">
      <c r="A2033" s="184"/>
      <c r="B2033" s="187"/>
      <c r="D2033" s="168"/>
      <c r="E2033" s="201"/>
      <c r="F2033" s="170"/>
      <c r="G2033" s="171"/>
      <c r="H2033" s="171"/>
      <c r="N2033" s="189"/>
      <c r="O2033" s="189"/>
    </row>
    <row r="2034" spans="1:15" ht="16.2" thickBot="1">
      <c r="A2034" s="184"/>
      <c r="B2034" s="187"/>
      <c r="D2034" s="168"/>
      <c r="E2034" s="201"/>
      <c r="F2034" s="170"/>
      <c r="G2034" s="171"/>
      <c r="H2034" s="171"/>
      <c r="N2034" s="189"/>
      <c r="O2034" s="189"/>
    </row>
    <row r="2035" spans="1:15" ht="16.2" thickBot="1">
      <c r="A2035" s="184"/>
      <c r="B2035" s="187"/>
      <c r="D2035" s="168"/>
      <c r="E2035" s="201"/>
      <c r="F2035" s="170"/>
      <c r="G2035" s="171"/>
      <c r="H2035" s="171"/>
      <c r="N2035" s="189"/>
      <c r="O2035" s="189"/>
    </row>
    <row r="2036" spans="1:15" ht="16.2" thickBot="1">
      <c r="A2036" s="184"/>
      <c r="B2036" s="187"/>
      <c r="D2036" s="168"/>
      <c r="E2036" s="201"/>
      <c r="F2036" s="170"/>
      <c r="G2036" s="171"/>
      <c r="H2036" s="171"/>
      <c r="N2036" s="189"/>
      <c r="O2036" s="189"/>
    </row>
    <row r="2037" spans="1:15" ht="16.2" thickBot="1">
      <c r="A2037" s="184"/>
      <c r="B2037" s="187"/>
      <c r="D2037" s="168"/>
      <c r="E2037" s="201"/>
      <c r="F2037" s="170"/>
      <c r="G2037" s="171"/>
      <c r="H2037" s="171"/>
      <c r="N2037" s="189"/>
      <c r="O2037" s="189"/>
    </row>
    <row r="2038" spans="1:15" ht="16.2" thickBot="1">
      <c r="A2038" s="184"/>
      <c r="B2038" s="187"/>
      <c r="D2038" s="168"/>
      <c r="E2038" s="201"/>
      <c r="F2038" s="170"/>
      <c r="G2038" s="171"/>
      <c r="H2038" s="171"/>
      <c r="N2038" s="189"/>
      <c r="O2038" s="189"/>
    </row>
    <row r="2039" spans="1:15" ht="16.2" thickBot="1">
      <c r="A2039" s="184"/>
      <c r="B2039" s="187"/>
      <c r="D2039" s="168"/>
      <c r="E2039" s="201"/>
      <c r="F2039" s="170"/>
      <c r="G2039" s="171"/>
      <c r="H2039" s="171"/>
      <c r="N2039" s="189"/>
      <c r="O2039" s="189"/>
    </row>
    <row r="2040" spans="1:15" ht="16.2" thickBot="1">
      <c r="A2040" s="184"/>
      <c r="B2040" s="187"/>
      <c r="D2040" s="168"/>
      <c r="E2040" s="201"/>
      <c r="F2040" s="170"/>
      <c r="G2040" s="171"/>
      <c r="H2040" s="171"/>
      <c r="N2040" s="189"/>
      <c r="O2040" s="189"/>
    </row>
    <row r="2041" spans="1:15" ht="16.2" thickBot="1">
      <c r="A2041" s="184"/>
      <c r="B2041" s="187"/>
      <c r="D2041" s="168"/>
      <c r="E2041" s="201"/>
      <c r="F2041" s="170"/>
      <c r="G2041" s="171"/>
      <c r="H2041" s="171"/>
      <c r="N2041" s="189"/>
      <c r="O2041" s="189"/>
    </row>
    <row r="2042" spans="1:15" ht="16.2" thickBot="1">
      <c r="A2042" s="184"/>
      <c r="B2042" s="187"/>
      <c r="D2042" s="168"/>
      <c r="E2042" s="201"/>
      <c r="F2042" s="170"/>
      <c r="G2042" s="171"/>
      <c r="H2042" s="171"/>
      <c r="N2042" s="189"/>
      <c r="O2042" s="189"/>
    </row>
    <row r="2043" spans="1:15" ht="16.2" thickBot="1">
      <c r="A2043" s="184"/>
      <c r="B2043" s="187"/>
      <c r="D2043" s="168"/>
      <c r="E2043" s="201"/>
      <c r="F2043" s="170"/>
      <c r="G2043" s="171"/>
      <c r="H2043" s="171"/>
      <c r="N2043" s="189"/>
      <c r="O2043" s="189"/>
    </row>
    <row r="2044" spans="1:15" ht="16.2" thickBot="1">
      <c r="A2044" s="184"/>
      <c r="B2044" s="187"/>
      <c r="D2044" s="168"/>
      <c r="E2044" s="201"/>
      <c r="F2044" s="170"/>
      <c r="G2044" s="171"/>
      <c r="H2044" s="171"/>
      <c r="N2044" s="189"/>
      <c r="O2044" s="189"/>
    </row>
    <row r="2045" spans="1:15" ht="16.2" thickBot="1">
      <c r="A2045" s="184"/>
      <c r="B2045" s="187"/>
      <c r="D2045" s="168"/>
      <c r="E2045" s="201"/>
      <c r="F2045" s="170"/>
      <c r="G2045" s="171"/>
      <c r="H2045" s="171"/>
      <c r="N2045" s="189"/>
      <c r="O2045" s="189"/>
    </row>
    <row r="2046" spans="1:15" ht="16.2" thickBot="1">
      <c r="A2046" s="184"/>
      <c r="B2046" s="187"/>
      <c r="D2046" s="168"/>
      <c r="E2046" s="201"/>
      <c r="F2046" s="170"/>
      <c r="G2046" s="171"/>
      <c r="H2046" s="171"/>
      <c r="N2046" s="189"/>
      <c r="O2046" s="189"/>
    </row>
    <row r="2047" spans="1:15" ht="16.2" thickBot="1">
      <c r="A2047" s="184"/>
      <c r="B2047" s="187"/>
      <c r="D2047" s="168"/>
      <c r="E2047" s="201"/>
      <c r="F2047" s="170"/>
      <c r="G2047" s="171"/>
      <c r="H2047" s="171"/>
      <c r="N2047" s="189"/>
      <c r="O2047" s="189"/>
    </row>
    <row r="2048" spans="1:15" ht="16.2" thickBot="1">
      <c r="A2048" s="184"/>
      <c r="B2048" s="187"/>
      <c r="D2048" s="168"/>
      <c r="E2048" s="201"/>
      <c r="F2048" s="170"/>
      <c r="G2048" s="171"/>
      <c r="H2048" s="171"/>
      <c r="N2048" s="189"/>
      <c r="O2048" s="189"/>
    </row>
    <row r="2049" spans="1:15" ht="16.2" thickBot="1">
      <c r="A2049" s="184"/>
      <c r="B2049" s="187"/>
      <c r="D2049" s="168"/>
      <c r="E2049" s="201"/>
      <c r="F2049" s="170"/>
      <c r="G2049" s="171"/>
      <c r="H2049" s="171"/>
      <c r="N2049" s="189"/>
      <c r="O2049" s="189"/>
    </row>
    <row r="2050" spans="1:15" ht="16.2" thickBot="1">
      <c r="A2050" s="184"/>
      <c r="B2050" s="187"/>
      <c r="D2050" s="168"/>
      <c r="E2050" s="201"/>
      <c r="F2050" s="170"/>
      <c r="G2050" s="171"/>
      <c r="H2050" s="171"/>
      <c r="N2050" s="189"/>
      <c r="O2050" s="189"/>
    </row>
    <row r="2051" spans="1:15" ht="16.2" thickBot="1">
      <c r="A2051" s="184"/>
      <c r="B2051" s="187"/>
      <c r="D2051" s="168"/>
      <c r="E2051" s="201"/>
      <c r="F2051" s="170"/>
      <c r="G2051" s="171"/>
      <c r="H2051" s="171"/>
      <c r="N2051" s="189"/>
      <c r="O2051" s="189"/>
    </row>
    <row r="2052" spans="1:15" ht="16.2" thickBot="1">
      <c r="A2052" s="184"/>
      <c r="B2052" s="187"/>
      <c r="D2052" s="168"/>
      <c r="E2052" s="201"/>
      <c r="F2052" s="170"/>
      <c r="G2052" s="171"/>
      <c r="H2052" s="171"/>
      <c r="N2052" s="189"/>
      <c r="O2052" s="189"/>
    </row>
    <row r="2053" spans="1:15" ht="16.2" thickBot="1">
      <c r="A2053" s="184"/>
      <c r="B2053" s="187"/>
      <c r="D2053" s="168"/>
      <c r="E2053" s="201"/>
      <c r="F2053" s="170"/>
      <c r="G2053" s="171"/>
      <c r="H2053" s="171"/>
      <c r="N2053" s="189"/>
      <c r="O2053" s="189"/>
    </row>
    <row r="2054" spans="1:15" ht="16.2" thickBot="1">
      <c r="A2054" s="184"/>
      <c r="B2054" s="187"/>
      <c r="D2054" s="168"/>
      <c r="E2054" s="201"/>
      <c r="F2054" s="170"/>
      <c r="G2054" s="171"/>
      <c r="H2054" s="171"/>
      <c r="N2054" s="189"/>
      <c r="O2054" s="189"/>
    </row>
    <row r="2055" spans="1:15" ht="16.2" thickBot="1">
      <c r="A2055" s="184"/>
      <c r="B2055" s="187"/>
      <c r="D2055" s="168"/>
      <c r="E2055" s="201"/>
      <c r="F2055" s="170"/>
      <c r="G2055" s="171"/>
      <c r="H2055" s="171"/>
      <c r="N2055" s="189"/>
      <c r="O2055" s="189"/>
    </row>
    <row r="2056" spans="1:15" ht="16.2" thickBot="1">
      <c r="A2056" s="184"/>
      <c r="B2056" s="187"/>
      <c r="D2056" s="168"/>
      <c r="E2056" s="201"/>
      <c r="F2056" s="170"/>
      <c r="G2056" s="171"/>
      <c r="H2056" s="171"/>
      <c r="N2056" s="189"/>
      <c r="O2056" s="189"/>
    </row>
    <row r="2057" spans="1:15" ht="16.2" thickBot="1">
      <c r="A2057" s="184"/>
      <c r="B2057" s="187"/>
      <c r="D2057" s="168"/>
      <c r="E2057" s="201"/>
      <c r="F2057" s="170"/>
      <c r="G2057" s="171"/>
      <c r="H2057" s="171"/>
      <c r="N2057" s="189"/>
      <c r="O2057" s="189"/>
    </row>
    <row r="2058" spans="1:15" ht="16.2" thickBot="1">
      <c r="A2058" s="184"/>
      <c r="B2058" s="187"/>
      <c r="D2058" s="168"/>
      <c r="E2058" s="201"/>
      <c r="F2058" s="170"/>
      <c r="G2058" s="171"/>
      <c r="H2058" s="171"/>
      <c r="N2058" s="189"/>
      <c r="O2058" s="189"/>
    </row>
    <row r="2059" spans="1:15" ht="16.2" thickBot="1">
      <c r="A2059" s="184"/>
      <c r="B2059" s="187"/>
      <c r="D2059" s="168"/>
      <c r="E2059" s="201"/>
      <c r="F2059" s="170"/>
      <c r="G2059" s="171"/>
      <c r="H2059" s="171"/>
      <c r="N2059" s="189"/>
      <c r="O2059" s="189"/>
    </row>
    <row r="2060" spans="1:15" ht="16.2" thickBot="1">
      <c r="A2060" s="184"/>
      <c r="B2060" s="187"/>
      <c r="D2060" s="168"/>
      <c r="E2060" s="201"/>
      <c r="F2060" s="170"/>
      <c r="G2060" s="171"/>
      <c r="H2060" s="171"/>
      <c r="N2060" s="189"/>
      <c r="O2060" s="189"/>
    </row>
    <row r="2061" spans="1:15" ht="16.2" thickBot="1">
      <c r="A2061" s="184"/>
      <c r="B2061" s="187"/>
      <c r="D2061" s="168"/>
      <c r="E2061" s="201"/>
      <c r="F2061" s="170"/>
      <c r="G2061" s="171"/>
      <c r="H2061" s="171"/>
      <c r="N2061" s="189"/>
      <c r="O2061" s="189"/>
    </row>
    <row r="2062" spans="1:15" ht="16.2" thickBot="1">
      <c r="A2062" s="184"/>
      <c r="B2062" s="187"/>
      <c r="D2062" s="168"/>
      <c r="E2062" s="201"/>
      <c r="F2062" s="170"/>
      <c r="G2062" s="171"/>
      <c r="H2062" s="171"/>
      <c r="N2062" s="189"/>
      <c r="O2062" s="189"/>
    </row>
    <row r="2063" spans="1:15" ht="16.2" thickBot="1">
      <c r="A2063" s="184"/>
      <c r="B2063" s="187"/>
      <c r="D2063" s="168"/>
      <c r="E2063" s="201"/>
      <c r="F2063" s="170"/>
      <c r="G2063" s="171"/>
      <c r="H2063" s="171"/>
      <c r="N2063" s="189"/>
      <c r="O2063" s="189"/>
    </row>
    <row r="2064" spans="1:15" ht="16.2" thickBot="1">
      <c r="A2064" s="184"/>
      <c r="B2064" s="187"/>
      <c r="D2064" s="168"/>
      <c r="E2064" s="201"/>
      <c r="F2064" s="170"/>
      <c r="G2064" s="171"/>
      <c r="H2064" s="171"/>
      <c r="N2064" s="189"/>
      <c r="O2064" s="189"/>
    </row>
    <row r="2065" spans="1:15" ht="16.2" thickBot="1">
      <c r="A2065" s="184"/>
      <c r="B2065" s="187"/>
      <c r="D2065" s="168"/>
      <c r="E2065" s="201"/>
      <c r="F2065" s="170"/>
      <c r="G2065" s="171"/>
      <c r="H2065" s="171"/>
      <c r="N2065" s="189"/>
      <c r="O2065" s="189"/>
    </row>
    <row r="2066" spans="1:15" ht="16.2" thickBot="1">
      <c r="A2066" s="184"/>
      <c r="B2066" s="187"/>
      <c r="D2066" s="168"/>
      <c r="E2066" s="201"/>
      <c r="F2066" s="170"/>
      <c r="G2066" s="171"/>
      <c r="H2066" s="171"/>
      <c r="N2066" s="189"/>
      <c r="O2066" s="189"/>
    </row>
    <row r="2067" spans="1:15" ht="16.2" thickBot="1">
      <c r="A2067" s="184"/>
      <c r="B2067" s="187"/>
      <c r="D2067" s="168"/>
      <c r="E2067" s="201"/>
      <c r="F2067" s="170"/>
      <c r="G2067" s="171"/>
      <c r="H2067" s="171"/>
      <c r="N2067" s="189"/>
      <c r="O2067" s="189"/>
    </row>
    <row r="2068" spans="1:15" ht="16.2" thickBot="1">
      <c r="A2068" s="184"/>
      <c r="B2068" s="187"/>
      <c r="D2068" s="168"/>
      <c r="E2068" s="201"/>
      <c r="F2068" s="170"/>
      <c r="G2068" s="171"/>
      <c r="H2068" s="171"/>
      <c r="N2068" s="189"/>
      <c r="O2068" s="189"/>
    </row>
    <row r="2069" spans="1:15" ht="16.2" thickBot="1">
      <c r="A2069" s="184"/>
      <c r="B2069" s="187"/>
      <c r="D2069" s="168"/>
      <c r="E2069" s="201"/>
      <c r="F2069" s="170"/>
      <c r="G2069" s="171"/>
      <c r="H2069" s="171"/>
      <c r="N2069" s="189"/>
      <c r="O2069" s="189"/>
    </row>
    <row r="2070" spans="1:15" ht="16.2" thickBot="1">
      <c r="A2070" s="184"/>
      <c r="B2070" s="187"/>
      <c r="D2070" s="168"/>
      <c r="E2070" s="201"/>
      <c r="F2070" s="170"/>
      <c r="G2070" s="171"/>
      <c r="H2070" s="171"/>
      <c r="N2070" s="189"/>
      <c r="O2070" s="189"/>
    </row>
    <row r="2071" spans="1:15" ht="16.2" thickBot="1">
      <c r="A2071" s="184"/>
      <c r="B2071" s="187"/>
      <c r="D2071" s="168"/>
      <c r="E2071" s="201"/>
      <c r="F2071" s="170"/>
      <c r="G2071" s="171"/>
      <c r="H2071" s="171"/>
      <c r="N2071" s="189"/>
      <c r="O2071" s="189"/>
    </row>
    <row r="2072" spans="1:15" ht="16.2" thickBot="1">
      <c r="A2072" s="184"/>
      <c r="B2072" s="187"/>
      <c r="D2072" s="168"/>
      <c r="E2072" s="201"/>
      <c r="F2072" s="170"/>
      <c r="G2072" s="171"/>
      <c r="H2072" s="171"/>
      <c r="N2072" s="189"/>
      <c r="O2072" s="189"/>
    </row>
    <row r="2073" spans="1:15" ht="16.2" thickBot="1">
      <c r="A2073" s="184"/>
      <c r="B2073" s="187"/>
      <c r="D2073" s="168"/>
      <c r="E2073" s="201"/>
      <c r="F2073" s="170"/>
      <c r="G2073" s="171"/>
      <c r="H2073" s="171"/>
      <c r="N2073" s="189"/>
      <c r="O2073" s="189"/>
    </row>
    <row r="2074" spans="1:15" ht="16.2" thickBot="1">
      <c r="A2074" s="184"/>
      <c r="B2074" s="187"/>
      <c r="D2074" s="168"/>
      <c r="E2074" s="201"/>
      <c r="F2074" s="170"/>
      <c r="G2074" s="171"/>
      <c r="H2074" s="171"/>
      <c r="N2074" s="189"/>
      <c r="O2074" s="189"/>
    </row>
    <row r="2075" spans="1:15" ht="16.2" thickBot="1">
      <c r="A2075" s="184"/>
      <c r="B2075" s="187"/>
      <c r="D2075" s="168"/>
      <c r="E2075" s="201"/>
      <c r="F2075" s="170"/>
      <c r="G2075" s="171"/>
      <c r="H2075" s="171"/>
      <c r="N2075" s="189"/>
      <c r="O2075" s="189"/>
    </row>
    <row r="2076" spans="1:15" ht="16.2" thickBot="1">
      <c r="A2076" s="184"/>
      <c r="B2076" s="187"/>
      <c r="D2076" s="168"/>
      <c r="E2076" s="201"/>
      <c r="F2076" s="170"/>
      <c r="G2076" s="171"/>
      <c r="H2076" s="171"/>
      <c r="N2076" s="189"/>
      <c r="O2076" s="189"/>
    </row>
    <row r="2077" spans="1:15" ht="16.2" thickBot="1">
      <c r="A2077" s="184"/>
      <c r="B2077" s="187"/>
      <c r="D2077" s="168"/>
      <c r="E2077" s="201"/>
      <c r="F2077" s="170"/>
      <c r="G2077" s="171"/>
      <c r="H2077" s="171"/>
      <c r="N2077" s="189"/>
      <c r="O2077" s="189"/>
    </row>
    <row r="2078" spans="1:15" ht="16.2" thickBot="1">
      <c r="A2078" s="184"/>
      <c r="B2078" s="187"/>
      <c r="D2078" s="168"/>
      <c r="E2078" s="201"/>
      <c r="F2078" s="170"/>
      <c r="G2078" s="171"/>
      <c r="H2078" s="171"/>
      <c r="N2078" s="189"/>
      <c r="O2078" s="189"/>
    </row>
    <row r="2079" spans="1:15" ht="16.2" thickBot="1">
      <c r="A2079" s="184"/>
      <c r="B2079" s="187"/>
      <c r="D2079" s="168"/>
      <c r="E2079" s="201"/>
      <c r="F2079" s="170"/>
      <c r="G2079" s="171"/>
      <c r="H2079" s="171"/>
      <c r="N2079" s="189"/>
      <c r="O2079" s="189"/>
    </row>
    <row r="2080" spans="1:15" ht="16.2" thickBot="1">
      <c r="A2080" s="184"/>
      <c r="B2080" s="187"/>
      <c r="D2080" s="168"/>
      <c r="E2080" s="201"/>
      <c r="F2080" s="170"/>
      <c r="G2080" s="171"/>
      <c r="H2080" s="171"/>
      <c r="N2080" s="189"/>
      <c r="O2080" s="189"/>
    </row>
    <row r="2081" spans="1:15" ht="16.2" thickBot="1">
      <c r="A2081" s="184"/>
      <c r="B2081" s="187"/>
      <c r="D2081" s="168"/>
      <c r="E2081" s="201"/>
      <c r="F2081" s="170"/>
      <c r="G2081" s="171"/>
      <c r="H2081" s="171"/>
      <c r="N2081" s="189"/>
      <c r="O2081" s="189"/>
    </row>
    <row r="2082" spans="1:15" ht="16.2" thickBot="1">
      <c r="A2082" s="184"/>
      <c r="B2082" s="187"/>
      <c r="D2082" s="168"/>
      <c r="E2082" s="201"/>
      <c r="F2082" s="170"/>
      <c r="G2082" s="171"/>
      <c r="H2082" s="171"/>
      <c r="N2082" s="189"/>
      <c r="O2082" s="189"/>
    </row>
    <row r="2083" spans="1:15" ht="16.2" thickBot="1">
      <c r="A2083" s="184"/>
      <c r="B2083" s="187"/>
      <c r="D2083" s="168"/>
      <c r="E2083" s="201"/>
      <c r="F2083" s="170"/>
      <c r="G2083" s="171"/>
      <c r="H2083" s="171"/>
      <c r="N2083" s="189"/>
      <c r="O2083" s="189"/>
    </row>
    <row r="2084" spans="1:15" ht="16.2" thickBot="1">
      <c r="A2084" s="184"/>
      <c r="B2084" s="187"/>
      <c r="D2084" s="168"/>
      <c r="E2084" s="201"/>
      <c r="F2084" s="170"/>
      <c r="G2084" s="171"/>
      <c r="H2084" s="171"/>
      <c r="N2084" s="189"/>
      <c r="O2084" s="189"/>
    </row>
    <row r="2085" spans="1:15" ht="16.2" thickBot="1">
      <c r="A2085" s="184"/>
      <c r="B2085" s="187"/>
      <c r="D2085" s="168"/>
      <c r="E2085" s="201"/>
      <c r="F2085" s="170"/>
      <c r="G2085" s="171"/>
      <c r="H2085" s="171"/>
      <c r="N2085" s="189"/>
      <c r="O2085" s="189"/>
    </row>
    <row r="2086" spans="1:15" ht="16.2" thickBot="1">
      <c r="A2086" s="184"/>
      <c r="B2086" s="187"/>
      <c r="D2086" s="168"/>
      <c r="E2086" s="201"/>
      <c r="F2086" s="170"/>
      <c r="G2086" s="171"/>
      <c r="H2086" s="171"/>
      <c r="N2086" s="189"/>
      <c r="O2086" s="189"/>
    </row>
    <row r="2087" spans="1:15" ht="16.2" thickBot="1">
      <c r="A2087" s="184"/>
      <c r="B2087" s="187"/>
      <c r="D2087" s="168"/>
      <c r="E2087" s="201"/>
      <c r="F2087" s="170"/>
      <c r="G2087" s="171"/>
      <c r="H2087" s="171"/>
      <c r="N2087" s="189"/>
      <c r="O2087" s="189"/>
    </row>
    <row r="2088" spans="1:15" ht="16.2" thickBot="1">
      <c r="A2088" s="184"/>
      <c r="B2088" s="187"/>
      <c r="D2088" s="168"/>
      <c r="E2088" s="201"/>
      <c r="F2088" s="170"/>
      <c r="G2088" s="171"/>
      <c r="H2088" s="171"/>
      <c r="N2088" s="189"/>
      <c r="O2088" s="189"/>
    </row>
    <row r="2089" spans="1:15" ht="16.2" thickBot="1">
      <c r="A2089" s="184"/>
      <c r="B2089" s="187"/>
      <c r="D2089" s="168"/>
      <c r="E2089" s="201"/>
      <c r="F2089" s="170"/>
      <c r="G2089" s="171"/>
      <c r="H2089" s="171"/>
      <c r="N2089" s="189"/>
      <c r="O2089" s="189"/>
    </row>
    <row r="2090" spans="1:15" ht="16.2" thickBot="1">
      <c r="A2090" s="184"/>
      <c r="B2090" s="187"/>
      <c r="D2090" s="168"/>
      <c r="E2090" s="201"/>
      <c r="F2090" s="170"/>
      <c r="G2090" s="171"/>
      <c r="H2090" s="171"/>
      <c r="N2090" s="189"/>
      <c r="O2090" s="189"/>
    </row>
    <row r="2091" spans="1:15" ht="16.2" thickBot="1">
      <c r="A2091" s="184"/>
      <c r="B2091" s="187"/>
      <c r="D2091" s="168"/>
      <c r="E2091" s="201"/>
      <c r="F2091" s="170"/>
      <c r="G2091" s="171"/>
      <c r="H2091" s="171"/>
      <c r="N2091" s="189"/>
      <c r="O2091" s="189"/>
    </row>
    <row r="2092" spans="1:15" ht="16.2" thickBot="1">
      <c r="A2092" s="184"/>
      <c r="B2092" s="187"/>
      <c r="D2092" s="168"/>
      <c r="E2092" s="201"/>
      <c r="F2092" s="170"/>
      <c r="G2092" s="171"/>
      <c r="H2092" s="171"/>
      <c r="N2092" s="189"/>
      <c r="O2092" s="189"/>
    </row>
    <row r="2093" spans="1:15" ht="16.2" thickBot="1">
      <c r="A2093" s="184"/>
      <c r="B2093" s="187"/>
      <c r="D2093" s="168"/>
      <c r="E2093" s="201"/>
      <c r="F2093" s="170"/>
      <c r="G2093" s="171"/>
      <c r="H2093" s="171"/>
      <c r="N2093" s="189"/>
      <c r="O2093" s="189"/>
    </row>
    <row r="2094" spans="1:15" ht="16.2" thickBot="1">
      <c r="A2094" s="184"/>
      <c r="B2094" s="187"/>
      <c r="D2094" s="168"/>
      <c r="E2094" s="201"/>
      <c r="F2094" s="170"/>
      <c r="G2094" s="171"/>
      <c r="H2094" s="171"/>
      <c r="N2094" s="189"/>
      <c r="O2094" s="189"/>
    </row>
    <row r="2095" spans="1:15" ht="16.2" thickBot="1">
      <c r="A2095" s="184"/>
      <c r="B2095" s="187"/>
      <c r="D2095" s="168"/>
      <c r="E2095" s="201"/>
      <c r="F2095" s="170"/>
      <c r="G2095" s="171"/>
      <c r="H2095" s="171"/>
      <c r="N2095" s="189"/>
      <c r="O2095" s="189"/>
    </row>
    <row r="2096" spans="1:15" ht="16.2" thickBot="1">
      <c r="A2096" s="184"/>
      <c r="B2096" s="187"/>
      <c r="D2096" s="168"/>
      <c r="E2096" s="201"/>
      <c r="F2096" s="170"/>
      <c r="G2096" s="171"/>
      <c r="H2096" s="171"/>
      <c r="N2096" s="189"/>
      <c r="O2096" s="189"/>
    </row>
    <row r="2097" spans="1:15" ht="16.2" thickBot="1">
      <c r="A2097" s="184"/>
      <c r="B2097" s="187"/>
      <c r="D2097" s="168"/>
      <c r="E2097" s="201"/>
      <c r="F2097" s="170"/>
      <c r="G2097" s="171"/>
      <c r="H2097" s="171"/>
      <c r="N2097" s="189"/>
      <c r="O2097" s="189"/>
    </row>
    <row r="2098" spans="1:15" ht="16.2" thickBot="1">
      <c r="A2098" s="184"/>
      <c r="B2098" s="187"/>
      <c r="D2098" s="168"/>
      <c r="E2098" s="201"/>
      <c r="F2098" s="170"/>
      <c r="G2098" s="171"/>
      <c r="H2098" s="171"/>
      <c r="N2098" s="189"/>
      <c r="O2098" s="189"/>
    </row>
    <row r="2099" spans="1:15" ht="16.2" thickBot="1">
      <c r="A2099" s="184"/>
      <c r="B2099" s="187"/>
      <c r="D2099" s="168"/>
      <c r="E2099" s="201"/>
      <c r="F2099" s="170"/>
      <c r="G2099" s="171"/>
      <c r="H2099" s="171"/>
      <c r="N2099" s="189"/>
      <c r="O2099" s="189"/>
    </row>
    <row r="2100" spans="1:15" ht="16.2" thickBot="1">
      <c r="A2100" s="184"/>
      <c r="B2100" s="187"/>
      <c r="D2100" s="168"/>
      <c r="E2100" s="201"/>
      <c r="F2100" s="170"/>
      <c r="G2100" s="171"/>
      <c r="H2100" s="171"/>
      <c r="N2100" s="189"/>
      <c r="O2100" s="189"/>
    </row>
    <row r="2101" spans="1:15" ht="16.2" thickBot="1">
      <c r="A2101" s="184"/>
      <c r="B2101" s="187"/>
      <c r="D2101" s="168"/>
      <c r="E2101" s="201"/>
      <c r="F2101" s="170"/>
      <c r="G2101" s="171"/>
      <c r="H2101" s="171"/>
      <c r="N2101" s="189"/>
      <c r="O2101" s="189"/>
    </row>
    <row r="2102" spans="1:15" ht="16.2" thickBot="1">
      <c r="A2102" s="184"/>
      <c r="B2102" s="187"/>
      <c r="D2102" s="168"/>
      <c r="E2102" s="201"/>
      <c r="F2102" s="170"/>
      <c r="G2102" s="171"/>
      <c r="H2102" s="171"/>
      <c r="N2102" s="189"/>
      <c r="O2102" s="189"/>
    </row>
    <row r="2103" spans="1:15" ht="16.2" thickBot="1">
      <c r="A2103" s="184"/>
      <c r="B2103" s="187"/>
      <c r="D2103" s="168"/>
      <c r="E2103" s="201"/>
      <c r="F2103" s="170"/>
      <c r="G2103" s="171"/>
      <c r="H2103" s="171"/>
      <c r="N2103" s="189"/>
      <c r="O2103" s="189"/>
    </row>
    <row r="2104" spans="1:15" ht="16.2" thickBot="1">
      <c r="A2104" s="184"/>
      <c r="B2104" s="187"/>
      <c r="D2104" s="168"/>
      <c r="E2104" s="201"/>
      <c r="F2104" s="170"/>
      <c r="G2104" s="171"/>
      <c r="H2104" s="171"/>
      <c r="N2104" s="189"/>
      <c r="O2104" s="189"/>
    </row>
    <row r="2105" spans="1:15" ht="16.2" thickBot="1">
      <c r="A2105" s="184"/>
      <c r="B2105" s="187"/>
      <c r="D2105" s="168"/>
      <c r="E2105" s="201"/>
      <c r="F2105" s="170"/>
      <c r="G2105" s="171"/>
      <c r="H2105" s="171"/>
      <c r="N2105" s="189"/>
      <c r="O2105" s="189"/>
    </row>
    <row r="2106" spans="1:15" ht="16.2" thickBot="1">
      <c r="A2106" s="184"/>
      <c r="B2106" s="187"/>
      <c r="D2106" s="168"/>
      <c r="E2106" s="201"/>
      <c r="F2106" s="170"/>
      <c r="G2106" s="171"/>
      <c r="H2106" s="171"/>
      <c r="N2106" s="189"/>
      <c r="O2106" s="189"/>
    </row>
    <row r="2107" spans="1:15" ht="16.2" thickBot="1">
      <c r="A2107" s="184"/>
      <c r="B2107" s="187"/>
      <c r="D2107" s="168"/>
      <c r="E2107" s="201"/>
      <c r="F2107" s="170"/>
      <c r="G2107" s="171"/>
      <c r="H2107" s="171"/>
      <c r="N2107" s="189"/>
      <c r="O2107" s="189"/>
    </row>
    <row r="2108" spans="1:15" ht="16.2" thickBot="1">
      <c r="A2108" s="184"/>
      <c r="B2108" s="187"/>
      <c r="D2108" s="168"/>
      <c r="E2108" s="201"/>
      <c r="F2108" s="170"/>
      <c r="G2108" s="171"/>
      <c r="H2108" s="171"/>
      <c r="N2108" s="189"/>
      <c r="O2108" s="189"/>
    </row>
    <row r="2109" spans="1:15" ht="16.2" thickBot="1">
      <c r="A2109" s="184"/>
      <c r="B2109" s="187"/>
      <c r="D2109" s="168"/>
      <c r="E2109" s="201"/>
      <c r="F2109" s="170"/>
      <c r="G2109" s="171"/>
      <c r="H2109" s="171"/>
      <c r="N2109" s="189"/>
      <c r="O2109" s="189"/>
    </row>
    <row r="2110" spans="1:15" ht="16.2" thickBot="1">
      <c r="A2110" s="184"/>
      <c r="B2110" s="187"/>
      <c r="D2110" s="168"/>
      <c r="E2110" s="201"/>
      <c r="F2110" s="170"/>
      <c r="G2110" s="171"/>
      <c r="H2110" s="171"/>
      <c r="N2110" s="189"/>
      <c r="O2110" s="189"/>
    </row>
    <row r="2111" spans="1:15" ht="16.2" thickBot="1">
      <c r="A2111" s="184"/>
      <c r="B2111" s="187"/>
      <c r="D2111" s="168"/>
      <c r="E2111" s="201"/>
      <c r="F2111" s="170"/>
      <c r="G2111" s="171"/>
      <c r="H2111" s="171"/>
      <c r="N2111" s="189"/>
      <c r="O2111" s="189"/>
    </row>
    <row r="2112" spans="1:15" ht="16.2" thickBot="1">
      <c r="A2112" s="184"/>
      <c r="B2112" s="187"/>
      <c r="D2112" s="168"/>
      <c r="E2112" s="201"/>
      <c r="F2112" s="170"/>
      <c r="G2112" s="171"/>
      <c r="H2112" s="171"/>
      <c r="N2112" s="189"/>
      <c r="O2112" s="189"/>
    </row>
    <row r="2113" spans="1:15" ht="16.2" thickBot="1">
      <c r="A2113" s="184"/>
      <c r="B2113" s="187"/>
      <c r="D2113" s="168"/>
      <c r="E2113" s="201"/>
      <c r="F2113" s="170"/>
      <c r="G2113" s="171"/>
      <c r="H2113" s="171"/>
      <c r="N2113" s="189"/>
      <c r="O2113" s="189"/>
    </row>
    <row r="2114" spans="1:15" ht="16.2" thickBot="1">
      <c r="A2114" s="184"/>
      <c r="B2114" s="187"/>
      <c r="D2114" s="168"/>
      <c r="E2114" s="201"/>
      <c r="F2114" s="170"/>
      <c r="G2114" s="171"/>
      <c r="H2114" s="171"/>
      <c r="N2114" s="189"/>
      <c r="O2114" s="189"/>
    </row>
    <row r="2115" spans="1:15" ht="16.2" thickBot="1">
      <c r="A2115" s="184"/>
      <c r="B2115" s="187"/>
      <c r="D2115" s="168"/>
      <c r="E2115" s="201"/>
      <c r="F2115" s="170"/>
      <c r="G2115" s="171"/>
      <c r="H2115" s="171"/>
      <c r="N2115" s="189"/>
      <c r="O2115" s="189"/>
    </row>
    <row r="2116" spans="1:15" ht="16.2" thickBot="1">
      <c r="A2116" s="184"/>
      <c r="B2116" s="187"/>
      <c r="D2116" s="168"/>
      <c r="E2116" s="201"/>
      <c r="F2116" s="170"/>
      <c r="G2116" s="171"/>
      <c r="H2116" s="171"/>
      <c r="N2116" s="189"/>
      <c r="O2116" s="189"/>
    </row>
    <row r="2117" spans="1:15" ht="16.2" thickBot="1">
      <c r="A2117" s="184"/>
      <c r="B2117" s="187"/>
      <c r="D2117" s="168"/>
      <c r="E2117" s="201"/>
      <c r="F2117" s="170"/>
      <c r="G2117" s="171"/>
      <c r="H2117" s="171"/>
      <c r="N2117" s="189"/>
      <c r="O2117" s="189"/>
    </row>
    <row r="2118" spans="1:15" ht="16.2" thickBot="1">
      <c r="A2118" s="184"/>
      <c r="B2118" s="187"/>
      <c r="D2118" s="168"/>
      <c r="E2118" s="201"/>
      <c r="F2118" s="170"/>
      <c r="G2118" s="171"/>
      <c r="H2118" s="171"/>
      <c r="N2118" s="189"/>
      <c r="O2118" s="189"/>
    </row>
    <row r="2119" spans="1:15" ht="16.2" thickBot="1">
      <c r="A2119" s="184"/>
      <c r="B2119" s="187"/>
      <c r="D2119" s="168"/>
      <c r="E2119" s="201"/>
      <c r="F2119" s="170"/>
      <c r="G2119" s="171"/>
      <c r="H2119" s="171"/>
      <c r="N2119" s="189"/>
      <c r="O2119" s="189"/>
    </row>
    <row r="2120" spans="1:15" ht="16.2" thickBot="1">
      <c r="A2120" s="184"/>
      <c r="B2120" s="187"/>
      <c r="D2120" s="168"/>
      <c r="E2120" s="201"/>
      <c r="F2120" s="170"/>
      <c r="G2120" s="171"/>
      <c r="H2120" s="171"/>
      <c r="N2120" s="189"/>
      <c r="O2120" s="189"/>
    </row>
    <row r="2121" spans="1:15" ht="16.2" thickBot="1">
      <c r="A2121" s="184"/>
      <c r="B2121" s="187"/>
      <c r="D2121" s="168"/>
      <c r="E2121" s="201"/>
      <c r="F2121" s="170"/>
      <c r="G2121" s="171"/>
      <c r="H2121" s="171"/>
      <c r="N2121" s="189"/>
      <c r="O2121" s="189"/>
    </row>
    <row r="2122" spans="1:15" ht="16.2" thickBot="1">
      <c r="A2122" s="184"/>
      <c r="B2122" s="187"/>
      <c r="D2122" s="168"/>
      <c r="E2122" s="201"/>
      <c r="F2122" s="170"/>
      <c r="G2122" s="171"/>
      <c r="H2122" s="171"/>
      <c r="N2122" s="189"/>
      <c r="O2122" s="189"/>
    </row>
    <row r="2123" spans="1:15" ht="16.2" thickBot="1">
      <c r="A2123" s="184"/>
      <c r="B2123" s="187"/>
      <c r="D2123" s="168"/>
      <c r="E2123" s="201"/>
      <c r="F2123" s="170"/>
      <c r="G2123" s="171"/>
      <c r="H2123" s="171"/>
      <c r="N2123" s="189"/>
      <c r="O2123" s="189"/>
    </row>
    <row r="2124" spans="1:15" ht="16.2" thickBot="1">
      <c r="A2124" s="184"/>
      <c r="B2124" s="187"/>
      <c r="D2124" s="168"/>
      <c r="E2124" s="201"/>
      <c r="F2124" s="170"/>
      <c r="G2124" s="171"/>
      <c r="H2124" s="171"/>
      <c r="N2124" s="189"/>
      <c r="O2124" s="189"/>
    </row>
    <row r="2125" spans="1:15" ht="16.2" thickBot="1">
      <c r="A2125" s="184"/>
      <c r="B2125" s="187"/>
      <c r="D2125" s="168"/>
      <c r="E2125" s="201"/>
      <c r="F2125" s="170"/>
      <c r="G2125" s="171"/>
      <c r="H2125" s="171"/>
      <c r="N2125" s="189"/>
      <c r="O2125" s="189"/>
    </row>
    <row r="2126" spans="1:15" ht="16.2" thickBot="1">
      <c r="A2126" s="184"/>
      <c r="B2126" s="187"/>
      <c r="D2126" s="168"/>
      <c r="E2126" s="201"/>
      <c r="F2126" s="170"/>
      <c r="G2126" s="171"/>
      <c r="H2126" s="171"/>
      <c r="N2126" s="189"/>
      <c r="O2126" s="189"/>
    </row>
    <row r="2127" spans="1:15" ht="16.2" thickBot="1">
      <c r="A2127" s="184"/>
      <c r="B2127" s="187"/>
      <c r="D2127" s="168"/>
      <c r="E2127" s="201"/>
      <c r="F2127" s="170"/>
      <c r="G2127" s="171"/>
      <c r="H2127" s="171"/>
      <c r="N2127" s="189"/>
      <c r="O2127" s="189"/>
    </row>
    <row r="2128" spans="1:15" ht="16.2" thickBot="1">
      <c r="A2128" s="184"/>
      <c r="B2128" s="187"/>
      <c r="D2128" s="168"/>
      <c r="E2128" s="201"/>
      <c r="F2128" s="170"/>
      <c r="G2128" s="171"/>
      <c r="H2128" s="171"/>
      <c r="N2128" s="189"/>
      <c r="O2128" s="189"/>
    </row>
    <row r="2129" spans="1:15" ht="16.2" thickBot="1">
      <c r="A2129" s="184"/>
      <c r="B2129" s="187"/>
      <c r="D2129" s="168"/>
      <c r="E2129" s="201"/>
      <c r="F2129" s="170"/>
      <c r="G2129" s="171"/>
      <c r="H2129" s="171"/>
      <c r="N2129" s="189"/>
      <c r="O2129" s="189"/>
    </row>
    <row r="2130" spans="1:15" ht="16.2" thickBot="1">
      <c r="A2130" s="184"/>
      <c r="B2130" s="187"/>
      <c r="D2130" s="168"/>
      <c r="E2130" s="201"/>
      <c r="F2130" s="170"/>
      <c r="G2130" s="171"/>
      <c r="H2130" s="171"/>
      <c r="N2130" s="189"/>
      <c r="O2130" s="189"/>
    </row>
    <row r="2131" spans="1:15" ht="16.2" thickBot="1">
      <c r="A2131" s="184"/>
      <c r="B2131" s="187"/>
      <c r="D2131" s="168"/>
      <c r="E2131" s="201"/>
      <c r="F2131" s="170"/>
      <c r="G2131" s="171"/>
      <c r="H2131" s="171"/>
      <c r="N2131" s="189"/>
      <c r="O2131" s="189"/>
    </row>
    <row r="2132" spans="1:15" ht="16.2" thickBot="1">
      <c r="A2132" s="184"/>
      <c r="B2132" s="187"/>
      <c r="D2132" s="168"/>
      <c r="E2132" s="201"/>
      <c r="F2132" s="170"/>
      <c r="G2132" s="171"/>
      <c r="H2132" s="171"/>
      <c r="N2132" s="189"/>
      <c r="O2132" s="189"/>
    </row>
    <row r="2133" spans="1:15" ht="16.2" thickBot="1">
      <c r="A2133" s="184"/>
      <c r="B2133" s="187"/>
      <c r="D2133" s="168"/>
      <c r="E2133" s="201"/>
      <c r="F2133" s="170"/>
      <c r="G2133" s="171"/>
      <c r="H2133" s="171"/>
      <c r="N2133" s="189"/>
      <c r="O2133" s="189"/>
    </row>
    <row r="2134" spans="1:15" ht="16.2" thickBot="1">
      <c r="A2134" s="184"/>
      <c r="B2134" s="187"/>
      <c r="D2134" s="168"/>
      <c r="E2134" s="201"/>
      <c r="F2134" s="170"/>
      <c r="G2134" s="171"/>
      <c r="H2134" s="171"/>
      <c r="N2134" s="189"/>
      <c r="O2134" s="189"/>
    </row>
    <row r="2135" spans="1:15" ht="16.2" thickBot="1">
      <c r="A2135" s="184"/>
      <c r="B2135" s="187"/>
      <c r="D2135" s="168"/>
      <c r="E2135" s="201"/>
      <c r="F2135" s="170"/>
      <c r="G2135" s="171"/>
      <c r="H2135" s="171"/>
      <c r="N2135" s="189"/>
      <c r="O2135" s="189"/>
    </row>
    <row r="2136" spans="1:15" ht="16.2" thickBot="1">
      <c r="A2136" s="184"/>
      <c r="B2136" s="187"/>
      <c r="D2136" s="168"/>
      <c r="E2136" s="201"/>
      <c r="F2136" s="170"/>
      <c r="G2136" s="171"/>
      <c r="H2136" s="171"/>
      <c r="N2136" s="189"/>
      <c r="O2136" s="189"/>
    </row>
    <row r="2137" spans="1:15" ht="16.2" thickBot="1">
      <c r="A2137" s="184"/>
      <c r="B2137" s="187"/>
      <c r="D2137" s="168"/>
      <c r="E2137" s="201"/>
      <c r="F2137" s="170"/>
      <c r="G2137" s="171"/>
      <c r="H2137" s="171"/>
      <c r="N2137" s="189"/>
      <c r="O2137" s="189"/>
    </row>
    <row r="2138" spans="1:15" ht="16.2" thickBot="1">
      <c r="A2138" s="184"/>
      <c r="B2138" s="187"/>
      <c r="D2138" s="168"/>
      <c r="E2138" s="201"/>
      <c r="F2138" s="170"/>
      <c r="G2138" s="171"/>
      <c r="H2138" s="171"/>
      <c r="N2138" s="189"/>
      <c r="O2138" s="189"/>
    </row>
    <row r="2139" spans="1:15" ht="16.2" thickBot="1">
      <c r="A2139" s="184"/>
      <c r="B2139" s="187"/>
      <c r="D2139" s="168"/>
      <c r="E2139" s="201"/>
      <c r="F2139" s="170"/>
      <c r="G2139" s="171"/>
      <c r="H2139" s="171"/>
      <c r="N2139" s="189"/>
      <c r="O2139" s="189"/>
    </row>
    <row r="2140" spans="1:15" ht="16.2" thickBot="1">
      <c r="A2140" s="184"/>
      <c r="B2140" s="187"/>
      <c r="D2140" s="168"/>
      <c r="E2140" s="201"/>
      <c r="F2140" s="170"/>
      <c r="G2140" s="171"/>
      <c r="H2140" s="171"/>
      <c r="N2140" s="189"/>
      <c r="O2140" s="189"/>
    </row>
    <row r="2141" spans="1:15" ht="16.2" thickBot="1">
      <c r="A2141" s="184"/>
      <c r="B2141" s="187"/>
      <c r="D2141" s="168"/>
      <c r="E2141" s="201"/>
      <c r="F2141" s="170"/>
      <c r="G2141" s="171"/>
      <c r="H2141" s="171"/>
      <c r="N2141" s="189"/>
      <c r="O2141" s="189"/>
    </row>
    <row r="2142" spans="1:15" ht="16.2" thickBot="1">
      <c r="A2142" s="184"/>
      <c r="B2142" s="187"/>
      <c r="D2142" s="168"/>
      <c r="E2142" s="201"/>
      <c r="F2142" s="170"/>
      <c r="G2142" s="171"/>
      <c r="H2142" s="171"/>
      <c r="N2142" s="189"/>
      <c r="O2142" s="189"/>
    </row>
    <row r="2143" spans="1:15" ht="16.2" thickBot="1">
      <c r="A2143" s="184"/>
      <c r="B2143" s="187"/>
      <c r="D2143" s="168"/>
      <c r="E2143" s="201"/>
      <c r="F2143" s="170"/>
      <c r="G2143" s="171"/>
      <c r="H2143" s="171"/>
      <c r="N2143" s="189"/>
      <c r="O2143" s="189"/>
    </row>
    <row r="2144" spans="1:15" ht="16.2" thickBot="1">
      <c r="A2144" s="184"/>
      <c r="B2144" s="187"/>
      <c r="D2144" s="168"/>
      <c r="E2144" s="201"/>
      <c r="F2144" s="170"/>
      <c r="G2144" s="171"/>
      <c r="H2144" s="171"/>
      <c r="N2144" s="189"/>
      <c r="O2144" s="189"/>
    </row>
    <row r="2145" spans="1:15" ht="16.2" thickBot="1">
      <c r="A2145" s="184"/>
      <c r="B2145" s="187"/>
      <c r="D2145" s="168"/>
      <c r="E2145" s="201"/>
      <c r="F2145" s="170"/>
      <c r="G2145" s="171"/>
      <c r="H2145" s="171"/>
      <c r="N2145" s="189"/>
      <c r="O2145" s="189"/>
    </row>
    <row r="2146" spans="1:15" ht="16.2" thickBot="1">
      <c r="A2146" s="184"/>
      <c r="B2146" s="187"/>
      <c r="D2146" s="168"/>
      <c r="E2146" s="201"/>
      <c r="F2146" s="170"/>
      <c r="G2146" s="171"/>
      <c r="H2146" s="171"/>
      <c r="N2146" s="189"/>
      <c r="O2146" s="189"/>
    </row>
    <row r="2147" spans="1:15" ht="16.2" thickBot="1">
      <c r="A2147" s="184"/>
      <c r="B2147" s="187"/>
      <c r="D2147" s="168"/>
      <c r="E2147" s="201"/>
      <c r="F2147" s="170"/>
      <c r="G2147" s="171"/>
      <c r="H2147" s="171"/>
      <c r="N2147" s="189"/>
      <c r="O2147" s="189"/>
    </row>
    <row r="2148" spans="1:15" ht="16.2" thickBot="1">
      <c r="A2148" s="184"/>
      <c r="B2148" s="187"/>
      <c r="D2148" s="168"/>
      <c r="E2148" s="201"/>
      <c r="F2148" s="170"/>
      <c r="G2148" s="171"/>
      <c r="H2148" s="171"/>
      <c r="N2148" s="189"/>
      <c r="O2148" s="189"/>
    </row>
    <row r="2149" spans="1:15" ht="16.2" thickBot="1">
      <c r="A2149" s="184"/>
      <c r="B2149" s="187"/>
      <c r="D2149" s="168"/>
      <c r="E2149" s="201"/>
      <c r="F2149" s="170"/>
      <c r="G2149" s="171"/>
      <c r="H2149" s="171"/>
      <c r="N2149" s="189"/>
      <c r="O2149" s="189"/>
    </row>
    <row r="2150" spans="1:15" ht="16.2" thickBot="1">
      <c r="A2150" s="184"/>
      <c r="B2150" s="187"/>
      <c r="D2150" s="168"/>
      <c r="E2150" s="201"/>
      <c r="F2150" s="170"/>
      <c r="G2150" s="171"/>
      <c r="H2150" s="171"/>
      <c r="N2150" s="189"/>
      <c r="O2150" s="189"/>
    </row>
    <row r="2151" spans="1:15" ht="16.2" thickBot="1">
      <c r="A2151" s="184"/>
      <c r="B2151" s="187"/>
      <c r="D2151" s="168"/>
      <c r="E2151" s="201"/>
      <c r="F2151" s="170"/>
      <c r="G2151" s="171"/>
      <c r="H2151" s="171"/>
      <c r="N2151" s="189"/>
      <c r="O2151" s="189"/>
    </row>
    <row r="2152" spans="1:15" ht="16.2" thickBot="1">
      <c r="A2152" s="184"/>
      <c r="B2152" s="187"/>
      <c r="D2152" s="168"/>
      <c r="E2152" s="201"/>
      <c r="F2152" s="170"/>
      <c r="G2152" s="171"/>
      <c r="H2152" s="171"/>
      <c r="N2152" s="189"/>
      <c r="O2152" s="189"/>
    </row>
    <row r="2153" spans="1:15" ht="16.2" thickBot="1">
      <c r="A2153" s="184"/>
      <c r="B2153" s="187"/>
      <c r="D2153" s="168"/>
      <c r="E2153" s="201"/>
      <c r="F2153" s="170"/>
      <c r="G2153" s="171"/>
      <c r="H2153" s="171"/>
      <c r="N2153" s="189"/>
      <c r="O2153" s="189"/>
    </row>
    <row r="2154" spans="1:15" ht="16.2" thickBot="1">
      <c r="A2154" s="184"/>
      <c r="B2154" s="187"/>
      <c r="D2154" s="168"/>
      <c r="E2154" s="201"/>
      <c r="F2154" s="170"/>
      <c r="G2154" s="171"/>
      <c r="H2154" s="171"/>
      <c r="N2154" s="189"/>
      <c r="O2154" s="189"/>
    </row>
    <row r="2155" spans="1:15" ht="16.2" thickBot="1">
      <c r="A2155" s="184"/>
      <c r="B2155" s="187"/>
      <c r="D2155" s="168"/>
      <c r="E2155" s="201"/>
      <c r="F2155" s="170"/>
      <c r="G2155" s="171"/>
      <c r="H2155" s="171"/>
      <c r="N2155" s="189"/>
      <c r="O2155" s="189"/>
    </row>
    <row r="2156" spans="1:15" ht="16.2" thickBot="1">
      <c r="A2156" s="184"/>
      <c r="B2156" s="187"/>
      <c r="D2156" s="168"/>
      <c r="E2156" s="201"/>
      <c r="F2156" s="170"/>
      <c r="G2156" s="171"/>
      <c r="H2156" s="171"/>
      <c r="N2156" s="189"/>
      <c r="O2156" s="189"/>
    </row>
    <row r="2157" spans="1:15" ht="16.2" thickBot="1">
      <c r="A2157" s="184"/>
      <c r="B2157" s="187"/>
      <c r="D2157" s="168"/>
      <c r="E2157" s="201"/>
      <c r="F2157" s="170"/>
      <c r="G2157" s="171"/>
      <c r="H2157" s="171"/>
      <c r="N2157" s="189"/>
      <c r="O2157" s="189"/>
    </row>
    <row r="2158" spans="1:15" ht="16.2" thickBot="1">
      <c r="A2158" s="184"/>
      <c r="B2158" s="187"/>
      <c r="D2158" s="168"/>
      <c r="E2158" s="201"/>
      <c r="F2158" s="170"/>
      <c r="G2158" s="171"/>
      <c r="H2158" s="171"/>
      <c r="N2158" s="189"/>
      <c r="O2158" s="189"/>
    </row>
    <row r="2159" spans="1:15" ht="16.2" thickBot="1">
      <c r="A2159" s="184"/>
      <c r="B2159" s="187"/>
      <c r="D2159" s="168"/>
      <c r="E2159" s="201"/>
      <c r="F2159" s="170"/>
      <c r="G2159" s="171"/>
      <c r="H2159" s="171"/>
      <c r="N2159" s="189"/>
      <c r="O2159" s="189"/>
    </row>
    <row r="2160" spans="1:15" ht="16.2" thickBot="1">
      <c r="A2160" s="184"/>
      <c r="B2160" s="187"/>
      <c r="D2160" s="168"/>
      <c r="E2160" s="201"/>
      <c r="F2160" s="170"/>
      <c r="G2160" s="171"/>
      <c r="H2160" s="171"/>
      <c r="N2160" s="189"/>
      <c r="O2160" s="189"/>
    </row>
    <row r="2161" spans="1:15" ht="16.2" thickBot="1">
      <c r="A2161" s="184"/>
      <c r="B2161" s="187"/>
      <c r="D2161" s="168"/>
      <c r="E2161" s="201"/>
      <c r="F2161" s="170"/>
      <c r="G2161" s="171"/>
      <c r="H2161" s="171"/>
      <c r="N2161" s="189"/>
      <c r="O2161" s="189"/>
    </row>
    <row r="2162" spans="1:15" ht="16.2" thickBot="1">
      <c r="A2162" s="184"/>
      <c r="B2162" s="187"/>
      <c r="D2162" s="168"/>
      <c r="E2162" s="201"/>
      <c r="F2162" s="170"/>
      <c r="G2162" s="171"/>
      <c r="H2162" s="171"/>
      <c r="N2162" s="189"/>
      <c r="O2162" s="189"/>
    </row>
    <row r="2163" spans="1:15" ht="16.2" thickBot="1">
      <c r="A2163" s="184"/>
      <c r="B2163" s="187"/>
      <c r="D2163" s="168"/>
      <c r="E2163" s="201"/>
      <c r="F2163" s="170"/>
      <c r="G2163" s="171"/>
      <c r="H2163" s="171"/>
      <c r="N2163" s="189"/>
      <c r="O2163" s="189"/>
    </row>
    <row r="2164" spans="1:15" ht="16.2" thickBot="1">
      <c r="A2164" s="184"/>
      <c r="B2164" s="187"/>
      <c r="D2164" s="168"/>
      <c r="E2164" s="201"/>
      <c r="F2164" s="170"/>
      <c r="G2164" s="171"/>
      <c r="H2164" s="171"/>
      <c r="N2164" s="189"/>
      <c r="O2164" s="189"/>
    </row>
    <row r="2165" spans="1:15" ht="16.2" thickBot="1">
      <c r="A2165" s="184"/>
      <c r="B2165" s="187"/>
      <c r="D2165" s="168"/>
      <c r="E2165" s="201"/>
      <c r="F2165" s="170"/>
      <c r="G2165" s="171"/>
      <c r="H2165" s="171"/>
      <c r="N2165" s="189"/>
      <c r="O2165" s="189"/>
    </row>
    <row r="2166" spans="1:15" ht="16.2" thickBot="1">
      <c r="A2166" s="184"/>
      <c r="B2166" s="187"/>
      <c r="D2166" s="168"/>
      <c r="E2166" s="201"/>
      <c r="F2166" s="170"/>
      <c r="G2166" s="171"/>
      <c r="H2166" s="171"/>
      <c r="N2166" s="189"/>
      <c r="O2166" s="189"/>
    </row>
    <row r="2167" spans="1:15" ht="16.2" thickBot="1">
      <c r="A2167" s="184"/>
      <c r="B2167" s="187"/>
      <c r="D2167" s="168"/>
      <c r="E2167" s="201"/>
      <c r="F2167" s="170"/>
      <c r="G2167" s="171"/>
      <c r="H2167" s="171"/>
      <c r="N2167" s="189"/>
      <c r="O2167" s="189"/>
    </row>
    <row r="2168" spans="1:15" ht="16.2" thickBot="1">
      <c r="A2168" s="184"/>
      <c r="B2168" s="187"/>
      <c r="D2168" s="168"/>
      <c r="E2168" s="201"/>
      <c r="F2168" s="170"/>
      <c r="G2168" s="171"/>
      <c r="H2168" s="171"/>
      <c r="N2168" s="189"/>
      <c r="O2168" s="189"/>
    </row>
    <row r="2169" spans="1:15" ht="16.2" thickBot="1">
      <c r="A2169" s="184"/>
      <c r="B2169" s="187"/>
      <c r="D2169" s="168"/>
      <c r="E2169" s="201"/>
      <c r="F2169" s="170"/>
      <c r="G2169" s="171"/>
      <c r="H2169" s="171"/>
      <c r="N2169" s="189"/>
      <c r="O2169" s="189"/>
    </row>
    <row r="2170" spans="1:15" ht="16.2" thickBot="1">
      <c r="A2170" s="184"/>
      <c r="B2170" s="187"/>
      <c r="D2170" s="168"/>
      <c r="E2170" s="201"/>
      <c r="F2170" s="170"/>
      <c r="G2170" s="171"/>
      <c r="H2170" s="171"/>
      <c r="N2170" s="189"/>
      <c r="O2170" s="189"/>
    </row>
    <row r="2171" spans="1:15" ht="16.2" thickBot="1">
      <c r="A2171" s="184"/>
      <c r="B2171" s="187"/>
      <c r="D2171" s="168"/>
      <c r="E2171" s="201"/>
      <c r="F2171" s="170"/>
      <c r="G2171" s="171"/>
      <c r="H2171" s="171"/>
      <c r="N2171" s="189"/>
      <c r="O2171" s="189"/>
    </row>
    <row r="2172" spans="1:15" ht="16.2" thickBot="1">
      <c r="A2172" s="184"/>
      <c r="B2172" s="187"/>
      <c r="D2172" s="168"/>
      <c r="E2172" s="201"/>
      <c r="F2172" s="170"/>
      <c r="G2172" s="171"/>
      <c r="H2172" s="171"/>
      <c r="N2172" s="189"/>
      <c r="O2172" s="189"/>
    </row>
    <row r="2173" spans="1:15" ht="16.2" thickBot="1">
      <c r="A2173" s="184"/>
      <c r="B2173" s="187"/>
      <c r="D2173" s="168"/>
      <c r="E2173" s="201"/>
      <c r="F2173" s="170"/>
      <c r="G2173" s="171"/>
      <c r="H2173" s="171"/>
      <c r="N2173" s="189"/>
      <c r="O2173" s="189"/>
    </row>
    <row r="2174" spans="1:15" ht="16.2" thickBot="1">
      <c r="A2174" s="184"/>
      <c r="B2174" s="187"/>
      <c r="D2174" s="168"/>
      <c r="E2174" s="201"/>
      <c r="F2174" s="170"/>
      <c r="G2174" s="171"/>
      <c r="H2174" s="171"/>
      <c r="N2174" s="189"/>
      <c r="O2174" s="189"/>
    </row>
    <row r="2175" spans="1:15" ht="16.2" thickBot="1">
      <c r="A2175" s="184"/>
      <c r="B2175" s="187"/>
      <c r="D2175" s="168"/>
      <c r="E2175" s="201"/>
      <c r="F2175" s="170"/>
      <c r="G2175" s="171"/>
      <c r="H2175" s="171"/>
      <c r="N2175" s="189"/>
      <c r="O2175" s="189"/>
    </row>
    <row r="2176" spans="1:15" ht="16.2" thickBot="1">
      <c r="A2176" s="184"/>
      <c r="B2176" s="187"/>
      <c r="D2176" s="168"/>
      <c r="E2176" s="201"/>
      <c r="F2176" s="170"/>
      <c r="G2176" s="171"/>
      <c r="H2176" s="171"/>
      <c r="N2176" s="189"/>
      <c r="O2176" s="189"/>
    </row>
    <row r="2177" spans="1:15" ht="16.2" thickBot="1">
      <c r="A2177" s="184"/>
      <c r="B2177" s="187"/>
      <c r="D2177" s="168"/>
      <c r="E2177" s="201"/>
      <c r="F2177" s="170"/>
      <c r="G2177" s="171"/>
      <c r="H2177" s="171"/>
      <c r="N2177" s="189"/>
      <c r="O2177" s="189"/>
    </row>
    <row r="2178" spans="1:15" ht="16.2" thickBot="1">
      <c r="A2178" s="184"/>
      <c r="B2178" s="187"/>
      <c r="D2178" s="168"/>
      <c r="E2178" s="201"/>
      <c r="F2178" s="170"/>
      <c r="G2178" s="171"/>
      <c r="H2178" s="171"/>
      <c r="N2178" s="189"/>
      <c r="O2178" s="189"/>
    </row>
    <row r="2179" spans="1:15" ht="16.2" thickBot="1">
      <c r="A2179" s="184"/>
      <c r="B2179" s="187"/>
      <c r="D2179" s="168"/>
      <c r="E2179" s="201"/>
      <c r="F2179" s="170"/>
      <c r="G2179" s="171"/>
      <c r="H2179" s="171"/>
      <c r="N2179" s="189"/>
      <c r="O2179" s="189"/>
    </row>
    <row r="2180" spans="1:15" ht="16.2" thickBot="1">
      <c r="A2180" s="184"/>
      <c r="B2180" s="187"/>
      <c r="D2180" s="168"/>
      <c r="E2180" s="201"/>
      <c r="F2180" s="170"/>
      <c r="G2180" s="171"/>
      <c r="H2180" s="171"/>
      <c r="N2180" s="189"/>
      <c r="O2180" s="189"/>
    </row>
    <row r="2181" spans="1:15" ht="16.2" thickBot="1">
      <c r="A2181" s="184"/>
      <c r="B2181" s="187"/>
      <c r="D2181" s="168"/>
      <c r="E2181" s="201"/>
      <c r="F2181" s="170"/>
      <c r="G2181" s="171"/>
      <c r="H2181" s="171"/>
      <c r="N2181" s="189"/>
      <c r="O2181" s="189"/>
    </row>
    <row r="2182" spans="1:15" ht="16.2" thickBot="1">
      <c r="A2182" s="184"/>
      <c r="B2182" s="187"/>
      <c r="D2182" s="168"/>
      <c r="E2182" s="201"/>
      <c r="F2182" s="170"/>
      <c r="G2182" s="171"/>
      <c r="H2182" s="171"/>
      <c r="N2182" s="189"/>
      <c r="O2182" s="189"/>
    </row>
    <row r="2183" spans="1:15" ht="16.2" thickBot="1">
      <c r="A2183" s="184"/>
      <c r="B2183" s="187"/>
      <c r="D2183" s="168"/>
      <c r="E2183" s="201"/>
      <c r="F2183" s="170"/>
      <c r="G2183" s="171"/>
      <c r="H2183" s="171"/>
      <c r="N2183" s="189"/>
      <c r="O2183" s="189"/>
    </row>
    <row r="2184" spans="1:15" ht="16.2" thickBot="1">
      <c r="A2184" s="184"/>
      <c r="B2184" s="187"/>
      <c r="D2184" s="168"/>
      <c r="E2184" s="201"/>
      <c r="F2184" s="170"/>
      <c r="G2184" s="171"/>
      <c r="H2184" s="171"/>
      <c r="N2184" s="189"/>
      <c r="O2184" s="189"/>
    </row>
    <row r="2185" spans="1:15" ht="16.2" thickBot="1">
      <c r="A2185" s="184"/>
      <c r="B2185" s="187"/>
      <c r="D2185" s="168"/>
      <c r="E2185" s="201"/>
      <c r="F2185" s="170"/>
      <c r="G2185" s="171"/>
      <c r="H2185" s="171"/>
      <c r="N2185" s="189"/>
      <c r="O2185" s="189"/>
    </row>
    <row r="2186" spans="1:15" ht="16.2" thickBot="1">
      <c r="A2186" s="184"/>
      <c r="B2186" s="187"/>
      <c r="D2186" s="168"/>
      <c r="E2186" s="201"/>
      <c r="F2186" s="170"/>
      <c r="G2186" s="171"/>
      <c r="H2186" s="171"/>
      <c r="N2186" s="189"/>
      <c r="O2186" s="189"/>
    </row>
    <row r="2187" spans="1:15" ht="16.2" thickBot="1">
      <c r="A2187" s="184"/>
      <c r="B2187" s="187"/>
      <c r="D2187" s="168"/>
      <c r="E2187" s="201"/>
      <c r="F2187" s="170"/>
      <c r="G2187" s="171"/>
      <c r="H2187" s="171"/>
      <c r="N2187" s="189"/>
      <c r="O2187" s="189"/>
    </row>
    <row r="2188" spans="1:15" ht="16.2" thickBot="1">
      <c r="A2188" s="184"/>
      <c r="B2188" s="187"/>
      <c r="D2188" s="168"/>
      <c r="E2188" s="201"/>
      <c r="F2188" s="170"/>
      <c r="G2188" s="171"/>
      <c r="H2188" s="171"/>
      <c r="N2188" s="189"/>
      <c r="O2188" s="189"/>
    </row>
    <row r="2189" spans="1:15" ht="16.2" thickBot="1">
      <c r="A2189" s="184"/>
      <c r="B2189" s="187"/>
      <c r="D2189" s="168"/>
      <c r="E2189" s="201"/>
      <c r="F2189" s="170"/>
      <c r="G2189" s="171"/>
      <c r="H2189" s="171"/>
      <c r="N2189" s="189"/>
      <c r="O2189" s="189"/>
    </row>
    <row r="2190" spans="1:15" ht="16.2" thickBot="1">
      <c r="A2190" s="184"/>
      <c r="B2190" s="187"/>
      <c r="D2190" s="168"/>
      <c r="E2190" s="201"/>
      <c r="F2190" s="170"/>
      <c r="G2190" s="171"/>
      <c r="H2190" s="171"/>
      <c r="N2190" s="189"/>
      <c r="O2190" s="189"/>
    </row>
    <row r="2191" spans="1:15" ht="16.2" thickBot="1">
      <c r="A2191" s="184"/>
      <c r="B2191" s="187"/>
      <c r="D2191" s="168"/>
      <c r="E2191" s="201"/>
      <c r="F2191" s="170"/>
      <c r="G2191" s="171"/>
      <c r="H2191" s="171"/>
      <c r="N2191" s="189"/>
      <c r="O2191" s="189"/>
    </row>
    <row r="2192" spans="1:15" ht="16.2" thickBot="1">
      <c r="A2192" s="184"/>
      <c r="B2192" s="187"/>
      <c r="D2192" s="168"/>
      <c r="E2192" s="201"/>
      <c r="F2192" s="170"/>
      <c r="G2192" s="171"/>
      <c r="H2192" s="171"/>
      <c r="N2192" s="189"/>
      <c r="O2192" s="189"/>
    </row>
    <row r="2193" spans="1:15" ht="16.2" thickBot="1">
      <c r="A2193" s="184"/>
      <c r="B2193" s="187"/>
      <c r="D2193" s="168"/>
      <c r="E2193" s="201"/>
      <c r="F2193" s="170"/>
      <c r="G2193" s="171"/>
      <c r="H2193" s="171"/>
      <c r="N2193" s="189"/>
      <c r="O2193" s="189"/>
    </row>
    <row r="2194" spans="1:15" ht="16.2" thickBot="1">
      <c r="A2194" s="184"/>
      <c r="B2194" s="187"/>
      <c r="D2194" s="168"/>
      <c r="E2194" s="201"/>
      <c r="F2194" s="170"/>
      <c r="G2194" s="171"/>
      <c r="H2194" s="171"/>
      <c r="N2194" s="189"/>
      <c r="O2194" s="189"/>
    </row>
    <row r="2195" spans="1:15" ht="16.2" thickBot="1">
      <c r="A2195" s="184"/>
      <c r="B2195" s="187"/>
      <c r="D2195" s="168"/>
      <c r="E2195" s="201"/>
      <c r="F2195" s="170"/>
      <c r="G2195" s="171"/>
      <c r="H2195" s="171"/>
      <c r="N2195" s="189"/>
      <c r="O2195" s="189"/>
    </row>
    <row r="2196" spans="1:15" ht="16.2" thickBot="1">
      <c r="A2196" s="184"/>
      <c r="B2196" s="187"/>
      <c r="D2196" s="168"/>
      <c r="E2196" s="201"/>
      <c r="F2196" s="170"/>
      <c r="G2196" s="171"/>
      <c r="H2196" s="171"/>
      <c r="N2196" s="189"/>
      <c r="O2196" s="189"/>
    </row>
    <row r="2197" spans="1:15" ht="16.2" thickBot="1">
      <c r="A2197" s="184"/>
      <c r="B2197" s="187"/>
      <c r="D2197" s="168"/>
      <c r="E2197" s="201"/>
      <c r="F2197" s="170"/>
      <c r="G2197" s="171"/>
      <c r="H2197" s="171"/>
      <c r="N2197" s="189"/>
      <c r="O2197" s="189"/>
    </row>
    <row r="2198" spans="1:15" ht="16.2" thickBot="1">
      <c r="A2198" s="184"/>
      <c r="B2198" s="187"/>
      <c r="D2198" s="168"/>
      <c r="E2198" s="201"/>
      <c r="F2198" s="170"/>
      <c r="G2198" s="171"/>
      <c r="H2198" s="171"/>
      <c r="N2198" s="189"/>
      <c r="O2198" s="189"/>
    </row>
    <row r="2199" spans="1:15" ht="16.2" thickBot="1">
      <c r="A2199" s="184"/>
      <c r="B2199" s="187"/>
      <c r="D2199" s="168"/>
      <c r="E2199" s="201"/>
      <c r="F2199" s="170"/>
      <c r="G2199" s="171"/>
      <c r="H2199" s="171"/>
      <c r="N2199" s="189"/>
      <c r="O2199" s="189"/>
    </row>
    <row r="2200" spans="1:15" ht="16.2" thickBot="1">
      <c r="A2200" s="184"/>
      <c r="B2200" s="187"/>
      <c r="D2200" s="168"/>
      <c r="E2200" s="201"/>
      <c r="F2200" s="170"/>
      <c r="G2200" s="171"/>
      <c r="H2200" s="171"/>
      <c r="N2200" s="189"/>
      <c r="O2200" s="189"/>
    </row>
    <row r="2201" spans="1:15" ht="16.2" thickBot="1">
      <c r="A2201" s="184"/>
      <c r="B2201" s="187"/>
      <c r="D2201" s="168"/>
      <c r="E2201" s="201"/>
      <c r="F2201" s="170"/>
      <c r="G2201" s="171"/>
      <c r="H2201" s="171"/>
      <c r="N2201" s="189"/>
      <c r="O2201" s="189"/>
    </row>
    <row r="2202" spans="1:15" ht="16.2" thickBot="1">
      <c r="A2202" s="184"/>
      <c r="B2202" s="187"/>
      <c r="D2202" s="168"/>
      <c r="E2202" s="201"/>
      <c r="F2202" s="170"/>
      <c r="G2202" s="171"/>
      <c r="H2202" s="171"/>
      <c r="N2202" s="189"/>
      <c r="O2202" s="189"/>
    </row>
    <row r="2203" spans="1:15" ht="16.2" thickBot="1">
      <c r="A2203" s="184"/>
      <c r="B2203" s="187"/>
      <c r="D2203" s="168"/>
      <c r="E2203" s="201"/>
      <c r="F2203" s="170"/>
      <c r="G2203" s="171"/>
      <c r="H2203" s="171"/>
      <c r="N2203" s="189"/>
      <c r="O2203" s="189"/>
    </row>
    <row r="2204" spans="1:15" ht="16.2" thickBot="1">
      <c r="A2204" s="184"/>
      <c r="B2204" s="187"/>
      <c r="D2204" s="168"/>
      <c r="E2204" s="201"/>
      <c r="F2204" s="170"/>
      <c r="G2204" s="171"/>
      <c r="H2204" s="171"/>
      <c r="N2204" s="189"/>
      <c r="O2204" s="189"/>
    </row>
    <row r="2205" spans="1:15" ht="16.2" thickBot="1">
      <c r="A2205" s="184"/>
      <c r="B2205" s="187"/>
      <c r="D2205" s="168"/>
      <c r="E2205" s="201"/>
      <c r="F2205" s="170"/>
      <c r="G2205" s="171"/>
      <c r="H2205" s="171"/>
      <c r="N2205" s="189"/>
      <c r="O2205" s="189"/>
    </row>
    <row r="2206" spans="1:15" ht="16.2" thickBot="1">
      <c r="A2206" s="184"/>
      <c r="B2206" s="187"/>
      <c r="D2206" s="168"/>
      <c r="E2206" s="201"/>
      <c r="F2206" s="170"/>
      <c r="G2206" s="171"/>
      <c r="H2206" s="171"/>
      <c r="N2206" s="189"/>
      <c r="O2206" s="189"/>
    </row>
    <row r="2207" spans="1:15" ht="16.2" thickBot="1">
      <c r="A2207" s="184"/>
      <c r="B2207" s="187"/>
      <c r="D2207" s="168"/>
      <c r="E2207" s="201"/>
      <c r="F2207" s="170"/>
      <c r="G2207" s="171"/>
      <c r="H2207" s="171"/>
      <c r="N2207" s="189"/>
      <c r="O2207" s="189"/>
    </row>
    <row r="2208" spans="1:15" ht="16.2" thickBot="1">
      <c r="A2208" s="184"/>
      <c r="B2208" s="187"/>
      <c r="D2208" s="168"/>
      <c r="E2208" s="201"/>
      <c r="F2208" s="170"/>
      <c r="G2208" s="171"/>
      <c r="H2208" s="171"/>
      <c r="N2208" s="189"/>
      <c r="O2208" s="189"/>
    </row>
    <row r="2209" spans="1:15" ht="16.2" thickBot="1">
      <c r="A2209" s="184"/>
      <c r="B2209" s="187"/>
      <c r="D2209" s="168"/>
      <c r="E2209" s="201"/>
      <c r="F2209" s="170"/>
      <c r="G2209" s="171"/>
      <c r="H2209" s="171"/>
      <c r="N2209" s="189"/>
      <c r="O2209" s="189"/>
    </row>
    <row r="2210" spans="1:15" ht="16.2" thickBot="1">
      <c r="A2210" s="184"/>
      <c r="B2210" s="187"/>
      <c r="D2210" s="168"/>
      <c r="E2210" s="201"/>
      <c r="F2210" s="170"/>
      <c r="G2210" s="171"/>
      <c r="H2210" s="171"/>
      <c r="N2210" s="189"/>
      <c r="O2210" s="189"/>
    </row>
    <row r="2211" spans="1:15" ht="16.2" thickBot="1">
      <c r="A2211" s="184"/>
      <c r="B2211" s="187"/>
      <c r="D2211" s="168"/>
      <c r="E2211" s="201"/>
      <c r="F2211" s="170"/>
      <c r="G2211" s="171"/>
      <c r="H2211" s="171"/>
      <c r="N2211" s="189"/>
      <c r="O2211" s="189"/>
    </row>
    <row r="2212" spans="1:15" ht="16.2" thickBot="1">
      <c r="A2212" s="184"/>
      <c r="B2212" s="187"/>
      <c r="D2212" s="168"/>
      <c r="E2212" s="201"/>
      <c r="F2212" s="170"/>
      <c r="G2212" s="171"/>
      <c r="H2212" s="171"/>
      <c r="N2212" s="189"/>
      <c r="O2212" s="189"/>
    </row>
    <row r="2213" spans="1:15" ht="16.2" thickBot="1">
      <c r="A2213" s="184"/>
      <c r="B2213" s="187"/>
      <c r="D2213" s="168"/>
      <c r="E2213" s="201"/>
      <c r="F2213" s="170"/>
      <c r="G2213" s="171"/>
      <c r="H2213" s="171"/>
      <c r="N2213" s="189"/>
      <c r="O2213" s="189"/>
    </row>
    <row r="2214" spans="1:15" ht="16.2" thickBot="1">
      <c r="A2214" s="184"/>
      <c r="B2214" s="187"/>
      <c r="D2214" s="168"/>
      <c r="E2214" s="201"/>
      <c r="F2214" s="170"/>
      <c r="G2214" s="171"/>
      <c r="H2214" s="171"/>
      <c r="N2214" s="189"/>
      <c r="O2214" s="189"/>
    </row>
    <row r="2215" spans="1:15" ht="16.2" thickBot="1">
      <c r="A2215" s="184"/>
      <c r="B2215" s="187"/>
      <c r="D2215" s="168"/>
      <c r="E2215" s="201"/>
      <c r="F2215" s="170"/>
      <c r="G2215" s="171"/>
      <c r="H2215" s="171"/>
      <c r="N2215" s="189"/>
      <c r="O2215" s="189"/>
    </row>
    <row r="2216" spans="1:15" ht="16.2" thickBot="1">
      <c r="A2216" s="184"/>
      <c r="B2216" s="187"/>
      <c r="D2216" s="168"/>
      <c r="E2216" s="201"/>
      <c r="F2216" s="170"/>
      <c r="G2216" s="171"/>
      <c r="H2216" s="171"/>
      <c r="N2216" s="189"/>
      <c r="O2216" s="189"/>
    </row>
    <row r="2217" spans="1:15" ht="16.2" thickBot="1">
      <c r="A2217" s="184"/>
      <c r="B2217" s="187"/>
      <c r="D2217" s="168"/>
      <c r="E2217" s="201"/>
      <c r="F2217" s="170"/>
      <c r="G2217" s="171"/>
      <c r="H2217" s="171"/>
      <c r="N2217" s="189"/>
      <c r="O2217" s="189"/>
    </row>
    <row r="2218" spans="1:15" ht="16.2" thickBot="1">
      <c r="A2218" s="184"/>
      <c r="B2218" s="187"/>
      <c r="D2218" s="168"/>
      <c r="E2218" s="201"/>
      <c r="F2218" s="170"/>
      <c r="G2218" s="171"/>
      <c r="H2218" s="171"/>
      <c r="N2218" s="189"/>
      <c r="O2218" s="189"/>
    </row>
    <row r="2219" spans="1:15" ht="16.2" thickBot="1">
      <c r="A2219" s="184"/>
      <c r="B2219" s="187"/>
      <c r="D2219" s="168"/>
      <c r="E2219" s="201"/>
      <c r="F2219" s="170"/>
      <c r="G2219" s="171"/>
      <c r="H2219" s="171"/>
      <c r="N2219" s="189"/>
      <c r="O2219" s="189"/>
    </row>
    <row r="2220" spans="1:15" ht="16.2" thickBot="1">
      <c r="A2220" s="184"/>
      <c r="B2220" s="187"/>
      <c r="D2220" s="168"/>
      <c r="E2220" s="201"/>
      <c r="F2220" s="170"/>
      <c r="G2220" s="171"/>
      <c r="H2220" s="171"/>
      <c r="N2220" s="189"/>
      <c r="O2220" s="189"/>
    </row>
    <row r="2221" spans="1:15" ht="16.2" thickBot="1">
      <c r="A2221" s="184"/>
      <c r="B2221" s="187"/>
      <c r="D2221" s="168"/>
      <c r="E2221" s="201"/>
      <c r="F2221" s="170"/>
      <c r="G2221" s="171"/>
      <c r="H2221" s="171"/>
      <c r="N2221" s="189"/>
      <c r="O2221" s="189"/>
    </row>
    <row r="2222" spans="1:15" ht="16.2" thickBot="1">
      <c r="A2222" s="184"/>
      <c r="B2222" s="187"/>
      <c r="D2222" s="168"/>
      <c r="E2222" s="201"/>
      <c r="F2222" s="170"/>
      <c r="G2222" s="171"/>
      <c r="H2222" s="171"/>
      <c r="N2222" s="189"/>
      <c r="O2222" s="189"/>
    </row>
    <row r="2223" spans="1:15" ht="16.2" thickBot="1">
      <c r="A2223" s="184"/>
      <c r="B2223" s="187"/>
      <c r="D2223" s="168"/>
      <c r="E2223" s="201"/>
      <c r="F2223" s="170"/>
      <c r="G2223" s="171"/>
      <c r="H2223" s="171"/>
      <c r="N2223" s="189"/>
      <c r="O2223" s="189"/>
    </row>
    <row r="2224" spans="1:15" ht="16.2" thickBot="1">
      <c r="A2224" s="184"/>
      <c r="B2224" s="187"/>
      <c r="D2224" s="168"/>
      <c r="E2224" s="201"/>
      <c r="F2224" s="170"/>
      <c r="G2224" s="171"/>
      <c r="H2224" s="171"/>
      <c r="N2224" s="189"/>
      <c r="O2224" s="189"/>
    </row>
    <row r="2225" spans="1:15" ht="16.2" thickBot="1">
      <c r="A2225" s="184"/>
      <c r="B2225" s="187"/>
      <c r="D2225" s="168"/>
      <c r="E2225" s="201"/>
      <c r="F2225" s="170"/>
      <c r="G2225" s="171"/>
      <c r="H2225" s="171"/>
      <c r="N2225" s="189"/>
      <c r="O2225" s="189"/>
    </row>
    <row r="2226" spans="1:15" ht="16.2" thickBot="1">
      <c r="A2226" s="184"/>
      <c r="B2226" s="187"/>
      <c r="D2226" s="168"/>
      <c r="E2226" s="201"/>
      <c r="F2226" s="170"/>
      <c r="G2226" s="171"/>
      <c r="H2226" s="171"/>
      <c r="N2226" s="189"/>
      <c r="O2226" s="189"/>
    </row>
    <row r="2227" spans="1:15" ht="16.2" thickBot="1">
      <c r="A2227" s="184"/>
      <c r="B2227" s="187"/>
      <c r="D2227" s="168"/>
      <c r="E2227" s="201"/>
      <c r="F2227" s="170"/>
      <c r="G2227" s="171"/>
      <c r="H2227" s="171"/>
      <c r="N2227" s="189"/>
      <c r="O2227" s="189"/>
    </row>
    <row r="2228" spans="1:15" ht="16.2" thickBot="1">
      <c r="A2228" s="184"/>
      <c r="B2228" s="187"/>
      <c r="D2228" s="168"/>
      <c r="E2228" s="201"/>
      <c r="F2228" s="170"/>
      <c r="G2228" s="171"/>
      <c r="H2228" s="171"/>
      <c r="N2228" s="189"/>
      <c r="O2228" s="189"/>
    </row>
    <row r="2229" spans="1:15" ht="16.2" thickBot="1">
      <c r="A2229" s="184"/>
      <c r="B2229" s="187"/>
      <c r="D2229" s="168"/>
      <c r="E2229" s="201"/>
      <c r="F2229" s="170"/>
      <c r="G2229" s="171"/>
      <c r="H2229" s="171"/>
      <c r="N2229" s="189"/>
      <c r="O2229" s="189"/>
    </row>
    <row r="2230" spans="1:15" ht="16.2" thickBot="1">
      <c r="A2230" s="184"/>
      <c r="B2230" s="187"/>
      <c r="D2230" s="168"/>
      <c r="E2230" s="201"/>
      <c r="F2230" s="170"/>
      <c r="G2230" s="171"/>
      <c r="H2230" s="171"/>
      <c r="N2230" s="189"/>
      <c r="O2230" s="189"/>
    </row>
    <row r="2231" spans="1:15" ht="16.2" thickBot="1">
      <c r="A2231" s="184"/>
      <c r="B2231" s="187"/>
      <c r="D2231" s="168"/>
      <c r="E2231" s="201"/>
      <c r="F2231" s="170"/>
      <c r="G2231" s="171"/>
      <c r="H2231" s="171"/>
      <c r="N2231" s="189"/>
      <c r="O2231" s="189"/>
    </row>
    <row r="2232" spans="1:15" ht="16.2" thickBot="1">
      <c r="A2232" s="184"/>
      <c r="B2232" s="187"/>
      <c r="D2232" s="168"/>
      <c r="E2232" s="201"/>
      <c r="F2232" s="170"/>
      <c r="G2232" s="171"/>
      <c r="H2232" s="171"/>
      <c r="N2232" s="189"/>
      <c r="O2232" s="189"/>
    </row>
    <row r="2233" spans="1:15" ht="16.2" thickBot="1">
      <c r="A2233" s="184"/>
      <c r="B2233" s="187"/>
      <c r="D2233" s="168"/>
      <c r="E2233" s="201"/>
      <c r="F2233" s="170"/>
      <c r="G2233" s="171"/>
      <c r="H2233" s="171"/>
      <c r="N2233" s="189"/>
      <c r="O2233" s="189"/>
    </row>
    <row r="2234" spans="1:15" ht="16.2" thickBot="1">
      <c r="A2234" s="184"/>
      <c r="B2234" s="187"/>
      <c r="D2234" s="168"/>
      <c r="E2234" s="201"/>
      <c r="F2234" s="170"/>
      <c r="G2234" s="171"/>
      <c r="H2234" s="171"/>
      <c r="N2234" s="189"/>
      <c r="O2234" s="189"/>
    </row>
    <row r="2235" spans="1:15" ht="16.2" thickBot="1">
      <c r="A2235" s="184"/>
      <c r="B2235" s="187"/>
      <c r="D2235" s="168"/>
      <c r="E2235" s="201"/>
      <c r="F2235" s="170"/>
      <c r="G2235" s="171"/>
      <c r="H2235" s="171"/>
      <c r="N2235" s="189"/>
      <c r="O2235" s="189"/>
    </row>
    <row r="2236" spans="1:15" ht="16.2" thickBot="1">
      <c r="A2236" s="184"/>
      <c r="B2236" s="187"/>
      <c r="D2236" s="168"/>
      <c r="E2236" s="201"/>
      <c r="F2236" s="170"/>
      <c r="G2236" s="171"/>
      <c r="H2236" s="171"/>
      <c r="N2236" s="189"/>
      <c r="O2236" s="189"/>
    </row>
    <row r="2237" spans="1:15" ht="16.2" thickBot="1">
      <c r="A2237" s="184"/>
      <c r="B2237" s="187"/>
      <c r="D2237" s="168"/>
      <c r="E2237" s="201"/>
      <c r="F2237" s="170"/>
      <c r="G2237" s="171"/>
      <c r="H2237" s="171"/>
      <c r="N2237" s="189"/>
      <c r="O2237" s="189"/>
    </row>
    <row r="2238" spans="1:15" ht="16.2" thickBot="1">
      <c r="A2238" s="184"/>
      <c r="B2238" s="187"/>
      <c r="D2238" s="168"/>
      <c r="E2238" s="201"/>
      <c r="F2238" s="170"/>
      <c r="G2238" s="171"/>
      <c r="H2238" s="171"/>
      <c r="N2238" s="189"/>
      <c r="O2238" s="189"/>
    </row>
    <row r="2239" spans="1:15" ht="16.2" thickBot="1">
      <c r="A2239" s="184"/>
      <c r="B2239" s="187"/>
      <c r="D2239" s="168"/>
      <c r="E2239" s="201"/>
      <c r="F2239" s="170"/>
      <c r="G2239" s="171"/>
      <c r="H2239" s="171"/>
      <c r="N2239" s="189"/>
      <c r="O2239" s="189"/>
    </row>
    <row r="2240" spans="1:15" ht="16.2" thickBot="1">
      <c r="A2240" s="184"/>
      <c r="B2240" s="187"/>
      <c r="D2240" s="168"/>
      <c r="E2240" s="201"/>
      <c r="F2240" s="170"/>
      <c r="G2240" s="171"/>
      <c r="H2240" s="171"/>
      <c r="N2240" s="189"/>
      <c r="O2240" s="189"/>
    </row>
    <row r="2241" spans="1:15" ht="16.2" thickBot="1">
      <c r="A2241" s="184"/>
      <c r="B2241" s="187"/>
      <c r="D2241" s="168"/>
      <c r="E2241" s="201"/>
      <c r="F2241" s="170"/>
      <c r="G2241" s="171"/>
      <c r="H2241" s="171"/>
      <c r="N2241" s="189"/>
      <c r="O2241" s="189"/>
    </row>
    <row r="2242" spans="1:15" ht="16.2" thickBot="1">
      <c r="A2242" s="184"/>
      <c r="B2242" s="187"/>
      <c r="D2242" s="168"/>
      <c r="E2242" s="201"/>
      <c r="F2242" s="170"/>
      <c r="G2242" s="171"/>
      <c r="H2242" s="171"/>
      <c r="N2242" s="189"/>
      <c r="O2242" s="189"/>
    </row>
    <row r="2243" spans="1:15" ht="16.2" thickBot="1">
      <c r="A2243" s="184"/>
      <c r="B2243" s="187"/>
      <c r="D2243" s="168"/>
      <c r="E2243" s="201"/>
      <c r="F2243" s="170"/>
      <c r="G2243" s="171"/>
      <c r="H2243" s="171"/>
      <c r="N2243" s="189"/>
      <c r="O2243" s="189"/>
    </row>
    <row r="2244" spans="1:15" ht="16.2" thickBot="1">
      <c r="A2244" s="184"/>
      <c r="B2244" s="187"/>
      <c r="D2244" s="168"/>
      <c r="E2244" s="201"/>
      <c r="F2244" s="170"/>
      <c r="G2244" s="171"/>
      <c r="H2244" s="171"/>
      <c r="N2244" s="189"/>
      <c r="O2244" s="189"/>
    </row>
    <row r="2245" spans="1:15" ht="16.2" thickBot="1">
      <c r="A2245" s="184"/>
      <c r="B2245" s="187"/>
      <c r="D2245" s="168"/>
      <c r="E2245" s="201"/>
      <c r="F2245" s="170"/>
      <c r="G2245" s="171"/>
      <c r="H2245" s="171"/>
      <c r="N2245" s="189"/>
      <c r="O2245" s="189"/>
    </row>
    <row r="2246" spans="1:15" ht="16.2" thickBot="1">
      <c r="A2246" s="184"/>
      <c r="B2246" s="187"/>
      <c r="D2246" s="168"/>
      <c r="E2246" s="201"/>
      <c r="F2246" s="170"/>
      <c r="G2246" s="171"/>
      <c r="H2246" s="171"/>
      <c r="N2246" s="189"/>
      <c r="O2246" s="189"/>
    </row>
    <row r="2247" spans="1:15" ht="16.2" thickBot="1">
      <c r="A2247" s="184"/>
      <c r="B2247" s="187"/>
      <c r="D2247" s="168"/>
      <c r="E2247" s="201"/>
      <c r="F2247" s="170"/>
      <c r="G2247" s="171"/>
      <c r="H2247" s="171"/>
      <c r="N2247" s="189"/>
      <c r="O2247" s="189"/>
    </row>
    <row r="2248" spans="1:15" ht="16.2" thickBot="1">
      <c r="A2248" s="184"/>
      <c r="B2248" s="187"/>
      <c r="D2248" s="168"/>
      <c r="E2248" s="201"/>
      <c r="F2248" s="170"/>
      <c r="G2248" s="171"/>
      <c r="H2248" s="171"/>
      <c r="N2248" s="189"/>
      <c r="O2248" s="189"/>
    </row>
    <row r="2249" spans="1:15" ht="16.2" thickBot="1">
      <c r="A2249" s="184"/>
      <c r="B2249" s="187"/>
      <c r="D2249" s="168"/>
      <c r="E2249" s="201"/>
      <c r="F2249" s="170"/>
      <c r="G2249" s="171"/>
      <c r="H2249" s="171"/>
      <c r="N2249" s="189"/>
      <c r="O2249" s="189"/>
    </row>
    <row r="2250" spans="1:15" ht="16.2" thickBot="1">
      <c r="A2250" s="184"/>
      <c r="B2250" s="187"/>
      <c r="D2250" s="168"/>
      <c r="E2250" s="201"/>
      <c r="F2250" s="170"/>
      <c r="G2250" s="171"/>
      <c r="H2250" s="171"/>
      <c r="N2250" s="189"/>
      <c r="O2250" s="189"/>
    </row>
    <row r="2251" spans="1:15" ht="16.2" thickBot="1">
      <c r="A2251" s="184"/>
      <c r="B2251" s="187"/>
      <c r="D2251" s="168"/>
      <c r="E2251" s="201"/>
      <c r="F2251" s="170"/>
      <c r="G2251" s="171"/>
      <c r="H2251" s="171"/>
      <c r="N2251" s="189"/>
      <c r="O2251" s="189"/>
    </row>
    <row r="2252" spans="1:15" ht="16.2" thickBot="1">
      <c r="A2252" s="184"/>
      <c r="B2252" s="187"/>
      <c r="D2252" s="168"/>
      <c r="E2252" s="201"/>
      <c r="F2252" s="170"/>
      <c r="G2252" s="171"/>
      <c r="H2252" s="171"/>
      <c r="N2252" s="189"/>
      <c r="O2252" s="189"/>
    </row>
    <row r="2253" spans="1:15" ht="16.2" thickBot="1">
      <c r="A2253" s="184"/>
      <c r="B2253" s="187"/>
      <c r="D2253" s="168"/>
      <c r="E2253" s="201"/>
      <c r="F2253" s="170"/>
      <c r="G2253" s="171"/>
      <c r="H2253" s="171"/>
      <c r="N2253" s="189"/>
      <c r="O2253" s="189"/>
    </row>
    <row r="2254" spans="1:15" ht="16.2" thickBot="1">
      <c r="A2254" s="184"/>
      <c r="B2254" s="187"/>
      <c r="D2254" s="168"/>
      <c r="E2254" s="201"/>
      <c r="F2254" s="170"/>
      <c r="G2254" s="171"/>
      <c r="H2254" s="171"/>
      <c r="N2254" s="189"/>
      <c r="O2254" s="189"/>
    </row>
    <row r="2255" spans="1:15" ht="16.2" thickBot="1">
      <c r="A2255" s="184"/>
      <c r="B2255" s="187"/>
      <c r="D2255" s="168"/>
      <c r="E2255" s="201"/>
      <c r="F2255" s="170"/>
      <c r="G2255" s="171"/>
      <c r="H2255" s="171"/>
      <c r="N2255" s="189"/>
      <c r="O2255" s="189"/>
    </row>
    <row r="2256" spans="1:15" ht="16.2" thickBot="1">
      <c r="A2256" s="184"/>
      <c r="B2256" s="187"/>
      <c r="D2256" s="168"/>
      <c r="E2256" s="201"/>
      <c r="F2256" s="170"/>
      <c r="G2256" s="171"/>
      <c r="H2256" s="171"/>
      <c r="N2256" s="189"/>
      <c r="O2256" s="189"/>
    </row>
    <row r="2257" spans="1:15" ht="16.2" thickBot="1">
      <c r="A2257" s="184"/>
      <c r="B2257" s="187"/>
      <c r="D2257" s="168"/>
      <c r="E2257" s="201"/>
      <c r="F2257" s="170"/>
      <c r="G2257" s="171"/>
      <c r="H2257" s="171"/>
      <c r="N2257" s="189"/>
      <c r="O2257" s="189"/>
    </row>
    <row r="2258" spans="1:15" ht="16.2" thickBot="1">
      <c r="A2258" s="184"/>
      <c r="B2258" s="187"/>
      <c r="D2258" s="168"/>
      <c r="E2258" s="201"/>
      <c r="F2258" s="170"/>
      <c r="G2258" s="171"/>
      <c r="H2258" s="171"/>
      <c r="N2258" s="189"/>
      <c r="O2258" s="189"/>
    </row>
    <row r="2259" spans="1:15" ht="16.2" thickBot="1">
      <c r="A2259" s="184"/>
      <c r="B2259" s="187"/>
      <c r="D2259" s="168"/>
      <c r="E2259" s="201"/>
      <c r="F2259" s="170"/>
      <c r="G2259" s="171"/>
      <c r="H2259" s="171"/>
      <c r="N2259" s="189"/>
      <c r="O2259" s="189"/>
    </row>
    <row r="2260" spans="1:15" ht="16.2" thickBot="1">
      <c r="A2260" s="184"/>
      <c r="B2260" s="187"/>
      <c r="D2260" s="168"/>
      <c r="E2260" s="201"/>
      <c r="F2260" s="170"/>
      <c r="G2260" s="171"/>
      <c r="H2260" s="171"/>
      <c r="N2260" s="189"/>
      <c r="O2260" s="189"/>
    </row>
    <row r="2261" spans="1:15" ht="16.2" thickBot="1">
      <c r="A2261" s="184"/>
      <c r="B2261" s="187"/>
      <c r="D2261" s="168"/>
      <c r="E2261" s="201"/>
      <c r="F2261" s="170"/>
      <c r="G2261" s="171"/>
      <c r="H2261" s="171"/>
      <c r="N2261" s="189"/>
      <c r="O2261" s="189"/>
    </row>
    <row r="2262" spans="1:15" ht="16.2" thickBot="1">
      <c r="A2262" s="184"/>
      <c r="B2262" s="187"/>
      <c r="D2262" s="168"/>
      <c r="E2262" s="201"/>
      <c r="F2262" s="170"/>
      <c r="G2262" s="171"/>
      <c r="H2262" s="171"/>
      <c r="N2262" s="189"/>
      <c r="O2262" s="189"/>
    </row>
    <row r="2263" spans="1:15" ht="16.2" thickBot="1">
      <c r="A2263" s="184"/>
      <c r="B2263" s="187"/>
      <c r="D2263" s="168"/>
      <c r="E2263" s="201"/>
      <c r="F2263" s="170"/>
      <c r="G2263" s="171"/>
      <c r="H2263" s="171"/>
      <c r="N2263" s="189"/>
      <c r="O2263" s="189"/>
    </row>
    <row r="2264" spans="1:15" ht="16.2" thickBot="1">
      <c r="A2264" s="184"/>
      <c r="B2264" s="187"/>
      <c r="D2264" s="168"/>
      <c r="E2264" s="201"/>
      <c r="F2264" s="170"/>
      <c r="G2264" s="171"/>
      <c r="H2264" s="171"/>
      <c r="N2264" s="189"/>
      <c r="O2264" s="189"/>
    </row>
    <row r="2265" spans="1:15" ht="16.2" thickBot="1">
      <c r="A2265" s="184"/>
      <c r="B2265" s="187"/>
      <c r="D2265" s="168"/>
      <c r="E2265" s="201"/>
      <c r="F2265" s="170"/>
      <c r="G2265" s="171"/>
      <c r="H2265" s="171"/>
      <c r="N2265" s="189"/>
      <c r="O2265" s="189"/>
    </row>
    <row r="2266" spans="1:15" ht="16.2" thickBot="1">
      <c r="A2266" s="184"/>
      <c r="B2266" s="187"/>
      <c r="D2266" s="168"/>
      <c r="E2266" s="201"/>
      <c r="F2266" s="170"/>
      <c r="G2266" s="171"/>
      <c r="H2266" s="171"/>
      <c r="N2266" s="189"/>
      <c r="O2266" s="189"/>
    </row>
    <row r="2267" spans="1:15" ht="16.2" thickBot="1">
      <c r="A2267" s="184"/>
      <c r="B2267" s="187"/>
      <c r="D2267" s="168"/>
      <c r="E2267" s="201"/>
      <c r="F2267" s="170"/>
      <c r="G2267" s="171"/>
      <c r="H2267" s="171"/>
      <c r="N2267" s="189"/>
      <c r="O2267" s="189"/>
    </row>
    <row r="2268" spans="1:15" ht="16.2" thickBot="1">
      <c r="A2268" s="184"/>
      <c r="B2268" s="187"/>
      <c r="D2268" s="168"/>
      <c r="E2268" s="201"/>
      <c r="F2268" s="170"/>
      <c r="G2268" s="171"/>
      <c r="H2268" s="171"/>
      <c r="N2268" s="189"/>
      <c r="O2268" s="189"/>
    </row>
    <row r="2269" spans="1:15" ht="16.2" thickBot="1">
      <c r="A2269" s="184"/>
      <c r="B2269" s="187"/>
      <c r="D2269" s="168"/>
      <c r="E2269" s="201"/>
      <c r="F2269" s="170"/>
      <c r="G2269" s="171"/>
      <c r="H2269" s="171"/>
      <c r="N2269" s="189"/>
      <c r="O2269" s="189"/>
    </row>
    <row r="2270" spans="1:15" ht="16.2" thickBot="1">
      <c r="A2270" s="184"/>
      <c r="B2270" s="187"/>
      <c r="D2270" s="168"/>
      <c r="E2270" s="201"/>
      <c r="F2270" s="170"/>
      <c r="G2270" s="171"/>
      <c r="H2270" s="171"/>
      <c r="N2270" s="189"/>
      <c r="O2270" s="189"/>
    </row>
    <row r="2271" spans="1:15" ht="16.2" thickBot="1">
      <c r="A2271" s="184"/>
      <c r="B2271" s="187"/>
      <c r="D2271" s="168"/>
      <c r="E2271" s="201"/>
      <c r="F2271" s="170"/>
      <c r="G2271" s="171"/>
      <c r="H2271" s="171"/>
      <c r="N2271" s="189"/>
      <c r="O2271" s="189"/>
    </row>
    <row r="2272" spans="1:15" ht="16.2" thickBot="1">
      <c r="A2272" s="184"/>
      <c r="B2272" s="187"/>
      <c r="D2272" s="168"/>
      <c r="E2272" s="201"/>
      <c r="F2272" s="170"/>
      <c r="G2272" s="171"/>
      <c r="H2272" s="171"/>
      <c r="N2272" s="189"/>
      <c r="O2272" s="189"/>
    </row>
    <row r="2273" spans="1:15" ht="16.2" thickBot="1">
      <c r="A2273" s="184"/>
      <c r="B2273" s="187"/>
      <c r="D2273" s="168"/>
      <c r="E2273" s="201"/>
      <c r="F2273" s="170"/>
      <c r="G2273" s="171"/>
      <c r="H2273" s="171"/>
      <c r="N2273" s="189"/>
      <c r="O2273" s="189"/>
    </row>
    <row r="2274" spans="1:15" ht="16.2" thickBot="1">
      <c r="A2274" s="184"/>
      <c r="B2274" s="187"/>
      <c r="D2274" s="168"/>
      <c r="E2274" s="201"/>
      <c r="F2274" s="170"/>
      <c r="G2274" s="171"/>
      <c r="H2274" s="171"/>
      <c r="N2274" s="189"/>
      <c r="O2274" s="189"/>
    </row>
    <row r="2275" spans="1:15" ht="16.2" thickBot="1">
      <c r="A2275" s="184"/>
      <c r="B2275" s="187"/>
      <c r="D2275" s="168"/>
      <c r="E2275" s="201"/>
      <c r="F2275" s="170"/>
      <c r="G2275" s="171"/>
      <c r="H2275" s="171"/>
      <c r="N2275" s="189"/>
      <c r="O2275" s="189"/>
    </row>
    <row r="2276" spans="1:15" ht="16.2" thickBot="1">
      <c r="A2276" s="184"/>
      <c r="B2276" s="187"/>
      <c r="D2276" s="168"/>
      <c r="E2276" s="201"/>
      <c r="F2276" s="170"/>
      <c r="G2276" s="171"/>
      <c r="H2276" s="171"/>
      <c r="N2276" s="189"/>
      <c r="O2276" s="189"/>
    </row>
    <row r="2277" spans="1:15" ht="16.2" thickBot="1">
      <c r="A2277" s="184"/>
      <c r="B2277" s="187"/>
      <c r="D2277" s="168"/>
      <c r="E2277" s="201"/>
      <c r="F2277" s="170"/>
      <c r="G2277" s="171"/>
      <c r="H2277" s="171"/>
      <c r="N2277" s="189"/>
      <c r="O2277" s="189"/>
    </row>
    <row r="2278" spans="1:15" ht="16.2" thickBot="1">
      <c r="A2278" s="184"/>
      <c r="B2278" s="187"/>
      <c r="D2278" s="168"/>
      <c r="E2278" s="201"/>
      <c r="F2278" s="170"/>
      <c r="G2278" s="171"/>
      <c r="H2278" s="171"/>
      <c r="N2278" s="189"/>
      <c r="O2278" s="189"/>
    </row>
    <row r="2279" spans="1:15" ht="16.2" thickBot="1">
      <c r="A2279" s="184"/>
      <c r="B2279" s="187"/>
      <c r="D2279" s="168"/>
      <c r="E2279" s="201"/>
      <c r="F2279" s="170"/>
      <c r="G2279" s="171"/>
      <c r="H2279" s="171"/>
      <c r="N2279" s="189"/>
      <c r="O2279" s="189"/>
    </row>
    <row r="2280" spans="1:15" ht="16.2" thickBot="1">
      <c r="A2280" s="184"/>
      <c r="B2280" s="187"/>
      <c r="D2280" s="168"/>
      <c r="E2280" s="201"/>
      <c r="F2280" s="170"/>
      <c r="G2280" s="171"/>
      <c r="H2280" s="171"/>
      <c r="N2280" s="189"/>
      <c r="O2280" s="189"/>
    </row>
    <row r="2281" spans="1:15" ht="16.2" thickBot="1">
      <c r="A2281" s="184"/>
      <c r="B2281" s="187"/>
      <c r="D2281" s="168"/>
      <c r="E2281" s="201"/>
      <c r="F2281" s="170"/>
      <c r="G2281" s="171"/>
      <c r="H2281" s="171"/>
      <c r="N2281" s="189"/>
      <c r="O2281" s="189"/>
    </row>
    <row r="2282" spans="1:15" ht="16.2" thickBot="1">
      <c r="A2282" s="184"/>
      <c r="B2282" s="187"/>
      <c r="D2282" s="168"/>
      <c r="E2282" s="201"/>
      <c r="F2282" s="170"/>
      <c r="G2282" s="171"/>
      <c r="H2282" s="171"/>
      <c r="N2282" s="189"/>
      <c r="O2282" s="189"/>
    </row>
    <row r="2283" spans="1:15" ht="16.2" thickBot="1">
      <c r="A2283" s="184"/>
      <c r="B2283" s="187"/>
      <c r="D2283" s="168"/>
      <c r="E2283" s="201"/>
      <c r="F2283" s="170"/>
      <c r="G2283" s="171"/>
      <c r="H2283" s="171"/>
      <c r="N2283" s="189"/>
      <c r="O2283" s="189"/>
    </row>
    <row r="2284" spans="1:15" ht="16.2" thickBot="1">
      <c r="A2284" s="184"/>
      <c r="B2284" s="187"/>
      <c r="D2284" s="168"/>
      <c r="E2284" s="201"/>
      <c r="F2284" s="170"/>
      <c r="G2284" s="171"/>
      <c r="H2284" s="171"/>
      <c r="N2284" s="189"/>
      <c r="O2284" s="189"/>
    </row>
    <row r="2285" spans="1:15" ht="16.2" thickBot="1">
      <c r="A2285" s="184"/>
      <c r="B2285" s="187"/>
      <c r="D2285" s="168"/>
      <c r="E2285" s="201"/>
      <c r="F2285" s="170"/>
      <c r="G2285" s="171"/>
      <c r="H2285" s="171"/>
      <c r="N2285" s="189"/>
      <c r="O2285" s="189"/>
    </row>
    <row r="2286" spans="1:15" ht="16.2" thickBot="1">
      <c r="A2286" s="184"/>
      <c r="B2286" s="187"/>
      <c r="D2286" s="168"/>
      <c r="E2286" s="201"/>
      <c r="F2286" s="170"/>
      <c r="G2286" s="171"/>
      <c r="H2286" s="171"/>
      <c r="N2286" s="189"/>
      <c r="O2286" s="189"/>
    </row>
    <row r="2287" spans="1:15" ht="16.2" thickBot="1">
      <c r="A2287" s="184"/>
      <c r="B2287" s="187"/>
      <c r="D2287" s="168"/>
      <c r="E2287" s="201"/>
      <c r="F2287" s="170"/>
      <c r="G2287" s="171"/>
      <c r="H2287" s="171"/>
      <c r="N2287" s="189"/>
      <c r="O2287" s="189"/>
    </row>
    <row r="2288" spans="1:15" ht="16.2" thickBot="1">
      <c r="A2288" s="184"/>
      <c r="B2288" s="187"/>
      <c r="D2288" s="168"/>
      <c r="E2288" s="201"/>
      <c r="F2288" s="170"/>
      <c r="G2288" s="171"/>
      <c r="H2288" s="171"/>
      <c r="N2288" s="189"/>
      <c r="O2288" s="189"/>
    </row>
    <row r="2289" spans="1:15" ht="16.2" thickBot="1">
      <c r="A2289" s="184"/>
      <c r="B2289" s="187"/>
      <c r="D2289" s="168"/>
      <c r="E2289" s="201"/>
      <c r="F2289" s="170"/>
      <c r="G2289" s="171"/>
      <c r="H2289" s="171"/>
      <c r="N2289" s="189"/>
      <c r="O2289" s="189"/>
    </row>
    <row r="2290" spans="1:15" ht="16.2" thickBot="1">
      <c r="A2290" s="184"/>
      <c r="B2290" s="187"/>
      <c r="D2290" s="168"/>
      <c r="E2290" s="201"/>
      <c r="F2290" s="170"/>
      <c r="G2290" s="171"/>
      <c r="H2290" s="171"/>
      <c r="N2290" s="189"/>
      <c r="O2290" s="189"/>
    </row>
    <row r="2291" spans="1:15" ht="16.2" thickBot="1">
      <c r="A2291" s="184"/>
      <c r="B2291" s="187"/>
      <c r="D2291" s="168"/>
      <c r="E2291" s="201"/>
      <c r="F2291" s="170"/>
      <c r="G2291" s="171"/>
      <c r="H2291" s="171"/>
      <c r="N2291" s="189"/>
      <c r="O2291" s="189"/>
    </row>
    <row r="2292" spans="1:15" ht="16.2" thickBot="1">
      <c r="A2292" s="184"/>
      <c r="B2292" s="187"/>
      <c r="D2292" s="168"/>
      <c r="E2292" s="201"/>
      <c r="F2292" s="170"/>
      <c r="G2292" s="171"/>
      <c r="H2292" s="171"/>
      <c r="N2292" s="189"/>
      <c r="O2292" s="189"/>
    </row>
    <row r="2293" spans="1:15" ht="16.2" thickBot="1">
      <c r="A2293" s="184"/>
      <c r="B2293" s="187"/>
      <c r="D2293" s="168"/>
      <c r="E2293" s="201"/>
      <c r="F2293" s="170"/>
      <c r="G2293" s="171"/>
      <c r="H2293" s="171"/>
      <c r="N2293" s="189"/>
      <c r="O2293" s="189"/>
    </row>
    <row r="2294" spans="1:15" ht="16.2" thickBot="1">
      <c r="A2294" s="184"/>
      <c r="B2294" s="187"/>
      <c r="D2294" s="168"/>
      <c r="E2294" s="201"/>
      <c r="F2294" s="170"/>
      <c r="G2294" s="171"/>
      <c r="H2294" s="171"/>
      <c r="N2294" s="189"/>
      <c r="O2294" s="189"/>
    </row>
    <row r="2295" spans="1:15" ht="16.2" thickBot="1">
      <c r="A2295" s="184"/>
      <c r="B2295" s="187"/>
      <c r="D2295" s="168"/>
      <c r="E2295" s="201"/>
      <c r="F2295" s="170"/>
      <c r="G2295" s="171"/>
      <c r="H2295" s="171"/>
      <c r="N2295" s="189"/>
      <c r="O2295" s="189"/>
    </row>
    <row r="2296" spans="1:15" ht="16.2" thickBot="1">
      <c r="A2296" s="184"/>
      <c r="B2296" s="187"/>
      <c r="D2296" s="168"/>
      <c r="E2296" s="201"/>
      <c r="F2296" s="170"/>
      <c r="G2296" s="171"/>
      <c r="H2296" s="171"/>
      <c r="N2296" s="189"/>
      <c r="O2296" s="189"/>
    </row>
    <row r="2297" spans="1:15" ht="16.2" thickBot="1">
      <c r="A2297" s="184"/>
      <c r="B2297" s="187"/>
      <c r="D2297" s="168"/>
      <c r="E2297" s="201"/>
      <c r="F2297" s="170"/>
      <c r="G2297" s="171"/>
      <c r="H2297" s="171"/>
      <c r="N2297" s="189"/>
      <c r="O2297" s="189"/>
    </row>
    <row r="2298" spans="1:15" ht="16.2" thickBot="1">
      <c r="A2298" s="184"/>
      <c r="B2298" s="187"/>
      <c r="D2298" s="168"/>
      <c r="E2298" s="201"/>
      <c r="F2298" s="170"/>
      <c r="G2298" s="171"/>
      <c r="H2298" s="171"/>
      <c r="N2298" s="189"/>
      <c r="O2298" s="189"/>
    </row>
    <row r="2299" spans="1:15" ht="16.2" thickBot="1">
      <c r="A2299" s="184"/>
      <c r="B2299" s="187"/>
      <c r="D2299" s="168"/>
      <c r="E2299" s="201"/>
      <c r="F2299" s="170"/>
      <c r="G2299" s="171"/>
      <c r="H2299" s="171"/>
      <c r="N2299" s="189"/>
      <c r="O2299" s="189"/>
    </row>
    <row r="2300" spans="1:15" ht="16.2" thickBot="1">
      <c r="A2300" s="184"/>
      <c r="B2300" s="187"/>
      <c r="D2300" s="168"/>
      <c r="E2300" s="201"/>
      <c r="F2300" s="170"/>
      <c r="G2300" s="171"/>
      <c r="H2300" s="171"/>
      <c r="N2300" s="189"/>
      <c r="O2300" s="189"/>
    </row>
    <row r="2301" spans="1:15" ht="16.2" thickBot="1">
      <c r="A2301" s="184"/>
      <c r="B2301" s="187"/>
      <c r="D2301" s="168"/>
      <c r="E2301" s="201"/>
      <c r="F2301" s="170"/>
      <c r="G2301" s="171"/>
      <c r="H2301" s="171"/>
      <c r="N2301" s="189"/>
      <c r="O2301" s="189"/>
    </row>
    <row r="2302" spans="1:15" ht="16.2" thickBot="1">
      <c r="A2302" s="184"/>
      <c r="B2302" s="187"/>
      <c r="D2302" s="168"/>
      <c r="E2302" s="201"/>
      <c r="F2302" s="170"/>
      <c r="G2302" s="171"/>
      <c r="H2302" s="171"/>
      <c r="N2302" s="189"/>
      <c r="O2302" s="189"/>
    </row>
    <row r="2303" spans="1:15" ht="16.2" thickBot="1">
      <c r="A2303" s="184"/>
      <c r="B2303" s="187"/>
      <c r="D2303" s="168"/>
      <c r="E2303" s="201"/>
      <c r="F2303" s="170"/>
      <c r="G2303" s="171"/>
      <c r="H2303" s="171"/>
      <c r="N2303" s="189"/>
      <c r="O2303" s="189"/>
    </row>
    <row r="2304" spans="1:15" ht="16.2" thickBot="1">
      <c r="A2304" s="184"/>
      <c r="B2304" s="187"/>
      <c r="D2304" s="168"/>
      <c r="E2304" s="201"/>
      <c r="F2304" s="170"/>
      <c r="G2304" s="171"/>
      <c r="H2304" s="171"/>
      <c r="N2304" s="189"/>
      <c r="O2304" s="189"/>
    </row>
    <row r="2305" spans="1:15" ht="16.2" thickBot="1">
      <c r="A2305" s="184"/>
      <c r="B2305" s="187"/>
      <c r="D2305" s="168"/>
      <c r="E2305" s="201"/>
      <c r="F2305" s="170"/>
      <c r="G2305" s="171"/>
      <c r="H2305" s="171"/>
      <c r="N2305" s="189"/>
      <c r="O2305" s="189"/>
    </row>
    <row r="2306" spans="1:15" ht="16.2" thickBot="1">
      <c r="A2306" s="184"/>
      <c r="B2306" s="187"/>
      <c r="D2306" s="168"/>
      <c r="E2306" s="201"/>
      <c r="F2306" s="170"/>
      <c r="G2306" s="171"/>
      <c r="H2306" s="171"/>
      <c r="N2306" s="189"/>
      <c r="O2306" s="189"/>
    </row>
    <row r="2307" spans="1:15" ht="16.2" thickBot="1">
      <c r="A2307" s="184"/>
      <c r="B2307" s="187"/>
      <c r="D2307" s="168"/>
      <c r="E2307" s="201"/>
      <c r="F2307" s="170"/>
      <c r="G2307" s="171"/>
      <c r="H2307" s="171"/>
      <c r="N2307" s="189"/>
      <c r="O2307" s="189"/>
    </row>
    <row r="2308" spans="1:15" ht="16.2" thickBot="1">
      <c r="A2308" s="184"/>
      <c r="B2308" s="187"/>
      <c r="D2308" s="168"/>
      <c r="E2308" s="201"/>
      <c r="F2308" s="170"/>
      <c r="G2308" s="171"/>
      <c r="H2308" s="171"/>
      <c r="N2308" s="189"/>
      <c r="O2308" s="189"/>
    </row>
    <row r="2309" spans="1:15" ht="16.2" thickBot="1">
      <c r="A2309" s="184"/>
      <c r="B2309" s="187"/>
      <c r="D2309" s="168"/>
      <c r="E2309" s="201"/>
      <c r="F2309" s="170"/>
      <c r="G2309" s="171"/>
      <c r="H2309" s="171"/>
      <c r="N2309" s="189"/>
      <c r="O2309" s="189"/>
    </row>
    <row r="2310" spans="1:15" ht="16.2" thickBot="1">
      <c r="A2310" s="184"/>
      <c r="B2310" s="187"/>
      <c r="D2310" s="168"/>
      <c r="E2310" s="201"/>
      <c r="F2310" s="170"/>
      <c r="G2310" s="171"/>
      <c r="H2310" s="171"/>
      <c r="N2310" s="189"/>
      <c r="O2310" s="189"/>
    </row>
    <row r="2311" spans="1:15" ht="16.2" thickBot="1">
      <c r="A2311" s="184"/>
      <c r="B2311" s="187"/>
      <c r="D2311" s="168"/>
      <c r="E2311" s="201"/>
      <c r="F2311" s="170"/>
      <c r="G2311" s="171"/>
      <c r="H2311" s="171"/>
      <c r="N2311" s="189"/>
      <c r="O2311" s="189"/>
    </row>
    <row r="2312" spans="1:15" ht="16.2" thickBot="1">
      <c r="A2312" s="184"/>
      <c r="B2312" s="187"/>
      <c r="D2312" s="168"/>
      <c r="E2312" s="201"/>
      <c r="F2312" s="170"/>
      <c r="G2312" s="171"/>
      <c r="H2312" s="171"/>
      <c r="N2312" s="189"/>
      <c r="O2312" s="189"/>
    </row>
    <row r="2313" spans="1:15" ht="16.2" thickBot="1">
      <c r="A2313" s="184"/>
      <c r="B2313" s="187"/>
      <c r="D2313" s="168"/>
      <c r="E2313" s="201"/>
      <c r="F2313" s="170"/>
      <c r="G2313" s="171"/>
      <c r="H2313" s="171"/>
      <c r="N2313" s="189"/>
      <c r="O2313" s="189"/>
    </row>
    <row r="2314" spans="1:15" ht="16.2" thickBot="1">
      <c r="A2314" s="184"/>
      <c r="B2314" s="187"/>
      <c r="D2314" s="168"/>
      <c r="E2314" s="201"/>
      <c r="F2314" s="170"/>
      <c r="G2314" s="171"/>
      <c r="H2314" s="171"/>
      <c r="N2314" s="189"/>
      <c r="O2314" s="189"/>
    </row>
    <row r="2315" spans="1:15" ht="16.2" thickBot="1">
      <c r="A2315" s="184"/>
      <c r="B2315" s="187"/>
      <c r="D2315" s="168"/>
      <c r="E2315" s="201"/>
      <c r="F2315" s="170"/>
      <c r="G2315" s="171"/>
      <c r="H2315" s="171"/>
      <c r="N2315" s="189"/>
      <c r="O2315" s="189"/>
    </row>
    <row r="2316" spans="1:15" ht="16.2" thickBot="1">
      <c r="A2316" s="184"/>
      <c r="B2316" s="187"/>
      <c r="D2316" s="168"/>
      <c r="E2316" s="201"/>
      <c r="F2316" s="170"/>
      <c r="G2316" s="171"/>
      <c r="H2316" s="171"/>
      <c r="N2316" s="189"/>
      <c r="O2316" s="189"/>
    </row>
    <row r="2317" spans="1:15" ht="16.2" thickBot="1">
      <c r="A2317" s="184"/>
      <c r="B2317" s="187"/>
      <c r="D2317" s="168"/>
      <c r="E2317" s="201"/>
      <c r="F2317" s="170"/>
      <c r="G2317" s="171"/>
      <c r="H2317" s="171"/>
      <c r="N2317" s="189"/>
      <c r="O2317" s="189"/>
    </row>
    <row r="2318" spans="1:15" ht="16.2" thickBot="1">
      <c r="A2318" s="184"/>
      <c r="B2318" s="187"/>
      <c r="D2318" s="168"/>
      <c r="E2318" s="201"/>
      <c r="F2318" s="170"/>
      <c r="G2318" s="171"/>
      <c r="H2318" s="171"/>
      <c r="N2318" s="189"/>
      <c r="O2318" s="189"/>
    </row>
    <row r="2319" spans="1:15" ht="16.2" thickBot="1">
      <c r="A2319" s="184"/>
      <c r="B2319" s="187"/>
      <c r="D2319" s="168"/>
      <c r="E2319" s="201"/>
      <c r="F2319" s="170"/>
      <c r="G2319" s="171"/>
      <c r="H2319" s="171"/>
      <c r="N2319" s="189"/>
      <c r="O2319" s="189"/>
    </row>
    <row r="2320" spans="1:15" ht="16.2" thickBot="1">
      <c r="A2320" s="184"/>
      <c r="B2320" s="187"/>
      <c r="D2320" s="168"/>
      <c r="E2320" s="201"/>
      <c r="F2320" s="170"/>
      <c r="G2320" s="171"/>
      <c r="H2320" s="171"/>
      <c r="N2320" s="189"/>
      <c r="O2320" s="189"/>
    </row>
    <row r="2321" spans="1:15" ht="16.2" thickBot="1">
      <c r="A2321" s="184"/>
      <c r="B2321" s="187"/>
      <c r="D2321" s="168"/>
      <c r="E2321" s="201"/>
      <c r="F2321" s="170"/>
      <c r="G2321" s="171"/>
      <c r="H2321" s="171"/>
      <c r="N2321" s="189"/>
      <c r="O2321" s="189"/>
    </row>
    <row r="2322" spans="1:15" ht="16.2" thickBot="1">
      <c r="A2322" s="184"/>
      <c r="B2322" s="187"/>
      <c r="D2322" s="168"/>
      <c r="E2322" s="201"/>
      <c r="F2322" s="170"/>
      <c r="G2322" s="171"/>
      <c r="H2322" s="171"/>
      <c r="N2322" s="189"/>
      <c r="O2322" s="189"/>
    </row>
    <row r="2323" spans="1:15" ht="16.2" thickBot="1">
      <c r="A2323" s="184"/>
      <c r="B2323" s="187"/>
      <c r="D2323" s="168"/>
      <c r="E2323" s="201"/>
      <c r="F2323" s="170"/>
      <c r="G2323" s="171"/>
      <c r="H2323" s="171"/>
      <c r="N2323" s="189"/>
      <c r="O2323" s="189"/>
    </row>
    <row r="2324" spans="1:15" ht="16.2" thickBot="1">
      <c r="A2324" s="184"/>
      <c r="B2324" s="187"/>
      <c r="D2324" s="168"/>
      <c r="E2324" s="201"/>
      <c r="F2324" s="170"/>
      <c r="G2324" s="171"/>
      <c r="H2324" s="171"/>
      <c r="N2324" s="189"/>
      <c r="O2324" s="189"/>
    </row>
    <row r="2325" spans="1:15" ht="16.2" thickBot="1">
      <c r="A2325" s="184"/>
      <c r="B2325" s="187"/>
      <c r="D2325" s="168"/>
      <c r="E2325" s="201"/>
      <c r="F2325" s="170"/>
      <c r="G2325" s="171"/>
      <c r="H2325" s="171"/>
      <c r="N2325" s="189"/>
      <c r="O2325" s="189"/>
    </row>
    <row r="2326" spans="1:15" ht="16.2" thickBot="1">
      <c r="A2326" s="184"/>
      <c r="B2326" s="187"/>
      <c r="D2326" s="168"/>
      <c r="E2326" s="201"/>
      <c r="F2326" s="170"/>
      <c r="G2326" s="171"/>
      <c r="H2326" s="171"/>
      <c r="N2326" s="189"/>
      <c r="O2326" s="189"/>
    </row>
    <row r="2327" spans="1:15" ht="16.2" thickBot="1">
      <c r="A2327" s="184"/>
      <c r="B2327" s="187"/>
      <c r="D2327" s="168"/>
      <c r="E2327" s="201"/>
      <c r="F2327" s="170"/>
      <c r="G2327" s="171"/>
      <c r="H2327" s="171"/>
      <c r="N2327" s="189"/>
      <c r="O2327" s="189"/>
    </row>
    <row r="2328" spans="1:15" ht="16.2" thickBot="1">
      <c r="A2328" s="184"/>
      <c r="B2328" s="187"/>
      <c r="D2328" s="168"/>
      <c r="E2328" s="201"/>
      <c r="F2328" s="170"/>
      <c r="G2328" s="171"/>
      <c r="H2328" s="171"/>
      <c r="N2328" s="189"/>
      <c r="O2328" s="189"/>
    </row>
    <row r="2329" spans="1:15" ht="16.2" thickBot="1">
      <c r="A2329" s="184"/>
      <c r="B2329" s="187"/>
      <c r="D2329" s="168"/>
      <c r="E2329" s="201"/>
      <c r="F2329" s="170"/>
      <c r="G2329" s="171"/>
      <c r="H2329" s="171"/>
      <c r="N2329" s="189"/>
      <c r="O2329" s="189"/>
    </row>
    <row r="2330" spans="1:15" ht="16.2" thickBot="1">
      <c r="A2330" s="184"/>
      <c r="B2330" s="187"/>
      <c r="D2330" s="168"/>
      <c r="E2330" s="201"/>
      <c r="F2330" s="170"/>
      <c r="G2330" s="171"/>
      <c r="H2330" s="171"/>
      <c r="N2330" s="189"/>
      <c r="O2330" s="189"/>
    </row>
    <row r="2331" spans="1:15" ht="16.2" thickBot="1">
      <c r="A2331" s="184"/>
      <c r="B2331" s="187"/>
      <c r="D2331" s="168"/>
      <c r="E2331" s="201"/>
      <c r="F2331" s="170"/>
      <c r="G2331" s="171"/>
      <c r="H2331" s="171"/>
      <c r="N2331" s="189"/>
      <c r="O2331" s="189"/>
    </row>
    <row r="2332" spans="1:15" ht="16.2" thickBot="1">
      <c r="A2332" s="184"/>
      <c r="B2332" s="187"/>
      <c r="D2332" s="168"/>
      <c r="E2332" s="201"/>
      <c r="F2332" s="170"/>
      <c r="G2332" s="171"/>
      <c r="H2332" s="171"/>
      <c r="N2332" s="189"/>
      <c r="O2332" s="189"/>
    </row>
    <row r="2333" spans="1:15" ht="16.2" thickBot="1">
      <c r="A2333" s="184"/>
      <c r="B2333" s="187"/>
      <c r="D2333" s="168"/>
      <c r="E2333" s="201"/>
      <c r="F2333" s="170"/>
      <c r="G2333" s="171"/>
      <c r="H2333" s="171"/>
      <c r="N2333" s="189"/>
      <c r="O2333" s="189"/>
    </row>
    <row r="2334" spans="1:15" ht="16.2" thickBot="1">
      <c r="A2334" s="184"/>
      <c r="B2334" s="187"/>
      <c r="D2334" s="168"/>
      <c r="E2334" s="201"/>
      <c r="F2334" s="170"/>
      <c r="G2334" s="171"/>
      <c r="H2334" s="171"/>
      <c r="N2334" s="189"/>
      <c r="O2334" s="189"/>
    </row>
    <row r="2335" spans="1:15" ht="16.2" thickBot="1">
      <c r="A2335" s="184"/>
      <c r="B2335" s="187"/>
      <c r="D2335" s="168"/>
      <c r="E2335" s="201"/>
      <c r="F2335" s="170"/>
      <c r="G2335" s="171"/>
      <c r="H2335" s="171"/>
      <c r="N2335" s="189"/>
      <c r="O2335" s="189"/>
    </row>
    <row r="2336" spans="1:15" ht="16.2" thickBot="1">
      <c r="A2336" s="184"/>
      <c r="B2336" s="187"/>
      <c r="D2336" s="168"/>
      <c r="E2336" s="201"/>
      <c r="F2336" s="170"/>
      <c r="G2336" s="171"/>
      <c r="H2336" s="171"/>
      <c r="N2336" s="189"/>
      <c r="O2336" s="189"/>
    </row>
    <row r="2337" spans="1:15" ht="16.2" thickBot="1">
      <c r="A2337" s="184"/>
      <c r="B2337" s="187"/>
      <c r="D2337" s="168"/>
      <c r="E2337" s="201"/>
      <c r="F2337" s="170"/>
      <c r="G2337" s="171"/>
      <c r="H2337" s="171"/>
      <c r="N2337" s="189"/>
      <c r="O2337" s="189"/>
    </row>
    <row r="2338" spans="1:15" ht="16.2" thickBot="1">
      <c r="A2338" s="184"/>
      <c r="B2338" s="187"/>
      <c r="D2338" s="168"/>
      <c r="E2338" s="201"/>
      <c r="F2338" s="170"/>
      <c r="G2338" s="171"/>
      <c r="H2338" s="171"/>
      <c r="N2338" s="189"/>
      <c r="O2338" s="189"/>
    </row>
    <row r="2339" spans="1:15" ht="16.2" thickBot="1">
      <c r="A2339" s="184"/>
      <c r="B2339" s="187"/>
      <c r="D2339" s="168"/>
      <c r="E2339" s="201"/>
      <c r="F2339" s="170"/>
      <c r="G2339" s="171"/>
      <c r="H2339" s="171"/>
      <c r="N2339" s="189"/>
      <c r="O2339" s="189"/>
    </row>
    <row r="2340" spans="1:15" ht="16.2" thickBot="1">
      <c r="A2340" s="184"/>
      <c r="B2340" s="187"/>
      <c r="D2340" s="168"/>
      <c r="E2340" s="201"/>
      <c r="F2340" s="170"/>
      <c r="G2340" s="171"/>
      <c r="H2340" s="171"/>
      <c r="N2340" s="189"/>
      <c r="O2340" s="189"/>
    </row>
    <row r="2341" spans="1:15" ht="16.2" thickBot="1">
      <c r="A2341" s="184"/>
      <c r="B2341" s="187"/>
      <c r="D2341" s="168"/>
      <c r="E2341" s="201"/>
      <c r="F2341" s="170"/>
      <c r="G2341" s="171"/>
      <c r="H2341" s="171"/>
      <c r="N2341" s="189"/>
      <c r="O2341" s="189"/>
    </row>
    <row r="2342" spans="1:15" ht="16.2" thickBot="1">
      <c r="A2342" s="184"/>
      <c r="B2342" s="187"/>
      <c r="D2342" s="168"/>
      <c r="E2342" s="201"/>
      <c r="F2342" s="170"/>
      <c r="G2342" s="171"/>
      <c r="H2342" s="171"/>
      <c r="N2342" s="189"/>
      <c r="O2342" s="189"/>
    </row>
    <row r="2343" spans="1:15" ht="16.2" thickBot="1">
      <c r="A2343" s="184"/>
      <c r="B2343" s="187"/>
      <c r="D2343" s="168"/>
      <c r="E2343" s="201"/>
      <c r="F2343" s="170"/>
      <c r="G2343" s="171"/>
      <c r="H2343" s="171"/>
      <c r="N2343" s="189"/>
      <c r="O2343" s="189"/>
    </row>
    <row r="2344" spans="1:15" ht="16.2" thickBot="1">
      <c r="A2344" s="184"/>
      <c r="B2344" s="187"/>
      <c r="D2344" s="168"/>
      <c r="E2344" s="201"/>
      <c r="F2344" s="170"/>
      <c r="G2344" s="171"/>
      <c r="H2344" s="171"/>
      <c r="N2344" s="189"/>
      <c r="O2344" s="189"/>
    </row>
    <row r="2345" spans="1:15" ht="16.2" thickBot="1">
      <c r="A2345" s="184"/>
      <c r="B2345" s="187"/>
      <c r="D2345" s="168"/>
      <c r="E2345" s="201"/>
      <c r="F2345" s="170"/>
      <c r="G2345" s="171"/>
      <c r="H2345" s="171"/>
      <c r="N2345" s="189"/>
      <c r="O2345" s="189"/>
    </row>
    <row r="2346" spans="1:15" ht="16.2" thickBot="1">
      <c r="A2346" s="184"/>
      <c r="B2346" s="187"/>
      <c r="D2346" s="168"/>
      <c r="E2346" s="201"/>
      <c r="F2346" s="170"/>
      <c r="G2346" s="171"/>
      <c r="H2346" s="171"/>
      <c r="N2346" s="189"/>
      <c r="O2346" s="189"/>
    </row>
    <row r="2347" spans="1:15" ht="16.2" thickBot="1">
      <c r="A2347" s="184"/>
      <c r="B2347" s="187"/>
      <c r="D2347" s="168"/>
      <c r="E2347" s="201"/>
      <c r="F2347" s="170"/>
      <c r="G2347" s="171"/>
      <c r="H2347" s="171"/>
      <c r="N2347" s="189"/>
      <c r="O2347" s="189"/>
    </row>
    <row r="2348" spans="1:15" ht="16.2" thickBot="1">
      <c r="A2348" s="184"/>
      <c r="B2348" s="187"/>
      <c r="D2348" s="168"/>
      <c r="E2348" s="201"/>
      <c r="F2348" s="170"/>
      <c r="G2348" s="171"/>
      <c r="H2348" s="171"/>
      <c r="N2348" s="189"/>
      <c r="O2348" s="189"/>
    </row>
    <row r="2349" spans="1:15" ht="16.2" thickBot="1">
      <c r="A2349" s="184"/>
      <c r="B2349" s="187"/>
      <c r="D2349" s="168"/>
      <c r="E2349" s="201"/>
      <c r="F2349" s="170"/>
      <c r="G2349" s="171"/>
      <c r="H2349" s="171"/>
      <c r="N2349" s="189"/>
      <c r="O2349" s="189"/>
    </row>
    <row r="2350" spans="1:15" ht="16.2" thickBot="1">
      <c r="A2350" s="184"/>
      <c r="B2350" s="187"/>
      <c r="D2350" s="168"/>
      <c r="E2350" s="201"/>
      <c r="F2350" s="170"/>
      <c r="G2350" s="171"/>
      <c r="H2350" s="171"/>
      <c r="N2350" s="189"/>
      <c r="O2350" s="189"/>
    </row>
    <row r="2351" spans="1:15" ht="16.2" thickBot="1">
      <c r="A2351" s="184"/>
      <c r="B2351" s="187"/>
      <c r="D2351" s="168"/>
      <c r="E2351" s="201"/>
      <c r="F2351" s="170"/>
      <c r="G2351" s="171"/>
      <c r="H2351" s="171"/>
      <c r="N2351" s="189"/>
      <c r="O2351" s="189"/>
    </row>
    <row r="2352" spans="1:15" ht="16.2" thickBot="1">
      <c r="A2352" s="184"/>
      <c r="B2352" s="187"/>
      <c r="D2352" s="168"/>
      <c r="E2352" s="201"/>
      <c r="F2352" s="170"/>
      <c r="G2352" s="171"/>
      <c r="H2352" s="171"/>
      <c r="N2352" s="189"/>
      <c r="O2352" s="189"/>
    </row>
    <row r="2353" spans="1:15" ht="16.2" thickBot="1">
      <c r="A2353" s="184"/>
      <c r="B2353" s="187"/>
      <c r="D2353" s="168"/>
      <c r="E2353" s="201"/>
      <c r="F2353" s="170"/>
      <c r="G2353" s="171"/>
      <c r="H2353" s="171"/>
      <c r="N2353" s="189"/>
      <c r="O2353" s="189"/>
    </row>
    <row r="2354" spans="1:15" ht="16.2" thickBot="1">
      <c r="A2354" s="184"/>
      <c r="B2354" s="187"/>
      <c r="D2354" s="168"/>
      <c r="E2354" s="201"/>
      <c r="F2354" s="170"/>
      <c r="G2354" s="171"/>
      <c r="H2354" s="171"/>
      <c r="N2354" s="189"/>
      <c r="O2354" s="189"/>
    </row>
    <row r="2355" spans="1:15" ht="16.2" thickBot="1">
      <c r="A2355" s="184"/>
      <c r="B2355" s="187"/>
      <c r="D2355" s="168"/>
      <c r="E2355" s="201"/>
      <c r="F2355" s="170"/>
      <c r="G2355" s="171"/>
      <c r="H2355" s="171"/>
      <c r="N2355" s="189"/>
      <c r="O2355" s="189"/>
    </row>
    <row r="2356" spans="1:15" ht="16.2" thickBot="1">
      <c r="A2356" s="184"/>
      <c r="B2356" s="187"/>
      <c r="D2356" s="168"/>
      <c r="E2356" s="201"/>
      <c r="F2356" s="170"/>
      <c r="G2356" s="171"/>
      <c r="H2356" s="171"/>
      <c r="N2356" s="189"/>
      <c r="O2356" s="189"/>
    </row>
    <row r="2357" spans="1:15" ht="16.2" thickBot="1">
      <c r="A2357" s="184"/>
      <c r="B2357" s="187"/>
      <c r="D2357" s="168"/>
      <c r="E2357" s="201"/>
      <c r="F2357" s="170"/>
      <c r="G2357" s="171"/>
      <c r="H2357" s="171"/>
      <c r="N2357" s="189"/>
      <c r="O2357" s="189"/>
    </row>
    <row r="2358" spans="1:15" ht="16.2" thickBot="1">
      <c r="A2358" s="184"/>
      <c r="B2358" s="187"/>
      <c r="D2358" s="168"/>
      <c r="E2358" s="201"/>
      <c r="F2358" s="170"/>
      <c r="G2358" s="171"/>
      <c r="H2358" s="171"/>
      <c r="N2358" s="189"/>
      <c r="O2358" s="189"/>
    </row>
    <row r="2359" spans="1:15" ht="16.2" thickBot="1">
      <c r="A2359" s="184"/>
      <c r="B2359" s="187"/>
      <c r="D2359" s="168"/>
      <c r="E2359" s="201"/>
      <c r="F2359" s="170"/>
      <c r="G2359" s="171"/>
      <c r="H2359" s="171"/>
      <c r="N2359" s="189"/>
      <c r="O2359" s="189"/>
    </row>
    <row r="2360" spans="1:15" ht="16.2" thickBot="1">
      <c r="A2360" s="184"/>
      <c r="B2360" s="187"/>
      <c r="D2360" s="168"/>
      <c r="E2360" s="201"/>
      <c r="F2360" s="170"/>
      <c r="G2360" s="171"/>
      <c r="H2360" s="171"/>
      <c r="N2360" s="189"/>
      <c r="O2360" s="189"/>
    </row>
    <row r="2361" spans="1:15" ht="16.2" thickBot="1">
      <c r="A2361" s="184"/>
      <c r="B2361" s="187"/>
      <c r="D2361" s="168"/>
      <c r="E2361" s="201"/>
      <c r="F2361" s="170"/>
      <c r="G2361" s="171"/>
      <c r="H2361" s="171"/>
      <c r="N2361" s="189"/>
      <c r="O2361" s="189"/>
    </row>
    <row r="2362" spans="1:15" ht="16.2" thickBot="1">
      <c r="A2362" s="184"/>
      <c r="B2362" s="187"/>
      <c r="D2362" s="168"/>
      <c r="E2362" s="201"/>
      <c r="F2362" s="170"/>
      <c r="G2362" s="171"/>
      <c r="H2362" s="171"/>
      <c r="N2362" s="189"/>
      <c r="O2362" s="189"/>
    </row>
    <row r="2363" spans="1:15" ht="16.2" thickBot="1">
      <c r="A2363" s="184"/>
      <c r="B2363" s="187"/>
      <c r="D2363" s="168"/>
      <c r="E2363" s="201"/>
      <c r="F2363" s="170"/>
      <c r="G2363" s="171"/>
      <c r="H2363" s="171"/>
      <c r="N2363" s="189"/>
      <c r="O2363" s="189"/>
    </row>
    <row r="2364" spans="1:15" ht="16.2" thickBot="1">
      <c r="A2364" s="184"/>
      <c r="B2364" s="187"/>
      <c r="D2364" s="168"/>
      <c r="E2364" s="201"/>
      <c r="F2364" s="170"/>
      <c r="G2364" s="171"/>
      <c r="H2364" s="171"/>
      <c r="N2364" s="189"/>
      <c r="O2364" s="189"/>
    </row>
    <row r="2365" spans="1:15" ht="16.2" thickBot="1">
      <c r="A2365" s="184"/>
      <c r="B2365" s="187"/>
      <c r="D2365" s="168"/>
      <c r="E2365" s="201"/>
      <c r="F2365" s="170"/>
      <c r="G2365" s="171"/>
      <c r="H2365" s="171"/>
      <c r="N2365" s="189"/>
      <c r="O2365" s="189"/>
    </row>
    <row r="2366" spans="1:15" ht="16.2" thickBot="1">
      <c r="A2366" s="184"/>
      <c r="B2366" s="187"/>
      <c r="D2366" s="168"/>
      <c r="E2366" s="201"/>
      <c r="F2366" s="170"/>
      <c r="G2366" s="171"/>
      <c r="H2366" s="171"/>
      <c r="N2366" s="189"/>
      <c r="O2366" s="189"/>
    </row>
    <row r="2367" spans="1:15" ht="16.2" thickBot="1">
      <c r="A2367" s="184"/>
      <c r="B2367" s="187"/>
      <c r="D2367" s="168"/>
      <c r="E2367" s="201"/>
      <c r="F2367" s="170"/>
      <c r="G2367" s="171"/>
      <c r="H2367" s="171"/>
      <c r="N2367" s="189"/>
      <c r="O2367" s="189"/>
    </row>
    <row r="2368" spans="1:15" ht="16.2" thickBot="1">
      <c r="A2368" s="184"/>
      <c r="B2368" s="187"/>
      <c r="D2368" s="168"/>
      <c r="E2368" s="201"/>
      <c r="F2368" s="170"/>
      <c r="G2368" s="171"/>
      <c r="H2368" s="171"/>
      <c r="N2368" s="189"/>
      <c r="O2368" s="189"/>
    </row>
    <row r="2369" spans="1:15" ht="16.2" thickBot="1">
      <c r="A2369" s="184"/>
      <c r="B2369" s="187"/>
      <c r="D2369" s="168"/>
      <c r="E2369" s="201"/>
      <c r="F2369" s="170"/>
      <c r="G2369" s="171"/>
      <c r="H2369" s="171"/>
      <c r="N2369" s="189"/>
      <c r="O2369" s="189"/>
    </row>
    <row r="2370" spans="1:15" ht="16.2" thickBot="1">
      <c r="A2370" s="184"/>
      <c r="B2370" s="187"/>
      <c r="D2370" s="168"/>
      <c r="E2370" s="201"/>
      <c r="F2370" s="170"/>
      <c r="G2370" s="171"/>
      <c r="H2370" s="171"/>
      <c r="N2370" s="189"/>
      <c r="O2370" s="189"/>
    </row>
    <row r="2371" spans="1:15" ht="16.2" thickBot="1">
      <c r="A2371" s="184"/>
      <c r="B2371" s="187"/>
      <c r="D2371" s="168"/>
      <c r="E2371" s="201"/>
      <c r="F2371" s="170"/>
      <c r="G2371" s="171"/>
      <c r="H2371" s="171"/>
      <c r="N2371" s="189"/>
      <c r="O2371" s="189"/>
    </row>
    <row r="2372" spans="1:15" ht="16.2" thickBot="1">
      <c r="A2372" s="184"/>
      <c r="B2372" s="187"/>
      <c r="D2372" s="168"/>
      <c r="E2372" s="201"/>
      <c r="F2372" s="170"/>
      <c r="G2372" s="171"/>
      <c r="H2372" s="171"/>
      <c r="N2372" s="189"/>
      <c r="O2372" s="189"/>
    </row>
    <row r="2373" spans="1:15" ht="16.2" thickBot="1">
      <c r="A2373" s="184"/>
      <c r="B2373" s="187"/>
      <c r="D2373" s="168"/>
      <c r="E2373" s="201"/>
      <c r="F2373" s="170"/>
      <c r="G2373" s="171"/>
      <c r="H2373" s="171"/>
      <c r="N2373" s="189"/>
      <c r="O2373" s="189"/>
    </row>
    <row r="2374" spans="1:15" ht="16.2" thickBot="1">
      <c r="A2374" s="184"/>
      <c r="B2374" s="187"/>
      <c r="D2374" s="168"/>
      <c r="E2374" s="201"/>
      <c r="F2374" s="170"/>
      <c r="G2374" s="171"/>
      <c r="H2374" s="171"/>
      <c r="N2374" s="189"/>
      <c r="O2374" s="189"/>
    </row>
    <row r="2375" spans="1:15" ht="16.2" thickBot="1">
      <c r="A2375" s="184"/>
      <c r="B2375" s="187"/>
      <c r="D2375" s="168"/>
      <c r="E2375" s="201"/>
      <c r="F2375" s="170"/>
      <c r="G2375" s="171"/>
      <c r="H2375" s="171"/>
      <c r="N2375" s="189"/>
      <c r="O2375" s="189"/>
    </row>
    <row r="2376" spans="1:15" ht="16.2" thickBot="1">
      <c r="A2376" s="184"/>
      <c r="B2376" s="187"/>
      <c r="D2376" s="168"/>
      <c r="E2376" s="201"/>
      <c r="F2376" s="170"/>
      <c r="G2376" s="171"/>
      <c r="H2376" s="171"/>
      <c r="N2376" s="189"/>
      <c r="O2376" s="189"/>
    </row>
    <row r="2377" spans="1:15" ht="16.2" thickBot="1">
      <c r="A2377" s="184"/>
      <c r="B2377" s="187"/>
      <c r="D2377" s="168"/>
      <c r="E2377" s="201"/>
      <c r="F2377" s="170"/>
      <c r="G2377" s="171"/>
      <c r="H2377" s="171"/>
      <c r="N2377" s="189"/>
      <c r="O2377" s="189"/>
    </row>
    <row r="2378" spans="1:15" ht="16.2" thickBot="1">
      <c r="A2378" s="184"/>
      <c r="B2378" s="187"/>
      <c r="D2378" s="168"/>
      <c r="E2378" s="201"/>
      <c r="F2378" s="170"/>
      <c r="G2378" s="171"/>
      <c r="H2378" s="171"/>
      <c r="N2378" s="189"/>
      <c r="O2378" s="189"/>
    </row>
    <row r="2379" spans="1:15" ht="16.2" thickBot="1">
      <c r="A2379" s="184"/>
      <c r="B2379" s="187"/>
      <c r="D2379" s="168"/>
      <c r="E2379" s="201"/>
      <c r="F2379" s="170"/>
      <c r="G2379" s="171"/>
      <c r="H2379" s="171"/>
      <c r="N2379" s="189"/>
      <c r="O2379" s="189"/>
    </row>
    <row r="2380" spans="1:15" ht="16.2" thickBot="1">
      <c r="A2380" s="184"/>
      <c r="B2380" s="187"/>
      <c r="D2380" s="168"/>
      <c r="E2380" s="201"/>
      <c r="F2380" s="170"/>
      <c r="G2380" s="171"/>
      <c r="H2380" s="171"/>
      <c r="N2380" s="189"/>
      <c r="O2380" s="189"/>
    </row>
    <row r="2381" spans="1:15" ht="16.2" thickBot="1">
      <c r="A2381" s="184"/>
      <c r="B2381" s="187"/>
      <c r="D2381" s="168"/>
      <c r="E2381" s="201"/>
      <c r="F2381" s="170"/>
      <c r="G2381" s="171"/>
      <c r="H2381" s="171"/>
      <c r="N2381" s="189"/>
      <c r="O2381" s="189"/>
    </row>
    <row r="2382" spans="1:15" ht="16.2" thickBot="1">
      <c r="A2382" s="184"/>
      <c r="B2382" s="187"/>
      <c r="D2382" s="168"/>
      <c r="E2382" s="201"/>
      <c r="F2382" s="170"/>
      <c r="G2382" s="171"/>
      <c r="H2382" s="171"/>
      <c r="N2382" s="189"/>
      <c r="O2382" s="189"/>
    </row>
    <row r="2383" spans="1:15" ht="16.2" thickBot="1">
      <c r="A2383" s="184"/>
      <c r="B2383" s="187"/>
      <c r="D2383" s="168"/>
      <c r="E2383" s="201"/>
      <c r="F2383" s="170"/>
      <c r="G2383" s="171"/>
      <c r="H2383" s="171"/>
      <c r="N2383" s="189"/>
      <c r="O2383" s="189"/>
    </row>
    <row r="2384" spans="1:15" ht="16.2" thickBot="1">
      <c r="A2384" s="184"/>
      <c r="B2384" s="187"/>
      <c r="D2384" s="168"/>
      <c r="E2384" s="201"/>
      <c r="F2384" s="170"/>
      <c r="G2384" s="171"/>
      <c r="H2384" s="171"/>
      <c r="N2384" s="189"/>
      <c r="O2384" s="189"/>
    </row>
    <row r="2385" spans="1:15" ht="16.2" thickBot="1">
      <c r="A2385" s="184"/>
      <c r="B2385" s="187"/>
      <c r="D2385" s="168"/>
      <c r="E2385" s="201"/>
      <c r="F2385" s="170"/>
      <c r="G2385" s="171"/>
      <c r="H2385" s="171"/>
      <c r="N2385" s="189"/>
      <c r="O2385" s="189"/>
    </row>
    <row r="2386" spans="1:15" ht="16.2" thickBot="1">
      <c r="A2386" s="184"/>
      <c r="B2386" s="187"/>
      <c r="D2386" s="168"/>
      <c r="E2386" s="201"/>
      <c r="F2386" s="170"/>
      <c r="G2386" s="171"/>
      <c r="H2386" s="171"/>
      <c r="N2386" s="189"/>
      <c r="O2386" s="189"/>
    </row>
    <row r="2387" spans="1:15" ht="16.2" thickBot="1">
      <c r="A2387" s="184"/>
      <c r="B2387" s="187"/>
      <c r="D2387" s="168"/>
      <c r="E2387" s="201"/>
      <c r="F2387" s="170"/>
      <c r="G2387" s="171"/>
      <c r="H2387" s="171"/>
      <c r="N2387" s="189"/>
      <c r="O2387" s="189"/>
    </row>
    <row r="2388" spans="1:15" ht="16.2" thickBot="1">
      <c r="A2388" s="184"/>
      <c r="B2388" s="187"/>
      <c r="D2388" s="168"/>
      <c r="E2388" s="201"/>
      <c r="F2388" s="170"/>
      <c r="G2388" s="171"/>
      <c r="H2388" s="171"/>
      <c r="N2388" s="189"/>
      <c r="O2388" s="189"/>
    </row>
    <row r="2389" spans="1:15" ht="16.2" thickBot="1">
      <c r="A2389" s="184"/>
      <c r="B2389" s="187"/>
      <c r="D2389" s="168"/>
      <c r="E2389" s="201"/>
      <c r="F2389" s="170"/>
      <c r="G2389" s="171"/>
      <c r="H2389" s="171"/>
      <c r="N2389" s="189"/>
      <c r="O2389" s="189"/>
    </row>
    <row r="2390" spans="1:15" ht="16.2" thickBot="1">
      <c r="A2390" s="184"/>
      <c r="B2390" s="187"/>
      <c r="D2390" s="168"/>
      <c r="E2390" s="201"/>
      <c r="F2390" s="170"/>
      <c r="G2390" s="171"/>
      <c r="H2390" s="171"/>
      <c r="N2390" s="189"/>
      <c r="O2390" s="189"/>
    </row>
    <row r="2391" spans="1:15" ht="16.2" thickBot="1">
      <c r="A2391" s="184"/>
      <c r="B2391" s="187"/>
      <c r="D2391" s="168"/>
      <c r="E2391" s="201"/>
      <c r="F2391" s="170"/>
      <c r="G2391" s="171"/>
      <c r="H2391" s="171"/>
      <c r="N2391" s="189"/>
      <c r="O2391" s="189"/>
    </row>
    <row r="2392" spans="1:15" ht="16.2" thickBot="1">
      <c r="A2392" s="184"/>
      <c r="B2392" s="187"/>
      <c r="D2392" s="168"/>
      <c r="E2392" s="201"/>
      <c r="F2392" s="170"/>
      <c r="G2392" s="171"/>
      <c r="H2392" s="171"/>
      <c r="N2392" s="189"/>
      <c r="O2392" s="189"/>
    </row>
    <row r="2393" spans="1:15" ht="16.2" thickBot="1">
      <c r="A2393" s="184"/>
      <c r="B2393" s="187"/>
      <c r="D2393" s="168"/>
      <c r="E2393" s="201"/>
      <c r="F2393" s="170"/>
      <c r="G2393" s="171"/>
      <c r="H2393" s="171"/>
      <c r="N2393" s="189"/>
      <c r="O2393" s="189"/>
    </row>
    <row r="2394" spans="1:15" ht="16.2" thickBot="1">
      <c r="A2394" s="184"/>
      <c r="B2394" s="187"/>
      <c r="D2394" s="168"/>
      <c r="E2394" s="201"/>
      <c r="F2394" s="170"/>
      <c r="G2394" s="171"/>
      <c r="H2394" s="171"/>
      <c r="N2394" s="189"/>
      <c r="O2394" s="189"/>
    </row>
    <row r="2395" spans="1:15" ht="16.2" thickBot="1">
      <c r="A2395" s="184"/>
      <c r="B2395" s="187"/>
      <c r="D2395" s="168"/>
      <c r="E2395" s="201"/>
      <c r="F2395" s="170"/>
      <c r="G2395" s="171"/>
      <c r="H2395" s="171"/>
      <c r="N2395" s="189"/>
      <c r="O2395" s="189"/>
    </row>
    <row r="2396" spans="1:15" ht="16.2" thickBot="1">
      <c r="A2396" s="184"/>
      <c r="B2396" s="187"/>
      <c r="D2396" s="168"/>
      <c r="E2396" s="201"/>
      <c r="F2396" s="170"/>
      <c r="G2396" s="171"/>
      <c r="H2396" s="171"/>
      <c r="N2396" s="189"/>
      <c r="O2396" s="189"/>
    </row>
    <row r="2397" spans="1:15" ht="16.2" thickBot="1">
      <c r="A2397" s="184"/>
      <c r="B2397" s="187"/>
      <c r="D2397" s="168"/>
      <c r="E2397" s="201"/>
      <c r="F2397" s="170"/>
      <c r="G2397" s="171"/>
      <c r="H2397" s="171"/>
      <c r="N2397" s="189"/>
      <c r="O2397" s="189"/>
    </row>
    <row r="2398" spans="1:15" ht="16.2" thickBot="1">
      <c r="A2398" s="184"/>
      <c r="B2398" s="187"/>
      <c r="D2398" s="168"/>
      <c r="E2398" s="201"/>
      <c r="F2398" s="170"/>
      <c r="G2398" s="171"/>
      <c r="H2398" s="171"/>
      <c r="N2398" s="189"/>
      <c r="O2398" s="189"/>
    </row>
    <row r="2399" spans="1:15" ht="16.2" thickBot="1">
      <c r="A2399" s="184"/>
      <c r="B2399" s="187"/>
      <c r="D2399" s="168"/>
      <c r="E2399" s="201"/>
      <c r="F2399" s="170"/>
      <c r="G2399" s="171"/>
      <c r="H2399" s="171"/>
      <c r="N2399" s="189"/>
      <c r="O2399" s="189"/>
    </row>
    <row r="2400" spans="1:15" ht="16.2" thickBot="1">
      <c r="A2400" s="184"/>
      <c r="B2400" s="187"/>
      <c r="D2400" s="168"/>
      <c r="E2400" s="201"/>
      <c r="F2400" s="170"/>
      <c r="G2400" s="171"/>
      <c r="H2400" s="171"/>
      <c r="N2400" s="189"/>
      <c r="O2400" s="189"/>
    </row>
    <row r="2401" spans="1:15" ht="16.2" thickBot="1">
      <c r="A2401" s="184"/>
      <c r="B2401" s="187"/>
      <c r="D2401" s="168"/>
      <c r="E2401" s="201"/>
      <c r="F2401" s="170"/>
      <c r="G2401" s="171"/>
      <c r="H2401" s="171"/>
      <c r="N2401" s="189"/>
      <c r="O2401" s="189"/>
    </row>
    <row r="2402" spans="1:15" ht="16.2" thickBot="1">
      <c r="A2402" s="184"/>
      <c r="B2402" s="187"/>
      <c r="D2402" s="168"/>
      <c r="E2402" s="201"/>
      <c r="F2402" s="170"/>
      <c r="G2402" s="171"/>
      <c r="H2402" s="171"/>
      <c r="N2402" s="189"/>
      <c r="O2402" s="189"/>
    </row>
    <row r="2403" spans="1:15" ht="16.2" thickBot="1">
      <c r="A2403" s="184"/>
      <c r="B2403" s="187"/>
      <c r="D2403" s="168"/>
      <c r="E2403" s="201"/>
      <c r="F2403" s="170"/>
      <c r="G2403" s="171"/>
      <c r="H2403" s="171"/>
      <c r="N2403" s="189"/>
      <c r="O2403" s="189"/>
    </row>
    <row r="2404" spans="1:15" ht="16.2" thickBot="1">
      <c r="A2404" s="184"/>
      <c r="B2404" s="187"/>
      <c r="D2404" s="168"/>
      <c r="E2404" s="201"/>
      <c r="F2404" s="170"/>
      <c r="G2404" s="171"/>
      <c r="H2404" s="171"/>
      <c r="N2404" s="189"/>
      <c r="O2404" s="189"/>
    </row>
    <row r="2405" spans="1:15" ht="16.2" thickBot="1">
      <c r="A2405" s="184"/>
      <c r="B2405" s="187"/>
      <c r="D2405" s="168"/>
      <c r="E2405" s="201"/>
      <c r="F2405" s="170"/>
      <c r="G2405" s="171"/>
      <c r="H2405" s="171"/>
      <c r="N2405" s="189"/>
      <c r="O2405" s="189"/>
    </row>
    <row r="2406" spans="1:15" ht="16.2" thickBot="1">
      <c r="A2406" s="184"/>
      <c r="B2406" s="187"/>
      <c r="D2406" s="168"/>
      <c r="E2406" s="201"/>
      <c r="F2406" s="170"/>
      <c r="G2406" s="171"/>
      <c r="H2406" s="171"/>
      <c r="N2406" s="189"/>
      <c r="O2406" s="189"/>
    </row>
    <row r="2407" spans="1:15" ht="16.2" thickBot="1">
      <c r="A2407" s="184"/>
      <c r="B2407" s="187"/>
      <c r="D2407" s="168"/>
      <c r="E2407" s="201"/>
      <c r="F2407" s="170"/>
      <c r="G2407" s="171"/>
      <c r="H2407" s="171"/>
      <c r="N2407" s="189"/>
      <c r="O2407" s="189"/>
    </row>
    <row r="2408" spans="1:15" ht="16.2" thickBot="1">
      <c r="A2408" s="184"/>
      <c r="B2408" s="187"/>
      <c r="D2408" s="168"/>
      <c r="E2408" s="201"/>
      <c r="F2408" s="170"/>
      <c r="G2408" s="171"/>
      <c r="H2408" s="171"/>
      <c r="N2408" s="189"/>
      <c r="O2408" s="189"/>
    </row>
    <row r="2409" spans="1:15" ht="16.2" thickBot="1">
      <c r="A2409" s="184"/>
      <c r="B2409" s="187"/>
      <c r="D2409" s="168"/>
      <c r="E2409" s="201"/>
      <c r="F2409" s="170"/>
      <c r="G2409" s="171"/>
      <c r="H2409" s="171"/>
      <c r="N2409" s="189"/>
      <c r="O2409" s="189"/>
    </row>
    <row r="2410" spans="1:15" ht="16.2" thickBot="1">
      <c r="A2410" s="184"/>
      <c r="B2410" s="187"/>
      <c r="D2410" s="168"/>
      <c r="E2410" s="201"/>
      <c r="F2410" s="170"/>
      <c r="G2410" s="171"/>
      <c r="H2410" s="171"/>
      <c r="N2410" s="189"/>
      <c r="O2410" s="189"/>
    </row>
    <row r="2411" spans="1:15" ht="16.2" thickBot="1">
      <c r="A2411" s="184"/>
      <c r="B2411" s="187"/>
      <c r="D2411" s="168"/>
      <c r="E2411" s="201"/>
      <c r="F2411" s="170"/>
      <c r="G2411" s="171"/>
      <c r="H2411" s="171"/>
      <c r="N2411" s="189"/>
      <c r="O2411" s="189"/>
    </row>
    <row r="2412" spans="1:15" ht="16.2" thickBot="1">
      <c r="A2412" s="184"/>
      <c r="B2412" s="187"/>
      <c r="D2412" s="168"/>
      <c r="E2412" s="201"/>
      <c r="F2412" s="170"/>
      <c r="G2412" s="171"/>
      <c r="H2412" s="171"/>
      <c r="N2412" s="189"/>
      <c r="O2412" s="189"/>
    </row>
    <row r="2413" spans="1:15" ht="16.2" thickBot="1">
      <c r="A2413" s="184"/>
      <c r="B2413" s="187"/>
      <c r="D2413" s="168"/>
      <c r="E2413" s="201"/>
      <c r="F2413" s="170"/>
      <c r="G2413" s="171"/>
      <c r="H2413" s="171"/>
      <c r="N2413" s="189"/>
      <c r="O2413" s="189"/>
    </row>
    <row r="2414" spans="1:15" ht="16.2" thickBot="1">
      <c r="A2414" s="184"/>
      <c r="B2414" s="187"/>
      <c r="D2414" s="168"/>
      <c r="E2414" s="201"/>
      <c r="F2414" s="170"/>
      <c r="G2414" s="171"/>
      <c r="H2414" s="171"/>
      <c r="N2414" s="189"/>
      <c r="O2414" s="189"/>
    </row>
    <row r="2415" spans="1:15" ht="16.2" thickBot="1">
      <c r="A2415" s="184"/>
      <c r="B2415" s="187"/>
      <c r="D2415" s="168"/>
      <c r="E2415" s="201"/>
      <c r="F2415" s="170"/>
      <c r="G2415" s="171"/>
      <c r="H2415" s="171"/>
      <c r="N2415" s="189"/>
      <c r="O2415" s="189"/>
    </row>
    <row r="2416" spans="1:15" ht="16.2" thickBot="1">
      <c r="A2416" s="184"/>
      <c r="B2416" s="187"/>
      <c r="D2416" s="168"/>
      <c r="E2416" s="201"/>
      <c r="F2416" s="170"/>
      <c r="G2416" s="171"/>
      <c r="H2416" s="171"/>
      <c r="N2416" s="189"/>
      <c r="O2416" s="189"/>
    </row>
    <row r="2417" spans="1:15" ht="16.2" thickBot="1">
      <c r="A2417" s="184"/>
      <c r="B2417" s="187"/>
      <c r="D2417" s="168"/>
      <c r="E2417" s="201"/>
      <c r="F2417" s="170"/>
      <c r="G2417" s="171"/>
      <c r="H2417" s="171"/>
      <c r="N2417" s="189"/>
      <c r="O2417" s="189"/>
    </row>
    <row r="2418" spans="1:15" ht="16.2" thickBot="1">
      <c r="A2418" s="184"/>
      <c r="B2418" s="187"/>
      <c r="D2418" s="168"/>
      <c r="E2418" s="201"/>
      <c r="F2418" s="170"/>
      <c r="G2418" s="171"/>
      <c r="H2418" s="171"/>
      <c r="N2418" s="189"/>
      <c r="O2418" s="189"/>
    </row>
    <row r="2419" spans="1:15" ht="16.2" thickBot="1">
      <c r="A2419" s="184"/>
      <c r="B2419" s="187"/>
      <c r="D2419" s="168"/>
      <c r="E2419" s="201"/>
      <c r="F2419" s="170"/>
      <c r="G2419" s="171"/>
      <c r="H2419" s="171"/>
      <c r="N2419" s="189"/>
      <c r="O2419" s="189"/>
    </row>
    <row r="2420" spans="1:15" ht="16.2" thickBot="1">
      <c r="A2420" s="184"/>
      <c r="B2420" s="187"/>
      <c r="D2420" s="168"/>
      <c r="E2420" s="201"/>
      <c r="F2420" s="170"/>
      <c r="G2420" s="171"/>
      <c r="H2420" s="171"/>
      <c r="N2420" s="189"/>
      <c r="O2420" s="189"/>
    </row>
    <row r="2421" spans="1:15" ht="16.2" thickBot="1">
      <c r="A2421" s="184"/>
      <c r="B2421" s="187"/>
      <c r="D2421" s="168"/>
      <c r="E2421" s="201"/>
      <c r="F2421" s="170"/>
      <c r="G2421" s="171"/>
      <c r="H2421" s="171"/>
      <c r="N2421" s="189"/>
      <c r="O2421" s="189"/>
    </row>
    <row r="2422" spans="1:15" ht="16.2" thickBot="1">
      <c r="A2422" s="184"/>
      <c r="B2422" s="187"/>
      <c r="D2422" s="168"/>
      <c r="E2422" s="201"/>
      <c r="F2422" s="170"/>
      <c r="G2422" s="171"/>
      <c r="H2422" s="171"/>
      <c r="N2422" s="189"/>
      <c r="O2422" s="189"/>
    </row>
    <row r="2423" spans="1:15" ht="16.2" thickBot="1">
      <c r="A2423" s="184"/>
      <c r="B2423" s="187"/>
      <c r="D2423" s="168"/>
      <c r="E2423" s="201"/>
      <c r="F2423" s="170"/>
      <c r="G2423" s="171"/>
      <c r="H2423" s="171"/>
      <c r="N2423" s="189"/>
      <c r="O2423" s="189"/>
    </row>
    <row r="2424" spans="1:15" ht="16.2" thickBot="1">
      <c r="A2424" s="184"/>
      <c r="B2424" s="187"/>
      <c r="D2424" s="168"/>
      <c r="E2424" s="201"/>
      <c r="F2424" s="170"/>
      <c r="G2424" s="171"/>
      <c r="H2424" s="171"/>
      <c r="N2424" s="189"/>
      <c r="O2424" s="189"/>
    </row>
    <row r="2425" spans="1:15" ht="16.2" thickBot="1">
      <c r="A2425" s="184"/>
      <c r="B2425" s="187"/>
      <c r="D2425" s="168"/>
      <c r="E2425" s="201"/>
      <c r="F2425" s="170"/>
      <c r="G2425" s="171"/>
      <c r="H2425" s="171"/>
      <c r="N2425" s="189"/>
      <c r="O2425" s="189"/>
    </row>
    <row r="2426" spans="1:15" ht="16.2" thickBot="1">
      <c r="A2426" s="184"/>
      <c r="B2426" s="187"/>
      <c r="D2426" s="168"/>
      <c r="E2426" s="201"/>
      <c r="F2426" s="170"/>
      <c r="G2426" s="171"/>
      <c r="H2426" s="171"/>
      <c r="N2426" s="189"/>
      <c r="O2426" s="189"/>
    </row>
    <row r="2427" spans="1:15" ht="16.2" thickBot="1">
      <c r="A2427" s="184"/>
      <c r="B2427" s="187"/>
      <c r="D2427" s="168"/>
      <c r="E2427" s="201"/>
      <c r="F2427" s="170"/>
      <c r="G2427" s="171"/>
      <c r="H2427" s="171"/>
      <c r="N2427" s="189"/>
      <c r="O2427" s="189"/>
    </row>
    <row r="2428" spans="1:15" ht="16.2" thickBot="1">
      <c r="A2428" s="184"/>
      <c r="B2428" s="187"/>
      <c r="D2428" s="168"/>
      <c r="E2428" s="201"/>
      <c r="F2428" s="170"/>
      <c r="G2428" s="171"/>
      <c r="H2428" s="171"/>
      <c r="N2428" s="189"/>
      <c r="O2428" s="189"/>
    </row>
    <row r="2429" spans="1:15" ht="16.2" thickBot="1">
      <c r="A2429" s="184"/>
      <c r="B2429" s="187"/>
      <c r="D2429" s="168"/>
      <c r="E2429" s="201"/>
      <c r="F2429" s="170"/>
      <c r="G2429" s="171"/>
      <c r="H2429" s="171"/>
      <c r="N2429" s="189"/>
      <c r="O2429" s="189"/>
    </row>
    <row r="2430" spans="1:15" ht="16.2" thickBot="1">
      <c r="A2430" s="184"/>
      <c r="B2430" s="187"/>
      <c r="D2430" s="168"/>
      <c r="E2430" s="201"/>
      <c r="F2430" s="170"/>
      <c r="G2430" s="171"/>
      <c r="H2430" s="171"/>
      <c r="N2430" s="189"/>
      <c r="O2430" s="189"/>
    </row>
    <row r="2431" spans="1:15" ht="16.2" thickBot="1">
      <c r="A2431" s="184"/>
      <c r="B2431" s="187"/>
      <c r="D2431" s="168"/>
      <c r="E2431" s="201"/>
      <c r="F2431" s="170"/>
      <c r="G2431" s="171"/>
      <c r="H2431" s="171"/>
      <c r="N2431" s="189"/>
      <c r="O2431" s="189"/>
    </row>
    <row r="2432" spans="1:15" ht="16.2" thickBot="1">
      <c r="A2432" s="184"/>
      <c r="B2432" s="187"/>
      <c r="D2432" s="168"/>
      <c r="E2432" s="201"/>
      <c r="F2432" s="170"/>
      <c r="G2432" s="171"/>
      <c r="H2432" s="171"/>
      <c r="N2432" s="189"/>
      <c r="O2432" s="189"/>
    </row>
    <row r="2433" spans="1:15" ht="16.2" thickBot="1">
      <c r="A2433" s="184"/>
      <c r="B2433" s="187"/>
      <c r="D2433" s="168"/>
      <c r="E2433" s="201"/>
      <c r="F2433" s="170"/>
      <c r="G2433" s="171"/>
      <c r="H2433" s="171"/>
      <c r="N2433" s="189"/>
      <c r="O2433" s="189"/>
    </row>
    <row r="2434" spans="1:15" ht="16.2" thickBot="1">
      <c r="A2434" s="184"/>
      <c r="B2434" s="187"/>
      <c r="D2434" s="168"/>
      <c r="E2434" s="201"/>
      <c r="F2434" s="170"/>
      <c r="G2434" s="171"/>
      <c r="H2434" s="171"/>
      <c r="N2434" s="189"/>
      <c r="O2434" s="189"/>
    </row>
    <row r="2435" spans="1:15" ht="16.2" thickBot="1">
      <c r="A2435" s="184"/>
      <c r="B2435" s="187"/>
      <c r="D2435" s="168"/>
      <c r="E2435" s="201"/>
      <c r="F2435" s="170"/>
      <c r="G2435" s="171"/>
      <c r="H2435" s="171"/>
      <c r="N2435" s="189"/>
      <c r="O2435" s="189"/>
    </row>
    <row r="2436" spans="1:15" ht="16.2" thickBot="1">
      <c r="A2436" s="184"/>
      <c r="B2436" s="187"/>
      <c r="D2436" s="168"/>
      <c r="E2436" s="201"/>
      <c r="F2436" s="170"/>
      <c r="G2436" s="171"/>
      <c r="H2436" s="171"/>
      <c r="N2436" s="189"/>
      <c r="O2436" s="189"/>
    </row>
    <row r="2437" spans="1:15" ht="16.2" thickBot="1">
      <c r="A2437" s="184"/>
      <c r="B2437" s="187"/>
      <c r="D2437" s="168"/>
      <c r="E2437" s="201"/>
      <c r="F2437" s="170"/>
      <c r="G2437" s="171"/>
      <c r="H2437" s="171"/>
      <c r="N2437" s="189"/>
      <c r="O2437" s="189"/>
    </row>
    <row r="2438" spans="1:15" ht="16.2" thickBot="1">
      <c r="A2438" s="184"/>
      <c r="B2438" s="187"/>
      <c r="D2438" s="168"/>
      <c r="E2438" s="201"/>
      <c r="F2438" s="170"/>
      <c r="G2438" s="171"/>
      <c r="H2438" s="171"/>
      <c r="N2438" s="189"/>
      <c r="O2438" s="189"/>
    </row>
    <row r="2439" spans="1:15" ht="16.2" thickBot="1">
      <c r="A2439" s="184"/>
      <c r="B2439" s="187"/>
      <c r="D2439" s="168"/>
      <c r="E2439" s="201"/>
      <c r="F2439" s="170"/>
      <c r="G2439" s="171"/>
      <c r="H2439" s="171"/>
      <c r="N2439" s="189"/>
      <c r="O2439" s="189"/>
    </row>
    <row r="2440" spans="1:15" ht="16.2" thickBot="1">
      <c r="A2440" s="184"/>
      <c r="B2440" s="187"/>
      <c r="D2440" s="168"/>
      <c r="E2440" s="201"/>
      <c r="F2440" s="170"/>
      <c r="G2440" s="171"/>
      <c r="H2440" s="171"/>
      <c r="N2440" s="189"/>
      <c r="O2440" s="189"/>
    </row>
    <row r="2441" spans="1:15" ht="16.2" thickBot="1">
      <c r="A2441" s="184"/>
      <c r="B2441" s="187"/>
      <c r="D2441" s="168"/>
      <c r="E2441" s="201"/>
      <c r="F2441" s="170"/>
      <c r="G2441" s="171"/>
      <c r="H2441" s="171"/>
      <c r="N2441" s="189"/>
      <c r="O2441" s="189"/>
    </row>
    <row r="2442" spans="1:15" ht="16.2" thickBot="1">
      <c r="A2442" s="184"/>
      <c r="B2442" s="187"/>
      <c r="D2442" s="168"/>
      <c r="E2442" s="201"/>
      <c r="F2442" s="170"/>
      <c r="G2442" s="171"/>
      <c r="H2442" s="171"/>
      <c r="N2442" s="189"/>
      <c r="O2442" s="189"/>
    </row>
    <row r="2443" spans="1:15" ht="16.2" thickBot="1">
      <c r="A2443" s="184"/>
      <c r="B2443" s="187"/>
      <c r="D2443" s="168"/>
      <c r="E2443" s="201"/>
      <c r="F2443" s="170"/>
      <c r="G2443" s="171"/>
      <c r="H2443" s="171"/>
      <c r="N2443" s="189"/>
      <c r="O2443" s="189"/>
    </row>
    <row r="2444" spans="1:15" ht="16.2" thickBot="1">
      <c r="A2444" s="184"/>
      <c r="B2444" s="187"/>
      <c r="D2444" s="168"/>
      <c r="E2444" s="201"/>
      <c r="F2444" s="170"/>
      <c r="G2444" s="171"/>
      <c r="H2444" s="171"/>
      <c r="N2444" s="189"/>
      <c r="O2444" s="189"/>
    </row>
    <row r="2445" spans="1:15" ht="16.2" thickBot="1">
      <c r="A2445" s="184"/>
      <c r="B2445" s="187"/>
      <c r="D2445" s="168"/>
      <c r="E2445" s="201"/>
      <c r="F2445" s="170"/>
      <c r="G2445" s="171"/>
      <c r="H2445" s="171"/>
      <c r="N2445" s="189"/>
      <c r="O2445" s="189"/>
    </row>
    <row r="2446" spans="1:15" ht="16.2" thickBot="1">
      <c r="A2446" s="184"/>
      <c r="B2446" s="187"/>
      <c r="D2446" s="168"/>
      <c r="E2446" s="201"/>
      <c r="F2446" s="170"/>
      <c r="G2446" s="171"/>
      <c r="H2446" s="171"/>
      <c r="N2446" s="189"/>
      <c r="O2446" s="189"/>
    </row>
    <row r="2447" spans="1:15" ht="16.2" thickBot="1">
      <c r="A2447" s="184"/>
      <c r="B2447" s="187"/>
      <c r="D2447" s="168"/>
      <c r="E2447" s="201"/>
      <c r="F2447" s="170"/>
      <c r="G2447" s="171"/>
      <c r="H2447" s="171"/>
      <c r="N2447" s="189"/>
      <c r="O2447" s="189"/>
    </row>
    <row r="2448" spans="1:15" ht="16.2" thickBot="1">
      <c r="A2448" s="184"/>
      <c r="B2448" s="187"/>
      <c r="D2448" s="168"/>
      <c r="E2448" s="201"/>
      <c r="F2448" s="170"/>
      <c r="G2448" s="171"/>
      <c r="H2448" s="171"/>
      <c r="N2448" s="189"/>
      <c r="O2448" s="189"/>
    </row>
    <row r="2449" spans="1:15" ht="16.2" thickBot="1">
      <c r="A2449" s="184"/>
      <c r="B2449" s="187"/>
      <c r="D2449" s="168"/>
      <c r="E2449" s="201"/>
      <c r="F2449" s="170"/>
      <c r="G2449" s="171"/>
      <c r="H2449" s="171"/>
      <c r="N2449" s="189"/>
      <c r="O2449" s="189"/>
    </row>
    <row r="2450" spans="1:15" ht="16.2" thickBot="1">
      <c r="A2450" s="184"/>
      <c r="B2450" s="187"/>
      <c r="D2450" s="168"/>
      <c r="E2450" s="201"/>
      <c r="F2450" s="170"/>
      <c r="G2450" s="171"/>
      <c r="H2450" s="171"/>
      <c r="N2450" s="189"/>
      <c r="O2450" s="189"/>
    </row>
    <row r="2451" spans="1:15" ht="16.2" thickBot="1">
      <c r="A2451" s="184"/>
      <c r="B2451" s="187"/>
      <c r="D2451" s="168"/>
      <c r="E2451" s="201"/>
      <c r="F2451" s="170"/>
      <c r="G2451" s="171"/>
      <c r="H2451" s="171"/>
      <c r="N2451" s="189"/>
      <c r="O2451" s="189"/>
    </row>
    <row r="2452" spans="1:15" ht="16.2" thickBot="1">
      <c r="A2452" s="184"/>
      <c r="B2452" s="187"/>
      <c r="D2452" s="168"/>
      <c r="E2452" s="201"/>
      <c r="F2452" s="170"/>
      <c r="G2452" s="171"/>
      <c r="H2452" s="171"/>
      <c r="N2452" s="189"/>
      <c r="O2452" s="189"/>
    </row>
    <row r="2453" spans="1:15" ht="16.2" thickBot="1">
      <c r="A2453" s="184"/>
      <c r="B2453" s="187"/>
      <c r="D2453" s="168"/>
      <c r="E2453" s="201"/>
      <c r="F2453" s="170"/>
      <c r="G2453" s="171"/>
      <c r="H2453" s="171"/>
      <c r="N2453" s="189"/>
      <c r="O2453" s="189"/>
    </row>
    <row r="2454" spans="1:15" ht="16.2" thickBot="1">
      <c r="A2454" s="184"/>
      <c r="B2454" s="187"/>
      <c r="D2454" s="168"/>
      <c r="E2454" s="201"/>
      <c r="F2454" s="170"/>
      <c r="G2454" s="171"/>
      <c r="H2454" s="171"/>
      <c r="N2454" s="189"/>
      <c r="O2454" s="189"/>
    </row>
    <row r="2455" spans="1:15" ht="16.2" thickBot="1">
      <c r="A2455" s="184"/>
      <c r="B2455" s="187"/>
      <c r="D2455" s="168"/>
      <c r="E2455" s="201"/>
      <c r="F2455" s="170"/>
      <c r="G2455" s="171"/>
      <c r="H2455" s="171"/>
      <c r="N2455" s="189"/>
      <c r="O2455" s="189"/>
    </row>
    <row r="2456" spans="1:15" ht="16.2" thickBot="1">
      <c r="A2456" s="184"/>
      <c r="B2456" s="187"/>
      <c r="D2456" s="168"/>
      <c r="E2456" s="201"/>
      <c r="F2456" s="170"/>
      <c r="G2456" s="171"/>
      <c r="H2456" s="171"/>
      <c r="N2456" s="189"/>
      <c r="O2456" s="189"/>
    </row>
    <row r="2457" spans="1:15" ht="16.2" thickBot="1">
      <c r="A2457" s="184"/>
      <c r="B2457" s="187"/>
      <c r="D2457" s="168"/>
      <c r="E2457" s="201"/>
      <c r="F2457" s="170"/>
      <c r="G2457" s="171"/>
      <c r="H2457" s="171"/>
      <c r="N2457" s="189"/>
      <c r="O2457" s="189"/>
    </row>
    <row r="2458" spans="1:15" ht="16.2" thickBot="1">
      <c r="A2458" s="184"/>
      <c r="B2458" s="187"/>
      <c r="D2458" s="168"/>
      <c r="E2458" s="201"/>
      <c r="F2458" s="170"/>
      <c r="G2458" s="171"/>
      <c r="H2458" s="171"/>
      <c r="N2458" s="189"/>
      <c r="O2458" s="189"/>
    </row>
    <row r="2459" spans="1:15" ht="16.2" thickBot="1">
      <c r="A2459" s="184"/>
      <c r="B2459" s="187"/>
      <c r="D2459" s="168"/>
      <c r="E2459" s="201"/>
      <c r="F2459" s="170"/>
      <c r="G2459" s="171"/>
      <c r="H2459" s="171"/>
      <c r="N2459" s="189"/>
      <c r="O2459" s="189"/>
    </row>
    <row r="2460" spans="1:15" ht="16.2" thickBot="1">
      <c r="A2460" s="184"/>
      <c r="B2460" s="187"/>
      <c r="D2460" s="168"/>
      <c r="E2460" s="201"/>
      <c r="F2460" s="170"/>
      <c r="G2460" s="171"/>
      <c r="H2460" s="171"/>
      <c r="N2460" s="189"/>
      <c r="O2460" s="189"/>
    </row>
    <row r="2461" spans="1:15" ht="16.2" thickBot="1">
      <c r="A2461" s="184"/>
      <c r="B2461" s="187"/>
      <c r="D2461" s="168"/>
      <c r="E2461" s="201"/>
      <c r="F2461" s="170"/>
      <c r="G2461" s="171"/>
      <c r="H2461" s="171"/>
      <c r="N2461" s="189"/>
      <c r="O2461" s="189"/>
    </row>
    <row r="2462" spans="1:15" ht="16.2" thickBot="1">
      <c r="A2462" s="184"/>
      <c r="B2462" s="187"/>
      <c r="D2462" s="168"/>
      <c r="E2462" s="201"/>
      <c r="F2462" s="170"/>
      <c r="G2462" s="171"/>
      <c r="H2462" s="171"/>
      <c r="N2462" s="189"/>
      <c r="O2462" s="189"/>
    </row>
    <row r="2463" spans="1:15" ht="16.2" thickBot="1">
      <c r="A2463" s="184"/>
      <c r="B2463" s="187"/>
      <c r="D2463" s="168"/>
      <c r="E2463" s="201"/>
      <c r="F2463" s="170"/>
      <c r="G2463" s="171"/>
      <c r="H2463" s="171"/>
      <c r="N2463" s="189"/>
      <c r="O2463" s="189"/>
    </row>
    <row r="2464" spans="1:15" ht="16.2" thickBot="1">
      <c r="A2464" s="184"/>
      <c r="B2464" s="187"/>
      <c r="D2464" s="168"/>
      <c r="E2464" s="201"/>
      <c r="F2464" s="170"/>
      <c r="G2464" s="171"/>
      <c r="H2464" s="171"/>
      <c r="N2464" s="189"/>
      <c r="O2464" s="189"/>
    </row>
    <row r="2465" spans="1:15" ht="16.2" thickBot="1">
      <c r="A2465" s="184"/>
      <c r="B2465" s="187"/>
      <c r="D2465" s="168"/>
      <c r="E2465" s="201"/>
      <c r="F2465" s="170"/>
      <c r="G2465" s="171"/>
      <c r="H2465" s="171"/>
      <c r="N2465" s="189"/>
      <c r="O2465" s="189"/>
    </row>
    <row r="2466" spans="1:15" ht="16.2" thickBot="1">
      <c r="A2466" s="184"/>
      <c r="B2466" s="187"/>
      <c r="D2466" s="168"/>
      <c r="E2466" s="201"/>
      <c r="F2466" s="170"/>
      <c r="G2466" s="171"/>
      <c r="H2466" s="171"/>
      <c r="N2466" s="189"/>
      <c r="O2466" s="189"/>
    </row>
    <row r="2467" spans="1:15" ht="16.2" thickBot="1">
      <c r="A2467" s="184"/>
      <c r="B2467" s="187"/>
      <c r="D2467" s="168"/>
      <c r="E2467" s="201"/>
      <c r="F2467" s="170"/>
      <c r="G2467" s="171"/>
      <c r="H2467" s="171"/>
      <c r="N2467" s="189"/>
      <c r="O2467" s="189"/>
    </row>
    <row r="2468" spans="1:15" ht="16.2" thickBot="1">
      <c r="A2468" s="184"/>
      <c r="B2468" s="187"/>
      <c r="D2468" s="168"/>
      <c r="E2468" s="201"/>
      <c r="F2468" s="170"/>
      <c r="G2468" s="171"/>
      <c r="H2468" s="171"/>
      <c r="N2468" s="189"/>
      <c r="O2468" s="189"/>
    </row>
    <row r="2469" spans="1:15" ht="16.2" thickBot="1">
      <c r="A2469" s="184"/>
      <c r="B2469" s="187"/>
      <c r="D2469" s="168"/>
      <c r="E2469" s="201"/>
      <c r="F2469" s="170"/>
      <c r="G2469" s="171"/>
      <c r="H2469" s="171"/>
      <c r="N2469" s="189"/>
      <c r="O2469" s="189"/>
    </row>
    <row r="2470" spans="1:15" ht="16.2" thickBot="1">
      <c r="A2470" s="184"/>
      <c r="B2470" s="187"/>
      <c r="D2470" s="168"/>
      <c r="E2470" s="201"/>
      <c r="F2470" s="170"/>
      <c r="G2470" s="171"/>
      <c r="H2470" s="171"/>
      <c r="N2470" s="189"/>
      <c r="O2470" s="189"/>
    </row>
    <row r="2471" spans="1:15" ht="16.2" thickBot="1">
      <c r="A2471" s="184"/>
      <c r="B2471" s="187"/>
      <c r="D2471" s="168"/>
      <c r="E2471" s="201"/>
      <c r="F2471" s="170"/>
      <c r="G2471" s="171"/>
      <c r="H2471" s="171"/>
      <c r="N2471" s="189"/>
      <c r="O2471" s="189"/>
    </row>
    <row r="2472" spans="1:15" ht="16.2" thickBot="1">
      <c r="A2472" s="184"/>
      <c r="B2472" s="187"/>
      <c r="D2472" s="168"/>
      <c r="E2472" s="201"/>
      <c r="F2472" s="170"/>
      <c r="G2472" s="171"/>
      <c r="H2472" s="171"/>
      <c r="N2472" s="189"/>
      <c r="O2472" s="189"/>
    </row>
    <row r="2473" spans="1:15" ht="16.2" thickBot="1">
      <c r="A2473" s="184"/>
      <c r="B2473" s="187"/>
      <c r="D2473" s="168"/>
      <c r="E2473" s="201"/>
      <c r="F2473" s="170"/>
      <c r="G2473" s="171"/>
      <c r="H2473" s="171"/>
      <c r="N2473" s="189"/>
      <c r="O2473" s="189"/>
    </row>
    <row r="2474" spans="1:15" ht="16.2" thickBot="1">
      <c r="A2474" s="184"/>
      <c r="B2474" s="187"/>
      <c r="D2474" s="168"/>
      <c r="E2474" s="201"/>
      <c r="F2474" s="170"/>
      <c r="G2474" s="171"/>
      <c r="H2474" s="171"/>
      <c r="N2474" s="189"/>
      <c r="O2474" s="189"/>
    </row>
    <row r="2475" spans="1:15" ht="16.2" thickBot="1">
      <c r="A2475" s="184"/>
      <c r="B2475" s="187"/>
      <c r="D2475" s="168"/>
      <c r="E2475" s="201"/>
      <c r="F2475" s="170"/>
      <c r="G2475" s="171"/>
      <c r="H2475" s="171"/>
      <c r="N2475" s="189"/>
      <c r="O2475" s="189"/>
    </row>
    <row r="2476" spans="1:15" ht="16.2" thickBot="1">
      <c r="A2476" s="184"/>
      <c r="B2476" s="187"/>
      <c r="D2476" s="168"/>
      <c r="E2476" s="201"/>
      <c r="F2476" s="170"/>
      <c r="G2476" s="171"/>
      <c r="H2476" s="171"/>
      <c r="N2476" s="189"/>
      <c r="O2476" s="189"/>
    </row>
    <row r="2477" spans="1:15" ht="16.2" thickBot="1">
      <c r="A2477" s="184"/>
      <c r="B2477" s="187"/>
      <c r="D2477" s="168"/>
      <c r="E2477" s="201"/>
      <c r="F2477" s="170"/>
      <c r="G2477" s="171"/>
      <c r="H2477" s="171"/>
      <c r="N2477" s="189"/>
      <c r="O2477" s="189"/>
    </row>
    <row r="2478" spans="1:15" ht="16.2" thickBot="1">
      <c r="A2478" s="184"/>
      <c r="B2478" s="187"/>
      <c r="D2478" s="168"/>
      <c r="E2478" s="201"/>
      <c r="F2478" s="170"/>
      <c r="G2478" s="171"/>
      <c r="H2478" s="171"/>
      <c r="N2478" s="189"/>
      <c r="O2478" s="189"/>
    </row>
    <row r="2479" spans="1:15" ht="16.2" thickBot="1">
      <c r="A2479" s="184"/>
      <c r="B2479" s="187"/>
      <c r="D2479" s="168"/>
      <c r="E2479" s="201"/>
      <c r="F2479" s="170"/>
      <c r="G2479" s="171"/>
      <c r="H2479" s="171"/>
      <c r="N2479" s="189"/>
      <c r="O2479" s="189"/>
    </row>
    <row r="2480" spans="1:15" ht="16.2" thickBot="1">
      <c r="A2480" s="184"/>
      <c r="B2480" s="187"/>
      <c r="D2480" s="168"/>
      <c r="E2480" s="201"/>
      <c r="F2480" s="170"/>
      <c r="G2480" s="171"/>
      <c r="H2480" s="171"/>
      <c r="N2480" s="189"/>
      <c r="O2480" s="189"/>
    </row>
    <row r="2481" spans="1:15" ht="16.2" thickBot="1">
      <c r="A2481" s="184"/>
      <c r="B2481" s="187"/>
      <c r="D2481" s="168"/>
      <c r="E2481" s="201"/>
      <c r="F2481" s="170"/>
      <c r="G2481" s="171"/>
      <c r="H2481" s="171"/>
      <c r="N2481" s="189"/>
      <c r="O2481" s="189"/>
    </row>
    <row r="2482" spans="1:15" ht="16.2" thickBot="1">
      <c r="A2482" s="184"/>
      <c r="B2482" s="187"/>
      <c r="D2482" s="168"/>
      <c r="E2482" s="201"/>
      <c r="F2482" s="170"/>
      <c r="G2482" s="171"/>
      <c r="H2482" s="171"/>
      <c r="N2482" s="189"/>
      <c r="O2482" s="189"/>
    </row>
    <row r="2483" spans="1:15" ht="16.2" thickBot="1">
      <c r="A2483" s="184"/>
      <c r="B2483" s="187"/>
      <c r="D2483" s="168"/>
      <c r="E2483" s="201"/>
      <c r="F2483" s="170"/>
      <c r="G2483" s="171"/>
      <c r="H2483" s="171"/>
      <c r="N2483" s="189"/>
      <c r="O2483" s="189"/>
    </row>
    <row r="2484" spans="1:15" ht="16.2" thickBot="1">
      <c r="A2484" s="184"/>
      <c r="B2484" s="187"/>
      <c r="D2484" s="168"/>
      <c r="E2484" s="201"/>
      <c r="F2484" s="170"/>
      <c r="G2484" s="171"/>
      <c r="H2484" s="171"/>
      <c r="N2484" s="189"/>
      <c r="O2484" s="189"/>
    </row>
    <row r="2485" spans="1:15" ht="16.2" thickBot="1">
      <c r="A2485" s="184"/>
      <c r="B2485" s="187"/>
      <c r="D2485" s="168"/>
      <c r="E2485" s="201"/>
      <c r="F2485" s="170"/>
      <c r="G2485" s="171"/>
      <c r="H2485" s="171"/>
      <c r="N2485" s="189"/>
      <c r="O2485" s="189"/>
    </row>
    <row r="2486" spans="1:15" ht="16.2" thickBot="1">
      <c r="A2486" s="184"/>
      <c r="B2486" s="187"/>
      <c r="D2486" s="168"/>
      <c r="E2486" s="201"/>
      <c r="F2486" s="170"/>
      <c r="G2486" s="171"/>
      <c r="H2486" s="171"/>
      <c r="N2486" s="189"/>
      <c r="O2486" s="189"/>
    </row>
    <row r="2487" spans="1:15" ht="16.2" thickBot="1">
      <c r="A2487" s="184"/>
      <c r="B2487" s="187"/>
      <c r="D2487" s="168"/>
      <c r="E2487" s="201"/>
      <c r="F2487" s="170"/>
      <c r="G2487" s="171"/>
      <c r="H2487" s="171"/>
      <c r="N2487" s="189"/>
      <c r="O2487" s="189"/>
    </row>
    <row r="2488" spans="1:15" ht="16.2" thickBot="1">
      <c r="A2488" s="184"/>
      <c r="B2488" s="187"/>
      <c r="D2488" s="168"/>
      <c r="E2488" s="201"/>
      <c r="F2488" s="170"/>
      <c r="G2488" s="171"/>
      <c r="H2488" s="171"/>
      <c r="N2488" s="189"/>
      <c r="O2488" s="189"/>
    </row>
    <row r="2489" spans="1:15" ht="16.2" thickBot="1">
      <c r="A2489" s="184"/>
      <c r="B2489" s="187"/>
      <c r="D2489" s="168"/>
      <c r="E2489" s="201"/>
      <c r="F2489" s="170"/>
      <c r="G2489" s="171"/>
      <c r="H2489" s="171"/>
      <c r="N2489" s="189"/>
      <c r="O2489" s="189"/>
    </row>
    <row r="2490" spans="1:15" ht="16.2" thickBot="1">
      <c r="A2490" s="184"/>
      <c r="B2490" s="187"/>
      <c r="D2490" s="168"/>
      <c r="E2490" s="201"/>
      <c r="F2490" s="170"/>
      <c r="G2490" s="171"/>
      <c r="H2490" s="171"/>
      <c r="N2490" s="189"/>
      <c r="O2490" s="189"/>
    </row>
    <row r="2491" spans="1:15" ht="16.2" thickBot="1">
      <c r="A2491" s="184"/>
      <c r="B2491" s="187"/>
      <c r="D2491" s="168"/>
      <c r="E2491" s="201"/>
      <c r="F2491" s="170"/>
      <c r="G2491" s="171"/>
      <c r="H2491" s="171"/>
      <c r="N2491" s="189"/>
      <c r="O2491" s="189"/>
    </row>
    <row r="2492" spans="1:15" ht="16.2" thickBot="1">
      <c r="A2492" s="184"/>
      <c r="B2492" s="187"/>
      <c r="D2492" s="168"/>
      <c r="E2492" s="201"/>
      <c r="F2492" s="170"/>
      <c r="G2492" s="171"/>
      <c r="H2492" s="171"/>
      <c r="N2492" s="189"/>
      <c r="O2492" s="189"/>
    </row>
    <row r="2493" spans="1:15" ht="16.2" thickBot="1">
      <c r="A2493" s="184"/>
      <c r="B2493" s="187"/>
      <c r="D2493" s="168"/>
      <c r="E2493" s="201"/>
      <c r="F2493" s="170"/>
      <c r="G2493" s="171"/>
      <c r="H2493" s="171"/>
      <c r="N2493" s="189"/>
      <c r="O2493" s="189"/>
    </row>
    <row r="2494" spans="1:15" ht="16.2" thickBot="1">
      <c r="A2494" s="184"/>
      <c r="B2494" s="187"/>
      <c r="D2494" s="168"/>
      <c r="E2494" s="201"/>
      <c r="F2494" s="170"/>
      <c r="G2494" s="171"/>
      <c r="H2494" s="171"/>
      <c r="N2494" s="189"/>
      <c r="O2494" s="189"/>
    </row>
    <row r="2495" spans="1:15" ht="16.2" thickBot="1">
      <c r="A2495" s="184"/>
      <c r="B2495" s="187"/>
      <c r="D2495" s="168"/>
      <c r="E2495" s="201"/>
      <c r="F2495" s="170"/>
      <c r="G2495" s="171"/>
      <c r="H2495" s="171"/>
      <c r="N2495" s="189"/>
      <c r="O2495" s="189"/>
    </row>
    <row r="2496" spans="1:15" ht="16.2" thickBot="1">
      <c r="A2496" s="184"/>
      <c r="B2496" s="187"/>
      <c r="D2496" s="168"/>
      <c r="E2496" s="201"/>
      <c r="F2496" s="170"/>
      <c r="G2496" s="171"/>
      <c r="H2496" s="171"/>
      <c r="N2496" s="189"/>
      <c r="O2496" s="189"/>
    </row>
    <row r="2497" spans="1:15" ht="16.2" thickBot="1">
      <c r="A2497" s="184"/>
      <c r="B2497" s="187"/>
      <c r="D2497" s="168"/>
      <c r="E2497" s="201"/>
      <c r="F2497" s="170"/>
      <c r="G2497" s="171"/>
      <c r="H2497" s="171"/>
      <c r="N2497" s="189"/>
      <c r="O2497" s="189"/>
    </row>
    <row r="2498" spans="1:15" ht="16.2" thickBot="1">
      <c r="A2498" s="184"/>
      <c r="B2498" s="187"/>
      <c r="D2498" s="168"/>
      <c r="E2498" s="201"/>
      <c r="F2498" s="170"/>
      <c r="G2498" s="171"/>
      <c r="H2498" s="171"/>
      <c r="N2498" s="189"/>
      <c r="O2498" s="189"/>
    </row>
    <row r="2499" spans="1:15" ht="16.2" thickBot="1">
      <c r="A2499" s="184"/>
      <c r="B2499" s="187"/>
      <c r="D2499" s="168"/>
      <c r="E2499" s="201"/>
      <c r="F2499" s="170"/>
      <c r="G2499" s="171"/>
      <c r="H2499" s="171"/>
      <c r="N2499" s="189"/>
      <c r="O2499" s="189"/>
    </row>
    <row r="2500" spans="1:15" ht="16.2" thickBot="1">
      <c r="A2500" s="184"/>
      <c r="B2500" s="187"/>
      <c r="D2500" s="168"/>
      <c r="E2500" s="201"/>
      <c r="F2500" s="170"/>
      <c r="G2500" s="171"/>
      <c r="H2500" s="171"/>
      <c r="N2500" s="189"/>
      <c r="O2500" s="189"/>
    </row>
    <row r="2501" spans="1:15" ht="16.2" thickBot="1">
      <c r="A2501" s="184"/>
      <c r="B2501" s="187"/>
      <c r="D2501" s="168"/>
      <c r="E2501" s="201"/>
      <c r="F2501" s="170"/>
      <c r="G2501" s="171"/>
      <c r="H2501" s="171"/>
      <c r="N2501" s="189"/>
      <c r="O2501" s="189"/>
    </row>
    <row r="2502" spans="1:15" ht="16.2" thickBot="1">
      <c r="A2502" s="184"/>
      <c r="B2502" s="187"/>
      <c r="D2502" s="168"/>
      <c r="E2502" s="201"/>
      <c r="F2502" s="170"/>
      <c r="G2502" s="171"/>
      <c r="H2502" s="171"/>
      <c r="N2502" s="189"/>
      <c r="O2502" s="189"/>
    </row>
    <row r="2503" spans="1:15" ht="16.2" thickBot="1">
      <c r="A2503" s="184"/>
      <c r="B2503" s="187"/>
      <c r="D2503" s="168"/>
      <c r="E2503" s="201"/>
      <c r="F2503" s="170"/>
      <c r="G2503" s="171"/>
      <c r="H2503" s="171"/>
      <c r="N2503" s="189"/>
      <c r="O2503" s="189"/>
    </row>
    <row r="2504" spans="1:15" ht="16.2" thickBot="1">
      <c r="A2504" s="184"/>
      <c r="B2504" s="187"/>
      <c r="D2504" s="168"/>
      <c r="E2504" s="201"/>
      <c r="F2504" s="170"/>
      <c r="G2504" s="171"/>
      <c r="H2504" s="171"/>
      <c r="N2504" s="189"/>
      <c r="O2504" s="189"/>
    </row>
    <row r="2505" spans="1:15" ht="16.2" thickBot="1">
      <c r="A2505" s="184"/>
      <c r="B2505" s="187"/>
      <c r="D2505" s="168"/>
      <c r="E2505" s="201"/>
      <c r="F2505" s="170"/>
      <c r="G2505" s="171"/>
      <c r="H2505" s="171"/>
      <c r="N2505" s="189"/>
      <c r="O2505" s="189"/>
    </row>
    <row r="2506" spans="1:15" ht="16.2" thickBot="1">
      <c r="A2506" s="184"/>
      <c r="B2506" s="187"/>
      <c r="D2506" s="168"/>
      <c r="E2506" s="201"/>
      <c r="F2506" s="170"/>
      <c r="G2506" s="171"/>
      <c r="H2506" s="171"/>
      <c r="N2506" s="189"/>
      <c r="O2506" s="189"/>
    </row>
    <row r="2507" spans="1:15" ht="16.2" thickBot="1">
      <c r="A2507" s="184"/>
      <c r="B2507" s="187"/>
      <c r="D2507" s="168"/>
      <c r="E2507" s="201"/>
      <c r="F2507" s="170"/>
      <c r="G2507" s="171"/>
      <c r="H2507" s="171"/>
      <c r="N2507" s="189"/>
      <c r="O2507" s="189"/>
    </row>
    <row r="2508" spans="1:15" ht="16.2" thickBot="1">
      <c r="A2508" s="184"/>
      <c r="B2508" s="187"/>
      <c r="D2508" s="168"/>
      <c r="E2508" s="201"/>
      <c r="F2508" s="170"/>
      <c r="G2508" s="171"/>
      <c r="H2508" s="171"/>
      <c r="N2508" s="189"/>
      <c r="O2508" s="189"/>
    </row>
    <row r="2509" spans="1:15" ht="16.2" thickBot="1">
      <c r="A2509" s="184"/>
      <c r="B2509" s="187"/>
      <c r="D2509" s="168"/>
      <c r="E2509" s="201"/>
      <c r="F2509" s="170"/>
      <c r="G2509" s="171"/>
      <c r="H2509" s="171"/>
      <c r="N2509" s="189"/>
      <c r="O2509" s="189"/>
    </row>
    <row r="2510" spans="1:15" ht="16.2" thickBot="1">
      <c r="A2510" s="184"/>
      <c r="B2510" s="187"/>
      <c r="D2510" s="168"/>
      <c r="E2510" s="201"/>
      <c r="F2510" s="170"/>
      <c r="G2510" s="171"/>
      <c r="H2510" s="171"/>
      <c r="N2510" s="189"/>
      <c r="O2510" s="189"/>
    </row>
    <row r="2511" spans="1:15" ht="16.2" thickBot="1">
      <c r="A2511" s="184"/>
      <c r="B2511" s="187"/>
      <c r="D2511" s="168"/>
      <c r="E2511" s="201"/>
      <c r="F2511" s="170"/>
      <c r="G2511" s="171"/>
      <c r="H2511" s="171"/>
      <c r="N2511" s="189"/>
      <c r="O2511" s="189"/>
    </row>
    <row r="2512" spans="1:15" ht="16.2" thickBot="1">
      <c r="A2512" s="184"/>
      <c r="B2512" s="187"/>
      <c r="D2512" s="168"/>
      <c r="E2512" s="201"/>
      <c r="F2512" s="170"/>
      <c r="G2512" s="171"/>
      <c r="H2512" s="171"/>
      <c r="N2512" s="189"/>
      <c r="O2512" s="189"/>
    </row>
    <row r="2513" spans="1:15" ht="16.2" thickBot="1">
      <c r="A2513" s="184"/>
      <c r="B2513" s="187"/>
      <c r="D2513" s="168"/>
      <c r="E2513" s="201"/>
      <c r="F2513" s="170"/>
      <c r="G2513" s="171"/>
      <c r="H2513" s="171"/>
      <c r="N2513" s="189"/>
      <c r="O2513" s="189"/>
    </row>
    <row r="2514" spans="1:15" ht="16.2" thickBot="1">
      <c r="A2514" s="184"/>
      <c r="B2514" s="187"/>
      <c r="D2514" s="168"/>
      <c r="E2514" s="201"/>
      <c r="F2514" s="170"/>
      <c r="G2514" s="171"/>
      <c r="H2514" s="171"/>
      <c r="N2514" s="189"/>
      <c r="O2514" s="189"/>
    </row>
    <row r="2515" spans="1:15" ht="16.2" thickBot="1">
      <c r="A2515" s="184"/>
      <c r="B2515" s="187"/>
      <c r="D2515" s="168"/>
      <c r="E2515" s="201"/>
      <c r="F2515" s="170"/>
      <c r="G2515" s="171"/>
      <c r="H2515" s="171"/>
      <c r="N2515" s="189"/>
      <c r="O2515" s="189"/>
    </row>
    <row r="2516" spans="1:15" ht="16.2" thickBot="1">
      <c r="A2516" s="184"/>
      <c r="B2516" s="187"/>
      <c r="D2516" s="168"/>
      <c r="E2516" s="201"/>
      <c r="F2516" s="170"/>
      <c r="G2516" s="171"/>
      <c r="H2516" s="171"/>
      <c r="N2516" s="189"/>
      <c r="O2516" s="189"/>
    </row>
    <row r="2517" spans="1:15" ht="16.2" thickBot="1">
      <c r="A2517" s="184"/>
      <c r="B2517" s="187"/>
      <c r="D2517" s="168"/>
      <c r="E2517" s="201"/>
      <c r="F2517" s="170"/>
      <c r="G2517" s="171"/>
      <c r="H2517" s="171"/>
      <c r="N2517" s="189"/>
      <c r="O2517" s="189"/>
    </row>
    <row r="2518" spans="1:15" ht="16.2" thickBot="1">
      <c r="A2518" s="184"/>
      <c r="B2518" s="187"/>
      <c r="D2518" s="168"/>
      <c r="E2518" s="201"/>
      <c r="F2518" s="170"/>
      <c r="G2518" s="171"/>
      <c r="H2518" s="171"/>
      <c r="N2518" s="189"/>
      <c r="O2518" s="189"/>
    </row>
    <row r="2519" spans="1:15" ht="16.2" thickBot="1">
      <c r="A2519" s="184"/>
      <c r="B2519" s="187"/>
      <c r="D2519" s="168"/>
      <c r="E2519" s="201"/>
      <c r="F2519" s="170"/>
      <c r="G2519" s="171"/>
      <c r="H2519" s="171"/>
      <c r="N2519" s="189"/>
      <c r="O2519" s="189"/>
    </row>
    <row r="2520" spans="1:15" ht="16.2" thickBot="1">
      <c r="A2520" s="184"/>
      <c r="B2520" s="187"/>
      <c r="D2520" s="168"/>
      <c r="E2520" s="201"/>
      <c r="F2520" s="170"/>
      <c r="G2520" s="171"/>
      <c r="H2520" s="171"/>
      <c r="N2520" s="189"/>
      <c r="O2520" s="189"/>
    </row>
    <row r="2521" spans="1:15" ht="16.2" thickBot="1">
      <c r="A2521" s="184"/>
      <c r="B2521" s="187"/>
      <c r="D2521" s="168"/>
      <c r="E2521" s="201"/>
      <c r="F2521" s="170"/>
      <c r="G2521" s="171"/>
      <c r="H2521" s="171"/>
      <c r="N2521" s="189"/>
      <c r="O2521" s="189"/>
    </row>
    <row r="2522" spans="1:15" ht="16.2" thickBot="1">
      <c r="A2522" s="184"/>
      <c r="B2522" s="187"/>
      <c r="D2522" s="168"/>
      <c r="E2522" s="201"/>
      <c r="F2522" s="170"/>
      <c r="G2522" s="171"/>
      <c r="H2522" s="171"/>
      <c r="N2522" s="189"/>
      <c r="O2522" s="189"/>
    </row>
    <row r="2523" spans="1:15" ht="16.2" thickBot="1">
      <c r="A2523" s="184"/>
      <c r="B2523" s="187"/>
      <c r="D2523" s="168"/>
      <c r="E2523" s="201"/>
      <c r="F2523" s="170"/>
      <c r="G2523" s="171"/>
      <c r="H2523" s="171"/>
      <c r="N2523" s="189"/>
      <c r="O2523" s="189"/>
    </row>
    <row r="2524" spans="1:15" ht="16.2" thickBot="1">
      <c r="A2524" s="184"/>
      <c r="B2524" s="187"/>
      <c r="D2524" s="168"/>
      <c r="E2524" s="201"/>
      <c r="F2524" s="170"/>
      <c r="G2524" s="171"/>
      <c r="H2524" s="171"/>
      <c r="N2524" s="189"/>
      <c r="O2524" s="189"/>
    </row>
    <row r="2525" spans="1:15" ht="16.2" thickBot="1">
      <c r="A2525" s="184"/>
      <c r="B2525" s="187"/>
      <c r="D2525" s="168"/>
      <c r="E2525" s="201"/>
      <c r="F2525" s="170"/>
      <c r="G2525" s="171"/>
      <c r="H2525" s="171"/>
      <c r="N2525" s="189"/>
      <c r="O2525" s="189"/>
    </row>
    <row r="2526" spans="1:15" ht="16.2" thickBot="1">
      <c r="A2526" s="184"/>
      <c r="B2526" s="187"/>
      <c r="D2526" s="168"/>
      <c r="E2526" s="201"/>
      <c r="F2526" s="170"/>
      <c r="G2526" s="171"/>
      <c r="H2526" s="171"/>
      <c r="N2526" s="189"/>
      <c r="O2526" s="189"/>
    </row>
    <row r="2527" spans="1:15" ht="16.2" thickBot="1">
      <c r="A2527" s="184"/>
      <c r="B2527" s="187"/>
      <c r="D2527" s="168"/>
      <c r="E2527" s="201"/>
      <c r="F2527" s="170"/>
      <c r="G2527" s="171"/>
      <c r="H2527" s="171"/>
      <c r="N2527" s="189"/>
      <c r="O2527" s="189"/>
    </row>
    <row r="2528" spans="1:15" ht="16.2" thickBot="1">
      <c r="A2528" s="184"/>
      <c r="B2528" s="187"/>
      <c r="D2528" s="168"/>
      <c r="E2528" s="201"/>
      <c r="F2528" s="170"/>
      <c r="G2528" s="171"/>
      <c r="H2528" s="171"/>
      <c r="N2528" s="189"/>
      <c r="O2528" s="189"/>
    </row>
    <row r="2529" spans="1:15" ht="16.2" thickBot="1">
      <c r="A2529" s="184"/>
      <c r="B2529" s="187"/>
      <c r="D2529" s="168"/>
      <c r="E2529" s="201"/>
      <c r="F2529" s="170"/>
      <c r="G2529" s="171"/>
      <c r="H2529" s="171"/>
      <c r="N2529" s="189"/>
      <c r="O2529" s="189"/>
    </row>
    <row r="2530" spans="1:15" ht="16.2" thickBot="1">
      <c r="A2530" s="184"/>
      <c r="B2530" s="187"/>
      <c r="D2530" s="168"/>
      <c r="E2530" s="201"/>
      <c r="F2530" s="170"/>
      <c r="G2530" s="171"/>
      <c r="H2530" s="171"/>
      <c r="N2530" s="189"/>
      <c r="O2530" s="189"/>
    </row>
    <row r="2531" spans="1:15" ht="16.2" thickBot="1">
      <c r="A2531" s="184"/>
      <c r="B2531" s="187"/>
      <c r="D2531" s="168"/>
      <c r="E2531" s="201"/>
      <c r="F2531" s="170"/>
      <c r="G2531" s="171"/>
      <c r="H2531" s="171"/>
      <c r="N2531" s="189"/>
      <c r="O2531" s="189"/>
    </row>
    <row r="2532" spans="1:15" ht="16.2" thickBot="1">
      <c r="A2532" s="184"/>
      <c r="B2532" s="187"/>
      <c r="D2532" s="168"/>
      <c r="E2532" s="201"/>
      <c r="F2532" s="170"/>
      <c r="G2532" s="171"/>
      <c r="H2532" s="171"/>
      <c r="N2532" s="189"/>
      <c r="O2532" s="189"/>
    </row>
    <row r="2533" spans="1:15" ht="16.2" thickBot="1">
      <c r="A2533" s="184"/>
      <c r="B2533" s="187"/>
      <c r="D2533" s="168"/>
      <c r="E2533" s="201"/>
      <c r="F2533" s="170"/>
      <c r="G2533" s="171"/>
      <c r="H2533" s="171"/>
      <c r="N2533" s="189"/>
      <c r="O2533" s="189"/>
    </row>
    <row r="2534" spans="1:15" ht="16.2" thickBot="1">
      <c r="A2534" s="184"/>
      <c r="B2534" s="187"/>
      <c r="D2534" s="168"/>
      <c r="E2534" s="201"/>
      <c r="F2534" s="170"/>
      <c r="G2534" s="171"/>
      <c r="H2534" s="171"/>
      <c r="N2534" s="189"/>
      <c r="O2534" s="189"/>
    </row>
    <row r="2535" spans="1:15" ht="16.2" thickBot="1">
      <c r="A2535" s="184"/>
      <c r="B2535" s="187"/>
      <c r="D2535" s="168"/>
      <c r="E2535" s="201"/>
      <c r="F2535" s="170"/>
      <c r="G2535" s="171"/>
      <c r="H2535" s="171"/>
      <c r="N2535" s="189"/>
      <c r="O2535" s="189"/>
    </row>
    <row r="2536" spans="1:15" ht="16.2" thickBot="1">
      <c r="A2536" s="184"/>
      <c r="B2536" s="187"/>
      <c r="D2536" s="168"/>
      <c r="E2536" s="201"/>
      <c r="F2536" s="170"/>
      <c r="G2536" s="171"/>
      <c r="H2536" s="171"/>
      <c r="N2536" s="189"/>
      <c r="O2536" s="189"/>
    </row>
    <row r="2537" spans="1:15" ht="16.2" thickBot="1">
      <c r="A2537" s="184"/>
      <c r="B2537" s="187"/>
      <c r="D2537" s="168"/>
      <c r="E2537" s="201"/>
      <c r="F2537" s="170"/>
      <c r="G2537" s="171"/>
      <c r="H2537" s="171"/>
      <c r="N2537" s="189"/>
      <c r="O2537" s="189"/>
    </row>
    <row r="2538" spans="1:15" ht="16.2" thickBot="1">
      <c r="A2538" s="184"/>
      <c r="B2538" s="187"/>
      <c r="D2538" s="168"/>
      <c r="E2538" s="201"/>
      <c r="F2538" s="170"/>
      <c r="G2538" s="171"/>
      <c r="H2538" s="171"/>
      <c r="N2538" s="189"/>
      <c r="O2538" s="189"/>
    </row>
    <row r="2539" spans="1:15" ht="16.2" thickBot="1">
      <c r="A2539" s="184"/>
      <c r="B2539" s="187"/>
      <c r="D2539" s="168"/>
      <c r="E2539" s="201"/>
      <c r="F2539" s="170"/>
      <c r="G2539" s="171"/>
      <c r="H2539" s="171"/>
      <c r="N2539" s="189"/>
      <c r="O2539" s="189"/>
    </row>
    <row r="2540" spans="1:15" ht="16.2" thickBot="1">
      <c r="A2540" s="184"/>
      <c r="B2540" s="187"/>
      <c r="D2540" s="168"/>
      <c r="E2540" s="201"/>
      <c r="F2540" s="170"/>
      <c r="G2540" s="171"/>
      <c r="H2540" s="171"/>
      <c r="N2540" s="189"/>
      <c r="O2540" s="189"/>
    </row>
    <row r="2541" spans="1:15" ht="16.2" thickBot="1">
      <c r="A2541" s="184"/>
      <c r="B2541" s="187"/>
      <c r="D2541" s="168"/>
      <c r="E2541" s="201"/>
      <c r="F2541" s="170"/>
      <c r="G2541" s="171"/>
      <c r="H2541" s="171"/>
      <c r="N2541" s="189"/>
      <c r="O2541" s="189"/>
    </row>
    <row r="2542" spans="1:15" ht="16.2" thickBot="1">
      <c r="A2542" s="184"/>
      <c r="B2542" s="187"/>
      <c r="D2542" s="168"/>
      <c r="E2542" s="201"/>
      <c r="F2542" s="170"/>
      <c r="G2542" s="171"/>
      <c r="H2542" s="171"/>
      <c r="N2542" s="189"/>
      <c r="O2542" s="189"/>
    </row>
    <row r="2543" spans="1:15" ht="16.2" thickBot="1">
      <c r="A2543" s="184"/>
      <c r="B2543" s="187"/>
      <c r="D2543" s="168"/>
      <c r="E2543" s="201"/>
      <c r="F2543" s="170"/>
      <c r="G2543" s="171"/>
      <c r="H2543" s="171"/>
      <c r="N2543" s="189"/>
      <c r="O2543" s="189"/>
    </row>
    <row r="2544" spans="1:15" ht="16.2" thickBot="1">
      <c r="A2544" s="184"/>
      <c r="B2544" s="187"/>
      <c r="D2544" s="168"/>
      <c r="E2544" s="201"/>
      <c r="F2544" s="170"/>
      <c r="G2544" s="171"/>
      <c r="H2544" s="171"/>
      <c r="N2544" s="189"/>
      <c r="O2544" s="189"/>
    </row>
    <row r="2545" spans="1:15" ht="16.2" thickBot="1">
      <c r="A2545" s="184"/>
      <c r="B2545" s="187"/>
      <c r="D2545" s="168"/>
      <c r="E2545" s="201"/>
      <c r="F2545" s="170"/>
      <c r="G2545" s="171"/>
      <c r="H2545" s="171"/>
      <c r="N2545" s="189"/>
      <c r="O2545" s="189"/>
    </row>
    <row r="2546" spans="1:15" ht="16.2" thickBot="1">
      <c r="A2546" s="184"/>
      <c r="B2546" s="187"/>
      <c r="D2546" s="168"/>
      <c r="E2546" s="201"/>
      <c r="F2546" s="170"/>
      <c r="G2546" s="171"/>
      <c r="H2546" s="171"/>
      <c r="N2546" s="189"/>
      <c r="O2546" s="189"/>
    </row>
    <row r="2547" spans="1:15" ht="16.2" thickBot="1">
      <c r="A2547" s="184"/>
      <c r="B2547" s="187"/>
      <c r="D2547" s="168"/>
      <c r="E2547" s="201"/>
      <c r="F2547" s="170"/>
      <c r="G2547" s="171"/>
      <c r="H2547" s="171"/>
      <c r="N2547" s="189"/>
      <c r="O2547" s="189"/>
    </row>
    <row r="2548" spans="1:15" ht="16.2" thickBot="1">
      <c r="A2548" s="184"/>
      <c r="B2548" s="187"/>
      <c r="D2548" s="168"/>
      <c r="E2548" s="201"/>
      <c r="F2548" s="170"/>
      <c r="G2548" s="171"/>
      <c r="H2548" s="171"/>
      <c r="N2548" s="189"/>
      <c r="O2548" s="189"/>
    </row>
    <row r="2549" spans="1:15" ht="16.2" thickBot="1">
      <c r="A2549" s="184"/>
      <c r="B2549" s="187"/>
      <c r="D2549" s="168"/>
      <c r="E2549" s="201"/>
      <c r="F2549" s="170"/>
      <c r="G2549" s="171"/>
      <c r="H2549" s="171"/>
      <c r="N2549" s="189"/>
      <c r="O2549" s="189"/>
    </row>
    <row r="2550" spans="1:15" ht="16.2" thickBot="1">
      <c r="A2550" s="184"/>
      <c r="B2550" s="187"/>
      <c r="D2550" s="168"/>
      <c r="E2550" s="201"/>
      <c r="F2550" s="170"/>
      <c r="G2550" s="171"/>
      <c r="H2550" s="171"/>
      <c r="N2550" s="189"/>
      <c r="O2550" s="189"/>
    </row>
    <row r="2551" spans="1:15" ht="16.2" thickBot="1">
      <c r="A2551" s="184"/>
      <c r="B2551" s="187"/>
      <c r="D2551" s="168"/>
      <c r="E2551" s="201"/>
      <c r="F2551" s="170"/>
      <c r="G2551" s="171"/>
      <c r="H2551" s="171"/>
      <c r="N2551" s="189"/>
      <c r="O2551" s="189"/>
    </row>
    <row r="2552" spans="1:15" ht="16.2" thickBot="1">
      <c r="A2552" s="184"/>
      <c r="B2552" s="187"/>
      <c r="D2552" s="168"/>
      <c r="E2552" s="201"/>
      <c r="F2552" s="170"/>
      <c r="G2552" s="171"/>
      <c r="H2552" s="171"/>
      <c r="N2552" s="189"/>
      <c r="O2552" s="189"/>
    </row>
    <row r="2553" spans="1:15" ht="16.2" thickBot="1">
      <c r="A2553" s="184"/>
      <c r="B2553" s="187"/>
      <c r="D2553" s="168"/>
      <c r="E2553" s="201"/>
      <c r="F2553" s="170"/>
      <c r="G2553" s="171"/>
      <c r="H2553" s="171"/>
      <c r="N2553" s="189"/>
      <c r="O2553" s="189"/>
    </row>
    <row r="2554" spans="1:15" ht="16.2" thickBot="1">
      <c r="A2554" s="184"/>
      <c r="B2554" s="187"/>
      <c r="D2554" s="168"/>
      <c r="E2554" s="201"/>
      <c r="F2554" s="170"/>
      <c r="G2554" s="171"/>
      <c r="H2554" s="171"/>
      <c r="N2554" s="189"/>
      <c r="O2554" s="189"/>
    </row>
    <row r="2555" spans="1:15" ht="16.2" thickBot="1">
      <c r="A2555" s="184"/>
      <c r="B2555" s="187"/>
      <c r="D2555" s="168"/>
      <c r="E2555" s="201"/>
      <c r="F2555" s="170"/>
      <c r="G2555" s="171"/>
      <c r="H2555" s="171"/>
      <c r="N2555" s="189"/>
      <c r="O2555" s="189"/>
    </row>
    <row r="2556" spans="1:15" ht="16.2" thickBot="1">
      <c r="A2556" s="184"/>
      <c r="B2556" s="187"/>
      <c r="D2556" s="168"/>
      <c r="E2556" s="201"/>
      <c r="F2556" s="170"/>
      <c r="G2556" s="171"/>
      <c r="H2556" s="171"/>
      <c r="N2556" s="189"/>
      <c r="O2556" s="189"/>
    </row>
    <row r="2557" spans="1:15" ht="16.2" thickBot="1">
      <c r="A2557" s="184"/>
      <c r="B2557" s="187"/>
      <c r="D2557" s="168"/>
      <c r="E2557" s="201"/>
      <c r="F2557" s="170"/>
      <c r="G2557" s="171"/>
      <c r="H2557" s="171"/>
      <c r="N2557" s="189"/>
      <c r="O2557" s="189"/>
    </row>
    <row r="2558" spans="1:15" ht="16.2" thickBot="1">
      <c r="A2558" s="184"/>
      <c r="B2558" s="187"/>
      <c r="D2558" s="168"/>
      <c r="E2558" s="201"/>
      <c r="F2558" s="170"/>
      <c r="G2558" s="171"/>
      <c r="H2558" s="171"/>
      <c r="N2558" s="189"/>
      <c r="O2558" s="189"/>
    </row>
    <row r="2559" spans="1:15" ht="16.2" thickBot="1">
      <c r="A2559" s="184"/>
      <c r="B2559" s="187"/>
      <c r="D2559" s="168"/>
      <c r="E2559" s="201"/>
      <c r="F2559" s="170"/>
      <c r="G2559" s="171"/>
      <c r="H2559" s="171"/>
      <c r="N2559" s="189"/>
      <c r="O2559" s="189"/>
    </row>
    <row r="2560" spans="1:15" ht="16.2" thickBot="1">
      <c r="A2560" s="184"/>
      <c r="B2560" s="187"/>
      <c r="D2560" s="168"/>
      <c r="E2560" s="201"/>
      <c r="F2560" s="170"/>
      <c r="G2560" s="171"/>
      <c r="H2560" s="171"/>
      <c r="N2560" s="189"/>
      <c r="O2560" s="189"/>
    </row>
    <row r="2561" spans="1:15" ht="16.2" thickBot="1">
      <c r="A2561" s="184"/>
      <c r="B2561" s="187"/>
      <c r="D2561" s="168"/>
      <c r="E2561" s="201"/>
      <c r="F2561" s="170"/>
      <c r="G2561" s="171"/>
      <c r="H2561" s="171"/>
      <c r="N2561" s="189"/>
      <c r="O2561" s="189"/>
    </row>
    <row r="2562" spans="1:15" ht="16.2" thickBot="1">
      <c r="A2562" s="184"/>
      <c r="B2562" s="187"/>
      <c r="D2562" s="168"/>
      <c r="E2562" s="201"/>
      <c r="F2562" s="170"/>
      <c r="G2562" s="171"/>
      <c r="H2562" s="171"/>
      <c r="N2562" s="189"/>
      <c r="O2562" s="189"/>
    </row>
    <row r="2563" spans="1:15" ht="16.2" thickBot="1">
      <c r="A2563" s="184"/>
      <c r="B2563" s="187"/>
      <c r="D2563" s="168"/>
      <c r="E2563" s="201"/>
      <c r="F2563" s="170"/>
      <c r="G2563" s="171"/>
      <c r="H2563" s="171"/>
      <c r="N2563" s="189"/>
      <c r="O2563" s="189"/>
    </row>
    <row r="2564" spans="1:15" ht="16.2" thickBot="1">
      <c r="A2564" s="184"/>
      <c r="B2564" s="187"/>
      <c r="D2564" s="168"/>
      <c r="E2564" s="201"/>
      <c r="F2564" s="170"/>
      <c r="G2564" s="171"/>
      <c r="H2564" s="171"/>
      <c r="N2564" s="189"/>
      <c r="O2564" s="189"/>
    </row>
    <row r="2565" spans="1:15" ht="16.2" thickBot="1">
      <c r="A2565" s="184"/>
      <c r="B2565" s="187"/>
      <c r="D2565" s="168"/>
      <c r="E2565" s="201"/>
      <c r="F2565" s="170"/>
      <c r="G2565" s="171"/>
      <c r="H2565" s="171"/>
      <c r="N2565" s="189"/>
      <c r="O2565" s="189"/>
    </row>
    <row r="2566" spans="1:15" ht="16.2" thickBot="1">
      <c r="A2566" s="184"/>
      <c r="B2566" s="187"/>
      <c r="D2566" s="168"/>
      <c r="E2566" s="201"/>
      <c r="F2566" s="170"/>
      <c r="G2566" s="171"/>
      <c r="H2566" s="171"/>
      <c r="N2566" s="189"/>
      <c r="O2566" s="189"/>
    </row>
    <row r="2567" spans="1:15" ht="16.2" thickBot="1">
      <c r="A2567" s="184"/>
      <c r="B2567" s="187"/>
      <c r="D2567" s="168"/>
      <c r="E2567" s="201"/>
      <c r="F2567" s="170"/>
      <c r="G2567" s="171"/>
      <c r="H2567" s="171"/>
      <c r="N2567" s="189"/>
      <c r="O2567" s="189"/>
    </row>
    <row r="2568" spans="1:15" ht="16.2" thickBot="1">
      <c r="A2568" s="184"/>
      <c r="B2568" s="187"/>
      <c r="D2568" s="168"/>
      <c r="E2568" s="201"/>
      <c r="F2568" s="170"/>
      <c r="G2568" s="171"/>
      <c r="H2568" s="171"/>
      <c r="N2568" s="189"/>
      <c r="O2568" s="189"/>
    </row>
    <row r="2569" spans="1:15" ht="16.2" thickBot="1">
      <c r="A2569" s="184"/>
      <c r="B2569" s="187"/>
      <c r="D2569" s="168"/>
      <c r="E2569" s="201"/>
      <c r="F2569" s="170"/>
      <c r="G2569" s="171"/>
      <c r="H2569" s="171"/>
      <c r="N2569" s="189"/>
      <c r="O2569" s="189"/>
    </row>
    <row r="2570" spans="1:15" ht="16.2" thickBot="1">
      <c r="A2570" s="184"/>
      <c r="B2570" s="187"/>
      <c r="D2570" s="168"/>
      <c r="E2570" s="201"/>
      <c r="F2570" s="170"/>
      <c r="G2570" s="171"/>
      <c r="H2570" s="171"/>
      <c r="N2570" s="189"/>
      <c r="O2570" s="189"/>
    </row>
    <row r="2571" spans="1:15" ht="16.2" thickBot="1">
      <c r="A2571" s="184"/>
      <c r="B2571" s="187"/>
      <c r="D2571" s="168"/>
      <c r="E2571" s="201"/>
      <c r="F2571" s="170"/>
      <c r="G2571" s="171"/>
      <c r="H2571" s="171"/>
      <c r="N2571" s="189"/>
      <c r="O2571" s="189"/>
    </row>
    <row r="2572" spans="1:15" ht="16.2" thickBot="1">
      <c r="A2572" s="184"/>
      <c r="B2572" s="187"/>
      <c r="D2572" s="168"/>
      <c r="E2572" s="201"/>
      <c r="F2572" s="170"/>
      <c r="G2572" s="171"/>
      <c r="H2572" s="171"/>
      <c r="N2572" s="189"/>
      <c r="O2572" s="189"/>
    </row>
    <row r="2573" spans="1:15" ht="16.2" thickBot="1">
      <c r="A2573" s="184"/>
      <c r="B2573" s="187"/>
      <c r="D2573" s="168"/>
      <c r="E2573" s="201"/>
      <c r="F2573" s="170"/>
      <c r="G2573" s="171"/>
      <c r="H2573" s="171"/>
      <c r="N2573" s="189"/>
      <c r="O2573" s="189"/>
    </row>
    <row r="2574" spans="1:15" ht="16.2" thickBot="1">
      <c r="A2574" s="184"/>
      <c r="B2574" s="187"/>
      <c r="D2574" s="168"/>
      <c r="E2574" s="201"/>
      <c r="F2574" s="170"/>
      <c r="G2574" s="171"/>
      <c r="H2574" s="171"/>
      <c r="N2574" s="189"/>
      <c r="O2574" s="189"/>
    </row>
    <row r="2575" spans="1:15" ht="16.2" thickBot="1">
      <c r="A2575" s="184"/>
      <c r="B2575" s="187"/>
      <c r="D2575" s="168"/>
      <c r="E2575" s="201"/>
      <c r="F2575" s="170"/>
      <c r="G2575" s="171"/>
      <c r="H2575" s="171"/>
      <c r="N2575" s="189"/>
      <c r="O2575" s="189"/>
    </row>
    <row r="2576" spans="1:15" ht="16.2" thickBot="1">
      <c r="A2576" s="184"/>
      <c r="B2576" s="187"/>
      <c r="D2576" s="168"/>
      <c r="E2576" s="201"/>
      <c r="F2576" s="170"/>
      <c r="G2576" s="171"/>
      <c r="H2576" s="171"/>
      <c r="N2576" s="189"/>
      <c r="O2576" s="189"/>
    </row>
    <row r="2577" spans="1:15" ht="16.2" thickBot="1">
      <c r="A2577" s="184"/>
      <c r="B2577" s="187"/>
      <c r="D2577" s="168"/>
      <c r="E2577" s="201"/>
      <c r="F2577" s="170"/>
      <c r="G2577" s="171"/>
      <c r="H2577" s="171"/>
      <c r="N2577" s="189"/>
      <c r="O2577" s="189"/>
    </row>
    <row r="2578" spans="1:15" ht="16.2" thickBot="1">
      <c r="A2578" s="184"/>
      <c r="B2578" s="187"/>
      <c r="D2578" s="168"/>
      <c r="E2578" s="201"/>
      <c r="F2578" s="170"/>
      <c r="G2578" s="171"/>
      <c r="H2578" s="171"/>
      <c r="N2578" s="189"/>
      <c r="O2578" s="189"/>
    </row>
    <row r="2579" spans="1:15" ht="16.2" thickBot="1">
      <c r="A2579" s="184"/>
      <c r="B2579" s="187"/>
      <c r="D2579" s="168"/>
      <c r="E2579" s="201"/>
      <c r="F2579" s="170"/>
      <c r="G2579" s="171"/>
      <c r="H2579" s="171"/>
      <c r="N2579" s="189"/>
      <c r="O2579" s="189"/>
    </row>
    <row r="2580" spans="1:15" ht="16.2" thickBot="1">
      <c r="A2580" s="184"/>
      <c r="B2580" s="187"/>
      <c r="D2580" s="168"/>
      <c r="E2580" s="201"/>
      <c r="F2580" s="170"/>
      <c r="G2580" s="171"/>
      <c r="H2580" s="171"/>
      <c r="N2580" s="189"/>
      <c r="O2580" s="189"/>
    </row>
    <row r="2581" spans="1:15" ht="16.2" thickBot="1">
      <c r="A2581" s="184"/>
      <c r="B2581" s="187"/>
      <c r="D2581" s="168"/>
      <c r="E2581" s="201"/>
      <c r="F2581" s="170"/>
      <c r="G2581" s="171"/>
      <c r="H2581" s="171"/>
      <c r="N2581" s="189"/>
      <c r="O2581" s="189"/>
    </row>
    <row r="2582" spans="1:15" ht="16.2" thickBot="1">
      <c r="A2582" s="184"/>
      <c r="B2582" s="187"/>
      <c r="D2582" s="168"/>
      <c r="E2582" s="201"/>
      <c r="F2582" s="170"/>
      <c r="G2582" s="171"/>
      <c r="H2582" s="171"/>
      <c r="N2582" s="189"/>
      <c r="O2582" s="189"/>
    </row>
    <row r="2583" spans="1:15" ht="16.2" thickBot="1">
      <c r="A2583" s="184"/>
      <c r="B2583" s="187"/>
      <c r="D2583" s="168"/>
      <c r="E2583" s="201"/>
      <c r="F2583" s="170"/>
      <c r="G2583" s="171"/>
      <c r="H2583" s="171"/>
      <c r="N2583" s="189"/>
      <c r="O2583" s="189"/>
    </row>
    <row r="2584" spans="1:15" ht="16.2" thickBot="1">
      <c r="A2584" s="184"/>
      <c r="B2584" s="187"/>
      <c r="D2584" s="168"/>
      <c r="E2584" s="201"/>
      <c r="F2584" s="170"/>
      <c r="G2584" s="171"/>
      <c r="H2584" s="171"/>
      <c r="N2584" s="189"/>
      <c r="O2584" s="189"/>
    </row>
    <row r="2585" spans="1:15" ht="16.2" thickBot="1">
      <c r="A2585" s="184"/>
      <c r="B2585" s="187"/>
      <c r="D2585" s="168"/>
      <c r="E2585" s="201"/>
      <c r="F2585" s="170"/>
      <c r="G2585" s="171"/>
      <c r="H2585" s="171"/>
      <c r="N2585" s="189"/>
      <c r="O2585" s="189"/>
    </row>
    <row r="2586" spans="1:15" ht="16.2" thickBot="1">
      <c r="A2586" s="184"/>
      <c r="B2586" s="187"/>
      <c r="D2586" s="168"/>
      <c r="E2586" s="201"/>
      <c r="F2586" s="170"/>
      <c r="G2586" s="171"/>
      <c r="H2586" s="171"/>
      <c r="N2586" s="189"/>
      <c r="O2586" s="189"/>
    </row>
    <row r="2587" spans="1:15" ht="16.2" thickBot="1">
      <c r="A2587" s="184"/>
      <c r="B2587" s="187"/>
      <c r="D2587" s="168"/>
      <c r="E2587" s="201"/>
      <c r="F2587" s="170"/>
      <c r="G2587" s="171"/>
      <c r="H2587" s="171"/>
      <c r="N2587" s="189"/>
      <c r="O2587" s="189"/>
    </row>
    <row r="2588" spans="1:15" ht="16.2" thickBot="1">
      <c r="A2588" s="184"/>
      <c r="B2588" s="187"/>
      <c r="D2588" s="168"/>
      <c r="E2588" s="201"/>
      <c r="F2588" s="170"/>
      <c r="G2588" s="171"/>
      <c r="H2588" s="171"/>
      <c r="N2588" s="189"/>
      <c r="O2588" s="189"/>
    </row>
    <row r="2589" spans="1:15" ht="16.2" thickBot="1">
      <c r="A2589" s="184"/>
      <c r="B2589" s="187"/>
      <c r="D2589" s="168"/>
      <c r="E2589" s="201"/>
      <c r="F2589" s="170"/>
      <c r="G2589" s="171"/>
      <c r="H2589" s="171"/>
      <c r="N2589" s="189"/>
      <c r="O2589" s="189"/>
    </row>
    <row r="2590" spans="1:15" ht="16.2" thickBot="1">
      <c r="A2590" s="184"/>
      <c r="B2590" s="187"/>
      <c r="D2590" s="168"/>
      <c r="E2590" s="201"/>
      <c r="F2590" s="170"/>
      <c r="G2590" s="171"/>
      <c r="H2590" s="171"/>
      <c r="N2590" s="189"/>
      <c r="O2590" s="189"/>
    </row>
    <row r="2591" spans="1:15" ht="16.2" thickBot="1">
      <c r="A2591" s="184"/>
      <c r="B2591" s="187"/>
      <c r="D2591" s="168"/>
      <c r="E2591" s="201"/>
      <c r="F2591" s="170"/>
      <c r="G2591" s="171"/>
      <c r="H2591" s="171"/>
      <c r="N2591" s="189"/>
      <c r="O2591" s="189"/>
    </row>
    <row r="2592" spans="1:15" ht="16.2" thickBot="1">
      <c r="A2592" s="184"/>
      <c r="B2592" s="187"/>
      <c r="D2592" s="168"/>
      <c r="E2592" s="201"/>
      <c r="F2592" s="170"/>
      <c r="G2592" s="171"/>
      <c r="H2592" s="171"/>
      <c r="N2592" s="189"/>
      <c r="O2592" s="189"/>
    </row>
    <row r="2593" spans="1:15" ht="16.2" thickBot="1">
      <c r="A2593" s="184"/>
      <c r="B2593" s="187"/>
      <c r="D2593" s="168"/>
      <c r="E2593" s="201"/>
      <c r="F2593" s="170"/>
      <c r="G2593" s="171"/>
      <c r="H2593" s="171"/>
      <c r="N2593" s="189"/>
      <c r="O2593" s="189"/>
    </row>
    <row r="2594" spans="1:15" ht="16.2" thickBot="1">
      <c r="A2594" s="184"/>
      <c r="B2594" s="187"/>
      <c r="D2594" s="168"/>
      <c r="E2594" s="201"/>
      <c r="F2594" s="170"/>
      <c r="G2594" s="171"/>
      <c r="H2594" s="171"/>
      <c r="N2594" s="189"/>
      <c r="O2594" s="189"/>
    </row>
    <row r="2595" spans="1:15" ht="16.2" thickBot="1">
      <c r="A2595" s="184"/>
      <c r="B2595" s="187"/>
      <c r="D2595" s="168"/>
      <c r="E2595" s="201"/>
      <c r="F2595" s="170"/>
      <c r="G2595" s="171"/>
      <c r="H2595" s="171"/>
      <c r="N2595" s="189"/>
      <c r="O2595" s="189"/>
    </row>
    <row r="2596" spans="1:15" ht="16.2" thickBot="1">
      <c r="A2596" s="184"/>
      <c r="B2596" s="187"/>
      <c r="D2596" s="168"/>
      <c r="E2596" s="201"/>
      <c r="F2596" s="170"/>
      <c r="G2596" s="171"/>
      <c r="H2596" s="171"/>
      <c r="N2596" s="189"/>
      <c r="O2596" s="189"/>
    </row>
    <row r="2597" spans="1:15" ht="16.2" thickBot="1">
      <c r="A2597" s="184"/>
      <c r="B2597" s="187"/>
      <c r="D2597" s="168"/>
      <c r="E2597" s="201"/>
      <c r="F2597" s="170"/>
      <c r="G2597" s="171"/>
      <c r="H2597" s="171"/>
      <c r="N2597" s="189"/>
      <c r="O2597" s="189"/>
    </row>
    <row r="2598" spans="1:15" ht="16.2" thickBot="1">
      <c r="A2598" s="184"/>
      <c r="B2598" s="187"/>
      <c r="D2598" s="168"/>
      <c r="E2598" s="201"/>
      <c r="F2598" s="170"/>
      <c r="G2598" s="171"/>
      <c r="H2598" s="171"/>
      <c r="N2598" s="189"/>
      <c r="O2598" s="189"/>
    </row>
    <row r="2599" spans="1:15" ht="16.2" thickBot="1">
      <c r="A2599" s="184"/>
      <c r="B2599" s="187"/>
      <c r="D2599" s="168"/>
      <c r="E2599" s="201"/>
      <c r="F2599" s="170"/>
      <c r="G2599" s="171"/>
      <c r="H2599" s="171"/>
      <c r="N2599" s="189"/>
      <c r="O2599" s="189"/>
    </row>
    <row r="2600" spans="1:15" ht="16.2" thickBot="1">
      <c r="A2600" s="184"/>
      <c r="B2600" s="187"/>
      <c r="D2600" s="168"/>
      <c r="E2600" s="201"/>
      <c r="F2600" s="170"/>
      <c r="G2600" s="171"/>
      <c r="H2600" s="171"/>
      <c r="N2600" s="189"/>
      <c r="O2600" s="189"/>
    </row>
    <row r="2601" spans="1:15" ht="16.2" thickBot="1">
      <c r="A2601" s="184"/>
      <c r="B2601" s="187"/>
      <c r="D2601" s="168"/>
      <c r="E2601" s="201"/>
      <c r="F2601" s="170"/>
      <c r="G2601" s="171"/>
      <c r="H2601" s="171"/>
      <c r="N2601" s="189"/>
      <c r="O2601" s="189"/>
    </row>
    <row r="2602" spans="1:15" ht="16.2" thickBot="1">
      <c r="A2602" s="184"/>
      <c r="B2602" s="187"/>
      <c r="D2602" s="168"/>
      <c r="E2602" s="201"/>
      <c r="F2602" s="170"/>
      <c r="G2602" s="171"/>
      <c r="H2602" s="171"/>
      <c r="N2602" s="189"/>
      <c r="O2602" s="189"/>
    </row>
    <row r="2603" spans="1:15" ht="16.2" thickBot="1">
      <c r="A2603" s="184"/>
      <c r="B2603" s="187"/>
      <c r="D2603" s="168"/>
      <c r="E2603" s="201"/>
      <c r="F2603" s="170"/>
      <c r="G2603" s="171"/>
      <c r="H2603" s="171"/>
      <c r="N2603" s="189"/>
      <c r="O2603" s="189"/>
    </row>
    <row r="2604" spans="1:15" ht="16.2" thickBot="1">
      <c r="A2604" s="184"/>
      <c r="B2604" s="187"/>
      <c r="D2604" s="168"/>
      <c r="E2604" s="201"/>
      <c r="F2604" s="170"/>
      <c r="G2604" s="171"/>
      <c r="H2604" s="171"/>
      <c r="N2604" s="189"/>
      <c r="O2604" s="189"/>
    </row>
    <row r="2605" spans="1:15" ht="16.2" thickBot="1">
      <c r="A2605" s="184"/>
      <c r="B2605" s="187"/>
      <c r="D2605" s="168"/>
      <c r="E2605" s="201"/>
      <c r="F2605" s="170"/>
      <c r="G2605" s="171"/>
      <c r="H2605" s="171"/>
      <c r="N2605" s="189"/>
      <c r="O2605" s="189"/>
    </row>
    <row r="2606" spans="1:15" ht="16.2" thickBot="1">
      <c r="A2606" s="184"/>
      <c r="B2606" s="187"/>
      <c r="D2606" s="168"/>
      <c r="E2606" s="201"/>
      <c r="F2606" s="170"/>
      <c r="G2606" s="171"/>
      <c r="H2606" s="171"/>
      <c r="N2606" s="189"/>
      <c r="O2606" s="189"/>
    </row>
    <row r="2607" spans="1:15" ht="16.2" thickBot="1">
      <c r="A2607" s="184"/>
      <c r="B2607" s="187"/>
      <c r="D2607" s="168"/>
      <c r="E2607" s="201"/>
      <c r="F2607" s="170"/>
      <c r="G2607" s="171"/>
      <c r="H2607" s="171"/>
      <c r="N2607" s="189"/>
      <c r="O2607" s="189"/>
    </row>
    <row r="2608" spans="1:15" ht="16.2" thickBot="1">
      <c r="A2608" s="184"/>
      <c r="B2608" s="187"/>
      <c r="D2608" s="168"/>
      <c r="E2608" s="201"/>
      <c r="F2608" s="170"/>
      <c r="G2608" s="171"/>
      <c r="H2608" s="171"/>
      <c r="N2608" s="189"/>
      <c r="O2608" s="189"/>
    </row>
    <row r="2609" spans="1:15" ht="16.2" thickBot="1">
      <c r="A2609" s="184"/>
      <c r="B2609" s="187"/>
      <c r="D2609" s="168"/>
      <c r="E2609" s="201"/>
      <c r="F2609" s="170"/>
      <c r="G2609" s="171"/>
      <c r="H2609" s="171"/>
      <c r="N2609" s="189"/>
      <c r="O2609" s="189"/>
    </row>
    <row r="2610" spans="1:15" ht="16.2" thickBot="1">
      <c r="A2610" s="184"/>
      <c r="B2610" s="187"/>
      <c r="D2610" s="168"/>
      <c r="E2610" s="201"/>
      <c r="F2610" s="170"/>
      <c r="G2610" s="171"/>
      <c r="H2610" s="171"/>
      <c r="N2610" s="189"/>
      <c r="O2610" s="189"/>
    </row>
    <row r="2611" spans="1:15" ht="16.2" thickBot="1">
      <c r="A2611" s="184"/>
      <c r="B2611" s="187"/>
      <c r="D2611" s="168"/>
      <c r="E2611" s="201"/>
      <c r="F2611" s="170"/>
      <c r="G2611" s="171"/>
      <c r="H2611" s="171"/>
      <c r="N2611" s="189"/>
      <c r="O2611" s="189"/>
    </row>
    <row r="2612" spans="1:15" ht="16.2" thickBot="1">
      <c r="A2612" s="184"/>
      <c r="B2612" s="187"/>
      <c r="D2612" s="168"/>
      <c r="E2612" s="201"/>
      <c r="F2612" s="170"/>
      <c r="G2612" s="171"/>
      <c r="H2612" s="171"/>
      <c r="N2612" s="189"/>
      <c r="O2612" s="189"/>
    </row>
    <row r="2613" spans="1:15" ht="16.2" thickBot="1">
      <c r="A2613" s="184"/>
      <c r="B2613" s="187"/>
      <c r="D2613" s="168"/>
      <c r="E2613" s="201"/>
      <c r="F2613" s="170"/>
      <c r="G2613" s="171"/>
      <c r="H2613" s="171"/>
      <c r="N2613" s="189"/>
      <c r="O2613" s="189"/>
    </row>
    <row r="2614" spans="1:15" ht="16.2" thickBot="1">
      <c r="A2614" s="184"/>
      <c r="B2614" s="187"/>
      <c r="D2614" s="168"/>
      <c r="E2614" s="201"/>
      <c r="F2614" s="170"/>
      <c r="G2614" s="171"/>
      <c r="H2614" s="171"/>
      <c r="N2614" s="189"/>
      <c r="O2614" s="189"/>
    </row>
    <row r="2615" spans="1:15" ht="16.2" thickBot="1">
      <c r="A2615" s="184"/>
      <c r="B2615" s="187"/>
      <c r="D2615" s="168"/>
      <c r="E2615" s="201"/>
      <c r="F2615" s="170"/>
      <c r="G2615" s="171"/>
      <c r="H2615" s="171"/>
      <c r="N2615" s="189"/>
      <c r="O2615" s="189"/>
    </row>
    <row r="2616" spans="1:15" ht="16.2" thickBot="1">
      <c r="A2616" s="184"/>
      <c r="B2616" s="187"/>
      <c r="D2616" s="168"/>
      <c r="E2616" s="201"/>
      <c r="F2616" s="170"/>
      <c r="G2616" s="171"/>
      <c r="H2616" s="171"/>
      <c r="N2616" s="189"/>
      <c r="O2616" s="189"/>
    </row>
    <row r="2617" spans="1:15" ht="16.2" thickBot="1">
      <c r="A2617" s="184"/>
      <c r="B2617" s="187"/>
      <c r="D2617" s="168"/>
      <c r="E2617" s="201"/>
      <c r="F2617" s="170"/>
      <c r="G2617" s="171"/>
      <c r="H2617" s="171"/>
      <c r="N2617" s="189"/>
      <c r="O2617" s="189"/>
    </row>
    <row r="2618" spans="1:15" ht="16.2" thickBot="1">
      <c r="A2618" s="184"/>
      <c r="B2618" s="187"/>
      <c r="D2618" s="168"/>
      <c r="E2618" s="201"/>
      <c r="F2618" s="170"/>
      <c r="G2618" s="171"/>
      <c r="H2618" s="171"/>
      <c r="N2618" s="189"/>
      <c r="O2618" s="189"/>
    </row>
    <row r="2619" spans="1:15" ht="16.2" thickBot="1">
      <c r="A2619" s="184"/>
      <c r="B2619" s="187"/>
      <c r="D2619" s="168"/>
      <c r="E2619" s="201"/>
      <c r="F2619" s="170"/>
      <c r="G2619" s="171"/>
      <c r="H2619" s="171"/>
      <c r="N2619" s="189"/>
      <c r="O2619" s="189"/>
    </row>
    <row r="2620" spans="1:15" ht="16.2" thickBot="1">
      <c r="A2620" s="184"/>
      <c r="B2620" s="187"/>
      <c r="D2620" s="168"/>
      <c r="E2620" s="201"/>
      <c r="F2620" s="170"/>
      <c r="G2620" s="171"/>
      <c r="H2620" s="171"/>
      <c r="N2620" s="189"/>
      <c r="O2620" s="189"/>
    </row>
    <row r="2621" spans="1:15" ht="16.2" thickBot="1">
      <c r="A2621" s="184"/>
      <c r="B2621" s="187"/>
      <c r="D2621" s="168"/>
      <c r="E2621" s="201"/>
      <c r="F2621" s="170"/>
      <c r="G2621" s="171"/>
      <c r="H2621" s="171"/>
      <c r="N2621" s="189"/>
      <c r="O2621" s="189"/>
    </row>
    <row r="2622" spans="1:15" ht="16.2" thickBot="1">
      <c r="A2622" s="184"/>
      <c r="B2622" s="187"/>
      <c r="D2622" s="168"/>
      <c r="E2622" s="201"/>
      <c r="F2622" s="170"/>
      <c r="G2622" s="171"/>
      <c r="H2622" s="171"/>
      <c r="N2622" s="189"/>
      <c r="O2622" s="189"/>
    </row>
    <row r="2623" spans="1:15" ht="16.2" thickBot="1">
      <c r="A2623" s="184"/>
      <c r="B2623" s="187"/>
      <c r="D2623" s="168"/>
      <c r="E2623" s="201"/>
      <c r="F2623" s="170"/>
      <c r="G2623" s="171"/>
      <c r="H2623" s="171"/>
      <c r="N2623" s="189"/>
      <c r="O2623" s="189"/>
    </row>
    <row r="2624" spans="1:15" ht="16.2" thickBot="1">
      <c r="A2624" s="184"/>
      <c r="B2624" s="187"/>
      <c r="D2624" s="168"/>
      <c r="E2624" s="201"/>
      <c r="F2624" s="170"/>
      <c r="G2624" s="171"/>
      <c r="H2624" s="171"/>
      <c r="N2624" s="189"/>
      <c r="O2624" s="189"/>
    </row>
    <row r="2625" spans="1:15" ht="16.2" thickBot="1">
      <c r="A2625" s="184"/>
      <c r="B2625" s="187"/>
      <c r="D2625" s="168"/>
      <c r="E2625" s="201"/>
      <c r="F2625" s="170"/>
      <c r="G2625" s="171"/>
      <c r="H2625" s="171"/>
      <c r="N2625" s="189"/>
      <c r="O2625" s="189"/>
    </row>
    <row r="2626" spans="1:15" ht="16.2" thickBot="1">
      <c r="A2626" s="184"/>
      <c r="B2626" s="187"/>
      <c r="D2626" s="168"/>
      <c r="E2626" s="201"/>
      <c r="F2626" s="170"/>
      <c r="G2626" s="171"/>
      <c r="H2626" s="171"/>
      <c r="N2626" s="189"/>
      <c r="O2626" s="189"/>
    </row>
    <row r="2627" spans="1:15" ht="16.2" thickBot="1">
      <c r="A2627" s="184"/>
      <c r="B2627" s="187"/>
      <c r="D2627" s="168"/>
      <c r="E2627" s="201"/>
      <c r="F2627" s="170"/>
      <c r="G2627" s="171"/>
      <c r="H2627" s="171"/>
      <c r="N2627" s="189"/>
      <c r="O2627" s="189"/>
    </row>
    <row r="2628" spans="1:15" ht="16.2" thickBot="1">
      <c r="A2628" s="184"/>
      <c r="B2628" s="187"/>
      <c r="D2628" s="168"/>
      <c r="E2628" s="201"/>
      <c r="F2628" s="170"/>
      <c r="G2628" s="171"/>
      <c r="H2628" s="171"/>
      <c r="N2628" s="189"/>
      <c r="O2628" s="189"/>
    </row>
    <row r="2629" spans="1:15" ht="16.2" thickBot="1">
      <c r="A2629" s="184"/>
      <c r="B2629" s="187"/>
      <c r="D2629" s="168"/>
      <c r="E2629" s="201"/>
      <c r="F2629" s="170"/>
      <c r="G2629" s="171"/>
      <c r="H2629" s="171"/>
      <c r="N2629" s="189"/>
      <c r="O2629" s="189"/>
    </row>
    <row r="2630" spans="1:15" ht="16.2" thickBot="1">
      <c r="A2630" s="184"/>
      <c r="B2630" s="187"/>
      <c r="D2630" s="168"/>
      <c r="E2630" s="201"/>
      <c r="F2630" s="170"/>
      <c r="G2630" s="171"/>
      <c r="H2630" s="171"/>
      <c r="N2630" s="189"/>
      <c r="O2630" s="189"/>
    </row>
    <row r="2631" spans="1:15" ht="16.2" thickBot="1">
      <c r="A2631" s="184"/>
      <c r="B2631" s="187"/>
      <c r="D2631" s="168"/>
      <c r="E2631" s="201"/>
      <c r="F2631" s="170"/>
      <c r="G2631" s="171"/>
      <c r="H2631" s="171"/>
      <c r="N2631" s="189"/>
      <c r="O2631" s="189"/>
    </row>
    <row r="2632" spans="1:15" ht="16.2" thickBot="1">
      <c r="A2632" s="184"/>
      <c r="B2632" s="187"/>
      <c r="D2632" s="168"/>
      <c r="E2632" s="201"/>
      <c r="F2632" s="170"/>
      <c r="G2632" s="171"/>
      <c r="H2632" s="171"/>
      <c r="N2632" s="189"/>
      <c r="O2632" s="189"/>
    </row>
    <row r="2633" spans="1:15" ht="16.2" thickBot="1">
      <c r="A2633" s="184"/>
      <c r="B2633" s="187"/>
      <c r="D2633" s="168"/>
      <c r="E2633" s="201"/>
      <c r="F2633" s="170"/>
      <c r="G2633" s="171"/>
      <c r="H2633" s="171"/>
      <c r="N2633" s="189"/>
      <c r="O2633" s="189"/>
    </row>
    <row r="2634" spans="1:15" ht="16.2" thickBot="1">
      <c r="A2634" s="184"/>
      <c r="B2634" s="187"/>
      <c r="D2634" s="168"/>
      <c r="E2634" s="201"/>
      <c r="F2634" s="170"/>
      <c r="G2634" s="171"/>
      <c r="H2634" s="171"/>
      <c r="N2634" s="189"/>
      <c r="O2634" s="189"/>
    </row>
    <row r="2635" spans="1:15" ht="16.2" thickBot="1">
      <c r="A2635" s="184"/>
      <c r="B2635" s="187"/>
      <c r="D2635" s="168"/>
      <c r="E2635" s="201"/>
      <c r="F2635" s="170"/>
      <c r="G2635" s="171"/>
      <c r="H2635" s="171"/>
      <c r="N2635" s="189"/>
      <c r="O2635" s="189"/>
    </row>
    <row r="2636" spans="1:15" ht="16.2" thickBot="1">
      <c r="A2636" s="184"/>
      <c r="B2636" s="187"/>
      <c r="D2636" s="168"/>
      <c r="E2636" s="201"/>
      <c r="F2636" s="170"/>
      <c r="G2636" s="171"/>
      <c r="H2636" s="171"/>
      <c r="N2636" s="189"/>
      <c r="O2636" s="189"/>
    </row>
    <row r="2637" spans="1:15" ht="16.2" thickBot="1">
      <c r="A2637" s="184"/>
      <c r="B2637" s="187"/>
      <c r="D2637" s="168"/>
      <c r="E2637" s="201"/>
      <c r="F2637" s="170"/>
      <c r="G2637" s="171"/>
      <c r="H2637" s="171"/>
      <c r="N2637" s="189"/>
      <c r="O2637" s="189"/>
    </row>
    <row r="2638" spans="1:15" ht="16.2" thickBot="1">
      <c r="A2638" s="184"/>
      <c r="B2638" s="187"/>
      <c r="D2638" s="168"/>
      <c r="E2638" s="201"/>
      <c r="F2638" s="170"/>
      <c r="G2638" s="171"/>
      <c r="H2638" s="171"/>
      <c r="N2638" s="189"/>
      <c r="O2638" s="189"/>
    </row>
    <row r="2639" spans="1:15" ht="16.2" thickBot="1">
      <c r="A2639" s="184"/>
      <c r="B2639" s="187"/>
      <c r="D2639" s="168"/>
      <c r="E2639" s="201"/>
      <c r="F2639" s="170"/>
      <c r="G2639" s="171"/>
      <c r="H2639" s="171"/>
      <c r="N2639" s="189"/>
      <c r="O2639" s="189"/>
    </row>
    <row r="2640" spans="1:15" ht="16.2" thickBot="1">
      <c r="A2640" s="184"/>
      <c r="B2640" s="187"/>
      <c r="D2640" s="168"/>
      <c r="E2640" s="201"/>
      <c r="F2640" s="170"/>
      <c r="G2640" s="171"/>
      <c r="H2640" s="171"/>
      <c r="N2640" s="189"/>
      <c r="O2640" s="189"/>
    </row>
    <row r="2641" spans="1:15" ht="16.2" thickBot="1">
      <c r="A2641" s="184"/>
      <c r="B2641" s="187"/>
      <c r="D2641" s="168"/>
      <c r="E2641" s="201"/>
      <c r="F2641" s="170"/>
      <c r="G2641" s="171"/>
      <c r="H2641" s="171"/>
      <c r="N2641" s="189"/>
      <c r="O2641" s="189"/>
    </row>
    <row r="2642" spans="1:15" ht="16.2" thickBot="1">
      <c r="A2642" s="184"/>
      <c r="B2642" s="187"/>
      <c r="D2642" s="168"/>
      <c r="E2642" s="201"/>
      <c r="F2642" s="170"/>
      <c r="G2642" s="171"/>
      <c r="H2642" s="171"/>
      <c r="N2642" s="189"/>
      <c r="O2642" s="189"/>
    </row>
    <row r="2643" spans="1:15" ht="16.2" thickBot="1">
      <c r="A2643" s="184"/>
      <c r="B2643" s="187"/>
      <c r="D2643" s="168"/>
      <c r="E2643" s="201"/>
      <c r="F2643" s="170"/>
      <c r="G2643" s="171"/>
      <c r="H2643" s="171"/>
      <c r="N2643" s="189"/>
      <c r="O2643" s="189"/>
    </row>
    <row r="2644" spans="1:15" ht="16.2" thickBot="1">
      <c r="A2644" s="184"/>
      <c r="B2644" s="187"/>
      <c r="D2644" s="168"/>
      <c r="E2644" s="201"/>
      <c r="F2644" s="170"/>
      <c r="G2644" s="171"/>
      <c r="H2644" s="171"/>
      <c r="N2644" s="189"/>
      <c r="O2644" s="189"/>
    </row>
    <row r="2645" spans="1:15" ht="16.2" thickBot="1">
      <c r="A2645" s="184"/>
      <c r="B2645" s="187"/>
      <c r="D2645" s="168"/>
      <c r="E2645" s="201"/>
      <c r="F2645" s="170"/>
      <c r="G2645" s="171"/>
      <c r="H2645" s="171"/>
      <c r="N2645" s="189"/>
      <c r="O2645" s="189"/>
    </row>
    <row r="2646" spans="1:15" ht="16.2" thickBot="1">
      <c r="A2646" s="184"/>
      <c r="B2646" s="187"/>
      <c r="D2646" s="168"/>
      <c r="E2646" s="201"/>
      <c r="F2646" s="170"/>
      <c r="G2646" s="171"/>
      <c r="H2646" s="171"/>
      <c r="N2646" s="189"/>
      <c r="O2646" s="189"/>
    </row>
    <row r="2647" spans="1:15" ht="16.2" thickBot="1">
      <c r="A2647" s="184"/>
      <c r="B2647" s="187"/>
      <c r="D2647" s="168"/>
      <c r="E2647" s="201"/>
      <c r="F2647" s="170"/>
      <c r="G2647" s="171"/>
      <c r="H2647" s="171"/>
      <c r="N2647" s="189"/>
      <c r="O2647" s="189"/>
    </row>
    <row r="2648" spans="1:15" ht="16.2" thickBot="1">
      <c r="A2648" s="184"/>
      <c r="B2648" s="187"/>
      <c r="D2648" s="168"/>
      <c r="E2648" s="201"/>
      <c r="F2648" s="170"/>
      <c r="G2648" s="171"/>
      <c r="H2648" s="171"/>
      <c r="N2648" s="189"/>
      <c r="O2648" s="189"/>
    </row>
    <row r="2649" spans="1:15" ht="16.2" thickBot="1">
      <c r="A2649" s="184"/>
      <c r="B2649" s="187"/>
      <c r="D2649" s="168"/>
      <c r="E2649" s="201"/>
      <c r="F2649" s="170"/>
      <c r="G2649" s="171"/>
      <c r="H2649" s="171"/>
      <c r="N2649" s="189"/>
      <c r="O2649" s="189"/>
    </row>
    <row r="2650" spans="1:15" ht="16.2" thickBot="1">
      <c r="A2650" s="184"/>
      <c r="B2650" s="187"/>
      <c r="D2650" s="168"/>
      <c r="E2650" s="201"/>
      <c r="F2650" s="170"/>
      <c r="G2650" s="171"/>
      <c r="H2650" s="171"/>
      <c r="N2650" s="189"/>
      <c r="O2650" s="189"/>
    </row>
    <row r="2651" spans="1:15" ht="16.2" thickBot="1">
      <c r="A2651" s="184"/>
      <c r="B2651" s="187"/>
      <c r="D2651" s="168"/>
      <c r="E2651" s="201"/>
      <c r="F2651" s="170"/>
      <c r="G2651" s="171"/>
      <c r="H2651" s="171"/>
      <c r="N2651" s="189"/>
      <c r="O2651" s="189"/>
    </row>
    <row r="2652" spans="1:15" ht="16.2" thickBot="1">
      <c r="A2652" s="184"/>
      <c r="B2652" s="187"/>
      <c r="D2652" s="168"/>
      <c r="E2652" s="201"/>
      <c r="F2652" s="170"/>
      <c r="G2652" s="171"/>
      <c r="H2652" s="171"/>
      <c r="N2652" s="189"/>
      <c r="O2652" s="189"/>
    </row>
    <row r="2653" spans="1:15" ht="16.2" thickBot="1">
      <c r="A2653" s="184"/>
      <c r="B2653" s="187"/>
      <c r="D2653" s="168"/>
      <c r="E2653" s="201"/>
      <c r="F2653" s="170"/>
      <c r="G2653" s="171"/>
      <c r="H2653" s="171"/>
      <c r="N2653" s="189"/>
      <c r="O2653" s="189"/>
    </row>
    <row r="2654" spans="1:15" ht="16.2" thickBot="1">
      <c r="A2654" s="184"/>
      <c r="B2654" s="187"/>
      <c r="D2654" s="168"/>
      <c r="E2654" s="201"/>
      <c r="F2654" s="170"/>
      <c r="G2654" s="171"/>
      <c r="H2654" s="171"/>
      <c r="N2654" s="189"/>
      <c r="O2654" s="189"/>
    </row>
    <row r="2655" spans="1:15" ht="16.2" thickBot="1">
      <c r="A2655" s="184"/>
      <c r="B2655" s="187"/>
      <c r="D2655" s="168"/>
      <c r="E2655" s="201"/>
      <c r="F2655" s="170"/>
      <c r="G2655" s="171"/>
      <c r="H2655" s="171"/>
      <c r="N2655" s="189"/>
      <c r="O2655" s="189"/>
    </row>
    <row r="2656" spans="1:15" ht="16.2" thickBot="1">
      <c r="A2656" s="184"/>
      <c r="B2656" s="187"/>
      <c r="D2656" s="168"/>
      <c r="E2656" s="201"/>
      <c r="F2656" s="170"/>
      <c r="G2656" s="171"/>
      <c r="H2656" s="171"/>
      <c r="N2656" s="189"/>
      <c r="O2656" s="189"/>
    </row>
    <row r="2657" spans="1:15" ht="16.2" thickBot="1">
      <c r="A2657" s="184"/>
      <c r="B2657" s="187"/>
      <c r="D2657" s="168"/>
      <c r="E2657" s="201"/>
      <c r="F2657" s="170"/>
      <c r="G2657" s="171"/>
      <c r="H2657" s="171"/>
      <c r="N2657" s="189"/>
      <c r="O2657" s="189"/>
    </row>
    <row r="2658" spans="1:15" ht="16.2" thickBot="1">
      <c r="A2658" s="184"/>
      <c r="B2658" s="187"/>
      <c r="D2658" s="168"/>
      <c r="E2658" s="201"/>
      <c r="F2658" s="170"/>
      <c r="G2658" s="171"/>
      <c r="H2658" s="171"/>
      <c r="N2658" s="189"/>
      <c r="O2658" s="189"/>
    </row>
    <row r="2659" spans="1:15" ht="16.2" thickBot="1">
      <c r="A2659" s="184"/>
      <c r="B2659" s="187"/>
      <c r="D2659" s="168"/>
      <c r="E2659" s="201"/>
      <c r="F2659" s="170"/>
      <c r="G2659" s="171"/>
      <c r="H2659" s="171"/>
      <c r="N2659" s="189"/>
      <c r="O2659" s="189"/>
    </row>
    <row r="2660" spans="1:15" ht="16.2" thickBot="1">
      <c r="A2660" s="184"/>
      <c r="B2660" s="187"/>
      <c r="D2660" s="168"/>
      <c r="E2660" s="201"/>
      <c r="F2660" s="170"/>
      <c r="G2660" s="171"/>
      <c r="H2660" s="171"/>
      <c r="N2660" s="189"/>
      <c r="O2660" s="189"/>
    </row>
    <row r="2661" spans="1:15" ht="16.2" thickBot="1">
      <c r="A2661" s="184"/>
      <c r="B2661" s="187"/>
      <c r="D2661" s="168"/>
      <c r="E2661" s="201"/>
      <c r="F2661" s="170"/>
      <c r="G2661" s="171"/>
      <c r="H2661" s="171"/>
      <c r="N2661" s="189"/>
      <c r="O2661" s="189"/>
    </row>
    <row r="2662" spans="1:15" ht="16.2" thickBot="1">
      <c r="A2662" s="184"/>
      <c r="B2662" s="187"/>
      <c r="D2662" s="168"/>
      <c r="E2662" s="201"/>
      <c r="F2662" s="170"/>
      <c r="G2662" s="171"/>
      <c r="H2662" s="171"/>
      <c r="N2662" s="189"/>
      <c r="O2662" s="189"/>
    </row>
    <row r="2663" spans="1:15" ht="16.2" thickBot="1">
      <c r="A2663" s="184"/>
      <c r="B2663" s="187"/>
      <c r="D2663" s="168"/>
      <c r="E2663" s="201"/>
      <c r="F2663" s="170"/>
      <c r="G2663" s="171"/>
      <c r="H2663" s="171"/>
      <c r="N2663" s="189"/>
      <c r="O2663" s="189"/>
    </row>
    <row r="2664" spans="1:15" ht="16.2" thickBot="1">
      <c r="A2664" s="184"/>
      <c r="B2664" s="187"/>
      <c r="D2664" s="168"/>
      <c r="E2664" s="201"/>
      <c r="F2664" s="170"/>
      <c r="G2664" s="171"/>
      <c r="H2664" s="171"/>
      <c r="N2664" s="189"/>
      <c r="O2664" s="189"/>
    </row>
    <row r="2665" spans="1:15" ht="16.2" thickBot="1">
      <c r="A2665" s="184"/>
      <c r="B2665" s="187"/>
      <c r="D2665" s="168"/>
      <c r="E2665" s="201"/>
      <c r="F2665" s="170"/>
      <c r="G2665" s="171"/>
      <c r="H2665" s="171"/>
      <c r="N2665" s="189"/>
      <c r="O2665" s="189"/>
    </row>
    <row r="2666" spans="1:15" ht="16.2" thickBot="1">
      <c r="A2666" s="184"/>
      <c r="B2666" s="187"/>
      <c r="D2666" s="168"/>
      <c r="E2666" s="201"/>
      <c r="F2666" s="170"/>
      <c r="G2666" s="171"/>
      <c r="H2666" s="171"/>
      <c r="N2666" s="189"/>
      <c r="O2666" s="189"/>
    </row>
    <row r="2667" spans="1:15" ht="16.2" thickBot="1">
      <c r="A2667" s="184"/>
      <c r="B2667" s="187"/>
      <c r="D2667" s="168"/>
      <c r="E2667" s="201"/>
      <c r="F2667" s="170"/>
      <c r="G2667" s="171"/>
      <c r="H2667" s="171"/>
      <c r="N2667" s="189"/>
      <c r="O2667" s="189"/>
    </row>
    <row r="2668" spans="1:15" ht="16.2" thickBot="1">
      <c r="A2668" s="184"/>
      <c r="B2668" s="187"/>
      <c r="D2668" s="168"/>
      <c r="E2668" s="201"/>
      <c r="F2668" s="170"/>
      <c r="G2668" s="171"/>
      <c r="H2668" s="171"/>
      <c r="N2668" s="189"/>
      <c r="O2668" s="189"/>
    </row>
    <row r="2669" spans="1:15" ht="16.2" thickBot="1">
      <c r="A2669" s="184"/>
      <c r="B2669" s="187"/>
      <c r="D2669" s="168"/>
      <c r="E2669" s="201"/>
      <c r="F2669" s="170"/>
      <c r="G2669" s="171"/>
      <c r="H2669" s="171"/>
      <c r="N2669" s="189"/>
      <c r="O2669" s="189"/>
    </row>
    <row r="2670" spans="1:15" ht="16.2" thickBot="1">
      <c r="A2670" s="184"/>
      <c r="B2670" s="187"/>
      <c r="D2670" s="168"/>
      <c r="E2670" s="201"/>
      <c r="F2670" s="170"/>
      <c r="G2670" s="171"/>
      <c r="H2670" s="171"/>
      <c r="N2670" s="189"/>
      <c r="O2670" s="189"/>
    </row>
    <row r="2671" spans="1:15" ht="16.2" thickBot="1">
      <c r="A2671" s="184"/>
      <c r="B2671" s="187"/>
      <c r="D2671" s="168"/>
      <c r="E2671" s="201"/>
      <c r="F2671" s="170"/>
      <c r="G2671" s="171"/>
      <c r="H2671" s="171"/>
      <c r="N2671" s="189"/>
      <c r="O2671" s="189"/>
    </row>
    <row r="2672" spans="1:15" ht="16.2" thickBot="1">
      <c r="A2672" s="184"/>
      <c r="B2672" s="187"/>
      <c r="D2672" s="168"/>
      <c r="E2672" s="201"/>
      <c r="F2672" s="170"/>
      <c r="G2672" s="171"/>
      <c r="H2672" s="171"/>
      <c r="N2672" s="189"/>
      <c r="O2672" s="189"/>
    </row>
    <row r="2673" spans="1:15" ht="16.2" thickBot="1">
      <c r="A2673" s="184"/>
      <c r="B2673" s="187"/>
      <c r="D2673" s="168"/>
      <c r="E2673" s="201"/>
      <c r="F2673" s="170"/>
      <c r="G2673" s="171"/>
      <c r="H2673" s="171"/>
      <c r="N2673" s="189"/>
      <c r="O2673" s="189"/>
    </row>
    <row r="2674" spans="1:15" ht="16.2" thickBot="1">
      <c r="A2674" s="184"/>
      <c r="B2674" s="187"/>
      <c r="D2674" s="168"/>
      <c r="E2674" s="201"/>
      <c r="F2674" s="170"/>
      <c r="G2674" s="171"/>
      <c r="H2674" s="171"/>
      <c r="N2674" s="189"/>
      <c r="O2674" s="189"/>
    </row>
    <row r="2675" spans="1:15" ht="16.2" thickBot="1">
      <c r="A2675" s="184"/>
      <c r="B2675" s="187"/>
      <c r="D2675" s="168"/>
      <c r="E2675" s="201"/>
      <c r="F2675" s="170"/>
      <c r="G2675" s="171"/>
      <c r="H2675" s="171"/>
      <c r="N2675" s="189"/>
      <c r="O2675" s="189"/>
    </row>
    <row r="2676" spans="1:15" ht="16.2" thickBot="1">
      <c r="A2676" s="184"/>
      <c r="B2676" s="187"/>
      <c r="D2676" s="168"/>
      <c r="E2676" s="201"/>
      <c r="F2676" s="170"/>
      <c r="G2676" s="171"/>
      <c r="H2676" s="171"/>
      <c r="N2676" s="189"/>
      <c r="O2676" s="189"/>
    </row>
    <row r="2677" spans="1:15" ht="16.2" thickBot="1">
      <c r="A2677" s="184"/>
      <c r="B2677" s="187"/>
      <c r="D2677" s="168"/>
      <c r="E2677" s="201"/>
      <c r="F2677" s="170"/>
      <c r="G2677" s="171"/>
      <c r="H2677" s="171"/>
      <c r="N2677" s="189"/>
      <c r="O2677" s="189"/>
    </row>
    <row r="2678" spans="1:15" ht="16.2" thickBot="1">
      <c r="A2678" s="184"/>
      <c r="B2678" s="187"/>
      <c r="D2678" s="168"/>
      <c r="E2678" s="201"/>
      <c r="F2678" s="170"/>
      <c r="G2678" s="171"/>
      <c r="H2678" s="171"/>
      <c r="N2678" s="189"/>
      <c r="O2678" s="189"/>
    </row>
    <row r="2679" spans="1:15" ht="16.2" thickBot="1">
      <c r="A2679" s="184"/>
      <c r="B2679" s="187"/>
      <c r="D2679" s="168"/>
      <c r="E2679" s="201"/>
      <c r="F2679" s="170"/>
      <c r="G2679" s="171"/>
      <c r="H2679" s="171"/>
      <c r="N2679" s="189"/>
      <c r="O2679" s="189"/>
    </row>
    <row r="2680" spans="1:15" ht="16.2" thickBot="1">
      <c r="A2680" s="184"/>
      <c r="B2680" s="187"/>
      <c r="D2680" s="168"/>
      <c r="E2680" s="201"/>
      <c r="F2680" s="170"/>
      <c r="G2680" s="171"/>
      <c r="H2680" s="171"/>
      <c r="N2680" s="189"/>
      <c r="O2680" s="189"/>
    </row>
    <row r="2681" spans="1:15" ht="16.2" thickBot="1">
      <c r="A2681" s="184"/>
      <c r="B2681" s="187"/>
      <c r="D2681" s="168"/>
      <c r="E2681" s="201"/>
      <c r="F2681" s="170"/>
      <c r="G2681" s="171"/>
      <c r="H2681" s="171"/>
      <c r="N2681" s="189"/>
      <c r="O2681" s="189"/>
    </row>
    <row r="2682" spans="1:15" ht="16.2" thickBot="1">
      <c r="A2682" s="184"/>
      <c r="B2682" s="187"/>
      <c r="D2682" s="168"/>
      <c r="E2682" s="201"/>
      <c r="F2682" s="170"/>
      <c r="G2682" s="171"/>
      <c r="H2682" s="171"/>
      <c r="N2682" s="189"/>
      <c r="O2682" s="189"/>
    </row>
    <row r="2683" spans="1:15" ht="16.2" thickBot="1">
      <c r="A2683" s="184"/>
      <c r="B2683" s="187"/>
      <c r="D2683" s="168"/>
      <c r="E2683" s="201"/>
      <c r="F2683" s="170"/>
      <c r="G2683" s="171"/>
      <c r="H2683" s="171"/>
      <c r="N2683" s="189"/>
      <c r="O2683" s="189"/>
    </row>
    <row r="2684" spans="1:15" ht="16.2" thickBot="1">
      <c r="A2684" s="184"/>
      <c r="B2684" s="187"/>
      <c r="D2684" s="168"/>
      <c r="E2684" s="201"/>
      <c r="F2684" s="170"/>
      <c r="G2684" s="171"/>
      <c r="H2684" s="171"/>
      <c r="N2684" s="189"/>
      <c r="O2684" s="189"/>
    </row>
    <row r="2685" spans="1:15" ht="16.2" thickBot="1">
      <c r="A2685" s="184"/>
      <c r="B2685" s="187"/>
      <c r="D2685" s="168"/>
      <c r="E2685" s="201"/>
      <c r="F2685" s="170"/>
      <c r="G2685" s="171"/>
      <c r="H2685" s="171"/>
      <c r="N2685" s="189"/>
      <c r="O2685" s="189"/>
    </row>
    <row r="2686" spans="1:15" ht="16.2" thickBot="1">
      <c r="A2686" s="184"/>
      <c r="B2686" s="187"/>
      <c r="D2686" s="168"/>
      <c r="E2686" s="201"/>
      <c r="F2686" s="170"/>
      <c r="G2686" s="171"/>
      <c r="H2686" s="171"/>
      <c r="N2686" s="189"/>
      <c r="O2686" s="189"/>
    </row>
    <row r="2687" spans="1:15" ht="16.2" thickBot="1">
      <c r="A2687" s="184"/>
      <c r="B2687" s="187"/>
      <c r="D2687" s="168"/>
      <c r="E2687" s="201"/>
      <c r="F2687" s="170"/>
      <c r="G2687" s="171"/>
      <c r="H2687" s="171"/>
      <c r="N2687" s="189"/>
      <c r="O2687" s="189"/>
    </row>
    <row r="2688" spans="1:15" ht="16.2" thickBot="1">
      <c r="A2688" s="184"/>
      <c r="B2688" s="187"/>
      <c r="D2688" s="168"/>
      <c r="E2688" s="201"/>
      <c r="F2688" s="170"/>
      <c r="G2688" s="171"/>
      <c r="H2688" s="171"/>
      <c r="N2688" s="189"/>
      <c r="O2688" s="189"/>
    </row>
    <row r="2689" spans="1:15" ht="16.2" thickBot="1">
      <c r="A2689" s="184"/>
      <c r="B2689" s="187"/>
      <c r="D2689" s="168"/>
      <c r="E2689" s="201"/>
      <c r="F2689" s="170"/>
      <c r="G2689" s="171"/>
      <c r="H2689" s="171"/>
      <c r="N2689" s="189"/>
      <c r="O2689" s="189"/>
    </row>
    <row r="2690" spans="1:15" ht="16.2" thickBot="1">
      <c r="A2690" s="184"/>
      <c r="B2690" s="187"/>
      <c r="D2690" s="168"/>
      <c r="E2690" s="201"/>
      <c r="F2690" s="170"/>
      <c r="G2690" s="171"/>
      <c r="H2690" s="171"/>
      <c r="N2690" s="189"/>
      <c r="O2690" s="189"/>
    </row>
    <row r="2691" spans="1:15" ht="16.2" thickBot="1">
      <c r="A2691" s="184"/>
      <c r="B2691" s="187"/>
      <c r="D2691" s="168"/>
      <c r="E2691" s="201"/>
      <c r="F2691" s="170"/>
      <c r="G2691" s="171"/>
      <c r="H2691" s="171"/>
      <c r="N2691" s="189"/>
      <c r="O2691" s="189"/>
    </row>
    <row r="2692" spans="1:15" ht="16.2" thickBot="1">
      <c r="A2692" s="184"/>
      <c r="B2692" s="187"/>
      <c r="D2692" s="168"/>
      <c r="E2692" s="201"/>
      <c r="F2692" s="170"/>
      <c r="G2692" s="171"/>
      <c r="H2692" s="171"/>
      <c r="N2692" s="189"/>
      <c r="O2692" s="189"/>
    </row>
    <row r="2693" spans="1:15" ht="16.2" thickBot="1">
      <c r="A2693" s="184"/>
      <c r="B2693" s="187"/>
      <c r="D2693" s="168"/>
      <c r="E2693" s="201"/>
      <c r="F2693" s="170"/>
      <c r="G2693" s="171"/>
      <c r="H2693" s="171"/>
      <c r="N2693" s="189"/>
      <c r="O2693" s="189"/>
    </row>
    <row r="2694" spans="1:15" ht="16.2" thickBot="1">
      <c r="A2694" s="184"/>
      <c r="B2694" s="187"/>
      <c r="D2694" s="168"/>
      <c r="E2694" s="201"/>
      <c r="F2694" s="170"/>
      <c r="G2694" s="171"/>
      <c r="H2694" s="171"/>
      <c r="N2694" s="189"/>
      <c r="O2694" s="189"/>
    </row>
    <row r="2695" spans="1:15" ht="16.2" thickBot="1">
      <c r="A2695" s="184"/>
      <c r="B2695" s="187"/>
      <c r="D2695" s="168"/>
      <c r="E2695" s="201"/>
      <c r="F2695" s="170"/>
      <c r="G2695" s="171"/>
      <c r="H2695" s="171"/>
      <c r="N2695" s="189"/>
      <c r="O2695" s="189"/>
    </row>
    <row r="2696" spans="1:15" ht="16.2" thickBot="1">
      <c r="A2696" s="184"/>
      <c r="B2696" s="187"/>
      <c r="D2696" s="168"/>
      <c r="E2696" s="201"/>
      <c r="F2696" s="170"/>
      <c r="G2696" s="171"/>
      <c r="H2696" s="171"/>
      <c r="N2696" s="189"/>
      <c r="O2696" s="189"/>
    </row>
    <row r="2697" spans="1:15" ht="16.2" thickBot="1">
      <c r="A2697" s="184"/>
      <c r="B2697" s="187"/>
      <c r="D2697" s="168"/>
      <c r="E2697" s="201"/>
      <c r="F2697" s="170"/>
      <c r="G2697" s="171"/>
      <c r="H2697" s="171"/>
      <c r="N2697" s="189"/>
      <c r="O2697" s="189"/>
    </row>
    <row r="2698" spans="1:15" ht="16.2" thickBot="1">
      <c r="A2698" s="184"/>
      <c r="B2698" s="187"/>
      <c r="D2698" s="168"/>
      <c r="E2698" s="201"/>
      <c r="F2698" s="170"/>
      <c r="G2698" s="171"/>
      <c r="H2698" s="171"/>
      <c r="N2698" s="189"/>
      <c r="O2698" s="189"/>
    </row>
    <row r="2699" spans="1:15" ht="16.2" thickBot="1">
      <c r="A2699" s="184"/>
      <c r="B2699" s="187"/>
      <c r="D2699" s="168"/>
      <c r="E2699" s="201"/>
      <c r="F2699" s="170"/>
      <c r="G2699" s="171"/>
      <c r="H2699" s="171"/>
      <c r="N2699" s="189"/>
      <c r="O2699" s="189"/>
    </row>
    <row r="2700" spans="1:15" ht="16.2" thickBot="1">
      <c r="A2700" s="184"/>
      <c r="B2700" s="187"/>
      <c r="D2700" s="168"/>
      <c r="E2700" s="201"/>
      <c r="F2700" s="170"/>
      <c r="G2700" s="171"/>
      <c r="H2700" s="171"/>
      <c r="N2700" s="189"/>
      <c r="O2700" s="189"/>
    </row>
    <row r="2701" spans="1:15" ht="16.2" thickBot="1">
      <c r="A2701" s="184"/>
      <c r="B2701" s="187"/>
      <c r="D2701" s="168"/>
      <c r="E2701" s="201"/>
      <c r="F2701" s="170"/>
      <c r="G2701" s="171"/>
      <c r="H2701" s="171"/>
      <c r="N2701" s="189"/>
      <c r="O2701" s="189"/>
    </row>
    <row r="2702" spans="1:15" ht="16.2" thickBot="1">
      <c r="A2702" s="184"/>
      <c r="B2702" s="187"/>
      <c r="D2702" s="168"/>
      <c r="E2702" s="201"/>
      <c r="F2702" s="170"/>
      <c r="G2702" s="171"/>
      <c r="H2702" s="171"/>
      <c r="N2702" s="189"/>
      <c r="O2702" s="189"/>
    </row>
    <row r="2703" spans="1:15" ht="16.2" thickBot="1">
      <c r="A2703" s="184"/>
      <c r="B2703" s="187"/>
      <c r="D2703" s="168"/>
      <c r="E2703" s="201"/>
      <c r="F2703" s="170"/>
      <c r="G2703" s="171"/>
      <c r="H2703" s="171"/>
      <c r="N2703" s="189"/>
      <c r="O2703" s="189"/>
    </row>
    <row r="2704" spans="1:15" ht="16.2" thickBot="1">
      <c r="A2704" s="184"/>
      <c r="B2704" s="187"/>
      <c r="D2704" s="168"/>
      <c r="E2704" s="201"/>
      <c r="F2704" s="170"/>
      <c r="G2704" s="171"/>
      <c r="H2704" s="171"/>
      <c r="N2704" s="189"/>
      <c r="O2704" s="189"/>
    </row>
    <row r="2705" spans="1:15" ht="16.2" thickBot="1">
      <c r="A2705" s="184"/>
      <c r="B2705" s="187"/>
      <c r="D2705" s="168"/>
      <c r="E2705" s="201"/>
      <c r="F2705" s="170"/>
      <c r="G2705" s="171"/>
      <c r="H2705" s="171"/>
      <c r="N2705" s="189"/>
      <c r="O2705" s="189"/>
    </row>
    <row r="2706" spans="1:15" ht="16.2" thickBot="1">
      <c r="A2706" s="184"/>
      <c r="B2706" s="187"/>
      <c r="D2706" s="168"/>
      <c r="E2706" s="201"/>
      <c r="F2706" s="170"/>
      <c r="G2706" s="171"/>
      <c r="H2706" s="171"/>
      <c r="N2706" s="189"/>
      <c r="O2706" s="189"/>
    </row>
    <row r="2707" spans="1:15" ht="16.2" thickBot="1">
      <c r="A2707" s="184"/>
      <c r="B2707" s="187"/>
      <c r="D2707" s="168"/>
      <c r="E2707" s="201"/>
      <c r="F2707" s="170"/>
      <c r="G2707" s="171"/>
      <c r="H2707" s="171"/>
      <c r="N2707" s="189"/>
      <c r="O2707" s="189"/>
    </row>
    <row r="2708" spans="1:15" ht="16.2" thickBot="1">
      <c r="A2708" s="184"/>
      <c r="B2708" s="187"/>
      <c r="D2708" s="168"/>
      <c r="E2708" s="201"/>
      <c r="F2708" s="170"/>
      <c r="G2708" s="171"/>
      <c r="H2708" s="171"/>
      <c r="N2708" s="189"/>
      <c r="O2708" s="189"/>
    </row>
    <row r="2709" spans="1:15" ht="16.2" thickBot="1">
      <c r="A2709" s="184"/>
      <c r="B2709" s="187"/>
      <c r="D2709" s="168"/>
      <c r="E2709" s="201"/>
      <c r="F2709" s="170"/>
      <c r="G2709" s="171"/>
      <c r="H2709" s="171"/>
      <c r="N2709" s="189"/>
      <c r="O2709" s="189"/>
    </row>
    <row r="2710" spans="1:15" ht="16.2" thickBot="1">
      <c r="A2710" s="184"/>
      <c r="B2710" s="187"/>
      <c r="D2710" s="168"/>
      <c r="E2710" s="201"/>
      <c r="F2710" s="170"/>
      <c r="G2710" s="171"/>
      <c r="H2710" s="171"/>
      <c r="N2710" s="189"/>
      <c r="O2710" s="189"/>
    </row>
    <row r="2711" spans="1:15" ht="16.2" thickBot="1">
      <c r="A2711" s="184"/>
      <c r="B2711" s="187"/>
      <c r="D2711" s="168"/>
      <c r="E2711" s="201"/>
      <c r="F2711" s="170"/>
      <c r="G2711" s="171"/>
      <c r="H2711" s="171"/>
      <c r="N2711" s="189"/>
      <c r="O2711" s="189"/>
    </row>
    <row r="2712" spans="1:15" ht="16.2" thickBot="1">
      <c r="A2712" s="184"/>
      <c r="B2712" s="187"/>
      <c r="D2712" s="168"/>
      <c r="E2712" s="201"/>
      <c r="F2712" s="170"/>
      <c r="G2712" s="171"/>
      <c r="H2712" s="171"/>
      <c r="N2712" s="189"/>
      <c r="O2712" s="189"/>
    </row>
    <row r="2713" spans="1:15" ht="16.2" thickBot="1">
      <c r="A2713" s="184"/>
      <c r="B2713" s="187"/>
      <c r="D2713" s="168"/>
      <c r="E2713" s="201"/>
      <c r="F2713" s="170"/>
      <c r="G2713" s="171"/>
      <c r="H2713" s="171"/>
      <c r="N2713" s="189"/>
      <c r="O2713" s="189"/>
    </row>
    <row r="2714" spans="1:15" ht="16.2" thickBot="1">
      <c r="A2714" s="184"/>
      <c r="B2714" s="187"/>
      <c r="D2714" s="168"/>
      <c r="E2714" s="201"/>
      <c r="F2714" s="170"/>
      <c r="G2714" s="171"/>
      <c r="H2714" s="171"/>
      <c r="N2714" s="189"/>
      <c r="O2714" s="189"/>
    </row>
    <row r="2715" spans="1:15" ht="16.2" thickBot="1">
      <c r="A2715" s="184"/>
      <c r="B2715" s="187"/>
      <c r="D2715" s="168"/>
      <c r="E2715" s="201"/>
      <c r="F2715" s="170"/>
      <c r="G2715" s="171"/>
      <c r="H2715" s="171"/>
      <c r="N2715" s="189"/>
      <c r="O2715" s="189"/>
    </row>
    <row r="2716" spans="1:15" ht="16.2" thickBot="1">
      <c r="A2716" s="184"/>
      <c r="B2716" s="187"/>
      <c r="D2716" s="168"/>
      <c r="E2716" s="201"/>
      <c r="F2716" s="170"/>
      <c r="G2716" s="171"/>
      <c r="H2716" s="171"/>
      <c r="N2716" s="189"/>
      <c r="O2716" s="189"/>
    </row>
    <row r="2717" spans="1:15" ht="16.2" thickBot="1">
      <c r="A2717" s="184"/>
      <c r="B2717" s="187"/>
      <c r="D2717" s="168"/>
      <c r="E2717" s="201"/>
      <c r="F2717" s="170"/>
      <c r="G2717" s="171"/>
      <c r="H2717" s="171"/>
      <c r="N2717" s="189"/>
      <c r="O2717" s="189"/>
    </row>
    <row r="2718" spans="1:15" ht="16.2" thickBot="1">
      <c r="A2718" s="184"/>
      <c r="B2718" s="187"/>
      <c r="D2718" s="168"/>
      <c r="E2718" s="201"/>
      <c r="F2718" s="170"/>
      <c r="G2718" s="171"/>
      <c r="H2718" s="171"/>
      <c r="N2718" s="189"/>
      <c r="O2718" s="189"/>
    </row>
    <row r="2719" spans="1:15" ht="16.2" thickBot="1">
      <c r="A2719" s="184"/>
      <c r="B2719" s="187"/>
      <c r="D2719" s="168"/>
      <c r="E2719" s="201"/>
      <c r="F2719" s="170"/>
      <c r="G2719" s="171"/>
      <c r="H2719" s="171"/>
      <c r="N2719" s="189"/>
      <c r="O2719" s="189"/>
    </row>
    <row r="2720" spans="1:15" ht="16.2" thickBot="1">
      <c r="A2720" s="184"/>
      <c r="B2720" s="187"/>
      <c r="D2720" s="168"/>
      <c r="E2720" s="201"/>
      <c r="F2720" s="170"/>
      <c r="G2720" s="171"/>
      <c r="H2720" s="171"/>
      <c r="N2720" s="189"/>
      <c r="O2720" s="189"/>
    </row>
    <row r="2721" spans="1:15" ht="16.2" thickBot="1">
      <c r="A2721" s="184"/>
      <c r="B2721" s="187"/>
      <c r="D2721" s="168"/>
      <c r="E2721" s="201"/>
      <c r="F2721" s="170"/>
      <c r="G2721" s="171"/>
      <c r="H2721" s="171"/>
      <c r="N2721" s="189"/>
      <c r="O2721" s="189"/>
    </row>
    <row r="2722" spans="1:15" ht="16.2" thickBot="1">
      <c r="A2722" s="184"/>
      <c r="B2722" s="187"/>
      <c r="D2722" s="168"/>
      <c r="E2722" s="201"/>
      <c r="F2722" s="170"/>
      <c r="G2722" s="171"/>
      <c r="H2722" s="171"/>
      <c r="N2722" s="189"/>
      <c r="O2722" s="189"/>
    </row>
    <row r="2723" spans="1:15" ht="16.2" thickBot="1">
      <c r="A2723" s="184"/>
      <c r="B2723" s="187"/>
      <c r="D2723" s="168"/>
      <c r="E2723" s="201"/>
      <c r="F2723" s="170"/>
      <c r="G2723" s="171"/>
      <c r="H2723" s="171"/>
      <c r="N2723" s="189"/>
      <c r="O2723" s="189"/>
    </row>
    <row r="2724" spans="1:15" ht="16.2" thickBot="1">
      <c r="A2724" s="184"/>
      <c r="B2724" s="187"/>
      <c r="D2724" s="168"/>
      <c r="E2724" s="201"/>
      <c r="F2724" s="170"/>
      <c r="G2724" s="171"/>
      <c r="H2724" s="171"/>
      <c r="N2724" s="189"/>
      <c r="O2724" s="189"/>
    </row>
    <row r="2725" spans="1:15" ht="16.2" thickBot="1">
      <c r="A2725" s="184"/>
      <c r="B2725" s="187"/>
      <c r="D2725" s="168"/>
      <c r="E2725" s="201"/>
      <c r="F2725" s="170"/>
      <c r="G2725" s="171"/>
      <c r="H2725" s="171"/>
      <c r="N2725" s="189"/>
      <c r="O2725" s="189"/>
    </row>
    <row r="2726" spans="1:15" ht="16.2" thickBot="1">
      <c r="A2726" s="184"/>
      <c r="B2726" s="187"/>
      <c r="D2726" s="168"/>
      <c r="E2726" s="201"/>
      <c r="F2726" s="170"/>
      <c r="G2726" s="171"/>
      <c r="H2726" s="171"/>
      <c r="N2726" s="189"/>
      <c r="O2726" s="189"/>
    </row>
    <row r="2727" spans="1:15" ht="16.2" thickBot="1">
      <c r="A2727" s="184"/>
      <c r="B2727" s="187"/>
      <c r="D2727" s="168"/>
      <c r="E2727" s="201"/>
      <c r="F2727" s="170"/>
      <c r="G2727" s="171"/>
      <c r="H2727" s="171"/>
      <c r="N2727" s="189"/>
      <c r="O2727" s="189"/>
    </row>
    <row r="2728" spans="1:15" ht="16.2" thickBot="1">
      <c r="A2728" s="184"/>
      <c r="B2728" s="187"/>
      <c r="D2728" s="168"/>
      <c r="E2728" s="201"/>
      <c r="F2728" s="170"/>
      <c r="G2728" s="171"/>
      <c r="H2728" s="171"/>
      <c r="N2728" s="189"/>
      <c r="O2728" s="189"/>
    </row>
    <row r="2729" spans="1:15" ht="16.2" thickBot="1">
      <c r="A2729" s="184"/>
      <c r="B2729" s="187"/>
      <c r="D2729" s="168"/>
      <c r="E2729" s="201"/>
      <c r="F2729" s="170"/>
      <c r="G2729" s="171"/>
      <c r="H2729" s="171"/>
      <c r="N2729" s="189"/>
      <c r="O2729" s="189"/>
    </row>
    <row r="2730" spans="1:15" ht="16.2" thickBot="1">
      <c r="A2730" s="184"/>
      <c r="B2730" s="187"/>
      <c r="D2730" s="168"/>
      <c r="E2730" s="201"/>
      <c r="F2730" s="170"/>
      <c r="G2730" s="171"/>
      <c r="H2730" s="171"/>
      <c r="N2730" s="189"/>
      <c r="O2730" s="189"/>
    </row>
    <row r="2731" spans="1:15" ht="16.2" thickBot="1">
      <c r="A2731" s="184"/>
      <c r="B2731" s="187"/>
      <c r="D2731" s="168"/>
      <c r="E2731" s="201"/>
      <c r="F2731" s="170"/>
      <c r="G2731" s="171"/>
      <c r="H2731" s="171"/>
      <c r="N2731" s="189"/>
      <c r="O2731" s="189"/>
    </row>
    <row r="2732" spans="1:15" ht="16.2" thickBot="1">
      <c r="A2732" s="184"/>
      <c r="B2732" s="187"/>
      <c r="D2732" s="168"/>
      <c r="E2732" s="201"/>
      <c r="F2732" s="170"/>
      <c r="G2732" s="171"/>
      <c r="H2732" s="171"/>
      <c r="N2732" s="189"/>
      <c r="O2732" s="189"/>
    </row>
    <row r="2733" spans="1:15" ht="16.2" thickBot="1">
      <c r="A2733" s="184"/>
      <c r="B2733" s="187"/>
      <c r="D2733" s="168"/>
      <c r="E2733" s="201"/>
      <c r="F2733" s="170"/>
      <c r="G2733" s="171"/>
      <c r="H2733" s="171"/>
      <c r="N2733" s="189"/>
      <c r="O2733" s="189"/>
    </row>
    <row r="2734" spans="1:15" ht="16.2" thickBot="1">
      <c r="A2734" s="184"/>
      <c r="B2734" s="187"/>
      <c r="D2734" s="168"/>
      <c r="E2734" s="201"/>
      <c r="F2734" s="170"/>
      <c r="G2734" s="171"/>
      <c r="H2734" s="171"/>
      <c r="N2734" s="189"/>
      <c r="O2734" s="189"/>
    </row>
    <row r="2735" spans="1:15" ht="16.2" thickBot="1">
      <c r="A2735" s="184"/>
      <c r="B2735" s="187"/>
      <c r="D2735" s="168"/>
      <c r="E2735" s="201"/>
      <c r="F2735" s="170"/>
      <c r="G2735" s="171"/>
      <c r="H2735" s="171"/>
      <c r="N2735" s="189"/>
      <c r="O2735" s="189"/>
    </row>
    <row r="2736" spans="1:15" ht="16.2" thickBot="1">
      <c r="A2736" s="184"/>
      <c r="B2736" s="187"/>
      <c r="D2736" s="168"/>
      <c r="E2736" s="201"/>
      <c r="F2736" s="170"/>
      <c r="G2736" s="171"/>
      <c r="H2736" s="171"/>
      <c r="N2736" s="189"/>
      <c r="O2736" s="189"/>
    </row>
    <row r="2737" spans="1:15" ht="16.2" thickBot="1">
      <c r="A2737" s="184"/>
      <c r="B2737" s="187"/>
      <c r="D2737" s="168"/>
      <c r="E2737" s="201"/>
      <c r="F2737" s="170"/>
      <c r="G2737" s="171"/>
      <c r="H2737" s="171"/>
      <c r="N2737" s="189"/>
      <c r="O2737" s="189"/>
    </row>
    <row r="2738" spans="1:15" ht="16.2" thickBot="1">
      <c r="A2738" s="184"/>
      <c r="B2738" s="187"/>
      <c r="D2738" s="168"/>
      <c r="E2738" s="201"/>
      <c r="F2738" s="170"/>
      <c r="G2738" s="171"/>
      <c r="H2738" s="171"/>
      <c r="N2738" s="189"/>
      <c r="O2738" s="189"/>
    </row>
    <row r="2739" spans="1:15" ht="16.2" thickBot="1">
      <c r="A2739" s="184"/>
      <c r="B2739" s="187"/>
      <c r="D2739" s="168"/>
      <c r="E2739" s="201"/>
      <c r="F2739" s="170"/>
      <c r="G2739" s="171"/>
      <c r="H2739" s="171"/>
      <c r="N2739" s="189"/>
      <c r="O2739" s="189"/>
    </row>
    <row r="2740" spans="1:15" ht="16.2" thickBot="1">
      <c r="A2740" s="184"/>
      <c r="B2740" s="187"/>
      <c r="D2740" s="168"/>
      <c r="E2740" s="201"/>
      <c r="F2740" s="170"/>
      <c r="G2740" s="171"/>
      <c r="H2740" s="171"/>
      <c r="N2740" s="189"/>
      <c r="O2740" s="189"/>
    </row>
    <row r="2741" spans="1:15" ht="16.2" thickBot="1">
      <c r="A2741" s="184"/>
      <c r="B2741" s="187"/>
      <c r="D2741" s="168"/>
      <c r="E2741" s="201"/>
      <c r="F2741" s="170"/>
      <c r="G2741" s="171"/>
      <c r="H2741" s="171"/>
      <c r="N2741" s="189"/>
      <c r="O2741" s="189"/>
    </row>
    <row r="2742" spans="1:15" ht="16.2" thickBot="1">
      <c r="A2742" s="184"/>
      <c r="B2742" s="187"/>
      <c r="D2742" s="168"/>
      <c r="E2742" s="201"/>
      <c r="F2742" s="170"/>
      <c r="G2742" s="171"/>
      <c r="H2742" s="171"/>
      <c r="N2742" s="189"/>
      <c r="O2742" s="189"/>
    </row>
    <row r="2743" spans="1:15" ht="16.2" thickBot="1">
      <c r="A2743" s="184"/>
      <c r="B2743" s="187"/>
      <c r="D2743" s="168"/>
      <c r="E2743" s="201"/>
      <c r="F2743" s="170"/>
      <c r="G2743" s="171"/>
      <c r="H2743" s="171"/>
      <c r="N2743" s="189"/>
      <c r="O2743" s="189"/>
    </row>
    <row r="2744" spans="1:15" ht="16.2" thickBot="1">
      <c r="A2744" s="184"/>
      <c r="B2744" s="187"/>
      <c r="D2744" s="168"/>
      <c r="E2744" s="201"/>
      <c r="F2744" s="170"/>
      <c r="G2744" s="171"/>
      <c r="H2744" s="171"/>
      <c r="N2744" s="189"/>
      <c r="O2744" s="189"/>
    </row>
    <row r="2745" spans="1:15" ht="16.2" thickBot="1">
      <c r="A2745" s="184"/>
      <c r="B2745" s="187"/>
      <c r="D2745" s="168"/>
      <c r="E2745" s="201"/>
      <c r="F2745" s="170"/>
      <c r="G2745" s="171"/>
      <c r="H2745" s="171"/>
      <c r="N2745" s="189"/>
      <c r="O2745" s="189"/>
    </row>
    <row r="2746" spans="1:15" ht="16.2" thickBot="1">
      <c r="A2746" s="184"/>
      <c r="B2746" s="187"/>
      <c r="D2746" s="168"/>
      <c r="E2746" s="201"/>
      <c r="F2746" s="170"/>
      <c r="G2746" s="171"/>
      <c r="H2746" s="171"/>
      <c r="N2746" s="189"/>
      <c r="O2746" s="189"/>
    </row>
    <row r="2747" spans="1:15" ht="16.2" thickBot="1">
      <c r="A2747" s="184"/>
      <c r="B2747" s="187"/>
      <c r="D2747" s="168"/>
      <c r="E2747" s="201"/>
      <c r="F2747" s="170"/>
      <c r="G2747" s="171"/>
      <c r="H2747" s="171"/>
      <c r="N2747" s="189"/>
      <c r="O2747" s="189"/>
    </row>
    <row r="2748" spans="1:15" ht="16.2" thickBot="1">
      <c r="A2748" s="184"/>
      <c r="B2748" s="187"/>
      <c r="D2748" s="168"/>
      <c r="E2748" s="201"/>
      <c r="F2748" s="170"/>
      <c r="G2748" s="171"/>
      <c r="H2748" s="171"/>
      <c r="N2748" s="189"/>
      <c r="O2748" s="189"/>
    </row>
    <row r="2749" spans="1:15" ht="16.2" thickBot="1">
      <c r="A2749" s="184"/>
      <c r="B2749" s="187"/>
      <c r="D2749" s="168"/>
      <c r="E2749" s="201"/>
      <c r="F2749" s="170"/>
      <c r="G2749" s="171"/>
      <c r="H2749" s="171"/>
      <c r="N2749" s="189"/>
      <c r="O2749" s="189"/>
    </row>
    <row r="2750" spans="1:15" ht="16.2" thickBot="1">
      <c r="A2750" s="184"/>
      <c r="B2750" s="187"/>
      <c r="D2750" s="168"/>
      <c r="E2750" s="201"/>
      <c r="F2750" s="170"/>
      <c r="G2750" s="171"/>
      <c r="H2750" s="171"/>
      <c r="N2750" s="189"/>
      <c r="O2750" s="189"/>
    </row>
    <row r="2751" spans="1:15" ht="16.2" thickBot="1">
      <c r="A2751" s="184"/>
      <c r="B2751" s="187"/>
      <c r="D2751" s="168"/>
      <c r="E2751" s="201"/>
      <c r="F2751" s="170"/>
      <c r="G2751" s="171"/>
      <c r="H2751" s="171"/>
      <c r="N2751" s="189"/>
      <c r="O2751" s="189"/>
    </row>
    <row r="2752" spans="1:15" ht="16.2" thickBot="1">
      <c r="A2752" s="184"/>
      <c r="B2752" s="187"/>
      <c r="D2752" s="168"/>
      <c r="E2752" s="201"/>
      <c r="F2752" s="170"/>
      <c r="G2752" s="171"/>
      <c r="H2752" s="171"/>
      <c r="N2752" s="189"/>
      <c r="O2752" s="189"/>
    </row>
    <row r="2753" spans="1:15" ht="16.2" thickBot="1">
      <c r="A2753" s="184"/>
      <c r="B2753" s="187"/>
      <c r="D2753" s="168"/>
      <c r="E2753" s="201"/>
      <c r="F2753" s="170"/>
      <c r="G2753" s="171"/>
      <c r="H2753" s="171"/>
      <c r="N2753" s="189"/>
      <c r="O2753" s="189"/>
    </row>
    <row r="2754" spans="1:15" ht="16.2" thickBot="1">
      <c r="A2754" s="184"/>
      <c r="B2754" s="187"/>
      <c r="D2754" s="168"/>
      <c r="E2754" s="201"/>
      <c r="F2754" s="170"/>
      <c r="G2754" s="171"/>
      <c r="H2754" s="171"/>
      <c r="N2754" s="189"/>
      <c r="O2754" s="189"/>
    </row>
    <row r="2755" spans="1:15" ht="16.2" thickBot="1">
      <c r="A2755" s="184"/>
      <c r="B2755" s="187"/>
      <c r="D2755" s="168"/>
      <c r="E2755" s="201"/>
      <c r="F2755" s="170"/>
      <c r="G2755" s="171"/>
      <c r="H2755" s="171"/>
      <c r="N2755" s="189"/>
      <c r="O2755" s="189"/>
    </row>
    <row r="2756" spans="1:15" ht="16.2" thickBot="1">
      <c r="A2756" s="184"/>
      <c r="B2756" s="187"/>
      <c r="D2756" s="168"/>
      <c r="E2756" s="201"/>
      <c r="F2756" s="170"/>
      <c r="G2756" s="171"/>
      <c r="H2756" s="171"/>
      <c r="N2756" s="189"/>
      <c r="O2756" s="189"/>
    </row>
    <row r="2757" spans="1:15" ht="16.2" thickBot="1">
      <c r="A2757" s="184"/>
      <c r="B2757" s="187"/>
      <c r="D2757" s="168"/>
      <c r="E2757" s="201"/>
      <c r="F2757" s="170"/>
      <c r="G2757" s="171"/>
      <c r="H2757" s="171"/>
      <c r="N2757" s="189"/>
      <c r="O2757" s="189"/>
    </row>
    <row r="2758" spans="1:15" ht="16.2" thickBot="1">
      <c r="A2758" s="184"/>
      <c r="B2758" s="187"/>
      <c r="D2758" s="168"/>
      <c r="E2758" s="201"/>
      <c r="F2758" s="170"/>
      <c r="G2758" s="171"/>
      <c r="H2758" s="171"/>
      <c r="N2758" s="189"/>
      <c r="O2758" s="189"/>
    </row>
    <row r="2759" spans="1:15" ht="16.2" thickBot="1">
      <c r="A2759" s="184"/>
      <c r="B2759" s="187"/>
      <c r="D2759" s="168"/>
      <c r="E2759" s="201"/>
      <c r="F2759" s="170"/>
      <c r="G2759" s="171"/>
      <c r="H2759" s="171"/>
      <c r="N2759" s="189"/>
      <c r="O2759" s="189"/>
    </row>
    <row r="2760" spans="1:15" ht="16.2" thickBot="1">
      <c r="A2760" s="184"/>
      <c r="B2760" s="187"/>
      <c r="D2760" s="168"/>
      <c r="E2760" s="201"/>
      <c r="F2760" s="170"/>
      <c r="G2760" s="171"/>
      <c r="H2760" s="171"/>
      <c r="N2760" s="189"/>
      <c r="O2760" s="189"/>
    </row>
    <row r="2761" spans="1:15" ht="16.2" thickBot="1">
      <c r="A2761" s="184"/>
      <c r="B2761" s="187"/>
      <c r="D2761" s="168"/>
      <c r="E2761" s="201"/>
      <c r="F2761" s="170"/>
      <c r="G2761" s="171"/>
      <c r="H2761" s="171"/>
      <c r="N2761" s="189"/>
      <c r="O2761" s="189"/>
    </row>
    <row r="2762" spans="1:15" ht="16.2" thickBot="1">
      <c r="A2762" s="184"/>
      <c r="B2762" s="187"/>
      <c r="D2762" s="168"/>
      <c r="E2762" s="201"/>
      <c r="F2762" s="170"/>
      <c r="G2762" s="171"/>
      <c r="H2762" s="171"/>
      <c r="N2762" s="189"/>
      <c r="O2762" s="189"/>
    </row>
    <row r="2763" spans="1:15" ht="16.2" thickBot="1">
      <c r="A2763" s="184"/>
      <c r="B2763" s="187"/>
      <c r="D2763" s="168"/>
      <c r="E2763" s="201"/>
      <c r="F2763" s="170"/>
      <c r="G2763" s="171"/>
      <c r="H2763" s="171"/>
      <c r="N2763" s="189"/>
      <c r="O2763" s="189"/>
    </row>
    <row r="2764" spans="1:15" ht="16.2" thickBot="1">
      <c r="A2764" s="184"/>
      <c r="B2764" s="187"/>
      <c r="D2764" s="168"/>
      <c r="E2764" s="201"/>
      <c r="F2764" s="170"/>
      <c r="G2764" s="171"/>
      <c r="H2764" s="171"/>
      <c r="N2764" s="189"/>
      <c r="O2764" s="189"/>
    </row>
    <row r="2765" spans="1:15" ht="16.2" thickBot="1">
      <c r="A2765" s="184"/>
      <c r="B2765" s="187"/>
      <c r="D2765" s="168"/>
      <c r="E2765" s="201"/>
      <c r="F2765" s="170"/>
      <c r="G2765" s="171"/>
      <c r="H2765" s="171"/>
      <c r="N2765" s="189"/>
      <c r="O2765" s="189"/>
    </row>
    <row r="2766" spans="1:15" ht="16.2" thickBot="1">
      <c r="A2766" s="184"/>
      <c r="B2766" s="187"/>
      <c r="D2766" s="168"/>
      <c r="E2766" s="201"/>
      <c r="F2766" s="170"/>
      <c r="G2766" s="171"/>
      <c r="H2766" s="171"/>
      <c r="N2766" s="189"/>
      <c r="O2766" s="189"/>
    </row>
    <row r="2767" spans="1:15" ht="16.2" thickBot="1">
      <c r="A2767" s="184"/>
      <c r="B2767" s="187"/>
      <c r="D2767" s="168"/>
      <c r="E2767" s="201"/>
      <c r="F2767" s="170"/>
      <c r="G2767" s="171"/>
      <c r="H2767" s="171"/>
      <c r="N2767" s="189"/>
      <c r="O2767" s="189"/>
    </row>
    <row r="2768" spans="1:15" ht="16.2" thickBot="1">
      <c r="A2768" s="184"/>
      <c r="B2768" s="187"/>
      <c r="D2768" s="168"/>
      <c r="E2768" s="201"/>
      <c r="F2768" s="170"/>
      <c r="G2768" s="171"/>
      <c r="H2768" s="171"/>
      <c r="N2768" s="189"/>
      <c r="O2768" s="189"/>
    </row>
    <row r="2769" spans="1:15" ht="16.2" thickBot="1">
      <c r="A2769" s="184"/>
      <c r="B2769" s="187"/>
      <c r="D2769" s="168"/>
      <c r="E2769" s="201"/>
      <c r="F2769" s="170"/>
      <c r="G2769" s="171"/>
      <c r="H2769" s="171"/>
      <c r="N2769" s="189"/>
      <c r="O2769" s="189"/>
    </row>
    <row r="2770" spans="1:15" ht="16.2" thickBot="1">
      <c r="A2770" s="184"/>
      <c r="B2770" s="187"/>
      <c r="D2770" s="168"/>
      <c r="E2770" s="201"/>
      <c r="F2770" s="170"/>
      <c r="G2770" s="171"/>
      <c r="H2770" s="171"/>
      <c r="N2770" s="189"/>
      <c r="O2770" s="189"/>
    </row>
    <row r="2771" spans="1:15" ht="16.2" thickBot="1">
      <c r="A2771" s="184"/>
      <c r="B2771" s="187"/>
      <c r="D2771" s="168"/>
      <c r="E2771" s="201"/>
      <c r="F2771" s="170"/>
      <c r="G2771" s="171"/>
      <c r="H2771" s="171"/>
      <c r="N2771" s="189"/>
      <c r="O2771" s="189"/>
    </row>
    <row r="2772" spans="1:15" ht="16.2" thickBot="1">
      <c r="A2772" s="184"/>
      <c r="B2772" s="187"/>
      <c r="D2772" s="168"/>
      <c r="E2772" s="201"/>
      <c r="F2772" s="170"/>
      <c r="G2772" s="171"/>
      <c r="H2772" s="171"/>
      <c r="N2772" s="189"/>
      <c r="O2772" s="189"/>
    </row>
    <row r="2773" spans="1:15" ht="16.2" thickBot="1">
      <c r="A2773" s="184"/>
      <c r="B2773" s="187"/>
      <c r="D2773" s="168"/>
      <c r="E2773" s="201"/>
      <c r="F2773" s="170"/>
      <c r="G2773" s="171"/>
      <c r="H2773" s="171"/>
      <c r="N2773" s="189"/>
      <c r="O2773" s="189"/>
    </row>
    <row r="2774" spans="1:15" ht="16.2" thickBot="1">
      <c r="A2774" s="184"/>
      <c r="B2774" s="187"/>
      <c r="D2774" s="168"/>
      <c r="E2774" s="201"/>
      <c r="F2774" s="170"/>
      <c r="G2774" s="171"/>
      <c r="H2774" s="171"/>
      <c r="N2774" s="189"/>
      <c r="O2774" s="189"/>
    </row>
    <row r="2775" spans="1:15" ht="16.2" thickBot="1">
      <c r="A2775" s="184"/>
      <c r="B2775" s="187"/>
      <c r="D2775" s="168"/>
      <c r="E2775" s="201"/>
      <c r="F2775" s="170"/>
      <c r="G2775" s="171"/>
      <c r="H2775" s="171"/>
      <c r="N2775" s="189"/>
      <c r="O2775" s="189"/>
    </row>
    <row r="2776" spans="1:15" ht="16.2" thickBot="1">
      <c r="A2776" s="184"/>
      <c r="B2776" s="187"/>
      <c r="D2776" s="168"/>
      <c r="E2776" s="201"/>
      <c r="F2776" s="170"/>
      <c r="G2776" s="171"/>
      <c r="H2776" s="171"/>
      <c r="N2776" s="189"/>
      <c r="O2776" s="189"/>
    </row>
    <row r="2777" spans="1:15" ht="16.2" thickBot="1">
      <c r="A2777" s="184"/>
      <c r="B2777" s="187"/>
      <c r="D2777" s="168"/>
      <c r="E2777" s="201"/>
      <c r="F2777" s="170"/>
      <c r="G2777" s="171"/>
      <c r="H2777" s="171"/>
      <c r="N2777" s="189"/>
      <c r="O2777" s="189"/>
    </row>
    <row r="2778" spans="1:15" ht="16.2" thickBot="1">
      <c r="A2778" s="184"/>
      <c r="B2778" s="187"/>
      <c r="D2778" s="168"/>
      <c r="E2778" s="201"/>
      <c r="F2778" s="170"/>
      <c r="G2778" s="171"/>
      <c r="H2778" s="171"/>
      <c r="N2778" s="189"/>
      <c r="O2778" s="189"/>
    </row>
    <row r="2779" spans="1:15" ht="16.2" thickBot="1">
      <c r="A2779" s="184"/>
      <c r="B2779" s="187"/>
      <c r="D2779" s="168"/>
      <c r="E2779" s="201"/>
      <c r="F2779" s="170"/>
      <c r="G2779" s="171"/>
      <c r="H2779" s="171"/>
      <c r="N2779" s="189"/>
      <c r="O2779" s="189"/>
    </row>
    <row r="2780" spans="1:15" ht="16.2" thickBot="1">
      <c r="A2780" s="184"/>
      <c r="B2780" s="187"/>
      <c r="D2780" s="168"/>
      <c r="E2780" s="201"/>
      <c r="F2780" s="170"/>
      <c r="G2780" s="171"/>
      <c r="H2780" s="171"/>
      <c r="N2780" s="189"/>
      <c r="O2780" s="189"/>
    </row>
    <row r="2781" spans="1:15" ht="16.2" thickBot="1">
      <c r="A2781" s="184"/>
      <c r="B2781" s="187"/>
      <c r="D2781" s="168"/>
      <c r="E2781" s="201"/>
      <c r="F2781" s="170"/>
      <c r="G2781" s="171"/>
      <c r="H2781" s="171"/>
      <c r="N2781" s="189"/>
      <c r="O2781" s="189"/>
    </row>
    <row r="2782" spans="1:15" ht="16.2" thickBot="1">
      <c r="A2782" s="184"/>
      <c r="B2782" s="187"/>
      <c r="D2782" s="168"/>
      <c r="E2782" s="201"/>
      <c r="F2782" s="170"/>
      <c r="G2782" s="171"/>
      <c r="H2782" s="171"/>
      <c r="N2782" s="189"/>
      <c r="O2782" s="189"/>
    </row>
    <row r="2783" spans="1:15" ht="16.2" thickBot="1">
      <c r="A2783" s="184"/>
      <c r="B2783" s="187"/>
      <c r="D2783" s="168"/>
      <c r="E2783" s="201"/>
      <c r="F2783" s="170"/>
      <c r="G2783" s="171"/>
      <c r="H2783" s="171"/>
      <c r="N2783" s="189"/>
      <c r="O2783" s="189"/>
    </row>
    <row r="2784" spans="1:15" ht="16.2" thickBot="1">
      <c r="A2784" s="184"/>
      <c r="B2784" s="187"/>
      <c r="D2784" s="168"/>
      <c r="E2784" s="201"/>
      <c r="F2784" s="170"/>
      <c r="G2784" s="171"/>
      <c r="H2784" s="171"/>
      <c r="N2784" s="189"/>
      <c r="O2784" s="189"/>
    </row>
    <row r="2785" spans="1:15" ht="16.2" thickBot="1">
      <c r="A2785" s="184"/>
      <c r="B2785" s="187"/>
      <c r="D2785" s="168"/>
      <c r="E2785" s="201"/>
      <c r="F2785" s="170"/>
      <c r="G2785" s="171"/>
      <c r="H2785" s="171"/>
      <c r="N2785" s="189"/>
      <c r="O2785" s="189"/>
    </row>
    <row r="2786" spans="1:15" ht="16.2" thickBot="1">
      <c r="A2786" s="184"/>
      <c r="B2786" s="187"/>
      <c r="D2786" s="168"/>
      <c r="E2786" s="201"/>
      <c r="F2786" s="170"/>
      <c r="G2786" s="171"/>
      <c r="H2786" s="171"/>
      <c r="N2786" s="189"/>
      <c r="O2786" s="189"/>
    </row>
    <row r="2787" spans="1:15" ht="16.2" thickBot="1">
      <c r="A2787" s="184"/>
      <c r="B2787" s="187"/>
      <c r="D2787" s="168"/>
      <c r="E2787" s="201"/>
      <c r="F2787" s="170"/>
      <c r="G2787" s="171"/>
      <c r="H2787" s="171"/>
      <c r="N2787" s="189"/>
      <c r="O2787" s="189"/>
    </row>
    <row r="2788" spans="1:15" ht="16.2" thickBot="1">
      <c r="A2788" s="184"/>
      <c r="B2788" s="187"/>
      <c r="D2788" s="168"/>
      <c r="E2788" s="201"/>
      <c r="F2788" s="170"/>
      <c r="G2788" s="171"/>
      <c r="H2788" s="171"/>
      <c r="N2788" s="189"/>
      <c r="O2788" s="189"/>
    </row>
    <row r="2789" spans="1:15" ht="16.2" thickBot="1">
      <c r="A2789" s="184"/>
      <c r="B2789" s="187"/>
      <c r="D2789" s="168"/>
      <c r="E2789" s="201"/>
      <c r="F2789" s="170"/>
      <c r="G2789" s="171"/>
      <c r="H2789" s="171"/>
      <c r="N2789" s="189"/>
      <c r="O2789" s="189"/>
    </row>
    <row r="2790" spans="1:15" ht="16.2" thickBot="1">
      <c r="A2790" s="184"/>
      <c r="B2790" s="187"/>
      <c r="D2790" s="168"/>
      <c r="E2790" s="201"/>
      <c r="F2790" s="170"/>
      <c r="G2790" s="171"/>
      <c r="H2790" s="171"/>
      <c r="N2790" s="189"/>
      <c r="O2790" s="189"/>
    </row>
    <row r="2791" spans="1:15" ht="16.2" thickBot="1">
      <c r="A2791" s="184"/>
      <c r="B2791" s="187"/>
      <c r="D2791" s="168"/>
      <c r="E2791" s="201"/>
      <c r="F2791" s="170"/>
      <c r="G2791" s="171"/>
      <c r="H2791" s="171"/>
      <c r="N2791" s="189"/>
      <c r="O2791" s="189"/>
    </row>
    <row r="2792" spans="1:15" ht="16.2" thickBot="1">
      <c r="A2792" s="184"/>
      <c r="B2792" s="187"/>
      <c r="D2792" s="168"/>
      <c r="E2792" s="201"/>
      <c r="F2792" s="170"/>
      <c r="G2792" s="171"/>
      <c r="H2792" s="171"/>
      <c r="N2792" s="189"/>
      <c r="O2792" s="189"/>
    </row>
    <row r="2793" spans="1:15" ht="16.2" thickBot="1">
      <c r="A2793" s="184"/>
      <c r="B2793" s="187"/>
      <c r="D2793" s="168"/>
      <c r="E2793" s="201"/>
      <c r="F2793" s="170"/>
      <c r="G2793" s="171"/>
      <c r="H2793" s="171"/>
      <c r="N2793" s="189"/>
      <c r="O2793" s="189"/>
    </row>
    <row r="2794" spans="1:15" ht="16.2" thickBot="1">
      <c r="A2794" s="184"/>
      <c r="B2794" s="187"/>
      <c r="D2794" s="168"/>
      <c r="E2794" s="201"/>
      <c r="F2794" s="170"/>
      <c r="G2794" s="171"/>
      <c r="H2794" s="171"/>
      <c r="N2794" s="189"/>
      <c r="O2794" s="189"/>
    </row>
    <row r="2795" spans="1:15" ht="16.2" thickBot="1">
      <c r="A2795" s="184"/>
      <c r="B2795" s="187"/>
      <c r="D2795" s="168"/>
      <c r="E2795" s="201"/>
      <c r="F2795" s="170"/>
      <c r="G2795" s="171"/>
      <c r="H2795" s="171"/>
      <c r="N2795" s="189"/>
      <c r="O2795" s="189"/>
    </row>
    <row r="2796" spans="1:15" ht="16.2" thickBot="1">
      <c r="A2796" s="184"/>
      <c r="B2796" s="187"/>
      <c r="D2796" s="168"/>
      <c r="E2796" s="201"/>
      <c r="F2796" s="170"/>
      <c r="G2796" s="171"/>
      <c r="H2796" s="171"/>
      <c r="N2796" s="189"/>
      <c r="O2796" s="189"/>
    </row>
    <row r="2797" spans="1:15" ht="16.2" thickBot="1">
      <c r="A2797" s="184"/>
      <c r="B2797" s="187"/>
      <c r="D2797" s="168"/>
      <c r="E2797" s="201"/>
      <c r="F2797" s="170"/>
      <c r="G2797" s="171"/>
      <c r="H2797" s="171"/>
      <c r="N2797" s="189"/>
      <c r="O2797" s="189"/>
    </row>
    <row r="2798" spans="1:15" ht="16.2" thickBot="1">
      <c r="A2798" s="184"/>
      <c r="B2798" s="187"/>
      <c r="D2798" s="168"/>
      <c r="E2798" s="201"/>
      <c r="F2798" s="170"/>
      <c r="G2798" s="171"/>
      <c r="H2798" s="171"/>
      <c r="N2798" s="189"/>
      <c r="O2798" s="189"/>
    </row>
    <row r="2799" spans="1:15" ht="16.2" thickBot="1">
      <c r="A2799" s="184"/>
      <c r="B2799" s="187"/>
      <c r="D2799" s="168"/>
      <c r="E2799" s="201"/>
      <c r="F2799" s="170"/>
      <c r="G2799" s="171"/>
      <c r="H2799" s="171"/>
      <c r="N2799" s="189"/>
      <c r="O2799" s="189"/>
    </row>
    <row r="2800" spans="1:15" ht="16.2" thickBot="1">
      <c r="A2800" s="184"/>
      <c r="B2800" s="187"/>
      <c r="D2800" s="168"/>
      <c r="E2800" s="201"/>
      <c r="F2800" s="170"/>
      <c r="G2800" s="171"/>
      <c r="H2800" s="171"/>
      <c r="N2800" s="189"/>
      <c r="O2800" s="189"/>
    </row>
    <row r="2801" spans="1:15" ht="16.2" thickBot="1">
      <c r="A2801" s="184"/>
      <c r="B2801" s="187"/>
      <c r="D2801" s="168"/>
      <c r="E2801" s="201"/>
      <c r="F2801" s="170"/>
      <c r="G2801" s="171"/>
      <c r="H2801" s="171"/>
      <c r="N2801" s="189"/>
      <c r="O2801" s="189"/>
    </row>
    <row r="2802" spans="1:15" ht="16.2" thickBot="1">
      <c r="A2802" s="184"/>
      <c r="B2802" s="187"/>
      <c r="D2802" s="168"/>
      <c r="E2802" s="201"/>
      <c r="F2802" s="170"/>
      <c r="G2802" s="171"/>
      <c r="H2802" s="171"/>
      <c r="N2802" s="189"/>
      <c r="O2802" s="189"/>
    </row>
    <row r="2803" spans="1:15" ht="16.2" thickBot="1">
      <c r="A2803" s="184"/>
      <c r="B2803" s="187"/>
      <c r="D2803" s="168"/>
      <c r="E2803" s="201"/>
      <c r="F2803" s="170"/>
      <c r="G2803" s="171"/>
      <c r="H2803" s="171"/>
      <c r="N2803" s="189"/>
      <c r="O2803" s="189"/>
    </row>
    <row r="2804" spans="1:15" ht="16.2" thickBot="1">
      <c r="A2804" s="184"/>
      <c r="B2804" s="187"/>
      <c r="D2804" s="168"/>
      <c r="E2804" s="201"/>
      <c r="F2804" s="170"/>
      <c r="G2804" s="171"/>
      <c r="H2804" s="171"/>
      <c r="N2804" s="189"/>
      <c r="O2804" s="189"/>
    </row>
    <row r="2805" spans="1:15" ht="16.2" thickBot="1">
      <c r="A2805" s="184"/>
      <c r="B2805" s="187"/>
      <c r="D2805" s="168"/>
      <c r="E2805" s="201"/>
      <c r="F2805" s="170"/>
      <c r="G2805" s="171"/>
      <c r="H2805" s="171"/>
      <c r="N2805" s="189"/>
      <c r="O2805" s="189"/>
    </row>
    <row r="2806" spans="1:15" ht="16.2" thickBot="1">
      <c r="A2806" s="184"/>
      <c r="B2806" s="187"/>
      <c r="D2806" s="168"/>
      <c r="E2806" s="201"/>
      <c r="F2806" s="170"/>
      <c r="G2806" s="171"/>
      <c r="H2806" s="171"/>
      <c r="N2806" s="189"/>
      <c r="O2806" s="189"/>
    </row>
    <row r="2807" spans="1:15" ht="16.2" thickBot="1">
      <c r="A2807" s="184"/>
      <c r="B2807" s="187"/>
      <c r="D2807" s="168"/>
      <c r="E2807" s="201"/>
      <c r="F2807" s="170"/>
      <c r="G2807" s="171"/>
      <c r="H2807" s="171"/>
      <c r="N2807" s="189"/>
      <c r="O2807" s="189"/>
    </row>
    <row r="2808" spans="1:15" ht="16.2" thickBot="1">
      <c r="A2808" s="184"/>
      <c r="B2808" s="187"/>
      <c r="D2808" s="168"/>
      <c r="E2808" s="201"/>
      <c r="F2808" s="170"/>
      <c r="G2808" s="171"/>
      <c r="H2808" s="171"/>
      <c r="N2808" s="189"/>
      <c r="O2808" s="189"/>
    </row>
    <row r="2809" spans="1:15" ht="16.2" thickBot="1">
      <c r="A2809" s="184"/>
      <c r="B2809" s="187"/>
      <c r="D2809" s="168"/>
      <c r="E2809" s="201"/>
      <c r="F2809" s="170"/>
      <c r="G2809" s="171"/>
      <c r="H2809" s="171"/>
      <c r="N2809" s="189"/>
      <c r="O2809" s="189"/>
    </row>
    <row r="2810" spans="1:15" ht="16.2" thickBot="1">
      <c r="A2810" s="184"/>
      <c r="B2810" s="187"/>
      <c r="D2810" s="168"/>
      <c r="E2810" s="201"/>
      <c r="F2810" s="170"/>
      <c r="G2810" s="171"/>
      <c r="H2810" s="171"/>
      <c r="N2810" s="189"/>
      <c r="O2810" s="189"/>
    </row>
    <row r="2811" spans="1:15" ht="16.2" thickBot="1">
      <c r="A2811" s="184"/>
      <c r="B2811" s="187"/>
      <c r="D2811" s="168"/>
      <c r="E2811" s="201"/>
      <c r="F2811" s="170"/>
      <c r="G2811" s="171"/>
      <c r="H2811" s="171"/>
      <c r="N2811" s="189"/>
      <c r="O2811" s="189"/>
    </row>
    <row r="2812" spans="1:15" ht="16.2" thickBot="1">
      <c r="A2812" s="184"/>
      <c r="B2812" s="187"/>
      <c r="D2812" s="168"/>
      <c r="E2812" s="201"/>
      <c r="F2812" s="170"/>
      <c r="G2812" s="171"/>
      <c r="H2812" s="171"/>
      <c r="N2812" s="189"/>
      <c r="O2812" s="189"/>
    </row>
    <row r="2813" spans="1:15" ht="16.2" thickBot="1">
      <c r="A2813" s="184"/>
      <c r="B2813" s="187"/>
      <c r="D2813" s="168"/>
      <c r="E2813" s="201"/>
      <c r="F2813" s="170"/>
      <c r="G2813" s="171"/>
      <c r="H2813" s="171"/>
      <c r="N2813" s="189"/>
      <c r="O2813" s="189"/>
    </row>
    <row r="2814" spans="1:15" ht="16.2" thickBot="1">
      <c r="A2814" s="184"/>
      <c r="B2814" s="187"/>
      <c r="D2814" s="168"/>
      <c r="E2814" s="201"/>
      <c r="F2814" s="170"/>
      <c r="G2814" s="171"/>
      <c r="H2814" s="171"/>
      <c r="N2814" s="189"/>
      <c r="O2814" s="189"/>
    </row>
    <row r="2815" spans="1:15" ht="16.2" thickBot="1">
      <c r="A2815" s="184"/>
      <c r="B2815" s="187"/>
      <c r="D2815" s="168"/>
      <c r="E2815" s="201"/>
      <c r="F2815" s="170"/>
      <c r="G2815" s="171"/>
      <c r="H2815" s="171"/>
      <c r="N2815" s="189"/>
      <c r="O2815" s="189"/>
    </row>
    <row r="2816" spans="1:15" ht="16.2" thickBot="1">
      <c r="A2816" s="184"/>
      <c r="B2816" s="187"/>
      <c r="D2816" s="168"/>
      <c r="E2816" s="201"/>
      <c r="F2816" s="170"/>
      <c r="G2816" s="171"/>
      <c r="H2816" s="171"/>
      <c r="N2816" s="189"/>
      <c r="O2816" s="189"/>
    </row>
    <row r="2817" spans="1:15" ht="16.2" thickBot="1">
      <c r="A2817" s="184"/>
      <c r="B2817" s="187"/>
      <c r="D2817" s="168"/>
      <c r="E2817" s="201"/>
      <c r="F2817" s="170"/>
      <c r="G2817" s="171"/>
      <c r="H2817" s="171"/>
      <c r="N2817" s="189"/>
      <c r="O2817" s="189"/>
    </row>
    <row r="2818" spans="1:15" ht="16.2" thickBot="1">
      <c r="A2818" s="184"/>
      <c r="B2818" s="187"/>
      <c r="D2818" s="168"/>
      <c r="E2818" s="201"/>
      <c r="F2818" s="170"/>
      <c r="G2818" s="171"/>
      <c r="H2818" s="171"/>
      <c r="N2818" s="189"/>
      <c r="O2818" s="189"/>
    </row>
    <row r="2819" spans="1:15" ht="16.2" thickBot="1">
      <c r="A2819" s="184"/>
      <c r="B2819" s="187"/>
      <c r="D2819" s="168"/>
      <c r="E2819" s="201"/>
      <c r="F2819" s="170"/>
      <c r="G2819" s="171"/>
      <c r="H2819" s="171"/>
      <c r="N2819" s="189"/>
      <c r="O2819" s="189"/>
    </row>
    <row r="2820" spans="1:15" ht="16.2" thickBot="1">
      <c r="A2820" s="184"/>
      <c r="B2820" s="187"/>
      <c r="D2820" s="168"/>
      <c r="E2820" s="201"/>
      <c r="F2820" s="170"/>
      <c r="G2820" s="171"/>
      <c r="H2820" s="171"/>
      <c r="N2820" s="189"/>
      <c r="O2820" s="189"/>
    </row>
    <row r="2821" spans="1:15" ht="16.2" thickBot="1">
      <c r="A2821" s="184"/>
      <c r="B2821" s="187"/>
      <c r="D2821" s="168"/>
      <c r="E2821" s="201"/>
      <c r="F2821" s="170"/>
      <c r="G2821" s="171"/>
      <c r="H2821" s="171"/>
      <c r="N2821" s="189"/>
      <c r="O2821" s="189"/>
    </row>
    <row r="2822" spans="1:15" ht="16.2" thickBot="1">
      <c r="A2822" s="184"/>
      <c r="B2822" s="187"/>
      <c r="D2822" s="168"/>
      <c r="E2822" s="201"/>
      <c r="F2822" s="170"/>
      <c r="G2822" s="171"/>
      <c r="H2822" s="171"/>
      <c r="N2822" s="189"/>
      <c r="O2822" s="189"/>
    </row>
    <row r="2823" spans="1:15" ht="16.2" thickBot="1">
      <c r="A2823" s="184"/>
      <c r="B2823" s="187"/>
      <c r="D2823" s="168"/>
      <c r="E2823" s="201"/>
      <c r="F2823" s="170"/>
      <c r="G2823" s="171"/>
      <c r="H2823" s="171"/>
      <c r="N2823" s="189"/>
      <c r="O2823" s="189"/>
    </row>
    <row r="2824" spans="1:15" ht="16.2" thickBot="1">
      <c r="A2824" s="184"/>
      <c r="B2824" s="187"/>
      <c r="D2824" s="168"/>
      <c r="E2824" s="201"/>
      <c r="F2824" s="170"/>
      <c r="G2824" s="171"/>
      <c r="H2824" s="171"/>
      <c r="N2824" s="189"/>
      <c r="O2824" s="189"/>
    </row>
    <row r="2825" spans="1:15" ht="16.2" thickBot="1">
      <c r="A2825" s="184"/>
      <c r="B2825" s="187"/>
      <c r="D2825" s="168"/>
      <c r="E2825" s="201"/>
      <c r="F2825" s="170"/>
      <c r="G2825" s="171"/>
      <c r="H2825" s="171"/>
      <c r="N2825" s="189"/>
      <c r="O2825" s="189"/>
    </row>
    <row r="2826" spans="1:15" ht="16.2" thickBot="1">
      <c r="A2826" s="184"/>
      <c r="B2826" s="187"/>
      <c r="D2826" s="168"/>
      <c r="E2826" s="201"/>
      <c r="F2826" s="170"/>
      <c r="G2826" s="171"/>
      <c r="H2826" s="171"/>
      <c r="N2826" s="189"/>
      <c r="O2826" s="189"/>
    </row>
    <row r="2827" spans="1:15" ht="16.2" thickBot="1">
      <c r="A2827" s="184"/>
      <c r="B2827" s="187"/>
      <c r="D2827" s="168"/>
      <c r="E2827" s="201"/>
      <c r="F2827" s="170"/>
      <c r="G2827" s="171"/>
      <c r="H2827" s="171"/>
      <c r="N2827" s="189"/>
      <c r="O2827" s="189"/>
    </row>
    <row r="2828" spans="1:15" ht="16.2" thickBot="1">
      <c r="A2828" s="184"/>
      <c r="B2828" s="187"/>
      <c r="D2828" s="168"/>
      <c r="E2828" s="201"/>
      <c r="F2828" s="170"/>
      <c r="G2828" s="171"/>
      <c r="H2828" s="171"/>
      <c r="N2828" s="189"/>
      <c r="O2828" s="189"/>
    </row>
    <row r="2829" spans="1:15" ht="16.2" thickBot="1">
      <c r="A2829" s="184"/>
      <c r="B2829" s="187"/>
      <c r="D2829" s="168"/>
      <c r="E2829" s="201"/>
      <c r="F2829" s="170"/>
      <c r="G2829" s="171"/>
      <c r="H2829" s="171"/>
      <c r="N2829" s="189"/>
      <c r="O2829" s="189"/>
    </row>
    <row r="2830" spans="1:15" ht="16.2" thickBot="1">
      <c r="A2830" s="184"/>
      <c r="B2830" s="187"/>
      <c r="D2830" s="168"/>
      <c r="E2830" s="201"/>
      <c r="F2830" s="170"/>
      <c r="G2830" s="171"/>
      <c r="H2830" s="171"/>
      <c r="N2830" s="189"/>
      <c r="O2830" s="189"/>
    </row>
    <row r="2831" spans="1:15" ht="16.2" thickBot="1">
      <c r="A2831" s="184"/>
      <c r="B2831" s="187"/>
      <c r="D2831" s="168"/>
      <c r="E2831" s="201"/>
      <c r="F2831" s="170"/>
      <c r="G2831" s="171"/>
      <c r="H2831" s="171"/>
      <c r="N2831" s="189"/>
      <c r="O2831" s="189"/>
    </row>
    <row r="2832" spans="1:15" ht="16.2" thickBot="1">
      <c r="A2832" s="184"/>
      <c r="B2832" s="187"/>
      <c r="D2832" s="168"/>
      <c r="E2832" s="201"/>
      <c r="F2832" s="170"/>
      <c r="G2832" s="171"/>
      <c r="H2832" s="171"/>
      <c r="N2832" s="189"/>
      <c r="O2832" s="189"/>
    </row>
    <row r="2833" spans="1:15" ht="16.2" thickBot="1">
      <c r="A2833" s="184"/>
      <c r="B2833" s="187"/>
      <c r="D2833" s="168"/>
      <c r="E2833" s="201"/>
      <c r="F2833" s="170"/>
      <c r="G2833" s="171"/>
      <c r="H2833" s="171"/>
      <c r="N2833" s="189"/>
      <c r="O2833" s="189"/>
    </row>
    <row r="2834" spans="1:15" ht="16.2" thickBot="1">
      <c r="A2834" s="184"/>
      <c r="B2834" s="187"/>
      <c r="D2834" s="168"/>
      <c r="E2834" s="201"/>
      <c r="F2834" s="170"/>
      <c r="G2834" s="171"/>
      <c r="H2834" s="171"/>
      <c r="N2834" s="189"/>
      <c r="O2834" s="189"/>
    </row>
    <row r="2835" spans="1:15" ht="16.2" thickBot="1">
      <c r="A2835" s="184"/>
      <c r="B2835" s="187"/>
      <c r="D2835" s="168"/>
      <c r="E2835" s="201"/>
      <c r="F2835" s="170"/>
      <c r="G2835" s="171"/>
      <c r="H2835" s="171"/>
      <c r="N2835" s="189"/>
      <c r="O2835" s="189"/>
    </row>
    <row r="2836" spans="1:15" ht="16.2" thickBot="1">
      <c r="A2836" s="184"/>
      <c r="B2836" s="187"/>
      <c r="D2836" s="168"/>
      <c r="E2836" s="201"/>
      <c r="F2836" s="170"/>
      <c r="G2836" s="171"/>
      <c r="H2836" s="171"/>
      <c r="N2836" s="189"/>
      <c r="O2836" s="189"/>
    </row>
    <row r="2837" spans="1:15" ht="16.2" thickBot="1">
      <c r="A2837" s="184"/>
      <c r="B2837" s="187"/>
      <c r="D2837" s="168"/>
      <c r="E2837" s="201"/>
      <c r="F2837" s="170"/>
      <c r="G2837" s="171"/>
      <c r="H2837" s="171"/>
      <c r="N2837" s="189"/>
      <c r="O2837" s="189"/>
    </row>
    <row r="2838" spans="1:15" ht="16.2" thickBot="1">
      <c r="A2838" s="184"/>
      <c r="B2838" s="187"/>
      <c r="D2838" s="168"/>
      <c r="E2838" s="201"/>
      <c r="F2838" s="170"/>
      <c r="G2838" s="171"/>
      <c r="H2838" s="171"/>
      <c r="N2838" s="189"/>
      <c r="O2838" s="189"/>
    </row>
    <row r="2839" spans="1:15" ht="16.2" thickBot="1">
      <c r="A2839" s="184"/>
      <c r="B2839" s="187"/>
      <c r="D2839" s="168"/>
      <c r="E2839" s="201"/>
      <c r="F2839" s="170"/>
      <c r="G2839" s="171"/>
      <c r="H2839" s="171"/>
      <c r="N2839" s="189"/>
      <c r="O2839" s="189"/>
    </row>
    <row r="2840" spans="1:15" ht="16.2" thickBot="1">
      <c r="A2840" s="184"/>
      <c r="B2840" s="187"/>
      <c r="D2840" s="168"/>
      <c r="E2840" s="201"/>
      <c r="F2840" s="170"/>
      <c r="G2840" s="171"/>
      <c r="H2840" s="171"/>
      <c r="N2840" s="189"/>
      <c r="O2840" s="189"/>
    </row>
    <row r="2841" spans="1:15" ht="16.2" thickBot="1">
      <c r="A2841" s="184"/>
      <c r="B2841" s="187"/>
      <c r="D2841" s="168"/>
      <c r="E2841" s="201"/>
      <c r="F2841" s="170"/>
      <c r="G2841" s="171"/>
      <c r="H2841" s="171"/>
      <c r="N2841" s="189"/>
      <c r="O2841" s="189"/>
    </row>
    <row r="2842" spans="1:15" ht="16.2" thickBot="1">
      <c r="A2842" s="184"/>
      <c r="B2842" s="187"/>
      <c r="D2842" s="168"/>
      <c r="E2842" s="201"/>
      <c r="F2842" s="170"/>
      <c r="G2842" s="171"/>
      <c r="H2842" s="171"/>
      <c r="N2842" s="189"/>
      <c r="O2842" s="189"/>
    </row>
    <row r="2843" spans="1:15" ht="16.2" thickBot="1">
      <c r="A2843" s="184"/>
      <c r="B2843" s="187"/>
      <c r="D2843" s="168"/>
      <c r="E2843" s="201"/>
      <c r="F2843" s="170"/>
      <c r="G2843" s="171"/>
      <c r="H2843" s="171"/>
      <c r="N2843" s="189"/>
      <c r="O2843" s="189"/>
    </row>
    <row r="2844" spans="1:15" ht="16.2" thickBot="1">
      <c r="A2844" s="184"/>
      <c r="B2844" s="187"/>
      <c r="D2844" s="168"/>
      <c r="E2844" s="201"/>
      <c r="F2844" s="170"/>
      <c r="G2844" s="171"/>
      <c r="H2844" s="171"/>
      <c r="N2844" s="189"/>
      <c r="O2844" s="189"/>
    </row>
    <row r="2845" spans="1:15" ht="16.2" thickBot="1">
      <c r="A2845" s="184"/>
      <c r="B2845" s="187"/>
      <c r="D2845" s="168"/>
      <c r="E2845" s="201"/>
      <c r="F2845" s="170"/>
      <c r="G2845" s="171"/>
      <c r="H2845" s="171"/>
      <c r="N2845" s="189"/>
      <c r="O2845" s="189"/>
    </row>
    <row r="2846" spans="1:15" ht="16.2" thickBot="1">
      <c r="A2846" s="184"/>
      <c r="B2846" s="187"/>
      <c r="D2846" s="168"/>
      <c r="E2846" s="201"/>
      <c r="F2846" s="170"/>
      <c r="G2846" s="171"/>
      <c r="H2846" s="171"/>
      <c r="N2846" s="189"/>
      <c r="O2846" s="189"/>
    </row>
    <row r="2847" spans="1:15" ht="16.2" thickBot="1">
      <c r="A2847" s="184"/>
      <c r="B2847" s="187"/>
      <c r="D2847" s="168"/>
      <c r="E2847" s="201"/>
      <c r="F2847" s="170"/>
      <c r="G2847" s="171"/>
      <c r="H2847" s="171"/>
      <c r="N2847" s="189"/>
      <c r="O2847" s="189"/>
    </row>
    <row r="2848" spans="1:15" ht="16.2" thickBot="1">
      <c r="A2848" s="184"/>
      <c r="B2848" s="187"/>
      <c r="D2848" s="168"/>
      <c r="E2848" s="201"/>
      <c r="F2848" s="170"/>
      <c r="G2848" s="171"/>
      <c r="H2848" s="171"/>
      <c r="N2848" s="189"/>
      <c r="O2848" s="189"/>
    </row>
    <row r="2849" spans="1:15" ht="16.2" thickBot="1">
      <c r="A2849" s="184"/>
      <c r="B2849" s="187"/>
      <c r="D2849" s="168"/>
      <c r="E2849" s="201"/>
      <c r="F2849" s="170"/>
      <c r="G2849" s="171"/>
      <c r="H2849" s="171"/>
      <c r="N2849" s="189"/>
      <c r="O2849" s="189"/>
    </row>
    <row r="2850" spans="1:15" ht="16.2" thickBot="1">
      <c r="A2850" s="184"/>
      <c r="B2850" s="187"/>
      <c r="D2850" s="168"/>
      <c r="E2850" s="201"/>
      <c r="F2850" s="170"/>
      <c r="G2850" s="171"/>
      <c r="H2850" s="171"/>
      <c r="N2850" s="189"/>
      <c r="O2850" s="189"/>
    </row>
    <row r="2851" spans="1:15" ht="16.2" thickBot="1">
      <c r="A2851" s="184"/>
      <c r="B2851" s="187"/>
      <c r="D2851" s="168"/>
      <c r="E2851" s="201"/>
      <c r="F2851" s="170"/>
      <c r="G2851" s="171"/>
      <c r="H2851" s="171"/>
      <c r="N2851" s="189"/>
      <c r="O2851" s="189"/>
    </row>
    <row r="2852" spans="1:15" ht="16.2" thickBot="1">
      <c r="A2852" s="184"/>
      <c r="B2852" s="187"/>
      <c r="D2852" s="168"/>
      <c r="E2852" s="201"/>
      <c r="F2852" s="170"/>
      <c r="G2852" s="171"/>
      <c r="H2852" s="171"/>
      <c r="N2852" s="189"/>
      <c r="O2852" s="189"/>
    </row>
    <row r="2853" spans="1:15" ht="16.2" thickBot="1">
      <c r="A2853" s="184"/>
      <c r="B2853" s="187"/>
      <c r="D2853" s="168"/>
      <c r="E2853" s="201"/>
      <c r="F2853" s="170"/>
      <c r="G2853" s="171"/>
      <c r="H2853" s="171"/>
      <c r="N2853" s="189"/>
      <c r="O2853" s="189"/>
    </row>
    <row r="2854" spans="1:15" ht="16.2" thickBot="1">
      <c r="A2854" s="184"/>
      <c r="B2854" s="187"/>
      <c r="D2854" s="168"/>
      <c r="E2854" s="201"/>
      <c r="F2854" s="170"/>
      <c r="G2854" s="171"/>
      <c r="H2854" s="171"/>
      <c r="N2854" s="189"/>
      <c r="O2854" s="189"/>
    </row>
    <row r="2855" spans="1:15" ht="16.2" thickBot="1">
      <c r="A2855" s="184"/>
      <c r="B2855" s="187"/>
      <c r="D2855" s="168"/>
      <c r="E2855" s="201"/>
      <c r="F2855" s="170"/>
      <c r="G2855" s="171"/>
      <c r="H2855" s="171"/>
      <c r="N2855" s="189"/>
      <c r="O2855" s="189"/>
    </row>
    <row r="2856" spans="1:15" ht="16.2" thickBot="1">
      <c r="A2856" s="184"/>
      <c r="B2856" s="187"/>
      <c r="D2856" s="168"/>
      <c r="E2856" s="201"/>
      <c r="F2856" s="170"/>
      <c r="G2856" s="171"/>
      <c r="H2856" s="171"/>
      <c r="N2856" s="189"/>
      <c r="O2856" s="189"/>
    </row>
    <row r="2857" spans="1:15" ht="16.2" thickBot="1">
      <c r="A2857" s="184"/>
      <c r="B2857" s="187"/>
      <c r="D2857" s="168"/>
      <c r="E2857" s="201"/>
      <c r="F2857" s="170"/>
      <c r="G2857" s="171"/>
      <c r="H2857" s="171"/>
      <c r="N2857" s="189"/>
      <c r="O2857" s="189"/>
    </row>
    <row r="2858" spans="1:15" ht="16.2" thickBot="1">
      <c r="A2858" s="184"/>
      <c r="B2858" s="187"/>
      <c r="D2858" s="168"/>
      <c r="E2858" s="201"/>
      <c r="F2858" s="170"/>
      <c r="G2858" s="171"/>
      <c r="H2858" s="171"/>
      <c r="N2858" s="189"/>
      <c r="O2858" s="189"/>
    </row>
    <row r="2859" spans="1:15" ht="16.2" thickBot="1">
      <c r="A2859" s="184"/>
      <c r="B2859" s="187"/>
      <c r="D2859" s="168"/>
      <c r="E2859" s="201"/>
      <c r="F2859" s="170"/>
      <c r="G2859" s="171"/>
      <c r="H2859" s="171"/>
      <c r="N2859" s="189"/>
      <c r="O2859" s="189"/>
    </row>
    <row r="2860" spans="1:15" ht="16.2" thickBot="1">
      <c r="A2860" s="184"/>
      <c r="B2860" s="187"/>
      <c r="D2860" s="168"/>
      <c r="E2860" s="201"/>
      <c r="F2860" s="170"/>
      <c r="G2860" s="171"/>
      <c r="H2860" s="171"/>
      <c r="N2860" s="189"/>
      <c r="O2860" s="189"/>
    </row>
    <row r="2861" spans="1:15" ht="16.2" thickBot="1">
      <c r="A2861" s="184"/>
      <c r="B2861" s="187"/>
      <c r="D2861" s="168"/>
      <c r="E2861" s="201"/>
      <c r="F2861" s="170"/>
      <c r="G2861" s="171"/>
      <c r="H2861" s="171"/>
      <c r="N2861" s="189"/>
      <c r="O2861" s="189"/>
    </row>
    <row r="2862" spans="1:15" ht="16.2" thickBot="1">
      <c r="A2862" s="184"/>
      <c r="B2862" s="187"/>
      <c r="D2862" s="168"/>
      <c r="E2862" s="201"/>
      <c r="F2862" s="170"/>
      <c r="G2862" s="171"/>
      <c r="H2862" s="171"/>
      <c r="N2862" s="189"/>
      <c r="O2862" s="189"/>
    </row>
    <row r="2863" spans="1:15" ht="16.2" thickBot="1">
      <c r="A2863" s="184"/>
      <c r="B2863" s="187"/>
      <c r="D2863" s="168"/>
      <c r="E2863" s="201"/>
      <c r="F2863" s="170"/>
      <c r="G2863" s="171"/>
      <c r="H2863" s="171"/>
      <c r="N2863" s="189"/>
      <c r="O2863" s="189"/>
    </row>
    <row r="2864" spans="1:15" ht="16.2" thickBot="1">
      <c r="A2864" s="184"/>
      <c r="B2864" s="187"/>
      <c r="D2864" s="168"/>
      <c r="E2864" s="201"/>
      <c r="F2864" s="170"/>
      <c r="G2864" s="171"/>
      <c r="H2864" s="171"/>
      <c r="N2864" s="189"/>
      <c r="O2864" s="189"/>
    </row>
    <row r="2865" spans="1:15" ht="16.2" thickBot="1">
      <c r="A2865" s="184"/>
      <c r="B2865" s="187"/>
      <c r="D2865" s="168"/>
      <c r="E2865" s="201"/>
      <c r="F2865" s="170"/>
      <c r="G2865" s="171"/>
      <c r="H2865" s="171"/>
      <c r="N2865" s="189"/>
      <c r="O2865" s="189"/>
    </row>
    <row r="2866" spans="1:15" ht="16.2" thickBot="1">
      <c r="A2866" s="184"/>
      <c r="B2866" s="187"/>
      <c r="D2866" s="168"/>
      <c r="E2866" s="201"/>
      <c r="F2866" s="170"/>
      <c r="G2866" s="171"/>
      <c r="H2866" s="171"/>
      <c r="N2866" s="189"/>
      <c r="O2866" s="189"/>
    </row>
    <row r="2867" spans="1:15" ht="16.2" thickBot="1">
      <c r="A2867" s="184"/>
      <c r="B2867" s="187"/>
      <c r="D2867" s="168"/>
      <c r="E2867" s="201"/>
      <c r="F2867" s="170"/>
      <c r="G2867" s="171"/>
      <c r="H2867" s="171"/>
      <c r="N2867" s="189"/>
      <c r="O2867" s="189"/>
    </row>
    <row r="2868" spans="1:15" ht="16.2" thickBot="1">
      <c r="A2868" s="184"/>
      <c r="B2868" s="187"/>
      <c r="D2868" s="168"/>
      <c r="E2868" s="201"/>
      <c r="F2868" s="170"/>
      <c r="G2868" s="171"/>
      <c r="H2868" s="171"/>
      <c r="N2868" s="189"/>
      <c r="O2868" s="189"/>
    </row>
    <row r="2869" spans="1:15" ht="16.2" thickBot="1">
      <c r="A2869" s="184"/>
      <c r="B2869" s="187"/>
      <c r="D2869" s="168"/>
      <c r="E2869" s="201"/>
      <c r="F2869" s="170"/>
      <c r="G2869" s="171"/>
      <c r="H2869" s="171"/>
      <c r="N2869" s="189"/>
      <c r="O2869" s="189"/>
    </row>
    <row r="2870" spans="1:15" ht="16.2" thickBot="1">
      <c r="A2870" s="184"/>
      <c r="B2870" s="187"/>
      <c r="D2870" s="168"/>
      <c r="E2870" s="201"/>
      <c r="F2870" s="170"/>
      <c r="G2870" s="171"/>
      <c r="H2870" s="171"/>
      <c r="N2870" s="189"/>
      <c r="O2870" s="189"/>
    </row>
    <row r="2871" spans="1:15" ht="16.2" thickBot="1">
      <c r="A2871" s="184"/>
      <c r="B2871" s="187"/>
      <c r="D2871" s="168"/>
      <c r="E2871" s="201"/>
      <c r="F2871" s="170"/>
      <c r="G2871" s="171"/>
      <c r="H2871" s="171"/>
      <c r="N2871" s="189"/>
      <c r="O2871" s="189"/>
    </row>
    <row r="2872" spans="1:15" ht="16.2" thickBot="1">
      <c r="A2872" s="184"/>
      <c r="B2872" s="187"/>
      <c r="D2872" s="168"/>
      <c r="E2872" s="201"/>
      <c r="F2872" s="170"/>
      <c r="G2872" s="171"/>
      <c r="H2872" s="171"/>
      <c r="N2872" s="189"/>
      <c r="O2872" s="189"/>
    </row>
    <row r="2873" spans="1:15" ht="16.2" thickBot="1">
      <c r="A2873" s="184"/>
      <c r="B2873" s="187"/>
      <c r="D2873" s="168"/>
      <c r="E2873" s="201"/>
      <c r="F2873" s="170"/>
      <c r="G2873" s="171"/>
      <c r="H2873" s="171"/>
      <c r="N2873" s="189"/>
      <c r="O2873" s="189"/>
    </row>
    <row r="2874" spans="1:15" ht="16.2" thickBot="1">
      <c r="A2874" s="184"/>
      <c r="B2874" s="187"/>
      <c r="D2874" s="168"/>
      <c r="E2874" s="201"/>
      <c r="F2874" s="170"/>
      <c r="G2874" s="171"/>
      <c r="H2874" s="171"/>
      <c r="N2874" s="189"/>
      <c r="O2874" s="189"/>
    </row>
    <row r="2875" spans="1:15" ht="16.2" thickBot="1">
      <c r="A2875" s="184"/>
      <c r="B2875" s="187"/>
      <c r="D2875" s="168"/>
      <c r="E2875" s="201"/>
      <c r="F2875" s="170"/>
      <c r="G2875" s="171"/>
      <c r="H2875" s="171"/>
      <c r="N2875" s="189"/>
      <c r="O2875" s="189"/>
    </row>
    <row r="2876" spans="1:15" ht="16.2" thickBot="1">
      <c r="A2876" s="184"/>
      <c r="B2876" s="187"/>
      <c r="D2876" s="168"/>
      <c r="E2876" s="201"/>
      <c r="F2876" s="170"/>
      <c r="G2876" s="171"/>
      <c r="H2876" s="171"/>
      <c r="N2876" s="189"/>
      <c r="O2876" s="189"/>
    </row>
    <row r="2877" spans="1:15" ht="16.2" thickBot="1">
      <c r="A2877" s="184"/>
      <c r="B2877" s="187"/>
      <c r="D2877" s="168"/>
      <c r="E2877" s="201"/>
      <c r="F2877" s="170"/>
      <c r="G2877" s="171"/>
      <c r="H2877" s="171"/>
      <c r="N2877" s="189"/>
      <c r="O2877" s="189"/>
    </row>
    <row r="2878" spans="1:15" ht="16.2" thickBot="1">
      <c r="A2878" s="184"/>
      <c r="B2878" s="187"/>
      <c r="D2878" s="168"/>
      <c r="E2878" s="201"/>
      <c r="F2878" s="170"/>
      <c r="G2878" s="171"/>
      <c r="H2878" s="171"/>
      <c r="N2878" s="189"/>
      <c r="O2878" s="189"/>
    </row>
    <row r="2879" spans="1:15" ht="16.2" thickBot="1">
      <c r="A2879" s="184"/>
      <c r="B2879" s="187"/>
      <c r="D2879" s="168"/>
      <c r="E2879" s="201"/>
      <c r="F2879" s="170"/>
      <c r="G2879" s="171"/>
      <c r="H2879" s="171"/>
      <c r="N2879" s="189"/>
      <c r="O2879" s="189"/>
    </row>
    <row r="2880" spans="1:15" ht="16.2" thickBot="1">
      <c r="A2880" s="184"/>
      <c r="B2880" s="187"/>
      <c r="D2880" s="168"/>
      <c r="E2880" s="201"/>
      <c r="F2880" s="170"/>
      <c r="G2880" s="171"/>
      <c r="H2880" s="171"/>
      <c r="N2880" s="189"/>
      <c r="O2880" s="189"/>
    </row>
    <row r="2881" spans="1:15" ht="16.2" thickBot="1">
      <c r="A2881" s="184"/>
      <c r="B2881" s="187"/>
      <c r="D2881" s="168"/>
      <c r="E2881" s="201"/>
      <c r="F2881" s="170"/>
      <c r="G2881" s="171"/>
      <c r="H2881" s="171"/>
      <c r="N2881" s="189"/>
      <c r="O2881" s="189"/>
    </row>
    <row r="2882" spans="1:15" ht="16.2" thickBot="1">
      <c r="A2882" s="184"/>
      <c r="B2882" s="187"/>
      <c r="D2882" s="168"/>
      <c r="E2882" s="201"/>
      <c r="F2882" s="170"/>
      <c r="G2882" s="171"/>
      <c r="H2882" s="171"/>
      <c r="N2882" s="189"/>
      <c r="O2882" s="189"/>
    </row>
    <row r="2883" spans="1:15" ht="16.2" thickBot="1">
      <c r="A2883" s="184"/>
      <c r="B2883" s="187"/>
      <c r="D2883" s="168"/>
      <c r="E2883" s="201"/>
      <c r="F2883" s="170"/>
      <c r="G2883" s="171"/>
      <c r="H2883" s="171"/>
      <c r="N2883" s="189"/>
      <c r="O2883" s="189"/>
    </row>
    <row r="2884" spans="1:15" ht="16.2" thickBot="1">
      <c r="A2884" s="184"/>
      <c r="B2884" s="187"/>
      <c r="D2884" s="168"/>
      <c r="E2884" s="201"/>
      <c r="F2884" s="170"/>
      <c r="G2884" s="171"/>
      <c r="H2884" s="171"/>
      <c r="N2884" s="189"/>
      <c r="O2884" s="189"/>
    </row>
    <row r="2885" spans="1:15" ht="16.2" thickBot="1">
      <c r="A2885" s="184"/>
      <c r="B2885" s="187"/>
      <c r="D2885" s="168"/>
      <c r="E2885" s="201"/>
      <c r="F2885" s="170"/>
      <c r="G2885" s="171"/>
      <c r="H2885" s="171"/>
      <c r="N2885" s="189"/>
      <c r="O2885" s="189"/>
    </row>
    <row r="2886" spans="1:15" ht="16.2" thickBot="1">
      <c r="A2886" s="184"/>
      <c r="B2886" s="187"/>
      <c r="D2886" s="168"/>
      <c r="E2886" s="201"/>
      <c r="F2886" s="170"/>
      <c r="G2886" s="171"/>
      <c r="H2886" s="171"/>
      <c r="N2886" s="189"/>
      <c r="O2886" s="189"/>
    </row>
    <row r="2887" spans="1:15" ht="16.2" thickBot="1">
      <c r="A2887" s="184"/>
      <c r="B2887" s="187"/>
      <c r="D2887" s="168"/>
      <c r="E2887" s="201"/>
      <c r="F2887" s="170"/>
      <c r="G2887" s="171"/>
      <c r="H2887" s="171"/>
      <c r="N2887" s="189"/>
      <c r="O2887" s="189"/>
    </row>
    <row r="2888" spans="1:15" ht="16.2" thickBot="1">
      <c r="A2888" s="184"/>
      <c r="B2888" s="187"/>
      <c r="D2888" s="168"/>
      <c r="E2888" s="201"/>
      <c r="F2888" s="170"/>
      <c r="G2888" s="171"/>
      <c r="H2888" s="171"/>
      <c r="N2888" s="189"/>
      <c r="O2888" s="189"/>
    </row>
    <row r="2889" spans="1:15" ht="16.2" thickBot="1">
      <c r="A2889" s="184"/>
      <c r="B2889" s="187"/>
      <c r="D2889" s="168"/>
      <c r="E2889" s="201"/>
      <c r="F2889" s="170"/>
      <c r="G2889" s="171"/>
      <c r="H2889" s="171"/>
      <c r="N2889" s="189"/>
      <c r="O2889" s="189"/>
    </row>
    <row r="2890" spans="1:15" ht="16.2" thickBot="1">
      <c r="A2890" s="184"/>
      <c r="B2890" s="187"/>
      <c r="D2890" s="168"/>
      <c r="E2890" s="201"/>
      <c r="F2890" s="170"/>
      <c r="G2890" s="171"/>
      <c r="H2890" s="171"/>
      <c r="N2890" s="189"/>
      <c r="O2890" s="189"/>
    </row>
    <row r="2891" spans="1:15" ht="16.2" thickBot="1">
      <c r="A2891" s="184"/>
      <c r="B2891" s="187"/>
      <c r="D2891" s="168"/>
      <c r="E2891" s="201"/>
      <c r="F2891" s="170"/>
      <c r="G2891" s="171"/>
      <c r="H2891" s="171"/>
      <c r="N2891" s="189"/>
      <c r="O2891" s="189"/>
    </row>
    <row r="2892" spans="1:15" ht="16.2" thickBot="1">
      <c r="A2892" s="184"/>
      <c r="B2892" s="187"/>
      <c r="D2892" s="168"/>
      <c r="E2892" s="201"/>
      <c r="F2892" s="170"/>
      <c r="G2892" s="171"/>
      <c r="H2892" s="171"/>
      <c r="N2892" s="189"/>
      <c r="O2892" s="189"/>
    </row>
    <row r="2893" spans="1:15" ht="16.2" thickBot="1">
      <c r="A2893" s="184"/>
      <c r="B2893" s="187"/>
      <c r="D2893" s="168"/>
      <c r="E2893" s="201"/>
      <c r="F2893" s="170"/>
      <c r="G2893" s="171"/>
      <c r="H2893" s="171"/>
      <c r="N2893" s="189"/>
      <c r="O2893" s="189"/>
    </row>
    <row r="2894" spans="1:15" ht="16.2" thickBot="1">
      <c r="A2894" s="184"/>
      <c r="B2894" s="187"/>
      <c r="D2894" s="168"/>
      <c r="E2894" s="201"/>
      <c r="F2894" s="170"/>
      <c r="G2894" s="171"/>
      <c r="H2894" s="171"/>
      <c r="N2894" s="189"/>
      <c r="O2894" s="189"/>
    </row>
    <row r="2895" spans="1:15" ht="16.2" thickBot="1">
      <c r="A2895" s="184"/>
      <c r="B2895" s="187"/>
      <c r="D2895" s="168"/>
      <c r="E2895" s="201"/>
      <c r="F2895" s="170"/>
      <c r="G2895" s="171"/>
      <c r="H2895" s="171"/>
      <c r="N2895" s="189"/>
      <c r="O2895" s="189"/>
    </row>
    <row r="2896" spans="1:15" ht="16.2" thickBot="1">
      <c r="A2896" s="184"/>
      <c r="B2896" s="187"/>
      <c r="D2896" s="168"/>
      <c r="E2896" s="201"/>
      <c r="F2896" s="170"/>
      <c r="G2896" s="171"/>
      <c r="H2896" s="171"/>
      <c r="N2896" s="189"/>
      <c r="O2896" s="189"/>
    </row>
    <row r="2897" spans="1:15" ht="16.2" thickBot="1">
      <c r="A2897" s="184"/>
      <c r="B2897" s="187"/>
      <c r="D2897" s="168"/>
      <c r="E2897" s="201"/>
      <c r="F2897" s="170"/>
      <c r="G2897" s="171"/>
      <c r="H2897" s="171"/>
      <c r="N2897" s="189"/>
      <c r="O2897" s="189"/>
    </row>
    <row r="2898" spans="1:15" ht="16.2" thickBot="1">
      <c r="A2898" s="184"/>
      <c r="B2898" s="187"/>
      <c r="D2898" s="168"/>
      <c r="E2898" s="201"/>
      <c r="F2898" s="170"/>
      <c r="G2898" s="171"/>
      <c r="H2898" s="171"/>
      <c r="N2898" s="189"/>
      <c r="O2898" s="189"/>
    </row>
    <row r="2899" spans="1:15" ht="16.2" thickBot="1">
      <c r="A2899" s="184"/>
      <c r="B2899" s="187"/>
      <c r="D2899" s="168"/>
      <c r="E2899" s="201"/>
      <c r="F2899" s="170"/>
      <c r="G2899" s="171"/>
      <c r="H2899" s="171"/>
      <c r="N2899" s="189"/>
      <c r="O2899" s="189"/>
    </row>
    <row r="2900" spans="1:15" ht="16.2" thickBot="1">
      <c r="A2900" s="184"/>
      <c r="B2900" s="187"/>
      <c r="D2900" s="168"/>
      <c r="E2900" s="201"/>
      <c r="F2900" s="170"/>
      <c r="G2900" s="171"/>
      <c r="H2900" s="171"/>
      <c r="N2900" s="189"/>
      <c r="O2900" s="189"/>
    </row>
    <row r="2901" spans="1:15" ht="16.2" thickBot="1">
      <c r="A2901" s="184"/>
      <c r="B2901" s="187"/>
      <c r="D2901" s="168"/>
      <c r="E2901" s="201"/>
      <c r="F2901" s="170"/>
      <c r="G2901" s="171"/>
      <c r="H2901" s="171"/>
      <c r="N2901" s="189"/>
      <c r="O2901" s="189"/>
    </row>
    <row r="2902" spans="1:15" ht="16.2" thickBot="1">
      <c r="A2902" s="184"/>
      <c r="B2902" s="187"/>
      <c r="D2902" s="168"/>
      <c r="E2902" s="201"/>
      <c r="F2902" s="170"/>
      <c r="G2902" s="171"/>
      <c r="H2902" s="171"/>
      <c r="N2902" s="189"/>
      <c r="O2902" s="189"/>
    </row>
    <row r="2903" spans="1:15" ht="16.2" thickBot="1">
      <c r="A2903" s="184"/>
      <c r="B2903" s="187"/>
      <c r="D2903" s="168"/>
      <c r="E2903" s="201"/>
      <c r="F2903" s="170"/>
      <c r="G2903" s="171"/>
      <c r="H2903" s="171"/>
      <c r="N2903" s="189"/>
      <c r="O2903" s="189"/>
    </row>
    <row r="2904" spans="1:15" ht="16.2" thickBot="1">
      <c r="A2904" s="184"/>
      <c r="B2904" s="187"/>
      <c r="D2904" s="168"/>
      <c r="E2904" s="201"/>
      <c r="F2904" s="170"/>
      <c r="G2904" s="171"/>
      <c r="H2904" s="171"/>
      <c r="N2904" s="189"/>
      <c r="O2904" s="189"/>
    </row>
    <row r="2905" spans="1:15" ht="16.2" thickBot="1">
      <c r="A2905" s="184"/>
      <c r="B2905" s="187"/>
      <c r="D2905" s="168"/>
      <c r="E2905" s="201"/>
      <c r="F2905" s="170"/>
      <c r="G2905" s="171"/>
      <c r="H2905" s="171"/>
      <c r="N2905" s="189"/>
      <c r="O2905" s="189"/>
    </row>
    <row r="2906" spans="1:15" ht="16.2" thickBot="1">
      <c r="A2906" s="184"/>
      <c r="B2906" s="187"/>
      <c r="D2906" s="168"/>
      <c r="E2906" s="201"/>
      <c r="F2906" s="170"/>
      <c r="G2906" s="171"/>
      <c r="H2906" s="171"/>
      <c r="N2906" s="189"/>
      <c r="O2906" s="189"/>
    </row>
    <row r="2907" spans="1:15" ht="16.2" thickBot="1">
      <c r="A2907" s="184"/>
      <c r="B2907" s="187"/>
      <c r="D2907" s="168"/>
      <c r="E2907" s="201"/>
      <c r="F2907" s="170"/>
      <c r="G2907" s="171"/>
      <c r="H2907" s="171"/>
      <c r="N2907" s="189"/>
      <c r="O2907" s="189"/>
    </row>
    <row r="2908" spans="1:15" ht="16.2" thickBot="1">
      <c r="A2908" s="184"/>
      <c r="B2908" s="187"/>
      <c r="D2908" s="168"/>
      <c r="E2908" s="201"/>
      <c r="F2908" s="170"/>
      <c r="G2908" s="171"/>
      <c r="H2908" s="171"/>
      <c r="N2908" s="189"/>
      <c r="O2908" s="189"/>
    </row>
    <row r="2909" spans="1:15" ht="16.2" thickBot="1">
      <c r="A2909" s="184"/>
      <c r="B2909" s="187"/>
      <c r="D2909" s="168"/>
      <c r="E2909" s="201"/>
      <c r="F2909" s="170"/>
      <c r="G2909" s="171"/>
      <c r="H2909" s="171"/>
      <c r="N2909" s="189"/>
      <c r="O2909" s="189"/>
    </row>
    <row r="2910" spans="1:15" ht="16.2" thickBot="1">
      <c r="A2910" s="184"/>
      <c r="B2910" s="187"/>
      <c r="D2910" s="168"/>
      <c r="E2910" s="201"/>
      <c r="F2910" s="170"/>
      <c r="G2910" s="171"/>
      <c r="H2910" s="171"/>
      <c r="N2910" s="189"/>
      <c r="O2910" s="189"/>
    </row>
    <row r="2911" spans="1:15" ht="16.2" thickBot="1">
      <c r="A2911" s="184"/>
      <c r="B2911" s="187"/>
      <c r="D2911" s="168"/>
      <c r="E2911" s="201"/>
      <c r="F2911" s="170"/>
      <c r="G2911" s="171"/>
      <c r="H2911" s="171"/>
      <c r="N2911" s="189"/>
      <c r="O2911" s="189"/>
    </row>
    <row r="2912" spans="1:15" ht="16.2" thickBot="1">
      <c r="A2912" s="184"/>
      <c r="B2912" s="187"/>
      <c r="D2912" s="168"/>
      <c r="E2912" s="201"/>
      <c r="F2912" s="170"/>
      <c r="G2912" s="171"/>
      <c r="H2912" s="171"/>
      <c r="N2912" s="189"/>
      <c r="O2912" s="189"/>
    </row>
    <row r="2913" spans="1:15" ht="16.2" thickBot="1">
      <c r="A2913" s="184"/>
      <c r="B2913" s="187"/>
      <c r="D2913" s="168"/>
      <c r="E2913" s="201"/>
      <c r="F2913" s="170"/>
      <c r="G2913" s="171"/>
      <c r="H2913" s="171"/>
      <c r="N2913" s="189"/>
      <c r="O2913" s="189"/>
    </row>
    <row r="2914" spans="1:15" ht="16.2" thickBot="1">
      <c r="A2914" s="184"/>
      <c r="B2914" s="187"/>
      <c r="D2914" s="168"/>
      <c r="E2914" s="201"/>
      <c r="F2914" s="170"/>
      <c r="G2914" s="171"/>
      <c r="H2914" s="171"/>
      <c r="N2914" s="189"/>
      <c r="O2914" s="189"/>
    </row>
    <row r="2915" spans="1:15" ht="16.2" thickBot="1">
      <c r="A2915" s="184"/>
      <c r="B2915" s="187"/>
      <c r="D2915" s="168"/>
      <c r="E2915" s="201"/>
      <c r="F2915" s="170"/>
      <c r="G2915" s="171"/>
      <c r="H2915" s="171"/>
      <c r="N2915" s="189"/>
      <c r="O2915" s="189"/>
    </row>
    <row r="2916" spans="1:15" ht="16.2" thickBot="1">
      <c r="A2916" s="184"/>
      <c r="B2916" s="187"/>
      <c r="D2916" s="168"/>
      <c r="E2916" s="201"/>
      <c r="F2916" s="170"/>
      <c r="G2916" s="171"/>
      <c r="H2916" s="171"/>
      <c r="N2916" s="189"/>
      <c r="O2916" s="189"/>
    </row>
    <row r="2917" spans="1:15" ht="16.2" thickBot="1">
      <c r="A2917" s="184"/>
      <c r="B2917" s="187"/>
      <c r="D2917" s="168"/>
      <c r="E2917" s="201"/>
      <c r="F2917" s="170"/>
      <c r="G2917" s="171"/>
      <c r="H2917" s="171"/>
      <c r="N2917" s="189"/>
      <c r="O2917" s="189"/>
    </row>
    <row r="2918" spans="1:15" ht="16.2" thickBot="1">
      <c r="A2918" s="184"/>
      <c r="B2918" s="187"/>
      <c r="D2918" s="168"/>
      <c r="E2918" s="201"/>
      <c r="F2918" s="170"/>
      <c r="G2918" s="171"/>
      <c r="H2918" s="171"/>
      <c r="N2918" s="189"/>
      <c r="O2918" s="189"/>
    </row>
    <row r="2919" spans="1:15" ht="16.2" thickBot="1">
      <c r="A2919" s="184"/>
      <c r="B2919" s="187"/>
      <c r="D2919" s="168"/>
      <c r="E2919" s="201"/>
      <c r="F2919" s="170"/>
      <c r="G2919" s="171"/>
      <c r="H2919" s="171"/>
      <c r="N2919" s="189"/>
      <c r="O2919" s="189"/>
    </row>
    <row r="2920" spans="1:15" ht="16.2" thickBot="1">
      <c r="A2920" s="184"/>
      <c r="B2920" s="187"/>
      <c r="D2920" s="168"/>
      <c r="E2920" s="201"/>
      <c r="F2920" s="170"/>
      <c r="G2920" s="171"/>
      <c r="H2920" s="171"/>
      <c r="N2920" s="189"/>
      <c r="O2920" s="189"/>
    </row>
    <row r="2921" spans="1:15" ht="16.2" thickBot="1">
      <c r="A2921" s="184"/>
      <c r="B2921" s="187"/>
      <c r="D2921" s="168"/>
      <c r="E2921" s="201"/>
      <c r="F2921" s="170"/>
      <c r="G2921" s="171"/>
      <c r="H2921" s="171"/>
      <c r="N2921" s="189"/>
      <c r="O2921" s="189"/>
    </row>
    <row r="2922" spans="1:15" ht="16.2" thickBot="1">
      <c r="A2922" s="184"/>
      <c r="B2922" s="187"/>
      <c r="D2922" s="168"/>
      <c r="E2922" s="201"/>
      <c r="F2922" s="170"/>
      <c r="G2922" s="171"/>
      <c r="H2922" s="171"/>
      <c r="N2922" s="189"/>
      <c r="O2922" s="189"/>
    </row>
    <row r="2923" spans="1:15" ht="16.2" thickBot="1">
      <c r="A2923" s="184"/>
      <c r="B2923" s="187"/>
      <c r="D2923" s="168"/>
      <c r="E2923" s="201"/>
      <c r="F2923" s="170"/>
      <c r="G2923" s="171"/>
      <c r="H2923" s="171"/>
      <c r="N2923" s="189"/>
      <c r="O2923" s="189"/>
    </row>
    <row r="2924" spans="1:15" ht="16.2" thickBot="1">
      <c r="A2924" s="184"/>
      <c r="B2924" s="187"/>
      <c r="D2924" s="168"/>
      <c r="E2924" s="201"/>
      <c r="F2924" s="170"/>
      <c r="G2924" s="171"/>
      <c r="H2924" s="171"/>
      <c r="N2924" s="189"/>
      <c r="O2924" s="189"/>
    </row>
    <row r="2925" spans="1:15" ht="16.2" thickBot="1">
      <c r="A2925" s="184"/>
      <c r="B2925" s="187"/>
      <c r="D2925" s="168"/>
      <c r="E2925" s="201"/>
      <c r="F2925" s="170"/>
      <c r="G2925" s="171"/>
      <c r="H2925" s="171"/>
      <c r="N2925" s="189"/>
      <c r="O2925" s="189"/>
    </row>
    <row r="2926" spans="1:15" ht="16.2" thickBot="1">
      <c r="A2926" s="184"/>
      <c r="B2926" s="187"/>
      <c r="D2926" s="168"/>
      <c r="E2926" s="201"/>
      <c r="F2926" s="170"/>
      <c r="G2926" s="171"/>
      <c r="H2926" s="171"/>
      <c r="N2926" s="189"/>
      <c r="O2926" s="189"/>
    </row>
    <row r="2927" spans="1:15" ht="16.2" thickBot="1">
      <c r="A2927" s="184"/>
      <c r="B2927" s="187"/>
      <c r="D2927" s="168"/>
      <c r="E2927" s="201"/>
      <c r="F2927" s="170"/>
      <c r="G2927" s="171"/>
      <c r="H2927" s="171"/>
      <c r="N2927" s="189"/>
      <c r="O2927" s="189"/>
    </row>
    <row r="2928" spans="1:15" ht="16.2" thickBot="1">
      <c r="A2928" s="184"/>
      <c r="B2928" s="187"/>
      <c r="D2928" s="168"/>
      <c r="E2928" s="201"/>
      <c r="F2928" s="170"/>
      <c r="G2928" s="171"/>
      <c r="H2928" s="171"/>
      <c r="N2928" s="189"/>
      <c r="O2928" s="189"/>
    </row>
    <row r="2929" spans="1:15" ht="16.2" thickBot="1">
      <c r="A2929" s="184"/>
      <c r="B2929" s="187"/>
      <c r="D2929" s="168"/>
      <c r="E2929" s="201"/>
      <c r="F2929" s="170"/>
      <c r="G2929" s="171"/>
      <c r="H2929" s="171"/>
      <c r="N2929" s="189"/>
      <c r="O2929" s="189"/>
    </row>
    <row r="2930" spans="1:15" ht="16.2" thickBot="1">
      <c r="A2930" s="184"/>
      <c r="B2930" s="187"/>
      <c r="D2930" s="168"/>
      <c r="E2930" s="201"/>
      <c r="F2930" s="170"/>
      <c r="G2930" s="171"/>
      <c r="H2930" s="171"/>
      <c r="N2930" s="189"/>
      <c r="O2930" s="189"/>
    </row>
    <row r="2931" spans="1:15" ht="16.2" thickBot="1">
      <c r="A2931" s="184"/>
      <c r="B2931" s="187"/>
      <c r="D2931" s="168"/>
      <c r="E2931" s="201"/>
      <c r="F2931" s="170"/>
      <c r="G2931" s="171"/>
      <c r="H2931" s="171"/>
      <c r="N2931" s="189"/>
      <c r="O2931" s="189"/>
    </row>
    <row r="2932" spans="1:15" ht="16.2" thickBot="1">
      <c r="A2932" s="184"/>
      <c r="B2932" s="187"/>
      <c r="D2932" s="168"/>
      <c r="E2932" s="201"/>
      <c r="F2932" s="170"/>
      <c r="G2932" s="171"/>
      <c r="H2932" s="171"/>
      <c r="N2932" s="189"/>
      <c r="O2932" s="189"/>
    </row>
    <row r="2933" spans="1:15" ht="16.2" thickBot="1">
      <c r="A2933" s="184"/>
      <c r="B2933" s="187"/>
      <c r="D2933" s="168"/>
      <c r="E2933" s="201"/>
      <c r="F2933" s="170"/>
      <c r="G2933" s="171"/>
      <c r="H2933" s="171"/>
      <c r="N2933" s="189"/>
      <c r="O2933" s="189"/>
    </row>
    <row r="2934" spans="1:15" ht="16.2" thickBot="1">
      <c r="A2934" s="184"/>
      <c r="B2934" s="187"/>
      <c r="D2934" s="168"/>
      <c r="E2934" s="201"/>
      <c r="F2934" s="170"/>
      <c r="G2934" s="171"/>
      <c r="H2934" s="171"/>
      <c r="N2934" s="189"/>
      <c r="O2934" s="189"/>
    </row>
    <row r="2935" spans="1:15" ht="16.2" thickBot="1">
      <c r="A2935" s="184"/>
      <c r="B2935" s="187"/>
      <c r="D2935" s="168"/>
      <c r="E2935" s="201"/>
      <c r="F2935" s="170"/>
      <c r="G2935" s="171"/>
      <c r="H2935" s="171"/>
      <c r="N2935" s="189"/>
      <c r="O2935" s="189"/>
    </row>
    <row r="2936" spans="1:15" ht="16.2" thickBot="1">
      <c r="A2936" s="184"/>
      <c r="B2936" s="187"/>
      <c r="D2936" s="168"/>
      <c r="E2936" s="201"/>
      <c r="F2936" s="170"/>
      <c r="G2936" s="171"/>
      <c r="H2936" s="171"/>
      <c r="N2936" s="189"/>
      <c r="O2936" s="189"/>
    </row>
    <row r="2937" spans="1:15" ht="16.2" thickBot="1">
      <c r="A2937" s="184"/>
      <c r="B2937" s="187"/>
      <c r="D2937" s="168"/>
      <c r="E2937" s="201"/>
      <c r="F2937" s="170"/>
      <c r="G2937" s="171"/>
      <c r="H2937" s="171"/>
      <c r="N2937" s="189"/>
      <c r="O2937" s="189"/>
    </row>
    <row r="2938" spans="1:15" ht="16.2" thickBot="1">
      <c r="A2938" s="184"/>
      <c r="B2938" s="187"/>
      <c r="D2938" s="168"/>
      <c r="E2938" s="201"/>
      <c r="F2938" s="170"/>
      <c r="G2938" s="171"/>
      <c r="H2938" s="171"/>
      <c r="N2938" s="189"/>
      <c r="O2938" s="189"/>
    </row>
    <row r="2939" spans="1:15" ht="16.2" thickBot="1">
      <c r="A2939" s="184"/>
      <c r="B2939" s="187"/>
      <c r="D2939" s="168"/>
      <c r="E2939" s="201"/>
      <c r="F2939" s="170"/>
      <c r="G2939" s="171"/>
      <c r="H2939" s="171"/>
      <c r="N2939" s="189"/>
      <c r="O2939" s="189"/>
    </row>
    <row r="2940" spans="1:15" ht="16.2" thickBot="1">
      <c r="A2940" s="184"/>
      <c r="B2940" s="187"/>
      <c r="D2940" s="168"/>
      <c r="E2940" s="201"/>
      <c r="F2940" s="170"/>
      <c r="G2940" s="171"/>
      <c r="H2940" s="171"/>
      <c r="N2940" s="189"/>
      <c r="O2940" s="189"/>
    </row>
    <row r="2941" spans="1:15" ht="16.2" thickBot="1">
      <c r="A2941" s="184"/>
      <c r="B2941" s="187"/>
      <c r="D2941" s="168"/>
      <c r="E2941" s="201"/>
      <c r="F2941" s="170"/>
      <c r="G2941" s="171"/>
      <c r="H2941" s="171"/>
      <c r="N2941" s="189"/>
      <c r="O2941" s="189"/>
    </row>
    <row r="2942" spans="1:15" ht="16.2" thickBot="1">
      <c r="A2942" s="184"/>
      <c r="B2942" s="187"/>
      <c r="D2942" s="168"/>
      <c r="E2942" s="201"/>
      <c r="F2942" s="170"/>
      <c r="G2942" s="171"/>
      <c r="H2942" s="171"/>
      <c r="N2942" s="189"/>
      <c r="O2942" s="189"/>
    </row>
    <row r="2943" spans="1:15" ht="16.2" thickBot="1">
      <c r="A2943" s="184"/>
      <c r="B2943" s="187"/>
      <c r="D2943" s="168"/>
      <c r="E2943" s="201"/>
      <c r="F2943" s="170"/>
      <c r="G2943" s="171"/>
      <c r="H2943" s="171"/>
      <c r="N2943" s="189"/>
      <c r="O2943" s="189"/>
    </row>
    <row r="2944" spans="1:15" ht="16.2" thickBot="1">
      <c r="A2944" s="184"/>
      <c r="B2944" s="187"/>
      <c r="D2944" s="168"/>
      <c r="E2944" s="201"/>
      <c r="F2944" s="170"/>
      <c r="G2944" s="171"/>
      <c r="H2944" s="171"/>
      <c r="N2944" s="189"/>
      <c r="O2944" s="189"/>
    </row>
    <row r="2945" spans="1:15" ht="16.2" thickBot="1">
      <c r="A2945" s="184"/>
      <c r="B2945" s="187"/>
      <c r="D2945" s="168"/>
      <c r="E2945" s="201"/>
      <c r="F2945" s="170"/>
      <c r="G2945" s="171"/>
      <c r="H2945" s="171"/>
      <c r="N2945" s="189"/>
      <c r="O2945" s="189"/>
    </row>
    <row r="2946" spans="1:15" ht="16.2" thickBot="1">
      <c r="A2946" s="184"/>
      <c r="B2946" s="187"/>
      <c r="D2946" s="168"/>
      <c r="E2946" s="201"/>
      <c r="F2946" s="170"/>
      <c r="G2946" s="171"/>
      <c r="H2946" s="171"/>
      <c r="N2946" s="189"/>
      <c r="O2946" s="189"/>
    </row>
    <row r="2947" spans="1:15" ht="16.2" thickBot="1">
      <c r="A2947" s="184"/>
      <c r="B2947" s="187"/>
      <c r="D2947" s="168"/>
      <c r="E2947" s="201"/>
      <c r="F2947" s="170"/>
      <c r="G2947" s="171"/>
      <c r="H2947" s="171"/>
      <c r="N2947" s="189"/>
      <c r="O2947" s="189"/>
    </row>
    <row r="2948" spans="1:15" ht="16.2" thickBot="1">
      <c r="A2948" s="184"/>
      <c r="B2948" s="187"/>
      <c r="D2948" s="168"/>
      <c r="E2948" s="201"/>
      <c r="F2948" s="170"/>
      <c r="G2948" s="171"/>
      <c r="H2948" s="171"/>
      <c r="N2948" s="189"/>
      <c r="O2948" s="189"/>
    </row>
    <row r="2949" spans="1:15" ht="16.2" thickBot="1">
      <c r="A2949" s="184"/>
      <c r="B2949" s="187"/>
      <c r="D2949" s="168"/>
      <c r="E2949" s="201"/>
      <c r="F2949" s="170"/>
      <c r="G2949" s="171"/>
      <c r="H2949" s="171"/>
      <c r="N2949" s="189"/>
      <c r="O2949" s="189"/>
    </row>
    <row r="2950" spans="1:15" ht="16.2" thickBot="1">
      <c r="A2950" s="184"/>
      <c r="B2950" s="187"/>
      <c r="D2950" s="168"/>
      <c r="E2950" s="201"/>
      <c r="F2950" s="170"/>
      <c r="G2950" s="171"/>
      <c r="H2950" s="171"/>
      <c r="N2950" s="189"/>
      <c r="O2950" s="189"/>
    </row>
    <row r="2951" spans="1:15" ht="16.2" thickBot="1">
      <c r="A2951" s="184"/>
      <c r="B2951" s="187"/>
      <c r="D2951" s="168"/>
      <c r="E2951" s="201"/>
      <c r="F2951" s="170"/>
      <c r="G2951" s="171"/>
      <c r="H2951" s="171"/>
      <c r="N2951" s="189"/>
      <c r="O2951" s="189"/>
    </row>
    <row r="2952" spans="1:15" ht="16.2" thickBot="1">
      <c r="A2952" s="184"/>
      <c r="B2952" s="187"/>
      <c r="D2952" s="168"/>
      <c r="E2952" s="201"/>
      <c r="F2952" s="170"/>
      <c r="G2952" s="171"/>
      <c r="H2952" s="171"/>
      <c r="N2952" s="189"/>
      <c r="O2952" s="189"/>
    </row>
    <row r="2953" spans="1:15" ht="16.2" thickBot="1">
      <c r="A2953" s="184"/>
      <c r="B2953" s="187"/>
      <c r="D2953" s="168"/>
      <c r="E2953" s="201"/>
      <c r="F2953" s="170"/>
      <c r="G2953" s="171"/>
      <c r="H2953" s="171"/>
      <c r="N2953" s="189"/>
      <c r="O2953" s="189"/>
    </row>
    <row r="2954" spans="1:15" ht="16.2" thickBot="1">
      <c r="A2954" s="184"/>
      <c r="B2954" s="187"/>
      <c r="D2954" s="168"/>
      <c r="E2954" s="201"/>
      <c r="F2954" s="170"/>
      <c r="G2954" s="171"/>
      <c r="H2954" s="171"/>
      <c r="N2954" s="189"/>
      <c r="O2954" s="189"/>
    </row>
    <row r="2955" spans="1:15" ht="16.2" thickBot="1">
      <c r="A2955" s="184"/>
      <c r="B2955" s="187"/>
      <c r="D2955" s="168"/>
      <c r="E2955" s="201"/>
      <c r="F2955" s="170"/>
      <c r="G2955" s="171"/>
      <c r="H2955" s="171"/>
      <c r="N2955" s="189"/>
      <c r="O2955" s="189"/>
    </row>
    <row r="2956" spans="1:15" ht="16.2" thickBot="1">
      <c r="A2956" s="184"/>
      <c r="B2956" s="187"/>
      <c r="D2956" s="168"/>
      <c r="E2956" s="201"/>
      <c r="F2956" s="170"/>
      <c r="G2956" s="171"/>
      <c r="H2956" s="171"/>
      <c r="N2956" s="189"/>
      <c r="O2956" s="189"/>
    </row>
    <row r="2957" spans="1:15" ht="16.2" thickBot="1">
      <c r="A2957" s="184"/>
      <c r="B2957" s="187"/>
      <c r="D2957" s="168"/>
      <c r="E2957" s="201"/>
      <c r="F2957" s="170"/>
      <c r="G2957" s="171"/>
      <c r="H2957" s="171"/>
      <c r="N2957" s="189"/>
      <c r="O2957" s="189"/>
    </row>
    <row r="2958" spans="1:15" ht="16.2" thickBot="1">
      <c r="A2958" s="184"/>
      <c r="B2958" s="187"/>
      <c r="D2958" s="168"/>
      <c r="E2958" s="201"/>
      <c r="F2958" s="170"/>
      <c r="G2958" s="171"/>
      <c r="H2958" s="171"/>
      <c r="N2958" s="189"/>
      <c r="O2958" s="189"/>
    </row>
    <row r="2959" spans="1:15" ht="16.2" thickBot="1">
      <c r="A2959" s="184"/>
      <c r="B2959" s="187"/>
      <c r="D2959" s="168"/>
      <c r="E2959" s="201"/>
      <c r="F2959" s="170"/>
      <c r="G2959" s="171"/>
      <c r="H2959" s="171"/>
      <c r="N2959" s="189"/>
      <c r="O2959" s="189"/>
    </row>
    <row r="2960" spans="1:15" ht="16.2" thickBot="1">
      <c r="A2960" s="184"/>
      <c r="B2960" s="187"/>
      <c r="D2960" s="168"/>
      <c r="E2960" s="201"/>
      <c r="F2960" s="170"/>
      <c r="G2960" s="171"/>
      <c r="H2960" s="171"/>
      <c r="N2960" s="189"/>
      <c r="O2960" s="189"/>
    </row>
    <row r="2961" spans="1:15" ht="16.2" thickBot="1">
      <c r="A2961" s="184"/>
      <c r="B2961" s="187"/>
      <c r="D2961" s="168"/>
      <c r="E2961" s="201"/>
      <c r="F2961" s="170"/>
      <c r="G2961" s="171"/>
      <c r="H2961" s="171"/>
      <c r="N2961" s="189"/>
      <c r="O2961" s="189"/>
    </row>
    <row r="2962" spans="1:15" ht="16.2" thickBot="1">
      <c r="A2962" s="184"/>
      <c r="B2962" s="187"/>
      <c r="D2962" s="168"/>
      <c r="E2962" s="201"/>
      <c r="F2962" s="170"/>
      <c r="G2962" s="171"/>
      <c r="H2962" s="171"/>
      <c r="N2962" s="189"/>
      <c r="O2962" s="189"/>
    </row>
    <row r="2963" spans="1:15" ht="16.2" thickBot="1">
      <c r="A2963" s="184"/>
      <c r="B2963" s="187"/>
      <c r="D2963" s="168"/>
      <c r="E2963" s="201"/>
      <c r="F2963" s="170"/>
      <c r="G2963" s="171"/>
      <c r="H2963" s="171"/>
      <c r="N2963" s="189"/>
      <c r="O2963" s="189"/>
    </row>
    <row r="2964" spans="1:15" ht="16.2" thickBot="1">
      <c r="A2964" s="184"/>
      <c r="B2964" s="187"/>
      <c r="D2964" s="168"/>
      <c r="E2964" s="201"/>
      <c r="F2964" s="170"/>
      <c r="G2964" s="171"/>
      <c r="H2964" s="171"/>
      <c r="N2964" s="189"/>
      <c r="O2964" s="189"/>
    </row>
    <row r="2965" spans="1:15" ht="16.2" thickBot="1">
      <c r="A2965" s="184"/>
      <c r="B2965" s="187"/>
      <c r="D2965" s="168"/>
      <c r="E2965" s="201"/>
      <c r="F2965" s="170"/>
      <c r="G2965" s="171"/>
      <c r="H2965" s="171"/>
      <c r="N2965" s="189"/>
      <c r="O2965" s="189"/>
    </row>
    <row r="2966" spans="1:15" ht="16.2" thickBot="1">
      <c r="A2966" s="184"/>
      <c r="B2966" s="187"/>
      <c r="D2966" s="168"/>
      <c r="E2966" s="201"/>
      <c r="F2966" s="170"/>
      <c r="G2966" s="171"/>
      <c r="H2966" s="171"/>
      <c r="N2966" s="189"/>
      <c r="O2966" s="189"/>
    </row>
    <row r="2967" spans="1:15" ht="16.2" thickBot="1">
      <c r="A2967" s="184"/>
      <c r="B2967" s="187"/>
      <c r="D2967" s="168"/>
      <c r="E2967" s="201"/>
      <c r="F2967" s="170"/>
      <c r="G2967" s="171"/>
      <c r="H2967" s="171"/>
      <c r="N2967" s="189"/>
      <c r="O2967" s="189"/>
    </row>
    <row r="2968" spans="1:15" ht="16.2" thickBot="1">
      <c r="A2968" s="184"/>
      <c r="B2968" s="187"/>
      <c r="D2968" s="168"/>
      <c r="E2968" s="201"/>
      <c r="F2968" s="170"/>
      <c r="G2968" s="171"/>
      <c r="H2968" s="171"/>
      <c r="N2968" s="189"/>
      <c r="O2968" s="189"/>
    </row>
    <row r="2969" spans="1:15" ht="16.2" thickBot="1">
      <c r="A2969" s="184"/>
      <c r="B2969" s="187"/>
      <c r="D2969" s="168"/>
      <c r="E2969" s="201"/>
      <c r="F2969" s="170"/>
      <c r="G2969" s="171"/>
      <c r="H2969" s="171"/>
      <c r="N2969" s="189"/>
      <c r="O2969" s="189"/>
    </row>
    <row r="2970" spans="1:15" ht="16.2" thickBot="1">
      <c r="A2970" s="184"/>
      <c r="B2970" s="187"/>
      <c r="D2970" s="168"/>
      <c r="E2970" s="201"/>
      <c r="F2970" s="170"/>
      <c r="G2970" s="171"/>
      <c r="H2970" s="171"/>
      <c r="N2970" s="189"/>
      <c r="O2970" s="189"/>
    </row>
    <row r="2971" spans="1:15" ht="16.2" thickBot="1">
      <c r="A2971" s="184"/>
      <c r="B2971" s="187"/>
      <c r="D2971" s="168"/>
      <c r="E2971" s="201"/>
      <c r="F2971" s="170"/>
      <c r="G2971" s="171"/>
      <c r="H2971" s="171"/>
      <c r="N2971" s="189"/>
      <c r="O2971" s="189"/>
    </row>
    <row r="2972" spans="1:15" ht="16.2" thickBot="1">
      <c r="A2972" s="184"/>
      <c r="B2972" s="187"/>
      <c r="D2972" s="168"/>
      <c r="E2972" s="201"/>
      <c r="F2972" s="170"/>
      <c r="G2972" s="171"/>
      <c r="H2972" s="171"/>
      <c r="N2972" s="189"/>
      <c r="O2972" s="189"/>
    </row>
    <row r="2973" spans="1:15" ht="16.2" thickBot="1">
      <c r="A2973" s="184"/>
      <c r="B2973" s="187"/>
      <c r="D2973" s="168"/>
      <c r="E2973" s="201"/>
      <c r="F2973" s="170"/>
      <c r="G2973" s="171"/>
      <c r="H2973" s="171"/>
      <c r="N2973" s="189"/>
      <c r="O2973" s="189"/>
    </row>
    <row r="2974" spans="1:15" ht="16.2" thickBot="1">
      <c r="A2974" s="184"/>
      <c r="B2974" s="187"/>
      <c r="D2974" s="168"/>
      <c r="E2974" s="201"/>
      <c r="F2974" s="170"/>
      <c r="G2974" s="171"/>
      <c r="H2974" s="171"/>
      <c r="N2974" s="189"/>
      <c r="O2974" s="189"/>
    </row>
    <row r="2975" spans="1:15" ht="16.2" thickBot="1">
      <c r="A2975" s="184"/>
      <c r="B2975" s="187"/>
      <c r="D2975" s="168"/>
      <c r="E2975" s="201"/>
      <c r="F2975" s="170"/>
      <c r="G2975" s="171"/>
      <c r="H2975" s="171"/>
      <c r="N2975" s="189"/>
      <c r="O2975" s="189"/>
    </row>
    <row r="2976" spans="1:15" ht="16.2" thickBot="1">
      <c r="A2976" s="184"/>
      <c r="B2976" s="187"/>
      <c r="D2976" s="168"/>
      <c r="E2976" s="201"/>
      <c r="F2976" s="170"/>
      <c r="G2976" s="171"/>
      <c r="H2976" s="171"/>
      <c r="N2976" s="189"/>
      <c r="O2976" s="189"/>
    </row>
    <row r="2977" spans="1:15" ht="16.2" thickBot="1">
      <c r="A2977" s="184"/>
      <c r="B2977" s="187"/>
      <c r="D2977" s="168"/>
      <c r="E2977" s="201"/>
      <c r="F2977" s="170"/>
      <c r="G2977" s="171"/>
      <c r="H2977" s="171"/>
      <c r="N2977" s="189"/>
      <c r="O2977" s="189"/>
    </row>
    <row r="2978" spans="1:15" ht="16.2" thickBot="1">
      <c r="A2978" s="184"/>
      <c r="B2978" s="187"/>
      <c r="D2978" s="168"/>
      <c r="E2978" s="201"/>
      <c r="F2978" s="170"/>
      <c r="G2978" s="171"/>
      <c r="H2978" s="171"/>
      <c r="N2978" s="189"/>
      <c r="O2978" s="189"/>
    </row>
    <row r="2979" spans="1:15" ht="16.2" thickBot="1">
      <c r="A2979" s="184"/>
      <c r="B2979" s="187"/>
      <c r="D2979" s="168"/>
      <c r="E2979" s="201"/>
      <c r="F2979" s="170"/>
      <c r="G2979" s="171"/>
      <c r="H2979" s="171"/>
      <c r="N2979" s="189"/>
      <c r="O2979" s="189"/>
    </row>
    <row r="2980" spans="1:15" ht="16.2" thickBot="1">
      <c r="A2980" s="184"/>
      <c r="B2980" s="187"/>
      <c r="D2980" s="168"/>
      <c r="E2980" s="201"/>
      <c r="F2980" s="170"/>
      <c r="G2980" s="171"/>
      <c r="H2980" s="171"/>
      <c r="N2980" s="189"/>
      <c r="O2980" s="189"/>
    </row>
    <row r="2981" spans="1:15" ht="16.2" thickBot="1">
      <c r="A2981" s="184"/>
      <c r="B2981" s="187"/>
      <c r="D2981" s="168"/>
      <c r="E2981" s="201"/>
      <c r="F2981" s="170"/>
      <c r="G2981" s="171"/>
      <c r="H2981" s="171"/>
      <c r="N2981" s="189"/>
      <c r="O2981" s="189"/>
    </row>
    <row r="2982" spans="1:15" ht="16.2" thickBot="1">
      <c r="A2982" s="184"/>
      <c r="B2982" s="187"/>
      <c r="D2982" s="168"/>
      <c r="E2982" s="201"/>
      <c r="F2982" s="170"/>
      <c r="G2982" s="171"/>
      <c r="H2982" s="171"/>
      <c r="N2982" s="189"/>
      <c r="O2982" s="189"/>
    </row>
    <row r="2983" spans="1:15" ht="16.2" thickBot="1">
      <c r="A2983" s="184"/>
      <c r="B2983" s="187"/>
      <c r="D2983" s="168"/>
      <c r="E2983" s="201"/>
      <c r="F2983" s="170"/>
      <c r="G2983" s="171"/>
      <c r="H2983" s="171"/>
      <c r="N2983" s="189"/>
      <c r="O2983" s="189"/>
    </row>
    <row r="2984" spans="1:15" ht="16.2" thickBot="1">
      <c r="A2984" s="184"/>
      <c r="B2984" s="187"/>
      <c r="D2984" s="168"/>
      <c r="E2984" s="201"/>
      <c r="F2984" s="170"/>
      <c r="G2984" s="171"/>
      <c r="H2984" s="171"/>
      <c r="N2984" s="189"/>
      <c r="O2984" s="189"/>
    </row>
    <row r="2985" spans="1:15" ht="16.2" thickBot="1">
      <c r="A2985" s="184"/>
      <c r="B2985" s="187"/>
      <c r="D2985" s="168"/>
      <c r="E2985" s="201"/>
      <c r="F2985" s="170"/>
      <c r="G2985" s="171"/>
      <c r="H2985" s="171"/>
      <c r="N2985" s="189"/>
      <c r="O2985" s="189"/>
    </row>
    <row r="2986" spans="1:15" ht="16.2" thickBot="1">
      <c r="A2986" s="184"/>
      <c r="B2986" s="187"/>
      <c r="D2986" s="168"/>
      <c r="E2986" s="201"/>
      <c r="F2986" s="170"/>
      <c r="G2986" s="171"/>
      <c r="H2986" s="171"/>
      <c r="N2986" s="189"/>
      <c r="O2986" s="189"/>
    </row>
    <row r="2987" spans="1:15" ht="16.2" thickBot="1">
      <c r="A2987" s="184"/>
      <c r="B2987" s="187"/>
      <c r="D2987" s="168"/>
      <c r="E2987" s="201"/>
      <c r="F2987" s="170"/>
      <c r="G2987" s="171"/>
      <c r="H2987" s="171"/>
      <c r="N2987" s="189"/>
      <c r="O2987" s="189"/>
    </row>
    <row r="2988" spans="1:15" ht="16.2" thickBot="1">
      <c r="A2988" s="184"/>
      <c r="B2988" s="187"/>
      <c r="D2988" s="168"/>
      <c r="E2988" s="201"/>
      <c r="F2988" s="170"/>
      <c r="G2988" s="171"/>
      <c r="H2988" s="171"/>
      <c r="N2988" s="189"/>
      <c r="O2988" s="189"/>
    </row>
    <row r="2989" spans="1:15" ht="16.2" thickBot="1">
      <c r="A2989" s="184"/>
      <c r="B2989" s="187"/>
      <c r="D2989" s="168"/>
      <c r="E2989" s="201"/>
      <c r="F2989" s="170"/>
      <c r="G2989" s="171"/>
      <c r="H2989" s="171"/>
      <c r="N2989" s="189"/>
      <c r="O2989" s="189"/>
    </row>
    <row r="2990" spans="1:15" ht="16.2" thickBot="1">
      <c r="A2990" s="184"/>
      <c r="B2990" s="187"/>
      <c r="D2990" s="168"/>
      <c r="E2990" s="201"/>
      <c r="F2990" s="170"/>
      <c r="G2990" s="171"/>
      <c r="H2990" s="171"/>
      <c r="N2990" s="189"/>
      <c r="O2990" s="189"/>
    </row>
    <row r="2991" spans="1:15" ht="16.2" thickBot="1">
      <c r="A2991" s="184"/>
      <c r="B2991" s="187"/>
      <c r="D2991" s="168"/>
      <c r="E2991" s="201"/>
      <c r="F2991" s="170"/>
      <c r="G2991" s="171"/>
      <c r="H2991" s="171"/>
      <c r="N2991" s="189"/>
      <c r="O2991" s="189"/>
    </row>
    <row r="2992" spans="1:15" ht="16.2" thickBot="1">
      <c r="A2992" s="184"/>
      <c r="B2992" s="187"/>
      <c r="D2992" s="168"/>
      <c r="E2992" s="201"/>
      <c r="F2992" s="170"/>
      <c r="G2992" s="171"/>
      <c r="H2992" s="171"/>
      <c r="N2992" s="189"/>
      <c r="O2992" s="189"/>
    </row>
    <row r="2993" spans="1:15" ht="16.2" thickBot="1">
      <c r="A2993" s="184"/>
      <c r="B2993" s="187"/>
      <c r="D2993" s="168"/>
      <c r="E2993" s="201"/>
      <c r="F2993" s="170"/>
      <c r="G2993" s="171"/>
      <c r="H2993" s="171"/>
      <c r="N2993" s="189"/>
      <c r="O2993" s="189"/>
    </row>
    <row r="2994" spans="1:15" ht="16.2" thickBot="1">
      <c r="A2994" s="184"/>
      <c r="B2994" s="187"/>
      <c r="D2994" s="168"/>
      <c r="E2994" s="201"/>
      <c r="F2994" s="170"/>
      <c r="G2994" s="171"/>
      <c r="H2994" s="171"/>
      <c r="N2994" s="189"/>
      <c r="O2994" s="189"/>
    </row>
    <row r="2995" spans="1:15" ht="16.2" thickBot="1">
      <c r="A2995" s="184"/>
      <c r="B2995" s="187"/>
      <c r="D2995" s="168"/>
      <c r="E2995" s="201"/>
      <c r="F2995" s="170"/>
      <c r="G2995" s="171"/>
      <c r="H2995" s="171"/>
      <c r="N2995" s="189"/>
      <c r="O2995" s="189"/>
    </row>
    <row r="2996" spans="1:15" ht="16.2" thickBot="1">
      <c r="A2996" s="184"/>
      <c r="B2996" s="187"/>
      <c r="D2996" s="168"/>
      <c r="E2996" s="201"/>
      <c r="F2996" s="170"/>
      <c r="G2996" s="171"/>
      <c r="H2996" s="171"/>
      <c r="N2996" s="189"/>
      <c r="O2996" s="189"/>
    </row>
    <row r="2997" spans="1:15" ht="16.2" thickBot="1">
      <c r="A2997" s="184"/>
      <c r="B2997" s="187"/>
      <c r="D2997" s="168"/>
      <c r="E2997" s="201"/>
      <c r="F2997" s="170"/>
      <c r="G2997" s="171"/>
      <c r="H2997" s="171"/>
      <c r="N2997" s="189"/>
      <c r="O2997" s="189"/>
    </row>
    <row r="2998" spans="1:15" ht="16.2" thickBot="1">
      <c r="A2998" s="184"/>
      <c r="B2998" s="187"/>
      <c r="D2998" s="168"/>
      <c r="E2998" s="201"/>
      <c r="F2998" s="170"/>
      <c r="G2998" s="171"/>
      <c r="H2998" s="171"/>
      <c r="N2998" s="189"/>
      <c r="O2998" s="189"/>
    </row>
    <row r="2999" spans="1:15" ht="16.2" thickBot="1">
      <c r="A2999" s="184"/>
      <c r="B2999" s="187"/>
      <c r="D2999" s="168"/>
      <c r="E2999" s="201"/>
      <c r="F2999" s="170"/>
      <c r="G2999" s="171"/>
      <c r="H2999" s="171"/>
      <c r="N2999" s="189"/>
      <c r="O2999" s="189"/>
    </row>
    <row r="3000" spans="1:15" ht="16.2" thickBot="1">
      <c r="A3000" s="184"/>
      <c r="B3000" s="187"/>
      <c r="D3000" s="168"/>
      <c r="E3000" s="201"/>
      <c r="F3000" s="170"/>
      <c r="G3000" s="171"/>
      <c r="H3000" s="171"/>
      <c r="N3000" s="189"/>
      <c r="O3000" s="189"/>
    </row>
    <row r="3001" spans="1:15" ht="16.2" thickBot="1">
      <c r="A3001" s="184"/>
      <c r="B3001" s="187"/>
      <c r="D3001" s="168"/>
      <c r="E3001" s="201"/>
      <c r="F3001" s="170"/>
      <c r="G3001" s="171"/>
      <c r="H3001" s="171"/>
      <c r="N3001" s="189"/>
      <c r="O3001" s="189"/>
    </row>
    <row r="3002" spans="1:15" ht="16.2" thickBot="1">
      <c r="A3002" s="184"/>
      <c r="B3002" s="187"/>
      <c r="D3002" s="168"/>
      <c r="E3002" s="201"/>
      <c r="F3002" s="170"/>
      <c r="G3002" s="171"/>
      <c r="H3002" s="171"/>
      <c r="N3002" s="189"/>
      <c r="O3002" s="189"/>
    </row>
    <row r="3003" spans="1:15" ht="16.2" thickBot="1">
      <c r="A3003" s="184"/>
      <c r="B3003" s="187"/>
      <c r="D3003" s="168"/>
      <c r="E3003" s="201"/>
      <c r="F3003" s="170"/>
      <c r="G3003" s="171"/>
      <c r="H3003" s="171"/>
      <c r="N3003" s="189"/>
      <c r="O3003" s="189"/>
    </row>
    <row r="3004" spans="1:15" ht="16.2" thickBot="1">
      <c r="A3004" s="184"/>
      <c r="B3004" s="187"/>
      <c r="D3004" s="168"/>
      <c r="E3004" s="201"/>
      <c r="F3004" s="170"/>
      <c r="G3004" s="171"/>
      <c r="H3004" s="171"/>
      <c r="N3004" s="189"/>
      <c r="O3004" s="189"/>
    </row>
    <row r="3005" spans="1:15" ht="16.2" thickBot="1">
      <c r="A3005" s="184"/>
      <c r="B3005" s="187"/>
      <c r="D3005" s="168"/>
      <c r="E3005" s="201"/>
      <c r="F3005" s="170"/>
      <c r="G3005" s="171"/>
      <c r="H3005" s="171"/>
      <c r="N3005" s="189"/>
      <c r="O3005" s="189"/>
    </row>
    <row r="3006" spans="1:15" ht="16.2" thickBot="1">
      <c r="A3006" s="184"/>
      <c r="B3006" s="187"/>
      <c r="D3006" s="168"/>
      <c r="E3006" s="201"/>
      <c r="F3006" s="170"/>
      <c r="G3006" s="171"/>
      <c r="H3006" s="171"/>
      <c r="N3006" s="189"/>
      <c r="O3006" s="189"/>
    </row>
    <row r="3007" spans="1:15" ht="16.2" thickBot="1">
      <c r="A3007" s="184"/>
      <c r="B3007" s="187"/>
      <c r="D3007" s="168"/>
      <c r="E3007" s="201"/>
      <c r="F3007" s="170"/>
      <c r="G3007" s="171"/>
      <c r="H3007" s="171"/>
      <c r="N3007" s="189"/>
      <c r="O3007" s="189"/>
    </row>
    <row r="3008" spans="1:15" ht="16.2" thickBot="1">
      <c r="A3008" s="184"/>
      <c r="B3008" s="187"/>
      <c r="D3008" s="168"/>
      <c r="E3008" s="201"/>
      <c r="F3008" s="170"/>
      <c r="G3008" s="171"/>
      <c r="H3008" s="171"/>
      <c r="N3008" s="189"/>
      <c r="O3008" s="189"/>
    </row>
    <row r="3009" spans="1:15" ht="16.2" thickBot="1">
      <c r="A3009" s="184"/>
      <c r="B3009" s="187"/>
      <c r="D3009" s="168"/>
      <c r="E3009" s="201"/>
      <c r="F3009" s="170"/>
      <c r="G3009" s="171"/>
      <c r="H3009" s="171"/>
      <c r="N3009" s="189"/>
      <c r="O3009" s="189"/>
    </row>
    <row r="3010" spans="1:15" ht="16.2" thickBot="1">
      <c r="A3010" s="184"/>
      <c r="B3010" s="187"/>
      <c r="D3010" s="168"/>
      <c r="E3010" s="201"/>
      <c r="F3010" s="170"/>
      <c r="G3010" s="171"/>
      <c r="H3010" s="171"/>
      <c r="N3010" s="189"/>
      <c r="O3010" s="189"/>
    </row>
    <row r="3011" spans="1:15" ht="16.2" thickBot="1">
      <c r="A3011" s="184"/>
      <c r="B3011" s="187"/>
      <c r="D3011" s="168"/>
      <c r="E3011" s="201"/>
      <c r="F3011" s="170"/>
      <c r="G3011" s="171"/>
      <c r="H3011" s="171"/>
      <c r="N3011" s="189"/>
      <c r="O3011" s="189"/>
    </row>
    <row r="3012" spans="1:15" ht="16.2" thickBot="1">
      <c r="A3012" s="184"/>
      <c r="B3012" s="187"/>
      <c r="D3012" s="168"/>
      <c r="E3012" s="201"/>
      <c r="F3012" s="170"/>
      <c r="G3012" s="171"/>
      <c r="H3012" s="171"/>
      <c r="N3012" s="189"/>
      <c r="O3012" s="189"/>
    </row>
    <row r="3013" spans="1:15" ht="16.2" thickBot="1">
      <c r="A3013" s="184"/>
      <c r="B3013" s="187"/>
      <c r="D3013" s="168"/>
      <c r="E3013" s="201"/>
      <c r="F3013" s="170"/>
      <c r="G3013" s="171"/>
      <c r="H3013" s="171"/>
      <c r="N3013" s="189"/>
      <c r="O3013" s="189"/>
    </row>
    <row r="3014" spans="1:15" ht="16.2" thickBot="1">
      <c r="A3014" s="184"/>
      <c r="B3014" s="187"/>
      <c r="D3014" s="168"/>
      <c r="E3014" s="201"/>
      <c r="F3014" s="170"/>
      <c r="G3014" s="171"/>
      <c r="H3014" s="171"/>
      <c r="N3014" s="189"/>
      <c r="O3014" s="189"/>
    </row>
    <row r="3015" spans="1:15" ht="16.2" thickBot="1">
      <c r="A3015" s="184"/>
      <c r="B3015" s="187"/>
      <c r="D3015" s="168"/>
      <c r="E3015" s="201"/>
      <c r="F3015" s="170"/>
      <c r="G3015" s="171"/>
      <c r="H3015" s="171"/>
      <c r="N3015" s="189"/>
      <c r="O3015" s="189"/>
    </row>
    <row r="3016" spans="1:15" ht="16.2" thickBot="1">
      <c r="A3016" s="184"/>
      <c r="B3016" s="187"/>
      <c r="D3016" s="168"/>
      <c r="E3016" s="201"/>
      <c r="F3016" s="170"/>
      <c r="G3016" s="171"/>
      <c r="H3016" s="171"/>
      <c r="N3016" s="189"/>
      <c r="O3016" s="189"/>
    </row>
    <row r="3017" spans="1:15" ht="16.2" thickBot="1">
      <c r="A3017" s="184"/>
      <c r="B3017" s="187"/>
      <c r="D3017" s="168"/>
      <c r="E3017" s="201"/>
      <c r="F3017" s="170"/>
      <c r="G3017" s="171"/>
      <c r="H3017" s="171"/>
      <c r="N3017" s="189"/>
      <c r="O3017" s="189"/>
    </row>
    <row r="3018" spans="1:15" ht="16.2" thickBot="1">
      <c r="A3018" s="184"/>
      <c r="B3018" s="187"/>
      <c r="D3018" s="168"/>
      <c r="E3018" s="201"/>
      <c r="F3018" s="170"/>
      <c r="G3018" s="171"/>
      <c r="H3018" s="171"/>
      <c r="N3018" s="189"/>
      <c r="O3018" s="189"/>
    </row>
    <row r="3019" spans="1:15" ht="16.2" thickBot="1">
      <c r="A3019" s="184"/>
      <c r="B3019" s="187"/>
      <c r="D3019" s="168"/>
      <c r="E3019" s="201"/>
      <c r="F3019" s="170"/>
      <c r="G3019" s="171"/>
      <c r="H3019" s="171"/>
      <c r="N3019" s="189"/>
      <c r="O3019" s="189"/>
    </row>
    <row r="3020" spans="1:15" ht="16.2" thickBot="1">
      <c r="A3020" s="184"/>
      <c r="B3020" s="187"/>
      <c r="D3020" s="168"/>
      <c r="E3020" s="201"/>
      <c r="F3020" s="170"/>
      <c r="G3020" s="171"/>
      <c r="H3020" s="171"/>
      <c r="N3020" s="189"/>
      <c r="O3020" s="189"/>
    </row>
    <row r="3021" spans="1:15" ht="16.2" thickBot="1">
      <c r="A3021" s="184"/>
      <c r="B3021" s="187"/>
      <c r="D3021" s="168"/>
      <c r="E3021" s="201"/>
      <c r="F3021" s="170"/>
      <c r="G3021" s="171"/>
      <c r="H3021" s="171"/>
      <c r="N3021" s="189"/>
      <c r="O3021" s="189"/>
    </row>
    <row r="3022" spans="1:15" ht="16.2" thickBot="1">
      <c r="A3022" s="184"/>
      <c r="B3022" s="187"/>
      <c r="D3022" s="168"/>
      <c r="E3022" s="201"/>
      <c r="F3022" s="170"/>
      <c r="G3022" s="171"/>
      <c r="H3022" s="171"/>
      <c r="N3022" s="189"/>
      <c r="O3022" s="189"/>
    </row>
    <row r="3023" spans="1:15" ht="16.2" thickBot="1">
      <c r="A3023" s="184"/>
      <c r="B3023" s="187"/>
      <c r="D3023" s="168"/>
      <c r="E3023" s="201"/>
      <c r="F3023" s="170"/>
      <c r="G3023" s="171"/>
      <c r="H3023" s="171"/>
      <c r="N3023" s="189"/>
      <c r="O3023" s="189"/>
    </row>
    <row r="3024" spans="1:15" ht="16.2" thickBot="1">
      <c r="A3024" s="184"/>
      <c r="B3024" s="187"/>
      <c r="D3024" s="168"/>
      <c r="E3024" s="201"/>
      <c r="F3024" s="170"/>
      <c r="G3024" s="171"/>
      <c r="H3024" s="171"/>
      <c r="N3024" s="189"/>
      <c r="O3024" s="189"/>
    </row>
    <row r="3025" spans="1:15" ht="16.2" thickBot="1">
      <c r="A3025" s="184"/>
      <c r="B3025" s="187"/>
      <c r="D3025" s="168"/>
      <c r="E3025" s="201"/>
      <c r="F3025" s="170"/>
      <c r="G3025" s="171"/>
      <c r="H3025" s="171"/>
      <c r="N3025" s="189"/>
      <c r="O3025" s="189"/>
    </row>
    <row r="3026" spans="1:15" ht="16.2" thickBot="1">
      <c r="A3026" s="184"/>
      <c r="B3026" s="187"/>
      <c r="D3026" s="168"/>
      <c r="E3026" s="201"/>
      <c r="F3026" s="170"/>
      <c r="G3026" s="171"/>
      <c r="H3026" s="171"/>
      <c r="N3026" s="189"/>
      <c r="O3026" s="189"/>
    </row>
    <row r="3027" spans="1:15" ht="16.2" thickBot="1">
      <c r="A3027" s="184"/>
      <c r="B3027" s="187"/>
      <c r="D3027" s="168"/>
      <c r="E3027" s="201"/>
      <c r="F3027" s="170"/>
      <c r="G3027" s="171"/>
      <c r="H3027" s="171"/>
      <c r="N3027" s="189"/>
      <c r="O3027" s="189"/>
    </row>
    <row r="3028" spans="1:15" ht="16.2" thickBot="1">
      <c r="A3028" s="184"/>
      <c r="B3028" s="187"/>
      <c r="D3028" s="168"/>
      <c r="E3028" s="201"/>
      <c r="F3028" s="170"/>
      <c r="G3028" s="171"/>
      <c r="H3028" s="171"/>
      <c r="N3028" s="189"/>
      <c r="O3028" s="189"/>
    </row>
    <row r="3029" spans="1:15" ht="16.2" thickBot="1">
      <c r="A3029" s="184"/>
      <c r="B3029" s="187"/>
      <c r="D3029" s="168"/>
      <c r="E3029" s="201"/>
      <c r="F3029" s="170"/>
      <c r="G3029" s="171"/>
      <c r="H3029" s="171"/>
      <c r="N3029" s="189"/>
      <c r="O3029" s="189"/>
    </row>
    <row r="3030" spans="1:15" ht="16.2" thickBot="1">
      <c r="A3030" s="184"/>
      <c r="B3030" s="187"/>
      <c r="D3030" s="168"/>
      <c r="E3030" s="201"/>
      <c r="F3030" s="170"/>
      <c r="G3030" s="171"/>
      <c r="H3030" s="171"/>
      <c r="N3030" s="189"/>
      <c r="O3030" s="189"/>
    </row>
    <row r="3031" spans="1:15" ht="16.2" thickBot="1">
      <c r="A3031" s="184"/>
      <c r="B3031" s="187"/>
      <c r="D3031" s="168"/>
      <c r="E3031" s="201"/>
      <c r="F3031" s="170"/>
      <c r="G3031" s="171"/>
      <c r="H3031" s="171"/>
      <c r="N3031" s="189"/>
      <c r="O3031" s="189"/>
    </row>
    <row r="3032" spans="1:15" ht="16.2" thickBot="1">
      <c r="A3032" s="184"/>
      <c r="B3032" s="187"/>
      <c r="D3032" s="168"/>
      <c r="E3032" s="201"/>
      <c r="F3032" s="170"/>
      <c r="G3032" s="171"/>
      <c r="H3032" s="171"/>
      <c r="N3032" s="189"/>
      <c r="O3032" s="189"/>
    </row>
    <row r="3033" spans="1:15" ht="16.2" thickBot="1">
      <c r="A3033" s="184"/>
      <c r="B3033" s="187"/>
      <c r="D3033" s="168"/>
      <c r="E3033" s="201"/>
      <c r="F3033" s="170"/>
      <c r="G3033" s="171"/>
      <c r="H3033" s="171"/>
      <c r="N3033" s="189"/>
      <c r="O3033" s="189"/>
    </row>
    <row r="3034" spans="1:15" ht="16.2" thickBot="1">
      <c r="A3034" s="184"/>
      <c r="B3034" s="187"/>
      <c r="D3034" s="168"/>
      <c r="E3034" s="201"/>
      <c r="F3034" s="170"/>
      <c r="G3034" s="171"/>
      <c r="H3034" s="171"/>
      <c r="N3034" s="189"/>
      <c r="O3034" s="189"/>
    </row>
    <row r="3035" spans="1:15" ht="16.2" thickBot="1">
      <c r="A3035" s="184"/>
      <c r="B3035" s="187"/>
      <c r="D3035" s="168"/>
      <c r="E3035" s="201"/>
      <c r="F3035" s="170"/>
      <c r="G3035" s="171"/>
      <c r="H3035" s="171"/>
      <c r="N3035" s="189"/>
      <c r="O3035" s="189"/>
    </row>
    <row r="3036" spans="1:15" ht="16.2" thickBot="1">
      <c r="A3036" s="184"/>
      <c r="B3036" s="187"/>
      <c r="D3036" s="168"/>
      <c r="E3036" s="201"/>
      <c r="F3036" s="170"/>
      <c r="G3036" s="171"/>
      <c r="H3036" s="171"/>
      <c r="N3036" s="189"/>
      <c r="O3036" s="189"/>
    </row>
    <row r="3037" spans="1:15" ht="16.2" thickBot="1">
      <c r="A3037" s="184"/>
      <c r="B3037" s="187"/>
      <c r="D3037" s="168"/>
      <c r="E3037" s="201"/>
      <c r="F3037" s="170"/>
      <c r="G3037" s="171"/>
      <c r="H3037" s="171"/>
      <c r="N3037" s="189"/>
      <c r="O3037" s="189"/>
    </row>
    <row r="3038" spans="1:15" ht="16.2" thickBot="1">
      <c r="A3038" s="184"/>
      <c r="B3038" s="187"/>
      <c r="D3038" s="168"/>
      <c r="E3038" s="201"/>
      <c r="F3038" s="170"/>
      <c r="G3038" s="171"/>
      <c r="H3038" s="171"/>
      <c r="N3038" s="189"/>
      <c r="O3038" s="189"/>
    </row>
    <row r="3039" spans="1:15" ht="16.2" thickBot="1">
      <c r="A3039" s="184"/>
      <c r="B3039" s="187"/>
      <c r="D3039" s="168"/>
      <c r="E3039" s="201"/>
      <c r="F3039" s="170"/>
      <c r="G3039" s="171"/>
      <c r="H3039" s="171"/>
      <c r="N3039" s="189"/>
      <c r="O3039" s="189"/>
    </row>
    <row r="3040" spans="1:15" ht="16.2" thickBot="1">
      <c r="A3040" s="184"/>
      <c r="B3040" s="187"/>
      <c r="D3040" s="168"/>
      <c r="E3040" s="201"/>
      <c r="F3040" s="170"/>
      <c r="G3040" s="171"/>
      <c r="H3040" s="171"/>
      <c r="N3040" s="189"/>
      <c r="O3040" s="189"/>
    </row>
    <row r="3041" spans="1:15" ht="16.2" thickBot="1">
      <c r="A3041" s="184"/>
      <c r="B3041" s="187"/>
      <c r="D3041" s="168"/>
      <c r="E3041" s="201"/>
      <c r="F3041" s="170"/>
      <c r="G3041" s="171"/>
      <c r="H3041" s="171"/>
      <c r="N3041" s="189"/>
      <c r="O3041" s="189"/>
    </row>
    <row r="3042" spans="1:15" ht="16.2" thickBot="1">
      <c r="A3042" s="184"/>
      <c r="B3042" s="187"/>
      <c r="D3042" s="168"/>
      <c r="E3042" s="201"/>
      <c r="F3042" s="170"/>
      <c r="G3042" s="171"/>
      <c r="H3042" s="171"/>
      <c r="N3042" s="189"/>
      <c r="O3042" s="189"/>
    </row>
    <row r="3043" spans="1:15" ht="16.2" thickBot="1">
      <c r="A3043" s="184"/>
      <c r="B3043" s="187"/>
      <c r="D3043" s="168"/>
      <c r="E3043" s="201"/>
      <c r="F3043" s="170"/>
      <c r="G3043" s="171"/>
      <c r="H3043" s="171"/>
      <c r="N3043" s="189"/>
      <c r="O3043" s="189"/>
    </row>
    <row r="3044" spans="1:15" ht="16.2" thickBot="1">
      <c r="A3044" s="184"/>
      <c r="B3044" s="187"/>
      <c r="D3044" s="168"/>
      <c r="E3044" s="201"/>
      <c r="F3044" s="170"/>
      <c r="G3044" s="171"/>
      <c r="H3044" s="171"/>
      <c r="N3044" s="189"/>
      <c r="O3044" s="189"/>
    </row>
    <row r="3045" spans="1:15" ht="16.2" thickBot="1">
      <c r="A3045" s="184"/>
      <c r="B3045" s="187"/>
      <c r="D3045" s="168"/>
      <c r="E3045" s="201"/>
      <c r="F3045" s="170"/>
      <c r="G3045" s="171"/>
      <c r="H3045" s="171"/>
      <c r="N3045" s="189"/>
      <c r="O3045" s="189"/>
    </row>
    <row r="3046" spans="1:15" ht="16.2" thickBot="1">
      <c r="A3046" s="184"/>
      <c r="B3046" s="187"/>
      <c r="D3046" s="168"/>
      <c r="E3046" s="201"/>
      <c r="F3046" s="170"/>
      <c r="G3046" s="171"/>
      <c r="H3046" s="171"/>
      <c r="N3046" s="189"/>
      <c r="O3046" s="189"/>
    </row>
    <row r="3047" spans="1:15" ht="16.2" thickBot="1">
      <c r="A3047" s="184"/>
      <c r="B3047" s="187"/>
      <c r="D3047" s="168"/>
      <c r="E3047" s="201"/>
      <c r="F3047" s="170"/>
      <c r="G3047" s="171"/>
      <c r="H3047" s="171"/>
      <c r="N3047" s="189"/>
      <c r="O3047" s="189"/>
    </row>
    <row r="3048" spans="1:15" ht="16.2" thickBot="1">
      <c r="A3048" s="184"/>
      <c r="B3048" s="187"/>
      <c r="D3048" s="168"/>
      <c r="E3048" s="201"/>
      <c r="F3048" s="170"/>
      <c r="G3048" s="171"/>
      <c r="H3048" s="171"/>
      <c r="N3048" s="189"/>
      <c r="O3048" s="189"/>
    </row>
    <row r="3049" spans="1:15" ht="16.2" thickBot="1">
      <c r="A3049" s="184"/>
      <c r="B3049" s="187"/>
      <c r="D3049" s="168"/>
      <c r="E3049" s="201"/>
      <c r="F3049" s="170"/>
      <c r="G3049" s="171"/>
      <c r="H3049" s="171"/>
      <c r="N3049" s="189"/>
      <c r="O3049" s="189"/>
    </row>
    <row r="3050" spans="1:15" ht="16.2" thickBot="1">
      <c r="A3050" s="184"/>
      <c r="B3050" s="187"/>
      <c r="D3050" s="168"/>
      <c r="E3050" s="201"/>
      <c r="F3050" s="170"/>
      <c r="G3050" s="171"/>
      <c r="H3050" s="171"/>
      <c r="N3050" s="189"/>
      <c r="O3050" s="189"/>
    </row>
    <row r="3051" spans="1:15" ht="16.2" thickBot="1">
      <c r="A3051" s="184"/>
      <c r="B3051" s="187"/>
      <c r="D3051" s="168"/>
      <c r="E3051" s="201"/>
      <c r="F3051" s="170"/>
      <c r="G3051" s="171"/>
      <c r="H3051" s="171"/>
      <c r="N3051" s="189"/>
      <c r="O3051" s="189"/>
    </row>
    <row r="3052" spans="1:15" ht="16.2" thickBot="1">
      <c r="A3052" s="184"/>
      <c r="B3052" s="187"/>
      <c r="D3052" s="168"/>
      <c r="E3052" s="201"/>
      <c r="F3052" s="170"/>
      <c r="G3052" s="171"/>
      <c r="H3052" s="171"/>
      <c r="N3052" s="189"/>
      <c r="O3052" s="189"/>
    </row>
    <row r="3053" spans="1:15" ht="16.2" thickBot="1">
      <c r="A3053" s="184"/>
      <c r="B3053" s="187"/>
      <c r="D3053" s="168"/>
      <c r="E3053" s="201"/>
      <c r="F3053" s="170"/>
      <c r="G3053" s="171"/>
      <c r="H3053" s="171"/>
      <c r="N3053" s="189"/>
      <c r="O3053" s="189"/>
    </row>
    <row r="3054" spans="1:15" ht="16.2" thickBot="1">
      <c r="A3054" s="184"/>
      <c r="B3054" s="187"/>
      <c r="D3054" s="168"/>
      <c r="E3054" s="201"/>
      <c r="F3054" s="170"/>
      <c r="G3054" s="171"/>
      <c r="H3054" s="171"/>
      <c r="N3054" s="189"/>
      <c r="O3054" s="189"/>
    </row>
    <row r="3055" spans="1:15" ht="16.2" thickBot="1">
      <c r="A3055" s="184"/>
      <c r="B3055" s="187"/>
      <c r="D3055" s="168"/>
      <c r="E3055" s="201"/>
      <c r="F3055" s="170"/>
      <c r="G3055" s="171"/>
      <c r="H3055" s="171"/>
      <c r="N3055" s="189"/>
      <c r="O3055" s="189"/>
    </row>
    <row r="3056" spans="1:15" ht="16.2" thickBot="1">
      <c r="A3056" s="184"/>
      <c r="B3056" s="187"/>
      <c r="D3056" s="168"/>
      <c r="E3056" s="201"/>
      <c r="F3056" s="170"/>
      <c r="G3056" s="171"/>
      <c r="H3056" s="171"/>
      <c r="N3056" s="189"/>
      <c r="O3056" s="189"/>
    </row>
    <row r="3057" spans="1:15" ht="16.2" thickBot="1">
      <c r="A3057" s="184"/>
      <c r="B3057" s="187"/>
      <c r="D3057" s="168"/>
      <c r="E3057" s="201"/>
      <c r="F3057" s="170"/>
      <c r="G3057" s="171"/>
      <c r="H3057" s="171"/>
      <c r="N3057" s="189"/>
      <c r="O3057" s="189"/>
    </row>
    <row r="3058" spans="1:15" ht="16.2" thickBot="1">
      <c r="A3058" s="184"/>
      <c r="B3058" s="187"/>
      <c r="D3058" s="168"/>
      <c r="E3058" s="201"/>
      <c r="F3058" s="170"/>
      <c r="G3058" s="171"/>
      <c r="H3058" s="171"/>
      <c r="N3058" s="189"/>
      <c r="O3058" s="189"/>
    </row>
    <row r="3059" spans="1:15" ht="16.2" thickBot="1">
      <c r="A3059" s="184"/>
      <c r="B3059" s="187"/>
      <c r="D3059" s="168"/>
      <c r="E3059" s="201"/>
      <c r="F3059" s="170"/>
      <c r="G3059" s="171"/>
      <c r="H3059" s="171"/>
      <c r="N3059" s="189"/>
      <c r="O3059" s="189"/>
    </row>
    <row r="3060" spans="1:15" ht="16.2" thickBot="1">
      <c r="A3060" s="184"/>
      <c r="B3060" s="187"/>
      <c r="D3060" s="168"/>
      <c r="E3060" s="201"/>
      <c r="F3060" s="170"/>
      <c r="G3060" s="171"/>
      <c r="H3060" s="171"/>
      <c r="N3060" s="189"/>
      <c r="O3060" s="189"/>
    </row>
    <row r="3061" spans="1:15" ht="16.2" thickBot="1">
      <c r="A3061" s="184"/>
      <c r="B3061" s="187"/>
      <c r="D3061" s="168"/>
      <c r="E3061" s="201"/>
      <c r="F3061" s="170"/>
      <c r="G3061" s="171"/>
      <c r="H3061" s="171"/>
      <c r="N3061" s="189"/>
      <c r="O3061" s="189"/>
    </row>
    <row r="3062" spans="1:15" ht="16.2" thickBot="1">
      <c r="A3062" s="184"/>
      <c r="B3062" s="187"/>
      <c r="D3062" s="168"/>
      <c r="E3062" s="201"/>
      <c r="F3062" s="170"/>
      <c r="G3062" s="171"/>
      <c r="H3062" s="171"/>
      <c r="N3062" s="189"/>
      <c r="O3062" s="189"/>
    </row>
    <row r="3063" spans="1:15" ht="16.2" thickBot="1">
      <c r="A3063" s="184"/>
      <c r="B3063" s="187"/>
      <c r="D3063" s="168"/>
      <c r="E3063" s="201"/>
      <c r="F3063" s="170"/>
      <c r="G3063" s="171"/>
      <c r="H3063" s="171"/>
      <c r="N3063" s="189"/>
      <c r="O3063" s="189"/>
    </row>
    <row r="3064" spans="1:15" ht="16.2" thickBot="1">
      <c r="A3064" s="184"/>
      <c r="B3064" s="187"/>
      <c r="D3064" s="168"/>
      <c r="E3064" s="201"/>
      <c r="F3064" s="170"/>
      <c r="G3064" s="171"/>
      <c r="H3064" s="171"/>
      <c r="N3064" s="189"/>
      <c r="O3064" s="189"/>
    </row>
    <row r="3065" spans="1:15" ht="16.2" thickBot="1">
      <c r="A3065" s="184"/>
      <c r="B3065" s="187"/>
      <c r="D3065" s="168"/>
      <c r="E3065" s="201"/>
      <c r="F3065" s="170"/>
      <c r="G3065" s="171"/>
      <c r="H3065" s="171"/>
      <c r="N3065" s="189"/>
      <c r="O3065" s="189"/>
    </row>
    <row r="3066" spans="1:15" ht="16.2" thickBot="1">
      <c r="A3066" s="184"/>
      <c r="B3066" s="187"/>
      <c r="D3066" s="168"/>
      <c r="E3066" s="201"/>
      <c r="F3066" s="170"/>
      <c r="G3066" s="171"/>
      <c r="H3066" s="171"/>
      <c r="N3066" s="189"/>
      <c r="O3066" s="189"/>
    </row>
    <row r="3067" spans="1:15" ht="16.2" thickBot="1">
      <c r="A3067" s="184"/>
      <c r="B3067" s="187"/>
      <c r="D3067" s="168"/>
      <c r="E3067" s="201"/>
      <c r="F3067" s="170"/>
      <c r="G3067" s="171"/>
      <c r="H3067" s="171"/>
      <c r="N3067" s="189"/>
      <c r="O3067" s="189"/>
    </row>
    <row r="3068" spans="1:15" ht="16.2" thickBot="1">
      <c r="A3068" s="184"/>
      <c r="B3068" s="187"/>
      <c r="D3068" s="168"/>
      <c r="E3068" s="201"/>
      <c r="F3068" s="170"/>
      <c r="G3068" s="171"/>
      <c r="H3068" s="171"/>
      <c r="N3068" s="189"/>
      <c r="O3068" s="189"/>
    </row>
    <row r="3069" spans="1:15" ht="16.2" thickBot="1">
      <c r="A3069" s="184"/>
      <c r="B3069" s="187"/>
      <c r="D3069" s="168"/>
      <c r="E3069" s="201"/>
      <c r="F3069" s="170"/>
      <c r="G3069" s="171"/>
      <c r="H3069" s="171"/>
      <c r="N3069" s="189"/>
      <c r="O3069" s="189"/>
    </row>
    <row r="3070" spans="1:15" ht="16.2" thickBot="1">
      <c r="A3070" s="184"/>
      <c r="B3070" s="187"/>
      <c r="D3070" s="168"/>
      <c r="E3070" s="201"/>
      <c r="F3070" s="170"/>
      <c r="G3070" s="171"/>
      <c r="H3070" s="171"/>
      <c r="N3070" s="189"/>
      <c r="O3070" s="189"/>
    </row>
    <row r="3071" spans="1:15" ht="16.2" thickBot="1">
      <c r="A3071" s="184"/>
      <c r="B3071" s="187"/>
      <c r="D3071" s="168"/>
      <c r="E3071" s="201"/>
      <c r="F3071" s="170"/>
      <c r="G3071" s="171"/>
      <c r="H3071" s="171"/>
      <c r="N3071" s="189"/>
      <c r="O3071" s="189"/>
    </row>
    <row r="3072" spans="1:15">
      <c r="D3072" s="191"/>
      <c r="E3072" s="202"/>
      <c r="F3072" s="193"/>
      <c r="G3072" s="194"/>
      <c r="H3072" s="194"/>
    </row>
    <row r="3073" spans="4:8">
      <c r="D3073" s="168"/>
      <c r="E3073" s="201"/>
      <c r="F3073" s="170"/>
      <c r="G3073" s="171"/>
      <c r="H3073" s="171"/>
    </row>
    <row r="3074" spans="4:8">
      <c r="D3074" s="168"/>
      <c r="E3074" s="201"/>
      <c r="F3074" s="170"/>
      <c r="G3074" s="171"/>
      <c r="H3074" s="171"/>
    </row>
    <row r="3075" spans="4:8">
      <c r="D3075" s="168"/>
      <c r="E3075" s="201"/>
      <c r="F3075" s="170"/>
      <c r="G3075" s="171"/>
      <c r="H3075" s="171"/>
    </row>
    <row r="3076" spans="4:8">
      <c r="D3076" s="168"/>
      <c r="E3076" s="201"/>
      <c r="F3076" s="170"/>
      <c r="G3076" s="171"/>
      <c r="H3076" s="171"/>
    </row>
    <row r="3077" spans="4:8">
      <c r="D3077" s="168"/>
      <c r="E3077" s="201"/>
      <c r="F3077" s="170"/>
      <c r="G3077" s="171"/>
      <c r="H3077" s="171"/>
    </row>
    <row r="3078" spans="4:8">
      <c r="D3078" s="168"/>
      <c r="E3078" s="201"/>
      <c r="F3078" s="170"/>
      <c r="G3078" s="171"/>
      <c r="H3078" s="171"/>
    </row>
    <row r="3079" spans="4:8">
      <c r="D3079" s="168"/>
      <c r="E3079" s="201"/>
      <c r="F3079" s="170"/>
      <c r="G3079" s="171"/>
      <c r="H3079" s="171"/>
    </row>
    <row r="3080" spans="4:8">
      <c r="D3080" s="168"/>
      <c r="E3080" s="201"/>
      <c r="F3080" s="170"/>
      <c r="G3080" s="171"/>
      <c r="H3080" s="171"/>
    </row>
    <row r="3081" spans="4:8">
      <c r="D3081" s="168"/>
      <c r="E3081" s="201"/>
      <c r="F3081" s="170"/>
      <c r="G3081" s="171"/>
      <c r="H3081" s="171"/>
    </row>
    <row r="3082" spans="4:8">
      <c r="D3082" s="168"/>
      <c r="E3082" s="201"/>
      <c r="F3082" s="170"/>
      <c r="G3082" s="171"/>
      <c r="H3082" s="171"/>
    </row>
    <row r="3083" spans="4:8">
      <c r="D3083" s="168"/>
      <c r="E3083" s="201"/>
      <c r="F3083" s="170"/>
      <c r="G3083" s="171"/>
      <c r="H3083" s="171"/>
    </row>
    <row r="3084" spans="4:8">
      <c r="D3084" s="168"/>
      <c r="E3084" s="201"/>
      <c r="F3084" s="170"/>
      <c r="G3084" s="171"/>
      <c r="H3084" s="171"/>
    </row>
    <row r="3085" spans="4:8">
      <c r="D3085" s="168"/>
      <c r="E3085" s="201"/>
      <c r="F3085" s="170"/>
      <c r="G3085" s="171"/>
      <c r="H3085" s="171"/>
    </row>
    <row r="3086" spans="4:8">
      <c r="D3086" s="168"/>
      <c r="E3086" s="201"/>
      <c r="F3086" s="170"/>
      <c r="G3086" s="171"/>
      <c r="H3086" s="171"/>
    </row>
    <row r="3087" spans="4:8">
      <c r="D3087" s="168"/>
      <c r="E3087" s="201"/>
      <c r="F3087" s="170"/>
      <c r="G3087" s="171"/>
      <c r="H3087" s="171"/>
    </row>
    <row r="3088" spans="4:8">
      <c r="D3088" s="168"/>
      <c r="E3088" s="201"/>
      <c r="F3088" s="170"/>
      <c r="G3088" s="171"/>
      <c r="H3088" s="171"/>
    </row>
    <row r="3089" spans="4:8">
      <c r="D3089" s="168"/>
      <c r="E3089" s="201"/>
      <c r="F3089" s="170"/>
      <c r="G3089" s="171"/>
      <c r="H3089" s="171"/>
    </row>
    <row r="3090" spans="4:8">
      <c r="D3090" s="168"/>
      <c r="E3090" s="201"/>
      <c r="F3090" s="170"/>
      <c r="G3090" s="171"/>
      <c r="H3090" s="171"/>
    </row>
    <row r="3091" spans="4:8">
      <c r="D3091" s="168"/>
      <c r="E3091" s="201"/>
      <c r="F3091" s="170"/>
      <c r="G3091" s="171"/>
      <c r="H3091" s="171"/>
    </row>
    <row r="3092" spans="4:8">
      <c r="D3092" s="168"/>
      <c r="E3092" s="201"/>
      <c r="F3092" s="170"/>
      <c r="G3092" s="171"/>
      <c r="H3092" s="171"/>
    </row>
    <row r="3093" spans="4:8">
      <c r="D3093" s="168"/>
      <c r="E3093" s="201"/>
      <c r="F3093" s="170"/>
      <c r="G3093" s="171"/>
      <c r="H3093" s="171"/>
    </row>
    <row r="3094" spans="4:8">
      <c r="D3094" s="168"/>
      <c r="E3094" s="201"/>
      <c r="F3094" s="170"/>
      <c r="G3094" s="171"/>
      <c r="H3094" s="171"/>
    </row>
    <row r="3095" spans="4:8">
      <c r="D3095" s="168"/>
      <c r="E3095" s="201"/>
      <c r="F3095" s="170"/>
      <c r="G3095" s="171"/>
      <c r="H3095" s="171"/>
    </row>
    <row r="3096" spans="4:8">
      <c r="D3096" s="168"/>
      <c r="E3096" s="201"/>
      <c r="F3096" s="170"/>
      <c r="G3096" s="171"/>
      <c r="H3096" s="171"/>
    </row>
    <row r="3097" spans="4:8">
      <c r="D3097" s="168"/>
      <c r="E3097" s="201"/>
      <c r="F3097" s="170"/>
      <c r="G3097" s="171"/>
      <c r="H3097" s="171"/>
    </row>
    <row r="3098" spans="4:8">
      <c r="D3098" s="168"/>
      <c r="E3098" s="201"/>
      <c r="F3098" s="170"/>
      <c r="G3098" s="171"/>
      <c r="H3098" s="171"/>
    </row>
    <row r="3099" spans="4:8">
      <c r="D3099" s="168"/>
      <c r="E3099" s="201"/>
      <c r="F3099" s="170"/>
      <c r="G3099" s="171"/>
      <c r="H3099" s="171"/>
    </row>
    <row r="3100" spans="4:8">
      <c r="D3100" s="168"/>
      <c r="E3100" s="201"/>
      <c r="F3100" s="170"/>
      <c r="G3100" s="171"/>
      <c r="H3100" s="171"/>
    </row>
    <row r="3101" spans="4:8">
      <c r="D3101" s="168"/>
      <c r="E3101" s="201"/>
      <c r="F3101" s="170"/>
      <c r="G3101" s="171"/>
      <c r="H3101" s="171"/>
    </row>
    <row r="3102" spans="4:8">
      <c r="D3102" s="168"/>
      <c r="E3102" s="201"/>
      <c r="F3102" s="170"/>
      <c r="G3102" s="171"/>
      <c r="H3102" s="171"/>
    </row>
    <row r="3103" spans="4:8">
      <c r="D3103" s="168"/>
      <c r="E3103" s="201"/>
      <c r="F3103" s="170"/>
      <c r="G3103" s="171"/>
      <c r="H3103" s="171"/>
    </row>
    <row r="3104" spans="4:8">
      <c r="D3104" s="168"/>
      <c r="E3104" s="201"/>
      <c r="F3104" s="170"/>
      <c r="G3104" s="171"/>
      <c r="H3104" s="171"/>
    </row>
    <row r="3105" spans="4:8">
      <c r="D3105" s="168"/>
      <c r="E3105" s="201"/>
      <c r="F3105" s="170"/>
      <c r="G3105" s="171"/>
      <c r="H3105" s="171"/>
    </row>
    <row r="3106" spans="4:8">
      <c r="D3106" s="168"/>
      <c r="E3106" s="201"/>
      <c r="F3106" s="170"/>
      <c r="G3106" s="171"/>
      <c r="H3106" s="171"/>
    </row>
    <row r="3107" spans="4:8">
      <c r="D3107" s="168"/>
      <c r="E3107" s="201"/>
      <c r="F3107" s="170"/>
      <c r="G3107" s="171"/>
      <c r="H3107" s="171"/>
    </row>
    <row r="3108" spans="4:8">
      <c r="D3108" s="168"/>
      <c r="E3108" s="201"/>
      <c r="F3108" s="170"/>
      <c r="G3108" s="171"/>
      <c r="H3108" s="171"/>
    </row>
    <row r="3109" spans="4:8">
      <c r="D3109" s="168"/>
      <c r="E3109" s="201"/>
      <c r="F3109" s="170"/>
      <c r="G3109" s="171"/>
      <c r="H3109" s="171"/>
    </row>
    <row r="3110" spans="4:8">
      <c r="D3110" s="168"/>
      <c r="E3110" s="201"/>
      <c r="F3110" s="170"/>
      <c r="G3110" s="171"/>
      <c r="H3110" s="171"/>
    </row>
    <row r="3111" spans="4:8">
      <c r="D3111" s="168"/>
      <c r="E3111" s="201"/>
      <c r="F3111" s="170"/>
      <c r="G3111" s="171"/>
      <c r="H3111" s="171"/>
    </row>
    <row r="3112" spans="4:8">
      <c r="D3112" s="168"/>
      <c r="E3112" s="201"/>
      <c r="F3112" s="170"/>
      <c r="G3112" s="171"/>
      <c r="H3112" s="171"/>
    </row>
    <row r="3113" spans="4:8">
      <c r="D3113" s="168"/>
      <c r="E3113" s="201"/>
      <c r="F3113" s="170"/>
      <c r="G3113" s="171"/>
      <c r="H3113" s="171"/>
    </row>
    <row r="3114" spans="4:8">
      <c r="D3114" s="168"/>
      <c r="E3114" s="201"/>
      <c r="F3114" s="170"/>
      <c r="G3114" s="171"/>
      <c r="H3114" s="171"/>
    </row>
    <row r="3115" spans="4:8">
      <c r="D3115" s="168"/>
      <c r="E3115" s="201"/>
      <c r="F3115" s="170"/>
      <c r="G3115" s="171"/>
      <c r="H3115" s="171"/>
    </row>
    <row r="3116" spans="4:8">
      <c r="D3116" s="168"/>
      <c r="E3116" s="201"/>
      <c r="F3116" s="170"/>
      <c r="G3116" s="171"/>
      <c r="H3116" s="171"/>
    </row>
    <row r="3117" spans="4:8">
      <c r="D3117" s="168"/>
      <c r="E3117" s="201"/>
      <c r="F3117" s="170"/>
      <c r="G3117" s="171"/>
      <c r="H3117" s="171"/>
    </row>
    <row r="3118" spans="4:8">
      <c r="D3118" s="168"/>
      <c r="E3118" s="201"/>
      <c r="F3118" s="170"/>
      <c r="G3118" s="171"/>
      <c r="H3118" s="171"/>
    </row>
    <row r="3119" spans="4:8">
      <c r="D3119" s="168"/>
      <c r="E3119" s="201"/>
      <c r="F3119" s="170"/>
      <c r="G3119" s="171"/>
      <c r="H3119" s="171"/>
    </row>
    <row r="3120" spans="4:8">
      <c r="D3120" s="168"/>
      <c r="E3120" s="201"/>
      <c r="F3120" s="170"/>
      <c r="G3120" s="171"/>
      <c r="H3120" s="171"/>
    </row>
    <row r="3121" spans="4:8">
      <c r="D3121" s="168"/>
      <c r="E3121" s="201"/>
      <c r="F3121" s="170"/>
      <c r="G3121" s="171"/>
      <c r="H3121" s="171"/>
    </row>
    <row r="3122" spans="4:8">
      <c r="D3122" s="168"/>
      <c r="E3122" s="201"/>
      <c r="F3122" s="170"/>
      <c r="G3122" s="171"/>
      <c r="H3122" s="171"/>
    </row>
    <row r="3123" spans="4:8">
      <c r="D3123" s="168"/>
      <c r="E3123" s="201"/>
      <c r="F3123" s="170"/>
      <c r="G3123" s="171"/>
      <c r="H3123" s="171"/>
    </row>
    <row r="3124" spans="4:8">
      <c r="D3124" s="168"/>
      <c r="E3124" s="201"/>
      <c r="F3124" s="170"/>
      <c r="G3124" s="171"/>
      <c r="H3124" s="171"/>
    </row>
    <row r="3125" spans="4:8">
      <c r="D3125" s="168"/>
      <c r="E3125" s="201"/>
      <c r="F3125" s="170"/>
      <c r="G3125" s="171"/>
      <c r="H3125" s="171"/>
    </row>
    <row r="3126" spans="4:8">
      <c r="D3126" s="168"/>
      <c r="E3126" s="201"/>
      <c r="F3126" s="170"/>
      <c r="G3126" s="171"/>
      <c r="H3126" s="171"/>
    </row>
    <row r="3127" spans="4:8">
      <c r="D3127" s="168"/>
      <c r="E3127" s="201"/>
      <c r="F3127" s="170"/>
      <c r="G3127" s="171"/>
      <c r="H3127" s="171"/>
    </row>
    <row r="3128" spans="4:8">
      <c r="D3128" s="168"/>
      <c r="E3128" s="201"/>
      <c r="F3128" s="170"/>
      <c r="G3128" s="171"/>
      <c r="H3128" s="171"/>
    </row>
    <row r="3129" spans="4:8">
      <c r="D3129" s="168"/>
      <c r="E3129" s="201"/>
      <c r="F3129" s="170"/>
      <c r="G3129" s="171"/>
      <c r="H3129" s="171"/>
    </row>
    <row r="3130" spans="4:8">
      <c r="D3130" s="168"/>
      <c r="E3130" s="201"/>
      <c r="F3130" s="170"/>
      <c r="G3130" s="171"/>
      <c r="H3130" s="171"/>
    </row>
    <row r="3131" spans="4:8">
      <c r="D3131" s="168"/>
      <c r="E3131" s="201"/>
      <c r="F3131" s="170"/>
      <c r="G3131" s="171"/>
      <c r="H3131" s="171"/>
    </row>
    <row r="3132" spans="4:8">
      <c r="D3132" s="168"/>
      <c r="E3132" s="201"/>
      <c r="F3132" s="170"/>
      <c r="G3132" s="171"/>
      <c r="H3132" s="171"/>
    </row>
    <row r="3133" spans="4:8">
      <c r="D3133" s="168"/>
      <c r="E3133" s="201"/>
      <c r="F3133" s="170"/>
      <c r="G3133" s="171"/>
      <c r="H3133" s="171"/>
    </row>
    <row r="3134" spans="4:8">
      <c r="D3134" s="168"/>
      <c r="E3134" s="201"/>
      <c r="F3134" s="170"/>
      <c r="G3134" s="171"/>
      <c r="H3134" s="171"/>
    </row>
    <row r="3135" spans="4:8">
      <c r="D3135" s="168"/>
      <c r="E3135" s="201"/>
      <c r="F3135" s="170"/>
      <c r="G3135" s="171"/>
      <c r="H3135" s="171"/>
    </row>
    <row r="3136" spans="4:8">
      <c r="D3136" s="168"/>
      <c r="E3136" s="201"/>
      <c r="F3136" s="170"/>
      <c r="G3136" s="171"/>
      <c r="H3136" s="171"/>
    </row>
    <row r="3137" spans="4:8">
      <c r="D3137" s="168"/>
      <c r="E3137" s="201"/>
      <c r="F3137" s="170"/>
      <c r="G3137" s="171"/>
      <c r="H3137" s="171"/>
    </row>
    <row r="3138" spans="4:8">
      <c r="D3138" s="168"/>
      <c r="E3138" s="201"/>
      <c r="F3138" s="170"/>
      <c r="G3138" s="171"/>
      <c r="H3138" s="171"/>
    </row>
    <row r="3139" spans="4:8">
      <c r="D3139" s="168"/>
      <c r="E3139" s="201"/>
      <c r="F3139" s="170"/>
      <c r="G3139" s="171"/>
      <c r="H3139" s="171"/>
    </row>
    <row r="3140" spans="4:8">
      <c r="D3140" s="168"/>
      <c r="E3140" s="201"/>
      <c r="F3140" s="170"/>
      <c r="G3140" s="171"/>
      <c r="H3140" s="171"/>
    </row>
    <row r="3141" spans="4:8">
      <c r="D3141" s="168"/>
      <c r="E3141" s="201"/>
      <c r="F3141" s="170"/>
      <c r="G3141" s="171"/>
      <c r="H3141" s="171"/>
    </row>
    <row r="3142" spans="4:8">
      <c r="D3142" s="168"/>
      <c r="E3142" s="201"/>
      <c r="F3142" s="170"/>
      <c r="G3142" s="171"/>
      <c r="H3142" s="171"/>
    </row>
    <row r="3143" spans="4:8">
      <c r="D3143" s="168"/>
      <c r="E3143" s="201"/>
      <c r="F3143" s="170"/>
      <c r="G3143" s="171"/>
      <c r="H3143" s="171"/>
    </row>
    <row r="3144" spans="4:8">
      <c r="D3144" s="168"/>
      <c r="E3144" s="201"/>
      <c r="F3144" s="170"/>
      <c r="G3144" s="171"/>
      <c r="H3144" s="171"/>
    </row>
    <row r="3145" spans="4:8">
      <c r="D3145" s="168"/>
      <c r="E3145" s="201"/>
      <c r="F3145" s="170"/>
      <c r="G3145" s="171"/>
      <c r="H3145" s="171"/>
    </row>
    <row r="3146" spans="4:8">
      <c r="D3146" s="168"/>
      <c r="E3146" s="201"/>
      <c r="F3146" s="170"/>
      <c r="G3146" s="171"/>
      <c r="H3146" s="171"/>
    </row>
    <row r="3147" spans="4:8">
      <c r="D3147" s="168"/>
      <c r="E3147" s="201"/>
      <c r="F3147" s="170"/>
      <c r="G3147" s="171"/>
      <c r="H3147" s="171"/>
    </row>
    <row r="3148" spans="4:8">
      <c r="D3148" s="168"/>
      <c r="E3148" s="201"/>
      <c r="F3148" s="170"/>
      <c r="G3148" s="171"/>
      <c r="H3148" s="171"/>
    </row>
    <row r="3149" spans="4:8">
      <c r="D3149" s="168"/>
      <c r="E3149" s="201"/>
      <c r="F3149" s="170"/>
      <c r="G3149" s="171"/>
      <c r="H3149" s="171"/>
    </row>
    <row r="3150" spans="4:8">
      <c r="D3150" s="168"/>
      <c r="E3150" s="201"/>
      <c r="F3150" s="170"/>
      <c r="G3150" s="171"/>
      <c r="H3150" s="171"/>
    </row>
    <row r="3151" spans="4:8">
      <c r="D3151" s="168"/>
      <c r="E3151" s="201"/>
      <c r="F3151" s="170"/>
      <c r="G3151" s="171"/>
      <c r="H3151" s="171"/>
    </row>
    <row r="3152" spans="4:8">
      <c r="D3152" s="168"/>
      <c r="E3152" s="201"/>
      <c r="F3152" s="170"/>
      <c r="G3152" s="171"/>
      <c r="H3152" s="171"/>
    </row>
    <row r="3153" spans="4:8">
      <c r="D3153" s="168"/>
      <c r="E3153" s="201"/>
      <c r="F3153" s="170"/>
      <c r="G3153" s="171"/>
      <c r="H3153" s="171"/>
    </row>
    <row r="3154" spans="4:8">
      <c r="D3154" s="168"/>
      <c r="E3154" s="201"/>
      <c r="F3154" s="170"/>
      <c r="G3154" s="171"/>
      <c r="H3154" s="171"/>
    </row>
    <row r="3155" spans="4:8">
      <c r="D3155" s="168"/>
      <c r="E3155" s="201"/>
      <c r="F3155" s="170"/>
      <c r="G3155" s="171"/>
      <c r="H3155" s="171"/>
    </row>
    <row r="3156" spans="4:8">
      <c r="D3156" s="168"/>
      <c r="E3156" s="201"/>
      <c r="F3156" s="170"/>
      <c r="G3156" s="171"/>
      <c r="H3156" s="171"/>
    </row>
    <row r="3157" spans="4:8">
      <c r="D3157" s="168"/>
      <c r="E3157" s="201"/>
      <c r="F3157" s="170"/>
      <c r="G3157" s="171"/>
      <c r="H3157" s="171"/>
    </row>
    <row r="3158" spans="4:8">
      <c r="D3158" s="168"/>
      <c r="E3158" s="201"/>
      <c r="F3158" s="170"/>
      <c r="G3158" s="171"/>
      <c r="H3158" s="171"/>
    </row>
    <row r="3159" spans="4:8">
      <c r="D3159" s="168"/>
      <c r="E3159" s="201"/>
      <c r="F3159" s="170"/>
      <c r="G3159" s="171"/>
      <c r="H3159" s="171"/>
    </row>
    <row r="3160" spans="4:8">
      <c r="D3160" s="168"/>
      <c r="E3160" s="201"/>
      <c r="F3160" s="170"/>
      <c r="G3160" s="171"/>
      <c r="H3160" s="171"/>
    </row>
    <row r="3161" spans="4:8">
      <c r="D3161" s="168"/>
      <c r="E3161" s="201"/>
      <c r="F3161" s="170"/>
      <c r="G3161" s="171"/>
      <c r="H3161" s="171"/>
    </row>
    <row r="3162" spans="4:8">
      <c r="D3162" s="168"/>
      <c r="E3162" s="201"/>
      <c r="F3162" s="170"/>
      <c r="G3162" s="171"/>
      <c r="H3162" s="171"/>
    </row>
    <row r="3163" spans="4:8">
      <c r="D3163" s="168"/>
      <c r="E3163" s="201"/>
      <c r="F3163" s="170"/>
      <c r="G3163" s="171"/>
      <c r="H3163" s="171"/>
    </row>
    <row r="3164" spans="4:8">
      <c r="D3164" s="168"/>
      <c r="E3164" s="201"/>
      <c r="F3164" s="170"/>
      <c r="G3164" s="171"/>
      <c r="H3164" s="171"/>
    </row>
    <row r="3165" spans="4:8">
      <c r="D3165" s="168"/>
      <c r="E3165" s="201"/>
      <c r="F3165" s="170"/>
      <c r="G3165" s="171"/>
      <c r="H3165" s="171"/>
    </row>
    <row r="3166" spans="4:8">
      <c r="D3166" s="168"/>
      <c r="E3166" s="201"/>
      <c r="F3166" s="170"/>
      <c r="G3166" s="171"/>
      <c r="H3166" s="171"/>
    </row>
    <row r="3167" spans="4:8">
      <c r="D3167" s="168"/>
      <c r="E3167" s="201"/>
      <c r="F3167" s="170"/>
      <c r="G3167" s="171"/>
      <c r="H3167" s="171"/>
    </row>
    <row r="3168" spans="4:8">
      <c r="D3168" s="168"/>
      <c r="E3168" s="201"/>
      <c r="F3168" s="170"/>
      <c r="G3168" s="171"/>
      <c r="H3168" s="171"/>
    </row>
    <row r="3169" spans="4:8">
      <c r="D3169" s="168"/>
      <c r="E3169" s="201"/>
      <c r="F3169" s="170"/>
      <c r="G3169" s="171"/>
      <c r="H3169" s="171"/>
    </row>
    <row r="3170" spans="4:8">
      <c r="D3170" s="168"/>
      <c r="E3170" s="201"/>
      <c r="F3170" s="170"/>
      <c r="G3170" s="171"/>
      <c r="H3170" s="171"/>
    </row>
    <row r="3171" spans="4:8">
      <c r="D3171" s="168"/>
      <c r="E3171" s="201"/>
      <c r="F3171" s="170"/>
      <c r="G3171" s="171"/>
      <c r="H3171" s="171"/>
    </row>
    <row r="3172" spans="4:8">
      <c r="D3172" s="168"/>
      <c r="E3172" s="201"/>
      <c r="F3172" s="170"/>
      <c r="G3172" s="171"/>
      <c r="H3172" s="171"/>
    </row>
    <row r="3173" spans="4:8">
      <c r="D3173" s="168"/>
      <c r="E3173" s="201"/>
      <c r="F3173" s="170"/>
      <c r="G3173" s="171"/>
      <c r="H3173" s="171"/>
    </row>
    <row r="3174" spans="4:8">
      <c r="D3174" s="168"/>
      <c r="E3174" s="201"/>
      <c r="F3174" s="170"/>
      <c r="G3174" s="171"/>
      <c r="H3174" s="171"/>
    </row>
    <row r="3175" spans="4:8">
      <c r="D3175" s="168"/>
      <c r="E3175" s="201"/>
      <c r="F3175" s="170"/>
      <c r="G3175" s="171"/>
      <c r="H3175" s="171"/>
    </row>
    <row r="3176" spans="4:8">
      <c r="D3176" s="168"/>
      <c r="E3176" s="201"/>
      <c r="F3176" s="170"/>
      <c r="G3176" s="171"/>
      <c r="H3176" s="171"/>
    </row>
    <row r="3177" spans="4:8">
      <c r="D3177" s="168"/>
      <c r="E3177" s="201"/>
      <c r="F3177" s="170"/>
      <c r="G3177" s="171"/>
      <c r="H3177" s="171"/>
    </row>
    <row r="3178" spans="4:8">
      <c r="D3178" s="168"/>
      <c r="E3178" s="201"/>
      <c r="F3178" s="170"/>
      <c r="G3178" s="171"/>
      <c r="H3178" s="171"/>
    </row>
    <row r="3179" spans="4:8">
      <c r="D3179" s="168"/>
      <c r="E3179" s="201"/>
      <c r="F3179" s="170"/>
      <c r="G3179" s="171"/>
      <c r="H3179" s="171"/>
    </row>
    <row r="3180" spans="4:8">
      <c r="D3180" s="168"/>
      <c r="E3180" s="201"/>
      <c r="F3180" s="170"/>
      <c r="G3180" s="171"/>
      <c r="H3180" s="171"/>
    </row>
    <row r="3181" spans="4:8">
      <c r="D3181" s="168"/>
      <c r="E3181" s="201"/>
      <c r="F3181" s="170"/>
      <c r="G3181" s="171"/>
      <c r="H3181" s="171"/>
    </row>
    <row r="3182" spans="4:8">
      <c r="D3182" s="168"/>
      <c r="E3182" s="201"/>
      <c r="F3182" s="170"/>
      <c r="G3182" s="171"/>
      <c r="H3182" s="171"/>
    </row>
    <row r="3183" spans="4:8">
      <c r="D3183" s="168"/>
      <c r="E3183" s="201"/>
      <c r="F3183" s="170"/>
      <c r="G3183" s="171"/>
      <c r="H3183" s="171"/>
    </row>
    <row r="3184" spans="4:8">
      <c r="D3184" s="168"/>
      <c r="E3184" s="201"/>
      <c r="F3184" s="170"/>
      <c r="G3184" s="171"/>
      <c r="H3184" s="171"/>
    </row>
    <row r="3185" spans="4:8">
      <c r="D3185" s="168"/>
      <c r="E3185" s="201"/>
      <c r="F3185" s="170"/>
      <c r="G3185" s="171"/>
      <c r="H3185" s="171"/>
    </row>
    <row r="3186" spans="4:8">
      <c r="D3186" s="168"/>
      <c r="E3186" s="201"/>
      <c r="F3186" s="170"/>
      <c r="G3186" s="171"/>
      <c r="H3186" s="171"/>
    </row>
    <row r="3187" spans="4:8">
      <c r="D3187" s="168"/>
      <c r="E3187" s="201"/>
      <c r="F3187" s="170"/>
      <c r="G3187" s="171"/>
      <c r="H3187" s="171"/>
    </row>
    <row r="3188" spans="4:8">
      <c r="D3188" s="168"/>
      <c r="E3188" s="201"/>
      <c r="F3188" s="170"/>
      <c r="G3188" s="171"/>
      <c r="H3188" s="171"/>
    </row>
    <row r="3189" spans="4:8">
      <c r="D3189" s="168"/>
      <c r="E3189" s="201"/>
      <c r="F3189" s="170"/>
      <c r="G3189" s="171"/>
      <c r="H3189" s="171"/>
    </row>
    <row r="3190" spans="4:8">
      <c r="D3190" s="168"/>
      <c r="E3190" s="201"/>
      <c r="F3190" s="170"/>
      <c r="G3190" s="171"/>
      <c r="H3190" s="171"/>
    </row>
    <row r="3191" spans="4:8">
      <c r="D3191" s="168"/>
      <c r="E3191" s="201"/>
      <c r="F3191" s="170"/>
      <c r="G3191" s="171"/>
      <c r="H3191" s="171"/>
    </row>
    <row r="3192" spans="4:8">
      <c r="D3192" s="168"/>
      <c r="E3192" s="201"/>
      <c r="F3192" s="170"/>
      <c r="G3192" s="171"/>
      <c r="H3192" s="171"/>
    </row>
    <row r="3193" spans="4:8">
      <c r="D3193" s="168"/>
      <c r="E3193" s="201"/>
      <c r="F3193" s="170"/>
      <c r="G3193" s="171"/>
      <c r="H3193" s="171"/>
    </row>
    <row r="3194" spans="4:8">
      <c r="D3194" s="168"/>
      <c r="E3194" s="201"/>
      <c r="F3194" s="170"/>
      <c r="G3194" s="171"/>
      <c r="H3194" s="171"/>
    </row>
    <row r="3195" spans="4:8">
      <c r="D3195" s="168"/>
      <c r="E3195" s="201"/>
      <c r="F3195" s="170"/>
      <c r="G3195" s="171"/>
      <c r="H3195" s="171"/>
    </row>
    <row r="3196" spans="4:8">
      <c r="D3196" s="168"/>
      <c r="E3196" s="201"/>
      <c r="F3196" s="170"/>
      <c r="G3196" s="171"/>
      <c r="H3196" s="171"/>
    </row>
    <row r="3197" spans="4:8">
      <c r="D3197" s="168"/>
      <c r="E3197" s="201"/>
      <c r="F3197" s="170"/>
      <c r="G3197" s="171"/>
      <c r="H3197" s="171"/>
    </row>
    <row r="3198" spans="4:8">
      <c r="D3198" s="168"/>
      <c r="E3198" s="201"/>
      <c r="F3198" s="170"/>
      <c r="G3198" s="171"/>
      <c r="H3198" s="171"/>
    </row>
    <row r="3199" spans="4:8">
      <c r="D3199" s="168"/>
      <c r="E3199" s="201"/>
      <c r="F3199" s="170"/>
      <c r="G3199" s="171"/>
      <c r="H3199" s="171"/>
    </row>
    <row r="3200" spans="4:8">
      <c r="D3200" s="168"/>
      <c r="E3200" s="201"/>
      <c r="F3200" s="170"/>
      <c r="G3200" s="171"/>
      <c r="H3200" s="171"/>
    </row>
    <row r="3201" spans="4:8">
      <c r="D3201" s="168"/>
      <c r="E3201" s="201"/>
      <c r="F3201" s="170"/>
      <c r="G3201" s="171"/>
      <c r="H3201" s="171"/>
    </row>
    <row r="3202" spans="4:8">
      <c r="D3202" s="168"/>
      <c r="E3202" s="201"/>
      <c r="F3202" s="170"/>
      <c r="G3202" s="171"/>
      <c r="H3202" s="171"/>
    </row>
    <row r="3203" spans="4:8">
      <c r="D3203" s="168"/>
      <c r="E3203" s="201"/>
      <c r="F3203" s="170"/>
      <c r="G3203" s="171"/>
      <c r="H3203" s="171"/>
    </row>
    <row r="3204" spans="4:8">
      <c r="D3204" s="168"/>
      <c r="E3204" s="201"/>
      <c r="F3204" s="170"/>
      <c r="G3204" s="171"/>
      <c r="H3204" s="171"/>
    </row>
    <row r="3205" spans="4:8">
      <c r="D3205" s="168"/>
      <c r="E3205" s="201"/>
      <c r="F3205" s="170"/>
      <c r="G3205" s="171"/>
      <c r="H3205" s="171"/>
    </row>
    <row r="3206" spans="4:8">
      <c r="D3206" s="168"/>
      <c r="E3206" s="201"/>
      <c r="F3206" s="170"/>
      <c r="G3206" s="171"/>
      <c r="H3206" s="171"/>
    </row>
    <row r="3207" spans="4:8">
      <c r="D3207" s="168"/>
      <c r="E3207" s="201"/>
      <c r="F3207" s="170"/>
      <c r="G3207" s="171"/>
      <c r="H3207" s="171"/>
    </row>
    <row r="3208" spans="4:8">
      <c r="D3208" s="168"/>
      <c r="E3208" s="201"/>
      <c r="F3208" s="170"/>
      <c r="G3208" s="171"/>
      <c r="H3208" s="171"/>
    </row>
    <row r="3209" spans="4:8">
      <c r="D3209" s="168"/>
      <c r="E3209" s="201"/>
      <c r="F3209" s="170"/>
      <c r="G3209" s="171"/>
      <c r="H3209" s="171"/>
    </row>
    <row r="3210" spans="4:8">
      <c r="D3210" s="168"/>
      <c r="E3210" s="201"/>
      <c r="F3210" s="170"/>
      <c r="G3210" s="171"/>
      <c r="H3210" s="171"/>
    </row>
    <row r="3211" spans="4:8">
      <c r="D3211" s="168"/>
      <c r="E3211" s="201"/>
      <c r="F3211" s="170"/>
      <c r="G3211" s="171"/>
      <c r="H3211" s="171"/>
    </row>
    <row r="3212" spans="4:8">
      <c r="D3212" s="168"/>
      <c r="E3212" s="201"/>
      <c r="F3212" s="170"/>
      <c r="G3212" s="171"/>
      <c r="H3212" s="171"/>
    </row>
    <row r="3213" spans="4:8">
      <c r="D3213" s="168"/>
      <c r="E3213" s="201"/>
      <c r="F3213" s="170"/>
      <c r="G3213" s="171"/>
      <c r="H3213" s="171"/>
    </row>
    <row r="3214" spans="4:8">
      <c r="D3214" s="168"/>
      <c r="E3214" s="201"/>
      <c r="F3214" s="170"/>
      <c r="G3214" s="171"/>
      <c r="H3214" s="171"/>
    </row>
    <row r="3215" spans="4:8">
      <c r="D3215" s="168"/>
      <c r="E3215" s="201"/>
      <c r="F3215" s="170"/>
      <c r="G3215" s="171"/>
      <c r="H3215" s="171"/>
    </row>
    <row r="3216" spans="4:8">
      <c r="D3216" s="168"/>
      <c r="E3216" s="201"/>
      <c r="F3216" s="170"/>
      <c r="G3216" s="171"/>
      <c r="H3216" s="171"/>
    </row>
    <row r="3217" spans="4:8">
      <c r="D3217" s="168"/>
      <c r="E3217" s="201"/>
      <c r="F3217" s="170"/>
      <c r="G3217" s="171"/>
      <c r="H3217" s="171"/>
    </row>
    <row r="3218" spans="4:8">
      <c r="D3218" s="168"/>
      <c r="E3218" s="201"/>
      <c r="F3218" s="170"/>
      <c r="G3218" s="171"/>
      <c r="H3218" s="171"/>
    </row>
    <row r="3219" spans="4:8">
      <c r="D3219" s="168"/>
      <c r="E3219" s="201"/>
      <c r="F3219" s="170"/>
      <c r="G3219" s="171"/>
      <c r="H3219" s="171"/>
    </row>
    <row r="3220" spans="4:8">
      <c r="D3220" s="168"/>
      <c r="E3220" s="201"/>
      <c r="F3220" s="170"/>
      <c r="G3220" s="171"/>
      <c r="H3220" s="171"/>
    </row>
    <row r="3221" spans="4:8">
      <c r="D3221" s="168"/>
      <c r="E3221" s="201"/>
      <c r="F3221" s="170"/>
      <c r="G3221" s="171"/>
      <c r="H3221" s="171"/>
    </row>
    <row r="3222" spans="4:8">
      <c r="D3222" s="168"/>
      <c r="E3222" s="201"/>
      <c r="F3222" s="170"/>
      <c r="G3222" s="171"/>
      <c r="H3222" s="171"/>
    </row>
    <row r="3223" spans="4:8">
      <c r="D3223" s="168"/>
      <c r="E3223" s="201"/>
      <c r="F3223" s="170"/>
      <c r="G3223" s="171"/>
      <c r="H3223" s="171"/>
    </row>
    <row r="3224" spans="4:8">
      <c r="D3224" s="168"/>
      <c r="E3224" s="201"/>
      <c r="F3224" s="170"/>
      <c r="G3224" s="171"/>
      <c r="H3224" s="171"/>
    </row>
    <row r="3225" spans="4:8">
      <c r="D3225" s="168"/>
      <c r="E3225" s="201"/>
      <c r="F3225" s="170"/>
      <c r="G3225" s="171"/>
      <c r="H3225" s="171"/>
    </row>
    <row r="3226" spans="4:8">
      <c r="D3226" s="168"/>
      <c r="E3226" s="201"/>
      <c r="F3226" s="170"/>
      <c r="G3226" s="171"/>
      <c r="H3226" s="171"/>
    </row>
    <row r="3227" spans="4:8">
      <c r="D3227" s="168"/>
      <c r="E3227" s="201"/>
      <c r="F3227" s="170"/>
      <c r="G3227" s="171"/>
      <c r="H3227" s="171"/>
    </row>
    <row r="3228" spans="4:8">
      <c r="D3228" s="168"/>
      <c r="E3228" s="201"/>
      <c r="F3228" s="170"/>
      <c r="G3228" s="171"/>
      <c r="H3228" s="171"/>
    </row>
    <row r="3229" spans="4:8">
      <c r="D3229" s="168"/>
      <c r="E3229" s="201"/>
      <c r="F3229" s="170"/>
      <c r="G3229" s="171"/>
      <c r="H3229" s="171"/>
    </row>
    <row r="3230" spans="4:8">
      <c r="D3230" s="168"/>
      <c r="E3230" s="201"/>
      <c r="F3230" s="170"/>
      <c r="G3230" s="171"/>
      <c r="H3230" s="171"/>
    </row>
    <row r="3231" spans="4:8">
      <c r="D3231" s="168"/>
      <c r="E3231" s="201"/>
      <c r="F3231" s="170"/>
      <c r="G3231" s="171"/>
      <c r="H3231" s="171"/>
    </row>
    <row r="3232" spans="4:8">
      <c r="D3232" s="168"/>
      <c r="E3232" s="201"/>
      <c r="F3232" s="170"/>
      <c r="G3232" s="171"/>
      <c r="H3232" s="171"/>
    </row>
    <row r="3233" spans="4:8">
      <c r="D3233" s="168"/>
      <c r="E3233" s="201"/>
      <c r="F3233" s="170"/>
      <c r="G3233" s="171"/>
      <c r="H3233" s="171"/>
    </row>
    <row r="3234" spans="4:8">
      <c r="D3234" s="168"/>
      <c r="E3234" s="201"/>
      <c r="F3234" s="170"/>
      <c r="G3234" s="171"/>
      <c r="H3234" s="171"/>
    </row>
    <row r="3235" spans="4:8">
      <c r="D3235" s="168"/>
      <c r="E3235" s="201"/>
      <c r="F3235" s="170"/>
      <c r="G3235" s="171"/>
      <c r="H3235" s="171"/>
    </row>
    <row r="3236" spans="4:8">
      <c r="D3236" s="168"/>
      <c r="E3236" s="201"/>
      <c r="F3236" s="170"/>
      <c r="G3236" s="171"/>
      <c r="H3236" s="171"/>
    </row>
    <row r="3237" spans="4:8">
      <c r="D3237" s="168"/>
      <c r="E3237" s="201"/>
      <c r="F3237" s="170"/>
      <c r="G3237" s="171"/>
      <c r="H3237" s="171"/>
    </row>
    <row r="3238" spans="4:8">
      <c r="D3238" s="168"/>
      <c r="E3238" s="201"/>
      <c r="F3238" s="170"/>
      <c r="G3238" s="171"/>
      <c r="H3238" s="171"/>
    </row>
    <row r="3239" spans="4:8">
      <c r="D3239" s="168"/>
      <c r="E3239" s="201"/>
      <c r="F3239" s="170"/>
      <c r="G3239" s="171"/>
      <c r="H3239" s="171"/>
    </row>
    <row r="3240" spans="4:8">
      <c r="D3240" s="168"/>
      <c r="E3240" s="201"/>
      <c r="F3240" s="170"/>
      <c r="G3240" s="171"/>
      <c r="H3240" s="171"/>
    </row>
    <row r="3241" spans="4:8">
      <c r="D3241" s="168"/>
      <c r="E3241" s="201"/>
      <c r="F3241" s="170"/>
      <c r="G3241" s="171"/>
      <c r="H3241" s="171"/>
    </row>
    <row r="3242" spans="4:8">
      <c r="D3242" s="168"/>
      <c r="E3242" s="201"/>
      <c r="F3242" s="170"/>
      <c r="G3242" s="171"/>
      <c r="H3242" s="171"/>
    </row>
    <row r="3243" spans="4:8">
      <c r="D3243" s="168"/>
      <c r="E3243" s="201"/>
      <c r="F3243" s="170"/>
      <c r="G3243" s="171"/>
      <c r="H3243" s="171"/>
    </row>
    <row r="3244" spans="4:8">
      <c r="D3244" s="168"/>
      <c r="E3244" s="201"/>
      <c r="F3244" s="170"/>
      <c r="G3244" s="171"/>
      <c r="H3244" s="171"/>
    </row>
    <row r="3245" spans="4:8">
      <c r="D3245" s="168"/>
      <c r="E3245" s="201"/>
      <c r="F3245" s="170"/>
      <c r="G3245" s="171"/>
      <c r="H3245" s="171"/>
    </row>
    <row r="3246" spans="4:8">
      <c r="D3246" s="168"/>
      <c r="E3246" s="201"/>
      <c r="F3246" s="170"/>
      <c r="G3246" s="171"/>
      <c r="H3246" s="171"/>
    </row>
    <row r="3247" spans="4:8">
      <c r="D3247" s="168"/>
      <c r="E3247" s="201"/>
      <c r="F3247" s="170"/>
      <c r="G3247" s="171"/>
      <c r="H3247" s="171"/>
    </row>
    <row r="3248" spans="4:8">
      <c r="D3248" s="168"/>
      <c r="E3248" s="201"/>
      <c r="F3248" s="170"/>
      <c r="G3248" s="171"/>
      <c r="H3248" s="171"/>
    </row>
    <row r="3249" spans="4:8">
      <c r="D3249" s="168"/>
      <c r="E3249" s="201"/>
      <c r="F3249" s="170"/>
      <c r="G3249" s="171"/>
      <c r="H3249" s="171"/>
    </row>
    <row r="3250" spans="4:8">
      <c r="D3250" s="168"/>
      <c r="E3250" s="201"/>
      <c r="F3250" s="170"/>
      <c r="G3250" s="171"/>
      <c r="H3250" s="171"/>
    </row>
    <row r="3251" spans="4:8">
      <c r="D3251" s="168"/>
      <c r="E3251" s="201"/>
      <c r="F3251" s="170"/>
      <c r="G3251" s="171"/>
      <c r="H3251" s="171"/>
    </row>
    <row r="3252" spans="4:8">
      <c r="D3252" s="168"/>
      <c r="E3252" s="201"/>
      <c r="F3252" s="170"/>
      <c r="G3252" s="171"/>
      <c r="H3252" s="171"/>
    </row>
    <row r="3253" spans="4:8">
      <c r="D3253" s="168"/>
      <c r="E3253" s="201"/>
      <c r="F3253" s="170"/>
      <c r="G3253" s="171"/>
      <c r="H3253" s="171"/>
    </row>
    <row r="3254" spans="4:8">
      <c r="D3254" s="168"/>
      <c r="E3254" s="201"/>
      <c r="F3254" s="170"/>
      <c r="G3254" s="171"/>
      <c r="H3254" s="171"/>
    </row>
    <row r="3255" spans="4:8">
      <c r="D3255" s="168"/>
      <c r="E3255" s="201"/>
      <c r="F3255" s="170"/>
      <c r="G3255" s="171"/>
      <c r="H3255" s="171"/>
    </row>
    <row r="3256" spans="4:8">
      <c r="D3256" s="168"/>
      <c r="E3256" s="201"/>
      <c r="F3256" s="170"/>
      <c r="G3256" s="171"/>
      <c r="H3256" s="171"/>
    </row>
    <row r="3257" spans="4:8">
      <c r="D3257" s="168"/>
      <c r="E3257" s="201"/>
      <c r="F3257" s="170"/>
      <c r="G3257" s="171"/>
      <c r="H3257" s="171"/>
    </row>
    <row r="3258" spans="4:8">
      <c r="D3258" s="168"/>
      <c r="E3258" s="201"/>
      <c r="F3258" s="170"/>
      <c r="G3258" s="171"/>
      <c r="H3258" s="171"/>
    </row>
    <row r="3259" spans="4:8">
      <c r="D3259" s="168"/>
      <c r="E3259" s="201"/>
      <c r="F3259" s="170"/>
      <c r="G3259" s="171"/>
      <c r="H3259" s="171"/>
    </row>
    <row r="3260" spans="4:8">
      <c r="D3260" s="168"/>
      <c r="E3260" s="201"/>
      <c r="F3260" s="170"/>
      <c r="G3260" s="171"/>
      <c r="H3260" s="171"/>
    </row>
    <row r="3261" spans="4:8">
      <c r="D3261" s="168"/>
      <c r="E3261" s="201"/>
      <c r="F3261" s="170"/>
      <c r="G3261" s="171"/>
      <c r="H3261" s="171"/>
    </row>
    <row r="3262" spans="4:8">
      <c r="D3262" s="168"/>
      <c r="E3262" s="201"/>
      <c r="F3262" s="170"/>
      <c r="G3262" s="171"/>
      <c r="H3262" s="171"/>
    </row>
    <row r="3263" spans="4:8">
      <c r="D3263" s="168"/>
      <c r="E3263" s="201"/>
      <c r="F3263" s="170"/>
      <c r="G3263" s="171"/>
      <c r="H3263" s="171"/>
    </row>
    <row r="3264" spans="4:8">
      <c r="D3264" s="168"/>
      <c r="E3264" s="201"/>
      <c r="F3264" s="170"/>
      <c r="G3264" s="171"/>
      <c r="H3264" s="171"/>
    </row>
    <row r="3265" spans="4:8">
      <c r="D3265" s="168"/>
      <c r="E3265" s="201"/>
      <c r="F3265" s="170"/>
      <c r="G3265" s="171"/>
      <c r="H3265" s="171"/>
    </row>
    <row r="3266" spans="4:8">
      <c r="D3266" s="168"/>
      <c r="E3266" s="201"/>
      <c r="F3266" s="170"/>
      <c r="G3266" s="171"/>
      <c r="H3266" s="171"/>
    </row>
    <row r="3267" spans="4:8">
      <c r="D3267" s="168"/>
      <c r="E3267" s="201"/>
      <c r="F3267" s="170"/>
      <c r="G3267" s="171"/>
      <c r="H3267" s="171"/>
    </row>
    <row r="3268" spans="4:8">
      <c r="D3268" s="168"/>
      <c r="E3268" s="201"/>
      <c r="F3268" s="170"/>
      <c r="G3268" s="171"/>
      <c r="H3268" s="171"/>
    </row>
    <row r="3269" spans="4:8">
      <c r="D3269" s="168"/>
      <c r="E3269" s="201"/>
      <c r="F3269" s="170"/>
      <c r="G3269" s="171"/>
      <c r="H3269" s="171"/>
    </row>
    <row r="3270" spans="4:8">
      <c r="D3270" s="168"/>
      <c r="E3270" s="201"/>
      <c r="F3270" s="170"/>
      <c r="G3270" s="171"/>
      <c r="H3270" s="171"/>
    </row>
    <row r="3271" spans="4:8">
      <c r="D3271" s="168"/>
      <c r="E3271" s="201"/>
      <c r="F3271" s="170"/>
      <c r="G3271" s="171"/>
      <c r="H3271" s="171"/>
    </row>
    <row r="3272" spans="4:8">
      <c r="D3272" s="168"/>
      <c r="E3272" s="201"/>
      <c r="F3272" s="170"/>
      <c r="G3272" s="171"/>
      <c r="H3272" s="171"/>
    </row>
    <row r="3273" spans="4:8">
      <c r="D3273" s="168"/>
      <c r="E3273" s="201"/>
      <c r="F3273" s="170"/>
      <c r="G3273" s="171"/>
      <c r="H3273" s="171"/>
    </row>
    <row r="3274" spans="4:8">
      <c r="D3274" s="168"/>
      <c r="E3274" s="201"/>
      <c r="F3274" s="170"/>
      <c r="G3274" s="171"/>
      <c r="H3274" s="171"/>
    </row>
    <row r="3275" spans="4:8">
      <c r="D3275" s="168"/>
      <c r="E3275" s="201"/>
      <c r="F3275" s="170"/>
      <c r="G3275" s="171"/>
      <c r="H3275" s="171"/>
    </row>
    <row r="3276" spans="4:8">
      <c r="D3276" s="168"/>
      <c r="E3276" s="201"/>
      <c r="F3276" s="170"/>
      <c r="G3276" s="171"/>
      <c r="H3276" s="171"/>
    </row>
    <row r="3277" spans="4:8">
      <c r="D3277" s="168"/>
      <c r="E3277" s="201"/>
      <c r="F3277" s="170"/>
      <c r="G3277" s="171"/>
      <c r="H3277" s="171"/>
    </row>
    <row r="3278" spans="4:8">
      <c r="D3278" s="168"/>
      <c r="E3278" s="201"/>
      <c r="F3278" s="170"/>
      <c r="G3278" s="171"/>
      <c r="H3278" s="171"/>
    </row>
    <row r="3279" spans="4:8">
      <c r="D3279" s="168"/>
      <c r="E3279" s="201"/>
      <c r="F3279" s="170"/>
      <c r="G3279" s="171"/>
      <c r="H3279" s="171"/>
    </row>
    <row r="3280" spans="4:8">
      <c r="D3280" s="168"/>
      <c r="E3280" s="201"/>
      <c r="F3280" s="170"/>
      <c r="G3280" s="171"/>
      <c r="H3280" s="171"/>
    </row>
    <row r="3281" spans="4:8">
      <c r="D3281" s="168"/>
      <c r="E3281" s="201"/>
      <c r="F3281" s="170"/>
      <c r="G3281" s="171"/>
      <c r="H3281" s="171"/>
    </row>
    <row r="3282" spans="4:8">
      <c r="D3282" s="168"/>
      <c r="E3282" s="201"/>
      <c r="F3282" s="170"/>
      <c r="G3282" s="171"/>
      <c r="H3282" s="171"/>
    </row>
    <row r="3283" spans="4:8">
      <c r="D3283" s="168"/>
      <c r="E3283" s="201"/>
      <c r="F3283" s="170"/>
      <c r="G3283" s="171"/>
      <c r="H3283" s="171"/>
    </row>
    <row r="3284" spans="4:8">
      <c r="D3284" s="168"/>
      <c r="E3284" s="201"/>
      <c r="F3284" s="170"/>
      <c r="G3284" s="171"/>
      <c r="H3284" s="171"/>
    </row>
    <row r="3285" spans="4:8">
      <c r="D3285" s="168"/>
      <c r="E3285" s="201"/>
      <c r="F3285" s="170"/>
      <c r="G3285" s="171"/>
      <c r="H3285" s="171"/>
    </row>
    <row r="3286" spans="4:8">
      <c r="D3286" s="168"/>
      <c r="E3286" s="201"/>
      <c r="F3286" s="170"/>
      <c r="G3286" s="171"/>
      <c r="H3286" s="171"/>
    </row>
    <row r="3287" spans="4:8">
      <c r="D3287" s="168"/>
      <c r="E3287" s="201"/>
      <c r="F3287" s="170"/>
      <c r="G3287" s="171"/>
      <c r="H3287" s="171"/>
    </row>
    <row r="3288" spans="4:8">
      <c r="D3288" s="168"/>
      <c r="E3288" s="201"/>
      <c r="F3288" s="170"/>
      <c r="G3288" s="171"/>
      <c r="H3288" s="171"/>
    </row>
    <row r="3289" spans="4:8">
      <c r="D3289" s="168"/>
      <c r="E3289" s="201"/>
      <c r="F3289" s="170"/>
      <c r="G3289" s="171"/>
      <c r="H3289" s="171"/>
    </row>
    <row r="3290" spans="4:8">
      <c r="D3290" s="168"/>
      <c r="E3290" s="201"/>
      <c r="F3290" s="170"/>
      <c r="G3290" s="171"/>
      <c r="H3290" s="171"/>
    </row>
    <row r="3291" spans="4:8">
      <c r="D3291" s="168"/>
      <c r="E3291" s="201"/>
      <c r="F3291" s="170"/>
      <c r="G3291" s="171"/>
      <c r="H3291" s="171"/>
    </row>
    <row r="3292" spans="4:8">
      <c r="D3292" s="168"/>
      <c r="E3292" s="201"/>
      <c r="F3292" s="170"/>
      <c r="G3292" s="171"/>
      <c r="H3292" s="171"/>
    </row>
    <row r="3293" spans="4:8">
      <c r="D3293" s="168"/>
      <c r="E3293" s="201"/>
      <c r="F3293" s="170"/>
      <c r="G3293" s="171"/>
      <c r="H3293" s="171"/>
    </row>
    <row r="3294" spans="4:8">
      <c r="D3294" s="168"/>
      <c r="E3294" s="201"/>
      <c r="F3294" s="170"/>
      <c r="G3294" s="171"/>
      <c r="H3294" s="171"/>
    </row>
    <row r="3295" spans="4:8">
      <c r="D3295" s="168"/>
      <c r="E3295" s="201"/>
      <c r="F3295" s="170"/>
      <c r="G3295" s="171"/>
      <c r="H3295" s="171"/>
    </row>
    <row r="3296" spans="4:8">
      <c r="D3296" s="168"/>
      <c r="E3296" s="201"/>
      <c r="F3296" s="170"/>
      <c r="G3296" s="171"/>
      <c r="H3296" s="171"/>
    </row>
    <row r="3297" spans="4:8">
      <c r="D3297" s="168"/>
      <c r="E3297" s="201"/>
      <c r="F3297" s="170"/>
      <c r="G3297" s="171"/>
      <c r="H3297" s="171"/>
    </row>
    <row r="3298" spans="4:8">
      <c r="D3298" s="168"/>
      <c r="E3298" s="201"/>
      <c r="F3298" s="170"/>
      <c r="G3298" s="171"/>
      <c r="H3298" s="171"/>
    </row>
    <row r="3299" spans="4:8">
      <c r="D3299" s="168"/>
      <c r="E3299" s="201"/>
      <c r="F3299" s="170"/>
      <c r="G3299" s="171"/>
      <c r="H3299" s="171"/>
    </row>
    <row r="3300" spans="4:8">
      <c r="D3300" s="168"/>
      <c r="E3300" s="201"/>
      <c r="F3300" s="170"/>
      <c r="G3300" s="171"/>
      <c r="H3300" s="171"/>
    </row>
    <row r="3301" spans="4:8">
      <c r="D3301" s="168"/>
      <c r="E3301" s="201"/>
      <c r="F3301" s="170"/>
      <c r="G3301" s="171"/>
      <c r="H3301" s="171"/>
    </row>
    <row r="3302" spans="4:8">
      <c r="D3302" s="168"/>
      <c r="E3302" s="201"/>
      <c r="F3302" s="170"/>
      <c r="G3302" s="171"/>
      <c r="H3302" s="171"/>
    </row>
    <row r="3303" spans="4:8">
      <c r="D3303" s="168"/>
      <c r="E3303" s="201"/>
      <c r="F3303" s="170"/>
      <c r="G3303" s="171"/>
      <c r="H3303" s="171"/>
    </row>
    <row r="3304" spans="4:8">
      <c r="D3304" s="168"/>
      <c r="E3304" s="201"/>
      <c r="F3304" s="170"/>
      <c r="G3304" s="171"/>
      <c r="H3304" s="171"/>
    </row>
    <row r="3305" spans="4:8">
      <c r="D3305" s="168"/>
      <c r="E3305" s="201"/>
      <c r="F3305" s="170"/>
      <c r="G3305" s="171"/>
      <c r="H3305" s="171"/>
    </row>
    <row r="3306" spans="4:8">
      <c r="D3306" s="168"/>
      <c r="E3306" s="201"/>
      <c r="F3306" s="170"/>
      <c r="G3306" s="171"/>
      <c r="H3306" s="171"/>
    </row>
    <row r="3307" spans="4:8">
      <c r="D3307" s="168"/>
      <c r="E3307" s="201"/>
      <c r="F3307" s="170"/>
      <c r="G3307" s="171"/>
      <c r="H3307" s="171"/>
    </row>
    <row r="3308" spans="4:8">
      <c r="D3308" s="168"/>
      <c r="E3308" s="201"/>
      <c r="F3308" s="170"/>
      <c r="G3308" s="171"/>
      <c r="H3308" s="171"/>
    </row>
    <row r="3309" spans="4:8">
      <c r="D3309" s="168"/>
      <c r="E3309" s="201"/>
      <c r="F3309" s="170"/>
      <c r="G3309" s="171"/>
      <c r="H3309" s="171"/>
    </row>
    <row r="3310" spans="4:8">
      <c r="D3310" s="168"/>
      <c r="E3310" s="201"/>
      <c r="F3310" s="170"/>
      <c r="G3310" s="171"/>
      <c r="H3310" s="171"/>
    </row>
    <row r="3311" spans="4:8">
      <c r="D3311" s="168"/>
      <c r="E3311" s="201"/>
      <c r="F3311" s="170"/>
      <c r="G3311" s="171"/>
      <c r="H3311" s="171"/>
    </row>
    <row r="3312" spans="4:8">
      <c r="D3312" s="168"/>
      <c r="E3312" s="201"/>
      <c r="F3312" s="170"/>
      <c r="G3312" s="171"/>
      <c r="H3312" s="171"/>
    </row>
    <row r="3313" spans="4:8">
      <c r="D3313" s="168"/>
      <c r="E3313" s="201"/>
      <c r="F3313" s="170"/>
      <c r="G3313" s="171"/>
      <c r="H3313" s="171"/>
    </row>
    <row r="3314" spans="4:8">
      <c r="D3314" s="168"/>
      <c r="E3314" s="201"/>
      <c r="F3314" s="170"/>
      <c r="G3314" s="171"/>
      <c r="H3314" s="171"/>
    </row>
    <row r="3315" spans="4:8">
      <c r="D3315" s="168"/>
      <c r="E3315" s="201"/>
      <c r="F3315" s="170"/>
      <c r="G3315" s="171"/>
      <c r="H3315" s="171"/>
    </row>
    <row r="3316" spans="4:8">
      <c r="D3316" s="168"/>
      <c r="E3316" s="201"/>
      <c r="F3316" s="170"/>
      <c r="G3316" s="171"/>
      <c r="H3316" s="171"/>
    </row>
    <row r="3317" spans="4:8">
      <c r="D3317" s="168"/>
      <c r="E3317" s="201"/>
      <c r="F3317" s="170"/>
      <c r="G3317" s="171"/>
      <c r="H3317" s="171"/>
    </row>
    <row r="3318" spans="4:8">
      <c r="D3318" s="168"/>
      <c r="E3318" s="201"/>
      <c r="F3318" s="170"/>
      <c r="G3318" s="171"/>
      <c r="H3318" s="171"/>
    </row>
    <row r="3319" spans="4:8">
      <c r="D3319" s="168"/>
      <c r="E3319" s="201"/>
      <c r="F3319" s="170"/>
      <c r="G3319" s="171"/>
      <c r="H3319" s="171"/>
    </row>
    <row r="3320" spans="4:8">
      <c r="D3320" s="168"/>
      <c r="E3320" s="201"/>
      <c r="F3320" s="170"/>
      <c r="G3320" s="171"/>
      <c r="H3320" s="171"/>
    </row>
    <row r="3321" spans="4:8">
      <c r="D3321" s="168"/>
      <c r="E3321" s="201"/>
      <c r="F3321" s="170"/>
      <c r="G3321" s="171"/>
      <c r="H3321" s="171"/>
    </row>
    <row r="3322" spans="4:8">
      <c r="D3322" s="168"/>
      <c r="E3322" s="201"/>
      <c r="F3322" s="170"/>
      <c r="G3322" s="171"/>
      <c r="H3322" s="171"/>
    </row>
    <row r="3323" spans="4:8">
      <c r="D3323" s="168"/>
      <c r="E3323" s="201"/>
      <c r="F3323" s="170"/>
      <c r="G3323" s="171"/>
      <c r="H3323" s="171"/>
    </row>
    <row r="3324" spans="4:8">
      <c r="D3324" s="168"/>
      <c r="E3324" s="201"/>
      <c r="F3324" s="170"/>
      <c r="G3324" s="171"/>
      <c r="H3324" s="171"/>
    </row>
    <row r="3325" spans="4:8">
      <c r="D3325" s="168"/>
      <c r="E3325" s="201"/>
      <c r="F3325" s="170"/>
      <c r="G3325" s="171"/>
      <c r="H3325" s="171"/>
    </row>
    <row r="3326" spans="4:8">
      <c r="D3326" s="168"/>
      <c r="E3326" s="201"/>
      <c r="F3326" s="170"/>
      <c r="G3326" s="171"/>
      <c r="H3326" s="171"/>
    </row>
    <row r="3327" spans="4:8">
      <c r="D3327" s="168"/>
      <c r="E3327" s="201"/>
      <c r="F3327" s="170"/>
      <c r="G3327" s="171"/>
      <c r="H3327" s="171"/>
    </row>
    <row r="3328" spans="4:8">
      <c r="D3328" s="168"/>
      <c r="E3328" s="201"/>
      <c r="F3328" s="170"/>
      <c r="G3328" s="171"/>
      <c r="H3328" s="171"/>
    </row>
    <row r="3329" spans="4:8">
      <c r="D3329" s="168"/>
      <c r="E3329" s="201"/>
      <c r="F3329" s="170"/>
      <c r="G3329" s="171"/>
      <c r="H3329" s="171"/>
    </row>
    <row r="3330" spans="4:8">
      <c r="D3330" s="168"/>
      <c r="E3330" s="201"/>
      <c r="F3330" s="170"/>
      <c r="G3330" s="171"/>
      <c r="H3330" s="171"/>
    </row>
    <row r="3331" spans="4:8">
      <c r="D3331" s="168"/>
      <c r="E3331" s="201"/>
      <c r="F3331" s="170"/>
      <c r="G3331" s="171"/>
      <c r="H3331" s="171"/>
    </row>
    <row r="3332" spans="4:8">
      <c r="D3332" s="168"/>
      <c r="E3332" s="201"/>
      <c r="F3332" s="170"/>
      <c r="G3332" s="171"/>
      <c r="H3332" s="171"/>
    </row>
    <row r="3333" spans="4:8">
      <c r="D3333" s="168"/>
      <c r="E3333" s="201"/>
      <c r="F3333" s="170"/>
      <c r="G3333" s="171"/>
      <c r="H3333" s="171"/>
    </row>
    <row r="3334" spans="4:8">
      <c r="D3334" s="168"/>
      <c r="E3334" s="201"/>
      <c r="F3334" s="170"/>
      <c r="G3334" s="171"/>
      <c r="H3334" s="171"/>
    </row>
    <row r="3335" spans="4:8">
      <c r="D3335" s="168"/>
      <c r="E3335" s="201"/>
      <c r="F3335" s="170"/>
      <c r="G3335" s="171"/>
      <c r="H3335" s="171"/>
    </row>
    <row r="3336" spans="4:8">
      <c r="D3336" s="168"/>
      <c r="E3336" s="201"/>
      <c r="F3336" s="170"/>
      <c r="G3336" s="171"/>
      <c r="H3336" s="171"/>
    </row>
    <row r="3337" spans="4:8">
      <c r="D3337" s="168"/>
      <c r="E3337" s="201"/>
      <c r="F3337" s="170"/>
      <c r="G3337" s="171"/>
      <c r="H3337" s="171"/>
    </row>
    <row r="3338" spans="4:8">
      <c r="D3338" s="168"/>
      <c r="E3338" s="201"/>
      <c r="F3338" s="170"/>
      <c r="G3338" s="171"/>
      <c r="H3338" s="171"/>
    </row>
    <row r="3339" spans="4:8">
      <c r="D3339" s="168"/>
      <c r="E3339" s="201"/>
      <c r="F3339" s="170"/>
      <c r="G3339" s="171"/>
      <c r="H3339" s="171"/>
    </row>
    <row r="3340" spans="4:8">
      <c r="D3340" s="168"/>
      <c r="E3340" s="201"/>
      <c r="F3340" s="170"/>
      <c r="G3340" s="171"/>
      <c r="H3340" s="171"/>
    </row>
    <row r="3341" spans="4:8">
      <c r="D3341" s="168"/>
      <c r="E3341" s="201"/>
      <c r="F3341" s="170"/>
      <c r="G3341" s="171"/>
      <c r="H3341" s="171"/>
    </row>
    <row r="3342" spans="4:8">
      <c r="D3342" s="168"/>
      <c r="E3342" s="201"/>
      <c r="F3342" s="170"/>
      <c r="G3342" s="171"/>
      <c r="H3342" s="171"/>
    </row>
    <row r="3343" spans="4:8">
      <c r="D3343" s="168"/>
      <c r="E3343" s="201"/>
      <c r="F3343" s="170"/>
      <c r="G3343" s="171"/>
      <c r="H3343" s="171"/>
    </row>
    <row r="3344" spans="4:8">
      <c r="D3344" s="168"/>
      <c r="E3344" s="201"/>
      <c r="F3344" s="170"/>
      <c r="G3344" s="171"/>
      <c r="H3344" s="171"/>
    </row>
    <row r="3345" spans="4:8">
      <c r="D3345" s="168"/>
      <c r="E3345" s="201"/>
      <c r="F3345" s="170"/>
      <c r="G3345" s="171"/>
      <c r="H3345" s="171"/>
    </row>
    <row r="3346" spans="4:8">
      <c r="D3346" s="168"/>
      <c r="E3346" s="201"/>
      <c r="F3346" s="170"/>
      <c r="G3346" s="171"/>
      <c r="H3346" s="171"/>
    </row>
    <row r="3347" spans="4:8">
      <c r="D3347" s="168"/>
      <c r="E3347" s="201"/>
      <c r="F3347" s="170"/>
      <c r="G3347" s="171"/>
      <c r="H3347" s="171"/>
    </row>
    <row r="3348" spans="4:8">
      <c r="D3348" s="168"/>
      <c r="E3348" s="201"/>
      <c r="F3348" s="170"/>
      <c r="G3348" s="171"/>
      <c r="H3348" s="171"/>
    </row>
    <row r="3349" spans="4:8">
      <c r="D3349" s="168"/>
      <c r="E3349" s="201"/>
      <c r="F3349" s="170"/>
      <c r="G3349" s="171"/>
      <c r="H3349" s="171"/>
    </row>
    <row r="3350" spans="4:8">
      <c r="D3350" s="168"/>
      <c r="E3350" s="201"/>
      <c r="F3350" s="170"/>
      <c r="G3350" s="171"/>
      <c r="H3350" s="171"/>
    </row>
    <row r="3351" spans="4:8">
      <c r="D3351" s="168"/>
      <c r="E3351" s="201"/>
      <c r="F3351" s="170"/>
      <c r="G3351" s="171"/>
      <c r="H3351" s="171"/>
    </row>
    <row r="3352" spans="4:8">
      <c r="D3352" s="168"/>
      <c r="E3352" s="201"/>
      <c r="F3352" s="170"/>
      <c r="G3352" s="171"/>
      <c r="H3352" s="171"/>
    </row>
    <row r="3353" spans="4:8">
      <c r="D3353" s="168"/>
      <c r="E3353" s="201"/>
      <c r="F3353" s="170"/>
      <c r="G3353" s="171"/>
      <c r="H3353" s="171"/>
    </row>
    <row r="3354" spans="4:8">
      <c r="D3354" s="168"/>
      <c r="E3354" s="201"/>
      <c r="F3354" s="170"/>
      <c r="G3354" s="171"/>
      <c r="H3354" s="171"/>
    </row>
    <row r="3355" spans="4:8">
      <c r="D3355" s="168"/>
      <c r="E3355" s="201"/>
      <c r="F3355" s="170"/>
      <c r="G3355" s="171"/>
      <c r="H3355" s="171"/>
    </row>
    <row r="3356" spans="4:8">
      <c r="D3356" s="168"/>
      <c r="E3356" s="201"/>
      <c r="F3356" s="170"/>
      <c r="G3356" s="171"/>
      <c r="H3356" s="171"/>
    </row>
    <row r="3357" spans="4:8">
      <c r="D3357" s="168"/>
      <c r="E3357" s="201"/>
      <c r="F3357" s="170"/>
      <c r="G3357" s="171"/>
      <c r="H3357" s="171"/>
    </row>
    <row r="3358" spans="4:8">
      <c r="D3358" s="168"/>
      <c r="E3358" s="201"/>
      <c r="F3358" s="170"/>
      <c r="G3358" s="171"/>
      <c r="H3358" s="171"/>
    </row>
    <row r="3359" spans="4:8">
      <c r="D3359" s="168"/>
      <c r="E3359" s="201"/>
      <c r="F3359" s="170"/>
      <c r="G3359" s="171"/>
      <c r="H3359" s="171"/>
    </row>
    <row r="3360" spans="4:8">
      <c r="D3360" s="168"/>
      <c r="E3360" s="201"/>
      <c r="F3360" s="170"/>
      <c r="G3360" s="171"/>
      <c r="H3360" s="171"/>
    </row>
    <row r="3361" spans="4:8">
      <c r="D3361" s="168"/>
      <c r="E3361" s="201"/>
      <c r="F3361" s="170"/>
      <c r="G3361" s="171"/>
      <c r="H3361" s="171"/>
    </row>
    <row r="3362" spans="4:8">
      <c r="D3362" s="168"/>
      <c r="E3362" s="201"/>
      <c r="F3362" s="170"/>
      <c r="G3362" s="171"/>
      <c r="H3362" s="171"/>
    </row>
    <row r="3363" spans="4:8">
      <c r="D3363" s="168"/>
      <c r="E3363" s="201"/>
      <c r="F3363" s="170"/>
      <c r="G3363" s="171"/>
      <c r="H3363" s="171"/>
    </row>
    <row r="3364" spans="4:8">
      <c r="D3364" s="168"/>
      <c r="E3364" s="201"/>
      <c r="F3364" s="170"/>
      <c r="G3364" s="171"/>
      <c r="H3364" s="171"/>
    </row>
    <row r="3365" spans="4:8">
      <c r="D3365" s="168"/>
      <c r="E3365" s="201"/>
      <c r="F3365" s="170"/>
      <c r="G3365" s="171"/>
      <c r="H3365" s="171"/>
    </row>
    <row r="3366" spans="4:8">
      <c r="D3366" s="168"/>
      <c r="E3366" s="201"/>
      <c r="F3366" s="170"/>
      <c r="G3366" s="171"/>
      <c r="H3366" s="171"/>
    </row>
    <row r="3367" spans="4:8">
      <c r="D3367" s="168"/>
      <c r="E3367" s="201"/>
      <c r="F3367" s="170"/>
      <c r="G3367" s="171"/>
      <c r="H3367" s="171"/>
    </row>
    <row r="3368" spans="4:8">
      <c r="D3368" s="168"/>
      <c r="E3368" s="201"/>
      <c r="F3368" s="170"/>
      <c r="G3368" s="171"/>
      <c r="H3368" s="171"/>
    </row>
    <row r="3369" spans="4:8">
      <c r="D3369" s="168"/>
      <c r="E3369" s="201"/>
      <c r="F3369" s="170"/>
      <c r="G3369" s="171"/>
      <c r="H3369" s="171"/>
    </row>
    <row r="3370" spans="4:8">
      <c r="D3370" s="168"/>
      <c r="E3370" s="201"/>
      <c r="F3370" s="170"/>
      <c r="G3370" s="171"/>
      <c r="H3370" s="171"/>
    </row>
    <row r="3371" spans="4:8">
      <c r="D3371" s="168"/>
      <c r="E3371" s="201"/>
      <c r="F3371" s="170"/>
      <c r="G3371" s="171"/>
      <c r="H3371" s="171"/>
    </row>
    <row r="3372" spans="4:8">
      <c r="D3372" s="168"/>
      <c r="E3372" s="201"/>
      <c r="F3372" s="170"/>
      <c r="G3372" s="171"/>
      <c r="H3372" s="171"/>
    </row>
    <row r="3373" spans="4:8">
      <c r="D3373" s="168"/>
      <c r="E3373" s="201"/>
      <c r="F3373" s="170"/>
      <c r="G3373" s="171"/>
      <c r="H3373" s="171"/>
    </row>
    <row r="3374" spans="4:8">
      <c r="D3374" s="168"/>
      <c r="E3374" s="201"/>
      <c r="F3374" s="170"/>
      <c r="G3374" s="171"/>
      <c r="H3374" s="171"/>
    </row>
    <row r="3375" spans="4:8">
      <c r="D3375" s="168"/>
      <c r="E3375" s="201"/>
      <c r="F3375" s="170"/>
      <c r="G3375" s="171"/>
      <c r="H3375" s="171"/>
    </row>
    <row r="3376" spans="4:8">
      <c r="D3376" s="168"/>
      <c r="E3376" s="201"/>
      <c r="F3376" s="170"/>
      <c r="G3376" s="171"/>
      <c r="H3376" s="171"/>
    </row>
    <row r="3377" spans="4:8">
      <c r="D3377" s="168"/>
      <c r="E3377" s="201"/>
      <c r="F3377" s="170"/>
      <c r="G3377" s="171"/>
      <c r="H3377" s="171"/>
    </row>
    <row r="3378" spans="4:8">
      <c r="D3378" s="168"/>
      <c r="E3378" s="201"/>
      <c r="F3378" s="170"/>
      <c r="G3378" s="171"/>
      <c r="H3378" s="171"/>
    </row>
    <row r="3379" spans="4:8">
      <c r="D3379" s="168"/>
      <c r="E3379" s="201"/>
      <c r="F3379" s="170"/>
      <c r="G3379" s="171"/>
      <c r="H3379" s="171"/>
    </row>
    <row r="3380" spans="4:8">
      <c r="D3380" s="168"/>
      <c r="E3380" s="201"/>
      <c r="F3380" s="170"/>
      <c r="G3380" s="171"/>
      <c r="H3380" s="171"/>
    </row>
    <row r="3381" spans="4:8">
      <c r="D3381" s="168"/>
      <c r="E3381" s="201"/>
      <c r="F3381" s="170"/>
      <c r="G3381" s="171"/>
      <c r="H3381" s="171"/>
    </row>
    <row r="3382" spans="4:8">
      <c r="D3382" s="168"/>
      <c r="E3382" s="201"/>
      <c r="F3382" s="170"/>
      <c r="G3382" s="171"/>
      <c r="H3382" s="171"/>
    </row>
    <row r="3383" spans="4:8">
      <c r="D3383" s="168"/>
      <c r="E3383" s="201"/>
      <c r="F3383" s="170"/>
      <c r="G3383" s="171"/>
      <c r="H3383" s="171"/>
    </row>
    <row r="3384" spans="4:8">
      <c r="D3384" s="168"/>
      <c r="E3384" s="201"/>
      <c r="F3384" s="170"/>
      <c r="G3384" s="171"/>
      <c r="H3384" s="171"/>
    </row>
    <row r="3385" spans="4:8">
      <c r="D3385" s="168"/>
      <c r="E3385" s="201"/>
      <c r="F3385" s="170"/>
      <c r="G3385" s="171"/>
      <c r="H3385" s="171"/>
    </row>
    <row r="3386" spans="4:8">
      <c r="D3386" s="168"/>
      <c r="E3386" s="201"/>
      <c r="F3386" s="170"/>
      <c r="G3386" s="171"/>
      <c r="H3386" s="171"/>
    </row>
    <row r="3387" spans="4:8">
      <c r="D3387" s="168"/>
      <c r="E3387" s="201"/>
      <c r="F3387" s="170"/>
      <c r="G3387" s="171"/>
      <c r="H3387" s="171"/>
    </row>
    <row r="3388" spans="4:8">
      <c r="D3388" s="168"/>
      <c r="E3388" s="201"/>
      <c r="F3388" s="170"/>
      <c r="G3388" s="171"/>
      <c r="H3388" s="171"/>
    </row>
    <row r="3389" spans="4:8">
      <c r="D3389" s="168"/>
      <c r="E3389" s="201"/>
      <c r="F3389" s="170"/>
      <c r="G3389" s="171"/>
      <c r="H3389" s="171"/>
    </row>
    <row r="3390" spans="4:8">
      <c r="D3390" s="168"/>
      <c r="E3390" s="201"/>
      <c r="F3390" s="170"/>
      <c r="G3390" s="171"/>
      <c r="H3390" s="171"/>
    </row>
    <row r="3391" spans="4:8">
      <c r="D3391" s="168"/>
      <c r="E3391" s="201"/>
      <c r="F3391" s="170"/>
      <c r="G3391" s="171"/>
      <c r="H3391" s="171"/>
    </row>
    <row r="3392" spans="4:8">
      <c r="D3392" s="168"/>
      <c r="E3392" s="201"/>
      <c r="F3392" s="170"/>
      <c r="G3392" s="171"/>
      <c r="H3392" s="171"/>
    </row>
    <row r="3393" spans="4:8">
      <c r="D3393" s="168"/>
      <c r="E3393" s="201"/>
      <c r="F3393" s="170"/>
      <c r="G3393" s="171"/>
      <c r="H3393" s="171"/>
    </row>
    <row r="3394" spans="4:8">
      <c r="D3394" s="168"/>
      <c r="E3394" s="201"/>
      <c r="F3394" s="170"/>
      <c r="G3394" s="171"/>
      <c r="H3394" s="171"/>
    </row>
    <row r="3395" spans="4:8">
      <c r="D3395" s="168"/>
      <c r="E3395" s="201"/>
      <c r="F3395" s="170"/>
      <c r="G3395" s="171"/>
      <c r="H3395" s="171"/>
    </row>
    <row r="3396" spans="4:8">
      <c r="D3396" s="168"/>
      <c r="E3396" s="201"/>
      <c r="F3396" s="170"/>
      <c r="G3396" s="171"/>
      <c r="H3396" s="171"/>
    </row>
    <row r="3397" spans="4:8">
      <c r="D3397" s="168"/>
      <c r="E3397" s="201"/>
      <c r="F3397" s="170"/>
      <c r="G3397" s="171"/>
      <c r="H3397" s="171"/>
    </row>
    <row r="3398" spans="4:8">
      <c r="D3398" s="168"/>
      <c r="E3398" s="201"/>
      <c r="F3398" s="170"/>
      <c r="G3398" s="171"/>
      <c r="H3398" s="171"/>
    </row>
    <row r="3399" spans="4:8">
      <c r="D3399" s="168"/>
      <c r="E3399" s="201"/>
      <c r="F3399" s="170"/>
      <c r="G3399" s="171"/>
      <c r="H3399" s="171"/>
    </row>
    <row r="3400" spans="4:8">
      <c r="D3400" s="168"/>
      <c r="E3400" s="201"/>
      <c r="F3400" s="170"/>
      <c r="G3400" s="171"/>
      <c r="H3400" s="171"/>
    </row>
    <row r="3401" spans="4:8">
      <c r="D3401" s="168"/>
      <c r="E3401" s="201"/>
      <c r="F3401" s="170"/>
      <c r="G3401" s="171"/>
      <c r="H3401" s="171"/>
    </row>
    <row r="3402" spans="4:8">
      <c r="D3402" s="168"/>
      <c r="E3402" s="201"/>
      <c r="F3402" s="170"/>
      <c r="G3402" s="171"/>
      <c r="H3402" s="171"/>
    </row>
    <row r="3403" spans="4:8">
      <c r="D3403" s="168"/>
      <c r="E3403" s="201"/>
      <c r="F3403" s="170"/>
      <c r="G3403" s="171"/>
      <c r="H3403" s="171"/>
    </row>
    <row r="3404" spans="4:8">
      <c r="D3404" s="168"/>
      <c r="E3404" s="201"/>
      <c r="F3404" s="170"/>
      <c r="G3404" s="171"/>
      <c r="H3404" s="171"/>
    </row>
    <row r="3405" spans="4:8">
      <c r="D3405" s="168"/>
      <c r="E3405" s="201"/>
      <c r="F3405" s="170"/>
      <c r="G3405" s="171"/>
      <c r="H3405" s="171"/>
    </row>
    <row r="3406" spans="4:8">
      <c r="D3406" s="168"/>
      <c r="E3406" s="201"/>
      <c r="F3406" s="170"/>
      <c r="G3406" s="171"/>
      <c r="H3406" s="171"/>
    </row>
    <row r="3407" spans="4:8">
      <c r="D3407" s="168"/>
      <c r="E3407" s="201"/>
      <c r="F3407" s="170"/>
      <c r="G3407" s="171"/>
      <c r="H3407" s="171"/>
    </row>
    <row r="3408" spans="4:8">
      <c r="D3408" s="168"/>
      <c r="E3408" s="201"/>
      <c r="F3408" s="170"/>
      <c r="G3408" s="171"/>
      <c r="H3408" s="171"/>
    </row>
    <row r="3409" spans="4:8">
      <c r="D3409" s="168"/>
      <c r="E3409" s="201"/>
      <c r="F3409" s="170"/>
      <c r="G3409" s="171"/>
      <c r="H3409" s="171"/>
    </row>
    <row r="3410" spans="4:8">
      <c r="D3410" s="168"/>
      <c r="E3410" s="201"/>
      <c r="F3410" s="170"/>
      <c r="G3410" s="171"/>
      <c r="H3410" s="171"/>
    </row>
    <row r="3411" spans="4:8">
      <c r="D3411" s="168"/>
      <c r="E3411" s="201"/>
      <c r="F3411" s="170"/>
      <c r="G3411" s="171"/>
      <c r="H3411" s="171"/>
    </row>
    <row r="3412" spans="4:8">
      <c r="D3412" s="168"/>
      <c r="E3412" s="201"/>
      <c r="F3412" s="170"/>
      <c r="G3412" s="171"/>
      <c r="H3412" s="171"/>
    </row>
    <row r="3413" spans="4:8">
      <c r="D3413" s="168"/>
      <c r="E3413" s="201"/>
      <c r="F3413" s="170"/>
      <c r="G3413" s="171"/>
      <c r="H3413" s="171"/>
    </row>
    <row r="3414" spans="4:8">
      <c r="D3414" s="168"/>
      <c r="E3414" s="201"/>
      <c r="F3414" s="170"/>
      <c r="G3414" s="171"/>
      <c r="H3414" s="171"/>
    </row>
    <row r="3415" spans="4:8">
      <c r="D3415" s="168"/>
      <c r="E3415" s="201"/>
      <c r="F3415" s="170"/>
      <c r="G3415" s="171"/>
      <c r="H3415" s="171"/>
    </row>
    <row r="3416" spans="4:8">
      <c r="D3416" s="168"/>
      <c r="E3416" s="201"/>
      <c r="F3416" s="170"/>
      <c r="G3416" s="171"/>
      <c r="H3416" s="171"/>
    </row>
    <row r="3417" spans="4:8">
      <c r="D3417" s="168"/>
      <c r="E3417" s="201"/>
      <c r="F3417" s="170"/>
      <c r="G3417" s="171"/>
      <c r="H3417" s="171"/>
    </row>
    <row r="3418" spans="4:8">
      <c r="D3418" s="168"/>
      <c r="E3418" s="201"/>
      <c r="F3418" s="170"/>
      <c r="G3418" s="171"/>
      <c r="H3418" s="171"/>
    </row>
    <row r="3419" spans="4:8">
      <c r="D3419" s="168"/>
      <c r="E3419" s="201"/>
      <c r="F3419" s="170"/>
      <c r="G3419" s="171"/>
      <c r="H3419" s="171"/>
    </row>
    <row r="3420" spans="4:8">
      <c r="D3420" s="168"/>
      <c r="E3420" s="201"/>
      <c r="F3420" s="170"/>
      <c r="G3420" s="171"/>
      <c r="H3420" s="171"/>
    </row>
    <row r="3421" spans="4:8">
      <c r="D3421" s="168"/>
      <c r="E3421" s="201"/>
      <c r="F3421" s="170"/>
      <c r="G3421" s="171"/>
      <c r="H3421" s="171"/>
    </row>
    <row r="3422" spans="4:8">
      <c r="D3422" s="168"/>
      <c r="E3422" s="201"/>
      <c r="F3422" s="170"/>
      <c r="G3422" s="171"/>
      <c r="H3422" s="171"/>
    </row>
    <row r="3423" spans="4:8">
      <c r="D3423" s="168"/>
      <c r="E3423" s="201"/>
      <c r="F3423" s="170"/>
      <c r="G3423" s="171"/>
      <c r="H3423" s="171"/>
    </row>
    <row r="3424" spans="4:8">
      <c r="D3424" s="168"/>
      <c r="E3424" s="201"/>
      <c r="F3424" s="170"/>
      <c r="G3424" s="171"/>
      <c r="H3424" s="171"/>
    </row>
    <row r="3425" spans="4:8">
      <c r="D3425" s="168"/>
      <c r="E3425" s="201"/>
      <c r="F3425" s="170"/>
      <c r="G3425" s="171"/>
      <c r="H3425" s="171"/>
    </row>
    <row r="3426" spans="4:8">
      <c r="D3426" s="168"/>
      <c r="E3426" s="201"/>
      <c r="F3426" s="170"/>
      <c r="G3426" s="171"/>
      <c r="H3426" s="171"/>
    </row>
    <row r="3427" spans="4:8">
      <c r="D3427" s="168"/>
      <c r="E3427" s="201"/>
      <c r="F3427" s="170"/>
      <c r="G3427" s="171"/>
      <c r="H3427" s="171"/>
    </row>
    <row r="3428" spans="4:8">
      <c r="D3428" s="168"/>
      <c r="E3428" s="201"/>
      <c r="F3428" s="170"/>
      <c r="G3428" s="171"/>
      <c r="H3428" s="171"/>
    </row>
    <row r="3429" spans="4:8">
      <c r="D3429" s="168"/>
      <c r="E3429" s="201"/>
      <c r="F3429" s="170"/>
      <c r="G3429" s="171"/>
      <c r="H3429" s="171"/>
    </row>
    <row r="3430" spans="4:8">
      <c r="D3430" s="168"/>
      <c r="E3430" s="201"/>
      <c r="F3430" s="170"/>
      <c r="G3430" s="171"/>
      <c r="H3430" s="171"/>
    </row>
    <row r="3431" spans="4:8">
      <c r="D3431" s="168"/>
      <c r="E3431" s="201"/>
      <c r="F3431" s="170"/>
      <c r="G3431" s="171"/>
      <c r="H3431" s="171"/>
    </row>
    <row r="3432" spans="4:8">
      <c r="D3432" s="168"/>
      <c r="E3432" s="201"/>
      <c r="F3432" s="170"/>
      <c r="G3432" s="171"/>
      <c r="H3432" s="171"/>
    </row>
    <row r="3433" spans="4:8">
      <c r="D3433" s="168"/>
      <c r="E3433" s="201"/>
      <c r="F3433" s="170"/>
      <c r="G3433" s="171"/>
      <c r="H3433" s="171"/>
    </row>
    <row r="3434" spans="4:8">
      <c r="D3434" s="168"/>
      <c r="E3434" s="201"/>
      <c r="F3434" s="170"/>
      <c r="G3434" s="171"/>
      <c r="H3434" s="171"/>
    </row>
    <row r="3435" spans="4:8">
      <c r="D3435" s="168"/>
      <c r="E3435" s="201"/>
      <c r="F3435" s="170"/>
      <c r="G3435" s="171"/>
      <c r="H3435" s="171"/>
    </row>
    <row r="3436" spans="4:8">
      <c r="D3436" s="168"/>
      <c r="E3436" s="201"/>
      <c r="F3436" s="170"/>
      <c r="G3436" s="171"/>
      <c r="H3436" s="171"/>
    </row>
    <row r="3437" spans="4:8">
      <c r="D3437" s="168"/>
      <c r="E3437" s="201"/>
      <c r="F3437" s="170"/>
      <c r="G3437" s="171"/>
      <c r="H3437" s="171"/>
    </row>
    <row r="3438" spans="4:8">
      <c r="D3438" s="168"/>
      <c r="E3438" s="201"/>
      <c r="F3438" s="170"/>
      <c r="G3438" s="171"/>
      <c r="H3438" s="171"/>
    </row>
    <row r="3439" spans="4:8">
      <c r="D3439" s="168"/>
      <c r="E3439" s="201"/>
      <c r="F3439" s="170"/>
      <c r="G3439" s="171"/>
      <c r="H3439" s="171"/>
    </row>
    <row r="3440" spans="4:8">
      <c r="D3440" s="168"/>
      <c r="E3440" s="201"/>
      <c r="F3440" s="170"/>
      <c r="G3440" s="171"/>
      <c r="H3440" s="171"/>
    </row>
    <row r="3441" spans="4:8">
      <c r="D3441" s="168"/>
      <c r="E3441" s="201"/>
      <c r="F3441" s="170"/>
      <c r="G3441" s="171"/>
      <c r="H3441" s="171"/>
    </row>
    <row r="3442" spans="4:8">
      <c r="D3442" s="168"/>
      <c r="E3442" s="201"/>
      <c r="F3442" s="170"/>
      <c r="G3442" s="171"/>
      <c r="H3442" s="171"/>
    </row>
    <row r="3443" spans="4:8">
      <c r="D3443" s="168"/>
      <c r="E3443" s="201"/>
      <c r="F3443" s="170"/>
      <c r="G3443" s="171"/>
      <c r="H3443" s="171"/>
    </row>
    <row r="3444" spans="4:8">
      <c r="D3444" s="168"/>
      <c r="E3444" s="201"/>
      <c r="F3444" s="170"/>
      <c r="G3444" s="171"/>
      <c r="H3444" s="171"/>
    </row>
    <row r="3445" spans="4:8">
      <c r="D3445" s="168"/>
      <c r="E3445" s="201"/>
      <c r="F3445" s="170"/>
      <c r="G3445" s="171"/>
      <c r="H3445" s="171"/>
    </row>
    <row r="3446" spans="4:8">
      <c r="D3446" s="168"/>
      <c r="E3446" s="201"/>
      <c r="F3446" s="170"/>
      <c r="G3446" s="171"/>
      <c r="H3446" s="171"/>
    </row>
    <row r="3447" spans="4:8">
      <c r="D3447" s="168"/>
      <c r="E3447" s="201"/>
      <c r="F3447" s="170"/>
      <c r="G3447" s="171"/>
      <c r="H3447" s="171"/>
    </row>
    <row r="3448" spans="4:8">
      <c r="D3448" s="168"/>
      <c r="E3448" s="201"/>
      <c r="F3448" s="170"/>
      <c r="G3448" s="171"/>
      <c r="H3448" s="171"/>
    </row>
    <row r="3449" spans="4:8">
      <c r="D3449" s="168"/>
      <c r="E3449" s="201"/>
      <c r="F3449" s="170"/>
      <c r="G3449" s="171"/>
      <c r="H3449" s="171"/>
    </row>
    <row r="3450" spans="4:8">
      <c r="D3450" s="168"/>
      <c r="E3450" s="201"/>
      <c r="F3450" s="170"/>
      <c r="G3450" s="171"/>
      <c r="H3450" s="171"/>
    </row>
    <row r="3451" spans="4:8">
      <c r="D3451" s="168"/>
      <c r="E3451" s="201"/>
      <c r="F3451" s="170"/>
      <c r="G3451" s="171"/>
      <c r="H3451" s="171"/>
    </row>
    <row r="3452" spans="4:8">
      <c r="D3452" s="168"/>
      <c r="E3452" s="201"/>
      <c r="F3452" s="170"/>
      <c r="G3452" s="171"/>
      <c r="H3452" s="171"/>
    </row>
    <row r="3453" spans="4:8">
      <c r="D3453" s="168"/>
      <c r="E3453" s="201"/>
      <c r="F3453" s="170"/>
      <c r="G3453" s="171"/>
      <c r="H3453" s="171"/>
    </row>
    <row r="3454" spans="4:8">
      <c r="D3454" s="168"/>
      <c r="E3454" s="201"/>
      <c r="F3454" s="170"/>
      <c r="G3454" s="171"/>
      <c r="H3454" s="171"/>
    </row>
    <row r="3455" spans="4:8">
      <c r="D3455" s="168"/>
      <c r="E3455" s="201"/>
      <c r="F3455" s="170"/>
      <c r="G3455" s="171"/>
      <c r="H3455" s="171"/>
    </row>
    <row r="3456" spans="4:8">
      <c r="D3456" s="168"/>
      <c r="E3456" s="201"/>
      <c r="F3456" s="170"/>
      <c r="G3456" s="171"/>
      <c r="H3456" s="171"/>
    </row>
    <row r="3457" spans="4:8">
      <c r="D3457" s="168"/>
      <c r="E3457" s="201"/>
      <c r="F3457" s="170"/>
      <c r="G3457" s="171"/>
      <c r="H3457" s="171"/>
    </row>
    <row r="3458" spans="4:8">
      <c r="D3458" s="168"/>
      <c r="E3458" s="201"/>
      <c r="F3458" s="170"/>
      <c r="G3458" s="171"/>
      <c r="H3458" s="171"/>
    </row>
    <row r="3459" spans="4:8">
      <c r="D3459" s="168"/>
      <c r="E3459" s="201"/>
      <c r="F3459" s="170"/>
      <c r="G3459" s="171"/>
      <c r="H3459" s="171"/>
    </row>
    <row r="3460" spans="4:8">
      <c r="D3460" s="168"/>
      <c r="E3460" s="201"/>
      <c r="F3460" s="170"/>
      <c r="G3460" s="171"/>
      <c r="H3460" s="171"/>
    </row>
    <row r="3461" spans="4:8">
      <c r="D3461" s="168"/>
      <c r="E3461" s="201"/>
      <c r="F3461" s="170"/>
      <c r="G3461" s="171"/>
      <c r="H3461" s="171"/>
    </row>
    <row r="3462" spans="4:8">
      <c r="D3462" s="168"/>
      <c r="E3462" s="201"/>
      <c r="F3462" s="170"/>
      <c r="G3462" s="171"/>
      <c r="H3462" s="171"/>
    </row>
    <row r="3463" spans="4:8">
      <c r="D3463" s="168"/>
      <c r="E3463" s="201"/>
      <c r="F3463" s="170"/>
      <c r="G3463" s="171"/>
      <c r="H3463" s="171"/>
    </row>
    <row r="3464" spans="4:8">
      <c r="D3464" s="168"/>
      <c r="E3464" s="201"/>
      <c r="F3464" s="170"/>
      <c r="G3464" s="171"/>
      <c r="H3464" s="171"/>
    </row>
    <row r="3465" spans="4:8">
      <c r="D3465" s="168"/>
      <c r="E3465" s="201"/>
      <c r="F3465" s="170"/>
      <c r="G3465" s="171"/>
      <c r="H3465" s="171"/>
    </row>
    <row r="3466" spans="4:8">
      <c r="D3466" s="168"/>
      <c r="E3466" s="201"/>
      <c r="F3466" s="170"/>
      <c r="G3466" s="171"/>
      <c r="H3466" s="171"/>
    </row>
    <row r="3467" spans="4:8">
      <c r="D3467" s="168"/>
      <c r="E3467" s="201"/>
      <c r="F3467" s="170"/>
      <c r="G3467" s="171"/>
      <c r="H3467" s="171"/>
    </row>
    <row r="3468" spans="4:8">
      <c r="D3468" s="168"/>
      <c r="E3468" s="201"/>
      <c r="F3468" s="170"/>
      <c r="G3468" s="171"/>
      <c r="H3468" s="171"/>
    </row>
    <row r="3469" spans="4:8">
      <c r="D3469" s="168"/>
      <c r="E3469" s="201"/>
      <c r="F3469" s="170"/>
      <c r="G3469" s="171"/>
      <c r="H3469" s="171"/>
    </row>
    <row r="3470" spans="4:8">
      <c r="D3470" s="168"/>
      <c r="E3470" s="201"/>
      <c r="F3470" s="170"/>
      <c r="G3470" s="171"/>
      <c r="H3470" s="171"/>
    </row>
    <row r="3471" spans="4:8">
      <c r="D3471" s="168"/>
      <c r="E3471" s="201"/>
      <c r="F3471" s="170"/>
      <c r="G3471" s="171"/>
      <c r="H3471" s="171"/>
    </row>
    <row r="3472" spans="4:8">
      <c r="D3472" s="168"/>
      <c r="E3472" s="201"/>
      <c r="F3472" s="170"/>
      <c r="G3472" s="171"/>
      <c r="H3472" s="171"/>
    </row>
    <row r="3473" spans="4:8">
      <c r="D3473" s="168"/>
      <c r="E3473" s="201"/>
      <c r="F3473" s="170"/>
      <c r="G3473" s="171"/>
      <c r="H3473" s="171"/>
    </row>
    <row r="3474" spans="4:8">
      <c r="D3474" s="168"/>
      <c r="E3474" s="201"/>
      <c r="F3474" s="170"/>
      <c r="G3474" s="171"/>
      <c r="H3474" s="171"/>
    </row>
    <row r="3475" spans="4:8">
      <c r="D3475" s="168"/>
      <c r="E3475" s="201"/>
      <c r="F3475" s="170"/>
      <c r="G3475" s="171"/>
      <c r="H3475" s="171"/>
    </row>
    <row r="3476" spans="4:8">
      <c r="D3476" s="168"/>
      <c r="E3476" s="201"/>
      <c r="F3476" s="170"/>
      <c r="G3476" s="171"/>
      <c r="H3476" s="171"/>
    </row>
    <row r="3477" spans="4:8">
      <c r="D3477" s="168"/>
      <c r="E3477" s="201"/>
      <c r="F3477" s="170"/>
      <c r="G3477" s="171"/>
      <c r="H3477" s="171"/>
    </row>
    <row r="3478" spans="4:8">
      <c r="D3478" s="168"/>
      <c r="E3478" s="201"/>
      <c r="F3478" s="170"/>
      <c r="G3478" s="171"/>
      <c r="H3478" s="171"/>
    </row>
    <row r="3479" spans="4:8">
      <c r="D3479" s="168"/>
      <c r="E3479" s="201"/>
      <c r="F3479" s="170"/>
      <c r="G3479" s="171"/>
      <c r="H3479" s="171"/>
    </row>
    <row r="3480" spans="4:8">
      <c r="D3480" s="168"/>
      <c r="E3480" s="201"/>
      <c r="F3480" s="170"/>
      <c r="G3480" s="171"/>
      <c r="H3480" s="171"/>
    </row>
    <row r="3481" spans="4:8">
      <c r="D3481" s="168"/>
      <c r="E3481" s="201"/>
      <c r="F3481" s="170"/>
      <c r="G3481" s="171"/>
      <c r="H3481" s="171"/>
    </row>
    <row r="3482" spans="4:8">
      <c r="D3482" s="168"/>
      <c r="E3482" s="201"/>
      <c r="F3482" s="170"/>
      <c r="G3482" s="171"/>
      <c r="H3482" s="171"/>
    </row>
    <row r="3483" spans="4:8">
      <c r="D3483" s="168"/>
      <c r="E3483" s="201"/>
      <c r="F3483" s="170"/>
      <c r="G3483" s="171"/>
      <c r="H3483" s="171"/>
    </row>
    <row r="3484" spans="4:8">
      <c r="D3484" s="168"/>
      <c r="E3484" s="201"/>
      <c r="F3484" s="170"/>
      <c r="G3484" s="171"/>
      <c r="H3484" s="171"/>
    </row>
    <row r="3485" spans="4:8">
      <c r="D3485" s="168"/>
      <c r="E3485" s="201"/>
      <c r="F3485" s="170"/>
      <c r="G3485" s="171"/>
      <c r="H3485" s="171"/>
    </row>
    <row r="3486" spans="4:8">
      <c r="D3486" s="168"/>
      <c r="E3486" s="201"/>
      <c r="F3486" s="170"/>
      <c r="G3486" s="171"/>
      <c r="H3486" s="171"/>
    </row>
    <row r="3487" spans="4:8">
      <c r="D3487" s="168"/>
      <c r="E3487" s="201"/>
      <c r="F3487" s="170"/>
      <c r="G3487" s="171"/>
      <c r="H3487" s="171"/>
    </row>
    <row r="3488" spans="4:8">
      <c r="D3488" s="168"/>
      <c r="E3488" s="201"/>
      <c r="F3488" s="170"/>
      <c r="G3488" s="171"/>
      <c r="H3488" s="171"/>
    </row>
    <row r="3489" spans="4:8">
      <c r="D3489" s="168"/>
      <c r="E3489" s="201"/>
      <c r="F3489" s="170"/>
      <c r="G3489" s="171"/>
      <c r="H3489" s="171"/>
    </row>
    <row r="3490" spans="4:8">
      <c r="D3490" s="168"/>
      <c r="E3490" s="201"/>
      <c r="F3490" s="170"/>
      <c r="G3490" s="171"/>
      <c r="H3490" s="171"/>
    </row>
    <row r="3491" spans="4:8">
      <c r="D3491" s="168"/>
      <c r="E3491" s="201"/>
      <c r="F3491" s="170"/>
      <c r="G3491" s="171"/>
      <c r="H3491" s="171"/>
    </row>
    <row r="3492" spans="4:8">
      <c r="D3492" s="168"/>
      <c r="E3492" s="201"/>
      <c r="F3492" s="170"/>
      <c r="G3492" s="171"/>
      <c r="H3492" s="171"/>
    </row>
    <row r="3493" spans="4:8">
      <c r="D3493" s="168"/>
      <c r="E3493" s="201"/>
      <c r="F3493" s="170"/>
      <c r="G3493" s="171"/>
      <c r="H3493" s="171"/>
    </row>
    <row r="3494" spans="4:8">
      <c r="D3494" s="168"/>
      <c r="E3494" s="201"/>
      <c r="F3494" s="170"/>
      <c r="G3494" s="171"/>
      <c r="H3494" s="171"/>
    </row>
    <row r="3495" spans="4:8">
      <c r="D3495" s="168"/>
      <c r="E3495" s="201"/>
      <c r="F3495" s="170"/>
      <c r="G3495" s="171"/>
      <c r="H3495" s="171"/>
    </row>
    <row r="3496" spans="4:8">
      <c r="D3496" s="168"/>
      <c r="E3496" s="201"/>
      <c r="F3496" s="170"/>
      <c r="G3496" s="171"/>
      <c r="H3496" s="171"/>
    </row>
    <row r="3497" spans="4:8">
      <c r="D3497" s="168"/>
      <c r="E3497" s="201"/>
      <c r="F3497" s="170"/>
      <c r="G3497" s="171"/>
      <c r="H3497" s="171"/>
    </row>
    <row r="3498" spans="4:8">
      <c r="D3498" s="168"/>
      <c r="E3498" s="201"/>
      <c r="F3498" s="170"/>
      <c r="G3498" s="171"/>
      <c r="H3498" s="171"/>
    </row>
    <row r="3499" spans="4:8">
      <c r="D3499" s="168"/>
      <c r="E3499" s="201"/>
      <c r="F3499" s="170"/>
      <c r="G3499" s="171"/>
      <c r="H3499" s="171"/>
    </row>
    <row r="3500" spans="4:8">
      <c r="D3500" s="168"/>
      <c r="E3500" s="201"/>
      <c r="F3500" s="170"/>
      <c r="G3500" s="171"/>
      <c r="H3500" s="171"/>
    </row>
    <row r="3501" spans="4:8">
      <c r="D3501" s="168"/>
      <c r="E3501" s="201"/>
      <c r="F3501" s="170"/>
      <c r="G3501" s="171"/>
      <c r="H3501" s="171"/>
    </row>
    <row r="3502" spans="4:8">
      <c r="D3502" s="168"/>
      <c r="E3502" s="201"/>
      <c r="F3502" s="170"/>
      <c r="G3502" s="171"/>
      <c r="H3502" s="171"/>
    </row>
    <row r="3503" spans="4:8">
      <c r="D3503" s="168"/>
      <c r="E3503" s="201"/>
      <c r="F3503" s="170"/>
      <c r="G3503" s="171"/>
      <c r="H3503" s="171"/>
    </row>
    <row r="3504" spans="4:8">
      <c r="D3504" s="168"/>
      <c r="E3504" s="201"/>
      <c r="F3504" s="170"/>
      <c r="G3504" s="171"/>
      <c r="H3504" s="171"/>
    </row>
    <row r="3505" spans="4:8">
      <c r="D3505" s="168"/>
      <c r="E3505" s="201"/>
      <c r="F3505" s="170"/>
      <c r="G3505" s="171"/>
      <c r="H3505" s="171"/>
    </row>
    <row r="3506" spans="4:8">
      <c r="D3506" s="168"/>
      <c r="E3506" s="201"/>
      <c r="F3506" s="170"/>
      <c r="G3506" s="171"/>
      <c r="H3506" s="171"/>
    </row>
    <row r="3507" spans="4:8">
      <c r="D3507" s="168"/>
      <c r="E3507" s="201"/>
      <c r="F3507" s="170"/>
      <c r="G3507" s="171"/>
      <c r="H3507" s="171"/>
    </row>
    <row r="3508" spans="4:8">
      <c r="D3508" s="168"/>
      <c r="E3508" s="201"/>
      <c r="F3508" s="170"/>
      <c r="G3508" s="171"/>
      <c r="H3508" s="171"/>
    </row>
    <row r="3509" spans="4:8">
      <c r="D3509" s="168"/>
      <c r="E3509" s="201"/>
      <c r="F3509" s="170"/>
      <c r="G3509" s="171"/>
      <c r="H3509" s="171"/>
    </row>
    <row r="3510" spans="4:8">
      <c r="D3510" s="168"/>
      <c r="E3510" s="201"/>
      <c r="F3510" s="170"/>
      <c r="G3510" s="171"/>
      <c r="H3510" s="171"/>
    </row>
    <row r="3511" spans="4:8">
      <c r="D3511" s="168"/>
      <c r="E3511" s="201"/>
      <c r="F3511" s="170"/>
      <c r="G3511" s="171"/>
      <c r="H3511" s="171"/>
    </row>
    <row r="3512" spans="4:8">
      <c r="D3512" s="168"/>
      <c r="E3512" s="201"/>
      <c r="F3512" s="170"/>
      <c r="G3512" s="171"/>
      <c r="H3512" s="171"/>
    </row>
    <row r="3513" spans="4:8">
      <c r="D3513" s="168"/>
      <c r="E3513" s="201"/>
      <c r="F3513" s="170"/>
      <c r="G3513" s="171"/>
      <c r="H3513" s="171"/>
    </row>
    <row r="3514" spans="4:8">
      <c r="D3514" s="168"/>
      <c r="E3514" s="201"/>
      <c r="F3514" s="170"/>
      <c r="G3514" s="171"/>
      <c r="H3514" s="171"/>
    </row>
    <row r="3515" spans="4:8">
      <c r="D3515" s="168"/>
      <c r="E3515" s="201"/>
      <c r="F3515" s="170"/>
      <c r="G3515" s="171"/>
      <c r="H3515" s="171"/>
    </row>
    <row r="3516" spans="4:8">
      <c r="D3516" s="168"/>
      <c r="E3516" s="201"/>
      <c r="F3516" s="170"/>
      <c r="G3516" s="171"/>
      <c r="H3516" s="171"/>
    </row>
    <row r="3517" spans="4:8">
      <c r="D3517" s="168"/>
      <c r="E3517" s="201"/>
      <c r="F3517" s="170"/>
      <c r="G3517" s="171"/>
      <c r="H3517" s="171"/>
    </row>
    <row r="3518" spans="4:8">
      <c r="D3518" s="168"/>
      <c r="E3518" s="201"/>
      <c r="F3518" s="170"/>
      <c r="G3518" s="171"/>
      <c r="H3518" s="171"/>
    </row>
    <row r="3519" spans="4:8">
      <c r="D3519" s="168"/>
      <c r="E3519" s="201"/>
      <c r="F3519" s="170"/>
      <c r="G3519" s="171"/>
      <c r="H3519" s="171"/>
    </row>
    <row r="3520" spans="4:8">
      <c r="D3520" s="168"/>
      <c r="E3520" s="201"/>
      <c r="F3520" s="170"/>
      <c r="G3520" s="171"/>
      <c r="H3520" s="171"/>
    </row>
    <row r="3521" spans="4:8">
      <c r="D3521" s="168"/>
      <c r="E3521" s="201"/>
      <c r="F3521" s="170"/>
      <c r="G3521" s="171"/>
      <c r="H3521" s="171"/>
    </row>
    <row r="3522" spans="4:8">
      <c r="D3522" s="168"/>
      <c r="E3522" s="201"/>
      <c r="F3522" s="170"/>
      <c r="G3522" s="171"/>
      <c r="H3522" s="171"/>
    </row>
    <row r="3523" spans="4:8">
      <c r="D3523" s="168"/>
      <c r="E3523" s="201"/>
      <c r="F3523" s="170"/>
      <c r="G3523" s="171"/>
      <c r="H3523" s="171"/>
    </row>
    <row r="3524" spans="4:8">
      <c r="D3524" s="168"/>
      <c r="E3524" s="201"/>
      <c r="F3524" s="170"/>
      <c r="G3524" s="171"/>
      <c r="H3524" s="171"/>
    </row>
    <row r="3525" spans="4:8">
      <c r="D3525" s="168"/>
      <c r="E3525" s="201"/>
      <c r="F3525" s="170"/>
      <c r="G3525" s="171"/>
      <c r="H3525" s="171"/>
    </row>
    <row r="3526" spans="4:8">
      <c r="D3526" s="168"/>
      <c r="E3526" s="201"/>
      <c r="F3526" s="170"/>
      <c r="G3526" s="171"/>
      <c r="H3526" s="171"/>
    </row>
    <row r="3527" spans="4:8">
      <c r="D3527" s="168"/>
      <c r="E3527" s="201"/>
      <c r="F3527" s="170"/>
      <c r="G3527" s="171"/>
      <c r="H3527" s="171"/>
    </row>
    <row r="3528" spans="4:8">
      <c r="D3528" s="168"/>
      <c r="E3528" s="201"/>
      <c r="F3528" s="170"/>
      <c r="G3528" s="171"/>
      <c r="H3528" s="171"/>
    </row>
    <row r="3529" spans="4:8">
      <c r="D3529" s="168"/>
      <c r="E3529" s="201"/>
      <c r="F3529" s="170"/>
      <c r="G3529" s="171"/>
      <c r="H3529" s="171"/>
    </row>
    <row r="3530" spans="4:8">
      <c r="D3530" s="168"/>
      <c r="E3530" s="201"/>
      <c r="F3530" s="170"/>
      <c r="G3530" s="171"/>
      <c r="H3530" s="171"/>
    </row>
    <row r="3531" spans="4:8">
      <c r="D3531" s="168"/>
      <c r="E3531" s="201"/>
      <c r="F3531" s="170"/>
      <c r="G3531" s="171"/>
      <c r="H3531" s="171"/>
    </row>
    <row r="3532" spans="4:8">
      <c r="D3532" s="168"/>
      <c r="E3532" s="201"/>
      <c r="F3532" s="170"/>
      <c r="G3532" s="171"/>
      <c r="H3532" s="171"/>
    </row>
    <row r="3533" spans="4:8">
      <c r="D3533" s="168"/>
      <c r="E3533" s="201"/>
      <c r="F3533" s="170"/>
      <c r="G3533" s="171"/>
      <c r="H3533" s="171"/>
    </row>
    <row r="3534" spans="4:8">
      <c r="D3534" s="168"/>
      <c r="E3534" s="201"/>
      <c r="F3534" s="170"/>
      <c r="G3534" s="171"/>
      <c r="H3534" s="171"/>
    </row>
    <row r="3535" spans="4:8">
      <c r="D3535" s="168"/>
      <c r="E3535" s="201"/>
      <c r="F3535" s="170"/>
      <c r="G3535" s="171"/>
      <c r="H3535" s="171"/>
    </row>
    <row r="3536" spans="4:8">
      <c r="D3536" s="168"/>
      <c r="E3536" s="201"/>
      <c r="F3536" s="170"/>
      <c r="G3536" s="171"/>
      <c r="H3536" s="171"/>
    </row>
    <row r="3537" spans="4:8">
      <c r="D3537" s="168"/>
      <c r="E3537" s="201"/>
      <c r="F3537" s="170"/>
      <c r="G3537" s="171"/>
      <c r="H3537" s="171"/>
    </row>
    <row r="3538" spans="4:8">
      <c r="D3538" s="168"/>
      <c r="E3538" s="201"/>
      <c r="F3538" s="170"/>
      <c r="G3538" s="171"/>
      <c r="H3538" s="171"/>
    </row>
    <row r="3539" spans="4:8">
      <c r="D3539" s="168"/>
      <c r="E3539" s="201"/>
      <c r="F3539" s="170"/>
      <c r="G3539" s="171"/>
      <c r="H3539" s="171"/>
    </row>
    <row r="3540" spans="4:8">
      <c r="D3540" s="168"/>
      <c r="E3540" s="201"/>
      <c r="F3540" s="170"/>
      <c r="G3540" s="171"/>
      <c r="H3540" s="171"/>
    </row>
    <row r="3541" spans="4:8">
      <c r="D3541" s="168"/>
      <c r="E3541" s="201"/>
      <c r="F3541" s="170"/>
      <c r="G3541" s="171"/>
      <c r="H3541" s="171"/>
    </row>
    <row r="3542" spans="4:8">
      <c r="D3542" s="168"/>
      <c r="E3542" s="201"/>
      <c r="F3542" s="170"/>
      <c r="G3542" s="171"/>
      <c r="H3542" s="171"/>
    </row>
    <row r="3543" spans="4:8">
      <c r="D3543" s="168"/>
      <c r="E3543" s="201"/>
      <c r="F3543" s="170"/>
      <c r="G3543" s="171"/>
      <c r="H3543" s="171"/>
    </row>
    <row r="3544" spans="4:8">
      <c r="D3544" s="168"/>
      <c r="E3544" s="201"/>
      <c r="F3544" s="170"/>
      <c r="G3544" s="171"/>
      <c r="H3544" s="171"/>
    </row>
    <row r="3545" spans="4:8">
      <c r="D3545" s="168"/>
      <c r="E3545" s="201"/>
      <c r="F3545" s="170"/>
      <c r="G3545" s="171"/>
      <c r="H3545" s="171"/>
    </row>
    <row r="3546" spans="4:8">
      <c r="D3546" s="168"/>
      <c r="E3546" s="201"/>
      <c r="F3546" s="170"/>
      <c r="G3546" s="171"/>
      <c r="H3546" s="171"/>
    </row>
    <row r="3547" spans="4:8">
      <c r="D3547" s="168"/>
      <c r="E3547" s="201"/>
      <c r="F3547" s="170"/>
      <c r="G3547" s="171"/>
      <c r="H3547" s="171"/>
    </row>
    <row r="3548" spans="4:8">
      <c r="D3548" s="168"/>
      <c r="E3548" s="201"/>
      <c r="F3548" s="170"/>
      <c r="G3548" s="171"/>
      <c r="H3548" s="171"/>
    </row>
    <row r="3549" spans="4:8">
      <c r="D3549" s="168"/>
      <c r="E3549" s="201"/>
      <c r="F3549" s="170"/>
      <c r="G3549" s="171"/>
      <c r="H3549" s="171"/>
    </row>
    <row r="3550" spans="4:8">
      <c r="D3550" s="168"/>
      <c r="E3550" s="201"/>
      <c r="F3550" s="170"/>
      <c r="G3550" s="171"/>
      <c r="H3550" s="171"/>
    </row>
    <row r="3551" spans="4:8">
      <c r="D3551" s="168"/>
      <c r="E3551" s="201"/>
      <c r="F3551" s="170"/>
      <c r="G3551" s="171"/>
      <c r="H3551" s="171"/>
    </row>
    <row r="3552" spans="4:8">
      <c r="D3552" s="168"/>
      <c r="E3552" s="201"/>
      <c r="F3552" s="170"/>
      <c r="G3552" s="171"/>
      <c r="H3552" s="171"/>
    </row>
    <row r="3553" spans="4:8">
      <c r="D3553" s="168"/>
      <c r="E3553" s="201"/>
      <c r="F3553" s="170"/>
      <c r="G3553" s="171"/>
      <c r="H3553" s="171"/>
    </row>
    <row r="3554" spans="4:8">
      <c r="D3554" s="168"/>
      <c r="E3554" s="201"/>
      <c r="F3554" s="170"/>
      <c r="G3554" s="171"/>
      <c r="H3554" s="171"/>
    </row>
    <row r="3555" spans="4:8">
      <c r="D3555" s="168"/>
      <c r="E3555" s="201"/>
      <c r="F3555" s="170"/>
      <c r="G3555" s="171"/>
      <c r="H3555" s="171"/>
    </row>
    <row r="3556" spans="4:8">
      <c r="D3556" s="168"/>
      <c r="E3556" s="201"/>
      <c r="F3556" s="170"/>
      <c r="G3556" s="171"/>
      <c r="H3556" s="171"/>
    </row>
    <row r="3557" spans="4:8">
      <c r="D3557" s="168"/>
      <c r="E3557" s="201"/>
      <c r="F3557" s="170"/>
      <c r="G3557" s="171"/>
      <c r="H3557" s="171"/>
    </row>
    <row r="3558" spans="4:8">
      <c r="D3558" s="168"/>
      <c r="E3558" s="201"/>
      <c r="F3558" s="170"/>
      <c r="G3558" s="171"/>
      <c r="H3558" s="171"/>
    </row>
    <row r="3559" spans="4:8">
      <c r="D3559" s="168"/>
      <c r="E3559" s="201"/>
      <c r="F3559" s="170"/>
      <c r="G3559" s="171"/>
      <c r="H3559" s="171"/>
    </row>
    <row r="3560" spans="4:8">
      <c r="D3560" s="168"/>
      <c r="E3560" s="201"/>
      <c r="F3560" s="170"/>
      <c r="G3560" s="171"/>
      <c r="H3560" s="171"/>
    </row>
    <row r="3561" spans="4:8">
      <c r="D3561" s="168"/>
      <c r="E3561" s="201"/>
      <c r="F3561" s="170"/>
      <c r="G3561" s="171"/>
      <c r="H3561" s="171"/>
    </row>
    <row r="3562" spans="4:8">
      <c r="D3562" s="168"/>
      <c r="E3562" s="201"/>
      <c r="F3562" s="170"/>
      <c r="G3562" s="171"/>
      <c r="H3562" s="171"/>
    </row>
    <row r="3563" spans="4:8">
      <c r="D3563" s="168"/>
      <c r="E3563" s="201"/>
      <c r="F3563" s="170"/>
      <c r="G3563" s="171"/>
      <c r="H3563" s="171"/>
    </row>
    <row r="3564" spans="4:8">
      <c r="D3564" s="168"/>
      <c r="E3564" s="201"/>
      <c r="F3564" s="170"/>
      <c r="G3564" s="171"/>
      <c r="H3564" s="171"/>
    </row>
    <row r="3565" spans="4:8">
      <c r="D3565" s="168"/>
      <c r="E3565" s="201"/>
      <c r="F3565" s="170"/>
      <c r="G3565" s="171"/>
      <c r="H3565" s="171"/>
    </row>
    <row r="3566" spans="4:8">
      <c r="D3566" s="168"/>
      <c r="E3566" s="201"/>
      <c r="F3566" s="170"/>
      <c r="G3566" s="171"/>
      <c r="H3566" s="171"/>
    </row>
    <row r="3567" spans="4:8">
      <c r="D3567" s="168"/>
      <c r="E3567" s="201"/>
      <c r="F3567" s="170"/>
      <c r="G3567" s="171"/>
      <c r="H3567" s="171"/>
    </row>
    <row r="3568" spans="4:8">
      <c r="D3568" s="168"/>
      <c r="E3568" s="201"/>
      <c r="F3568" s="170"/>
      <c r="G3568" s="171"/>
      <c r="H3568" s="171"/>
    </row>
    <row r="3569" spans="4:8">
      <c r="D3569" s="168"/>
      <c r="E3569" s="201"/>
      <c r="F3569" s="170"/>
      <c r="G3569" s="171"/>
      <c r="H3569" s="171"/>
    </row>
    <row r="3570" spans="4:8">
      <c r="D3570" s="168"/>
      <c r="E3570" s="201"/>
      <c r="F3570" s="170"/>
      <c r="G3570" s="171"/>
      <c r="H3570" s="171"/>
    </row>
    <row r="3571" spans="4:8">
      <c r="D3571" s="168"/>
      <c r="E3571" s="201"/>
      <c r="F3571" s="170"/>
      <c r="G3571" s="171"/>
      <c r="H3571" s="171"/>
    </row>
    <row r="3572" spans="4:8">
      <c r="D3572" s="168"/>
      <c r="E3572" s="201"/>
      <c r="F3572" s="170"/>
      <c r="G3572" s="171"/>
      <c r="H3572" s="171"/>
    </row>
    <row r="3573" spans="4:8">
      <c r="D3573" s="168"/>
      <c r="E3573" s="201"/>
      <c r="F3573" s="170"/>
      <c r="G3573" s="171"/>
      <c r="H3573" s="171"/>
    </row>
    <row r="3574" spans="4:8">
      <c r="D3574" s="168"/>
      <c r="E3574" s="201"/>
      <c r="F3574" s="170"/>
      <c r="G3574" s="171"/>
      <c r="H3574" s="171"/>
    </row>
    <row r="3575" spans="4:8">
      <c r="D3575" s="168"/>
      <c r="E3575" s="201"/>
      <c r="F3575" s="170"/>
      <c r="G3575" s="171"/>
      <c r="H3575" s="171"/>
    </row>
    <row r="3576" spans="4:8">
      <c r="D3576" s="168"/>
      <c r="E3576" s="201"/>
      <c r="F3576" s="170"/>
      <c r="G3576" s="171"/>
      <c r="H3576" s="171"/>
    </row>
    <row r="3577" spans="4:8">
      <c r="D3577" s="168"/>
      <c r="E3577" s="201"/>
      <c r="F3577" s="170"/>
      <c r="G3577" s="171"/>
      <c r="H3577" s="171"/>
    </row>
    <row r="3578" spans="4:8">
      <c r="D3578" s="168"/>
      <c r="E3578" s="201"/>
      <c r="F3578" s="170"/>
      <c r="G3578" s="171"/>
      <c r="H3578" s="171"/>
    </row>
    <row r="3579" spans="4:8">
      <c r="D3579" s="168"/>
      <c r="E3579" s="201"/>
      <c r="F3579" s="170"/>
      <c r="G3579" s="171"/>
      <c r="H3579" s="171"/>
    </row>
    <row r="3580" spans="4:8">
      <c r="D3580" s="168"/>
      <c r="E3580" s="201"/>
      <c r="F3580" s="170"/>
      <c r="G3580" s="171"/>
      <c r="H3580" s="171"/>
    </row>
    <row r="3581" spans="4:8">
      <c r="D3581" s="168"/>
      <c r="E3581" s="201"/>
      <c r="F3581" s="170"/>
      <c r="G3581" s="171"/>
      <c r="H3581" s="171"/>
    </row>
    <row r="3582" spans="4:8">
      <c r="D3582" s="168"/>
      <c r="E3582" s="201"/>
      <c r="F3582" s="170"/>
      <c r="G3582" s="171"/>
      <c r="H3582" s="171"/>
    </row>
    <row r="3583" spans="4:8">
      <c r="D3583" s="168"/>
      <c r="E3583" s="201"/>
      <c r="F3583" s="170"/>
      <c r="G3583" s="171"/>
      <c r="H3583" s="171"/>
    </row>
    <row r="3584" spans="4:8">
      <c r="D3584" s="168"/>
      <c r="E3584" s="201"/>
      <c r="F3584" s="170"/>
      <c r="G3584" s="171"/>
      <c r="H3584" s="171"/>
    </row>
    <row r="3585" spans="4:8">
      <c r="D3585" s="168"/>
      <c r="E3585" s="201"/>
      <c r="F3585" s="170"/>
      <c r="G3585" s="171"/>
      <c r="H3585" s="171"/>
    </row>
    <row r="3586" spans="4:8">
      <c r="D3586" s="168"/>
      <c r="E3586" s="201"/>
      <c r="F3586" s="170"/>
      <c r="G3586" s="171"/>
      <c r="H3586" s="171"/>
    </row>
    <row r="3587" spans="4:8">
      <c r="D3587" s="168"/>
      <c r="E3587" s="201"/>
      <c r="F3587" s="170"/>
      <c r="G3587" s="171"/>
      <c r="H3587" s="171"/>
    </row>
    <row r="3588" spans="4:8">
      <c r="D3588" s="168"/>
      <c r="E3588" s="201"/>
      <c r="F3588" s="170"/>
      <c r="G3588" s="171"/>
      <c r="H3588" s="171"/>
    </row>
    <row r="3589" spans="4:8">
      <c r="D3589" s="168"/>
      <c r="E3589" s="201"/>
      <c r="F3589" s="170"/>
      <c r="G3589" s="171"/>
      <c r="H3589" s="171"/>
    </row>
    <row r="3590" spans="4:8">
      <c r="D3590" s="168"/>
      <c r="E3590" s="201"/>
      <c r="F3590" s="170"/>
      <c r="G3590" s="171"/>
      <c r="H3590" s="171"/>
    </row>
    <row r="3591" spans="4:8">
      <c r="D3591" s="168"/>
      <c r="E3591" s="201"/>
      <c r="F3591" s="170"/>
      <c r="G3591" s="171"/>
      <c r="H3591" s="171"/>
    </row>
    <row r="3592" spans="4:8">
      <c r="D3592" s="168"/>
      <c r="E3592" s="201"/>
      <c r="F3592" s="170"/>
      <c r="G3592" s="171"/>
      <c r="H3592" s="171"/>
    </row>
    <row r="3593" spans="4:8">
      <c r="D3593" s="168"/>
      <c r="E3593" s="201"/>
      <c r="F3593" s="170"/>
      <c r="G3593" s="171"/>
      <c r="H3593" s="171"/>
    </row>
    <row r="3594" spans="4:8">
      <c r="D3594" s="168"/>
      <c r="E3594" s="201"/>
      <c r="F3594" s="170"/>
      <c r="G3594" s="171"/>
      <c r="H3594" s="171"/>
    </row>
    <row r="3595" spans="4:8">
      <c r="D3595" s="168"/>
      <c r="E3595" s="201"/>
      <c r="F3595" s="170"/>
      <c r="G3595" s="171"/>
      <c r="H3595" s="171"/>
    </row>
    <row r="3596" spans="4:8">
      <c r="D3596" s="168"/>
      <c r="E3596" s="201"/>
      <c r="F3596" s="170"/>
      <c r="G3596" s="171"/>
      <c r="H3596" s="171"/>
    </row>
    <row r="3597" spans="4:8">
      <c r="D3597" s="168"/>
      <c r="E3597" s="201"/>
      <c r="F3597" s="170"/>
      <c r="G3597" s="171"/>
      <c r="H3597" s="171"/>
    </row>
    <row r="3598" spans="4:8">
      <c r="D3598" s="168"/>
      <c r="E3598" s="201"/>
      <c r="F3598" s="170"/>
      <c r="G3598" s="171"/>
      <c r="H3598" s="171"/>
    </row>
    <row r="3599" spans="4:8">
      <c r="D3599" s="168"/>
      <c r="E3599" s="201"/>
      <c r="F3599" s="170"/>
      <c r="G3599" s="171"/>
      <c r="H3599" s="171"/>
    </row>
    <row r="3600" spans="4:8">
      <c r="D3600" s="168"/>
      <c r="E3600" s="201"/>
      <c r="F3600" s="170"/>
      <c r="G3600" s="171"/>
      <c r="H3600" s="171"/>
    </row>
    <row r="3601" spans="4:8">
      <c r="D3601" s="168"/>
      <c r="E3601" s="201"/>
      <c r="F3601" s="170"/>
      <c r="G3601" s="171"/>
      <c r="H3601" s="171"/>
    </row>
    <row r="3602" spans="4:8">
      <c r="D3602" s="168"/>
      <c r="E3602" s="201"/>
      <c r="F3602" s="170"/>
      <c r="G3602" s="171"/>
      <c r="H3602" s="171"/>
    </row>
    <row r="3603" spans="4:8">
      <c r="D3603" s="168"/>
      <c r="E3603" s="201"/>
      <c r="F3603" s="170"/>
      <c r="G3603" s="171"/>
      <c r="H3603" s="171"/>
    </row>
    <row r="3604" spans="4:8">
      <c r="D3604" s="168"/>
      <c r="E3604" s="201"/>
      <c r="F3604" s="170"/>
      <c r="G3604" s="171"/>
      <c r="H3604" s="171"/>
    </row>
    <row r="3605" spans="4:8">
      <c r="D3605" s="168"/>
      <c r="E3605" s="201"/>
      <c r="F3605" s="170"/>
      <c r="G3605" s="171"/>
      <c r="H3605" s="171"/>
    </row>
    <row r="3606" spans="4:8">
      <c r="D3606" s="168"/>
      <c r="E3606" s="201"/>
      <c r="F3606" s="170"/>
      <c r="G3606" s="171"/>
      <c r="H3606" s="171"/>
    </row>
    <row r="3607" spans="4:8">
      <c r="D3607" s="168"/>
      <c r="E3607" s="201"/>
      <c r="F3607" s="170"/>
      <c r="G3607" s="171"/>
      <c r="H3607" s="171"/>
    </row>
    <row r="3608" spans="4:8">
      <c r="D3608" s="168"/>
      <c r="E3608" s="201"/>
      <c r="F3608" s="170"/>
      <c r="G3608" s="171"/>
      <c r="H3608" s="171"/>
    </row>
    <row r="3609" spans="4:8">
      <c r="D3609" s="168"/>
      <c r="E3609" s="201"/>
      <c r="F3609" s="170"/>
      <c r="G3609" s="171"/>
      <c r="H3609" s="171"/>
    </row>
    <row r="3610" spans="4:8">
      <c r="D3610" s="168"/>
      <c r="E3610" s="201"/>
      <c r="F3610" s="170"/>
      <c r="G3610" s="171"/>
      <c r="H3610" s="171"/>
    </row>
    <row r="3611" spans="4:8">
      <c r="D3611" s="168"/>
      <c r="E3611" s="201"/>
      <c r="F3611" s="170"/>
      <c r="G3611" s="171"/>
      <c r="H3611" s="171"/>
    </row>
    <row r="3612" spans="4:8">
      <c r="D3612" s="168"/>
      <c r="E3612" s="201"/>
      <c r="F3612" s="170"/>
      <c r="G3612" s="171"/>
      <c r="H3612" s="171"/>
    </row>
    <row r="3613" spans="4:8">
      <c r="D3613" s="168"/>
      <c r="E3613" s="201"/>
      <c r="F3613" s="170"/>
      <c r="G3613" s="171"/>
      <c r="H3613" s="171"/>
    </row>
    <row r="3614" spans="4:8">
      <c r="D3614" s="168"/>
      <c r="E3614" s="201"/>
      <c r="F3614" s="170"/>
      <c r="G3614" s="171"/>
      <c r="H3614" s="171"/>
    </row>
    <row r="3615" spans="4:8">
      <c r="D3615" s="168"/>
      <c r="E3615" s="201"/>
      <c r="F3615" s="170"/>
      <c r="G3615" s="171"/>
      <c r="H3615" s="171"/>
    </row>
    <row r="3616" spans="4:8">
      <c r="D3616" s="168"/>
      <c r="E3616" s="201"/>
      <c r="F3616" s="170"/>
      <c r="G3616" s="171"/>
      <c r="H3616" s="171"/>
    </row>
    <row r="3617" spans="4:8">
      <c r="D3617" s="168"/>
      <c r="E3617" s="201"/>
      <c r="F3617" s="170"/>
      <c r="G3617" s="171"/>
      <c r="H3617" s="171"/>
    </row>
    <row r="3618" spans="4:8">
      <c r="D3618" s="168"/>
      <c r="E3618" s="201"/>
      <c r="F3618" s="170"/>
      <c r="G3618" s="171"/>
      <c r="H3618" s="171"/>
    </row>
    <row r="3619" spans="4:8">
      <c r="D3619" s="168"/>
      <c r="E3619" s="201"/>
      <c r="F3619" s="170"/>
      <c r="G3619" s="171"/>
      <c r="H3619" s="171"/>
    </row>
    <row r="3620" spans="4:8">
      <c r="D3620" s="168"/>
      <c r="E3620" s="201"/>
      <c r="F3620" s="170"/>
      <c r="G3620" s="171"/>
      <c r="H3620" s="171"/>
    </row>
    <row r="3621" spans="4:8">
      <c r="D3621" s="168"/>
      <c r="E3621" s="201"/>
      <c r="F3621" s="170"/>
      <c r="G3621" s="171"/>
      <c r="H3621" s="171"/>
    </row>
    <row r="3622" spans="4:8">
      <c r="D3622" s="168"/>
      <c r="E3622" s="201"/>
      <c r="F3622" s="170"/>
      <c r="G3622" s="171"/>
      <c r="H3622" s="171"/>
    </row>
    <row r="3623" spans="4:8">
      <c r="D3623" s="168"/>
      <c r="E3623" s="201"/>
      <c r="F3623" s="170"/>
      <c r="G3623" s="171"/>
      <c r="H3623" s="171"/>
    </row>
    <row r="3624" spans="4:8">
      <c r="D3624" s="168"/>
      <c r="E3624" s="201"/>
      <c r="F3624" s="170"/>
      <c r="G3624" s="171"/>
      <c r="H3624" s="171"/>
    </row>
    <row r="3625" spans="4:8">
      <c r="D3625" s="168"/>
      <c r="E3625" s="201"/>
      <c r="F3625" s="170"/>
      <c r="G3625" s="171"/>
      <c r="H3625" s="171"/>
    </row>
    <row r="3626" spans="4:8">
      <c r="D3626" s="168"/>
      <c r="E3626" s="201"/>
      <c r="F3626" s="170"/>
      <c r="G3626" s="171"/>
      <c r="H3626" s="171"/>
    </row>
    <row r="3627" spans="4:8">
      <c r="D3627" s="168"/>
      <c r="E3627" s="201"/>
      <c r="F3627" s="170"/>
      <c r="G3627" s="171"/>
      <c r="H3627" s="171"/>
    </row>
    <row r="3628" spans="4:8">
      <c r="D3628" s="168"/>
      <c r="E3628" s="201"/>
      <c r="F3628" s="170"/>
      <c r="G3628" s="171"/>
      <c r="H3628" s="171"/>
    </row>
    <row r="3629" spans="4:8">
      <c r="D3629" s="168"/>
      <c r="E3629" s="201"/>
      <c r="F3629" s="170"/>
      <c r="G3629" s="171"/>
      <c r="H3629" s="171"/>
    </row>
    <row r="3630" spans="4:8">
      <c r="D3630" s="168"/>
      <c r="E3630" s="201"/>
      <c r="F3630" s="170"/>
      <c r="G3630" s="171"/>
      <c r="H3630" s="171"/>
    </row>
    <row r="3631" spans="4:8">
      <c r="D3631" s="168"/>
      <c r="E3631" s="201"/>
      <c r="F3631" s="170"/>
      <c r="G3631" s="171"/>
      <c r="H3631" s="171"/>
    </row>
    <row r="3632" spans="4:8">
      <c r="D3632" s="168"/>
      <c r="E3632" s="201"/>
      <c r="F3632" s="170"/>
      <c r="G3632" s="171"/>
      <c r="H3632" s="171"/>
    </row>
    <row r="3633" spans="4:8">
      <c r="D3633" s="168"/>
      <c r="E3633" s="201"/>
      <c r="F3633" s="170"/>
      <c r="G3633" s="171"/>
      <c r="H3633" s="171"/>
    </row>
    <row r="3634" spans="4:8">
      <c r="D3634" s="168"/>
      <c r="E3634" s="201"/>
      <c r="F3634" s="170"/>
      <c r="G3634" s="171"/>
      <c r="H3634" s="171"/>
    </row>
    <row r="3635" spans="4:8">
      <c r="D3635" s="168"/>
      <c r="E3635" s="201"/>
      <c r="F3635" s="170"/>
      <c r="G3635" s="171"/>
      <c r="H3635" s="171"/>
    </row>
    <row r="3636" spans="4:8">
      <c r="D3636" s="168"/>
      <c r="E3636" s="201"/>
      <c r="F3636" s="170"/>
      <c r="G3636" s="171"/>
      <c r="H3636" s="171"/>
    </row>
    <row r="3637" spans="4:8">
      <c r="D3637" s="168"/>
      <c r="E3637" s="201"/>
      <c r="F3637" s="170"/>
      <c r="G3637" s="171"/>
      <c r="H3637" s="171"/>
    </row>
    <row r="3638" spans="4:8">
      <c r="D3638" s="168"/>
      <c r="E3638" s="201"/>
      <c r="F3638" s="170"/>
      <c r="G3638" s="171"/>
      <c r="H3638" s="171"/>
    </row>
    <row r="3639" spans="4:8">
      <c r="D3639" s="168"/>
      <c r="E3639" s="201"/>
      <c r="F3639" s="170"/>
      <c r="G3639" s="171"/>
      <c r="H3639" s="171"/>
    </row>
    <row r="3640" spans="4:8">
      <c r="D3640" s="168"/>
      <c r="E3640" s="201"/>
      <c r="F3640" s="170"/>
      <c r="G3640" s="171"/>
      <c r="H3640" s="171"/>
    </row>
    <row r="3641" spans="4:8">
      <c r="D3641" s="168"/>
      <c r="E3641" s="201"/>
      <c r="F3641" s="170"/>
      <c r="G3641" s="171"/>
      <c r="H3641" s="171"/>
    </row>
    <row r="3642" spans="4:8">
      <c r="D3642" s="168"/>
      <c r="E3642" s="201"/>
      <c r="F3642" s="170"/>
      <c r="G3642" s="171"/>
      <c r="H3642" s="171"/>
    </row>
    <row r="3643" spans="4:8">
      <c r="D3643" s="168"/>
      <c r="E3643" s="201"/>
      <c r="F3643" s="170"/>
      <c r="G3643" s="171"/>
      <c r="H3643" s="171"/>
    </row>
    <row r="3644" spans="4:8">
      <c r="D3644" s="168"/>
      <c r="E3644" s="201"/>
      <c r="F3644" s="170"/>
      <c r="G3644" s="171"/>
      <c r="H3644" s="171"/>
    </row>
    <row r="3645" spans="4:8">
      <c r="D3645" s="168"/>
      <c r="E3645" s="201"/>
      <c r="F3645" s="170"/>
      <c r="G3645" s="171"/>
      <c r="H3645" s="171"/>
    </row>
    <row r="3646" spans="4:8">
      <c r="D3646" s="168"/>
      <c r="E3646" s="201"/>
      <c r="F3646" s="170"/>
      <c r="G3646" s="171"/>
      <c r="H3646" s="171"/>
    </row>
    <row r="3647" spans="4:8">
      <c r="D3647" s="168"/>
      <c r="E3647" s="201"/>
      <c r="F3647" s="170"/>
      <c r="G3647" s="171"/>
      <c r="H3647" s="171"/>
    </row>
    <row r="3648" spans="4:8">
      <c r="D3648" s="168"/>
      <c r="E3648" s="201"/>
      <c r="F3648" s="170"/>
      <c r="G3648" s="171"/>
      <c r="H3648" s="171"/>
    </row>
    <row r="3649" spans="4:8">
      <c r="D3649" s="168"/>
      <c r="E3649" s="201"/>
      <c r="F3649" s="170"/>
      <c r="G3649" s="171"/>
      <c r="H3649" s="171"/>
    </row>
    <row r="3650" spans="4:8">
      <c r="D3650" s="168"/>
      <c r="E3650" s="201"/>
      <c r="F3650" s="170"/>
      <c r="G3650" s="171"/>
      <c r="H3650" s="171"/>
    </row>
    <row r="3651" spans="4:8">
      <c r="D3651" s="168"/>
      <c r="E3651" s="201"/>
      <c r="F3651" s="170"/>
      <c r="G3651" s="171"/>
      <c r="H3651" s="171"/>
    </row>
    <row r="3652" spans="4:8">
      <c r="D3652" s="168"/>
      <c r="E3652" s="201"/>
      <c r="F3652" s="170"/>
      <c r="G3652" s="171"/>
      <c r="H3652" s="171"/>
    </row>
    <row r="3653" spans="4:8">
      <c r="D3653" s="168"/>
      <c r="E3653" s="201"/>
      <c r="F3653" s="170"/>
      <c r="G3653" s="171"/>
      <c r="H3653" s="171"/>
    </row>
    <row r="3654" spans="4:8">
      <c r="D3654" s="168"/>
      <c r="E3654" s="201"/>
      <c r="F3654" s="170"/>
      <c r="G3654" s="171"/>
      <c r="H3654" s="171"/>
    </row>
    <row r="3655" spans="4:8">
      <c r="D3655" s="168"/>
      <c r="E3655" s="201"/>
      <c r="F3655" s="170"/>
      <c r="G3655" s="171"/>
      <c r="H3655" s="171"/>
    </row>
    <row r="3656" spans="4:8">
      <c r="D3656" s="168"/>
      <c r="E3656" s="201"/>
      <c r="F3656" s="170"/>
      <c r="G3656" s="171"/>
      <c r="H3656" s="171"/>
    </row>
    <row r="3657" spans="4:8">
      <c r="D3657" s="168"/>
      <c r="E3657" s="201"/>
      <c r="F3657" s="170"/>
      <c r="G3657" s="171"/>
      <c r="H3657" s="171"/>
    </row>
    <row r="3658" spans="4:8">
      <c r="D3658" s="168"/>
      <c r="E3658" s="201"/>
      <c r="F3658" s="170"/>
      <c r="G3658" s="171"/>
      <c r="H3658" s="171"/>
    </row>
    <row r="3659" spans="4:8">
      <c r="D3659" s="168"/>
      <c r="E3659" s="201"/>
      <c r="F3659" s="170"/>
      <c r="G3659" s="171"/>
      <c r="H3659" s="171"/>
    </row>
    <row r="3660" spans="4:8">
      <c r="D3660" s="168"/>
      <c r="E3660" s="201"/>
      <c r="F3660" s="170"/>
      <c r="G3660" s="171"/>
      <c r="H3660" s="171"/>
    </row>
    <row r="3661" spans="4:8">
      <c r="D3661" s="168"/>
      <c r="E3661" s="201"/>
      <c r="F3661" s="170"/>
      <c r="G3661" s="171"/>
      <c r="H3661" s="171"/>
    </row>
    <row r="3662" spans="4:8">
      <c r="D3662" s="168"/>
      <c r="E3662" s="201"/>
      <c r="F3662" s="170"/>
      <c r="G3662" s="171"/>
      <c r="H3662" s="171"/>
    </row>
    <row r="3663" spans="4:8">
      <c r="D3663" s="168"/>
      <c r="E3663" s="201"/>
      <c r="F3663" s="170"/>
      <c r="G3663" s="171"/>
      <c r="H3663" s="171"/>
    </row>
    <row r="3664" spans="4:8">
      <c r="D3664" s="168"/>
      <c r="E3664" s="201"/>
      <c r="F3664" s="170"/>
      <c r="G3664" s="171"/>
      <c r="H3664" s="171"/>
    </row>
    <row r="3665" spans="4:8">
      <c r="D3665" s="168"/>
      <c r="E3665" s="201"/>
      <c r="F3665" s="170"/>
      <c r="G3665" s="171"/>
      <c r="H3665" s="171"/>
    </row>
    <row r="3666" spans="4:8">
      <c r="D3666" s="168"/>
      <c r="E3666" s="201"/>
      <c r="F3666" s="170"/>
      <c r="G3666" s="171"/>
      <c r="H3666" s="171"/>
    </row>
    <row r="3667" spans="4:8">
      <c r="D3667" s="168"/>
      <c r="E3667" s="201"/>
      <c r="F3667" s="170"/>
      <c r="G3667" s="171"/>
      <c r="H3667" s="171"/>
    </row>
    <row r="3668" spans="4:8">
      <c r="D3668" s="168"/>
      <c r="E3668" s="201"/>
      <c r="F3668" s="170"/>
      <c r="G3668" s="171"/>
      <c r="H3668" s="171"/>
    </row>
    <row r="3669" spans="4:8">
      <c r="D3669" s="168"/>
      <c r="E3669" s="201"/>
      <c r="F3669" s="170"/>
      <c r="G3669" s="171"/>
      <c r="H3669" s="171"/>
    </row>
    <row r="3670" spans="4:8">
      <c r="D3670" s="168"/>
      <c r="E3670" s="201"/>
      <c r="F3670" s="170"/>
      <c r="G3670" s="171"/>
      <c r="H3670" s="171"/>
    </row>
    <row r="3671" spans="4:8">
      <c r="D3671" s="168"/>
      <c r="E3671" s="201"/>
      <c r="F3671" s="170"/>
      <c r="G3671" s="171"/>
      <c r="H3671" s="171"/>
    </row>
    <row r="3672" spans="4:8">
      <c r="D3672" s="168"/>
      <c r="E3672" s="201"/>
      <c r="F3672" s="170"/>
      <c r="G3672" s="171"/>
      <c r="H3672" s="171"/>
    </row>
    <row r="3673" spans="4:8">
      <c r="D3673" s="168"/>
      <c r="E3673" s="201"/>
      <c r="F3673" s="170"/>
      <c r="G3673" s="171"/>
      <c r="H3673" s="171"/>
    </row>
    <row r="3674" spans="4:8">
      <c r="D3674" s="168"/>
      <c r="E3674" s="201"/>
      <c r="F3674" s="170"/>
      <c r="G3674" s="171"/>
      <c r="H3674" s="171"/>
    </row>
    <row r="3675" spans="4:8">
      <c r="D3675" s="168"/>
      <c r="E3675" s="201"/>
      <c r="F3675" s="170"/>
      <c r="G3675" s="171"/>
      <c r="H3675" s="171"/>
    </row>
    <row r="3676" spans="4:8">
      <c r="D3676" s="168"/>
      <c r="E3676" s="201"/>
      <c r="F3676" s="170"/>
      <c r="G3676" s="171"/>
      <c r="H3676" s="171"/>
    </row>
    <row r="3677" spans="4:8">
      <c r="D3677" s="168"/>
      <c r="E3677" s="201"/>
      <c r="F3677" s="170"/>
      <c r="G3677" s="171"/>
      <c r="H3677" s="171"/>
    </row>
    <row r="3678" spans="4:8">
      <c r="D3678" s="168"/>
      <c r="E3678" s="201"/>
      <c r="F3678" s="170"/>
      <c r="G3678" s="171"/>
      <c r="H3678" s="171"/>
    </row>
    <row r="3679" spans="4:8">
      <c r="D3679" s="168"/>
      <c r="E3679" s="201"/>
      <c r="F3679" s="170"/>
      <c r="G3679" s="171"/>
      <c r="H3679" s="171"/>
    </row>
    <row r="3680" spans="4:8">
      <c r="D3680" s="168"/>
      <c r="E3680" s="201"/>
      <c r="F3680" s="170"/>
      <c r="G3680" s="171"/>
      <c r="H3680" s="171"/>
    </row>
    <row r="3681" spans="4:8">
      <c r="D3681" s="168"/>
      <c r="E3681" s="201"/>
      <c r="F3681" s="170"/>
      <c r="G3681" s="171"/>
      <c r="H3681" s="171"/>
    </row>
    <row r="3682" spans="4:8">
      <c r="D3682" s="168"/>
      <c r="E3682" s="201"/>
      <c r="F3682" s="170"/>
      <c r="G3682" s="171"/>
      <c r="H3682" s="171"/>
    </row>
    <row r="3683" spans="4:8">
      <c r="D3683" s="168"/>
      <c r="E3683" s="201"/>
      <c r="F3683" s="170"/>
      <c r="G3683" s="171"/>
      <c r="H3683" s="171"/>
    </row>
    <row r="3684" spans="4:8">
      <c r="D3684" s="168"/>
      <c r="E3684" s="201"/>
      <c r="F3684" s="170"/>
      <c r="G3684" s="171"/>
      <c r="H3684" s="171"/>
    </row>
    <row r="3685" spans="4:8">
      <c r="D3685" s="168"/>
      <c r="E3685" s="201"/>
      <c r="F3685" s="170"/>
      <c r="G3685" s="171"/>
      <c r="H3685" s="171"/>
    </row>
    <row r="3686" spans="4:8">
      <c r="D3686" s="168"/>
      <c r="E3686" s="201"/>
      <c r="F3686" s="170"/>
      <c r="G3686" s="171"/>
      <c r="H3686" s="171"/>
    </row>
    <row r="3687" spans="4:8">
      <c r="D3687" s="168"/>
      <c r="E3687" s="201"/>
      <c r="F3687" s="170"/>
      <c r="G3687" s="171"/>
      <c r="H3687" s="171"/>
    </row>
    <row r="3688" spans="4:8">
      <c r="D3688" s="168"/>
      <c r="E3688" s="201"/>
      <c r="F3688" s="170"/>
      <c r="G3688" s="171"/>
      <c r="H3688" s="171"/>
    </row>
    <row r="3689" spans="4:8">
      <c r="D3689" s="168"/>
      <c r="E3689" s="201"/>
      <c r="F3689" s="170"/>
      <c r="G3689" s="171"/>
      <c r="H3689" s="171"/>
    </row>
    <row r="3690" spans="4:8">
      <c r="D3690" s="168"/>
      <c r="E3690" s="201"/>
      <c r="F3690" s="170"/>
      <c r="G3690" s="171"/>
      <c r="H3690" s="171"/>
    </row>
    <row r="3691" spans="4:8">
      <c r="D3691" s="168"/>
      <c r="E3691" s="201"/>
      <c r="F3691" s="170"/>
      <c r="G3691" s="171"/>
      <c r="H3691" s="171"/>
    </row>
    <row r="3692" spans="4:8">
      <c r="D3692" s="168"/>
      <c r="E3692" s="201"/>
      <c r="F3692" s="170"/>
      <c r="G3692" s="171"/>
      <c r="H3692" s="171"/>
    </row>
    <row r="3693" spans="4:8">
      <c r="D3693" s="168"/>
      <c r="E3693" s="201"/>
      <c r="F3693" s="170"/>
      <c r="G3693" s="171"/>
      <c r="H3693" s="171"/>
    </row>
    <row r="3694" spans="4:8">
      <c r="D3694" s="168"/>
      <c r="E3694" s="201"/>
      <c r="F3694" s="170"/>
      <c r="G3694" s="171"/>
      <c r="H3694" s="171"/>
    </row>
    <row r="3695" spans="4:8">
      <c r="D3695" s="168"/>
      <c r="E3695" s="201"/>
      <c r="F3695" s="170"/>
      <c r="G3695" s="171"/>
      <c r="H3695" s="171"/>
    </row>
    <row r="3696" spans="4:8">
      <c r="D3696" s="168"/>
      <c r="E3696" s="201"/>
      <c r="F3696" s="170"/>
      <c r="G3696" s="171"/>
      <c r="H3696" s="171"/>
    </row>
    <row r="3697" spans="4:8">
      <c r="D3697" s="168"/>
      <c r="E3697" s="201"/>
      <c r="F3697" s="170"/>
      <c r="G3697" s="171"/>
      <c r="H3697" s="171"/>
    </row>
    <row r="3698" spans="4:8">
      <c r="D3698" s="168"/>
      <c r="E3698" s="201"/>
      <c r="F3698" s="170"/>
      <c r="G3698" s="171"/>
      <c r="H3698" s="171"/>
    </row>
    <row r="3699" spans="4:8">
      <c r="D3699" s="168"/>
      <c r="E3699" s="201"/>
      <c r="F3699" s="170"/>
      <c r="G3699" s="171"/>
      <c r="H3699" s="171"/>
    </row>
    <row r="3700" spans="4:8">
      <c r="D3700" s="168"/>
      <c r="E3700" s="201"/>
      <c r="F3700" s="170"/>
      <c r="G3700" s="171"/>
      <c r="H3700" s="171"/>
    </row>
    <row r="3701" spans="4:8">
      <c r="D3701" s="168"/>
      <c r="E3701" s="201"/>
      <c r="F3701" s="170"/>
      <c r="G3701" s="171"/>
      <c r="H3701" s="171"/>
    </row>
    <row r="3702" spans="4:8">
      <c r="D3702" s="168"/>
      <c r="E3702" s="201"/>
      <c r="F3702" s="170"/>
      <c r="G3702" s="171"/>
      <c r="H3702" s="171"/>
    </row>
    <row r="3703" spans="4:8">
      <c r="D3703" s="168"/>
      <c r="E3703" s="201"/>
      <c r="F3703" s="170"/>
      <c r="G3703" s="171"/>
      <c r="H3703" s="171"/>
    </row>
    <row r="3704" spans="4:8">
      <c r="D3704" s="168"/>
      <c r="E3704" s="201"/>
      <c r="F3704" s="170"/>
      <c r="G3704" s="171"/>
      <c r="H3704" s="171"/>
    </row>
    <row r="3705" spans="4:8">
      <c r="D3705" s="168"/>
      <c r="E3705" s="201"/>
      <c r="F3705" s="170"/>
      <c r="G3705" s="171"/>
      <c r="H3705" s="171"/>
    </row>
    <row r="3706" spans="4:8">
      <c r="D3706" s="168"/>
      <c r="E3706" s="201"/>
      <c r="F3706" s="170"/>
      <c r="G3706" s="171"/>
      <c r="H3706" s="171"/>
    </row>
    <row r="3707" spans="4:8">
      <c r="D3707" s="168"/>
      <c r="E3707" s="201"/>
      <c r="F3707" s="170"/>
      <c r="G3707" s="171"/>
      <c r="H3707" s="171"/>
    </row>
    <row r="3708" spans="4:8">
      <c r="D3708" s="168"/>
      <c r="E3708" s="201"/>
      <c r="F3708" s="170"/>
      <c r="G3708" s="171"/>
      <c r="H3708" s="171"/>
    </row>
    <row r="3709" spans="4:8">
      <c r="D3709" s="168"/>
      <c r="E3709" s="201"/>
      <c r="F3709" s="170"/>
      <c r="G3709" s="171"/>
      <c r="H3709" s="171"/>
    </row>
    <row r="3710" spans="4:8">
      <c r="D3710" s="168"/>
      <c r="E3710" s="201"/>
      <c r="F3710" s="170"/>
      <c r="G3710" s="171"/>
      <c r="H3710" s="171"/>
    </row>
    <row r="3711" spans="4:8">
      <c r="D3711" s="168"/>
      <c r="E3711" s="201"/>
      <c r="F3711" s="170"/>
      <c r="G3711" s="171"/>
      <c r="H3711" s="171"/>
    </row>
    <row r="3712" spans="4:8">
      <c r="D3712" s="168"/>
      <c r="E3712" s="201"/>
      <c r="F3712" s="170"/>
      <c r="G3712" s="171"/>
      <c r="H3712" s="171"/>
    </row>
    <row r="3713" spans="4:8">
      <c r="D3713" s="168"/>
      <c r="E3713" s="201"/>
      <c r="F3713" s="170"/>
      <c r="G3713" s="171"/>
      <c r="H3713" s="171"/>
    </row>
    <row r="3714" spans="4:8">
      <c r="D3714" s="168"/>
      <c r="E3714" s="201"/>
      <c r="F3714" s="170"/>
      <c r="G3714" s="171"/>
      <c r="H3714" s="171"/>
    </row>
    <row r="3715" spans="4:8">
      <c r="D3715" s="168"/>
      <c r="E3715" s="201"/>
      <c r="F3715" s="170"/>
      <c r="G3715" s="171"/>
      <c r="H3715" s="171"/>
    </row>
    <row r="3716" spans="4:8">
      <c r="D3716" s="168"/>
      <c r="E3716" s="201"/>
      <c r="F3716" s="170"/>
      <c r="G3716" s="171"/>
      <c r="H3716" s="171"/>
    </row>
    <row r="3717" spans="4:8">
      <c r="D3717" s="168"/>
      <c r="E3717" s="201"/>
      <c r="F3717" s="170"/>
      <c r="G3717" s="171"/>
      <c r="H3717" s="171"/>
    </row>
    <row r="3718" spans="4:8">
      <c r="D3718" s="168"/>
      <c r="E3718" s="201"/>
      <c r="F3718" s="170"/>
      <c r="G3718" s="171"/>
      <c r="H3718" s="171"/>
    </row>
    <row r="3719" spans="4:8">
      <c r="D3719" s="168"/>
      <c r="E3719" s="201"/>
      <c r="F3719" s="170"/>
      <c r="G3719" s="171"/>
      <c r="H3719" s="171"/>
    </row>
    <row r="3720" spans="4:8">
      <c r="D3720" s="168"/>
      <c r="E3720" s="201"/>
      <c r="F3720" s="170"/>
      <c r="G3720" s="171"/>
      <c r="H3720" s="171"/>
    </row>
    <row r="3721" spans="4:8">
      <c r="D3721" s="168"/>
      <c r="E3721" s="201"/>
      <c r="F3721" s="170"/>
      <c r="G3721" s="171"/>
      <c r="H3721" s="171"/>
    </row>
    <row r="3722" spans="4:8">
      <c r="D3722" s="168"/>
      <c r="E3722" s="201"/>
      <c r="F3722" s="170"/>
      <c r="G3722" s="171"/>
      <c r="H3722" s="171"/>
    </row>
    <row r="3723" spans="4:8">
      <c r="D3723" s="168"/>
      <c r="E3723" s="201"/>
      <c r="F3723" s="170"/>
      <c r="G3723" s="171"/>
      <c r="H3723" s="171"/>
    </row>
    <row r="3724" spans="4:8">
      <c r="D3724" s="168"/>
      <c r="E3724" s="201"/>
      <c r="F3724" s="170"/>
      <c r="G3724" s="171"/>
      <c r="H3724" s="171"/>
    </row>
    <row r="3725" spans="4:8">
      <c r="D3725" s="168"/>
      <c r="E3725" s="201"/>
      <c r="F3725" s="170"/>
      <c r="G3725" s="171"/>
      <c r="H3725" s="171"/>
    </row>
    <row r="3726" spans="4:8">
      <c r="D3726" s="168"/>
      <c r="E3726" s="201"/>
      <c r="F3726" s="170"/>
      <c r="G3726" s="171"/>
      <c r="H3726" s="171"/>
    </row>
    <row r="3727" spans="4:8">
      <c r="D3727" s="168"/>
      <c r="E3727" s="201"/>
      <c r="F3727" s="170"/>
      <c r="G3727" s="171"/>
      <c r="H3727" s="171"/>
    </row>
    <row r="3728" spans="4:8">
      <c r="D3728" s="168"/>
      <c r="E3728" s="201"/>
      <c r="F3728" s="170"/>
      <c r="G3728" s="171"/>
      <c r="H3728" s="171"/>
    </row>
    <row r="3729" spans="4:8">
      <c r="D3729" s="168"/>
      <c r="E3729" s="201"/>
      <c r="F3729" s="170"/>
      <c r="G3729" s="171"/>
      <c r="H3729" s="171"/>
    </row>
    <row r="3730" spans="4:8">
      <c r="D3730" s="168"/>
      <c r="E3730" s="201"/>
      <c r="F3730" s="170"/>
      <c r="G3730" s="171"/>
      <c r="H3730" s="171"/>
    </row>
    <row r="3731" spans="4:8">
      <c r="D3731" s="168"/>
      <c r="E3731" s="201"/>
      <c r="F3731" s="170"/>
      <c r="G3731" s="171"/>
      <c r="H3731" s="171"/>
    </row>
    <row r="3732" spans="4:8">
      <c r="D3732" s="168"/>
      <c r="E3732" s="201"/>
      <c r="F3732" s="170"/>
      <c r="G3732" s="171"/>
      <c r="H3732" s="171"/>
    </row>
    <row r="3733" spans="4:8">
      <c r="D3733" s="168"/>
      <c r="E3733" s="201"/>
      <c r="F3733" s="170"/>
      <c r="G3733" s="171"/>
      <c r="H3733" s="171"/>
    </row>
    <row r="3734" spans="4:8">
      <c r="D3734" s="168"/>
      <c r="E3734" s="201"/>
      <c r="F3734" s="170"/>
      <c r="G3734" s="171"/>
      <c r="H3734" s="171"/>
    </row>
    <row r="3735" spans="4:8">
      <c r="D3735" s="168"/>
      <c r="E3735" s="201"/>
      <c r="F3735" s="170"/>
      <c r="G3735" s="171"/>
      <c r="H3735" s="171"/>
    </row>
    <row r="3736" spans="4:8">
      <c r="D3736" s="168"/>
      <c r="E3736" s="201"/>
      <c r="F3736" s="170"/>
      <c r="G3736" s="171"/>
      <c r="H3736" s="171"/>
    </row>
    <row r="3737" spans="4:8">
      <c r="D3737" s="168"/>
      <c r="E3737" s="201"/>
      <c r="F3737" s="170"/>
      <c r="G3737" s="171"/>
      <c r="H3737" s="171"/>
    </row>
    <row r="3738" spans="4:8">
      <c r="D3738" s="168"/>
      <c r="E3738" s="201"/>
      <c r="F3738" s="170"/>
      <c r="G3738" s="171"/>
      <c r="H3738" s="171"/>
    </row>
    <row r="3739" spans="4:8">
      <c r="D3739" s="168"/>
      <c r="E3739" s="201"/>
      <c r="F3739" s="170"/>
      <c r="G3739" s="171"/>
      <c r="H3739" s="171"/>
    </row>
    <row r="3740" spans="4:8">
      <c r="D3740" s="168"/>
      <c r="E3740" s="201"/>
      <c r="F3740" s="170"/>
      <c r="G3740" s="171"/>
      <c r="H3740" s="171"/>
    </row>
    <row r="3741" spans="4:8">
      <c r="D3741" s="168"/>
      <c r="E3741" s="201"/>
      <c r="F3741" s="170"/>
      <c r="G3741" s="171"/>
      <c r="H3741" s="171"/>
    </row>
    <row r="3742" spans="4:8">
      <c r="D3742" s="168"/>
      <c r="E3742" s="201"/>
      <c r="F3742" s="170"/>
      <c r="G3742" s="171"/>
      <c r="H3742" s="171"/>
    </row>
    <row r="3743" spans="4:8">
      <c r="D3743" s="168"/>
      <c r="E3743" s="201"/>
      <c r="F3743" s="170"/>
      <c r="G3743" s="171"/>
      <c r="H3743" s="171"/>
    </row>
    <row r="3744" spans="4:8">
      <c r="D3744" s="168"/>
      <c r="E3744" s="201"/>
      <c r="F3744" s="170"/>
      <c r="G3744" s="171"/>
      <c r="H3744" s="171"/>
    </row>
    <row r="3745" spans="4:8">
      <c r="D3745" s="168"/>
      <c r="E3745" s="201"/>
      <c r="F3745" s="170"/>
      <c r="G3745" s="171"/>
      <c r="H3745" s="171"/>
    </row>
    <row r="3746" spans="4:8">
      <c r="D3746" s="168"/>
      <c r="E3746" s="201"/>
      <c r="F3746" s="170"/>
      <c r="G3746" s="171"/>
      <c r="H3746" s="171"/>
    </row>
    <row r="3747" spans="4:8">
      <c r="D3747" s="168"/>
      <c r="E3747" s="201"/>
      <c r="F3747" s="170"/>
      <c r="G3747" s="171"/>
      <c r="H3747" s="171"/>
    </row>
    <row r="3748" spans="4:8">
      <c r="D3748" s="168"/>
      <c r="E3748" s="201"/>
      <c r="F3748" s="170"/>
      <c r="G3748" s="171"/>
      <c r="H3748" s="171"/>
    </row>
    <row r="3749" spans="4:8">
      <c r="D3749" s="168"/>
      <c r="E3749" s="201"/>
      <c r="F3749" s="170"/>
      <c r="G3749" s="171"/>
      <c r="H3749" s="171"/>
    </row>
    <row r="3750" spans="4:8">
      <c r="D3750" s="168"/>
      <c r="E3750" s="201"/>
      <c r="F3750" s="170"/>
      <c r="G3750" s="171"/>
      <c r="H3750" s="171"/>
    </row>
    <row r="3751" spans="4:8">
      <c r="D3751" s="168"/>
      <c r="E3751" s="201"/>
      <c r="F3751" s="170"/>
      <c r="G3751" s="171"/>
      <c r="H3751" s="171"/>
    </row>
    <row r="3752" spans="4:8">
      <c r="D3752" s="168"/>
      <c r="E3752" s="201"/>
      <c r="F3752" s="170"/>
      <c r="G3752" s="171"/>
      <c r="H3752" s="171"/>
    </row>
    <row r="3753" spans="4:8">
      <c r="D3753" s="168"/>
      <c r="E3753" s="201"/>
      <c r="F3753" s="170"/>
      <c r="G3753" s="171"/>
      <c r="H3753" s="171"/>
    </row>
    <row r="3754" spans="4:8">
      <c r="D3754" s="168"/>
      <c r="E3754" s="201"/>
      <c r="F3754" s="170"/>
      <c r="G3754" s="171"/>
      <c r="H3754" s="171"/>
    </row>
    <row r="3755" spans="4:8">
      <c r="D3755" s="168"/>
      <c r="E3755" s="201"/>
      <c r="F3755" s="170"/>
      <c r="G3755" s="171"/>
      <c r="H3755" s="171"/>
    </row>
    <row r="3756" spans="4:8">
      <c r="D3756" s="168"/>
      <c r="E3756" s="201"/>
      <c r="F3756" s="170"/>
      <c r="G3756" s="171"/>
      <c r="H3756" s="171"/>
    </row>
    <row r="3757" spans="4:8">
      <c r="D3757" s="168"/>
      <c r="E3757" s="201"/>
      <c r="F3757" s="170"/>
      <c r="G3757" s="171"/>
      <c r="H3757" s="171"/>
    </row>
    <row r="3758" spans="4:8">
      <c r="D3758" s="168"/>
      <c r="E3758" s="201"/>
      <c r="F3758" s="170"/>
      <c r="G3758" s="171"/>
      <c r="H3758" s="171"/>
    </row>
    <row r="3759" spans="4:8">
      <c r="D3759" s="168"/>
      <c r="E3759" s="201"/>
      <c r="F3759" s="170"/>
      <c r="G3759" s="171"/>
      <c r="H3759" s="171"/>
    </row>
    <row r="3760" spans="4:8">
      <c r="D3760" s="168"/>
      <c r="E3760" s="201"/>
      <c r="F3760" s="170"/>
      <c r="G3760" s="171"/>
      <c r="H3760" s="171"/>
    </row>
    <row r="3761" spans="4:8">
      <c r="D3761" s="168"/>
      <c r="E3761" s="201"/>
      <c r="F3761" s="170"/>
      <c r="G3761" s="171"/>
      <c r="H3761" s="171"/>
    </row>
    <row r="3762" spans="4:8">
      <c r="D3762" s="168"/>
      <c r="E3762" s="201"/>
      <c r="F3762" s="170"/>
      <c r="G3762" s="171"/>
      <c r="H3762" s="171"/>
    </row>
    <row r="3763" spans="4:8">
      <c r="D3763" s="168"/>
      <c r="E3763" s="201"/>
      <c r="F3763" s="170"/>
      <c r="G3763" s="171"/>
      <c r="H3763" s="171"/>
    </row>
    <row r="3764" spans="4:8">
      <c r="D3764" s="168"/>
      <c r="E3764" s="201"/>
      <c r="F3764" s="170"/>
      <c r="G3764" s="171"/>
      <c r="H3764" s="171"/>
    </row>
    <row r="3765" spans="4:8">
      <c r="D3765" s="168"/>
      <c r="E3765" s="201"/>
      <c r="F3765" s="170"/>
      <c r="G3765" s="171"/>
      <c r="H3765" s="171"/>
    </row>
    <row r="3766" spans="4:8">
      <c r="D3766" s="168"/>
      <c r="E3766" s="201"/>
      <c r="F3766" s="170"/>
      <c r="G3766" s="171"/>
      <c r="H3766" s="171"/>
    </row>
    <row r="3767" spans="4:8">
      <c r="D3767" s="168"/>
      <c r="E3767" s="201"/>
      <c r="F3767" s="170"/>
      <c r="G3767" s="171"/>
      <c r="H3767" s="171"/>
    </row>
    <row r="3768" spans="4:8">
      <c r="D3768" s="168"/>
      <c r="E3768" s="201"/>
      <c r="F3768" s="170"/>
      <c r="G3768" s="171"/>
      <c r="H3768" s="171"/>
    </row>
    <row r="3769" spans="4:8">
      <c r="D3769" s="168"/>
      <c r="E3769" s="201"/>
      <c r="F3769" s="170"/>
      <c r="G3769" s="171"/>
      <c r="H3769" s="171"/>
    </row>
    <row r="3770" spans="4:8">
      <c r="D3770" s="168"/>
      <c r="E3770" s="201"/>
      <c r="F3770" s="170"/>
      <c r="G3770" s="171"/>
      <c r="H3770" s="171"/>
    </row>
    <row r="3771" spans="4:8">
      <c r="D3771" s="168"/>
      <c r="E3771" s="201"/>
      <c r="F3771" s="170"/>
      <c r="G3771" s="171"/>
      <c r="H3771" s="171"/>
    </row>
    <row r="3772" spans="4:8">
      <c r="D3772" s="168"/>
      <c r="E3772" s="201"/>
      <c r="F3772" s="170"/>
      <c r="G3772" s="171"/>
      <c r="H3772" s="171"/>
    </row>
    <row r="3773" spans="4:8">
      <c r="D3773" s="168"/>
      <c r="E3773" s="201"/>
      <c r="F3773" s="170"/>
      <c r="G3773" s="171"/>
      <c r="H3773" s="171"/>
    </row>
    <row r="3774" spans="4:8">
      <c r="D3774" s="168"/>
      <c r="E3774" s="201"/>
      <c r="F3774" s="170"/>
      <c r="G3774" s="171"/>
      <c r="H3774" s="171"/>
    </row>
    <row r="3775" spans="4:8">
      <c r="D3775" s="168"/>
      <c r="E3775" s="201"/>
      <c r="F3775" s="170"/>
      <c r="G3775" s="171"/>
      <c r="H3775" s="171"/>
    </row>
    <row r="3776" spans="4:8">
      <c r="D3776" s="168"/>
      <c r="E3776" s="201"/>
      <c r="F3776" s="170"/>
      <c r="G3776" s="171"/>
      <c r="H3776" s="171"/>
    </row>
    <row r="3777" spans="4:8">
      <c r="D3777" s="168"/>
      <c r="E3777" s="201"/>
      <c r="F3777" s="170"/>
      <c r="G3777" s="171"/>
      <c r="H3777" s="171"/>
    </row>
    <row r="3778" spans="4:8">
      <c r="D3778" s="168"/>
      <c r="E3778" s="201"/>
      <c r="F3778" s="170"/>
      <c r="G3778" s="171"/>
      <c r="H3778" s="171"/>
    </row>
    <row r="3779" spans="4:8">
      <c r="D3779" s="168"/>
      <c r="E3779" s="201"/>
      <c r="F3779" s="170"/>
      <c r="G3779" s="171"/>
      <c r="H3779" s="171"/>
    </row>
    <row r="3780" spans="4:8">
      <c r="D3780" s="168"/>
      <c r="E3780" s="201"/>
      <c r="F3780" s="170"/>
      <c r="G3780" s="171"/>
      <c r="H3780" s="171"/>
    </row>
    <row r="3781" spans="4:8">
      <c r="D3781" s="168"/>
      <c r="E3781" s="201"/>
      <c r="F3781" s="170"/>
      <c r="G3781" s="171"/>
      <c r="H3781" s="171"/>
    </row>
    <row r="3782" spans="4:8">
      <c r="D3782" s="168"/>
      <c r="E3782" s="201"/>
      <c r="F3782" s="170"/>
      <c r="G3782" s="171"/>
      <c r="H3782" s="171"/>
    </row>
    <row r="3783" spans="4:8">
      <c r="D3783" s="168"/>
      <c r="E3783" s="201"/>
      <c r="F3783" s="170"/>
      <c r="G3783" s="171"/>
      <c r="H3783" s="171"/>
    </row>
    <row r="3784" spans="4:8">
      <c r="D3784" s="168"/>
      <c r="E3784" s="201"/>
      <c r="F3784" s="170"/>
      <c r="G3784" s="171"/>
      <c r="H3784" s="171"/>
    </row>
    <row r="3785" spans="4:8">
      <c r="D3785" s="168"/>
      <c r="E3785" s="201"/>
      <c r="F3785" s="170"/>
      <c r="G3785" s="171"/>
      <c r="H3785" s="171"/>
    </row>
    <row r="3786" spans="4:8">
      <c r="D3786" s="168"/>
      <c r="E3786" s="201"/>
      <c r="F3786" s="170"/>
      <c r="G3786" s="171"/>
      <c r="H3786" s="171"/>
    </row>
    <row r="3787" spans="4:8">
      <c r="D3787" s="168"/>
      <c r="E3787" s="201"/>
      <c r="F3787" s="170"/>
      <c r="G3787" s="171"/>
      <c r="H3787" s="171"/>
    </row>
    <row r="3788" spans="4:8">
      <c r="D3788" s="168"/>
      <c r="E3788" s="201"/>
      <c r="F3788" s="170"/>
      <c r="G3788" s="171"/>
      <c r="H3788" s="171"/>
    </row>
    <row r="3789" spans="4:8">
      <c r="D3789" s="168"/>
      <c r="E3789" s="201"/>
      <c r="F3789" s="170"/>
      <c r="G3789" s="171"/>
      <c r="H3789" s="171"/>
    </row>
    <row r="3790" spans="4:8">
      <c r="D3790" s="168"/>
      <c r="E3790" s="201"/>
      <c r="F3790" s="170"/>
      <c r="G3790" s="171"/>
      <c r="H3790" s="171"/>
    </row>
    <row r="3791" spans="4:8">
      <c r="D3791" s="168"/>
      <c r="E3791" s="201"/>
      <c r="F3791" s="170"/>
      <c r="G3791" s="171"/>
      <c r="H3791" s="171"/>
    </row>
    <row r="3792" spans="4:8">
      <c r="D3792" s="168"/>
      <c r="E3792" s="201"/>
      <c r="F3792" s="170"/>
      <c r="G3792" s="171"/>
      <c r="H3792" s="171"/>
    </row>
    <row r="3793" spans="4:8">
      <c r="D3793" s="168"/>
      <c r="E3793" s="201"/>
      <c r="F3793" s="170"/>
      <c r="G3793" s="171"/>
      <c r="H3793" s="171"/>
    </row>
    <row r="3794" spans="4:8">
      <c r="D3794" s="168"/>
      <c r="E3794" s="201"/>
      <c r="F3794" s="170"/>
      <c r="G3794" s="171"/>
      <c r="H3794" s="171"/>
    </row>
    <row r="3795" spans="4:8">
      <c r="D3795" s="168"/>
      <c r="E3795" s="201"/>
      <c r="F3795" s="170"/>
      <c r="G3795" s="171"/>
      <c r="H3795" s="171"/>
    </row>
    <row r="3796" spans="4:8">
      <c r="D3796" s="168"/>
      <c r="E3796" s="201"/>
      <c r="F3796" s="170"/>
      <c r="G3796" s="171"/>
      <c r="H3796" s="171"/>
    </row>
    <row r="3797" spans="4:8">
      <c r="D3797" s="168"/>
      <c r="E3797" s="201"/>
      <c r="F3797" s="170"/>
      <c r="G3797" s="171"/>
      <c r="H3797" s="171"/>
    </row>
    <row r="3798" spans="4:8">
      <c r="D3798" s="168"/>
      <c r="E3798" s="201"/>
      <c r="F3798" s="170"/>
      <c r="G3798" s="171"/>
      <c r="H3798" s="171"/>
    </row>
    <row r="3799" spans="4:8">
      <c r="D3799" s="168"/>
      <c r="E3799" s="201"/>
      <c r="F3799" s="170"/>
      <c r="G3799" s="171"/>
      <c r="H3799" s="171"/>
    </row>
    <row r="3800" spans="4:8">
      <c r="D3800" s="168"/>
      <c r="E3800" s="201"/>
      <c r="F3800" s="170"/>
      <c r="G3800" s="171"/>
      <c r="H3800" s="171"/>
    </row>
    <row r="3801" spans="4:8">
      <c r="D3801" s="168"/>
      <c r="E3801" s="201"/>
      <c r="F3801" s="170"/>
      <c r="G3801" s="171"/>
      <c r="H3801" s="171"/>
    </row>
    <row r="3802" spans="4:8">
      <c r="D3802" s="168"/>
      <c r="E3802" s="201"/>
      <c r="F3802" s="170"/>
      <c r="G3802" s="171"/>
      <c r="H3802" s="171"/>
    </row>
    <row r="3803" spans="4:8">
      <c r="D3803" s="168"/>
      <c r="E3803" s="201"/>
      <c r="F3803" s="170"/>
      <c r="G3803" s="171"/>
      <c r="H3803" s="171"/>
    </row>
    <row r="3804" spans="4:8">
      <c r="D3804" s="168"/>
      <c r="E3804" s="201"/>
      <c r="F3804" s="170"/>
      <c r="G3804" s="171"/>
      <c r="H3804" s="171"/>
    </row>
    <row r="3805" spans="4:8">
      <c r="D3805" s="168"/>
      <c r="E3805" s="201"/>
      <c r="F3805" s="170"/>
      <c r="G3805" s="171"/>
      <c r="H3805" s="171"/>
    </row>
    <row r="3806" spans="4:8">
      <c r="D3806" s="168"/>
      <c r="E3806" s="201"/>
      <c r="F3806" s="170"/>
      <c r="G3806" s="171"/>
      <c r="H3806" s="171"/>
    </row>
    <row r="3807" spans="4:8">
      <c r="D3807" s="168"/>
      <c r="E3807" s="201"/>
      <c r="F3807" s="170"/>
      <c r="G3807" s="171"/>
      <c r="H3807" s="171"/>
    </row>
    <row r="3808" spans="4:8">
      <c r="D3808" s="168"/>
      <c r="E3808" s="201"/>
      <c r="F3808" s="170"/>
      <c r="G3808" s="171"/>
      <c r="H3808" s="171"/>
    </row>
    <row r="3809" spans="4:8">
      <c r="D3809" s="168"/>
      <c r="E3809" s="201"/>
      <c r="F3809" s="170"/>
      <c r="G3809" s="171"/>
      <c r="H3809" s="171"/>
    </row>
    <row r="3810" spans="4:8">
      <c r="D3810" s="168"/>
      <c r="E3810" s="201"/>
      <c r="F3810" s="170"/>
      <c r="G3810" s="171"/>
      <c r="H3810" s="171"/>
    </row>
    <row r="3811" spans="4:8">
      <c r="D3811" s="168"/>
      <c r="E3811" s="201"/>
      <c r="F3811" s="170"/>
      <c r="G3811" s="171"/>
      <c r="H3811" s="171"/>
    </row>
    <row r="3812" spans="4:8">
      <c r="D3812" s="168"/>
      <c r="E3812" s="201"/>
      <c r="F3812" s="170"/>
      <c r="G3812" s="171"/>
      <c r="H3812" s="171"/>
    </row>
    <row r="3813" spans="4:8">
      <c r="D3813" s="168"/>
      <c r="E3813" s="201"/>
      <c r="F3813" s="170"/>
      <c r="G3813" s="171"/>
      <c r="H3813" s="171"/>
    </row>
    <row r="3814" spans="4:8">
      <c r="D3814" s="168"/>
      <c r="E3814" s="201"/>
      <c r="F3814" s="170"/>
      <c r="G3814" s="171"/>
      <c r="H3814" s="171"/>
    </row>
    <row r="3815" spans="4:8">
      <c r="D3815" s="168"/>
      <c r="E3815" s="201"/>
      <c r="F3815" s="170"/>
      <c r="G3815" s="171"/>
      <c r="H3815" s="171"/>
    </row>
    <row r="3816" spans="4:8">
      <c r="D3816" s="168"/>
      <c r="E3816" s="201"/>
      <c r="F3816" s="170"/>
      <c r="G3816" s="171"/>
      <c r="H3816" s="171"/>
    </row>
    <row r="3817" spans="4:8">
      <c r="D3817" s="168"/>
      <c r="E3817" s="201"/>
      <c r="F3817" s="170"/>
      <c r="G3817" s="171"/>
      <c r="H3817" s="171"/>
    </row>
    <row r="3818" spans="4:8">
      <c r="D3818" s="168"/>
      <c r="E3818" s="201"/>
      <c r="F3818" s="170"/>
      <c r="G3818" s="171"/>
      <c r="H3818" s="171"/>
    </row>
    <row r="3819" spans="4:8">
      <c r="D3819" s="168"/>
      <c r="E3819" s="201"/>
      <c r="F3819" s="170"/>
      <c r="G3819" s="171"/>
      <c r="H3819" s="171"/>
    </row>
    <row r="3820" spans="4:8">
      <c r="D3820" s="168"/>
      <c r="E3820" s="201"/>
      <c r="F3820" s="170"/>
      <c r="G3820" s="171"/>
      <c r="H3820" s="171"/>
    </row>
    <row r="3821" spans="4:8">
      <c r="D3821" s="168"/>
      <c r="E3821" s="201"/>
      <c r="F3821" s="170"/>
      <c r="G3821" s="171"/>
      <c r="H3821" s="171"/>
    </row>
    <row r="3822" spans="4:8">
      <c r="D3822" s="168"/>
      <c r="E3822" s="201"/>
      <c r="F3822" s="170"/>
      <c r="G3822" s="171"/>
      <c r="H3822" s="171"/>
    </row>
    <row r="3823" spans="4:8">
      <c r="D3823" s="168"/>
      <c r="E3823" s="201"/>
      <c r="F3823" s="170"/>
      <c r="G3823" s="171"/>
      <c r="H3823" s="171"/>
    </row>
    <row r="3824" spans="4:8">
      <c r="D3824" s="168"/>
      <c r="E3824" s="201"/>
      <c r="F3824" s="170"/>
      <c r="G3824" s="171"/>
      <c r="H3824" s="171"/>
    </row>
    <row r="3825" spans="4:8">
      <c r="D3825" s="168"/>
      <c r="E3825" s="201"/>
      <c r="F3825" s="170"/>
      <c r="G3825" s="171"/>
      <c r="H3825" s="171"/>
    </row>
    <row r="3826" spans="4:8">
      <c r="D3826" s="168"/>
      <c r="E3826" s="201"/>
      <c r="F3826" s="170"/>
      <c r="G3826" s="171"/>
      <c r="H3826" s="171"/>
    </row>
    <row r="3827" spans="4:8">
      <c r="D3827" s="168"/>
      <c r="E3827" s="201"/>
      <c r="F3827" s="170"/>
      <c r="G3827" s="171"/>
      <c r="H3827" s="171"/>
    </row>
    <row r="3828" spans="4:8">
      <c r="D3828" s="168"/>
      <c r="E3828" s="201"/>
      <c r="F3828" s="170"/>
      <c r="G3828" s="171"/>
      <c r="H3828" s="171"/>
    </row>
    <row r="3829" spans="4:8">
      <c r="D3829" s="168"/>
      <c r="E3829" s="201"/>
      <c r="F3829" s="170"/>
      <c r="G3829" s="171"/>
      <c r="H3829" s="171"/>
    </row>
    <row r="3830" spans="4:8">
      <c r="D3830" s="168"/>
      <c r="E3830" s="201"/>
      <c r="F3830" s="170"/>
      <c r="G3830" s="171"/>
      <c r="H3830" s="171"/>
    </row>
    <row r="3831" spans="4:8">
      <c r="D3831" s="168"/>
      <c r="E3831" s="201"/>
      <c r="F3831" s="170"/>
      <c r="G3831" s="171"/>
      <c r="H3831" s="171"/>
    </row>
    <row r="3832" spans="4:8">
      <c r="D3832" s="168"/>
      <c r="E3832" s="201"/>
      <c r="F3832" s="170"/>
      <c r="G3832" s="171"/>
      <c r="H3832" s="171"/>
    </row>
    <row r="3833" spans="4:8">
      <c r="D3833" s="168"/>
      <c r="E3833" s="201"/>
      <c r="F3833" s="170"/>
      <c r="G3833" s="171"/>
      <c r="H3833" s="171"/>
    </row>
    <row r="3834" spans="4:8">
      <c r="D3834" s="168"/>
      <c r="E3834" s="201"/>
      <c r="F3834" s="170"/>
      <c r="G3834" s="171"/>
      <c r="H3834" s="171"/>
    </row>
    <row r="3835" spans="4:8">
      <c r="D3835" s="168"/>
      <c r="E3835" s="201"/>
      <c r="F3835" s="170"/>
      <c r="G3835" s="171"/>
      <c r="H3835" s="171"/>
    </row>
    <row r="3836" spans="4:8">
      <c r="D3836" s="168"/>
      <c r="E3836" s="201"/>
      <c r="F3836" s="170"/>
      <c r="G3836" s="171"/>
      <c r="H3836" s="171"/>
    </row>
    <row r="3837" spans="4:8">
      <c r="D3837" s="168"/>
      <c r="E3837" s="201"/>
      <c r="F3837" s="170"/>
      <c r="G3837" s="171"/>
      <c r="H3837" s="171"/>
    </row>
    <row r="3838" spans="4:8">
      <c r="D3838" s="168"/>
      <c r="E3838" s="201"/>
      <c r="F3838" s="170"/>
      <c r="G3838" s="171"/>
      <c r="H3838" s="171"/>
    </row>
    <row r="3839" spans="4:8">
      <c r="D3839" s="168"/>
      <c r="E3839" s="201"/>
      <c r="F3839" s="170"/>
      <c r="G3839" s="171"/>
      <c r="H3839" s="171"/>
    </row>
    <row r="3840" spans="4:8">
      <c r="D3840" s="168"/>
      <c r="E3840" s="201"/>
      <c r="F3840" s="170"/>
      <c r="G3840" s="171"/>
      <c r="H3840" s="171"/>
    </row>
    <row r="3841" spans="4:8">
      <c r="D3841" s="168"/>
      <c r="E3841" s="201"/>
      <c r="F3841" s="170"/>
      <c r="G3841" s="171"/>
      <c r="H3841" s="171"/>
    </row>
    <row r="3842" spans="4:8">
      <c r="D3842" s="168"/>
      <c r="E3842" s="201"/>
      <c r="F3842" s="170"/>
      <c r="G3842" s="171"/>
      <c r="H3842" s="171"/>
    </row>
    <row r="3843" spans="4:8">
      <c r="D3843" s="168"/>
      <c r="E3843" s="201"/>
      <c r="F3843" s="170"/>
      <c r="G3843" s="171"/>
      <c r="H3843" s="171"/>
    </row>
    <row r="3844" spans="4:8">
      <c r="D3844" s="168"/>
      <c r="E3844" s="201"/>
      <c r="F3844" s="170"/>
      <c r="G3844" s="171"/>
      <c r="H3844" s="171"/>
    </row>
    <row r="3845" spans="4:8">
      <c r="D3845" s="168"/>
      <c r="E3845" s="201"/>
      <c r="F3845" s="170"/>
      <c r="G3845" s="171"/>
      <c r="H3845" s="171"/>
    </row>
    <row r="3846" spans="4:8">
      <c r="D3846" s="168"/>
      <c r="E3846" s="201"/>
      <c r="F3846" s="170"/>
      <c r="G3846" s="171"/>
      <c r="H3846" s="171"/>
    </row>
    <row r="3847" spans="4:8">
      <c r="D3847" s="168"/>
      <c r="E3847" s="201"/>
      <c r="F3847" s="170"/>
      <c r="G3847" s="171"/>
      <c r="H3847" s="171"/>
    </row>
    <row r="3848" spans="4:8">
      <c r="D3848" s="168"/>
      <c r="E3848" s="201"/>
      <c r="F3848" s="170"/>
      <c r="G3848" s="171"/>
      <c r="H3848" s="171"/>
    </row>
    <row r="3849" spans="4:8">
      <c r="D3849" s="168"/>
      <c r="E3849" s="201"/>
      <c r="F3849" s="170"/>
      <c r="G3849" s="171"/>
      <c r="H3849" s="171"/>
    </row>
    <row r="3850" spans="4:8">
      <c r="D3850" s="168"/>
      <c r="E3850" s="201"/>
      <c r="F3850" s="170"/>
      <c r="G3850" s="171"/>
      <c r="H3850" s="171"/>
    </row>
    <row r="3851" spans="4:8">
      <c r="D3851" s="168"/>
      <c r="E3851" s="201"/>
      <c r="F3851" s="170"/>
      <c r="G3851" s="171"/>
      <c r="H3851" s="171"/>
    </row>
    <row r="3852" spans="4:8">
      <c r="D3852" s="168"/>
      <c r="E3852" s="201"/>
      <c r="F3852" s="170"/>
      <c r="G3852" s="171"/>
      <c r="H3852" s="171"/>
    </row>
    <row r="3853" spans="4:8">
      <c r="D3853" s="168"/>
      <c r="E3853" s="201"/>
      <c r="F3853" s="170"/>
      <c r="G3853" s="171"/>
      <c r="H3853" s="171"/>
    </row>
    <row r="3854" spans="4:8">
      <c r="D3854" s="168"/>
      <c r="E3854" s="201"/>
      <c r="F3854" s="170"/>
      <c r="G3854" s="171"/>
      <c r="H3854" s="171"/>
    </row>
    <row r="3855" spans="4:8">
      <c r="D3855" s="168"/>
      <c r="E3855" s="201"/>
      <c r="F3855" s="170"/>
      <c r="G3855" s="171"/>
      <c r="H3855" s="171"/>
    </row>
    <row r="3856" spans="4:8">
      <c r="D3856" s="168"/>
      <c r="E3856" s="201"/>
      <c r="F3856" s="170"/>
      <c r="G3856" s="171"/>
      <c r="H3856" s="171"/>
    </row>
    <row r="3857" spans="4:8">
      <c r="D3857" s="168"/>
      <c r="E3857" s="201"/>
      <c r="F3857" s="170"/>
      <c r="G3857" s="171"/>
      <c r="H3857" s="171"/>
    </row>
    <row r="3858" spans="4:8">
      <c r="D3858" s="168"/>
      <c r="E3858" s="201"/>
      <c r="F3858" s="170"/>
      <c r="G3858" s="171"/>
      <c r="H3858" s="171"/>
    </row>
    <row r="3859" spans="4:8">
      <c r="D3859" s="168"/>
      <c r="E3859" s="201"/>
      <c r="F3859" s="170"/>
      <c r="G3859" s="171"/>
      <c r="H3859" s="171"/>
    </row>
    <row r="3860" spans="4:8">
      <c r="D3860" s="168"/>
      <c r="E3860" s="201"/>
      <c r="F3860" s="170"/>
      <c r="G3860" s="171"/>
      <c r="H3860" s="171"/>
    </row>
    <row r="3861" spans="4:8">
      <c r="D3861" s="168"/>
      <c r="E3861" s="201"/>
      <c r="F3861" s="170"/>
      <c r="G3861" s="171"/>
      <c r="H3861" s="171"/>
    </row>
    <row r="3862" spans="4:8">
      <c r="D3862" s="168"/>
      <c r="E3862" s="201"/>
      <c r="F3862" s="170"/>
      <c r="G3862" s="171"/>
      <c r="H3862" s="171"/>
    </row>
    <row r="3863" spans="4:8">
      <c r="D3863" s="168"/>
      <c r="E3863" s="201"/>
      <c r="F3863" s="170"/>
      <c r="G3863" s="171"/>
      <c r="H3863" s="171"/>
    </row>
    <row r="3864" spans="4:8">
      <c r="D3864" s="168"/>
      <c r="E3864" s="201"/>
      <c r="F3864" s="170"/>
      <c r="G3864" s="171"/>
      <c r="H3864" s="171"/>
    </row>
    <row r="3865" spans="4:8">
      <c r="D3865" s="168"/>
      <c r="E3865" s="201"/>
      <c r="F3865" s="170"/>
      <c r="G3865" s="171"/>
      <c r="H3865" s="171"/>
    </row>
    <row r="3866" spans="4:8">
      <c r="D3866" s="168"/>
      <c r="E3866" s="201"/>
      <c r="F3866" s="170"/>
      <c r="G3866" s="171"/>
      <c r="H3866" s="171"/>
    </row>
    <row r="3867" spans="4:8">
      <c r="D3867" s="168"/>
      <c r="E3867" s="201"/>
      <c r="F3867" s="170"/>
      <c r="G3867" s="171"/>
      <c r="H3867" s="171"/>
    </row>
    <row r="3868" spans="4:8">
      <c r="D3868" s="168"/>
      <c r="E3868" s="201"/>
      <c r="F3868" s="170"/>
      <c r="G3868" s="171"/>
      <c r="H3868" s="171"/>
    </row>
    <row r="3869" spans="4:8">
      <c r="D3869" s="168"/>
      <c r="E3869" s="201"/>
      <c r="F3869" s="170"/>
      <c r="G3869" s="171"/>
      <c r="H3869" s="171"/>
    </row>
    <row r="3870" spans="4:8">
      <c r="D3870" s="168"/>
      <c r="E3870" s="201"/>
      <c r="F3870" s="170"/>
      <c r="G3870" s="171"/>
      <c r="H3870" s="171"/>
    </row>
    <row r="3871" spans="4:8">
      <c r="D3871" s="168"/>
      <c r="E3871" s="201"/>
      <c r="F3871" s="170"/>
      <c r="G3871" s="171"/>
      <c r="H3871" s="171"/>
    </row>
    <row r="3872" spans="4:8">
      <c r="D3872" s="168"/>
      <c r="E3872" s="201"/>
      <c r="F3872" s="170"/>
      <c r="G3872" s="171"/>
      <c r="H3872" s="171"/>
    </row>
    <row r="3873" spans="4:8">
      <c r="D3873" s="168"/>
      <c r="E3873" s="201"/>
      <c r="F3873" s="170"/>
      <c r="G3873" s="171"/>
      <c r="H3873" s="171"/>
    </row>
    <row r="3874" spans="4:8">
      <c r="D3874" s="168"/>
      <c r="E3874" s="201"/>
      <c r="F3874" s="170"/>
      <c r="G3874" s="171"/>
      <c r="H3874" s="171"/>
    </row>
    <row r="3875" spans="4:8">
      <c r="D3875" s="168"/>
      <c r="E3875" s="201"/>
      <c r="F3875" s="170"/>
      <c r="G3875" s="171"/>
      <c r="H3875" s="171"/>
    </row>
    <row r="3876" spans="4:8">
      <c r="D3876" s="168"/>
      <c r="E3876" s="201"/>
      <c r="F3876" s="170"/>
      <c r="G3876" s="171"/>
      <c r="H3876" s="171"/>
    </row>
    <row r="3877" spans="4:8">
      <c r="D3877" s="168"/>
      <c r="E3877" s="201"/>
      <c r="F3877" s="170"/>
      <c r="G3877" s="171"/>
      <c r="H3877" s="171"/>
    </row>
    <row r="3878" spans="4:8">
      <c r="D3878" s="168"/>
      <c r="E3878" s="201"/>
      <c r="F3878" s="170"/>
      <c r="G3878" s="171"/>
      <c r="H3878" s="171"/>
    </row>
    <row r="3879" spans="4:8">
      <c r="D3879" s="168"/>
      <c r="E3879" s="201"/>
      <c r="F3879" s="170"/>
      <c r="G3879" s="171"/>
      <c r="H3879" s="171"/>
    </row>
    <row r="3880" spans="4:8">
      <c r="D3880" s="168"/>
      <c r="E3880" s="201"/>
      <c r="F3880" s="170"/>
      <c r="G3880" s="171"/>
      <c r="H3880" s="171"/>
    </row>
    <row r="3881" spans="4:8">
      <c r="D3881" s="168"/>
      <c r="E3881" s="201"/>
      <c r="F3881" s="170"/>
      <c r="G3881" s="171"/>
      <c r="H3881" s="171"/>
    </row>
    <row r="3882" spans="4:8">
      <c r="D3882" s="168"/>
      <c r="E3882" s="201"/>
      <c r="F3882" s="170"/>
      <c r="G3882" s="171"/>
      <c r="H3882" s="171"/>
    </row>
    <row r="3883" spans="4:8">
      <c r="D3883" s="168"/>
      <c r="E3883" s="201"/>
      <c r="F3883" s="170"/>
      <c r="G3883" s="171"/>
      <c r="H3883" s="171"/>
    </row>
    <row r="3884" spans="4:8">
      <c r="D3884" s="168"/>
      <c r="E3884" s="201"/>
      <c r="F3884" s="170"/>
      <c r="G3884" s="171"/>
      <c r="H3884" s="171"/>
    </row>
    <row r="3885" spans="4:8">
      <c r="D3885" s="168"/>
      <c r="E3885" s="201"/>
      <c r="F3885" s="170"/>
      <c r="G3885" s="171"/>
      <c r="H3885" s="171"/>
    </row>
    <row r="3886" spans="4:8">
      <c r="D3886" s="168"/>
      <c r="E3886" s="201"/>
      <c r="F3886" s="170"/>
      <c r="G3886" s="171"/>
      <c r="H3886" s="171"/>
    </row>
    <row r="3887" spans="4:8">
      <c r="D3887" s="168"/>
      <c r="E3887" s="201"/>
      <c r="F3887" s="170"/>
      <c r="G3887" s="171"/>
      <c r="H3887" s="171"/>
    </row>
    <row r="3888" spans="4:8">
      <c r="D3888" s="168"/>
      <c r="E3888" s="201"/>
      <c r="F3888" s="170"/>
      <c r="G3888" s="171"/>
      <c r="H3888" s="171"/>
    </row>
    <row r="3889" spans="4:8">
      <c r="D3889" s="168"/>
      <c r="E3889" s="201"/>
      <c r="F3889" s="170"/>
      <c r="G3889" s="171"/>
      <c r="H3889" s="171"/>
    </row>
    <row r="3890" spans="4:8">
      <c r="D3890" s="168"/>
      <c r="E3890" s="201"/>
      <c r="F3890" s="170"/>
      <c r="G3890" s="171"/>
      <c r="H3890" s="171"/>
    </row>
    <row r="3891" spans="4:8">
      <c r="D3891" s="168"/>
      <c r="E3891" s="201"/>
      <c r="F3891" s="170"/>
      <c r="G3891" s="171"/>
      <c r="H3891" s="171"/>
    </row>
    <row r="3892" spans="4:8">
      <c r="D3892" s="168"/>
      <c r="E3892" s="201"/>
      <c r="F3892" s="170"/>
      <c r="G3892" s="171"/>
      <c r="H3892" s="171"/>
    </row>
    <row r="3893" spans="4:8">
      <c r="D3893" s="168"/>
      <c r="E3893" s="201"/>
      <c r="F3893" s="170"/>
      <c r="G3893" s="171"/>
      <c r="H3893" s="171"/>
    </row>
    <row r="3894" spans="4:8">
      <c r="D3894" s="168"/>
      <c r="E3894" s="201"/>
      <c r="F3894" s="170"/>
      <c r="G3894" s="171"/>
      <c r="H3894" s="171"/>
    </row>
    <row r="3895" spans="4:8">
      <c r="D3895" s="168"/>
      <c r="E3895" s="201"/>
      <c r="F3895" s="170"/>
      <c r="G3895" s="171"/>
      <c r="H3895" s="171"/>
    </row>
    <row r="3896" spans="4:8">
      <c r="D3896" s="168"/>
      <c r="E3896" s="201"/>
      <c r="F3896" s="170"/>
      <c r="G3896" s="171"/>
      <c r="H3896" s="171"/>
    </row>
    <row r="3897" spans="4:8">
      <c r="D3897" s="168"/>
      <c r="E3897" s="201"/>
      <c r="F3897" s="170"/>
      <c r="G3897" s="171"/>
      <c r="H3897" s="171"/>
    </row>
    <row r="3898" spans="4:8">
      <c r="D3898" s="168"/>
      <c r="E3898" s="201"/>
      <c r="F3898" s="170"/>
      <c r="G3898" s="171"/>
      <c r="H3898" s="171"/>
    </row>
    <row r="3899" spans="4:8">
      <c r="D3899" s="168"/>
      <c r="E3899" s="201"/>
      <c r="F3899" s="170"/>
      <c r="G3899" s="171"/>
      <c r="H3899" s="171"/>
    </row>
    <row r="3900" spans="4:8">
      <c r="D3900" s="168"/>
      <c r="E3900" s="201"/>
      <c r="F3900" s="170"/>
      <c r="G3900" s="171"/>
      <c r="H3900" s="171"/>
    </row>
    <row r="3901" spans="4:8">
      <c r="D3901" s="168"/>
      <c r="E3901" s="201"/>
      <c r="F3901" s="170"/>
      <c r="G3901" s="171"/>
      <c r="H3901" s="171"/>
    </row>
    <row r="3902" spans="4:8">
      <c r="D3902" s="168"/>
      <c r="E3902" s="201"/>
      <c r="F3902" s="170"/>
      <c r="G3902" s="171"/>
      <c r="H3902" s="171"/>
    </row>
    <row r="3903" spans="4:8">
      <c r="D3903" s="168"/>
      <c r="E3903" s="201"/>
      <c r="F3903" s="170"/>
      <c r="G3903" s="171"/>
      <c r="H3903" s="171"/>
    </row>
    <row r="3904" spans="4:8">
      <c r="D3904" s="168"/>
      <c r="E3904" s="201"/>
      <c r="F3904" s="170"/>
      <c r="G3904" s="171"/>
      <c r="H3904" s="171"/>
    </row>
    <row r="3905" spans="4:8">
      <c r="D3905" s="168"/>
      <c r="E3905" s="201"/>
      <c r="F3905" s="170"/>
      <c r="G3905" s="171"/>
      <c r="H3905" s="171"/>
    </row>
    <row r="3906" spans="4:8">
      <c r="D3906" s="168"/>
      <c r="E3906" s="201"/>
      <c r="F3906" s="170"/>
      <c r="G3906" s="171"/>
      <c r="H3906" s="171"/>
    </row>
    <row r="3907" spans="4:8">
      <c r="D3907" s="168"/>
      <c r="E3907" s="201"/>
      <c r="F3907" s="170"/>
      <c r="G3907" s="171"/>
      <c r="H3907" s="171"/>
    </row>
    <row r="3908" spans="4:8">
      <c r="D3908" s="168"/>
      <c r="E3908" s="201"/>
      <c r="F3908" s="170"/>
      <c r="G3908" s="171"/>
      <c r="H3908" s="171"/>
    </row>
    <row r="3909" spans="4:8">
      <c r="D3909" s="168"/>
      <c r="E3909" s="201"/>
      <c r="F3909" s="170"/>
      <c r="G3909" s="171"/>
      <c r="H3909" s="171"/>
    </row>
    <row r="3910" spans="4:8">
      <c r="D3910" s="168"/>
      <c r="E3910" s="201"/>
      <c r="F3910" s="170"/>
      <c r="G3910" s="171"/>
      <c r="H3910" s="171"/>
    </row>
    <row r="3911" spans="4:8">
      <c r="D3911" s="168"/>
      <c r="E3911" s="201"/>
      <c r="F3911" s="170"/>
      <c r="G3911" s="171"/>
      <c r="H3911" s="171"/>
    </row>
    <row r="3912" spans="4:8">
      <c r="D3912" s="168"/>
      <c r="E3912" s="201"/>
      <c r="F3912" s="170"/>
      <c r="G3912" s="171"/>
      <c r="H3912" s="171"/>
    </row>
    <row r="3913" spans="4:8">
      <c r="D3913" s="168"/>
      <c r="E3913" s="201"/>
      <c r="F3913" s="170"/>
      <c r="G3913" s="171"/>
      <c r="H3913" s="171"/>
    </row>
    <row r="3914" spans="4:8">
      <c r="D3914" s="168"/>
      <c r="E3914" s="201"/>
      <c r="F3914" s="170"/>
      <c r="G3914" s="171"/>
      <c r="H3914" s="171"/>
    </row>
    <row r="3915" spans="4:8">
      <c r="D3915" s="168"/>
      <c r="E3915" s="201"/>
      <c r="F3915" s="170"/>
      <c r="G3915" s="171"/>
      <c r="H3915" s="171"/>
    </row>
    <row r="3916" spans="4:8">
      <c r="D3916" s="168"/>
      <c r="E3916" s="201"/>
      <c r="F3916" s="170"/>
      <c r="G3916" s="171"/>
      <c r="H3916" s="171"/>
    </row>
    <row r="3917" spans="4:8">
      <c r="D3917" s="168"/>
      <c r="E3917" s="201"/>
      <c r="F3917" s="170"/>
      <c r="G3917" s="171"/>
      <c r="H3917" s="171"/>
    </row>
    <row r="3918" spans="4:8">
      <c r="D3918" s="168"/>
      <c r="E3918" s="201"/>
      <c r="F3918" s="170"/>
      <c r="G3918" s="171"/>
      <c r="H3918" s="171"/>
    </row>
    <row r="3919" spans="4:8">
      <c r="D3919" s="168"/>
      <c r="E3919" s="201"/>
      <c r="F3919" s="170"/>
      <c r="G3919" s="171"/>
      <c r="H3919" s="171"/>
    </row>
    <row r="3920" spans="4:8">
      <c r="D3920" s="168"/>
      <c r="E3920" s="201"/>
      <c r="F3920" s="170"/>
      <c r="G3920" s="171"/>
      <c r="H3920" s="171"/>
    </row>
    <row r="3921" spans="4:8">
      <c r="D3921" s="168"/>
      <c r="E3921" s="201"/>
      <c r="F3921" s="170"/>
      <c r="G3921" s="171"/>
      <c r="H3921" s="171"/>
    </row>
    <row r="3922" spans="4:8">
      <c r="D3922" s="168"/>
      <c r="E3922" s="201"/>
      <c r="F3922" s="170"/>
      <c r="G3922" s="171"/>
      <c r="H3922" s="171"/>
    </row>
    <row r="3923" spans="4:8">
      <c r="D3923" s="168"/>
      <c r="E3923" s="201"/>
      <c r="F3923" s="170"/>
      <c r="G3923" s="171"/>
      <c r="H3923" s="171"/>
    </row>
    <row r="3924" spans="4:8">
      <c r="D3924" s="168"/>
      <c r="E3924" s="201"/>
      <c r="F3924" s="170"/>
      <c r="G3924" s="171"/>
      <c r="H3924" s="171"/>
    </row>
    <row r="3925" spans="4:8">
      <c r="D3925" s="168"/>
      <c r="E3925" s="201"/>
      <c r="F3925" s="170"/>
      <c r="G3925" s="171"/>
      <c r="H3925" s="171"/>
    </row>
    <row r="3926" spans="4:8">
      <c r="D3926" s="168"/>
      <c r="E3926" s="201"/>
      <c r="F3926" s="170"/>
      <c r="G3926" s="171"/>
      <c r="H3926" s="171"/>
    </row>
    <row r="3927" spans="4:8">
      <c r="D3927" s="168"/>
      <c r="E3927" s="201"/>
      <c r="F3927" s="170"/>
      <c r="G3927" s="171"/>
      <c r="H3927" s="171"/>
    </row>
    <row r="3928" spans="4:8">
      <c r="D3928" s="168"/>
      <c r="E3928" s="201"/>
      <c r="F3928" s="170"/>
      <c r="G3928" s="171"/>
      <c r="H3928" s="171"/>
    </row>
    <row r="3929" spans="4:8">
      <c r="D3929" s="168"/>
      <c r="E3929" s="201"/>
      <c r="F3929" s="170"/>
      <c r="G3929" s="171"/>
      <c r="H3929" s="171"/>
    </row>
    <row r="3930" spans="4:8">
      <c r="D3930" s="168"/>
      <c r="E3930" s="201"/>
      <c r="F3930" s="170"/>
      <c r="G3930" s="171"/>
      <c r="H3930" s="171"/>
    </row>
    <row r="3931" spans="4:8">
      <c r="D3931" s="168"/>
      <c r="E3931" s="201"/>
      <c r="F3931" s="170"/>
      <c r="G3931" s="171"/>
      <c r="H3931" s="171"/>
    </row>
    <row r="3932" spans="4:8">
      <c r="D3932" s="168"/>
      <c r="E3932" s="201"/>
      <c r="F3932" s="170"/>
      <c r="G3932" s="171"/>
      <c r="H3932" s="171"/>
    </row>
    <row r="3933" spans="4:8">
      <c r="D3933" s="168"/>
      <c r="E3933" s="201"/>
      <c r="F3933" s="170"/>
      <c r="G3933" s="171"/>
      <c r="H3933" s="171"/>
    </row>
    <row r="3934" spans="4:8">
      <c r="D3934" s="168"/>
      <c r="E3934" s="201"/>
      <c r="F3934" s="170"/>
      <c r="G3934" s="171"/>
      <c r="H3934" s="171"/>
    </row>
    <row r="3935" spans="4:8">
      <c r="D3935" s="168"/>
      <c r="E3935" s="201"/>
      <c r="F3935" s="170"/>
      <c r="G3935" s="171"/>
      <c r="H3935" s="171"/>
    </row>
    <row r="3936" spans="4:8">
      <c r="D3936" s="168"/>
      <c r="E3936" s="201"/>
      <c r="F3936" s="170"/>
      <c r="G3936" s="171"/>
      <c r="H3936" s="171"/>
    </row>
    <row r="3937" spans="4:8">
      <c r="D3937" s="168"/>
      <c r="E3937" s="201"/>
      <c r="F3937" s="170"/>
      <c r="G3937" s="171"/>
      <c r="H3937" s="171"/>
    </row>
    <row r="3938" spans="4:8">
      <c r="D3938" s="168"/>
      <c r="E3938" s="201"/>
      <c r="F3938" s="170"/>
      <c r="G3938" s="171"/>
      <c r="H3938" s="171"/>
    </row>
    <row r="3939" spans="4:8">
      <c r="D3939" s="168"/>
      <c r="E3939" s="201"/>
      <c r="F3939" s="170"/>
      <c r="G3939" s="171"/>
      <c r="H3939" s="171"/>
    </row>
    <row r="3940" spans="4:8">
      <c r="D3940" s="168"/>
      <c r="E3940" s="201"/>
      <c r="F3940" s="170"/>
      <c r="G3940" s="171"/>
      <c r="H3940" s="171"/>
    </row>
    <row r="3941" spans="4:8">
      <c r="D3941" s="168"/>
      <c r="E3941" s="201"/>
      <c r="F3941" s="170"/>
      <c r="G3941" s="171"/>
      <c r="H3941" s="171"/>
    </row>
    <row r="3942" spans="4:8">
      <c r="D3942" s="168"/>
      <c r="E3942" s="201"/>
      <c r="F3942" s="170"/>
      <c r="G3942" s="171"/>
      <c r="H3942" s="171"/>
    </row>
    <row r="3943" spans="4:8">
      <c r="D3943" s="168"/>
      <c r="E3943" s="201"/>
      <c r="F3943" s="170"/>
      <c r="G3943" s="171"/>
      <c r="H3943" s="171"/>
    </row>
    <row r="3944" spans="4:8">
      <c r="D3944" s="168"/>
      <c r="E3944" s="201"/>
      <c r="F3944" s="170"/>
      <c r="G3944" s="171"/>
      <c r="H3944" s="171"/>
    </row>
    <row r="3945" spans="4:8">
      <c r="D3945" s="168"/>
      <c r="E3945" s="201"/>
      <c r="F3945" s="170"/>
      <c r="G3945" s="171"/>
      <c r="H3945" s="171"/>
    </row>
    <row r="3946" spans="4:8">
      <c r="D3946" s="168"/>
      <c r="E3946" s="201"/>
      <c r="F3946" s="170"/>
      <c r="G3946" s="171"/>
      <c r="H3946" s="171"/>
    </row>
    <row r="3947" spans="4:8">
      <c r="D3947" s="168"/>
      <c r="E3947" s="201"/>
      <c r="F3947" s="170"/>
      <c r="G3947" s="171"/>
      <c r="H3947" s="171"/>
    </row>
    <row r="3948" spans="4:8">
      <c r="D3948" s="168"/>
      <c r="E3948" s="201"/>
      <c r="F3948" s="170"/>
      <c r="G3948" s="171"/>
      <c r="H3948" s="171"/>
    </row>
    <row r="3949" spans="4:8">
      <c r="D3949" s="168"/>
      <c r="E3949" s="201"/>
      <c r="F3949" s="170"/>
      <c r="G3949" s="171"/>
      <c r="H3949" s="171"/>
    </row>
    <row r="3950" spans="4:8">
      <c r="D3950" s="168"/>
      <c r="E3950" s="201"/>
      <c r="F3950" s="170"/>
      <c r="G3950" s="171"/>
      <c r="H3950" s="171"/>
    </row>
    <row r="3951" spans="4:8">
      <c r="D3951" s="168"/>
      <c r="E3951" s="201"/>
      <c r="F3951" s="170"/>
      <c r="G3951" s="171"/>
      <c r="H3951" s="171"/>
    </row>
    <row r="3952" spans="4:8">
      <c r="D3952" s="168"/>
      <c r="E3952" s="201"/>
      <c r="F3952" s="170"/>
      <c r="G3952" s="171"/>
      <c r="H3952" s="171"/>
    </row>
    <row r="3953" spans="4:8">
      <c r="D3953" s="168"/>
      <c r="E3953" s="201"/>
      <c r="F3953" s="170"/>
      <c r="G3953" s="171"/>
      <c r="H3953" s="171"/>
    </row>
    <row r="3954" spans="4:8">
      <c r="D3954" s="168"/>
      <c r="E3954" s="201"/>
      <c r="F3954" s="170"/>
      <c r="G3954" s="171"/>
      <c r="H3954" s="171"/>
    </row>
    <row r="3955" spans="4:8">
      <c r="D3955" s="168"/>
      <c r="E3955" s="201"/>
      <c r="F3955" s="170"/>
      <c r="G3955" s="171"/>
      <c r="H3955" s="171"/>
    </row>
    <row r="3956" spans="4:8">
      <c r="D3956" s="168"/>
      <c r="E3956" s="201"/>
      <c r="F3956" s="170"/>
      <c r="G3956" s="171"/>
      <c r="H3956" s="171"/>
    </row>
    <row r="3957" spans="4:8">
      <c r="D3957" s="168"/>
      <c r="E3957" s="201"/>
      <c r="F3957" s="170"/>
      <c r="G3957" s="171"/>
      <c r="H3957" s="171"/>
    </row>
    <row r="3958" spans="4:8">
      <c r="D3958" s="168"/>
      <c r="E3958" s="201"/>
      <c r="F3958" s="170"/>
      <c r="G3958" s="171"/>
      <c r="H3958" s="171"/>
    </row>
    <row r="3959" spans="4:8">
      <c r="D3959" s="168"/>
      <c r="E3959" s="201"/>
      <c r="F3959" s="170"/>
      <c r="G3959" s="171"/>
      <c r="H3959" s="171"/>
    </row>
    <row r="3960" spans="4:8">
      <c r="D3960" s="168"/>
      <c r="E3960" s="201"/>
      <c r="F3960" s="170"/>
      <c r="G3960" s="171"/>
      <c r="H3960" s="171"/>
    </row>
    <row r="3961" spans="4:8">
      <c r="D3961" s="168"/>
      <c r="E3961" s="201"/>
      <c r="F3961" s="170"/>
      <c r="G3961" s="171"/>
      <c r="H3961" s="171"/>
    </row>
    <row r="3962" spans="4:8">
      <c r="D3962" s="168"/>
      <c r="E3962" s="201"/>
      <c r="F3962" s="170"/>
      <c r="G3962" s="171"/>
      <c r="H3962" s="171"/>
    </row>
    <row r="3963" spans="4:8">
      <c r="D3963" s="168"/>
      <c r="E3963" s="201"/>
      <c r="F3963" s="170"/>
      <c r="G3963" s="171"/>
      <c r="H3963" s="171"/>
    </row>
    <row r="3964" spans="4:8">
      <c r="D3964" s="168"/>
      <c r="E3964" s="201"/>
      <c r="F3964" s="170"/>
      <c r="G3964" s="171"/>
      <c r="H3964" s="171"/>
    </row>
    <row r="3965" spans="4:8">
      <c r="D3965" s="168"/>
      <c r="E3965" s="201"/>
      <c r="F3965" s="170"/>
      <c r="G3965" s="171"/>
      <c r="H3965" s="171"/>
    </row>
    <row r="3966" spans="4:8">
      <c r="D3966" s="168"/>
      <c r="E3966" s="201"/>
      <c r="F3966" s="170"/>
      <c r="G3966" s="171"/>
      <c r="H3966" s="171"/>
    </row>
    <row r="3967" spans="4:8">
      <c r="D3967" s="168"/>
      <c r="E3967" s="201"/>
      <c r="F3967" s="170"/>
      <c r="G3967" s="171"/>
      <c r="H3967" s="171"/>
    </row>
    <row r="3968" spans="4:8">
      <c r="D3968" s="168"/>
      <c r="E3968" s="201"/>
      <c r="F3968" s="170"/>
      <c r="G3968" s="171"/>
      <c r="H3968" s="171"/>
    </row>
    <row r="3969" spans="4:8">
      <c r="D3969" s="168"/>
      <c r="E3969" s="201"/>
      <c r="F3969" s="170"/>
      <c r="G3969" s="171"/>
      <c r="H3969" s="171"/>
    </row>
    <row r="3970" spans="4:8">
      <c r="D3970" s="168"/>
      <c r="E3970" s="201"/>
      <c r="F3970" s="170"/>
      <c r="G3970" s="171"/>
      <c r="H3970" s="171"/>
    </row>
    <row r="3971" spans="4:8">
      <c r="D3971" s="168"/>
      <c r="E3971" s="201"/>
      <c r="F3971" s="170"/>
      <c r="G3971" s="171"/>
      <c r="H3971" s="171"/>
    </row>
    <row r="3972" spans="4:8">
      <c r="D3972" s="168"/>
      <c r="E3972" s="201"/>
      <c r="F3972" s="170"/>
      <c r="G3972" s="171"/>
      <c r="H3972" s="171"/>
    </row>
    <row r="3973" spans="4:8">
      <c r="D3973" s="168"/>
      <c r="E3973" s="201"/>
      <c r="F3973" s="170"/>
      <c r="G3973" s="171"/>
      <c r="H3973" s="171"/>
    </row>
    <row r="3974" spans="4:8">
      <c r="D3974" s="168"/>
      <c r="E3974" s="201"/>
      <c r="F3974" s="170"/>
      <c r="G3974" s="171"/>
      <c r="H3974" s="171"/>
    </row>
    <row r="3975" spans="4:8">
      <c r="D3975" s="168"/>
      <c r="E3975" s="201"/>
      <c r="F3975" s="170"/>
      <c r="G3975" s="171"/>
      <c r="H3975" s="171"/>
    </row>
    <row r="3976" spans="4:8">
      <c r="D3976" s="168"/>
      <c r="E3976" s="201"/>
      <c r="F3976" s="170"/>
      <c r="G3976" s="171"/>
      <c r="H3976" s="171"/>
    </row>
    <row r="3977" spans="4:8">
      <c r="D3977" s="168"/>
      <c r="E3977" s="201"/>
      <c r="F3977" s="170"/>
      <c r="G3977" s="171"/>
      <c r="H3977" s="171"/>
    </row>
    <row r="3978" spans="4:8">
      <c r="D3978" s="168"/>
      <c r="E3978" s="201"/>
      <c r="F3978" s="170"/>
      <c r="G3978" s="171"/>
      <c r="H3978" s="171"/>
    </row>
    <row r="3979" spans="4:8">
      <c r="D3979" s="168"/>
      <c r="E3979" s="201"/>
      <c r="F3979" s="170"/>
      <c r="G3979" s="171"/>
      <c r="H3979" s="171"/>
    </row>
    <row r="3980" spans="4:8">
      <c r="D3980" s="168"/>
      <c r="E3980" s="201"/>
      <c r="F3980" s="170"/>
      <c r="G3980" s="171"/>
      <c r="H3980" s="171"/>
    </row>
    <row r="3981" spans="4:8">
      <c r="D3981" s="168"/>
      <c r="E3981" s="201"/>
      <c r="F3981" s="170"/>
      <c r="G3981" s="171"/>
      <c r="H3981" s="171"/>
    </row>
    <row r="3982" spans="4:8">
      <c r="D3982" s="168"/>
      <c r="E3982" s="201"/>
      <c r="F3982" s="170"/>
      <c r="G3982" s="171"/>
      <c r="H3982" s="171"/>
    </row>
    <row r="3983" spans="4:8">
      <c r="D3983" s="168"/>
      <c r="E3983" s="201"/>
      <c r="F3983" s="170"/>
      <c r="G3983" s="171"/>
      <c r="H3983" s="171"/>
    </row>
    <row r="3984" spans="4:8">
      <c r="D3984" s="168"/>
      <c r="E3984" s="201"/>
      <c r="F3984" s="170"/>
      <c r="G3984" s="171"/>
      <c r="H3984" s="171"/>
    </row>
    <row r="3985" spans="4:8">
      <c r="D3985" s="168"/>
      <c r="E3985" s="201"/>
      <c r="F3985" s="170"/>
      <c r="G3985" s="171"/>
      <c r="H3985" s="171"/>
    </row>
    <row r="3986" spans="4:8">
      <c r="D3986" s="168"/>
      <c r="E3986" s="201"/>
      <c r="F3986" s="170"/>
      <c r="G3986" s="171"/>
      <c r="H3986" s="171"/>
    </row>
    <row r="3987" spans="4:8">
      <c r="D3987" s="168"/>
      <c r="E3987" s="201"/>
      <c r="F3987" s="170"/>
      <c r="G3987" s="171"/>
      <c r="H3987" s="171"/>
    </row>
    <row r="3988" spans="4:8">
      <c r="D3988" s="168"/>
      <c r="E3988" s="201"/>
      <c r="F3988" s="170"/>
      <c r="G3988" s="171"/>
      <c r="H3988" s="171"/>
    </row>
    <row r="3989" spans="4:8">
      <c r="D3989" s="168"/>
      <c r="E3989" s="201"/>
      <c r="F3989" s="170"/>
      <c r="G3989" s="171"/>
      <c r="H3989" s="171"/>
    </row>
    <row r="3990" spans="4:8">
      <c r="D3990" s="168"/>
      <c r="E3990" s="201"/>
      <c r="F3990" s="170"/>
      <c r="G3990" s="171"/>
      <c r="H3990" s="171"/>
    </row>
    <row r="3991" spans="4:8">
      <c r="D3991" s="168"/>
      <c r="E3991" s="201"/>
      <c r="F3991" s="170"/>
      <c r="G3991" s="171"/>
      <c r="H3991" s="171"/>
    </row>
    <row r="3992" spans="4:8">
      <c r="D3992" s="168"/>
      <c r="E3992" s="201"/>
      <c r="F3992" s="170"/>
      <c r="G3992" s="171"/>
      <c r="H3992" s="171"/>
    </row>
    <row r="3993" spans="4:8">
      <c r="D3993" s="168"/>
      <c r="E3993" s="201"/>
      <c r="F3993" s="170"/>
      <c r="G3993" s="171"/>
      <c r="H3993" s="171"/>
    </row>
    <row r="3994" spans="4:8">
      <c r="D3994" s="168"/>
      <c r="E3994" s="201"/>
      <c r="F3994" s="170"/>
      <c r="G3994" s="171"/>
      <c r="H3994" s="171"/>
    </row>
    <row r="3995" spans="4:8">
      <c r="D3995" s="168"/>
      <c r="E3995" s="201"/>
      <c r="F3995" s="170"/>
      <c r="G3995" s="171"/>
      <c r="H3995" s="171"/>
    </row>
    <row r="3996" spans="4:8">
      <c r="D3996" s="168"/>
      <c r="E3996" s="201"/>
      <c r="F3996" s="170"/>
      <c r="G3996" s="171"/>
      <c r="H3996" s="171"/>
    </row>
    <row r="3997" spans="4:8">
      <c r="D3997" s="168"/>
      <c r="E3997" s="201"/>
      <c r="F3997" s="170"/>
      <c r="G3997" s="171"/>
      <c r="H3997" s="171"/>
    </row>
    <row r="3998" spans="4:8">
      <c r="D3998" s="168"/>
      <c r="E3998" s="201"/>
      <c r="F3998" s="170"/>
      <c r="G3998" s="171"/>
      <c r="H3998" s="171"/>
    </row>
    <row r="3999" spans="4:8">
      <c r="D3999" s="168"/>
      <c r="E3999" s="201"/>
      <c r="F3999" s="170"/>
      <c r="G3999" s="171"/>
      <c r="H3999" s="171"/>
    </row>
    <row r="4000" spans="4:8">
      <c r="D4000" s="168"/>
      <c r="E4000" s="201"/>
      <c r="F4000" s="170"/>
      <c r="G4000" s="171"/>
      <c r="H4000" s="171"/>
    </row>
    <row r="4001" spans="4:8">
      <c r="D4001" s="168"/>
      <c r="E4001" s="201"/>
      <c r="F4001" s="170"/>
      <c r="G4001" s="171"/>
      <c r="H4001" s="171"/>
    </row>
    <row r="4002" spans="4:8">
      <c r="D4002" s="168"/>
      <c r="E4002" s="201"/>
      <c r="F4002" s="170"/>
      <c r="G4002" s="171"/>
      <c r="H4002" s="171"/>
    </row>
    <row r="4003" spans="4:8">
      <c r="D4003" s="168"/>
      <c r="E4003" s="201"/>
      <c r="F4003" s="170"/>
      <c r="G4003" s="171"/>
      <c r="H4003" s="171"/>
    </row>
    <row r="4004" spans="4:8">
      <c r="D4004" s="168"/>
      <c r="E4004" s="201"/>
      <c r="F4004" s="170"/>
      <c r="G4004" s="171"/>
      <c r="H4004" s="171"/>
    </row>
    <row r="4005" spans="4:8">
      <c r="D4005" s="168"/>
      <c r="E4005" s="201"/>
      <c r="F4005" s="170"/>
      <c r="G4005" s="171"/>
      <c r="H4005" s="171"/>
    </row>
    <row r="4006" spans="4:8">
      <c r="D4006" s="168"/>
      <c r="E4006" s="201"/>
      <c r="F4006" s="170"/>
      <c r="G4006" s="171"/>
      <c r="H4006" s="171"/>
    </row>
    <row r="4007" spans="4:8">
      <c r="D4007" s="168"/>
      <c r="E4007" s="201"/>
      <c r="F4007" s="170"/>
      <c r="G4007" s="171"/>
      <c r="H4007" s="171"/>
    </row>
    <row r="4008" spans="4:8">
      <c r="D4008" s="168"/>
      <c r="E4008" s="201"/>
      <c r="F4008" s="170"/>
      <c r="G4008" s="171"/>
      <c r="H4008" s="171"/>
    </row>
    <row r="4009" spans="4:8">
      <c r="D4009" s="168"/>
      <c r="E4009" s="201"/>
      <c r="F4009" s="170"/>
      <c r="G4009" s="171"/>
      <c r="H4009" s="171"/>
    </row>
    <row r="4010" spans="4:8">
      <c r="D4010" s="168"/>
      <c r="E4010" s="201"/>
      <c r="F4010" s="170"/>
      <c r="G4010" s="171"/>
      <c r="H4010" s="171"/>
    </row>
    <row r="4011" spans="4:8">
      <c r="D4011" s="168"/>
      <c r="E4011" s="201"/>
      <c r="F4011" s="170"/>
      <c r="G4011" s="171"/>
      <c r="H4011" s="171"/>
    </row>
    <row r="4012" spans="4:8">
      <c r="D4012" s="168"/>
      <c r="E4012" s="201"/>
      <c r="F4012" s="170"/>
      <c r="G4012" s="171"/>
      <c r="H4012" s="171"/>
    </row>
    <row r="4013" spans="4:8">
      <c r="D4013" s="168"/>
      <c r="E4013" s="201"/>
      <c r="F4013" s="170"/>
      <c r="G4013" s="171"/>
      <c r="H4013" s="171"/>
    </row>
    <row r="4014" spans="4:8">
      <c r="D4014" s="168"/>
      <c r="E4014" s="201"/>
      <c r="F4014" s="170"/>
      <c r="G4014" s="171"/>
      <c r="H4014" s="171"/>
    </row>
    <row r="4015" spans="4:8">
      <c r="D4015" s="168"/>
      <c r="E4015" s="201"/>
      <c r="F4015" s="170"/>
      <c r="G4015" s="171"/>
      <c r="H4015" s="171"/>
    </row>
    <row r="4016" spans="4:8">
      <c r="D4016" s="168"/>
      <c r="E4016" s="201"/>
      <c r="F4016" s="170"/>
      <c r="G4016" s="171"/>
      <c r="H4016" s="171"/>
    </row>
    <row r="4017" spans="4:8">
      <c r="D4017" s="168"/>
      <c r="E4017" s="201"/>
      <c r="F4017" s="170"/>
      <c r="G4017" s="171"/>
      <c r="H4017" s="171"/>
    </row>
    <row r="4018" spans="4:8">
      <c r="D4018" s="168"/>
      <c r="E4018" s="201"/>
      <c r="F4018" s="170"/>
      <c r="G4018" s="171"/>
      <c r="H4018" s="171"/>
    </row>
    <row r="4019" spans="4:8">
      <c r="D4019" s="168"/>
      <c r="E4019" s="201"/>
      <c r="F4019" s="170"/>
      <c r="G4019" s="171"/>
      <c r="H4019" s="171"/>
    </row>
    <row r="4020" spans="4:8">
      <c r="D4020" s="168"/>
      <c r="E4020" s="201"/>
      <c r="F4020" s="170"/>
      <c r="G4020" s="171"/>
      <c r="H4020" s="171"/>
    </row>
    <row r="4021" spans="4:8">
      <c r="D4021" s="168"/>
      <c r="E4021" s="201"/>
      <c r="F4021" s="170"/>
      <c r="G4021" s="171"/>
      <c r="H4021" s="171"/>
    </row>
    <row r="4022" spans="4:8">
      <c r="D4022" s="168"/>
      <c r="E4022" s="201"/>
      <c r="F4022" s="170"/>
      <c r="G4022" s="171"/>
      <c r="H4022" s="171"/>
    </row>
    <row r="4023" spans="4:8">
      <c r="D4023" s="168"/>
      <c r="E4023" s="201"/>
      <c r="F4023" s="170"/>
      <c r="G4023" s="171"/>
      <c r="H4023" s="171"/>
    </row>
    <row r="4024" spans="4:8">
      <c r="D4024" s="168"/>
      <c r="E4024" s="201"/>
      <c r="F4024" s="170"/>
      <c r="G4024" s="171"/>
      <c r="H4024" s="171"/>
    </row>
    <row r="4025" spans="4:8">
      <c r="D4025" s="168"/>
      <c r="E4025" s="201"/>
      <c r="F4025" s="170"/>
      <c r="G4025" s="171"/>
      <c r="H4025" s="171"/>
    </row>
    <row r="4026" spans="4:8">
      <c r="D4026" s="168"/>
      <c r="E4026" s="201"/>
      <c r="F4026" s="170"/>
      <c r="G4026" s="171"/>
      <c r="H4026" s="171"/>
    </row>
    <row r="4027" spans="4:8">
      <c r="D4027" s="168"/>
      <c r="E4027" s="201"/>
      <c r="F4027" s="170"/>
      <c r="G4027" s="171"/>
      <c r="H4027" s="171"/>
    </row>
    <row r="4028" spans="4:8">
      <c r="D4028" s="168"/>
      <c r="E4028" s="201"/>
      <c r="F4028" s="170"/>
      <c r="G4028" s="171"/>
      <c r="H4028" s="171"/>
    </row>
    <row r="4029" spans="4:8">
      <c r="D4029" s="168"/>
      <c r="E4029" s="201"/>
      <c r="F4029" s="170"/>
      <c r="G4029" s="171"/>
      <c r="H4029" s="171"/>
    </row>
    <row r="4030" spans="4:8">
      <c r="D4030" s="168"/>
      <c r="E4030" s="201"/>
      <c r="F4030" s="170"/>
      <c r="G4030" s="171"/>
      <c r="H4030" s="171"/>
    </row>
    <row r="4031" spans="4:8">
      <c r="D4031" s="168"/>
      <c r="E4031" s="201"/>
      <c r="F4031" s="170"/>
      <c r="G4031" s="171"/>
      <c r="H4031" s="171"/>
    </row>
    <row r="4032" spans="4:8">
      <c r="D4032" s="168"/>
      <c r="E4032" s="201"/>
      <c r="F4032" s="170"/>
      <c r="G4032" s="171"/>
      <c r="H4032" s="171"/>
    </row>
    <row r="4033" spans="4:8">
      <c r="D4033" s="168"/>
      <c r="E4033" s="201"/>
      <c r="F4033" s="170"/>
      <c r="G4033" s="171"/>
      <c r="H4033" s="171"/>
    </row>
    <row r="4034" spans="4:8">
      <c r="D4034" s="168"/>
      <c r="E4034" s="201"/>
      <c r="F4034" s="170"/>
      <c r="G4034" s="171"/>
      <c r="H4034" s="171"/>
    </row>
    <row r="4035" spans="4:8">
      <c r="D4035" s="168"/>
      <c r="E4035" s="201"/>
      <c r="F4035" s="170"/>
      <c r="G4035" s="171"/>
      <c r="H4035" s="171"/>
    </row>
    <row r="4036" spans="4:8">
      <c r="D4036" s="168"/>
      <c r="E4036" s="201"/>
      <c r="F4036" s="170"/>
      <c r="G4036" s="171"/>
      <c r="H4036" s="171"/>
    </row>
    <row r="4037" spans="4:8">
      <c r="D4037" s="168"/>
      <c r="E4037" s="201"/>
      <c r="F4037" s="170"/>
      <c r="G4037" s="171"/>
      <c r="H4037" s="171"/>
    </row>
    <row r="4038" spans="4:8">
      <c r="D4038" s="168"/>
      <c r="E4038" s="201"/>
      <c r="F4038" s="170"/>
      <c r="G4038" s="171"/>
      <c r="H4038" s="171"/>
    </row>
    <row r="4039" spans="4:8">
      <c r="D4039" s="168"/>
      <c r="E4039" s="201"/>
      <c r="F4039" s="170"/>
      <c r="G4039" s="171"/>
      <c r="H4039" s="171"/>
    </row>
    <row r="4040" spans="4:8">
      <c r="D4040" s="168"/>
      <c r="E4040" s="201"/>
      <c r="F4040" s="170"/>
      <c r="G4040" s="171"/>
      <c r="H4040" s="171"/>
    </row>
    <row r="4041" spans="4:8">
      <c r="D4041" s="168"/>
      <c r="E4041" s="201"/>
      <c r="F4041" s="170"/>
      <c r="G4041" s="171"/>
      <c r="H4041" s="171"/>
    </row>
    <row r="4042" spans="4:8">
      <c r="D4042" s="168"/>
      <c r="E4042" s="201"/>
      <c r="F4042" s="170"/>
      <c r="G4042" s="171"/>
      <c r="H4042" s="171"/>
    </row>
    <row r="4043" spans="4:8">
      <c r="D4043" s="168"/>
      <c r="E4043" s="201"/>
      <c r="F4043" s="170"/>
      <c r="G4043" s="171"/>
      <c r="H4043" s="171"/>
    </row>
    <row r="4044" spans="4:8">
      <c r="D4044" s="168"/>
      <c r="E4044" s="201"/>
      <c r="F4044" s="170"/>
      <c r="G4044" s="171"/>
      <c r="H4044" s="171"/>
    </row>
    <row r="4045" spans="4:8">
      <c r="D4045" s="168"/>
      <c r="E4045" s="201"/>
      <c r="F4045" s="170"/>
      <c r="G4045" s="171"/>
      <c r="H4045" s="171"/>
    </row>
    <row r="4046" spans="4:8">
      <c r="D4046" s="168"/>
      <c r="E4046" s="201"/>
      <c r="F4046" s="170"/>
      <c r="G4046" s="171"/>
      <c r="H4046" s="171"/>
    </row>
    <row r="4047" spans="4:8">
      <c r="D4047" s="168"/>
      <c r="E4047" s="201"/>
      <c r="F4047" s="170"/>
      <c r="G4047" s="171"/>
      <c r="H4047" s="171"/>
    </row>
    <row r="4048" spans="4:8">
      <c r="D4048" s="168"/>
      <c r="E4048" s="201"/>
      <c r="F4048" s="170"/>
      <c r="G4048" s="171"/>
      <c r="H4048" s="171"/>
    </row>
    <row r="4049" spans="4:8">
      <c r="D4049" s="168"/>
      <c r="E4049" s="201"/>
      <c r="F4049" s="170"/>
      <c r="G4049" s="171"/>
      <c r="H4049" s="171"/>
    </row>
    <row r="4050" spans="4:8">
      <c r="D4050" s="168"/>
      <c r="E4050" s="201"/>
      <c r="F4050" s="170"/>
      <c r="G4050" s="171"/>
      <c r="H4050" s="171"/>
    </row>
    <row r="4051" spans="4:8">
      <c r="D4051" s="168"/>
      <c r="E4051" s="201"/>
      <c r="F4051" s="170"/>
      <c r="G4051" s="171"/>
      <c r="H4051" s="171"/>
    </row>
    <row r="4052" spans="4:8">
      <c r="D4052" s="168"/>
      <c r="E4052" s="201"/>
      <c r="F4052" s="170"/>
      <c r="G4052" s="171"/>
      <c r="H4052" s="171"/>
    </row>
    <row r="4053" spans="4:8">
      <c r="D4053" s="168"/>
      <c r="E4053" s="201"/>
      <c r="F4053" s="170"/>
      <c r="G4053" s="171"/>
      <c r="H4053" s="171"/>
    </row>
    <row r="4054" spans="4:8">
      <c r="D4054" s="168"/>
      <c r="E4054" s="201"/>
      <c r="F4054" s="170"/>
      <c r="G4054" s="171"/>
      <c r="H4054" s="171"/>
    </row>
    <row r="4055" spans="4:8">
      <c r="D4055" s="168"/>
      <c r="E4055" s="201"/>
      <c r="F4055" s="170"/>
      <c r="G4055" s="171"/>
      <c r="H4055" s="171"/>
    </row>
    <row r="4056" spans="4:8">
      <c r="D4056" s="168"/>
      <c r="E4056" s="201"/>
      <c r="F4056" s="170"/>
      <c r="G4056" s="171"/>
      <c r="H4056" s="171"/>
    </row>
    <row r="4057" spans="4:8">
      <c r="D4057" s="168"/>
      <c r="E4057" s="201"/>
      <c r="F4057" s="170"/>
      <c r="G4057" s="171"/>
      <c r="H4057" s="171"/>
    </row>
    <row r="4058" spans="4:8">
      <c r="D4058" s="168"/>
      <c r="E4058" s="201"/>
      <c r="F4058" s="170"/>
      <c r="G4058" s="171"/>
      <c r="H4058" s="171"/>
    </row>
    <row r="4059" spans="4:8">
      <c r="D4059" s="168"/>
      <c r="E4059" s="201"/>
      <c r="F4059" s="170"/>
      <c r="G4059" s="171"/>
      <c r="H4059" s="171"/>
    </row>
    <row r="4060" spans="4:8">
      <c r="D4060" s="168"/>
      <c r="E4060" s="201"/>
      <c r="F4060" s="170"/>
      <c r="G4060" s="171"/>
      <c r="H4060" s="171"/>
    </row>
    <row r="4061" spans="4:8">
      <c r="D4061" s="168"/>
      <c r="E4061" s="201"/>
      <c r="F4061" s="170"/>
      <c r="G4061" s="171"/>
      <c r="H4061" s="171"/>
    </row>
    <row r="4062" spans="4:8">
      <c r="D4062" s="168"/>
      <c r="E4062" s="201"/>
      <c r="F4062" s="170"/>
      <c r="G4062" s="171"/>
      <c r="H4062" s="171"/>
    </row>
    <row r="4063" spans="4:8">
      <c r="D4063" s="168"/>
      <c r="E4063" s="201"/>
      <c r="F4063" s="170"/>
      <c r="G4063" s="171"/>
      <c r="H4063" s="171"/>
    </row>
    <row r="4064" spans="4:8">
      <c r="D4064" s="168"/>
      <c r="E4064" s="201"/>
      <c r="F4064" s="170"/>
      <c r="G4064" s="171"/>
      <c r="H4064" s="171"/>
    </row>
    <row r="4065" spans="4:8">
      <c r="D4065" s="168"/>
      <c r="E4065" s="201"/>
      <c r="F4065" s="170"/>
      <c r="G4065" s="171"/>
      <c r="H4065" s="171"/>
    </row>
    <row r="4066" spans="4:8">
      <c r="D4066" s="168"/>
      <c r="E4066" s="201"/>
      <c r="F4066" s="170"/>
      <c r="G4066" s="171"/>
      <c r="H4066" s="171"/>
    </row>
    <row r="4067" spans="4:8">
      <c r="D4067" s="168"/>
      <c r="E4067" s="201"/>
      <c r="F4067" s="170"/>
      <c r="G4067" s="171"/>
      <c r="H4067" s="171"/>
    </row>
    <row r="4068" spans="4:8">
      <c r="D4068" s="168"/>
      <c r="E4068" s="201"/>
      <c r="F4068" s="170"/>
      <c r="G4068" s="171"/>
      <c r="H4068" s="171"/>
    </row>
    <row r="4069" spans="4:8">
      <c r="D4069" s="168"/>
      <c r="E4069" s="201"/>
      <c r="F4069" s="170"/>
      <c r="G4069" s="171"/>
      <c r="H4069" s="171"/>
    </row>
    <row r="4070" spans="4:8">
      <c r="D4070" s="168"/>
      <c r="E4070" s="201"/>
      <c r="F4070" s="170"/>
      <c r="G4070" s="171"/>
      <c r="H4070" s="171"/>
    </row>
    <row r="4071" spans="4:8">
      <c r="D4071" s="168"/>
      <c r="E4071" s="201"/>
      <c r="F4071" s="170"/>
      <c r="G4071" s="171"/>
      <c r="H4071" s="171"/>
    </row>
    <row r="4072" spans="4:8">
      <c r="D4072" s="168"/>
      <c r="E4072" s="201"/>
      <c r="F4072" s="170"/>
      <c r="G4072" s="171"/>
      <c r="H4072" s="171"/>
    </row>
    <row r="4073" spans="4:8">
      <c r="D4073" s="168"/>
      <c r="E4073" s="201"/>
      <c r="F4073" s="170"/>
      <c r="G4073" s="171"/>
      <c r="H4073" s="171"/>
    </row>
    <row r="4074" spans="4:8">
      <c r="D4074" s="168"/>
      <c r="E4074" s="201"/>
      <c r="F4074" s="170"/>
      <c r="G4074" s="171"/>
      <c r="H4074" s="171"/>
    </row>
    <row r="4075" spans="4:8">
      <c r="D4075" s="168"/>
      <c r="E4075" s="201"/>
      <c r="F4075" s="170"/>
      <c r="G4075" s="171"/>
      <c r="H4075" s="171"/>
    </row>
    <row r="4076" spans="4:8">
      <c r="D4076" s="168"/>
      <c r="E4076" s="201"/>
      <c r="F4076" s="170"/>
      <c r="G4076" s="171"/>
      <c r="H4076" s="171"/>
    </row>
    <row r="4077" spans="4:8">
      <c r="D4077" s="168"/>
      <c r="E4077" s="201"/>
      <c r="F4077" s="170"/>
      <c r="G4077" s="171"/>
      <c r="H4077" s="171"/>
    </row>
    <row r="4078" spans="4:8">
      <c r="D4078" s="168"/>
      <c r="E4078" s="201"/>
      <c r="F4078" s="170"/>
      <c r="G4078" s="171"/>
      <c r="H4078" s="171"/>
    </row>
    <row r="4079" spans="4:8">
      <c r="D4079" s="168"/>
      <c r="E4079" s="201"/>
      <c r="F4079" s="170"/>
      <c r="G4079" s="171"/>
      <c r="H4079" s="171"/>
    </row>
    <row r="4080" spans="4:8">
      <c r="D4080" s="168"/>
      <c r="E4080" s="201"/>
      <c r="F4080" s="170"/>
      <c r="G4080" s="171"/>
      <c r="H4080" s="171"/>
    </row>
    <row r="4081" spans="4:8">
      <c r="D4081" s="168"/>
      <c r="E4081" s="201"/>
      <c r="F4081" s="170"/>
      <c r="G4081" s="171"/>
      <c r="H4081" s="171"/>
    </row>
    <row r="4082" spans="4:8">
      <c r="D4082" s="168"/>
      <c r="E4082" s="201"/>
      <c r="F4082" s="170"/>
      <c r="G4082" s="171"/>
      <c r="H4082" s="171"/>
    </row>
    <row r="4083" spans="4:8">
      <c r="D4083" s="168"/>
      <c r="E4083" s="201"/>
      <c r="F4083" s="170"/>
      <c r="G4083" s="171"/>
      <c r="H4083" s="171"/>
    </row>
    <row r="4084" spans="4:8">
      <c r="D4084" s="168"/>
      <c r="E4084" s="201"/>
      <c r="F4084" s="170"/>
      <c r="G4084" s="171"/>
      <c r="H4084" s="171"/>
    </row>
    <row r="4085" spans="4:8">
      <c r="D4085" s="168"/>
      <c r="E4085" s="201"/>
      <c r="F4085" s="170"/>
      <c r="G4085" s="171"/>
      <c r="H4085" s="171"/>
    </row>
    <row r="4086" spans="4:8">
      <c r="D4086" s="168"/>
      <c r="E4086" s="201"/>
      <c r="F4086" s="170"/>
      <c r="G4086" s="171"/>
      <c r="H4086" s="171"/>
    </row>
    <row r="4087" spans="4:8">
      <c r="D4087" s="168"/>
      <c r="E4087" s="201"/>
      <c r="F4087" s="170"/>
      <c r="G4087" s="171"/>
      <c r="H4087" s="171"/>
    </row>
    <row r="4088" spans="4:8">
      <c r="D4088" s="168"/>
      <c r="E4088" s="201"/>
      <c r="F4088" s="170"/>
      <c r="G4088" s="171"/>
      <c r="H4088" s="171"/>
    </row>
    <row r="4089" spans="4:8">
      <c r="D4089" s="168"/>
      <c r="E4089" s="201"/>
      <c r="F4089" s="170"/>
      <c r="G4089" s="171"/>
      <c r="H4089" s="171"/>
    </row>
    <row r="4090" spans="4:8">
      <c r="D4090" s="168"/>
      <c r="E4090" s="201"/>
      <c r="F4090" s="170"/>
      <c r="G4090" s="171"/>
      <c r="H4090" s="171"/>
    </row>
    <row r="4091" spans="4:8">
      <c r="D4091" s="168"/>
      <c r="E4091" s="201"/>
      <c r="F4091" s="170"/>
      <c r="G4091" s="171"/>
      <c r="H4091" s="171"/>
    </row>
    <row r="4092" spans="4:8">
      <c r="D4092" s="168"/>
      <c r="E4092" s="201"/>
      <c r="F4092" s="170"/>
      <c r="G4092" s="171"/>
      <c r="H4092" s="171"/>
    </row>
    <row r="4093" spans="4:8">
      <c r="D4093" s="168"/>
      <c r="E4093" s="201"/>
      <c r="F4093" s="170"/>
      <c r="G4093" s="171"/>
      <c r="H4093" s="171"/>
    </row>
    <row r="4094" spans="4:8">
      <c r="D4094" s="168"/>
      <c r="E4094" s="201"/>
      <c r="F4094" s="170"/>
      <c r="G4094" s="171"/>
      <c r="H4094" s="171"/>
    </row>
    <row r="4095" spans="4:8">
      <c r="D4095" s="168"/>
      <c r="E4095" s="201"/>
      <c r="F4095" s="170"/>
      <c r="G4095" s="171"/>
      <c r="H4095" s="171"/>
    </row>
    <row r="4096" spans="4:8">
      <c r="D4096" s="168"/>
      <c r="E4096" s="201"/>
      <c r="F4096" s="170"/>
      <c r="G4096" s="171"/>
      <c r="H4096" s="171"/>
    </row>
    <row r="4097" spans="4:8">
      <c r="D4097" s="168"/>
      <c r="E4097" s="201"/>
      <c r="F4097" s="170"/>
      <c r="G4097" s="171"/>
      <c r="H4097" s="171"/>
    </row>
    <row r="4098" spans="4:8">
      <c r="D4098" s="168"/>
      <c r="E4098" s="201"/>
      <c r="F4098" s="170"/>
      <c r="G4098" s="171"/>
      <c r="H4098" s="171"/>
    </row>
    <row r="4099" spans="4:8">
      <c r="D4099" s="168"/>
      <c r="E4099" s="201"/>
      <c r="F4099" s="170"/>
      <c r="G4099" s="171"/>
      <c r="H4099" s="171"/>
    </row>
    <row r="4100" spans="4:8">
      <c r="D4100" s="168"/>
      <c r="E4100" s="201"/>
      <c r="F4100" s="170"/>
      <c r="G4100" s="171"/>
      <c r="H4100" s="171"/>
    </row>
    <row r="4101" spans="4:8">
      <c r="D4101" s="168"/>
      <c r="E4101" s="201"/>
      <c r="F4101" s="170"/>
      <c r="G4101" s="171"/>
      <c r="H4101" s="171"/>
    </row>
    <row r="4102" spans="4:8">
      <c r="D4102" s="168"/>
      <c r="E4102" s="201"/>
      <c r="F4102" s="170"/>
      <c r="G4102" s="171"/>
      <c r="H4102" s="171"/>
    </row>
    <row r="4103" spans="4:8">
      <c r="D4103" s="168"/>
      <c r="E4103" s="201"/>
      <c r="F4103" s="170"/>
      <c r="G4103" s="171"/>
      <c r="H4103" s="171"/>
    </row>
    <row r="4104" spans="4:8">
      <c r="D4104" s="168"/>
      <c r="E4104" s="201"/>
      <c r="F4104" s="170"/>
      <c r="G4104" s="171"/>
      <c r="H4104" s="171"/>
    </row>
    <row r="4105" spans="4:8">
      <c r="D4105" s="168"/>
      <c r="E4105" s="201"/>
      <c r="F4105" s="170"/>
      <c r="G4105" s="171"/>
      <c r="H4105" s="171"/>
    </row>
    <row r="4106" spans="4:8">
      <c r="D4106" s="168"/>
      <c r="E4106" s="201"/>
      <c r="F4106" s="170"/>
      <c r="G4106" s="171"/>
      <c r="H4106" s="171"/>
    </row>
    <row r="4107" spans="4:8">
      <c r="D4107" s="168"/>
      <c r="E4107" s="201"/>
      <c r="F4107" s="170"/>
      <c r="G4107" s="171"/>
      <c r="H4107" s="171"/>
    </row>
    <row r="4108" spans="4:8">
      <c r="D4108" s="168"/>
      <c r="E4108" s="201"/>
      <c r="F4108" s="170"/>
      <c r="G4108" s="171"/>
      <c r="H4108" s="171"/>
    </row>
    <row r="4109" spans="4:8">
      <c r="D4109" s="168"/>
      <c r="E4109" s="201"/>
      <c r="F4109" s="170"/>
      <c r="G4109" s="171"/>
      <c r="H4109" s="171"/>
    </row>
    <row r="4110" spans="4:8">
      <c r="D4110" s="168"/>
      <c r="E4110" s="201"/>
      <c r="F4110" s="170"/>
      <c r="G4110" s="171"/>
      <c r="H4110" s="171"/>
    </row>
    <row r="4111" spans="4:8">
      <c r="D4111" s="168"/>
      <c r="E4111" s="201"/>
      <c r="F4111" s="170"/>
      <c r="G4111" s="171"/>
      <c r="H4111" s="171"/>
    </row>
    <row r="4112" spans="4:8">
      <c r="D4112" s="168"/>
      <c r="E4112" s="201"/>
      <c r="F4112" s="170"/>
      <c r="G4112" s="171"/>
      <c r="H4112" s="171"/>
    </row>
    <row r="4113" spans="4:8">
      <c r="D4113" s="168"/>
      <c r="E4113" s="201"/>
      <c r="F4113" s="170"/>
      <c r="G4113" s="171"/>
      <c r="H4113" s="171"/>
    </row>
    <row r="4114" spans="4:8">
      <c r="D4114" s="168"/>
      <c r="E4114" s="201"/>
      <c r="F4114" s="170"/>
      <c r="G4114" s="171"/>
      <c r="H4114" s="171"/>
    </row>
    <row r="4115" spans="4:8">
      <c r="D4115" s="168"/>
      <c r="E4115" s="201"/>
      <c r="F4115" s="170"/>
      <c r="G4115" s="171"/>
      <c r="H4115" s="171"/>
    </row>
    <row r="4116" spans="4:8">
      <c r="D4116" s="168"/>
      <c r="E4116" s="201"/>
      <c r="F4116" s="170"/>
      <c r="G4116" s="171"/>
      <c r="H4116" s="171"/>
    </row>
    <row r="4117" spans="4:8">
      <c r="D4117" s="168"/>
      <c r="E4117" s="201"/>
      <c r="F4117" s="170"/>
      <c r="G4117" s="171"/>
      <c r="H4117" s="171"/>
    </row>
    <row r="4118" spans="4:8">
      <c r="D4118" s="168"/>
      <c r="E4118" s="201"/>
      <c r="F4118" s="170"/>
      <c r="G4118" s="171"/>
      <c r="H4118" s="171"/>
    </row>
    <row r="4119" spans="4:8">
      <c r="D4119" s="168"/>
      <c r="E4119" s="201"/>
      <c r="F4119" s="170"/>
      <c r="G4119" s="171"/>
      <c r="H4119" s="171"/>
    </row>
    <row r="4120" spans="4:8">
      <c r="D4120" s="168"/>
      <c r="E4120" s="201"/>
      <c r="F4120" s="170"/>
      <c r="G4120" s="171"/>
      <c r="H4120" s="171"/>
    </row>
    <row r="4121" spans="4:8">
      <c r="D4121" s="168"/>
      <c r="E4121" s="201"/>
      <c r="F4121" s="170"/>
      <c r="G4121" s="171"/>
      <c r="H4121" s="171"/>
    </row>
    <row r="4122" spans="4:8">
      <c r="D4122" s="168"/>
      <c r="E4122" s="201"/>
      <c r="F4122" s="170"/>
      <c r="G4122" s="171"/>
      <c r="H4122" s="171"/>
    </row>
    <row r="4123" spans="4:8">
      <c r="D4123" s="168"/>
      <c r="E4123" s="201"/>
      <c r="F4123" s="170"/>
      <c r="G4123" s="171"/>
      <c r="H4123" s="171"/>
    </row>
    <row r="4124" spans="4:8">
      <c r="D4124" s="168"/>
      <c r="E4124" s="201"/>
      <c r="F4124" s="170"/>
      <c r="G4124" s="171"/>
      <c r="H4124" s="171"/>
    </row>
    <row r="4125" spans="4:8">
      <c r="D4125" s="168"/>
      <c r="E4125" s="201"/>
      <c r="F4125" s="170"/>
      <c r="G4125" s="171"/>
      <c r="H4125" s="171"/>
    </row>
    <row r="4126" spans="4:8">
      <c r="D4126" s="168"/>
      <c r="E4126" s="201"/>
      <c r="F4126" s="170"/>
      <c r="G4126" s="171"/>
      <c r="H4126" s="171"/>
    </row>
    <row r="4127" spans="4:8">
      <c r="D4127" s="168"/>
      <c r="E4127" s="201"/>
      <c r="F4127" s="170"/>
      <c r="G4127" s="171"/>
      <c r="H4127" s="171"/>
    </row>
    <row r="4128" spans="4:8">
      <c r="D4128" s="168"/>
      <c r="E4128" s="201"/>
      <c r="F4128" s="170"/>
      <c r="G4128" s="171"/>
      <c r="H4128" s="171"/>
    </row>
    <row r="4129" spans="4:8">
      <c r="D4129" s="168"/>
      <c r="E4129" s="201"/>
      <c r="F4129" s="170"/>
      <c r="G4129" s="171"/>
      <c r="H4129" s="171"/>
    </row>
    <row r="4130" spans="4:8">
      <c r="D4130" s="168"/>
      <c r="E4130" s="201"/>
      <c r="F4130" s="170"/>
      <c r="G4130" s="171"/>
      <c r="H4130" s="171"/>
    </row>
    <row r="4131" spans="4:8">
      <c r="D4131" s="168"/>
      <c r="E4131" s="201"/>
      <c r="F4131" s="170"/>
      <c r="G4131" s="171"/>
      <c r="H4131" s="171"/>
    </row>
    <row r="4132" spans="4:8">
      <c r="D4132" s="168"/>
      <c r="E4132" s="201"/>
      <c r="F4132" s="170"/>
      <c r="G4132" s="171"/>
      <c r="H4132" s="171"/>
    </row>
    <row r="4133" spans="4:8">
      <c r="D4133" s="168"/>
      <c r="E4133" s="201"/>
      <c r="F4133" s="170"/>
      <c r="G4133" s="171"/>
      <c r="H4133" s="171"/>
    </row>
    <row r="4134" spans="4:8">
      <c r="D4134" s="168"/>
      <c r="E4134" s="201"/>
      <c r="F4134" s="170"/>
      <c r="G4134" s="171"/>
      <c r="H4134" s="171"/>
    </row>
    <row r="4135" spans="4:8">
      <c r="D4135" s="168"/>
      <c r="E4135" s="201"/>
      <c r="F4135" s="170"/>
      <c r="G4135" s="171"/>
      <c r="H4135" s="171"/>
    </row>
    <row r="4136" spans="4:8">
      <c r="D4136" s="168"/>
      <c r="E4136" s="201"/>
      <c r="F4136" s="170"/>
      <c r="G4136" s="171"/>
      <c r="H4136" s="171"/>
    </row>
    <row r="4137" spans="4:8">
      <c r="D4137" s="168"/>
      <c r="E4137" s="201"/>
      <c r="F4137" s="170"/>
      <c r="G4137" s="171"/>
      <c r="H4137" s="171"/>
    </row>
    <row r="4138" spans="4:8">
      <c r="D4138" s="168"/>
      <c r="E4138" s="201"/>
      <c r="F4138" s="170"/>
      <c r="G4138" s="171"/>
      <c r="H4138" s="171"/>
    </row>
    <row r="4139" spans="4:8">
      <c r="D4139" s="168"/>
      <c r="E4139" s="201"/>
      <c r="F4139" s="170"/>
      <c r="G4139" s="171"/>
      <c r="H4139" s="171"/>
    </row>
    <row r="4140" spans="4:8">
      <c r="D4140" s="168"/>
      <c r="E4140" s="201"/>
      <c r="F4140" s="170"/>
      <c r="G4140" s="171"/>
      <c r="H4140" s="171"/>
    </row>
    <row r="4141" spans="4:8">
      <c r="D4141" s="168"/>
      <c r="E4141" s="201"/>
      <c r="F4141" s="170"/>
      <c r="G4141" s="171"/>
      <c r="H4141" s="171"/>
    </row>
    <row r="4142" spans="4:8">
      <c r="D4142" s="168"/>
      <c r="E4142" s="201"/>
      <c r="F4142" s="170"/>
      <c r="G4142" s="171"/>
      <c r="H4142" s="171"/>
    </row>
    <row r="4143" spans="4:8">
      <c r="D4143" s="168"/>
      <c r="E4143" s="201"/>
      <c r="F4143" s="170"/>
      <c r="G4143" s="171"/>
      <c r="H4143" s="171"/>
    </row>
    <row r="4144" spans="4:8">
      <c r="D4144" s="168"/>
      <c r="E4144" s="201"/>
      <c r="F4144" s="170"/>
      <c r="G4144" s="171"/>
      <c r="H4144" s="171"/>
    </row>
    <row r="4145" spans="4:8">
      <c r="D4145" s="168"/>
      <c r="E4145" s="201"/>
      <c r="F4145" s="170"/>
      <c r="G4145" s="171"/>
      <c r="H4145" s="171"/>
    </row>
    <row r="4146" spans="4:8">
      <c r="D4146" s="168"/>
      <c r="E4146" s="201"/>
      <c r="F4146" s="170"/>
      <c r="G4146" s="171"/>
      <c r="H4146" s="171"/>
    </row>
    <row r="4147" spans="4:8">
      <c r="D4147" s="168"/>
      <c r="E4147" s="201"/>
      <c r="F4147" s="170"/>
      <c r="G4147" s="171"/>
      <c r="H4147" s="171"/>
    </row>
    <row r="4148" spans="4:8">
      <c r="D4148" s="168"/>
      <c r="E4148" s="201"/>
      <c r="F4148" s="170"/>
      <c r="G4148" s="171"/>
      <c r="H4148" s="171"/>
    </row>
    <row r="4149" spans="4:8">
      <c r="D4149" s="168"/>
      <c r="E4149" s="201"/>
      <c r="F4149" s="170"/>
      <c r="G4149" s="171"/>
      <c r="H4149" s="171"/>
    </row>
    <row r="4150" spans="4:8">
      <c r="D4150" s="168"/>
      <c r="E4150" s="201"/>
      <c r="F4150" s="170"/>
      <c r="G4150" s="171"/>
      <c r="H4150" s="171"/>
    </row>
    <row r="4151" spans="4:8">
      <c r="D4151" s="168"/>
      <c r="E4151" s="201"/>
      <c r="F4151" s="170"/>
      <c r="G4151" s="171"/>
      <c r="H4151" s="171"/>
    </row>
    <row r="4152" spans="4:8">
      <c r="D4152" s="168"/>
      <c r="E4152" s="201"/>
      <c r="F4152" s="170"/>
      <c r="G4152" s="171"/>
      <c r="H4152" s="171"/>
    </row>
    <row r="4153" spans="4:8">
      <c r="D4153" s="168"/>
      <c r="E4153" s="201"/>
      <c r="F4153" s="170"/>
      <c r="G4153" s="171"/>
      <c r="H4153" s="171"/>
    </row>
    <row r="4154" spans="4:8">
      <c r="D4154" s="168"/>
      <c r="E4154" s="201"/>
      <c r="F4154" s="170"/>
      <c r="G4154" s="171"/>
      <c r="H4154" s="171"/>
    </row>
    <row r="4155" spans="4:8">
      <c r="D4155" s="168"/>
      <c r="E4155" s="201"/>
      <c r="F4155" s="170"/>
      <c r="G4155" s="171"/>
      <c r="H4155" s="171"/>
    </row>
    <row r="4156" spans="4:8">
      <c r="D4156" s="168"/>
      <c r="E4156" s="201"/>
      <c r="F4156" s="170"/>
      <c r="G4156" s="171"/>
      <c r="H4156" s="171"/>
    </row>
    <row r="4157" spans="4:8">
      <c r="D4157" s="168"/>
      <c r="E4157" s="201"/>
      <c r="F4157" s="170"/>
      <c r="G4157" s="171"/>
      <c r="H4157" s="171"/>
    </row>
    <row r="4158" spans="4:8">
      <c r="D4158" s="168"/>
      <c r="E4158" s="201"/>
      <c r="F4158" s="170"/>
      <c r="G4158" s="171"/>
      <c r="H4158" s="171"/>
    </row>
    <row r="4159" spans="4:8">
      <c r="D4159" s="168"/>
      <c r="E4159" s="201"/>
      <c r="F4159" s="170"/>
      <c r="G4159" s="171"/>
      <c r="H4159" s="171"/>
    </row>
    <row r="4160" spans="4:8">
      <c r="D4160" s="168"/>
      <c r="E4160" s="201"/>
      <c r="F4160" s="170"/>
      <c r="G4160" s="171"/>
      <c r="H4160" s="171"/>
    </row>
    <row r="4161" spans="4:8">
      <c r="D4161" s="168"/>
      <c r="E4161" s="201"/>
      <c r="F4161" s="170"/>
      <c r="G4161" s="171"/>
      <c r="H4161" s="171"/>
    </row>
    <row r="4162" spans="4:8">
      <c r="D4162" s="168"/>
      <c r="E4162" s="201"/>
      <c r="F4162" s="170"/>
      <c r="G4162" s="171"/>
      <c r="H4162" s="171"/>
    </row>
    <row r="4163" spans="4:8">
      <c r="D4163" s="168"/>
      <c r="E4163" s="201"/>
      <c r="F4163" s="170"/>
      <c r="G4163" s="171"/>
      <c r="H4163" s="171"/>
    </row>
    <row r="4164" spans="4:8">
      <c r="D4164" s="168"/>
      <c r="E4164" s="201"/>
      <c r="F4164" s="170"/>
      <c r="G4164" s="171"/>
      <c r="H4164" s="171"/>
    </row>
    <row r="4165" spans="4:8">
      <c r="D4165" s="168"/>
      <c r="E4165" s="201"/>
      <c r="F4165" s="170"/>
      <c r="G4165" s="171"/>
      <c r="H4165" s="171"/>
    </row>
    <row r="4166" spans="4:8">
      <c r="D4166" s="168"/>
      <c r="E4166" s="201"/>
      <c r="F4166" s="170"/>
      <c r="G4166" s="171"/>
      <c r="H4166" s="171"/>
    </row>
    <row r="4167" spans="4:8">
      <c r="D4167" s="168"/>
      <c r="E4167" s="201"/>
      <c r="F4167" s="170"/>
      <c r="G4167" s="171"/>
      <c r="H4167" s="171"/>
    </row>
    <row r="4168" spans="4:8">
      <c r="D4168" s="168"/>
      <c r="E4168" s="201"/>
      <c r="F4168" s="170"/>
      <c r="G4168" s="171"/>
      <c r="H4168" s="171"/>
    </row>
    <row r="4169" spans="4:8">
      <c r="D4169" s="168"/>
      <c r="E4169" s="201"/>
      <c r="F4169" s="170"/>
      <c r="G4169" s="171"/>
      <c r="H4169" s="171"/>
    </row>
    <row r="4170" spans="4:8">
      <c r="D4170" s="168"/>
      <c r="E4170" s="201"/>
      <c r="F4170" s="170"/>
      <c r="G4170" s="171"/>
      <c r="H4170" s="171"/>
    </row>
    <row r="4171" spans="4:8">
      <c r="D4171" s="168"/>
      <c r="E4171" s="201"/>
      <c r="F4171" s="170"/>
      <c r="G4171" s="171"/>
      <c r="H4171" s="171"/>
    </row>
    <row r="4172" spans="4:8">
      <c r="D4172" s="168"/>
      <c r="E4172" s="201"/>
      <c r="F4172" s="170"/>
      <c r="G4172" s="171"/>
      <c r="H4172" s="171"/>
    </row>
    <row r="4173" spans="4:8">
      <c r="D4173" s="168"/>
      <c r="E4173" s="201"/>
      <c r="F4173" s="170"/>
      <c r="G4173" s="171"/>
      <c r="H4173" s="171"/>
    </row>
    <row r="4174" spans="4:8">
      <c r="D4174" s="168"/>
      <c r="E4174" s="201"/>
      <c r="F4174" s="170"/>
      <c r="G4174" s="171"/>
      <c r="H4174" s="171"/>
    </row>
    <row r="4175" spans="4:8">
      <c r="D4175" s="168"/>
      <c r="E4175" s="201"/>
      <c r="F4175" s="170"/>
      <c r="G4175" s="171"/>
      <c r="H4175" s="171"/>
    </row>
    <row r="4176" spans="4:8">
      <c r="D4176" s="168"/>
      <c r="E4176" s="201"/>
      <c r="F4176" s="170"/>
      <c r="G4176" s="171"/>
      <c r="H4176" s="171"/>
    </row>
    <row r="4177" spans="4:8">
      <c r="D4177" s="168"/>
      <c r="E4177" s="201"/>
      <c r="F4177" s="170"/>
      <c r="G4177" s="171"/>
      <c r="H4177" s="171"/>
    </row>
    <row r="4178" spans="4:8">
      <c r="D4178" s="168"/>
      <c r="E4178" s="201"/>
      <c r="F4178" s="170"/>
      <c r="G4178" s="171"/>
      <c r="H4178" s="171"/>
    </row>
    <row r="4179" spans="4:8">
      <c r="D4179" s="168"/>
      <c r="E4179" s="201"/>
      <c r="F4179" s="170"/>
      <c r="G4179" s="171"/>
      <c r="H4179" s="171"/>
    </row>
    <row r="4180" spans="4:8">
      <c r="D4180" s="168"/>
      <c r="E4180" s="201"/>
      <c r="F4180" s="170"/>
      <c r="G4180" s="171"/>
      <c r="H4180" s="171"/>
    </row>
    <row r="4181" spans="4:8">
      <c r="D4181" s="168"/>
      <c r="E4181" s="201"/>
      <c r="F4181" s="170"/>
      <c r="G4181" s="171"/>
      <c r="H4181" s="171"/>
    </row>
    <row r="4182" spans="4:8">
      <c r="D4182" s="168"/>
      <c r="E4182" s="201"/>
      <c r="F4182" s="170"/>
      <c r="G4182" s="171"/>
      <c r="H4182" s="171"/>
    </row>
    <row r="4183" spans="4:8">
      <c r="D4183" s="168"/>
      <c r="E4183" s="201"/>
      <c r="F4183" s="170"/>
      <c r="G4183" s="171"/>
      <c r="H4183" s="171"/>
    </row>
    <row r="4184" spans="4:8">
      <c r="D4184" s="168"/>
      <c r="E4184" s="201"/>
      <c r="F4184" s="170"/>
      <c r="G4184" s="171"/>
      <c r="H4184" s="171"/>
    </row>
    <row r="4185" spans="4:8">
      <c r="D4185" s="168"/>
      <c r="E4185" s="201"/>
      <c r="F4185" s="170"/>
      <c r="G4185" s="171"/>
      <c r="H4185" s="171"/>
    </row>
    <row r="4186" spans="4:8">
      <c r="D4186" s="168"/>
      <c r="E4186" s="201"/>
      <c r="F4186" s="170"/>
      <c r="G4186" s="171"/>
      <c r="H4186" s="171"/>
    </row>
    <row r="4187" spans="4:8">
      <c r="D4187" s="168"/>
      <c r="E4187" s="201"/>
      <c r="F4187" s="170"/>
      <c r="G4187" s="171"/>
      <c r="H4187" s="171"/>
    </row>
    <row r="4188" spans="4:8">
      <c r="D4188" s="168"/>
      <c r="E4188" s="201"/>
      <c r="F4188" s="170"/>
      <c r="G4188" s="171"/>
      <c r="H4188" s="171"/>
    </row>
    <row r="4189" spans="4:8">
      <c r="D4189" s="168"/>
      <c r="E4189" s="201"/>
      <c r="F4189" s="170"/>
      <c r="G4189" s="171"/>
      <c r="H4189" s="171"/>
    </row>
    <row r="4190" spans="4:8">
      <c r="D4190" s="168"/>
      <c r="E4190" s="201"/>
      <c r="F4190" s="170"/>
      <c r="G4190" s="171"/>
      <c r="H4190" s="171"/>
    </row>
    <row r="4191" spans="4:8">
      <c r="D4191" s="168"/>
      <c r="E4191" s="201"/>
      <c r="F4191" s="170"/>
      <c r="G4191" s="171"/>
      <c r="H4191" s="171"/>
    </row>
    <row r="4192" spans="4:8">
      <c r="D4192" s="168"/>
      <c r="E4192" s="201"/>
      <c r="F4192" s="170"/>
      <c r="G4192" s="171"/>
      <c r="H4192" s="171"/>
    </row>
    <row r="4193" spans="4:8">
      <c r="D4193" s="168"/>
      <c r="E4193" s="201"/>
      <c r="F4193" s="170"/>
      <c r="G4193" s="171"/>
      <c r="H4193" s="171"/>
    </row>
    <row r="4194" spans="4:8">
      <c r="D4194" s="168"/>
      <c r="E4194" s="201"/>
      <c r="F4194" s="170"/>
      <c r="G4194" s="171"/>
      <c r="H4194" s="171"/>
    </row>
    <row r="4195" spans="4:8">
      <c r="D4195" s="168"/>
      <c r="E4195" s="201"/>
      <c r="F4195" s="170"/>
      <c r="G4195" s="171"/>
      <c r="H4195" s="171"/>
    </row>
    <row r="4196" spans="4:8">
      <c r="D4196" s="168"/>
      <c r="E4196" s="201"/>
      <c r="F4196" s="170"/>
      <c r="G4196" s="171"/>
      <c r="H4196" s="171"/>
    </row>
    <row r="4197" spans="4:8">
      <c r="D4197" s="168"/>
      <c r="E4197" s="201"/>
      <c r="F4197" s="170"/>
      <c r="G4197" s="171"/>
      <c r="H4197" s="171"/>
    </row>
    <row r="4198" spans="4:8">
      <c r="D4198" s="168"/>
      <c r="E4198" s="201"/>
      <c r="F4198" s="170"/>
      <c r="G4198" s="171"/>
      <c r="H4198" s="171"/>
    </row>
    <row r="4199" spans="4:8">
      <c r="D4199" s="168"/>
      <c r="E4199" s="201"/>
      <c r="F4199" s="170"/>
      <c r="G4199" s="171"/>
      <c r="H4199" s="171"/>
    </row>
    <row r="4200" spans="4:8">
      <c r="D4200" s="168"/>
      <c r="E4200" s="201"/>
      <c r="F4200" s="170"/>
      <c r="G4200" s="171"/>
      <c r="H4200" s="171"/>
    </row>
    <row r="4201" spans="4:8">
      <c r="D4201" s="168"/>
      <c r="E4201" s="201"/>
      <c r="F4201" s="170"/>
      <c r="G4201" s="171"/>
      <c r="H4201" s="171"/>
    </row>
    <row r="4202" spans="4:8">
      <c r="D4202" s="168"/>
      <c r="E4202" s="201"/>
      <c r="F4202" s="170"/>
      <c r="G4202" s="171"/>
      <c r="H4202" s="171"/>
    </row>
    <row r="4203" spans="4:8">
      <c r="D4203" s="168"/>
      <c r="E4203" s="201"/>
      <c r="F4203" s="170"/>
      <c r="G4203" s="171"/>
      <c r="H4203" s="171"/>
    </row>
    <row r="4204" spans="4:8">
      <c r="D4204" s="168"/>
      <c r="E4204" s="201"/>
      <c r="F4204" s="170"/>
      <c r="G4204" s="171"/>
      <c r="H4204" s="171"/>
    </row>
    <row r="4205" spans="4:8">
      <c r="D4205" s="168"/>
      <c r="E4205" s="201"/>
      <c r="F4205" s="170"/>
      <c r="G4205" s="171"/>
      <c r="H4205" s="171"/>
    </row>
    <row r="4206" spans="4:8">
      <c r="D4206" s="168"/>
      <c r="E4206" s="201"/>
      <c r="F4206" s="170"/>
      <c r="G4206" s="171"/>
      <c r="H4206" s="171"/>
    </row>
    <row r="4207" spans="4:8">
      <c r="D4207" s="168"/>
      <c r="E4207" s="201"/>
      <c r="F4207" s="170"/>
      <c r="G4207" s="171"/>
      <c r="H4207" s="171"/>
    </row>
    <row r="4208" spans="4:8">
      <c r="D4208" s="168"/>
      <c r="E4208" s="201"/>
      <c r="F4208" s="170"/>
      <c r="G4208" s="171"/>
      <c r="H4208" s="171"/>
    </row>
    <row r="4209" spans="4:8">
      <c r="D4209" s="168"/>
      <c r="E4209" s="201"/>
      <c r="F4209" s="170"/>
      <c r="G4209" s="171"/>
      <c r="H4209" s="171"/>
    </row>
    <row r="4210" spans="4:8">
      <c r="D4210" s="168"/>
      <c r="E4210" s="201"/>
      <c r="F4210" s="170"/>
      <c r="G4210" s="171"/>
      <c r="H4210" s="171"/>
    </row>
    <row r="4211" spans="4:8">
      <c r="D4211" s="168"/>
      <c r="E4211" s="201"/>
      <c r="F4211" s="170"/>
      <c r="G4211" s="171"/>
      <c r="H4211" s="171"/>
    </row>
    <row r="4212" spans="4:8">
      <c r="D4212" s="168"/>
      <c r="E4212" s="201"/>
      <c r="F4212" s="170"/>
      <c r="G4212" s="171"/>
      <c r="H4212" s="171"/>
    </row>
    <row r="4213" spans="4:8">
      <c r="D4213" s="168"/>
      <c r="E4213" s="201"/>
      <c r="F4213" s="170"/>
      <c r="G4213" s="171"/>
      <c r="H4213" s="171"/>
    </row>
    <row r="4214" spans="4:8">
      <c r="D4214" s="168"/>
      <c r="E4214" s="201"/>
      <c r="F4214" s="170"/>
      <c r="G4214" s="171"/>
      <c r="H4214" s="171"/>
    </row>
    <row r="4215" spans="4:8">
      <c r="D4215" s="168"/>
      <c r="E4215" s="201"/>
      <c r="F4215" s="170"/>
      <c r="G4215" s="171"/>
      <c r="H4215" s="171"/>
    </row>
    <row r="4216" spans="4:8">
      <c r="D4216" s="168"/>
      <c r="E4216" s="201"/>
      <c r="F4216" s="170"/>
      <c r="G4216" s="171"/>
      <c r="H4216" s="171"/>
    </row>
    <row r="4217" spans="4:8">
      <c r="D4217" s="168"/>
      <c r="E4217" s="201"/>
      <c r="F4217" s="170"/>
      <c r="G4217" s="171"/>
      <c r="H4217" s="171"/>
    </row>
    <row r="4218" spans="4:8">
      <c r="D4218" s="168"/>
      <c r="E4218" s="201"/>
      <c r="F4218" s="170"/>
      <c r="G4218" s="171"/>
      <c r="H4218" s="171"/>
    </row>
    <row r="4219" spans="4:8">
      <c r="D4219" s="168"/>
      <c r="E4219" s="201"/>
      <c r="F4219" s="170"/>
      <c r="G4219" s="171"/>
      <c r="H4219" s="171"/>
    </row>
    <row r="4220" spans="4:8">
      <c r="D4220" s="168"/>
      <c r="E4220" s="201"/>
      <c r="F4220" s="170"/>
      <c r="G4220" s="171"/>
      <c r="H4220" s="171"/>
    </row>
    <row r="4221" spans="4:8">
      <c r="D4221" s="168"/>
      <c r="E4221" s="201"/>
      <c r="F4221" s="170"/>
      <c r="G4221" s="171"/>
      <c r="H4221" s="171"/>
    </row>
    <row r="4222" spans="4:8">
      <c r="D4222" s="168"/>
      <c r="E4222" s="201"/>
      <c r="F4222" s="170"/>
      <c r="G4222" s="171"/>
      <c r="H4222" s="171"/>
    </row>
    <row r="4223" spans="4:8">
      <c r="D4223" s="168"/>
      <c r="E4223" s="201"/>
      <c r="F4223" s="170"/>
      <c r="G4223" s="171"/>
      <c r="H4223" s="171"/>
    </row>
    <row r="4224" spans="4:8">
      <c r="D4224" s="168"/>
      <c r="E4224" s="201"/>
      <c r="F4224" s="170"/>
      <c r="G4224" s="171"/>
      <c r="H4224" s="171"/>
    </row>
    <row r="4225" spans="4:8">
      <c r="D4225" s="168"/>
      <c r="E4225" s="201"/>
      <c r="F4225" s="170"/>
      <c r="G4225" s="171"/>
      <c r="H4225" s="171"/>
    </row>
    <row r="4226" spans="4:8">
      <c r="D4226" s="168"/>
      <c r="E4226" s="201"/>
      <c r="F4226" s="170"/>
      <c r="G4226" s="171"/>
      <c r="H4226" s="171"/>
    </row>
    <row r="4227" spans="4:8">
      <c r="D4227" s="168"/>
      <c r="E4227" s="201"/>
      <c r="F4227" s="170"/>
      <c r="G4227" s="171"/>
      <c r="H4227" s="171"/>
    </row>
    <row r="4228" spans="4:8">
      <c r="D4228" s="168"/>
      <c r="E4228" s="201"/>
      <c r="F4228" s="170"/>
      <c r="G4228" s="171"/>
      <c r="H4228" s="171"/>
    </row>
    <row r="4229" spans="4:8">
      <c r="D4229" s="168"/>
      <c r="E4229" s="201"/>
      <c r="F4229" s="170"/>
      <c r="G4229" s="171"/>
      <c r="H4229" s="171"/>
    </row>
    <row r="4230" spans="4:8">
      <c r="D4230" s="168"/>
      <c r="E4230" s="201"/>
      <c r="F4230" s="170"/>
      <c r="G4230" s="171"/>
      <c r="H4230" s="171"/>
    </row>
    <row r="4231" spans="4:8">
      <c r="D4231" s="168"/>
      <c r="E4231" s="201"/>
      <c r="F4231" s="170"/>
      <c r="G4231" s="171"/>
      <c r="H4231" s="171"/>
    </row>
    <row r="4232" spans="4:8">
      <c r="D4232" s="168"/>
      <c r="E4232" s="201"/>
      <c r="F4232" s="170"/>
      <c r="G4232" s="171"/>
      <c r="H4232" s="171"/>
    </row>
    <row r="4233" spans="4:8">
      <c r="D4233" s="168"/>
      <c r="E4233" s="201"/>
      <c r="F4233" s="170"/>
      <c r="G4233" s="171"/>
      <c r="H4233" s="171"/>
    </row>
    <row r="4234" spans="4:8">
      <c r="D4234" s="168"/>
      <c r="E4234" s="201"/>
      <c r="F4234" s="170"/>
      <c r="G4234" s="171"/>
      <c r="H4234" s="171"/>
    </row>
    <row r="4235" spans="4:8">
      <c r="D4235" s="168"/>
      <c r="E4235" s="201"/>
      <c r="F4235" s="170"/>
      <c r="G4235" s="171"/>
      <c r="H4235" s="171"/>
    </row>
    <row r="4236" spans="4:8">
      <c r="D4236" s="168"/>
      <c r="E4236" s="201"/>
      <c r="F4236" s="170"/>
      <c r="G4236" s="171"/>
      <c r="H4236" s="171"/>
    </row>
    <row r="4237" spans="4:8">
      <c r="D4237" s="168"/>
      <c r="E4237" s="201"/>
      <c r="F4237" s="170"/>
      <c r="G4237" s="171"/>
      <c r="H4237" s="171"/>
    </row>
    <row r="4238" spans="4:8">
      <c r="D4238" s="168"/>
      <c r="E4238" s="201"/>
      <c r="F4238" s="170"/>
      <c r="G4238" s="171"/>
      <c r="H4238" s="171"/>
    </row>
    <row r="4239" spans="4:8">
      <c r="D4239" s="168"/>
      <c r="E4239" s="201"/>
      <c r="F4239" s="170"/>
      <c r="G4239" s="171"/>
      <c r="H4239" s="171"/>
    </row>
    <row r="4240" spans="4:8">
      <c r="D4240" s="168"/>
      <c r="E4240" s="201"/>
      <c r="F4240" s="170"/>
      <c r="G4240" s="171"/>
      <c r="H4240" s="171"/>
    </row>
    <row r="4241" spans="4:8">
      <c r="D4241" s="168"/>
      <c r="E4241" s="201"/>
      <c r="F4241" s="170"/>
      <c r="G4241" s="171"/>
      <c r="H4241" s="171"/>
    </row>
    <row r="4242" spans="4:8">
      <c r="D4242" s="168"/>
      <c r="E4242" s="201"/>
      <c r="F4242" s="170"/>
      <c r="G4242" s="171"/>
      <c r="H4242" s="171"/>
    </row>
    <row r="4243" spans="4:8">
      <c r="D4243" s="168"/>
      <c r="E4243" s="201"/>
      <c r="F4243" s="170"/>
      <c r="G4243" s="171"/>
      <c r="H4243" s="171"/>
    </row>
    <row r="4244" spans="4:8">
      <c r="D4244" s="168"/>
      <c r="E4244" s="201"/>
      <c r="F4244" s="170"/>
      <c r="G4244" s="171"/>
      <c r="H4244" s="171"/>
    </row>
    <row r="4245" spans="4:8">
      <c r="D4245" s="168"/>
      <c r="E4245" s="201"/>
      <c r="F4245" s="170"/>
      <c r="G4245" s="171"/>
      <c r="H4245" s="171"/>
    </row>
    <row r="4246" spans="4:8">
      <c r="D4246" s="168"/>
      <c r="E4246" s="201"/>
      <c r="F4246" s="170"/>
      <c r="G4246" s="171"/>
      <c r="H4246" s="171"/>
    </row>
    <row r="4247" spans="4:8">
      <c r="D4247" s="168"/>
      <c r="E4247" s="201"/>
      <c r="F4247" s="170"/>
      <c r="G4247" s="171"/>
      <c r="H4247" s="171"/>
    </row>
    <row r="4248" spans="4:8">
      <c r="D4248" s="168"/>
      <c r="E4248" s="201"/>
      <c r="F4248" s="170"/>
      <c r="G4248" s="171"/>
      <c r="H4248" s="171"/>
    </row>
    <row r="4249" spans="4:8">
      <c r="D4249" s="168"/>
      <c r="E4249" s="201"/>
      <c r="F4249" s="170"/>
      <c r="G4249" s="171"/>
      <c r="H4249" s="171"/>
    </row>
    <row r="4250" spans="4:8">
      <c r="D4250" s="168"/>
      <c r="E4250" s="201"/>
      <c r="F4250" s="170"/>
      <c r="G4250" s="171"/>
      <c r="H4250" s="171"/>
    </row>
    <row r="4251" spans="4:8">
      <c r="D4251" s="168"/>
      <c r="E4251" s="201"/>
      <c r="F4251" s="170"/>
      <c r="G4251" s="171"/>
      <c r="H4251" s="171"/>
    </row>
    <row r="4252" spans="4:8">
      <c r="D4252" s="168"/>
      <c r="E4252" s="201"/>
      <c r="F4252" s="170"/>
      <c r="G4252" s="171"/>
      <c r="H4252" s="171"/>
    </row>
    <row r="4253" spans="4:8">
      <c r="D4253" s="168"/>
      <c r="E4253" s="201"/>
      <c r="F4253" s="170"/>
      <c r="G4253" s="171"/>
      <c r="H4253" s="171"/>
    </row>
    <row r="4254" spans="4:8">
      <c r="D4254" s="168"/>
      <c r="E4254" s="201"/>
      <c r="F4254" s="170"/>
      <c r="G4254" s="171"/>
      <c r="H4254" s="171"/>
    </row>
    <row r="4255" spans="4:8">
      <c r="D4255" s="168"/>
      <c r="E4255" s="201"/>
      <c r="F4255" s="170"/>
      <c r="G4255" s="171"/>
      <c r="H4255" s="171"/>
    </row>
    <row r="4256" spans="4:8">
      <c r="D4256" s="168"/>
      <c r="E4256" s="201"/>
      <c r="F4256" s="170"/>
      <c r="G4256" s="171"/>
      <c r="H4256" s="171"/>
    </row>
    <row r="4257" spans="4:8">
      <c r="D4257" s="168"/>
      <c r="E4257" s="201"/>
      <c r="F4257" s="170"/>
      <c r="G4257" s="171"/>
      <c r="H4257" s="171"/>
    </row>
    <row r="4258" spans="4:8">
      <c r="D4258" s="168"/>
      <c r="E4258" s="201"/>
      <c r="F4258" s="170"/>
      <c r="G4258" s="171"/>
      <c r="H4258" s="171"/>
    </row>
    <row r="4259" spans="4:8">
      <c r="D4259" s="168"/>
      <c r="E4259" s="201"/>
      <c r="F4259" s="170"/>
      <c r="G4259" s="171"/>
      <c r="H4259" s="171"/>
    </row>
    <row r="4260" spans="4:8">
      <c r="D4260" s="168"/>
      <c r="E4260" s="201"/>
      <c r="F4260" s="170"/>
      <c r="G4260" s="171"/>
      <c r="H4260" s="171"/>
    </row>
    <row r="4261" spans="4:8">
      <c r="D4261" s="168"/>
      <c r="E4261" s="201"/>
      <c r="F4261" s="170"/>
      <c r="G4261" s="171"/>
      <c r="H4261" s="171"/>
    </row>
    <row r="4262" spans="4:8">
      <c r="D4262" s="168"/>
      <c r="E4262" s="201"/>
      <c r="F4262" s="170"/>
      <c r="G4262" s="171"/>
      <c r="H4262" s="171"/>
    </row>
    <row r="4263" spans="4:8">
      <c r="D4263" s="168"/>
      <c r="E4263" s="201"/>
      <c r="F4263" s="170"/>
      <c r="G4263" s="171"/>
      <c r="H4263" s="171"/>
    </row>
    <row r="4264" spans="4:8">
      <c r="D4264" s="168"/>
      <c r="E4264" s="201"/>
      <c r="F4264" s="170"/>
      <c r="G4264" s="171"/>
      <c r="H4264" s="171"/>
    </row>
    <row r="4265" spans="4:8">
      <c r="D4265" s="168"/>
      <c r="E4265" s="201"/>
      <c r="F4265" s="170"/>
      <c r="G4265" s="171"/>
      <c r="H4265" s="171"/>
    </row>
    <row r="4266" spans="4:8">
      <c r="D4266" s="168"/>
      <c r="E4266" s="201"/>
      <c r="F4266" s="170"/>
      <c r="G4266" s="171"/>
      <c r="H4266" s="171"/>
    </row>
    <row r="4267" spans="4:8">
      <c r="D4267" s="168"/>
      <c r="E4267" s="201"/>
      <c r="F4267" s="170"/>
      <c r="G4267" s="171"/>
      <c r="H4267" s="171"/>
    </row>
    <row r="4268" spans="4:8">
      <c r="D4268" s="168"/>
      <c r="E4268" s="201"/>
      <c r="F4268" s="170"/>
      <c r="G4268" s="171"/>
      <c r="H4268" s="171"/>
    </row>
    <row r="4269" spans="4:8">
      <c r="D4269" s="168"/>
      <c r="E4269" s="201"/>
      <c r="F4269" s="170"/>
      <c r="G4269" s="171"/>
      <c r="H4269" s="171"/>
    </row>
    <row r="4270" spans="4:8">
      <c r="D4270" s="168"/>
      <c r="E4270" s="201"/>
      <c r="F4270" s="170"/>
      <c r="G4270" s="171"/>
      <c r="H4270" s="171"/>
    </row>
    <row r="4271" spans="4:8">
      <c r="D4271" s="168"/>
      <c r="E4271" s="201"/>
      <c r="F4271" s="170"/>
      <c r="G4271" s="171"/>
      <c r="H4271" s="171"/>
    </row>
    <row r="4272" spans="4:8">
      <c r="D4272" s="168"/>
      <c r="E4272" s="201"/>
      <c r="F4272" s="170"/>
      <c r="G4272" s="171"/>
      <c r="H4272" s="171"/>
    </row>
    <row r="4273" spans="4:8">
      <c r="D4273" s="168"/>
      <c r="E4273" s="201"/>
      <c r="F4273" s="170"/>
      <c r="G4273" s="171"/>
      <c r="H4273" s="171"/>
    </row>
    <row r="4274" spans="4:8">
      <c r="D4274" s="168"/>
      <c r="E4274" s="201"/>
      <c r="F4274" s="170"/>
      <c r="G4274" s="171"/>
      <c r="H4274" s="171"/>
    </row>
    <row r="4275" spans="4:8">
      <c r="D4275" s="168"/>
      <c r="E4275" s="201"/>
      <c r="F4275" s="170"/>
      <c r="G4275" s="171"/>
      <c r="H4275" s="171"/>
    </row>
    <row r="4276" spans="4:8">
      <c r="D4276" s="168"/>
      <c r="E4276" s="201"/>
      <c r="F4276" s="170"/>
      <c r="G4276" s="171"/>
      <c r="H4276" s="171"/>
    </row>
    <row r="4277" spans="4:8">
      <c r="D4277" s="168"/>
      <c r="E4277" s="201"/>
      <c r="F4277" s="170"/>
      <c r="G4277" s="171"/>
      <c r="H4277" s="171"/>
    </row>
    <row r="4278" spans="4:8">
      <c r="D4278" s="168"/>
      <c r="E4278" s="201"/>
      <c r="F4278" s="170"/>
      <c r="G4278" s="171"/>
      <c r="H4278" s="171"/>
    </row>
    <row r="4279" spans="4:8">
      <c r="D4279" s="168"/>
      <c r="E4279" s="201"/>
      <c r="F4279" s="170"/>
      <c r="G4279" s="171"/>
      <c r="H4279" s="171"/>
    </row>
    <row r="4280" spans="4:8">
      <c r="D4280" s="168"/>
      <c r="E4280" s="201"/>
      <c r="F4280" s="170"/>
      <c r="G4280" s="171"/>
      <c r="H4280" s="171"/>
    </row>
    <row r="4281" spans="4:8">
      <c r="D4281" s="168"/>
      <c r="E4281" s="201"/>
      <c r="F4281" s="170"/>
      <c r="G4281" s="171"/>
      <c r="H4281" s="171"/>
    </row>
    <row r="4282" spans="4:8">
      <c r="D4282" s="168"/>
      <c r="E4282" s="201"/>
      <c r="F4282" s="170"/>
      <c r="G4282" s="171"/>
      <c r="H4282" s="171"/>
    </row>
    <row r="4283" spans="4:8">
      <c r="D4283" s="168"/>
      <c r="E4283" s="201"/>
      <c r="F4283" s="170"/>
      <c r="G4283" s="171"/>
      <c r="H4283" s="171"/>
    </row>
    <row r="4284" spans="4:8">
      <c r="D4284" s="168"/>
      <c r="E4284" s="201"/>
      <c r="F4284" s="170"/>
      <c r="G4284" s="171"/>
      <c r="H4284" s="171"/>
    </row>
    <row r="4285" spans="4:8">
      <c r="D4285" s="168"/>
      <c r="E4285" s="201"/>
      <c r="F4285" s="170"/>
      <c r="G4285" s="171"/>
      <c r="H4285" s="171"/>
    </row>
    <row r="4286" spans="4:8">
      <c r="D4286" s="168"/>
      <c r="E4286" s="201"/>
      <c r="F4286" s="170"/>
      <c r="G4286" s="171"/>
      <c r="H4286" s="171"/>
    </row>
    <row r="4287" spans="4:8">
      <c r="D4287" s="168"/>
      <c r="E4287" s="201"/>
      <c r="F4287" s="170"/>
      <c r="G4287" s="171"/>
      <c r="H4287" s="171"/>
    </row>
    <row r="4288" spans="4:8">
      <c r="D4288" s="168"/>
      <c r="E4288" s="201"/>
      <c r="F4288" s="170"/>
      <c r="G4288" s="171"/>
      <c r="H4288" s="171"/>
    </row>
    <row r="4289" spans="4:8">
      <c r="D4289" s="168"/>
      <c r="E4289" s="201"/>
      <c r="F4289" s="170"/>
      <c r="G4289" s="171"/>
      <c r="H4289" s="171"/>
    </row>
    <row r="4290" spans="4:8">
      <c r="D4290" s="168"/>
      <c r="E4290" s="201"/>
      <c r="F4290" s="170"/>
      <c r="G4290" s="171"/>
      <c r="H4290" s="171"/>
    </row>
    <row r="4291" spans="4:8">
      <c r="D4291" s="168"/>
      <c r="E4291" s="201"/>
      <c r="F4291" s="170"/>
      <c r="G4291" s="171"/>
      <c r="H4291" s="171"/>
    </row>
    <row r="4292" spans="4:8">
      <c r="D4292" s="168"/>
      <c r="E4292" s="201"/>
      <c r="F4292" s="170"/>
      <c r="G4292" s="171"/>
      <c r="H4292" s="171"/>
    </row>
    <row r="4293" spans="4:8">
      <c r="D4293" s="168"/>
      <c r="E4293" s="201"/>
      <c r="F4293" s="170"/>
      <c r="G4293" s="171"/>
      <c r="H4293" s="171"/>
    </row>
    <row r="4294" spans="4:8">
      <c r="D4294" s="168"/>
      <c r="E4294" s="201"/>
      <c r="F4294" s="170"/>
      <c r="G4294" s="171"/>
      <c r="H4294" s="171"/>
    </row>
    <row r="4295" spans="4:8">
      <c r="D4295" s="168"/>
      <c r="E4295" s="201"/>
      <c r="F4295" s="170"/>
      <c r="G4295" s="171"/>
      <c r="H4295" s="171"/>
    </row>
    <row r="4296" spans="4:8">
      <c r="D4296" s="168"/>
      <c r="E4296" s="201"/>
      <c r="F4296" s="170"/>
      <c r="G4296" s="171"/>
      <c r="H4296" s="171"/>
    </row>
    <row r="4297" spans="4:8">
      <c r="D4297" s="168"/>
      <c r="E4297" s="201"/>
      <c r="F4297" s="170"/>
      <c r="G4297" s="171"/>
      <c r="H4297" s="171"/>
    </row>
    <row r="4298" spans="4:8">
      <c r="D4298" s="168"/>
      <c r="E4298" s="201"/>
      <c r="F4298" s="170"/>
      <c r="G4298" s="171"/>
      <c r="H4298" s="171"/>
    </row>
    <row r="4299" spans="4:8">
      <c r="D4299" s="168"/>
      <c r="E4299" s="201"/>
      <c r="F4299" s="170"/>
      <c r="G4299" s="171"/>
      <c r="H4299" s="171"/>
    </row>
    <row r="4300" spans="4:8">
      <c r="D4300" s="168"/>
      <c r="E4300" s="201"/>
      <c r="F4300" s="170"/>
      <c r="G4300" s="171"/>
      <c r="H4300" s="171"/>
    </row>
    <row r="4301" spans="4:8">
      <c r="D4301" s="168"/>
      <c r="E4301" s="201"/>
      <c r="F4301" s="170"/>
      <c r="G4301" s="171"/>
      <c r="H4301" s="171"/>
    </row>
    <row r="4302" spans="4:8">
      <c r="D4302" s="168"/>
      <c r="E4302" s="201"/>
      <c r="F4302" s="170"/>
      <c r="G4302" s="171"/>
      <c r="H4302" s="171"/>
    </row>
    <row r="4303" spans="4:8">
      <c r="D4303" s="168"/>
      <c r="E4303" s="201"/>
      <c r="F4303" s="170"/>
      <c r="G4303" s="171"/>
      <c r="H4303" s="171"/>
    </row>
    <row r="4304" spans="4:8">
      <c r="D4304" s="168"/>
      <c r="E4304" s="201"/>
      <c r="F4304" s="170"/>
      <c r="G4304" s="171"/>
      <c r="H4304" s="171"/>
    </row>
    <row r="4305" spans="4:8">
      <c r="D4305" s="168"/>
      <c r="E4305" s="201"/>
      <c r="F4305" s="170"/>
      <c r="G4305" s="171"/>
      <c r="H4305" s="171"/>
    </row>
    <row r="4306" spans="4:8">
      <c r="D4306" s="168"/>
      <c r="E4306" s="201"/>
      <c r="F4306" s="170"/>
      <c r="G4306" s="171"/>
      <c r="H4306" s="171"/>
    </row>
    <row r="4307" spans="4:8">
      <c r="D4307" s="168"/>
      <c r="E4307" s="201"/>
      <c r="F4307" s="170"/>
      <c r="G4307" s="171"/>
      <c r="H4307" s="171"/>
    </row>
    <row r="4308" spans="4:8">
      <c r="D4308" s="168"/>
      <c r="E4308" s="201"/>
      <c r="F4308" s="170"/>
      <c r="G4308" s="171"/>
      <c r="H4308" s="171"/>
    </row>
    <row r="4309" spans="4:8">
      <c r="D4309" s="168"/>
      <c r="E4309" s="201"/>
      <c r="F4309" s="170"/>
      <c r="G4309" s="171"/>
      <c r="H4309" s="171"/>
    </row>
    <row r="4310" spans="4:8">
      <c r="D4310" s="168"/>
      <c r="E4310" s="201"/>
      <c r="F4310" s="170"/>
      <c r="G4310" s="171"/>
      <c r="H4310" s="171"/>
    </row>
    <row r="4311" spans="4:8">
      <c r="D4311" s="168"/>
      <c r="E4311" s="201"/>
      <c r="F4311" s="170"/>
      <c r="G4311" s="171"/>
      <c r="H4311" s="171"/>
    </row>
    <row r="4312" spans="4:8">
      <c r="D4312" s="168"/>
      <c r="E4312" s="201"/>
      <c r="F4312" s="170"/>
      <c r="G4312" s="171"/>
      <c r="H4312" s="171"/>
    </row>
    <row r="4313" spans="4:8">
      <c r="D4313" s="168"/>
      <c r="E4313" s="201"/>
      <c r="F4313" s="170"/>
      <c r="G4313" s="171"/>
      <c r="H4313" s="171"/>
    </row>
    <row r="4314" spans="4:8">
      <c r="D4314" s="168"/>
      <c r="E4314" s="201"/>
      <c r="F4314" s="170"/>
      <c r="G4314" s="171"/>
      <c r="H4314" s="171"/>
    </row>
    <row r="4315" spans="4:8">
      <c r="D4315" s="168"/>
      <c r="E4315" s="201"/>
      <c r="F4315" s="170"/>
      <c r="G4315" s="171"/>
      <c r="H4315" s="171"/>
    </row>
    <row r="4316" spans="4:8">
      <c r="D4316" s="168"/>
      <c r="E4316" s="201"/>
      <c r="F4316" s="170"/>
      <c r="G4316" s="171"/>
      <c r="H4316" s="171"/>
    </row>
    <row r="4317" spans="4:8">
      <c r="D4317" s="168"/>
      <c r="E4317" s="201"/>
      <c r="F4317" s="170"/>
      <c r="G4317" s="171"/>
      <c r="H4317" s="171"/>
    </row>
    <row r="4318" spans="4:8">
      <c r="D4318" s="168"/>
      <c r="E4318" s="201"/>
      <c r="F4318" s="170"/>
      <c r="G4318" s="171"/>
      <c r="H4318" s="171"/>
    </row>
    <row r="4319" spans="4:8">
      <c r="D4319" s="168"/>
      <c r="E4319" s="201"/>
      <c r="F4319" s="170"/>
      <c r="G4319" s="171"/>
      <c r="H4319" s="171"/>
    </row>
    <row r="4320" spans="4:8">
      <c r="D4320" s="168"/>
      <c r="E4320" s="201"/>
      <c r="F4320" s="170"/>
      <c r="G4320" s="171"/>
      <c r="H4320" s="171"/>
    </row>
    <row r="4321" spans="4:8">
      <c r="D4321" s="168"/>
      <c r="E4321" s="201"/>
      <c r="F4321" s="170"/>
      <c r="G4321" s="171"/>
      <c r="H4321" s="171"/>
    </row>
    <row r="4322" spans="4:8">
      <c r="D4322" s="168"/>
      <c r="E4322" s="201"/>
      <c r="F4322" s="170"/>
      <c r="G4322" s="171"/>
      <c r="H4322" s="171"/>
    </row>
    <row r="4323" spans="4:8">
      <c r="D4323" s="168"/>
      <c r="E4323" s="201"/>
      <c r="F4323" s="170"/>
      <c r="G4323" s="171"/>
      <c r="H4323" s="171"/>
    </row>
    <row r="4324" spans="4:8">
      <c r="D4324" s="168"/>
      <c r="E4324" s="201"/>
      <c r="F4324" s="170"/>
      <c r="G4324" s="171"/>
      <c r="H4324" s="171"/>
    </row>
    <row r="4325" spans="4:8">
      <c r="D4325" s="168"/>
      <c r="E4325" s="201"/>
      <c r="F4325" s="170"/>
      <c r="G4325" s="171"/>
      <c r="H4325" s="171"/>
    </row>
    <row r="4326" spans="4:8">
      <c r="D4326" s="168"/>
      <c r="E4326" s="201"/>
      <c r="F4326" s="170"/>
      <c r="G4326" s="171"/>
      <c r="H4326" s="171"/>
    </row>
    <row r="4327" spans="4:8">
      <c r="D4327" s="168"/>
      <c r="E4327" s="201"/>
      <c r="F4327" s="170"/>
      <c r="G4327" s="171"/>
      <c r="H4327" s="171"/>
    </row>
    <row r="4328" spans="4:8">
      <c r="D4328" s="168"/>
      <c r="E4328" s="201"/>
      <c r="F4328" s="170"/>
      <c r="G4328" s="171"/>
      <c r="H4328" s="171"/>
    </row>
    <row r="4329" spans="4:8">
      <c r="D4329" s="168"/>
      <c r="E4329" s="201"/>
      <c r="F4329" s="170"/>
      <c r="G4329" s="171"/>
      <c r="H4329" s="171"/>
    </row>
    <row r="4330" spans="4:8">
      <c r="D4330" s="168"/>
      <c r="E4330" s="201"/>
      <c r="F4330" s="170"/>
      <c r="G4330" s="171"/>
      <c r="H4330" s="171"/>
    </row>
    <row r="4331" spans="4:8">
      <c r="D4331" s="168"/>
      <c r="E4331" s="201"/>
      <c r="F4331" s="170"/>
      <c r="G4331" s="171"/>
      <c r="H4331" s="171"/>
    </row>
    <row r="4332" spans="4:8">
      <c r="D4332" s="168"/>
      <c r="E4332" s="201"/>
      <c r="F4332" s="170"/>
      <c r="G4332" s="171"/>
      <c r="H4332" s="171"/>
    </row>
    <row r="4333" spans="4:8">
      <c r="D4333" s="168"/>
      <c r="E4333" s="201"/>
      <c r="F4333" s="170"/>
      <c r="G4333" s="171"/>
      <c r="H4333" s="171"/>
    </row>
    <row r="4334" spans="4:8">
      <c r="D4334" s="168"/>
      <c r="E4334" s="201"/>
      <c r="F4334" s="170"/>
      <c r="G4334" s="171"/>
      <c r="H4334" s="171"/>
    </row>
    <row r="4335" spans="4:8">
      <c r="D4335" s="168"/>
      <c r="E4335" s="201"/>
      <c r="F4335" s="170"/>
      <c r="G4335" s="171"/>
      <c r="H4335" s="171"/>
    </row>
    <row r="4336" spans="4:8">
      <c r="D4336" s="168"/>
      <c r="E4336" s="201"/>
      <c r="F4336" s="170"/>
      <c r="G4336" s="171"/>
      <c r="H4336" s="171"/>
    </row>
    <row r="4337" spans="4:8">
      <c r="D4337" s="168"/>
      <c r="E4337" s="201"/>
      <c r="F4337" s="170"/>
      <c r="G4337" s="171"/>
      <c r="H4337" s="171"/>
    </row>
    <row r="4338" spans="4:8">
      <c r="D4338" s="168"/>
      <c r="E4338" s="201"/>
      <c r="F4338" s="170"/>
      <c r="G4338" s="171"/>
      <c r="H4338" s="171"/>
    </row>
    <row r="4339" spans="4:8">
      <c r="D4339" s="168"/>
      <c r="E4339" s="201"/>
      <c r="F4339" s="170"/>
      <c r="G4339" s="171"/>
      <c r="H4339" s="171"/>
    </row>
    <row r="4340" spans="4:8">
      <c r="D4340" s="168"/>
      <c r="E4340" s="201"/>
      <c r="F4340" s="170"/>
      <c r="G4340" s="171"/>
      <c r="H4340" s="171"/>
    </row>
    <row r="4341" spans="4:8">
      <c r="D4341" s="168"/>
      <c r="E4341" s="201"/>
      <c r="F4341" s="170"/>
      <c r="G4341" s="171"/>
      <c r="H4341" s="171"/>
    </row>
    <row r="4342" spans="4:8">
      <c r="D4342" s="168"/>
      <c r="E4342" s="201"/>
      <c r="F4342" s="170"/>
      <c r="G4342" s="171"/>
      <c r="H4342" s="171"/>
    </row>
    <row r="4343" spans="4:8">
      <c r="D4343" s="168"/>
      <c r="E4343" s="201"/>
      <c r="F4343" s="170"/>
      <c r="G4343" s="171"/>
      <c r="H4343" s="171"/>
    </row>
    <row r="4344" spans="4:8">
      <c r="D4344" s="168"/>
      <c r="E4344" s="201"/>
      <c r="F4344" s="170"/>
      <c r="G4344" s="171"/>
      <c r="H4344" s="171"/>
    </row>
    <row r="4345" spans="4:8">
      <c r="D4345" s="168"/>
      <c r="E4345" s="201"/>
      <c r="F4345" s="170"/>
      <c r="G4345" s="171"/>
      <c r="H4345" s="171"/>
    </row>
    <row r="4346" spans="4:8">
      <c r="D4346" s="168"/>
      <c r="E4346" s="201"/>
      <c r="F4346" s="170"/>
      <c r="G4346" s="171"/>
      <c r="H4346" s="171"/>
    </row>
    <row r="4347" spans="4:8">
      <c r="D4347" s="168"/>
      <c r="E4347" s="201"/>
      <c r="F4347" s="170"/>
      <c r="G4347" s="171"/>
      <c r="H4347" s="171"/>
    </row>
    <row r="4348" spans="4:8">
      <c r="D4348" s="168"/>
      <c r="E4348" s="201"/>
      <c r="F4348" s="170"/>
      <c r="G4348" s="171"/>
      <c r="H4348" s="171"/>
    </row>
    <row r="4349" spans="4:8">
      <c r="D4349" s="168"/>
      <c r="E4349" s="201"/>
      <c r="F4349" s="170"/>
      <c r="G4349" s="171"/>
      <c r="H4349" s="171"/>
    </row>
    <row r="4350" spans="4:8">
      <c r="D4350" s="168"/>
      <c r="E4350" s="201"/>
      <c r="F4350" s="170"/>
      <c r="G4350" s="171"/>
      <c r="H4350" s="171"/>
    </row>
    <row r="4351" spans="4:8">
      <c r="D4351" s="168"/>
      <c r="E4351" s="201"/>
      <c r="F4351" s="170"/>
      <c r="G4351" s="171"/>
      <c r="H4351" s="171"/>
    </row>
    <row r="4352" spans="4:8">
      <c r="D4352" s="168"/>
      <c r="E4352" s="201"/>
      <c r="F4352" s="170"/>
      <c r="G4352" s="171"/>
      <c r="H4352" s="171"/>
    </row>
    <row r="4353" spans="4:8">
      <c r="D4353" s="168"/>
      <c r="E4353" s="201"/>
      <c r="F4353" s="170"/>
      <c r="G4353" s="171"/>
      <c r="H4353" s="171"/>
    </row>
    <row r="4354" spans="4:8">
      <c r="D4354" s="168"/>
      <c r="E4354" s="201"/>
      <c r="F4354" s="170"/>
      <c r="G4354" s="171"/>
      <c r="H4354" s="171"/>
    </row>
    <row r="4355" spans="4:8">
      <c r="D4355" s="168"/>
      <c r="E4355" s="201"/>
      <c r="F4355" s="170"/>
      <c r="G4355" s="171"/>
      <c r="H4355" s="171"/>
    </row>
    <row r="4356" spans="4:8">
      <c r="D4356" s="168"/>
      <c r="E4356" s="201"/>
      <c r="F4356" s="170"/>
      <c r="G4356" s="171"/>
      <c r="H4356" s="171"/>
    </row>
    <row r="4357" spans="4:8">
      <c r="D4357" s="168"/>
      <c r="E4357" s="201"/>
      <c r="F4357" s="170"/>
      <c r="G4357" s="171"/>
      <c r="H4357" s="171"/>
    </row>
    <row r="4358" spans="4:8">
      <c r="D4358" s="168"/>
      <c r="E4358" s="201"/>
      <c r="F4358" s="170"/>
      <c r="G4358" s="171"/>
      <c r="H4358" s="171"/>
    </row>
    <row r="4359" spans="4:8">
      <c r="D4359" s="168"/>
      <c r="E4359" s="201"/>
      <c r="F4359" s="170"/>
      <c r="G4359" s="171"/>
      <c r="H4359" s="171"/>
    </row>
    <row r="4360" spans="4:8">
      <c r="D4360" s="168"/>
      <c r="E4360" s="201"/>
      <c r="F4360" s="170"/>
      <c r="G4360" s="171"/>
      <c r="H4360" s="171"/>
    </row>
    <row r="4361" spans="4:8">
      <c r="D4361" s="168"/>
      <c r="E4361" s="201"/>
      <c r="F4361" s="170"/>
      <c r="G4361" s="171"/>
      <c r="H4361" s="171"/>
    </row>
    <row r="4362" spans="4:8">
      <c r="D4362" s="168"/>
      <c r="E4362" s="201"/>
      <c r="F4362" s="170"/>
      <c r="G4362" s="171"/>
      <c r="H4362" s="171"/>
    </row>
    <row r="4363" spans="4:8">
      <c r="D4363" s="168"/>
      <c r="E4363" s="201"/>
      <c r="F4363" s="170"/>
      <c r="G4363" s="171"/>
      <c r="H4363" s="171"/>
    </row>
    <row r="4364" spans="4:8">
      <c r="D4364" s="168"/>
      <c r="E4364" s="201"/>
      <c r="F4364" s="170"/>
      <c r="G4364" s="171"/>
      <c r="H4364" s="171"/>
    </row>
    <row r="4365" spans="4:8">
      <c r="D4365" s="168"/>
      <c r="E4365" s="201"/>
      <c r="F4365" s="170"/>
      <c r="G4365" s="171"/>
      <c r="H4365" s="171"/>
    </row>
    <row r="4366" spans="4:8">
      <c r="D4366" s="168"/>
      <c r="E4366" s="201"/>
      <c r="F4366" s="170"/>
      <c r="G4366" s="171"/>
      <c r="H4366" s="171"/>
    </row>
    <row r="4367" spans="4:8">
      <c r="D4367" s="168"/>
      <c r="E4367" s="201"/>
      <c r="F4367" s="170"/>
      <c r="G4367" s="171"/>
      <c r="H4367" s="171"/>
    </row>
    <row r="4368" spans="4:8">
      <c r="D4368" s="168"/>
      <c r="E4368" s="201"/>
      <c r="F4368" s="170"/>
      <c r="G4368" s="171"/>
      <c r="H4368" s="171"/>
    </row>
    <row r="4369" spans="4:8">
      <c r="D4369" s="168"/>
      <c r="E4369" s="201"/>
      <c r="F4369" s="170"/>
      <c r="G4369" s="171"/>
      <c r="H4369" s="171"/>
    </row>
    <row r="4370" spans="4:8">
      <c r="D4370" s="168"/>
      <c r="E4370" s="201"/>
      <c r="F4370" s="170"/>
      <c r="G4370" s="171"/>
      <c r="H4370" s="171"/>
    </row>
    <row r="4371" spans="4:8">
      <c r="D4371" s="168"/>
      <c r="E4371" s="201"/>
      <c r="F4371" s="170"/>
      <c r="G4371" s="171"/>
      <c r="H4371" s="171"/>
    </row>
    <row r="4372" spans="4:8">
      <c r="D4372" s="168"/>
      <c r="E4372" s="201"/>
      <c r="F4372" s="170"/>
      <c r="G4372" s="171"/>
      <c r="H4372" s="171"/>
    </row>
    <row r="4373" spans="4:8">
      <c r="D4373" s="168"/>
      <c r="E4373" s="201"/>
      <c r="F4373" s="170"/>
      <c r="G4373" s="171"/>
      <c r="H4373" s="171"/>
    </row>
    <row r="4374" spans="4:8">
      <c r="D4374" s="168"/>
      <c r="E4374" s="201"/>
      <c r="F4374" s="170"/>
      <c r="G4374" s="171"/>
      <c r="H4374" s="171"/>
    </row>
    <row r="4375" spans="4:8">
      <c r="D4375" s="168"/>
      <c r="E4375" s="201"/>
      <c r="F4375" s="170"/>
      <c r="G4375" s="171"/>
      <c r="H4375" s="171"/>
    </row>
    <row r="4376" spans="4:8">
      <c r="D4376" s="168"/>
      <c r="E4376" s="201"/>
      <c r="F4376" s="170"/>
      <c r="G4376" s="171"/>
      <c r="H4376" s="171"/>
    </row>
    <row r="4377" spans="4:8">
      <c r="D4377" s="168"/>
      <c r="E4377" s="201"/>
      <c r="F4377" s="170"/>
      <c r="G4377" s="171"/>
      <c r="H4377" s="171"/>
    </row>
    <row r="4378" spans="4:8">
      <c r="D4378" s="168"/>
      <c r="E4378" s="201"/>
      <c r="F4378" s="170"/>
      <c r="G4378" s="171"/>
      <c r="H4378" s="171"/>
    </row>
    <row r="4379" spans="4:8">
      <c r="D4379" s="168"/>
      <c r="E4379" s="201"/>
      <c r="F4379" s="170"/>
      <c r="G4379" s="171"/>
      <c r="H4379" s="171"/>
    </row>
    <row r="4380" spans="4:8">
      <c r="D4380" s="168"/>
      <c r="E4380" s="201"/>
      <c r="F4380" s="170"/>
      <c r="G4380" s="171"/>
      <c r="H4380" s="171"/>
    </row>
    <row r="4381" spans="4:8">
      <c r="D4381" s="168"/>
      <c r="E4381" s="201"/>
      <c r="F4381" s="170"/>
      <c r="G4381" s="171"/>
      <c r="H4381" s="171"/>
    </row>
    <row r="4382" spans="4:8">
      <c r="D4382" s="168"/>
      <c r="E4382" s="201"/>
      <c r="F4382" s="170"/>
      <c r="G4382" s="171"/>
      <c r="H4382" s="171"/>
    </row>
    <row r="4383" spans="4:8">
      <c r="D4383" s="168"/>
      <c r="E4383" s="201"/>
      <c r="F4383" s="170"/>
      <c r="G4383" s="171"/>
      <c r="H4383" s="171"/>
    </row>
    <row r="4384" spans="4:8">
      <c r="D4384" s="168"/>
      <c r="E4384" s="201"/>
      <c r="F4384" s="170"/>
      <c r="G4384" s="171"/>
      <c r="H4384" s="171"/>
    </row>
    <row r="4385" spans="4:8">
      <c r="D4385" s="168"/>
      <c r="E4385" s="201"/>
      <c r="F4385" s="170"/>
      <c r="G4385" s="171"/>
      <c r="H4385" s="171"/>
    </row>
    <row r="4386" spans="4:8">
      <c r="D4386" s="168"/>
      <c r="E4386" s="201"/>
      <c r="F4386" s="170"/>
      <c r="G4386" s="171"/>
      <c r="H4386" s="171"/>
    </row>
    <row r="4387" spans="4:8">
      <c r="D4387" s="168"/>
      <c r="E4387" s="201"/>
      <c r="F4387" s="170"/>
      <c r="G4387" s="171"/>
      <c r="H4387" s="171"/>
    </row>
    <row r="4388" spans="4:8">
      <c r="D4388" s="168"/>
      <c r="E4388" s="201"/>
      <c r="F4388" s="170"/>
      <c r="G4388" s="171"/>
      <c r="H4388" s="171"/>
    </row>
    <row r="4389" spans="4:8">
      <c r="D4389" s="168"/>
      <c r="E4389" s="201"/>
      <c r="F4389" s="170"/>
      <c r="G4389" s="171"/>
      <c r="H4389" s="171"/>
    </row>
    <row r="4390" spans="4:8">
      <c r="D4390" s="168"/>
      <c r="E4390" s="201"/>
      <c r="F4390" s="170"/>
      <c r="G4390" s="171"/>
      <c r="H4390" s="171"/>
    </row>
    <row r="4391" spans="4:8">
      <c r="D4391" s="168"/>
      <c r="E4391" s="201"/>
      <c r="F4391" s="170"/>
      <c r="G4391" s="171"/>
      <c r="H4391" s="171"/>
    </row>
    <row r="4392" spans="4:8">
      <c r="D4392" s="168"/>
      <c r="E4392" s="201"/>
      <c r="F4392" s="170"/>
      <c r="G4392" s="171"/>
      <c r="H4392" s="171"/>
    </row>
    <row r="4393" spans="4:8">
      <c r="D4393" s="168"/>
      <c r="E4393" s="201"/>
      <c r="F4393" s="170"/>
      <c r="G4393" s="171"/>
      <c r="H4393" s="171"/>
    </row>
    <row r="4394" spans="4:8">
      <c r="D4394" s="168"/>
      <c r="E4394" s="201"/>
      <c r="F4394" s="170"/>
      <c r="G4394" s="171"/>
      <c r="H4394" s="171"/>
    </row>
    <row r="4395" spans="4:8">
      <c r="D4395" s="168"/>
      <c r="E4395" s="201"/>
      <c r="F4395" s="170"/>
      <c r="G4395" s="171"/>
      <c r="H4395" s="171"/>
    </row>
    <row r="4396" spans="4:8">
      <c r="D4396" s="168"/>
      <c r="E4396" s="201"/>
      <c r="F4396" s="170"/>
      <c r="G4396" s="171"/>
      <c r="H4396" s="171"/>
    </row>
    <row r="4397" spans="4:8">
      <c r="D4397" s="168"/>
      <c r="E4397" s="201"/>
      <c r="F4397" s="170"/>
      <c r="G4397" s="171"/>
      <c r="H4397" s="171"/>
    </row>
    <row r="4398" spans="4:8">
      <c r="D4398" s="168"/>
      <c r="E4398" s="201"/>
      <c r="F4398" s="170"/>
      <c r="G4398" s="171"/>
      <c r="H4398" s="171"/>
    </row>
    <row r="4399" spans="4:8">
      <c r="D4399" s="168"/>
      <c r="E4399" s="201"/>
      <c r="F4399" s="170"/>
      <c r="G4399" s="171"/>
      <c r="H4399" s="171"/>
    </row>
    <row r="4400" spans="4:8">
      <c r="D4400" s="168"/>
      <c r="E4400" s="201"/>
      <c r="F4400" s="170"/>
      <c r="G4400" s="171"/>
      <c r="H4400" s="171"/>
    </row>
    <row r="4401" spans="4:8">
      <c r="D4401" s="168"/>
      <c r="E4401" s="201"/>
      <c r="F4401" s="170"/>
      <c r="G4401" s="171"/>
      <c r="H4401" s="171"/>
    </row>
    <row r="4402" spans="4:8">
      <c r="D4402" s="168"/>
      <c r="E4402" s="201"/>
      <c r="F4402" s="170"/>
      <c r="G4402" s="171"/>
      <c r="H4402" s="171"/>
    </row>
    <row r="4403" spans="4:8">
      <c r="D4403" s="168"/>
      <c r="E4403" s="201"/>
      <c r="F4403" s="170"/>
      <c r="G4403" s="171"/>
      <c r="H4403" s="171"/>
    </row>
    <row r="4404" spans="4:8">
      <c r="D4404" s="168"/>
      <c r="E4404" s="201"/>
      <c r="F4404" s="170"/>
      <c r="G4404" s="171"/>
      <c r="H4404" s="171"/>
    </row>
    <row r="4405" spans="4:8">
      <c r="D4405" s="168"/>
      <c r="E4405" s="201"/>
      <c r="F4405" s="170"/>
      <c r="G4405" s="171"/>
      <c r="H4405" s="171"/>
    </row>
    <row r="4406" spans="4:8">
      <c r="D4406" s="168"/>
      <c r="E4406" s="201"/>
      <c r="F4406" s="170"/>
      <c r="G4406" s="171"/>
      <c r="H4406" s="171"/>
    </row>
    <row r="4407" spans="4:8">
      <c r="D4407" s="168"/>
      <c r="E4407" s="201"/>
      <c r="F4407" s="170"/>
      <c r="G4407" s="171"/>
      <c r="H4407" s="171"/>
    </row>
    <row r="4408" spans="4:8">
      <c r="D4408" s="168"/>
      <c r="E4408" s="201"/>
      <c r="F4408" s="170"/>
      <c r="G4408" s="171"/>
      <c r="H4408" s="171"/>
    </row>
    <row r="4409" spans="4:8">
      <c r="D4409" s="168"/>
      <c r="E4409" s="201"/>
      <c r="F4409" s="170"/>
      <c r="G4409" s="171"/>
      <c r="H4409" s="171"/>
    </row>
    <row r="4410" spans="4:8">
      <c r="D4410" s="168"/>
      <c r="E4410" s="201"/>
      <c r="F4410" s="170"/>
      <c r="G4410" s="171"/>
      <c r="H4410" s="171"/>
    </row>
    <row r="4411" spans="4:8">
      <c r="D4411" s="168"/>
      <c r="E4411" s="201"/>
      <c r="F4411" s="170"/>
      <c r="G4411" s="171"/>
      <c r="H4411" s="171"/>
    </row>
    <row r="4412" spans="4:8">
      <c r="D4412" s="168"/>
      <c r="E4412" s="201"/>
      <c r="F4412" s="170"/>
      <c r="G4412" s="171"/>
      <c r="H4412" s="171"/>
    </row>
    <row r="4413" spans="4:8">
      <c r="D4413" s="168"/>
      <c r="E4413" s="201"/>
      <c r="F4413" s="170"/>
      <c r="G4413" s="171"/>
      <c r="H4413" s="171"/>
    </row>
    <row r="4414" spans="4:8">
      <c r="D4414" s="168"/>
      <c r="E4414" s="201"/>
      <c r="F4414" s="170"/>
      <c r="G4414" s="171"/>
      <c r="H4414" s="171"/>
    </row>
    <row r="4415" spans="4:8">
      <c r="D4415" s="168"/>
      <c r="E4415" s="201"/>
      <c r="F4415" s="170"/>
      <c r="G4415" s="171"/>
      <c r="H4415" s="171"/>
    </row>
    <row r="4416" spans="4:8">
      <c r="D4416" s="168"/>
      <c r="E4416" s="201"/>
      <c r="F4416" s="170"/>
      <c r="G4416" s="171"/>
      <c r="H4416" s="171"/>
    </row>
    <row r="4417" spans="4:8">
      <c r="D4417" s="168"/>
      <c r="E4417" s="201"/>
      <c r="F4417" s="170"/>
      <c r="G4417" s="171"/>
      <c r="H4417" s="171"/>
    </row>
    <row r="4418" spans="4:8">
      <c r="D4418" s="168"/>
      <c r="E4418" s="201"/>
      <c r="F4418" s="170"/>
      <c r="G4418" s="171"/>
      <c r="H4418" s="171"/>
    </row>
    <row r="4419" spans="4:8">
      <c r="D4419" s="168"/>
      <c r="E4419" s="201"/>
      <c r="F4419" s="170"/>
      <c r="G4419" s="171"/>
      <c r="H4419" s="171"/>
    </row>
    <row r="4420" spans="4:8">
      <c r="D4420" s="168"/>
      <c r="E4420" s="201"/>
      <c r="F4420" s="170"/>
      <c r="G4420" s="171"/>
      <c r="H4420" s="171"/>
    </row>
    <row r="4421" spans="4:8">
      <c r="D4421" s="168"/>
      <c r="E4421" s="201"/>
      <c r="F4421" s="170"/>
      <c r="G4421" s="171"/>
      <c r="H4421" s="171"/>
    </row>
    <row r="4422" spans="4:8">
      <c r="D4422" s="168"/>
      <c r="E4422" s="201"/>
      <c r="F4422" s="170"/>
      <c r="G4422" s="171"/>
      <c r="H4422" s="171"/>
    </row>
    <row r="4423" spans="4:8">
      <c r="D4423" s="168"/>
      <c r="E4423" s="201"/>
      <c r="F4423" s="170"/>
      <c r="G4423" s="171"/>
      <c r="H4423" s="171"/>
    </row>
    <row r="4424" spans="4:8">
      <c r="D4424" s="168"/>
      <c r="E4424" s="201"/>
      <c r="F4424" s="170"/>
      <c r="G4424" s="171"/>
      <c r="H4424" s="171"/>
    </row>
    <row r="4425" spans="4:8">
      <c r="D4425" s="168"/>
      <c r="E4425" s="201"/>
      <c r="F4425" s="170"/>
      <c r="G4425" s="171"/>
      <c r="H4425" s="171"/>
    </row>
    <row r="4426" spans="4:8">
      <c r="D4426" s="168"/>
      <c r="E4426" s="201"/>
      <c r="F4426" s="170"/>
      <c r="G4426" s="171"/>
      <c r="H4426" s="171"/>
    </row>
    <row r="4427" spans="4:8">
      <c r="D4427" s="168"/>
      <c r="E4427" s="201"/>
      <c r="F4427" s="170"/>
      <c r="G4427" s="171"/>
      <c r="H4427" s="171"/>
    </row>
    <row r="4428" spans="4:8">
      <c r="D4428" s="168"/>
      <c r="E4428" s="201"/>
      <c r="F4428" s="170"/>
      <c r="G4428" s="171"/>
      <c r="H4428" s="171"/>
    </row>
    <row r="4429" spans="4:8">
      <c r="D4429" s="168"/>
      <c r="E4429" s="201"/>
      <c r="F4429" s="170"/>
      <c r="G4429" s="171"/>
      <c r="H4429" s="171"/>
    </row>
    <row r="4430" spans="4:8">
      <c r="D4430" s="168"/>
      <c r="E4430" s="201"/>
      <c r="F4430" s="170"/>
      <c r="G4430" s="171"/>
      <c r="H4430" s="171"/>
    </row>
    <row r="4431" spans="4:8">
      <c r="D4431" s="168"/>
      <c r="E4431" s="201"/>
      <c r="F4431" s="170"/>
      <c r="G4431" s="171"/>
      <c r="H4431" s="171"/>
    </row>
    <row r="4432" spans="4:8">
      <c r="D4432" s="168"/>
      <c r="E4432" s="201"/>
      <c r="F4432" s="170"/>
      <c r="G4432" s="171"/>
      <c r="H4432" s="171"/>
    </row>
    <row r="4433" spans="4:8">
      <c r="D4433" s="168"/>
      <c r="E4433" s="201"/>
      <c r="F4433" s="170"/>
      <c r="G4433" s="171"/>
      <c r="H4433" s="171"/>
    </row>
    <row r="4434" spans="4:8">
      <c r="D4434" s="168"/>
      <c r="E4434" s="201"/>
      <c r="F4434" s="170"/>
      <c r="G4434" s="171"/>
      <c r="H4434" s="171"/>
    </row>
    <row r="4435" spans="4:8">
      <c r="D4435" s="168"/>
      <c r="E4435" s="201"/>
      <c r="F4435" s="170"/>
      <c r="G4435" s="171"/>
      <c r="H4435" s="171"/>
    </row>
    <row r="4436" spans="4:8">
      <c r="D4436" s="168"/>
      <c r="E4436" s="201"/>
      <c r="F4436" s="170"/>
      <c r="G4436" s="171"/>
      <c r="H4436" s="171"/>
    </row>
    <row r="4437" spans="4:8">
      <c r="D4437" s="168"/>
      <c r="E4437" s="201"/>
      <c r="F4437" s="170"/>
      <c r="G4437" s="171"/>
      <c r="H4437" s="171"/>
    </row>
    <row r="4438" spans="4:8">
      <c r="D4438" s="168"/>
      <c r="E4438" s="201"/>
      <c r="F4438" s="170"/>
      <c r="G4438" s="171"/>
      <c r="H4438" s="171"/>
    </row>
    <row r="4439" spans="4:8">
      <c r="D4439" s="168"/>
      <c r="E4439" s="201"/>
      <c r="F4439" s="170"/>
      <c r="G4439" s="171"/>
      <c r="H4439" s="171"/>
    </row>
    <row r="4440" spans="4:8">
      <c r="D4440" s="168"/>
      <c r="E4440" s="201"/>
      <c r="F4440" s="170"/>
      <c r="G4440" s="171"/>
      <c r="H4440" s="171"/>
    </row>
    <row r="4441" spans="4:8">
      <c r="D4441" s="168"/>
      <c r="E4441" s="201"/>
      <c r="F4441" s="170"/>
      <c r="G4441" s="171"/>
      <c r="H4441" s="171"/>
    </row>
    <row r="4442" spans="4:8">
      <c r="D4442" s="168"/>
      <c r="E4442" s="201"/>
      <c r="F4442" s="170"/>
      <c r="G4442" s="171"/>
      <c r="H4442" s="171"/>
    </row>
    <row r="4443" spans="4:8">
      <c r="D4443" s="168"/>
      <c r="E4443" s="201"/>
      <c r="F4443" s="170"/>
      <c r="G4443" s="171"/>
      <c r="H4443" s="171"/>
    </row>
    <row r="4444" spans="4:8">
      <c r="D4444" s="168"/>
      <c r="E4444" s="201"/>
      <c r="F4444" s="170"/>
      <c r="G4444" s="171"/>
      <c r="H4444" s="171"/>
    </row>
    <row r="4445" spans="4:8">
      <c r="D4445" s="168"/>
      <c r="E4445" s="201"/>
      <c r="F4445" s="170"/>
      <c r="G4445" s="171"/>
      <c r="H4445" s="171"/>
    </row>
    <row r="4446" spans="4:8">
      <c r="D4446" s="168"/>
      <c r="E4446" s="201"/>
      <c r="F4446" s="170"/>
      <c r="G4446" s="171"/>
      <c r="H4446" s="171"/>
    </row>
    <row r="4447" spans="4:8">
      <c r="D4447" s="168"/>
      <c r="E4447" s="201"/>
      <c r="F4447" s="170"/>
      <c r="G4447" s="171"/>
      <c r="H4447" s="171"/>
    </row>
    <row r="4448" spans="4:8">
      <c r="D4448" s="168"/>
      <c r="E4448" s="201"/>
      <c r="F4448" s="170"/>
      <c r="G4448" s="171"/>
      <c r="H4448" s="171"/>
    </row>
    <row r="4449" spans="4:8">
      <c r="D4449" s="168"/>
      <c r="E4449" s="201"/>
      <c r="F4449" s="170"/>
      <c r="G4449" s="171"/>
      <c r="H4449" s="171"/>
    </row>
    <row r="4450" spans="4:8">
      <c r="D4450" s="168"/>
      <c r="E4450" s="201"/>
      <c r="F4450" s="170"/>
      <c r="G4450" s="171"/>
      <c r="H4450" s="171"/>
    </row>
    <row r="4451" spans="4:8">
      <c r="D4451" s="168"/>
      <c r="E4451" s="201"/>
      <c r="F4451" s="170"/>
      <c r="G4451" s="171"/>
      <c r="H4451" s="171"/>
    </row>
    <row r="4452" spans="4:8">
      <c r="D4452" s="168"/>
      <c r="E4452" s="201"/>
      <c r="F4452" s="170"/>
      <c r="G4452" s="171"/>
      <c r="H4452" s="171"/>
    </row>
    <row r="4453" spans="4:8">
      <c r="D4453" s="168"/>
      <c r="E4453" s="201"/>
      <c r="F4453" s="170"/>
      <c r="G4453" s="171"/>
      <c r="H4453" s="171"/>
    </row>
    <row r="4454" spans="4:8">
      <c r="D4454" s="168"/>
      <c r="E4454" s="201"/>
      <c r="F4454" s="170"/>
      <c r="G4454" s="171"/>
      <c r="H4454" s="171"/>
    </row>
    <row r="4455" spans="4:8">
      <c r="D4455" s="168"/>
      <c r="E4455" s="201"/>
      <c r="F4455" s="170"/>
      <c r="G4455" s="171"/>
      <c r="H4455" s="171"/>
    </row>
    <row r="4456" spans="4:8">
      <c r="D4456" s="168"/>
      <c r="E4456" s="201"/>
      <c r="F4456" s="170"/>
      <c r="G4456" s="171"/>
      <c r="H4456" s="171"/>
    </row>
    <row r="4457" spans="4:8">
      <c r="D4457" s="168"/>
      <c r="E4457" s="201"/>
      <c r="F4457" s="170"/>
      <c r="G4457" s="171"/>
      <c r="H4457" s="171"/>
    </row>
    <row r="4458" spans="4:8">
      <c r="D4458" s="168"/>
      <c r="E4458" s="201"/>
      <c r="F4458" s="170"/>
      <c r="G4458" s="171"/>
      <c r="H4458" s="171"/>
    </row>
    <row r="4459" spans="4:8">
      <c r="D4459" s="168"/>
      <c r="E4459" s="201"/>
      <c r="F4459" s="170"/>
      <c r="G4459" s="171"/>
      <c r="H4459" s="171"/>
    </row>
    <row r="4460" spans="4:8">
      <c r="D4460" s="168"/>
      <c r="E4460" s="201"/>
      <c r="F4460" s="170"/>
      <c r="G4460" s="171"/>
      <c r="H4460" s="171"/>
    </row>
    <row r="4461" spans="4:8">
      <c r="D4461" s="168"/>
      <c r="E4461" s="201"/>
      <c r="F4461" s="170"/>
      <c r="G4461" s="171"/>
      <c r="H4461" s="171"/>
    </row>
    <row r="4462" spans="4:8">
      <c r="D4462" s="168"/>
      <c r="E4462" s="201"/>
      <c r="F4462" s="170"/>
      <c r="G4462" s="171"/>
      <c r="H4462" s="171"/>
    </row>
    <row r="4463" spans="4:8">
      <c r="D4463" s="168"/>
      <c r="E4463" s="201"/>
      <c r="F4463" s="170"/>
      <c r="G4463" s="171"/>
      <c r="H4463" s="171"/>
    </row>
    <row r="4464" spans="4:8">
      <c r="D4464" s="168"/>
      <c r="E4464" s="201"/>
      <c r="F4464" s="170"/>
      <c r="G4464" s="171"/>
      <c r="H4464" s="171"/>
    </row>
    <row r="4465" spans="4:8">
      <c r="D4465" s="168"/>
      <c r="E4465" s="201"/>
      <c r="F4465" s="170"/>
      <c r="G4465" s="171"/>
      <c r="H4465" s="171"/>
    </row>
    <row r="4466" spans="4:8">
      <c r="D4466" s="168"/>
      <c r="E4466" s="201"/>
      <c r="F4466" s="170"/>
      <c r="G4466" s="171"/>
      <c r="H4466" s="171"/>
    </row>
    <row r="4467" spans="4:8">
      <c r="D4467" s="168"/>
      <c r="E4467" s="201"/>
      <c r="F4467" s="170"/>
      <c r="G4467" s="171"/>
      <c r="H4467" s="171"/>
    </row>
    <row r="4468" spans="4:8">
      <c r="D4468" s="168"/>
      <c r="E4468" s="201"/>
      <c r="F4468" s="170"/>
      <c r="G4468" s="171"/>
      <c r="H4468" s="171"/>
    </row>
    <row r="4469" spans="4:8">
      <c r="D4469" s="168"/>
      <c r="E4469" s="201"/>
      <c r="F4469" s="170"/>
      <c r="G4469" s="171"/>
      <c r="H4469" s="171"/>
    </row>
    <row r="4470" spans="4:8">
      <c r="D4470" s="168"/>
      <c r="E4470" s="201"/>
      <c r="F4470" s="170"/>
      <c r="G4470" s="171"/>
      <c r="H4470" s="171"/>
    </row>
    <row r="4471" spans="4:8">
      <c r="D4471" s="168"/>
      <c r="E4471" s="201"/>
      <c r="F4471" s="170"/>
      <c r="G4471" s="171"/>
      <c r="H4471" s="171"/>
    </row>
    <row r="4472" spans="4:8">
      <c r="D4472" s="168"/>
      <c r="E4472" s="201"/>
      <c r="F4472" s="170"/>
      <c r="G4472" s="171"/>
      <c r="H4472" s="171"/>
    </row>
    <row r="4473" spans="4:8">
      <c r="D4473" s="168"/>
      <c r="E4473" s="201"/>
      <c r="F4473" s="170"/>
      <c r="G4473" s="171"/>
      <c r="H4473" s="171"/>
    </row>
    <row r="4474" spans="4:8">
      <c r="D4474" s="168"/>
      <c r="E4474" s="201"/>
      <c r="F4474" s="170"/>
      <c r="G4474" s="171"/>
      <c r="H4474" s="171"/>
    </row>
    <row r="4475" spans="4:8">
      <c r="D4475" s="168"/>
      <c r="E4475" s="201"/>
      <c r="F4475" s="170"/>
      <c r="G4475" s="171"/>
      <c r="H4475" s="171"/>
    </row>
    <row r="4476" spans="4:8">
      <c r="D4476" s="168"/>
      <c r="E4476" s="201"/>
      <c r="F4476" s="170"/>
      <c r="G4476" s="171"/>
      <c r="H4476" s="171"/>
    </row>
    <row r="4477" spans="4:8">
      <c r="D4477" s="168"/>
      <c r="E4477" s="201"/>
      <c r="F4477" s="170"/>
      <c r="G4477" s="171"/>
      <c r="H4477" s="171"/>
    </row>
    <row r="4478" spans="4:8">
      <c r="D4478" s="168"/>
      <c r="E4478" s="201"/>
      <c r="F4478" s="170"/>
      <c r="G4478" s="171"/>
      <c r="H4478" s="171"/>
    </row>
    <row r="4479" spans="4:8">
      <c r="D4479" s="168"/>
      <c r="E4479" s="201"/>
      <c r="F4479" s="170"/>
      <c r="G4479" s="171"/>
      <c r="H4479" s="171"/>
    </row>
    <row r="4480" spans="4:8">
      <c r="D4480" s="168"/>
      <c r="E4480" s="201"/>
      <c r="F4480" s="170"/>
      <c r="G4480" s="171"/>
      <c r="H4480" s="171"/>
    </row>
    <row r="4481" spans="4:8">
      <c r="D4481" s="168"/>
      <c r="E4481" s="201"/>
      <c r="F4481" s="170"/>
      <c r="G4481" s="171"/>
      <c r="H4481" s="171"/>
    </row>
    <row r="4482" spans="4:8">
      <c r="D4482" s="168"/>
      <c r="E4482" s="201"/>
      <c r="F4482" s="170"/>
      <c r="G4482" s="171"/>
      <c r="H4482" s="171"/>
    </row>
    <row r="4483" spans="4:8">
      <c r="D4483" s="168"/>
      <c r="E4483" s="201"/>
      <c r="F4483" s="170"/>
      <c r="G4483" s="171"/>
      <c r="H4483" s="171"/>
    </row>
    <row r="4484" spans="4:8">
      <c r="D4484" s="168"/>
      <c r="E4484" s="201"/>
      <c r="F4484" s="170"/>
      <c r="G4484" s="171"/>
      <c r="H4484" s="171"/>
    </row>
    <row r="4485" spans="4:8">
      <c r="D4485" s="168"/>
      <c r="E4485" s="201"/>
      <c r="F4485" s="170"/>
      <c r="G4485" s="171"/>
      <c r="H4485" s="171"/>
    </row>
    <row r="4486" spans="4:8">
      <c r="D4486" s="168"/>
      <c r="E4486" s="201"/>
      <c r="F4486" s="170"/>
      <c r="G4486" s="171"/>
      <c r="H4486" s="171"/>
    </row>
    <row r="4487" spans="4:8">
      <c r="D4487" s="168"/>
      <c r="E4487" s="201"/>
      <c r="F4487" s="170"/>
      <c r="G4487" s="171"/>
      <c r="H4487" s="171"/>
    </row>
    <row r="4488" spans="4:8">
      <c r="D4488" s="168"/>
      <c r="E4488" s="201"/>
      <c r="F4488" s="170"/>
      <c r="G4488" s="171"/>
      <c r="H4488" s="171"/>
    </row>
    <row r="4489" spans="4:8">
      <c r="D4489" s="168"/>
      <c r="E4489" s="201"/>
      <c r="F4489" s="170"/>
      <c r="G4489" s="171"/>
      <c r="H4489" s="171"/>
    </row>
    <row r="4490" spans="4:8">
      <c r="D4490" s="168"/>
      <c r="E4490" s="201"/>
      <c r="F4490" s="170"/>
      <c r="G4490" s="171"/>
      <c r="H4490" s="171"/>
    </row>
    <row r="4491" spans="4:8">
      <c r="D4491" s="168"/>
      <c r="E4491" s="201"/>
      <c r="F4491" s="170"/>
      <c r="G4491" s="171"/>
      <c r="H4491" s="171"/>
    </row>
    <row r="4492" spans="4:8">
      <c r="D4492" s="168"/>
      <c r="E4492" s="201"/>
      <c r="F4492" s="170"/>
      <c r="G4492" s="171"/>
      <c r="H4492" s="171"/>
    </row>
    <row r="4493" spans="4:8">
      <c r="D4493" s="168"/>
      <c r="E4493" s="201"/>
      <c r="F4493" s="170"/>
      <c r="G4493" s="171"/>
      <c r="H4493" s="171"/>
    </row>
    <row r="4494" spans="4:8">
      <c r="D4494" s="168"/>
      <c r="E4494" s="201"/>
      <c r="F4494" s="170"/>
      <c r="G4494" s="171"/>
      <c r="H4494" s="171"/>
    </row>
    <row r="4495" spans="4:8">
      <c r="D4495" s="168"/>
      <c r="E4495" s="201"/>
      <c r="F4495" s="170"/>
      <c r="G4495" s="171"/>
      <c r="H4495" s="171"/>
    </row>
    <row r="4496" spans="4:8">
      <c r="D4496" s="168"/>
      <c r="E4496" s="201"/>
      <c r="F4496" s="170"/>
      <c r="G4496" s="171"/>
      <c r="H4496" s="171"/>
    </row>
    <row r="4497" spans="4:8">
      <c r="D4497" s="168"/>
      <c r="E4497" s="201"/>
      <c r="F4497" s="170"/>
      <c r="G4497" s="171"/>
      <c r="H4497" s="171"/>
    </row>
    <row r="4498" spans="4:8">
      <c r="D4498" s="168"/>
      <c r="E4498" s="201"/>
      <c r="F4498" s="170"/>
      <c r="G4498" s="171"/>
      <c r="H4498" s="171"/>
    </row>
    <row r="4499" spans="4:8">
      <c r="D4499" s="168"/>
      <c r="E4499" s="201"/>
      <c r="F4499" s="170"/>
      <c r="G4499" s="171"/>
      <c r="H4499" s="171"/>
    </row>
    <row r="4500" spans="4:8">
      <c r="D4500" s="168"/>
      <c r="E4500" s="201"/>
      <c r="F4500" s="170"/>
      <c r="G4500" s="171"/>
      <c r="H4500" s="171"/>
    </row>
    <row r="4501" spans="4:8">
      <c r="D4501" s="168"/>
      <c r="E4501" s="201"/>
      <c r="F4501" s="170"/>
      <c r="G4501" s="171"/>
      <c r="H4501" s="171"/>
    </row>
    <row r="4502" spans="4:8">
      <c r="D4502" s="168"/>
      <c r="E4502" s="201"/>
      <c r="F4502" s="170"/>
      <c r="G4502" s="171"/>
      <c r="H4502" s="171"/>
    </row>
    <row r="4503" spans="4:8">
      <c r="D4503" s="168"/>
      <c r="E4503" s="201"/>
      <c r="F4503" s="170"/>
      <c r="G4503" s="171"/>
      <c r="H4503" s="171"/>
    </row>
    <row r="4504" spans="4:8">
      <c r="D4504" s="168"/>
      <c r="E4504" s="201"/>
      <c r="F4504" s="170"/>
      <c r="G4504" s="171"/>
      <c r="H4504" s="171"/>
    </row>
    <row r="4505" spans="4:8">
      <c r="D4505" s="168"/>
      <c r="E4505" s="201"/>
      <c r="F4505" s="170"/>
      <c r="G4505" s="171"/>
      <c r="H4505" s="171"/>
    </row>
    <row r="4506" spans="4:8">
      <c r="D4506" s="168"/>
      <c r="E4506" s="201"/>
      <c r="F4506" s="170"/>
      <c r="G4506" s="171"/>
      <c r="H4506" s="171"/>
    </row>
    <row r="4507" spans="4:8">
      <c r="D4507" s="168"/>
      <c r="E4507" s="201"/>
      <c r="F4507" s="170"/>
      <c r="G4507" s="171"/>
      <c r="H4507" s="171"/>
    </row>
    <row r="4508" spans="4:8">
      <c r="D4508" s="168"/>
      <c r="E4508" s="201"/>
      <c r="F4508" s="170"/>
      <c r="G4508" s="171"/>
      <c r="H4508" s="171"/>
    </row>
    <row r="4509" spans="4:8">
      <c r="D4509" s="168"/>
      <c r="E4509" s="201"/>
      <c r="F4509" s="170"/>
      <c r="G4509" s="171"/>
      <c r="H4509" s="171"/>
    </row>
    <row r="4510" spans="4:8">
      <c r="D4510" s="168"/>
      <c r="E4510" s="201"/>
      <c r="F4510" s="170"/>
      <c r="G4510" s="171"/>
      <c r="H4510" s="171"/>
    </row>
    <row r="4511" spans="4:8">
      <c r="D4511" s="168"/>
      <c r="E4511" s="201"/>
      <c r="F4511" s="170"/>
      <c r="G4511" s="171"/>
      <c r="H4511" s="171"/>
    </row>
    <row r="4512" spans="4:8">
      <c r="D4512" s="168"/>
      <c r="E4512" s="201"/>
      <c r="F4512" s="170"/>
      <c r="G4512" s="171"/>
      <c r="H4512" s="171"/>
    </row>
    <row r="4513" spans="4:8">
      <c r="D4513" s="168"/>
      <c r="E4513" s="201"/>
      <c r="F4513" s="170"/>
      <c r="G4513" s="171"/>
      <c r="H4513" s="171"/>
    </row>
    <row r="4514" spans="4:8">
      <c r="D4514" s="168"/>
      <c r="E4514" s="201"/>
      <c r="F4514" s="170"/>
      <c r="G4514" s="171"/>
      <c r="H4514" s="171"/>
    </row>
    <row r="4515" spans="4:8">
      <c r="D4515" s="168"/>
      <c r="E4515" s="201"/>
      <c r="F4515" s="170"/>
      <c r="G4515" s="171"/>
      <c r="H4515" s="171"/>
    </row>
    <row r="4516" spans="4:8">
      <c r="D4516" s="168"/>
      <c r="E4516" s="201"/>
      <c r="F4516" s="170"/>
      <c r="G4516" s="171"/>
      <c r="H4516" s="171"/>
    </row>
    <row r="4517" spans="4:8">
      <c r="D4517" s="168"/>
      <c r="E4517" s="201"/>
      <c r="F4517" s="170"/>
      <c r="G4517" s="171"/>
      <c r="H4517" s="171"/>
    </row>
    <row r="4518" spans="4:8">
      <c r="D4518" s="168"/>
      <c r="E4518" s="201"/>
      <c r="F4518" s="170"/>
      <c r="G4518" s="171"/>
      <c r="H4518" s="171"/>
    </row>
    <row r="4519" spans="4:8">
      <c r="D4519" s="168"/>
      <c r="E4519" s="201"/>
      <c r="F4519" s="170"/>
      <c r="G4519" s="171"/>
      <c r="H4519" s="171"/>
    </row>
    <row r="4520" spans="4:8">
      <c r="D4520" s="168"/>
      <c r="E4520" s="201"/>
      <c r="F4520" s="170"/>
      <c r="G4520" s="171"/>
      <c r="H4520" s="171"/>
    </row>
    <row r="4521" spans="4:8">
      <c r="D4521" s="168"/>
      <c r="E4521" s="201"/>
      <c r="F4521" s="170"/>
      <c r="G4521" s="171"/>
      <c r="H4521" s="171"/>
    </row>
    <row r="4522" spans="4:8">
      <c r="D4522" s="168"/>
      <c r="E4522" s="201"/>
      <c r="F4522" s="170"/>
      <c r="G4522" s="171"/>
      <c r="H4522" s="171"/>
    </row>
    <row r="4523" spans="4:8">
      <c r="D4523" s="168"/>
      <c r="E4523" s="201"/>
      <c r="F4523" s="170"/>
      <c r="G4523" s="171"/>
      <c r="H4523" s="171"/>
    </row>
    <row r="4524" spans="4:8">
      <c r="D4524" s="168"/>
      <c r="E4524" s="201"/>
      <c r="F4524" s="170"/>
      <c r="G4524" s="171"/>
      <c r="H4524" s="171"/>
    </row>
    <row r="4525" spans="4:8">
      <c r="D4525" s="168"/>
      <c r="E4525" s="201"/>
      <c r="F4525" s="170"/>
      <c r="G4525" s="171"/>
      <c r="H4525" s="171"/>
    </row>
    <row r="4526" spans="4:8">
      <c r="D4526" s="168"/>
      <c r="E4526" s="201"/>
      <c r="F4526" s="170"/>
      <c r="G4526" s="171"/>
      <c r="H4526" s="171"/>
    </row>
    <row r="4527" spans="4:8">
      <c r="D4527" s="168"/>
      <c r="E4527" s="201"/>
      <c r="F4527" s="170"/>
      <c r="G4527" s="171"/>
      <c r="H4527" s="171"/>
    </row>
    <row r="4528" spans="4:8">
      <c r="D4528" s="168"/>
      <c r="E4528" s="201"/>
      <c r="F4528" s="170"/>
      <c r="G4528" s="171"/>
      <c r="H4528" s="171"/>
    </row>
    <row r="4529" spans="4:8">
      <c r="D4529" s="168"/>
      <c r="E4529" s="201"/>
      <c r="F4529" s="170"/>
      <c r="G4529" s="171"/>
      <c r="H4529" s="171"/>
    </row>
    <row r="4530" spans="4:8">
      <c r="D4530" s="168"/>
      <c r="E4530" s="201"/>
      <c r="F4530" s="170"/>
      <c r="G4530" s="171"/>
      <c r="H4530" s="171"/>
    </row>
    <row r="4531" spans="4:8">
      <c r="D4531" s="168"/>
      <c r="E4531" s="201"/>
      <c r="F4531" s="170"/>
      <c r="G4531" s="171"/>
      <c r="H4531" s="171"/>
    </row>
    <row r="4532" spans="4:8">
      <c r="D4532" s="168"/>
      <c r="E4532" s="201"/>
      <c r="F4532" s="170"/>
      <c r="G4532" s="171"/>
      <c r="H4532" s="171"/>
    </row>
    <row r="4533" spans="4:8">
      <c r="D4533" s="168"/>
      <c r="E4533" s="201"/>
      <c r="F4533" s="170"/>
      <c r="G4533" s="171"/>
      <c r="H4533" s="171"/>
    </row>
    <row r="4534" spans="4:8">
      <c r="D4534" s="168"/>
      <c r="E4534" s="201"/>
      <c r="F4534" s="170"/>
      <c r="G4534" s="171"/>
      <c r="H4534" s="171"/>
    </row>
    <row r="4535" spans="4:8">
      <c r="D4535" s="168"/>
      <c r="E4535" s="201"/>
      <c r="F4535" s="170"/>
      <c r="G4535" s="171"/>
      <c r="H4535" s="171"/>
    </row>
    <row r="4536" spans="4:8">
      <c r="D4536" s="168"/>
      <c r="E4536" s="201"/>
      <c r="F4536" s="170"/>
      <c r="G4536" s="171"/>
      <c r="H4536" s="171"/>
    </row>
    <row r="4537" spans="4:8">
      <c r="D4537" s="168"/>
      <c r="E4537" s="201"/>
      <c r="F4537" s="170"/>
      <c r="G4537" s="171"/>
      <c r="H4537" s="171"/>
    </row>
    <row r="4538" spans="4:8">
      <c r="D4538" s="168"/>
      <c r="E4538" s="201"/>
      <c r="F4538" s="170"/>
      <c r="G4538" s="171"/>
      <c r="H4538" s="171"/>
    </row>
    <row r="4539" spans="4:8">
      <c r="D4539" s="168"/>
      <c r="E4539" s="201"/>
      <c r="F4539" s="170"/>
      <c r="G4539" s="171"/>
      <c r="H4539" s="171"/>
    </row>
    <row r="4540" spans="4:8">
      <c r="D4540" s="168"/>
      <c r="E4540" s="201"/>
      <c r="F4540" s="170"/>
      <c r="G4540" s="171"/>
      <c r="H4540" s="171"/>
    </row>
    <row r="4541" spans="4:8">
      <c r="D4541" s="168"/>
      <c r="E4541" s="201"/>
      <c r="F4541" s="170"/>
      <c r="G4541" s="171"/>
      <c r="H4541" s="171"/>
    </row>
    <row r="4542" spans="4:8">
      <c r="D4542" s="168"/>
      <c r="E4542" s="201"/>
      <c r="F4542" s="170"/>
      <c r="G4542" s="171"/>
      <c r="H4542" s="171"/>
    </row>
    <row r="4543" spans="4:8">
      <c r="D4543" s="168"/>
      <c r="E4543" s="201"/>
      <c r="F4543" s="170"/>
      <c r="G4543" s="171"/>
      <c r="H4543" s="171"/>
    </row>
    <row r="4544" spans="4:8">
      <c r="D4544" s="168"/>
      <c r="E4544" s="201"/>
      <c r="F4544" s="170"/>
      <c r="G4544" s="171"/>
      <c r="H4544" s="171"/>
    </row>
    <row r="4545" spans="4:8">
      <c r="D4545" s="168"/>
      <c r="E4545" s="201"/>
      <c r="F4545" s="170"/>
      <c r="G4545" s="171"/>
      <c r="H4545" s="171"/>
    </row>
    <row r="4546" spans="4:8">
      <c r="D4546" s="168"/>
      <c r="E4546" s="201"/>
      <c r="F4546" s="170"/>
      <c r="G4546" s="171"/>
      <c r="H4546" s="171"/>
    </row>
    <row r="4547" spans="4:8">
      <c r="D4547" s="168"/>
      <c r="E4547" s="201"/>
      <c r="F4547" s="170"/>
      <c r="G4547" s="171"/>
      <c r="H4547" s="171"/>
    </row>
    <row r="4548" spans="4:8">
      <c r="D4548" s="168"/>
      <c r="E4548" s="201"/>
      <c r="F4548" s="170"/>
      <c r="G4548" s="171"/>
      <c r="H4548" s="171"/>
    </row>
    <row r="4549" spans="4:8">
      <c r="D4549" s="168"/>
      <c r="E4549" s="201"/>
      <c r="F4549" s="170"/>
      <c r="G4549" s="171"/>
      <c r="H4549" s="171"/>
    </row>
    <row r="4550" spans="4:8">
      <c r="D4550" s="168"/>
      <c r="E4550" s="201"/>
      <c r="F4550" s="170"/>
      <c r="G4550" s="171"/>
      <c r="H4550" s="171"/>
    </row>
    <row r="4551" spans="4:8">
      <c r="D4551" s="168"/>
      <c r="E4551" s="201"/>
      <c r="F4551" s="170"/>
      <c r="G4551" s="171"/>
      <c r="H4551" s="171"/>
    </row>
    <row r="4552" spans="4:8">
      <c r="D4552" s="168"/>
      <c r="E4552" s="201"/>
      <c r="F4552" s="170"/>
      <c r="G4552" s="171"/>
      <c r="H4552" s="171"/>
    </row>
    <row r="4553" spans="4:8">
      <c r="D4553" s="168"/>
      <c r="E4553" s="201"/>
      <c r="F4553" s="170"/>
      <c r="G4553" s="171"/>
      <c r="H4553" s="171"/>
    </row>
    <row r="4554" spans="4:8">
      <c r="D4554" s="168"/>
      <c r="E4554" s="201"/>
      <c r="F4554" s="170"/>
      <c r="G4554" s="171"/>
      <c r="H4554" s="171"/>
    </row>
    <row r="4555" spans="4:8">
      <c r="D4555" s="168"/>
      <c r="E4555" s="201"/>
      <c r="F4555" s="170"/>
      <c r="G4555" s="171"/>
      <c r="H4555" s="171"/>
    </row>
    <row r="4556" spans="4:8">
      <c r="D4556" s="168"/>
      <c r="E4556" s="201"/>
      <c r="F4556" s="170"/>
      <c r="G4556" s="171"/>
      <c r="H4556" s="171"/>
    </row>
    <row r="4557" spans="4:8">
      <c r="D4557" s="168"/>
      <c r="E4557" s="201"/>
      <c r="F4557" s="170"/>
      <c r="G4557" s="171"/>
      <c r="H4557" s="171"/>
    </row>
    <row r="4558" spans="4:8">
      <c r="D4558" s="168"/>
      <c r="E4558" s="201"/>
      <c r="F4558" s="170"/>
      <c r="G4558" s="171"/>
      <c r="H4558" s="171"/>
    </row>
    <row r="4559" spans="4:8">
      <c r="D4559" s="168"/>
      <c r="E4559" s="201"/>
      <c r="F4559" s="170"/>
      <c r="G4559" s="171"/>
      <c r="H4559" s="171"/>
    </row>
    <row r="4560" spans="4:8">
      <c r="D4560" s="168"/>
      <c r="E4560" s="201"/>
      <c r="F4560" s="170"/>
      <c r="G4560" s="171"/>
      <c r="H4560" s="171"/>
    </row>
    <row r="4561" spans="4:8">
      <c r="D4561" s="168"/>
      <c r="E4561" s="201"/>
      <c r="F4561" s="170"/>
      <c r="G4561" s="171"/>
      <c r="H4561" s="171"/>
    </row>
    <row r="4562" spans="4:8">
      <c r="D4562" s="168"/>
      <c r="E4562" s="201"/>
      <c r="F4562" s="170"/>
      <c r="G4562" s="171"/>
      <c r="H4562" s="171"/>
    </row>
    <row r="4563" spans="4:8">
      <c r="D4563" s="168"/>
      <c r="E4563" s="201"/>
      <c r="F4563" s="170"/>
      <c r="G4563" s="171"/>
      <c r="H4563" s="171"/>
    </row>
    <row r="4564" spans="4:8">
      <c r="D4564" s="168"/>
      <c r="E4564" s="201"/>
      <c r="F4564" s="170"/>
      <c r="G4564" s="171"/>
      <c r="H4564" s="171"/>
    </row>
    <row r="4565" spans="4:8">
      <c r="D4565" s="168"/>
      <c r="E4565" s="201"/>
      <c r="F4565" s="170"/>
      <c r="G4565" s="171"/>
      <c r="H4565" s="171"/>
    </row>
    <row r="4566" spans="4:8">
      <c r="D4566" s="168"/>
      <c r="E4566" s="201"/>
      <c r="F4566" s="170"/>
      <c r="G4566" s="171"/>
      <c r="H4566" s="171"/>
    </row>
    <row r="4567" spans="4:8">
      <c r="D4567" s="168"/>
      <c r="E4567" s="201"/>
      <c r="F4567" s="170"/>
      <c r="G4567" s="171"/>
      <c r="H4567" s="171"/>
    </row>
    <row r="4568" spans="4:8">
      <c r="D4568" s="168"/>
      <c r="E4568" s="201"/>
      <c r="F4568" s="170"/>
      <c r="G4568" s="171"/>
      <c r="H4568" s="171"/>
    </row>
    <row r="4569" spans="4:8">
      <c r="D4569" s="168"/>
      <c r="E4569" s="201"/>
      <c r="F4569" s="170"/>
      <c r="G4569" s="171"/>
      <c r="H4569" s="171"/>
    </row>
    <row r="4570" spans="4:8">
      <c r="D4570" s="168"/>
      <c r="E4570" s="201"/>
      <c r="F4570" s="170"/>
      <c r="G4570" s="171"/>
      <c r="H4570" s="171"/>
    </row>
    <row r="4571" spans="4:8">
      <c r="D4571" s="168"/>
      <c r="E4571" s="201"/>
      <c r="F4571" s="170"/>
      <c r="G4571" s="171"/>
      <c r="H4571" s="171"/>
    </row>
    <row r="4572" spans="4:8">
      <c r="D4572" s="168"/>
      <c r="E4572" s="201"/>
      <c r="F4572" s="170"/>
      <c r="G4572" s="171"/>
      <c r="H4572" s="171"/>
    </row>
    <row r="4573" spans="4:8">
      <c r="D4573" s="168"/>
      <c r="E4573" s="201"/>
      <c r="F4573" s="170"/>
      <c r="G4573" s="171"/>
      <c r="H4573" s="171"/>
    </row>
    <row r="4574" spans="4:8">
      <c r="D4574" s="168"/>
      <c r="E4574" s="201"/>
      <c r="F4574" s="170"/>
      <c r="G4574" s="171"/>
      <c r="H4574" s="171"/>
    </row>
    <row r="4575" spans="4:8">
      <c r="D4575" s="168"/>
      <c r="E4575" s="201"/>
      <c r="F4575" s="170"/>
      <c r="G4575" s="171"/>
      <c r="H4575" s="171"/>
    </row>
    <row r="4576" spans="4:8">
      <c r="D4576" s="168"/>
      <c r="E4576" s="201"/>
      <c r="F4576" s="170"/>
      <c r="G4576" s="171"/>
      <c r="H4576" s="171"/>
    </row>
    <row r="4577" spans="4:8">
      <c r="D4577" s="168"/>
      <c r="E4577" s="201"/>
      <c r="F4577" s="170"/>
      <c r="G4577" s="171"/>
      <c r="H4577" s="171"/>
    </row>
    <row r="4578" spans="4:8">
      <c r="D4578" s="168"/>
      <c r="E4578" s="201"/>
      <c r="F4578" s="170"/>
      <c r="G4578" s="171"/>
      <c r="H4578" s="171"/>
    </row>
    <row r="4579" spans="4:8">
      <c r="D4579" s="168"/>
      <c r="E4579" s="201"/>
      <c r="F4579" s="170"/>
      <c r="G4579" s="171"/>
      <c r="H4579" s="171"/>
    </row>
    <row r="4580" spans="4:8">
      <c r="D4580" s="168"/>
      <c r="E4580" s="201"/>
      <c r="F4580" s="170"/>
      <c r="G4580" s="171"/>
      <c r="H4580" s="171"/>
    </row>
    <row r="4581" spans="4:8">
      <c r="D4581" s="168"/>
      <c r="E4581" s="201"/>
      <c r="F4581" s="170"/>
      <c r="G4581" s="171"/>
      <c r="H4581" s="171"/>
    </row>
    <row r="4582" spans="4:8">
      <c r="D4582" s="168"/>
      <c r="E4582" s="201"/>
      <c r="F4582" s="170"/>
      <c r="G4582" s="171"/>
      <c r="H4582" s="171"/>
    </row>
    <row r="4583" spans="4:8">
      <c r="D4583" s="168"/>
      <c r="E4583" s="201"/>
      <c r="F4583" s="170"/>
      <c r="G4583" s="171"/>
      <c r="H4583" s="171"/>
    </row>
    <row r="4584" spans="4:8">
      <c r="D4584" s="168"/>
      <c r="E4584" s="201"/>
      <c r="F4584" s="170"/>
      <c r="G4584" s="171"/>
      <c r="H4584" s="171"/>
    </row>
    <row r="4585" spans="4:8">
      <c r="D4585" s="168"/>
      <c r="E4585" s="201"/>
      <c r="F4585" s="170"/>
      <c r="G4585" s="171"/>
      <c r="H4585" s="171"/>
    </row>
    <row r="4586" spans="4:8">
      <c r="D4586" s="168"/>
      <c r="E4586" s="201"/>
      <c r="F4586" s="170"/>
      <c r="G4586" s="171"/>
      <c r="H4586" s="171"/>
    </row>
    <row r="4587" spans="4:8">
      <c r="D4587" s="168"/>
      <c r="E4587" s="201"/>
      <c r="F4587" s="170"/>
      <c r="G4587" s="171"/>
      <c r="H4587" s="171"/>
    </row>
    <row r="4588" spans="4:8">
      <c r="D4588" s="168"/>
      <c r="E4588" s="201"/>
      <c r="F4588" s="170"/>
      <c r="G4588" s="171"/>
      <c r="H4588" s="171"/>
    </row>
    <row r="4589" spans="4:8">
      <c r="D4589" s="168"/>
      <c r="E4589" s="201"/>
      <c r="F4589" s="170"/>
      <c r="G4589" s="171"/>
      <c r="H4589" s="171"/>
    </row>
    <row r="4590" spans="4:8">
      <c r="D4590" s="168"/>
      <c r="E4590" s="201"/>
      <c r="F4590" s="170"/>
      <c r="G4590" s="171"/>
      <c r="H4590" s="171"/>
    </row>
    <row r="4591" spans="4:8">
      <c r="D4591" s="168"/>
      <c r="E4591" s="201"/>
      <c r="F4591" s="170"/>
      <c r="G4591" s="171"/>
      <c r="H4591" s="171"/>
    </row>
    <row r="4592" spans="4:8">
      <c r="D4592" s="168"/>
      <c r="E4592" s="201"/>
      <c r="F4592" s="170"/>
      <c r="G4592" s="171"/>
      <c r="H4592" s="171"/>
    </row>
    <row r="4593" spans="4:8">
      <c r="D4593" s="168"/>
      <c r="E4593" s="201"/>
      <c r="F4593" s="170"/>
      <c r="G4593" s="171"/>
      <c r="H4593" s="171"/>
    </row>
    <row r="4594" spans="4:8">
      <c r="D4594" s="168"/>
      <c r="E4594" s="201"/>
      <c r="F4594" s="170"/>
      <c r="G4594" s="171"/>
      <c r="H4594" s="171"/>
    </row>
    <row r="4595" spans="4:8">
      <c r="D4595" s="168"/>
      <c r="E4595" s="201"/>
      <c r="F4595" s="170"/>
      <c r="G4595" s="171"/>
      <c r="H4595" s="171"/>
    </row>
    <row r="4596" spans="4:8">
      <c r="D4596" s="168"/>
      <c r="E4596" s="201"/>
      <c r="F4596" s="170"/>
      <c r="G4596" s="171"/>
      <c r="H4596" s="171"/>
    </row>
    <row r="4597" spans="4:8">
      <c r="D4597" s="168"/>
      <c r="E4597" s="201"/>
      <c r="F4597" s="170"/>
      <c r="G4597" s="171"/>
      <c r="H4597" s="171"/>
    </row>
    <row r="4598" spans="4:8">
      <c r="D4598" s="168"/>
      <c r="E4598" s="201"/>
      <c r="F4598" s="170"/>
      <c r="G4598" s="171"/>
      <c r="H4598" s="171"/>
    </row>
    <row r="4599" spans="4:8">
      <c r="D4599" s="168"/>
      <c r="E4599" s="201"/>
      <c r="F4599" s="170"/>
      <c r="G4599" s="171"/>
      <c r="H4599" s="171"/>
    </row>
    <row r="4600" spans="4:8">
      <c r="D4600" s="168"/>
      <c r="E4600" s="201"/>
      <c r="F4600" s="170"/>
      <c r="G4600" s="171"/>
      <c r="H4600" s="171"/>
    </row>
    <row r="4601" spans="4:8">
      <c r="D4601" s="168"/>
      <c r="E4601" s="201"/>
      <c r="F4601" s="170"/>
      <c r="G4601" s="171"/>
      <c r="H4601" s="171"/>
    </row>
    <row r="4602" spans="4:8">
      <c r="D4602" s="168"/>
      <c r="E4602" s="201"/>
      <c r="F4602" s="170"/>
      <c r="G4602" s="171"/>
      <c r="H4602" s="171"/>
    </row>
    <row r="4603" spans="4:8">
      <c r="D4603" s="168"/>
      <c r="E4603" s="201"/>
      <c r="F4603" s="170"/>
      <c r="G4603" s="171"/>
      <c r="H4603" s="171"/>
    </row>
    <row r="4604" spans="4:8">
      <c r="D4604" s="168"/>
      <c r="E4604" s="201"/>
      <c r="F4604" s="170"/>
      <c r="G4604" s="171"/>
      <c r="H4604" s="171"/>
    </row>
    <row r="4605" spans="4:8">
      <c r="D4605" s="168"/>
      <c r="E4605" s="201"/>
      <c r="F4605" s="170"/>
      <c r="G4605" s="171"/>
      <c r="H4605" s="171"/>
    </row>
    <row r="4606" spans="4:8">
      <c r="D4606" s="168"/>
      <c r="E4606" s="201"/>
      <c r="F4606" s="170"/>
      <c r="G4606" s="171"/>
      <c r="H4606" s="171"/>
    </row>
    <row r="4607" spans="4:8">
      <c r="D4607" s="168"/>
      <c r="E4607" s="201"/>
      <c r="F4607" s="170"/>
      <c r="G4607" s="171"/>
      <c r="H4607" s="171"/>
    </row>
    <row r="4608" spans="4:8">
      <c r="D4608" s="168"/>
      <c r="E4608" s="201"/>
      <c r="F4608" s="170"/>
      <c r="G4608" s="171"/>
      <c r="H4608" s="171"/>
    </row>
    <row r="4609" spans="4:8">
      <c r="D4609" s="168"/>
      <c r="E4609" s="201"/>
      <c r="F4609" s="170"/>
      <c r="G4609" s="171"/>
      <c r="H4609" s="171"/>
    </row>
    <row r="4610" spans="4:8">
      <c r="D4610" s="168"/>
      <c r="E4610" s="201"/>
      <c r="F4610" s="170"/>
      <c r="G4610" s="171"/>
      <c r="H4610" s="171"/>
    </row>
    <row r="4611" spans="4:8">
      <c r="D4611" s="168"/>
      <c r="E4611" s="201"/>
      <c r="F4611" s="170"/>
      <c r="G4611" s="171"/>
      <c r="H4611" s="171"/>
    </row>
    <row r="4612" spans="4:8">
      <c r="D4612" s="168"/>
      <c r="E4612" s="201"/>
      <c r="F4612" s="170"/>
      <c r="G4612" s="171"/>
      <c r="H4612" s="171"/>
    </row>
    <row r="4613" spans="4:8">
      <c r="D4613" s="168"/>
      <c r="E4613" s="201"/>
      <c r="F4613" s="170"/>
      <c r="G4613" s="171"/>
      <c r="H4613" s="171"/>
    </row>
    <row r="4614" spans="4:8">
      <c r="D4614" s="168"/>
      <c r="E4614" s="201"/>
      <c r="F4614" s="170"/>
      <c r="G4614" s="171"/>
      <c r="H4614" s="171"/>
    </row>
    <row r="4615" spans="4:8">
      <c r="D4615" s="168"/>
      <c r="E4615" s="201"/>
      <c r="F4615" s="170"/>
      <c r="G4615" s="171"/>
      <c r="H4615" s="171"/>
    </row>
    <row r="4616" spans="4:8">
      <c r="D4616" s="168"/>
      <c r="E4616" s="201"/>
      <c r="F4616" s="170"/>
      <c r="G4616" s="171"/>
      <c r="H4616" s="171"/>
    </row>
    <row r="4617" spans="4:8">
      <c r="D4617" s="168"/>
      <c r="E4617" s="201"/>
      <c r="F4617" s="170"/>
      <c r="G4617" s="171"/>
      <c r="H4617" s="171"/>
    </row>
    <row r="4618" spans="4:8">
      <c r="D4618" s="168"/>
      <c r="E4618" s="201"/>
      <c r="F4618" s="170"/>
      <c r="G4618" s="171"/>
      <c r="H4618" s="171"/>
    </row>
    <row r="4619" spans="4:8">
      <c r="D4619" s="168"/>
      <c r="E4619" s="201"/>
      <c r="F4619" s="170"/>
      <c r="G4619" s="171"/>
      <c r="H4619" s="171"/>
    </row>
    <row r="4620" spans="4:8">
      <c r="D4620" s="168"/>
      <c r="E4620" s="201"/>
      <c r="F4620" s="170"/>
      <c r="G4620" s="171"/>
      <c r="H4620" s="171"/>
    </row>
    <row r="4621" spans="4:8">
      <c r="D4621" s="168"/>
      <c r="E4621" s="201"/>
      <c r="F4621" s="170"/>
      <c r="G4621" s="171"/>
      <c r="H4621" s="171"/>
    </row>
    <row r="4622" spans="4:8">
      <c r="D4622" s="168"/>
      <c r="E4622" s="201"/>
      <c r="F4622" s="170"/>
      <c r="G4622" s="171"/>
      <c r="H4622" s="171"/>
    </row>
    <row r="4623" spans="4:8">
      <c r="D4623" s="168"/>
      <c r="E4623" s="201"/>
      <c r="F4623" s="170"/>
      <c r="G4623" s="171"/>
      <c r="H4623" s="171"/>
    </row>
    <row r="4624" spans="4:8">
      <c r="D4624" s="168"/>
      <c r="E4624" s="201"/>
      <c r="F4624" s="170"/>
      <c r="G4624" s="171"/>
      <c r="H4624" s="171"/>
    </row>
    <row r="4625" spans="4:8">
      <c r="D4625" s="168"/>
      <c r="E4625" s="201"/>
      <c r="F4625" s="170"/>
      <c r="G4625" s="171"/>
      <c r="H4625" s="171"/>
    </row>
    <row r="4626" spans="4:8">
      <c r="D4626" s="168"/>
      <c r="E4626" s="201"/>
      <c r="F4626" s="170"/>
      <c r="G4626" s="171"/>
      <c r="H4626" s="171"/>
    </row>
    <row r="4627" spans="4:8">
      <c r="D4627" s="168"/>
      <c r="E4627" s="201"/>
      <c r="F4627" s="170"/>
      <c r="G4627" s="171"/>
      <c r="H4627" s="171"/>
    </row>
    <row r="4628" spans="4:8">
      <c r="D4628" s="168"/>
      <c r="E4628" s="201"/>
      <c r="F4628" s="170"/>
      <c r="G4628" s="171"/>
      <c r="H4628" s="171"/>
    </row>
    <row r="4629" spans="4:8">
      <c r="D4629" s="168"/>
      <c r="E4629" s="201"/>
      <c r="F4629" s="170"/>
      <c r="G4629" s="171"/>
      <c r="H4629" s="171"/>
    </row>
    <row r="4630" spans="4:8">
      <c r="D4630" s="168"/>
      <c r="E4630" s="201"/>
      <c r="F4630" s="170"/>
      <c r="G4630" s="171"/>
      <c r="H4630" s="171"/>
    </row>
    <row r="4631" spans="4:8">
      <c r="D4631" s="168"/>
      <c r="E4631" s="201"/>
      <c r="F4631" s="170"/>
      <c r="G4631" s="171"/>
      <c r="H4631" s="171"/>
    </row>
    <row r="4632" spans="4:8">
      <c r="D4632" s="168"/>
      <c r="E4632" s="201"/>
      <c r="F4632" s="170"/>
      <c r="G4632" s="171"/>
      <c r="H4632" s="171"/>
    </row>
    <row r="4633" spans="4:8">
      <c r="D4633" s="168"/>
      <c r="E4633" s="201"/>
      <c r="F4633" s="170"/>
      <c r="G4633" s="171"/>
      <c r="H4633" s="171"/>
    </row>
    <row r="4634" spans="4:8">
      <c r="D4634" s="168"/>
      <c r="E4634" s="201"/>
      <c r="F4634" s="170"/>
      <c r="G4634" s="171"/>
      <c r="H4634" s="171"/>
    </row>
    <row r="4635" spans="4:8">
      <c r="D4635" s="168"/>
      <c r="E4635" s="201"/>
      <c r="F4635" s="170"/>
      <c r="G4635" s="171"/>
      <c r="H4635" s="171"/>
    </row>
    <row r="4636" spans="4:8">
      <c r="D4636" s="168"/>
      <c r="E4636" s="201"/>
      <c r="F4636" s="170"/>
      <c r="G4636" s="171"/>
      <c r="H4636" s="171"/>
    </row>
    <row r="4637" spans="4:8">
      <c r="D4637" s="168"/>
      <c r="E4637" s="201"/>
      <c r="F4637" s="170"/>
      <c r="G4637" s="171"/>
      <c r="H4637" s="171"/>
    </row>
    <row r="4638" spans="4:8">
      <c r="D4638" s="168"/>
      <c r="E4638" s="201"/>
      <c r="F4638" s="170"/>
      <c r="G4638" s="171"/>
      <c r="H4638" s="171"/>
    </row>
    <row r="4639" spans="4:8">
      <c r="D4639" s="168"/>
      <c r="E4639" s="201"/>
      <c r="F4639" s="170"/>
      <c r="G4639" s="171"/>
      <c r="H4639" s="171"/>
    </row>
    <row r="4640" spans="4:8">
      <c r="D4640" s="168"/>
      <c r="E4640" s="201"/>
      <c r="F4640" s="170"/>
      <c r="G4640" s="171"/>
      <c r="H4640" s="171"/>
    </row>
    <row r="4641" spans="4:8">
      <c r="D4641" s="168"/>
      <c r="E4641" s="201"/>
      <c r="F4641" s="170"/>
      <c r="G4641" s="171"/>
      <c r="H4641" s="171"/>
    </row>
    <row r="4642" spans="4:8">
      <c r="D4642" s="168"/>
      <c r="E4642" s="201"/>
      <c r="F4642" s="170"/>
      <c r="G4642" s="171"/>
      <c r="H4642" s="171"/>
    </row>
    <row r="4643" spans="4:8">
      <c r="D4643" s="168"/>
      <c r="E4643" s="201"/>
      <c r="F4643" s="170"/>
      <c r="G4643" s="171"/>
      <c r="H4643" s="171"/>
    </row>
    <row r="4644" spans="4:8">
      <c r="D4644" s="168"/>
      <c r="E4644" s="201"/>
      <c r="F4644" s="170"/>
      <c r="G4644" s="171"/>
      <c r="H4644" s="171"/>
    </row>
    <row r="4645" spans="4:8">
      <c r="D4645" s="168"/>
      <c r="E4645" s="201"/>
      <c r="F4645" s="170"/>
      <c r="G4645" s="171"/>
      <c r="H4645" s="171"/>
    </row>
    <row r="4646" spans="4:8">
      <c r="D4646" s="168"/>
      <c r="E4646" s="201"/>
      <c r="F4646" s="170"/>
      <c r="G4646" s="171"/>
      <c r="H4646" s="171"/>
    </row>
    <row r="4647" spans="4:8">
      <c r="D4647" s="168"/>
      <c r="E4647" s="201"/>
      <c r="F4647" s="170"/>
      <c r="G4647" s="171"/>
      <c r="H4647" s="171"/>
    </row>
    <row r="4648" spans="4:8">
      <c r="D4648" s="168"/>
      <c r="E4648" s="201"/>
      <c r="F4648" s="170"/>
      <c r="G4648" s="171"/>
      <c r="H4648" s="171"/>
    </row>
    <row r="4649" spans="4:8">
      <c r="D4649" s="168"/>
      <c r="E4649" s="201"/>
      <c r="F4649" s="170"/>
      <c r="G4649" s="171"/>
      <c r="H4649" s="171"/>
    </row>
    <row r="4650" spans="4:8">
      <c r="D4650" s="168"/>
      <c r="E4650" s="201"/>
      <c r="F4650" s="170"/>
      <c r="G4650" s="171"/>
      <c r="H4650" s="171"/>
    </row>
    <row r="4651" spans="4:8">
      <c r="D4651" s="168"/>
      <c r="E4651" s="201"/>
      <c r="F4651" s="170"/>
      <c r="G4651" s="171"/>
      <c r="H4651" s="171"/>
    </row>
    <row r="4652" spans="4:8">
      <c r="D4652" s="168"/>
      <c r="E4652" s="201"/>
      <c r="F4652" s="170"/>
      <c r="G4652" s="171"/>
      <c r="H4652" s="171"/>
    </row>
    <row r="4653" spans="4:8">
      <c r="D4653" s="168"/>
      <c r="E4653" s="201"/>
      <c r="F4653" s="170"/>
      <c r="G4653" s="171"/>
      <c r="H4653" s="171"/>
    </row>
    <row r="4654" spans="4:8">
      <c r="D4654" s="168"/>
      <c r="E4654" s="201"/>
      <c r="F4654" s="170"/>
      <c r="G4654" s="171"/>
      <c r="H4654" s="171"/>
    </row>
    <row r="4655" spans="4:8">
      <c r="D4655" s="168"/>
      <c r="E4655" s="201"/>
      <c r="F4655" s="170"/>
      <c r="G4655" s="171"/>
      <c r="H4655" s="171"/>
    </row>
    <row r="4656" spans="4:8">
      <c r="D4656" s="168"/>
      <c r="E4656" s="201"/>
      <c r="F4656" s="170"/>
      <c r="G4656" s="171"/>
      <c r="H4656" s="171"/>
    </row>
    <row r="4657" spans="4:8">
      <c r="D4657" s="168"/>
      <c r="E4657" s="201"/>
      <c r="F4657" s="170"/>
      <c r="G4657" s="171"/>
      <c r="H4657" s="171"/>
    </row>
    <row r="4658" spans="4:8">
      <c r="D4658" s="168"/>
      <c r="E4658" s="201"/>
      <c r="F4658" s="170"/>
      <c r="G4658" s="171"/>
      <c r="H4658" s="171"/>
    </row>
    <row r="4659" spans="4:8">
      <c r="D4659" s="168"/>
      <c r="E4659" s="201"/>
      <c r="F4659" s="170"/>
      <c r="G4659" s="171"/>
      <c r="H4659" s="171"/>
    </row>
    <row r="4660" spans="4:8">
      <c r="D4660" s="168"/>
      <c r="E4660" s="201"/>
      <c r="F4660" s="170"/>
      <c r="G4660" s="171"/>
      <c r="H4660" s="171"/>
    </row>
    <row r="4661" spans="4:8">
      <c r="D4661" s="168"/>
      <c r="E4661" s="201"/>
      <c r="F4661" s="170"/>
      <c r="G4661" s="171"/>
      <c r="H4661" s="171"/>
    </row>
    <row r="4662" spans="4:8">
      <c r="D4662" s="168"/>
      <c r="E4662" s="201"/>
      <c r="F4662" s="170"/>
      <c r="G4662" s="171"/>
      <c r="H4662" s="171"/>
    </row>
    <row r="4663" spans="4:8">
      <c r="D4663" s="168"/>
      <c r="E4663" s="201"/>
      <c r="F4663" s="170"/>
      <c r="G4663" s="171"/>
      <c r="H4663" s="171"/>
    </row>
    <row r="4664" spans="4:8">
      <c r="D4664" s="168"/>
      <c r="E4664" s="201"/>
      <c r="F4664" s="170"/>
      <c r="G4664" s="171"/>
      <c r="H4664" s="171"/>
    </row>
    <row r="4665" spans="4:8">
      <c r="D4665" s="168"/>
      <c r="E4665" s="201"/>
      <c r="F4665" s="170"/>
      <c r="G4665" s="171"/>
      <c r="H4665" s="171"/>
    </row>
    <row r="4666" spans="4:8">
      <c r="D4666" s="168"/>
      <c r="E4666" s="201"/>
      <c r="F4666" s="170"/>
      <c r="G4666" s="171"/>
      <c r="H4666" s="171"/>
    </row>
    <row r="4667" spans="4:8">
      <c r="D4667" s="168"/>
      <c r="E4667" s="201"/>
      <c r="F4667" s="170"/>
      <c r="G4667" s="171"/>
      <c r="H4667" s="171"/>
    </row>
    <row r="4668" spans="4:8">
      <c r="D4668" s="168"/>
      <c r="E4668" s="201"/>
      <c r="F4668" s="170"/>
      <c r="G4668" s="171"/>
      <c r="H4668" s="171"/>
    </row>
    <row r="4669" spans="4:8">
      <c r="D4669" s="168"/>
      <c r="E4669" s="201"/>
      <c r="F4669" s="170"/>
      <c r="G4669" s="171"/>
      <c r="H4669" s="171"/>
    </row>
    <row r="4670" spans="4:8">
      <c r="D4670" s="168"/>
      <c r="E4670" s="201"/>
      <c r="F4670" s="170"/>
      <c r="G4670" s="171"/>
      <c r="H4670" s="171"/>
    </row>
    <row r="4671" spans="4:8">
      <c r="D4671" s="168"/>
      <c r="E4671" s="201"/>
      <c r="F4671" s="170"/>
      <c r="G4671" s="171"/>
      <c r="H4671" s="171"/>
    </row>
    <row r="4672" spans="4:8">
      <c r="D4672" s="168"/>
      <c r="E4672" s="201"/>
      <c r="F4672" s="170"/>
      <c r="G4672" s="171"/>
      <c r="H4672" s="171"/>
    </row>
    <row r="4673" spans="4:8">
      <c r="D4673" s="168"/>
      <c r="E4673" s="201"/>
      <c r="F4673" s="170"/>
      <c r="G4673" s="171"/>
      <c r="H4673" s="171"/>
    </row>
    <row r="4674" spans="4:8">
      <c r="D4674" s="168"/>
      <c r="E4674" s="201"/>
      <c r="F4674" s="170"/>
      <c r="G4674" s="171"/>
      <c r="H4674" s="171"/>
    </row>
    <row r="4675" spans="4:8">
      <c r="D4675" s="168"/>
      <c r="E4675" s="201"/>
      <c r="F4675" s="170"/>
      <c r="G4675" s="171"/>
      <c r="H4675" s="171"/>
    </row>
    <row r="4676" spans="4:8">
      <c r="D4676" s="168"/>
      <c r="E4676" s="201"/>
      <c r="F4676" s="170"/>
      <c r="G4676" s="171"/>
      <c r="H4676" s="171"/>
    </row>
    <row r="4677" spans="4:8">
      <c r="D4677" s="168"/>
      <c r="E4677" s="201"/>
      <c r="F4677" s="170"/>
      <c r="G4677" s="171"/>
      <c r="H4677" s="171"/>
    </row>
    <row r="4678" spans="4:8">
      <c r="D4678" s="168"/>
      <c r="E4678" s="201"/>
      <c r="F4678" s="170"/>
      <c r="G4678" s="171"/>
      <c r="H4678" s="171"/>
    </row>
    <row r="4679" spans="4:8">
      <c r="D4679" s="168"/>
      <c r="E4679" s="201"/>
      <c r="F4679" s="170"/>
      <c r="G4679" s="171"/>
      <c r="H4679" s="171"/>
    </row>
    <row r="4680" spans="4:8">
      <c r="D4680" s="168"/>
      <c r="E4680" s="201"/>
      <c r="F4680" s="170"/>
      <c r="G4680" s="171"/>
      <c r="H4680" s="171"/>
    </row>
    <row r="4681" spans="4:8">
      <c r="D4681" s="168"/>
      <c r="E4681" s="201"/>
      <c r="F4681" s="170"/>
      <c r="G4681" s="171"/>
      <c r="H4681" s="171"/>
    </row>
    <row r="4682" spans="4:8">
      <c r="D4682" s="168"/>
      <c r="E4682" s="201"/>
      <c r="F4682" s="170"/>
      <c r="G4682" s="171"/>
      <c r="H4682" s="171"/>
    </row>
    <row r="4683" spans="4:8">
      <c r="D4683" s="168"/>
      <c r="E4683" s="201"/>
      <c r="F4683" s="170"/>
      <c r="G4683" s="171"/>
      <c r="H4683" s="171"/>
    </row>
    <row r="4684" spans="4:8">
      <c r="D4684" s="168"/>
      <c r="E4684" s="201"/>
      <c r="F4684" s="170"/>
      <c r="G4684" s="171"/>
      <c r="H4684" s="171"/>
    </row>
    <row r="4685" spans="4:8">
      <c r="D4685" s="168"/>
      <c r="E4685" s="201"/>
      <c r="F4685" s="170"/>
      <c r="G4685" s="171"/>
      <c r="H4685" s="171"/>
    </row>
    <row r="4686" spans="4:8">
      <c r="D4686" s="168"/>
      <c r="E4686" s="201"/>
      <c r="F4686" s="170"/>
      <c r="G4686" s="171"/>
      <c r="H4686" s="171"/>
    </row>
    <row r="4687" spans="4:8">
      <c r="D4687" s="168"/>
      <c r="E4687" s="201"/>
      <c r="F4687" s="170"/>
      <c r="G4687" s="171"/>
      <c r="H4687" s="171"/>
    </row>
    <row r="4688" spans="4:8">
      <c r="D4688" s="168"/>
      <c r="E4688" s="201"/>
      <c r="F4688" s="170"/>
      <c r="G4688" s="171"/>
      <c r="H4688" s="171"/>
    </row>
    <row r="4689" spans="4:8">
      <c r="D4689" s="168"/>
      <c r="E4689" s="201"/>
      <c r="F4689" s="170"/>
      <c r="G4689" s="171"/>
      <c r="H4689" s="171"/>
    </row>
    <row r="4690" spans="4:8">
      <c r="D4690" s="168"/>
      <c r="E4690" s="201"/>
      <c r="F4690" s="170"/>
      <c r="G4690" s="171"/>
      <c r="H4690" s="171"/>
    </row>
    <row r="4691" spans="4:8">
      <c r="D4691" s="168"/>
      <c r="E4691" s="201"/>
      <c r="F4691" s="170"/>
      <c r="G4691" s="171"/>
      <c r="H4691" s="171"/>
    </row>
    <row r="4692" spans="4:8">
      <c r="D4692" s="168"/>
      <c r="E4692" s="201"/>
      <c r="F4692" s="170"/>
      <c r="G4692" s="171"/>
      <c r="H4692" s="171"/>
    </row>
    <row r="4693" spans="4:8">
      <c r="D4693" s="168"/>
      <c r="E4693" s="201"/>
      <c r="F4693" s="170"/>
      <c r="G4693" s="171"/>
      <c r="H4693" s="171"/>
    </row>
    <row r="4694" spans="4:8">
      <c r="D4694" s="168"/>
      <c r="E4694" s="201"/>
      <c r="F4694" s="170"/>
      <c r="G4694" s="171"/>
      <c r="H4694" s="171"/>
    </row>
    <row r="4695" spans="4:8">
      <c r="D4695" s="168"/>
      <c r="E4695" s="201"/>
      <c r="F4695" s="170"/>
      <c r="G4695" s="171"/>
      <c r="H4695" s="171"/>
    </row>
    <row r="4696" spans="4:8">
      <c r="D4696" s="168"/>
      <c r="E4696" s="201"/>
      <c r="F4696" s="170"/>
      <c r="G4696" s="171"/>
      <c r="H4696" s="171"/>
    </row>
    <row r="4697" spans="4:8">
      <c r="D4697" s="168"/>
      <c r="E4697" s="201"/>
      <c r="F4697" s="170"/>
      <c r="G4697" s="171"/>
      <c r="H4697" s="171"/>
    </row>
    <row r="4698" spans="4:8">
      <c r="D4698" s="168"/>
      <c r="E4698" s="201"/>
      <c r="F4698" s="170"/>
      <c r="G4698" s="171"/>
      <c r="H4698" s="171"/>
    </row>
    <row r="4699" spans="4:8">
      <c r="D4699" s="168"/>
      <c r="E4699" s="201"/>
      <c r="F4699" s="170"/>
      <c r="G4699" s="171"/>
      <c r="H4699" s="171"/>
    </row>
    <row r="4700" spans="4:8">
      <c r="D4700" s="168"/>
      <c r="E4700" s="201"/>
      <c r="F4700" s="170"/>
      <c r="G4700" s="171"/>
      <c r="H4700" s="171"/>
    </row>
    <row r="4701" spans="4:8">
      <c r="D4701" s="168"/>
      <c r="E4701" s="201"/>
      <c r="F4701" s="170"/>
      <c r="G4701" s="171"/>
      <c r="H4701" s="171"/>
    </row>
    <row r="4702" spans="4:8">
      <c r="D4702" s="168"/>
      <c r="E4702" s="201"/>
      <c r="F4702" s="170"/>
      <c r="G4702" s="171"/>
      <c r="H4702" s="171"/>
    </row>
    <row r="4703" spans="4:8">
      <c r="D4703" s="168"/>
      <c r="E4703" s="201"/>
      <c r="F4703" s="170"/>
      <c r="G4703" s="171"/>
      <c r="H4703" s="171"/>
    </row>
    <row r="4704" spans="4:8">
      <c r="D4704" s="168"/>
      <c r="E4704" s="201"/>
      <c r="F4704" s="170"/>
      <c r="G4704" s="171"/>
      <c r="H4704" s="171"/>
    </row>
    <row r="4705" spans="4:8">
      <c r="D4705" s="168"/>
      <c r="E4705" s="201"/>
      <c r="F4705" s="170"/>
      <c r="G4705" s="171"/>
      <c r="H4705" s="171"/>
    </row>
    <row r="4706" spans="4:8">
      <c r="D4706" s="168"/>
      <c r="E4706" s="201"/>
      <c r="F4706" s="170"/>
      <c r="G4706" s="171"/>
      <c r="H4706" s="171"/>
    </row>
    <row r="4707" spans="4:8">
      <c r="D4707" s="168"/>
      <c r="E4707" s="201"/>
      <c r="F4707" s="170"/>
      <c r="G4707" s="171"/>
      <c r="H4707" s="171"/>
    </row>
    <row r="4708" spans="4:8">
      <c r="D4708" s="168"/>
      <c r="E4708" s="201"/>
      <c r="F4708" s="170"/>
      <c r="G4708" s="171"/>
      <c r="H4708" s="171"/>
    </row>
    <row r="4709" spans="4:8">
      <c r="D4709" s="168"/>
      <c r="E4709" s="201"/>
      <c r="F4709" s="170"/>
      <c r="G4709" s="171"/>
      <c r="H4709" s="171"/>
    </row>
    <row r="4710" spans="4:8">
      <c r="D4710" s="168"/>
      <c r="E4710" s="201"/>
      <c r="F4710" s="170"/>
      <c r="G4710" s="171"/>
      <c r="H4710" s="171"/>
    </row>
    <row r="4711" spans="4:8">
      <c r="D4711" s="168"/>
      <c r="E4711" s="201"/>
      <c r="F4711" s="170"/>
      <c r="G4711" s="171"/>
      <c r="H4711" s="171"/>
    </row>
    <row r="4712" spans="4:8">
      <c r="D4712" s="168"/>
      <c r="E4712" s="201"/>
      <c r="F4712" s="170"/>
      <c r="G4712" s="171"/>
      <c r="H4712" s="171"/>
    </row>
    <row r="4713" spans="4:8">
      <c r="D4713" s="168"/>
      <c r="E4713" s="201"/>
      <c r="F4713" s="170"/>
      <c r="G4713" s="171"/>
      <c r="H4713" s="171"/>
    </row>
    <row r="4714" spans="4:8">
      <c r="D4714" s="168"/>
      <c r="E4714" s="201"/>
      <c r="F4714" s="170"/>
      <c r="G4714" s="171"/>
      <c r="H4714" s="171"/>
    </row>
    <row r="4715" spans="4:8">
      <c r="D4715" s="168"/>
      <c r="E4715" s="201"/>
      <c r="F4715" s="170"/>
      <c r="G4715" s="171"/>
      <c r="H4715" s="171"/>
    </row>
    <row r="4716" spans="4:8">
      <c r="D4716" s="168"/>
      <c r="E4716" s="201"/>
      <c r="F4716" s="170"/>
      <c r="G4716" s="171"/>
      <c r="H4716" s="171"/>
    </row>
    <row r="4717" spans="4:8">
      <c r="D4717" s="168"/>
      <c r="E4717" s="201"/>
      <c r="F4717" s="170"/>
      <c r="G4717" s="171"/>
      <c r="H4717" s="171"/>
    </row>
    <row r="4718" spans="4:8">
      <c r="D4718" s="168"/>
      <c r="E4718" s="201"/>
      <c r="F4718" s="170"/>
      <c r="G4718" s="171"/>
      <c r="H4718" s="171"/>
    </row>
    <row r="4719" spans="4:8">
      <c r="D4719" s="168"/>
      <c r="E4719" s="201"/>
      <c r="F4719" s="170"/>
      <c r="G4719" s="171"/>
      <c r="H4719" s="171"/>
    </row>
    <row r="4720" spans="4:8">
      <c r="D4720" s="168"/>
      <c r="E4720" s="201"/>
      <c r="F4720" s="170"/>
      <c r="G4720" s="171"/>
      <c r="H4720" s="171"/>
    </row>
    <row r="4721" spans="4:8">
      <c r="D4721" s="168"/>
      <c r="E4721" s="201"/>
      <c r="F4721" s="170"/>
      <c r="G4721" s="171"/>
      <c r="H4721" s="171"/>
    </row>
    <row r="4722" spans="4:8">
      <c r="D4722" s="168"/>
      <c r="E4722" s="201"/>
      <c r="F4722" s="170"/>
      <c r="G4722" s="171"/>
      <c r="H4722" s="171"/>
    </row>
    <row r="4723" spans="4:8">
      <c r="D4723" s="168"/>
      <c r="E4723" s="201"/>
      <c r="F4723" s="170"/>
      <c r="G4723" s="171"/>
      <c r="H4723" s="171"/>
    </row>
    <row r="4724" spans="4:8">
      <c r="D4724" s="168"/>
      <c r="E4724" s="201"/>
      <c r="F4724" s="170"/>
      <c r="G4724" s="171"/>
      <c r="H4724" s="171"/>
    </row>
    <row r="4725" spans="4:8">
      <c r="D4725" s="168"/>
      <c r="E4725" s="201"/>
      <c r="F4725" s="170"/>
      <c r="G4725" s="171"/>
      <c r="H4725" s="171"/>
    </row>
    <row r="4726" spans="4:8">
      <c r="D4726" s="168"/>
      <c r="E4726" s="201"/>
      <c r="F4726" s="170"/>
      <c r="G4726" s="171"/>
      <c r="H4726" s="171"/>
    </row>
    <row r="4727" spans="4:8">
      <c r="D4727" s="168"/>
      <c r="E4727" s="201"/>
      <c r="F4727" s="170"/>
      <c r="G4727" s="171"/>
      <c r="H4727" s="171"/>
    </row>
    <row r="4728" spans="4:8">
      <c r="D4728" s="168"/>
      <c r="E4728" s="201"/>
      <c r="F4728" s="170"/>
      <c r="G4728" s="171"/>
      <c r="H4728" s="171"/>
    </row>
    <row r="4729" spans="4:8">
      <c r="D4729" s="168"/>
      <c r="E4729" s="201"/>
      <c r="F4729" s="170"/>
      <c r="G4729" s="171"/>
      <c r="H4729" s="171"/>
    </row>
    <row r="4730" spans="4:8">
      <c r="D4730" s="168"/>
      <c r="E4730" s="201"/>
      <c r="F4730" s="170"/>
      <c r="G4730" s="171"/>
      <c r="H4730" s="171"/>
    </row>
    <row r="4731" spans="4:8">
      <c r="D4731" s="168"/>
      <c r="E4731" s="201"/>
      <c r="F4731" s="170"/>
      <c r="G4731" s="171"/>
      <c r="H4731" s="171"/>
    </row>
    <row r="4732" spans="4:8">
      <c r="D4732" s="168"/>
      <c r="E4732" s="201"/>
      <c r="F4732" s="170"/>
      <c r="G4732" s="171"/>
      <c r="H4732" s="171"/>
    </row>
    <row r="4733" spans="4:8">
      <c r="D4733" s="168"/>
      <c r="E4733" s="201"/>
      <c r="F4733" s="170"/>
      <c r="G4733" s="171"/>
      <c r="H4733" s="171"/>
    </row>
    <row r="4734" spans="4:8">
      <c r="D4734" s="168"/>
      <c r="E4734" s="201"/>
      <c r="F4734" s="170"/>
      <c r="G4734" s="171"/>
      <c r="H4734" s="171"/>
    </row>
    <row r="4735" spans="4:8">
      <c r="D4735" s="168"/>
      <c r="E4735" s="201"/>
      <c r="F4735" s="170"/>
      <c r="G4735" s="171"/>
      <c r="H4735" s="171"/>
    </row>
    <row r="4736" spans="4:8">
      <c r="D4736" s="168"/>
      <c r="E4736" s="201"/>
      <c r="F4736" s="170"/>
      <c r="G4736" s="171"/>
      <c r="H4736" s="171"/>
    </row>
    <row r="4737" spans="4:8">
      <c r="D4737" s="168"/>
      <c r="E4737" s="201"/>
      <c r="F4737" s="170"/>
      <c r="G4737" s="171"/>
      <c r="H4737" s="171"/>
    </row>
    <row r="4738" spans="4:8">
      <c r="D4738" s="168"/>
      <c r="E4738" s="201"/>
      <c r="F4738" s="170"/>
      <c r="G4738" s="171"/>
      <c r="H4738" s="171"/>
    </row>
    <row r="4739" spans="4:8">
      <c r="D4739" s="168"/>
      <c r="E4739" s="201"/>
      <c r="F4739" s="170"/>
      <c r="G4739" s="171"/>
      <c r="H4739" s="171"/>
    </row>
    <row r="4740" spans="4:8">
      <c r="D4740" s="168"/>
      <c r="E4740" s="201"/>
      <c r="F4740" s="170"/>
      <c r="G4740" s="171"/>
      <c r="H4740" s="171"/>
    </row>
    <row r="4741" spans="4:8">
      <c r="D4741" s="168"/>
      <c r="E4741" s="201"/>
      <c r="F4741" s="170"/>
      <c r="G4741" s="171"/>
      <c r="H4741" s="171"/>
    </row>
    <row r="4742" spans="4:8">
      <c r="D4742" s="168"/>
      <c r="E4742" s="201"/>
      <c r="F4742" s="170"/>
      <c r="G4742" s="171"/>
      <c r="H4742" s="171"/>
    </row>
    <row r="4743" spans="4:8">
      <c r="D4743" s="168"/>
      <c r="E4743" s="201"/>
      <c r="F4743" s="170"/>
      <c r="G4743" s="171"/>
      <c r="H4743" s="171"/>
    </row>
    <row r="4744" spans="4:8">
      <c r="D4744" s="168"/>
      <c r="E4744" s="201"/>
      <c r="F4744" s="170"/>
      <c r="G4744" s="171"/>
      <c r="H4744" s="171"/>
    </row>
    <row r="4745" spans="4:8">
      <c r="D4745" s="168"/>
      <c r="E4745" s="201"/>
      <c r="F4745" s="170"/>
      <c r="G4745" s="171"/>
      <c r="H4745" s="171"/>
    </row>
    <row r="4746" spans="4:8">
      <c r="D4746" s="168"/>
      <c r="E4746" s="201"/>
      <c r="F4746" s="170"/>
      <c r="G4746" s="171"/>
      <c r="H4746" s="171"/>
    </row>
    <row r="4747" spans="4:8">
      <c r="D4747" s="168"/>
      <c r="E4747" s="201"/>
      <c r="F4747" s="170"/>
      <c r="G4747" s="171"/>
      <c r="H4747" s="171"/>
    </row>
    <row r="4748" spans="4:8">
      <c r="D4748" s="168"/>
      <c r="E4748" s="201"/>
      <c r="F4748" s="170"/>
      <c r="G4748" s="171"/>
      <c r="H4748" s="171"/>
    </row>
    <row r="4749" spans="4:8">
      <c r="D4749" s="168"/>
      <c r="E4749" s="201"/>
      <c r="F4749" s="170"/>
      <c r="G4749" s="171"/>
      <c r="H4749" s="171"/>
    </row>
    <row r="4750" spans="4:8">
      <c r="D4750" s="168"/>
      <c r="E4750" s="201"/>
      <c r="F4750" s="170"/>
      <c r="G4750" s="171"/>
      <c r="H4750" s="171"/>
    </row>
    <row r="4751" spans="4:8">
      <c r="D4751" s="168"/>
      <c r="E4751" s="201"/>
      <c r="F4751" s="170"/>
      <c r="G4751" s="171"/>
      <c r="H4751" s="171"/>
    </row>
    <row r="4752" spans="4:8">
      <c r="D4752" s="168"/>
      <c r="E4752" s="201"/>
      <c r="F4752" s="170"/>
      <c r="G4752" s="171"/>
      <c r="H4752" s="171"/>
    </row>
    <row r="4753" spans="4:8">
      <c r="D4753" s="168"/>
      <c r="E4753" s="201"/>
      <c r="F4753" s="170"/>
      <c r="G4753" s="171"/>
      <c r="H4753" s="171"/>
    </row>
    <row r="4754" spans="4:8">
      <c r="D4754" s="168"/>
      <c r="E4754" s="201"/>
      <c r="F4754" s="170"/>
      <c r="G4754" s="171"/>
      <c r="H4754" s="171"/>
    </row>
    <row r="4755" spans="4:8">
      <c r="D4755" s="168"/>
      <c r="E4755" s="201"/>
      <c r="F4755" s="170"/>
      <c r="G4755" s="171"/>
      <c r="H4755" s="171"/>
    </row>
    <row r="4756" spans="4:8">
      <c r="D4756" s="168"/>
      <c r="E4756" s="201"/>
      <c r="F4756" s="170"/>
      <c r="G4756" s="171"/>
      <c r="H4756" s="171"/>
    </row>
    <row r="4757" spans="4:8">
      <c r="D4757" s="168"/>
      <c r="E4757" s="201"/>
      <c r="F4757" s="170"/>
      <c r="G4757" s="171"/>
      <c r="H4757" s="171"/>
    </row>
    <row r="4758" spans="4:8">
      <c r="D4758" s="168"/>
      <c r="E4758" s="201"/>
      <c r="F4758" s="170"/>
      <c r="G4758" s="171"/>
      <c r="H4758" s="171"/>
    </row>
    <row r="4759" spans="4:8">
      <c r="D4759" s="168"/>
      <c r="E4759" s="201"/>
      <c r="F4759" s="170"/>
      <c r="G4759" s="171"/>
      <c r="H4759" s="171"/>
    </row>
    <row r="4760" spans="4:8">
      <c r="D4760" s="168"/>
      <c r="E4760" s="201"/>
      <c r="F4760" s="170"/>
      <c r="G4760" s="171"/>
      <c r="H4760" s="171"/>
    </row>
    <row r="4761" spans="4:8">
      <c r="D4761" s="168"/>
      <c r="E4761" s="201"/>
      <c r="F4761" s="170"/>
      <c r="G4761" s="171"/>
      <c r="H4761" s="171"/>
    </row>
    <row r="4762" spans="4:8">
      <c r="D4762" s="168"/>
      <c r="E4762" s="201"/>
      <c r="F4762" s="170"/>
      <c r="G4762" s="171"/>
      <c r="H4762" s="171"/>
    </row>
    <row r="4763" spans="4:8">
      <c r="D4763" s="168"/>
      <c r="E4763" s="201"/>
      <c r="F4763" s="170"/>
      <c r="G4763" s="171"/>
      <c r="H4763" s="171"/>
    </row>
    <row r="4764" spans="4:8">
      <c r="D4764" s="168"/>
      <c r="E4764" s="201"/>
      <c r="F4764" s="170"/>
      <c r="G4764" s="171"/>
      <c r="H4764" s="171"/>
    </row>
    <row r="4765" spans="4:8">
      <c r="D4765" s="168"/>
      <c r="E4765" s="201"/>
      <c r="F4765" s="170"/>
      <c r="G4765" s="171"/>
      <c r="H4765" s="171"/>
    </row>
    <row r="4766" spans="4:8">
      <c r="D4766" s="168"/>
      <c r="E4766" s="201"/>
      <c r="F4766" s="170"/>
      <c r="G4766" s="171"/>
      <c r="H4766" s="171"/>
    </row>
    <row r="4767" spans="4:8">
      <c r="D4767" s="168"/>
      <c r="E4767" s="201"/>
      <c r="F4767" s="170"/>
      <c r="G4767" s="171"/>
      <c r="H4767" s="171"/>
    </row>
    <row r="4768" spans="4:8">
      <c r="D4768" s="168"/>
      <c r="E4768" s="201"/>
      <c r="F4768" s="170"/>
      <c r="G4768" s="171"/>
      <c r="H4768" s="171"/>
    </row>
    <row r="4769" spans="4:8">
      <c r="D4769" s="168"/>
      <c r="E4769" s="201"/>
      <c r="F4769" s="170"/>
      <c r="G4769" s="171"/>
      <c r="H4769" s="171"/>
    </row>
    <row r="4770" spans="4:8">
      <c r="D4770" s="168"/>
      <c r="E4770" s="201"/>
      <c r="F4770" s="170"/>
      <c r="G4770" s="171"/>
      <c r="H4770" s="171"/>
    </row>
    <row r="4771" spans="4:8">
      <c r="D4771" s="168"/>
      <c r="E4771" s="201"/>
      <c r="F4771" s="170"/>
      <c r="G4771" s="171"/>
      <c r="H4771" s="171"/>
    </row>
    <row r="4772" spans="4:8">
      <c r="D4772" s="168"/>
      <c r="E4772" s="201"/>
      <c r="F4772" s="170"/>
      <c r="G4772" s="171"/>
      <c r="H4772" s="171"/>
    </row>
    <row r="4773" spans="4:8">
      <c r="D4773" s="168"/>
      <c r="E4773" s="201"/>
      <c r="F4773" s="170"/>
      <c r="G4773" s="171"/>
      <c r="H4773" s="171"/>
    </row>
    <row r="4774" spans="4:8">
      <c r="D4774" s="168"/>
      <c r="E4774" s="201"/>
      <c r="F4774" s="170"/>
      <c r="G4774" s="171"/>
      <c r="H4774" s="171"/>
    </row>
    <row r="4775" spans="4:8">
      <c r="D4775" s="168"/>
      <c r="E4775" s="201"/>
      <c r="F4775" s="170"/>
      <c r="G4775" s="171"/>
      <c r="H4775" s="171"/>
    </row>
    <row r="4776" spans="4:8">
      <c r="D4776" s="168"/>
      <c r="E4776" s="201"/>
      <c r="F4776" s="170"/>
      <c r="G4776" s="171"/>
      <c r="H4776" s="171"/>
    </row>
    <row r="4777" spans="4:8">
      <c r="D4777" s="168"/>
      <c r="E4777" s="201"/>
      <c r="F4777" s="170"/>
      <c r="G4777" s="171"/>
      <c r="H4777" s="171"/>
    </row>
    <row r="4778" spans="4:8">
      <c r="D4778" s="168"/>
      <c r="E4778" s="201"/>
      <c r="F4778" s="170"/>
      <c r="G4778" s="171"/>
      <c r="H4778" s="171"/>
    </row>
    <row r="4779" spans="4:8">
      <c r="D4779" s="168"/>
      <c r="E4779" s="201"/>
      <c r="F4779" s="170"/>
      <c r="G4779" s="171"/>
      <c r="H4779" s="171"/>
    </row>
    <row r="4780" spans="4:8">
      <c r="D4780" s="168"/>
      <c r="E4780" s="201"/>
      <c r="F4780" s="170"/>
      <c r="G4780" s="171"/>
      <c r="H4780" s="171"/>
    </row>
    <row r="4781" spans="4:8">
      <c r="D4781" s="168"/>
      <c r="E4781" s="201"/>
      <c r="F4781" s="170"/>
      <c r="G4781" s="171"/>
      <c r="H4781" s="171"/>
    </row>
    <row r="4782" spans="4:8">
      <c r="D4782" s="168"/>
      <c r="E4782" s="201"/>
      <c r="F4782" s="170"/>
      <c r="G4782" s="171"/>
      <c r="H4782" s="171"/>
    </row>
    <row r="4783" spans="4:8">
      <c r="D4783" s="168"/>
      <c r="E4783" s="201"/>
      <c r="F4783" s="170"/>
      <c r="G4783" s="171"/>
      <c r="H4783" s="171"/>
    </row>
    <row r="4784" spans="4:8">
      <c r="D4784" s="168"/>
      <c r="E4784" s="201"/>
      <c r="F4784" s="170"/>
      <c r="G4784" s="171"/>
      <c r="H4784" s="171"/>
    </row>
    <row r="4785" spans="4:8">
      <c r="D4785" s="168"/>
      <c r="E4785" s="201"/>
      <c r="F4785" s="170"/>
      <c r="G4785" s="171"/>
      <c r="H4785" s="171"/>
    </row>
    <row r="4786" spans="4:8">
      <c r="D4786" s="168"/>
      <c r="E4786" s="201"/>
      <c r="F4786" s="170"/>
      <c r="G4786" s="171"/>
      <c r="H4786" s="171"/>
    </row>
    <row r="4787" spans="4:8">
      <c r="D4787" s="168"/>
      <c r="E4787" s="201"/>
      <c r="F4787" s="170"/>
      <c r="G4787" s="171"/>
      <c r="H4787" s="171"/>
    </row>
    <row r="4788" spans="4:8">
      <c r="D4788" s="168"/>
      <c r="E4788" s="201"/>
      <c r="F4788" s="170"/>
      <c r="G4788" s="171"/>
      <c r="H4788" s="171"/>
    </row>
    <row r="4789" spans="4:8">
      <c r="D4789" s="168"/>
      <c r="E4789" s="201"/>
      <c r="F4789" s="170"/>
      <c r="G4789" s="171"/>
      <c r="H4789" s="171"/>
    </row>
    <row r="4790" spans="4:8">
      <c r="D4790" s="168"/>
      <c r="E4790" s="201"/>
      <c r="F4790" s="170"/>
      <c r="G4790" s="171"/>
      <c r="H4790" s="171"/>
    </row>
    <row r="4791" spans="4:8">
      <c r="D4791" s="168"/>
      <c r="E4791" s="201"/>
      <c r="F4791" s="170"/>
      <c r="G4791" s="171"/>
      <c r="H4791" s="171"/>
    </row>
    <row r="4792" spans="4:8">
      <c r="D4792" s="168"/>
      <c r="E4792" s="201"/>
      <c r="F4792" s="170"/>
      <c r="G4792" s="171"/>
      <c r="H4792" s="171"/>
    </row>
    <row r="4793" spans="4:8">
      <c r="D4793" s="168"/>
      <c r="E4793" s="201"/>
      <c r="F4793" s="170"/>
      <c r="G4793" s="171"/>
      <c r="H4793" s="171"/>
    </row>
    <row r="4794" spans="4:8">
      <c r="D4794" s="168"/>
      <c r="E4794" s="201"/>
      <c r="F4794" s="170"/>
      <c r="G4794" s="171"/>
      <c r="H4794" s="171"/>
    </row>
    <row r="4795" spans="4:8">
      <c r="D4795" s="168"/>
      <c r="E4795" s="201"/>
      <c r="F4795" s="170"/>
      <c r="G4795" s="171"/>
      <c r="H4795" s="171"/>
    </row>
    <row r="4796" spans="4:8">
      <c r="D4796" s="168"/>
      <c r="E4796" s="201"/>
      <c r="F4796" s="170"/>
      <c r="G4796" s="171"/>
      <c r="H4796" s="171"/>
    </row>
    <row r="4797" spans="4:8">
      <c r="D4797" s="168"/>
      <c r="E4797" s="201"/>
      <c r="F4797" s="170"/>
      <c r="G4797" s="171"/>
      <c r="H4797" s="171"/>
    </row>
    <row r="4798" spans="4:8">
      <c r="D4798" s="168"/>
      <c r="E4798" s="201"/>
      <c r="F4798" s="170"/>
      <c r="G4798" s="171"/>
      <c r="H4798" s="171"/>
    </row>
    <row r="4799" spans="4:8">
      <c r="D4799" s="168"/>
      <c r="E4799" s="201"/>
      <c r="F4799" s="170"/>
      <c r="G4799" s="171"/>
      <c r="H4799" s="171"/>
    </row>
    <row r="4800" spans="4:8">
      <c r="D4800" s="168"/>
      <c r="E4800" s="201"/>
      <c r="F4800" s="170"/>
      <c r="G4800" s="171"/>
      <c r="H4800" s="171"/>
    </row>
    <row r="4801" spans="4:8">
      <c r="D4801" s="168"/>
      <c r="E4801" s="201"/>
      <c r="F4801" s="170"/>
      <c r="G4801" s="171"/>
      <c r="H4801" s="171"/>
    </row>
    <row r="4802" spans="4:8">
      <c r="D4802" s="168"/>
      <c r="E4802" s="201"/>
      <c r="F4802" s="170"/>
      <c r="G4802" s="171"/>
      <c r="H4802" s="171"/>
    </row>
    <row r="4803" spans="4:8">
      <c r="D4803" s="168"/>
      <c r="E4803" s="201"/>
      <c r="F4803" s="170"/>
      <c r="G4803" s="171"/>
      <c r="H4803" s="171"/>
    </row>
    <row r="4804" spans="4:8">
      <c r="D4804" s="168"/>
      <c r="E4804" s="201"/>
      <c r="F4804" s="170"/>
      <c r="G4804" s="171"/>
      <c r="H4804" s="171"/>
    </row>
    <row r="4805" spans="4:8">
      <c r="D4805" s="168"/>
      <c r="E4805" s="201"/>
      <c r="F4805" s="170"/>
      <c r="G4805" s="171"/>
      <c r="H4805" s="171"/>
    </row>
    <row r="4806" spans="4:8">
      <c r="D4806" s="168"/>
      <c r="E4806" s="201"/>
      <c r="F4806" s="170"/>
      <c r="G4806" s="171"/>
      <c r="H4806" s="171"/>
    </row>
    <row r="4807" spans="4:8">
      <c r="D4807" s="168"/>
      <c r="E4807" s="201"/>
      <c r="F4807" s="170"/>
      <c r="G4807" s="171"/>
      <c r="H4807" s="171"/>
    </row>
    <row r="4808" spans="4:8">
      <c r="D4808" s="168"/>
      <c r="E4808" s="201"/>
      <c r="F4808" s="170"/>
      <c r="G4808" s="171"/>
      <c r="H4808" s="171"/>
    </row>
    <row r="4809" spans="4:8">
      <c r="D4809" s="168"/>
      <c r="E4809" s="201"/>
      <c r="F4809" s="170"/>
      <c r="G4809" s="171"/>
      <c r="H4809" s="171"/>
    </row>
    <row r="4810" spans="4:8">
      <c r="D4810" s="168"/>
      <c r="E4810" s="201"/>
      <c r="F4810" s="170"/>
      <c r="G4810" s="171"/>
      <c r="H4810" s="171"/>
    </row>
    <row r="4811" spans="4:8">
      <c r="D4811" s="168"/>
      <c r="E4811" s="201"/>
      <c r="F4811" s="170"/>
      <c r="G4811" s="171"/>
      <c r="H4811" s="171"/>
    </row>
    <row r="4812" spans="4:8">
      <c r="D4812" s="168"/>
      <c r="E4812" s="201"/>
      <c r="F4812" s="170"/>
      <c r="G4812" s="171"/>
      <c r="H4812" s="171"/>
    </row>
    <row r="4813" spans="4:8">
      <c r="D4813" s="168"/>
      <c r="E4813" s="201"/>
      <c r="F4813" s="170"/>
      <c r="G4813" s="171"/>
      <c r="H4813" s="171"/>
    </row>
    <row r="4814" spans="4:8">
      <c r="D4814" s="168"/>
      <c r="E4814" s="201"/>
      <c r="F4814" s="170"/>
      <c r="G4814" s="171"/>
      <c r="H4814" s="171"/>
    </row>
    <row r="4815" spans="4:8">
      <c r="D4815" s="168"/>
      <c r="E4815" s="201"/>
      <c r="F4815" s="170"/>
      <c r="G4815" s="171"/>
      <c r="H4815" s="171"/>
    </row>
    <row r="4816" spans="4:8">
      <c r="D4816" s="168"/>
      <c r="E4816" s="201"/>
      <c r="F4816" s="170"/>
      <c r="G4816" s="171"/>
      <c r="H4816" s="171"/>
    </row>
    <row r="4817" spans="4:8">
      <c r="D4817" s="168"/>
      <c r="E4817" s="201"/>
      <c r="F4817" s="170"/>
      <c r="G4817" s="171"/>
      <c r="H4817" s="171"/>
    </row>
    <row r="4818" spans="4:8">
      <c r="D4818" s="168"/>
      <c r="E4818" s="201"/>
      <c r="F4818" s="170"/>
      <c r="G4818" s="171"/>
      <c r="H4818" s="171"/>
    </row>
    <row r="4819" spans="4:8">
      <c r="D4819" s="168"/>
      <c r="E4819" s="201"/>
      <c r="F4819" s="170"/>
      <c r="G4819" s="171"/>
      <c r="H4819" s="171"/>
    </row>
    <row r="4820" spans="4:8">
      <c r="D4820" s="168"/>
      <c r="E4820" s="201"/>
      <c r="F4820" s="170"/>
      <c r="G4820" s="171"/>
      <c r="H4820" s="171"/>
    </row>
    <row r="4821" spans="4:8">
      <c r="D4821" s="168"/>
      <c r="E4821" s="201"/>
      <c r="F4821" s="170"/>
      <c r="G4821" s="171"/>
      <c r="H4821" s="171"/>
    </row>
    <row r="4822" spans="4:8">
      <c r="D4822" s="168"/>
      <c r="E4822" s="201"/>
      <c r="F4822" s="170"/>
      <c r="G4822" s="171"/>
      <c r="H4822" s="171"/>
    </row>
    <row r="4823" spans="4:8">
      <c r="D4823" s="168"/>
      <c r="E4823" s="201"/>
      <c r="F4823" s="170"/>
      <c r="G4823" s="171"/>
      <c r="H4823" s="171"/>
    </row>
    <row r="4824" spans="4:8">
      <c r="D4824" s="168"/>
      <c r="E4824" s="201"/>
      <c r="F4824" s="170"/>
      <c r="G4824" s="171"/>
      <c r="H4824" s="171"/>
    </row>
    <row r="4825" spans="4:8">
      <c r="D4825" s="168"/>
      <c r="E4825" s="201"/>
      <c r="F4825" s="170"/>
      <c r="G4825" s="171"/>
      <c r="H4825" s="171"/>
    </row>
    <row r="4826" spans="4:8">
      <c r="D4826" s="168"/>
      <c r="E4826" s="201"/>
      <c r="F4826" s="170"/>
      <c r="G4826" s="171"/>
      <c r="H4826" s="171"/>
    </row>
    <row r="4827" spans="4:8">
      <c r="D4827" s="168"/>
      <c r="E4827" s="201"/>
      <c r="F4827" s="170"/>
      <c r="G4827" s="171"/>
      <c r="H4827" s="171"/>
    </row>
    <row r="4828" spans="4:8">
      <c r="D4828" s="168"/>
      <c r="E4828" s="201"/>
      <c r="F4828" s="170"/>
      <c r="G4828" s="171"/>
      <c r="H4828" s="171"/>
    </row>
    <row r="4829" spans="4:8">
      <c r="D4829" s="168"/>
      <c r="E4829" s="201"/>
      <c r="F4829" s="170"/>
      <c r="G4829" s="171"/>
      <c r="H4829" s="171"/>
    </row>
    <row r="4830" spans="4:8">
      <c r="D4830" s="168"/>
      <c r="E4830" s="201"/>
      <c r="F4830" s="170"/>
      <c r="G4830" s="171"/>
      <c r="H4830" s="171"/>
    </row>
    <row r="4831" spans="4:8">
      <c r="D4831" s="168"/>
      <c r="E4831" s="201"/>
      <c r="F4831" s="170"/>
      <c r="G4831" s="171"/>
      <c r="H4831" s="171"/>
    </row>
    <row r="4832" spans="4:8">
      <c r="D4832" s="168"/>
      <c r="E4832" s="201"/>
      <c r="F4832" s="170"/>
      <c r="G4832" s="171"/>
      <c r="H4832" s="171"/>
    </row>
    <row r="4833" spans="4:8">
      <c r="D4833" s="168"/>
      <c r="E4833" s="201"/>
      <c r="F4833" s="170"/>
      <c r="G4833" s="171"/>
      <c r="H4833" s="171"/>
    </row>
    <row r="4834" spans="4:8">
      <c r="D4834" s="168"/>
      <c r="E4834" s="201"/>
      <c r="F4834" s="170"/>
      <c r="G4834" s="171"/>
      <c r="H4834" s="171"/>
    </row>
    <row r="4835" spans="4:8">
      <c r="D4835" s="168"/>
      <c r="E4835" s="201"/>
      <c r="F4835" s="170"/>
      <c r="G4835" s="171"/>
      <c r="H4835" s="171"/>
    </row>
    <row r="4836" spans="4:8">
      <c r="D4836" s="168"/>
      <c r="E4836" s="201"/>
      <c r="F4836" s="170"/>
      <c r="G4836" s="171"/>
      <c r="H4836" s="171"/>
    </row>
    <row r="4837" spans="4:8">
      <c r="D4837" s="168"/>
      <c r="E4837" s="201"/>
      <c r="F4837" s="170"/>
      <c r="G4837" s="171"/>
      <c r="H4837" s="171"/>
    </row>
    <row r="4838" spans="4:8">
      <c r="D4838" s="168"/>
      <c r="E4838" s="201"/>
      <c r="F4838" s="170"/>
      <c r="G4838" s="171"/>
      <c r="H4838" s="171"/>
    </row>
    <row r="4839" spans="4:8">
      <c r="D4839" s="168"/>
      <c r="E4839" s="201"/>
      <c r="F4839" s="170"/>
      <c r="G4839" s="171"/>
      <c r="H4839" s="171"/>
    </row>
    <row r="4840" spans="4:8">
      <c r="D4840" s="168"/>
      <c r="E4840" s="201"/>
      <c r="F4840" s="170"/>
      <c r="G4840" s="171"/>
      <c r="H4840" s="171"/>
    </row>
    <row r="4841" spans="4:8">
      <c r="D4841" s="168"/>
      <c r="E4841" s="201"/>
      <c r="F4841" s="170"/>
      <c r="G4841" s="171"/>
      <c r="H4841" s="171"/>
    </row>
    <row r="4842" spans="4:8">
      <c r="D4842" s="168"/>
      <c r="E4842" s="201"/>
      <c r="F4842" s="170"/>
      <c r="G4842" s="171"/>
      <c r="H4842" s="171"/>
    </row>
    <row r="4843" spans="4:8">
      <c r="D4843" s="168"/>
      <c r="E4843" s="201"/>
      <c r="F4843" s="170"/>
      <c r="G4843" s="171"/>
      <c r="H4843" s="171"/>
    </row>
    <row r="4844" spans="4:8">
      <c r="D4844" s="168"/>
      <c r="E4844" s="201"/>
      <c r="F4844" s="170"/>
      <c r="G4844" s="171"/>
      <c r="H4844" s="171"/>
    </row>
    <row r="4845" spans="4:8">
      <c r="D4845" s="168"/>
      <c r="E4845" s="201"/>
      <c r="F4845" s="170"/>
      <c r="G4845" s="171"/>
      <c r="H4845" s="171"/>
    </row>
    <row r="4846" spans="4:8">
      <c r="D4846" s="168"/>
      <c r="E4846" s="201"/>
      <c r="F4846" s="170"/>
      <c r="G4846" s="171"/>
      <c r="H4846" s="171"/>
    </row>
    <row r="4847" spans="4:8">
      <c r="D4847" s="168"/>
      <c r="E4847" s="201"/>
      <c r="F4847" s="170"/>
      <c r="G4847" s="171"/>
      <c r="H4847" s="171"/>
    </row>
    <row r="4848" spans="4:8">
      <c r="D4848" s="168"/>
      <c r="E4848" s="201"/>
      <c r="F4848" s="170"/>
      <c r="G4848" s="171"/>
      <c r="H4848" s="171"/>
    </row>
    <row r="4849" spans="4:8">
      <c r="D4849" s="168"/>
      <c r="E4849" s="201"/>
      <c r="F4849" s="170"/>
      <c r="G4849" s="171"/>
      <c r="H4849" s="171"/>
    </row>
    <row r="4850" spans="4:8">
      <c r="D4850" s="168"/>
      <c r="E4850" s="201"/>
      <c r="F4850" s="170"/>
      <c r="G4850" s="171"/>
      <c r="H4850" s="171"/>
    </row>
    <row r="4851" spans="4:8">
      <c r="D4851" s="168"/>
      <c r="E4851" s="201"/>
      <c r="F4851" s="170"/>
      <c r="G4851" s="171"/>
      <c r="H4851" s="171"/>
    </row>
    <row r="4852" spans="4:8">
      <c r="D4852" s="168"/>
      <c r="E4852" s="201"/>
      <c r="F4852" s="170"/>
      <c r="G4852" s="171"/>
      <c r="H4852" s="171"/>
    </row>
    <row r="4853" spans="4:8">
      <c r="D4853" s="168"/>
      <c r="E4853" s="201"/>
      <c r="F4853" s="170"/>
      <c r="G4853" s="171"/>
      <c r="H4853" s="171"/>
    </row>
    <row r="4854" spans="4:8">
      <c r="D4854" s="168"/>
      <c r="E4854" s="201"/>
      <c r="F4854" s="170"/>
      <c r="G4854" s="171"/>
      <c r="H4854" s="171"/>
    </row>
    <row r="4855" spans="4:8">
      <c r="D4855" s="168"/>
      <c r="E4855" s="201"/>
      <c r="F4855" s="170"/>
      <c r="G4855" s="171"/>
      <c r="H4855" s="171"/>
    </row>
    <row r="4856" spans="4:8">
      <c r="D4856" s="168"/>
      <c r="E4856" s="201"/>
      <c r="F4856" s="170"/>
      <c r="G4856" s="171"/>
      <c r="H4856" s="171"/>
    </row>
    <row r="4857" spans="4:8">
      <c r="D4857" s="168"/>
      <c r="E4857" s="201"/>
      <c r="F4857" s="170"/>
      <c r="G4857" s="171"/>
      <c r="H4857" s="171"/>
    </row>
    <row r="4858" spans="4:8">
      <c r="D4858" s="168"/>
      <c r="E4858" s="201"/>
      <c r="F4858" s="170"/>
      <c r="G4858" s="171"/>
      <c r="H4858" s="171"/>
    </row>
    <row r="4859" spans="4:8">
      <c r="D4859" s="168"/>
      <c r="E4859" s="201"/>
      <c r="F4859" s="170"/>
      <c r="G4859" s="171"/>
      <c r="H4859" s="171"/>
    </row>
    <row r="4860" spans="4:8">
      <c r="D4860" s="168"/>
      <c r="E4860" s="201"/>
      <c r="F4860" s="170"/>
      <c r="G4860" s="171"/>
      <c r="H4860" s="171"/>
    </row>
    <row r="4861" spans="4:8">
      <c r="D4861" s="168"/>
      <c r="E4861" s="201"/>
      <c r="F4861" s="170"/>
      <c r="G4861" s="171"/>
      <c r="H4861" s="171"/>
    </row>
    <row r="4862" spans="4:8">
      <c r="D4862" s="168"/>
      <c r="E4862" s="201"/>
      <c r="F4862" s="170"/>
      <c r="G4862" s="171"/>
      <c r="H4862" s="171"/>
    </row>
    <row r="4863" spans="4:8">
      <c r="D4863" s="168"/>
      <c r="E4863" s="201"/>
      <c r="F4863" s="170"/>
      <c r="G4863" s="171"/>
      <c r="H4863" s="171"/>
    </row>
    <row r="4864" spans="4:8">
      <c r="D4864" s="168"/>
      <c r="E4864" s="201"/>
      <c r="F4864" s="170"/>
      <c r="G4864" s="171"/>
      <c r="H4864" s="171"/>
    </row>
    <row r="4865" spans="4:8">
      <c r="D4865" s="168"/>
      <c r="E4865" s="201"/>
      <c r="F4865" s="170"/>
      <c r="G4865" s="171"/>
      <c r="H4865" s="171"/>
    </row>
    <row r="4866" spans="4:8">
      <c r="D4866" s="168"/>
      <c r="E4866" s="201"/>
      <c r="F4866" s="170"/>
      <c r="G4866" s="171"/>
      <c r="H4866" s="171"/>
    </row>
    <row r="4867" spans="4:8">
      <c r="D4867" s="168"/>
      <c r="E4867" s="201"/>
      <c r="F4867" s="170"/>
      <c r="G4867" s="171"/>
      <c r="H4867" s="171"/>
    </row>
    <row r="4868" spans="4:8">
      <c r="D4868" s="168"/>
      <c r="E4868" s="201"/>
      <c r="F4868" s="170"/>
      <c r="G4868" s="171"/>
      <c r="H4868" s="171"/>
    </row>
    <row r="4869" spans="4:8">
      <c r="D4869" s="168"/>
      <c r="E4869" s="201"/>
      <c r="F4869" s="170"/>
      <c r="G4869" s="171"/>
      <c r="H4869" s="171"/>
    </row>
    <row r="4870" spans="4:8">
      <c r="D4870" s="168"/>
      <c r="E4870" s="201"/>
      <c r="F4870" s="170"/>
      <c r="G4870" s="171"/>
      <c r="H4870" s="171"/>
    </row>
    <row r="4871" spans="4:8">
      <c r="D4871" s="168"/>
      <c r="E4871" s="201"/>
      <c r="F4871" s="170"/>
      <c r="G4871" s="171"/>
      <c r="H4871" s="171"/>
    </row>
    <row r="4872" spans="4:8">
      <c r="D4872" s="168"/>
      <c r="E4872" s="201"/>
      <c r="F4872" s="170"/>
      <c r="G4872" s="171"/>
      <c r="H4872" s="171"/>
    </row>
    <row r="4873" spans="4:8">
      <c r="D4873" s="168"/>
      <c r="E4873" s="201"/>
      <c r="F4873" s="170"/>
      <c r="G4873" s="171"/>
      <c r="H4873" s="171"/>
    </row>
    <row r="4874" spans="4:8">
      <c r="D4874" s="168"/>
      <c r="E4874" s="201"/>
      <c r="F4874" s="170"/>
      <c r="G4874" s="171"/>
      <c r="H4874" s="171"/>
    </row>
    <row r="4875" spans="4:8">
      <c r="D4875" s="168"/>
      <c r="E4875" s="201"/>
      <c r="F4875" s="170"/>
      <c r="G4875" s="171"/>
      <c r="H4875" s="171"/>
    </row>
    <row r="4876" spans="4:8">
      <c r="D4876" s="168"/>
      <c r="E4876" s="201"/>
      <c r="F4876" s="170"/>
      <c r="G4876" s="171"/>
      <c r="H4876" s="171"/>
    </row>
    <row r="4877" spans="4:8">
      <c r="D4877" s="168"/>
      <c r="E4877" s="201"/>
      <c r="F4877" s="170"/>
      <c r="G4877" s="171"/>
      <c r="H4877" s="171"/>
    </row>
    <row r="4878" spans="4:8">
      <c r="D4878" s="168"/>
      <c r="E4878" s="201"/>
      <c r="F4878" s="170"/>
      <c r="G4878" s="171"/>
      <c r="H4878" s="171"/>
    </row>
    <row r="4879" spans="4:8">
      <c r="D4879" s="168"/>
      <c r="E4879" s="201"/>
      <c r="F4879" s="170"/>
      <c r="G4879" s="171"/>
      <c r="H4879" s="171"/>
    </row>
    <row r="4880" spans="4:8">
      <c r="D4880" s="168"/>
      <c r="E4880" s="201"/>
      <c r="F4880" s="170"/>
      <c r="G4880" s="171"/>
      <c r="H4880" s="171"/>
    </row>
    <row r="4881" spans="4:8">
      <c r="D4881" s="168"/>
      <c r="E4881" s="201"/>
      <c r="F4881" s="170"/>
      <c r="G4881" s="171"/>
      <c r="H4881" s="171"/>
    </row>
    <row r="4882" spans="4:8">
      <c r="D4882" s="168"/>
      <c r="E4882" s="201"/>
      <c r="F4882" s="170"/>
      <c r="G4882" s="171"/>
      <c r="H4882" s="171"/>
    </row>
    <row r="4883" spans="4:8">
      <c r="D4883" s="168"/>
      <c r="E4883" s="201"/>
      <c r="F4883" s="170"/>
      <c r="G4883" s="171"/>
      <c r="H4883" s="171"/>
    </row>
    <row r="4884" spans="4:8">
      <c r="D4884" s="168"/>
      <c r="E4884" s="201"/>
      <c r="F4884" s="170"/>
      <c r="G4884" s="171"/>
      <c r="H4884" s="171"/>
    </row>
    <row r="4885" spans="4:8">
      <c r="D4885" s="168"/>
      <c r="E4885" s="201"/>
      <c r="F4885" s="170"/>
      <c r="G4885" s="171"/>
      <c r="H4885" s="171"/>
    </row>
    <row r="4886" spans="4:8">
      <c r="D4886" s="168"/>
      <c r="E4886" s="201"/>
      <c r="F4886" s="170"/>
      <c r="G4886" s="171"/>
      <c r="H4886" s="171"/>
    </row>
    <row r="4887" spans="4:8">
      <c r="D4887" s="168"/>
      <c r="E4887" s="201"/>
      <c r="F4887" s="170"/>
      <c r="G4887" s="171"/>
      <c r="H4887" s="171"/>
    </row>
    <row r="4888" spans="4:8">
      <c r="D4888" s="168"/>
      <c r="E4888" s="201"/>
      <c r="F4888" s="170"/>
      <c r="G4888" s="171"/>
      <c r="H4888" s="171"/>
    </row>
    <row r="4889" spans="4:8">
      <c r="D4889" s="168"/>
      <c r="E4889" s="201"/>
      <c r="F4889" s="170"/>
      <c r="G4889" s="171"/>
      <c r="H4889" s="171"/>
    </row>
    <row r="4890" spans="4:8">
      <c r="D4890" s="168"/>
      <c r="E4890" s="201"/>
      <c r="F4890" s="170"/>
      <c r="G4890" s="171"/>
      <c r="H4890" s="171"/>
    </row>
    <row r="4891" spans="4:8">
      <c r="D4891" s="168"/>
      <c r="E4891" s="201"/>
      <c r="F4891" s="170"/>
      <c r="G4891" s="171"/>
      <c r="H4891" s="171"/>
    </row>
    <row r="4892" spans="4:8">
      <c r="D4892" s="168"/>
      <c r="E4892" s="201"/>
      <c r="F4892" s="170"/>
      <c r="G4892" s="171"/>
      <c r="H4892" s="171"/>
    </row>
    <row r="4893" spans="4:8">
      <c r="D4893" s="168"/>
      <c r="E4893" s="201"/>
      <c r="F4893" s="170"/>
      <c r="G4893" s="171"/>
      <c r="H4893" s="171"/>
    </row>
    <row r="4894" spans="4:8">
      <c r="D4894" s="168"/>
      <c r="E4894" s="201"/>
      <c r="F4894" s="170"/>
      <c r="G4894" s="171"/>
      <c r="H4894" s="171"/>
    </row>
    <row r="4895" spans="4:8">
      <c r="D4895" s="168"/>
      <c r="E4895" s="201"/>
      <c r="F4895" s="170"/>
      <c r="G4895" s="171"/>
      <c r="H4895" s="171"/>
    </row>
    <row r="4896" spans="4:8">
      <c r="D4896" s="168"/>
      <c r="E4896" s="201"/>
      <c r="F4896" s="170"/>
      <c r="G4896" s="171"/>
      <c r="H4896" s="171"/>
    </row>
    <row r="4897" spans="4:8">
      <c r="D4897" s="168"/>
      <c r="E4897" s="201"/>
      <c r="F4897" s="170"/>
      <c r="G4897" s="171"/>
      <c r="H4897" s="171"/>
    </row>
    <row r="4898" spans="4:8">
      <c r="D4898" s="168"/>
      <c r="E4898" s="201"/>
      <c r="F4898" s="170"/>
      <c r="G4898" s="171"/>
      <c r="H4898" s="171"/>
    </row>
    <row r="4899" spans="4:8">
      <c r="D4899" s="168"/>
      <c r="E4899" s="201"/>
      <c r="F4899" s="170"/>
      <c r="G4899" s="171"/>
      <c r="H4899" s="171"/>
    </row>
    <row r="4900" spans="4:8">
      <c r="D4900" s="168"/>
      <c r="E4900" s="201"/>
      <c r="F4900" s="170"/>
      <c r="G4900" s="171"/>
      <c r="H4900" s="171"/>
    </row>
    <row r="4901" spans="4:8">
      <c r="D4901" s="168"/>
      <c r="E4901" s="201"/>
      <c r="F4901" s="170"/>
      <c r="G4901" s="171"/>
      <c r="H4901" s="171"/>
    </row>
    <row r="4902" spans="4:8">
      <c r="D4902" s="168"/>
      <c r="E4902" s="201"/>
      <c r="F4902" s="170"/>
      <c r="G4902" s="171"/>
      <c r="H4902" s="171"/>
    </row>
    <row r="4903" spans="4:8">
      <c r="D4903" s="168"/>
      <c r="E4903" s="201"/>
      <c r="F4903" s="170"/>
      <c r="G4903" s="171"/>
      <c r="H4903" s="171"/>
    </row>
    <row r="4904" spans="4:8">
      <c r="D4904" s="168"/>
      <c r="E4904" s="201"/>
      <c r="F4904" s="170"/>
      <c r="G4904" s="171"/>
      <c r="H4904" s="171"/>
    </row>
    <row r="4905" spans="4:8">
      <c r="D4905" s="168"/>
      <c r="E4905" s="201"/>
      <c r="F4905" s="170"/>
      <c r="G4905" s="171"/>
      <c r="H4905" s="171"/>
    </row>
    <row r="4906" spans="4:8">
      <c r="D4906" s="168"/>
      <c r="E4906" s="201"/>
      <c r="F4906" s="170"/>
      <c r="G4906" s="171"/>
      <c r="H4906" s="171"/>
    </row>
    <row r="4907" spans="4:8">
      <c r="D4907" s="168"/>
      <c r="E4907" s="201"/>
      <c r="F4907" s="170"/>
      <c r="G4907" s="171"/>
      <c r="H4907" s="171"/>
    </row>
    <row r="4908" spans="4:8">
      <c r="D4908" s="168"/>
      <c r="E4908" s="201"/>
      <c r="F4908" s="170"/>
      <c r="G4908" s="171"/>
      <c r="H4908" s="171"/>
    </row>
    <row r="4909" spans="4:8">
      <c r="D4909" s="168"/>
      <c r="E4909" s="201"/>
      <c r="F4909" s="170"/>
      <c r="G4909" s="171"/>
      <c r="H4909" s="171"/>
    </row>
    <row r="4910" spans="4:8">
      <c r="D4910" s="168"/>
      <c r="E4910" s="201"/>
      <c r="F4910" s="170"/>
      <c r="G4910" s="171"/>
      <c r="H4910" s="171"/>
    </row>
    <row r="4911" spans="4:8">
      <c r="D4911" s="168"/>
      <c r="E4911" s="201"/>
      <c r="F4911" s="170"/>
      <c r="G4911" s="171"/>
      <c r="H4911" s="171"/>
    </row>
    <row r="4912" spans="4:8">
      <c r="D4912" s="168"/>
      <c r="E4912" s="201"/>
      <c r="F4912" s="170"/>
      <c r="G4912" s="171"/>
      <c r="H4912" s="171"/>
    </row>
    <row r="4913" spans="4:8">
      <c r="D4913" s="168"/>
      <c r="E4913" s="201"/>
      <c r="F4913" s="170"/>
      <c r="G4913" s="171"/>
      <c r="H4913" s="171"/>
    </row>
    <row r="4914" spans="4:8">
      <c r="D4914" s="168"/>
      <c r="E4914" s="201"/>
      <c r="F4914" s="170"/>
      <c r="G4914" s="171"/>
      <c r="H4914" s="171"/>
    </row>
    <row r="4915" spans="4:8">
      <c r="D4915" s="168"/>
      <c r="E4915" s="201"/>
      <c r="F4915" s="170"/>
      <c r="G4915" s="171"/>
      <c r="H4915" s="171"/>
    </row>
    <row r="4916" spans="4:8">
      <c r="D4916" s="168"/>
      <c r="E4916" s="201"/>
      <c r="F4916" s="170"/>
      <c r="G4916" s="171"/>
      <c r="H4916" s="171"/>
    </row>
    <row r="4917" spans="4:8">
      <c r="D4917" s="168"/>
      <c r="E4917" s="201"/>
      <c r="F4917" s="170"/>
      <c r="G4917" s="171"/>
      <c r="H4917" s="171"/>
    </row>
    <row r="4918" spans="4:8">
      <c r="D4918" s="168"/>
      <c r="E4918" s="201"/>
      <c r="F4918" s="170"/>
      <c r="G4918" s="171"/>
      <c r="H4918" s="171"/>
    </row>
    <row r="4919" spans="4:8">
      <c r="D4919" s="168"/>
      <c r="E4919" s="201"/>
      <c r="F4919" s="170"/>
      <c r="G4919" s="171"/>
      <c r="H4919" s="171"/>
    </row>
    <row r="4920" spans="4:8">
      <c r="D4920" s="168"/>
      <c r="E4920" s="201"/>
      <c r="F4920" s="170"/>
      <c r="G4920" s="171"/>
      <c r="H4920" s="171"/>
    </row>
    <row r="4921" spans="4:8">
      <c r="D4921" s="168"/>
      <c r="E4921" s="201"/>
      <c r="F4921" s="170"/>
      <c r="G4921" s="171"/>
      <c r="H4921" s="171"/>
    </row>
    <row r="4922" spans="4:8">
      <c r="D4922" s="168"/>
      <c r="E4922" s="201"/>
      <c r="F4922" s="170"/>
      <c r="G4922" s="171"/>
      <c r="H4922" s="171"/>
    </row>
    <row r="4923" spans="4:8">
      <c r="D4923" s="168"/>
      <c r="E4923" s="201"/>
      <c r="F4923" s="170"/>
      <c r="G4923" s="171"/>
      <c r="H4923" s="171"/>
    </row>
    <row r="4924" spans="4:8">
      <c r="D4924" s="168"/>
      <c r="E4924" s="201"/>
      <c r="F4924" s="170"/>
      <c r="G4924" s="171"/>
      <c r="H4924" s="171"/>
    </row>
    <row r="4925" spans="4:8">
      <c r="D4925" s="168"/>
      <c r="E4925" s="201"/>
      <c r="F4925" s="170"/>
      <c r="G4925" s="171"/>
      <c r="H4925" s="171"/>
    </row>
    <row r="4926" spans="4:8">
      <c r="D4926" s="168"/>
      <c r="E4926" s="201"/>
      <c r="F4926" s="170"/>
      <c r="G4926" s="171"/>
      <c r="H4926" s="171"/>
    </row>
    <row r="4927" spans="4:8">
      <c r="D4927" s="168"/>
      <c r="E4927" s="201"/>
      <c r="F4927" s="170"/>
      <c r="G4927" s="171"/>
      <c r="H4927" s="171"/>
    </row>
    <row r="4928" spans="4:8">
      <c r="D4928" s="168"/>
      <c r="E4928" s="201"/>
      <c r="F4928" s="170"/>
      <c r="G4928" s="171"/>
      <c r="H4928" s="171"/>
    </row>
    <row r="4929" spans="4:8">
      <c r="D4929" s="168"/>
      <c r="E4929" s="201"/>
      <c r="F4929" s="170"/>
      <c r="G4929" s="171"/>
      <c r="H4929" s="171"/>
    </row>
    <row r="4930" spans="4:8">
      <c r="D4930" s="168"/>
      <c r="E4930" s="201"/>
      <c r="F4930" s="170"/>
      <c r="G4930" s="171"/>
      <c r="H4930" s="171"/>
    </row>
    <row r="4931" spans="4:8">
      <c r="D4931" s="168"/>
      <c r="E4931" s="201"/>
      <c r="F4931" s="170"/>
      <c r="G4931" s="171"/>
      <c r="H4931" s="171"/>
    </row>
    <row r="4932" spans="4:8">
      <c r="D4932" s="168"/>
      <c r="E4932" s="201"/>
      <c r="F4932" s="170"/>
      <c r="G4932" s="171"/>
      <c r="H4932" s="171"/>
    </row>
    <row r="4933" spans="4:8">
      <c r="D4933" s="168"/>
      <c r="E4933" s="201"/>
      <c r="F4933" s="170"/>
      <c r="G4933" s="171"/>
      <c r="H4933" s="171"/>
    </row>
    <row r="4934" spans="4:8">
      <c r="D4934" s="168"/>
      <c r="E4934" s="201"/>
      <c r="F4934" s="170"/>
      <c r="G4934" s="171"/>
      <c r="H4934" s="171"/>
    </row>
    <row r="4935" spans="4:8">
      <c r="D4935" s="168"/>
      <c r="E4935" s="201"/>
      <c r="F4935" s="170"/>
      <c r="G4935" s="171"/>
      <c r="H4935" s="171"/>
    </row>
    <row r="4936" spans="4:8">
      <c r="D4936" s="168"/>
      <c r="E4936" s="201"/>
      <c r="F4936" s="170"/>
      <c r="G4936" s="171"/>
      <c r="H4936" s="171"/>
    </row>
    <row r="4937" spans="4:8">
      <c r="D4937" s="168"/>
      <c r="E4937" s="201"/>
      <c r="F4937" s="170"/>
      <c r="G4937" s="171"/>
      <c r="H4937" s="171"/>
    </row>
    <row r="4938" spans="4:8">
      <c r="D4938" s="168"/>
      <c r="E4938" s="201"/>
      <c r="F4938" s="170"/>
      <c r="G4938" s="171"/>
      <c r="H4938" s="171"/>
    </row>
    <row r="4939" spans="4:8">
      <c r="D4939" s="168"/>
      <c r="E4939" s="201"/>
      <c r="F4939" s="170"/>
      <c r="G4939" s="171"/>
      <c r="H4939" s="171"/>
    </row>
    <row r="4940" spans="4:8">
      <c r="D4940" s="168"/>
      <c r="E4940" s="201"/>
      <c r="F4940" s="170"/>
      <c r="G4940" s="171"/>
      <c r="H4940" s="171"/>
    </row>
    <row r="4941" spans="4:8">
      <c r="D4941" s="168"/>
      <c r="E4941" s="201"/>
      <c r="F4941" s="170"/>
      <c r="G4941" s="171"/>
      <c r="H4941" s="171"/>
    </row>
    <row r="4942" spans="4:8">
      <c r="D4942" s="168"/>
      <c r="E4942" s="201"/>
      <c r="F4942" s="170"/>
      <c r="G4942" s="171"/>
      <c r="H4942" s="171"/>
    </row>
  </sheetData>
  <mergeCells count="6">
    <mergeCell ref="G1:H1"/>
    <mergeCell ref="J2:K2"/>
    <mergeCell ref="J7:J9"/>
    <mergeCell ref="K7:K9"/>
    <mergeCell ref="J10:J11"/>
    <mergeCell ref="K10:K11"/>
  </mergeCells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shapeId="2049" r:id="rId3">
          <objectPr defaultSize="0" autoPict="0" r:id="rId4">
            <anchor moveWithCells="1" sizeWithCells="1">
              <from>
                <xdr:col>9</xdr:col>
                <xdr:colOff>0</xdr:colOff>
                <xdr:row>6</xdr:row>
                <xdr:rowOff>0</xdr:rowOff>
              </from>
              <to>
                <xdr:col>10</xdr:col>
                <xdr:colOff>0</xdr:colOff>
                <xdr:row>8</xdr:row>
                <xdr:rowOff>182880</xdr:rowOff>
              </to>
            </anchor>
          </objectPr>
        </oleObject>
      </mc:Choice>
      <mc:Fallback>
        <oleObject shapeId="2049" r:id="rId3"/>
      </mc:Fallback>
    </mc:AlternateContent>
    <mc:AlternateContent xmlns:mc="http://schemas.openxmlformats.org/markup-compatibility/2006">
      <mc:Choice Requires="x14">
        <oleObject shapeId="2050" r:id="rId5">
          <objectPr defaultSize="0" autoPict="0" r:id="rId6">
            <anchor moveWithCells="1" sizeWithCells="1">
              <from>
                <xdr:col>9</xdr:col>
                <xdr:colOff>312420</xdr:colOff>
                <xdr:row>9</xdr:row>
                <xdr:rowOff>30480</xdr:rowOff>
              </from>
              <to>
                <xdr:col>9</xdr:col>
                <xdr:colOff>784860</xdr:colOff>
                <xdr:row>11</xdr:row>
                <xdr:rowOff>0</xdr:rowOff>
              </to>
            </anchor>
          </objectPr>
        </oleObject>
      </mc:Choice>
      <mc:Fallback>
        <oleObject shapeId="2050" r:id="rId5"/>
      </mc:Fallback>
    </mc:AlternateContent>
  </oleObjec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P65536"/>
  <sheetViews>
    <sheetView workbookViewId="0">
      <selection activeCell="L29" sqref="L29"/>
    </sheetView>
  </sheetViews>
  <sheetFormatPr defaultColWidth="11.44140625" defaultRowHeight="14.4"/>
  <cols>
    <col min="1" max="1" width="11.44140625" style="142"/>
    <col min="2" max="4" width="11.44140625" style="144"/>
    <col min="5" max="5" width="15.5546875" style="144" bestFit="1" customWidth="1"/>
    <col min="6" max="6" width="11.44140625" style="9"/>
    <col min="7" max="7" width="11.44140625" style="32"/>
    <col min="12" max="13" width="11.44140625" style="67"/>
    <col min="14" max="14" width="15.88671875" style="67" customWidth="1"/>
    <col min="15" max="16" width="11.44140625" style="67"/>
  </cols>
  <sheetData>
    <row r="1" spans="1:16" s="131" customFormat="1" ht="15" thickBot="1">
      <c r="A1" s="128" t="s">
        <v>52</v>
      </c>
      <c r="B1" s="129" t="s">
        <v>53</v>
      </c>
      <c r="C1" s="129" t="s">
        <v>54</v>
      </c>
      <c r="D1" s="129" t="s">
        <v>55</v>
      </c>
      <c r="E1" s="129" t="s">
        <v>56</v>
      </c>
      <c r="F1" s="129" t="s">
        <v>57</v>
      </c>
      <c r="G1" s="130" t="s">
        <v>58</v>
      </c>
      <c r="L1" s="132" t="s">
        <v>59</v>
      </c>
      <c r="M1" s="132" t="s">
        <v>60</v>
      </c>
      <c r="N1" s="132" t="s">
        <v>61</v>
      </c>
      <c r="O1" s="132"/>
      <c r="P1" s="132"/>
    </row>
    <row r="2" spans="1:16" ht="15" thickBot="1">
      <c r="A2" s="133">
        <v>1</v>
      </c>
      <c r="B2" s="134">
        <v>8.1999999999999993</v>
      </c>
      <c r="C2" s="134">
        <v>0.19999999999999998</v>
      </c>
      <c r="D2" s="134">
        <v>-0.84000000000000008</v>
      </c>
      <c r="E2" s="134">
        <v>29.856347600018097</v>
      </c>
      <c r="F2" s="135">
        <v>9</v>
      </c>
      <c r="G2" s="136">
        <v>7.8048780487805017E-2</v>
      </c>
      <c r="I2" s="400" t="s">
        <v>62</v>
      </c>
      <c r="J2" s="401"/>
      <c r="L2" s="67">
        <f>IF(E2="","",LOGNORMDIST(E2,J$10,J$11))</f>
        <v>0.20045419326044972</v>
      </c>
      <c r="M2" s="67">
        <f>IF(L2="","",L2*J$3)</f>
        <v>8.2186219236784392</v>
      </c>
      <c r="N2" s="67">
        <f>IF(L2="","",POWER(F2-M2,2) / M2)</f>
        <v>7.4288816765854582E-2</v>
      </c>
    </row>
    <row r="3" spans="1:16">
      <c r="A3" s="133">
        <v>2</v>
      </c>
      <c r="B3" s="134">
        <v>8.1999999999999993</v>
      </c>
      <c r="C3" s="134">
        <v>0.39999999999999997</v>
      </c>
      <c r="D3" s="134">
        <v>-0.25</v>
      </c>
      <c r="E3" s="134">
        <v>34.905203465009272</v>
      </c>
      <c r="F3" s="135">
        <v>5</v>
      </c>
      <c r="G3" s="136">
        <v>1.2487804878048776</v>
      </c>
      <c r="I3" s="24" t="s">
        <v>2</v>
      </c>
      <c r="J3" s="86">
        <v>41</v>
      </c>
      <c r="L3" s="67">
        <f t="shared" ref="L3:L66" si="0">IF(E3="","",LOGNORMDIST(E3,J$10,J$11))</f>
        <v>0.40129367431707635</v>
      </c>
      <c r="M3" s="67">
        <f>IF(L3="","",(L3-L2)*J$3)</f>
        <v>8.2344187233216921</v>
      </c>
      <c r="N3" s="67">
        <f t="shared" ref="N3:N66" si="1">IF(L3="","",POWER(F3-M3,2) / M3)</f>
        <v>1.2704557333409277</v>
      </c>
    </row>
    <row r="4" spans="1:16">
      <c r="A4" s="133">
        <v>3</v>
      </c>
      <c r="B4" s="134">
        <v>8.1999999999999993</v>
      </c>
      <c r="C4" s="134">
        <v>0.6</v>
      </c>
      <c r="D4" s="134">
        <v>0.25</v>
      </c>
      <c r="E4" s="134">
        <v>39.846771210649344</v>
      </c>
      <c r="F4" s="135">
        <v>13</v>
      </c>
      <c r="G4" s="136">
        <v>2.8097560975609768</v>
      </c>
      <c r="I4" s="8" t="s">
        <v>63</v>
      </c>
      <c r="J4" s="10">
        <f>+INT(J3/10) + 1</f>
        <v>5</v>
      </c>
      <c r="L4" s="67">
        <f t="shared" si="0"/>
        <v>0.5987063256829237</v>
      </c>
      <c r="M4" s="67">
        <f t="shared" ref="M4:M67" si="2">IF(L4="","",(L4-L3)*J$3)</f>
        <v>8.0939187059997408</v>
      </c>
      <c r="N4" s="67">
        <f t="shared" si="1"/>
        <v>2.9737923665451782</v>
      </c>
    </row>
    <row r="5" spans="1:16" ht="15" thickBot="1">
      <c r="A5" s="133">
        <v>4</v>
      </c>
      <c r="B5" s="134">
        <v>8.1999999999999993</v>
      </c>
      <c r="C5" s="134">
        <v>0.79999999999999993</v>
      </c>
      <c r="D5" s="134">
        <v>0.84000000000000008</v>
      </c>
      <c r="E5" s="134">
        <v>46.585057059375409</v>
      </c>
      <c r="F5" s="135">
        <v>6</v>
      </c>
      <c r="G5" s="136">
        <v>0.59024390243902414</v>
      </c>
      <c r="I5" s="19" t="s">
        <v>53</v>
      </c>
      <c r="J5" s="137">
        <f>+IF(J3="","",IF(J4="","",J3/J4))</f>
        <v>8.1999999999999993</v>
      </c>
      <c r="L5" s="67">
        <f t="shared" si="0"/>
        <v>0.79954580673955022</v>
      </c>
      <c r="M5" s="67">
        <f t="shared" si="2"/>
        <v>8.2344187233216868</v>
      </c>
      <c r="N5" s="67">
        <f t="shared" si="1"/>
        <v>0.60631201774938859</v>
      </c>
    </row>
    <row r="6" spans="1:16" ht="15" thickBot="1">
      <c r="A6" s="133">
        <v>5</v>
      </c>
      <c r="B6" s="134">
        <v>8.1999999999999993</v>
      </c>
      <c r="C6" s="134">
        <v>1</v>
      </c>
      <c r="D6" s="134"/>
      <c r="E6" s="134"/>
      <c r="F6" s="135">
        <v>8</v>
      </c>
      <c r="G6" s="136">
        <v>4.878048780487771E-3</v>
      </c>
      <c r="L6" s="67" t="str">
        <f t="shared" si="0"/>
        <v/>
      </c>
      <c r="M6" s="67" t="str">
        <f t="shared" si="2"/>
        <v/>
      </c>
      <c r="N6" s="67" t="str">
        <f t="shared" si="1"/>
        <v/>
      </c>
    </row>
    <row r="7" spans="1:16" ht="15" customHeight="1">
      <c r="A7" s="133"/>
      <c r="B7" s="134"/>
      <c r="C7" s="134"/>
      <c r="D7" s="134"/>
      <c r="E7" s="134"/>
      <c r="F7" s="135"/>
      <c r="G7" s="136"/>
      <c r="I7" s="138" t="s">
        <v>64</v>
      </c>
      <c r="J7" s="139">
        <v>4.7317073170731714</v>
      </c>
      <c r="L7" s="67" t="str">
        <f t="shared" si="0"/>
        <v/>
      </c>
      <c r="M7" s="67" t="str">
        <f t="shared" si="2"/>
        <v/>
      </c>
      <c r="N7" s="67" t="str">
        <f t="shared" si="1"/>
        <v/>
      </c>
    </row>
    <row r="8" spans="1:16" ht="15.75" customHeight="1" thickBot="1">
      <c r="A8" s="133"/>
      <c r="B8" s="134"/>
      <c r="C8" s="134"/>
      <c r="D8" s="134"/>
      <c r="E8" s="134"/>
      <c r="F8" s="135"/>
      <c r="G8" s="136"/>
      <c r="H8" s="140"/>
      <c r="I8" s="141" t="s">
        <v>65</v>
      </c>
      <c r="J8" s="137">
        <v>9.4877300000000009</v>
      </c>
      <c r="L8" s="67" t="str">
        <f t="shared" si="0"/>
        <v/>
      </c>
      <c r="M8" s="67" t="str">
        <f t="shared" si="2"/>
        <v/>
      </c>
      <c r="N8" s="67" t="str">
        <f t="shared" si="1"/>
        <v/>
      </c>
    </row>
    <row r="9" spans="1:16">
      <c r="A9" s="133"/>
      <c r="B9" s="134"/>
      <c r="C9" s="134"/>
      <c r="D9" s="134"/>
      <c r="E9" s="134"/>
      <c r="F9" s="135"/>
      <c r="G9" s="136"/>
      <c r="H9" s="140"/>
      <c r="L9" s="67" t="str">
        <f t="shared" si="0"/>
        <v/>
      </c>
      <c r="M9" s="67" t="str">
        <f t="shared" si="2"/>
        <v/>
      </c>
      <c r="N9" s="67" t="str">
        <f t="shared" si="1"/>
        <v/>
      </c>
    </row>
    <row r="10" spans="1:16">
      <c r="A10" s="133"/>
      <c r="B10" s="134"/>
      <c r="C10" s="134"/>
      <c r="D10" s="134"/>
      <c r="E10" s="134"/>
      <c r="F10" s="135"/>
      <c r="G10" s="136"/>
      <c r="I10" t="s">
        <v>31</v>
      </c>
      <c r="J10">
        <v>3.618838646447347</v>
      </c>
      <c r="L10" s="67" t="str">
        <f t="shared" si="0"/>
        <v/>
      </c>
      <c r="M10" s="67" t="str">
        <f t="shared" si="2"/>
        <v/>
      </c>
      <c r="N10" s="67" t="str">
        <f t="shared" si="1"/>
        <v/>
      </c>
    </row>
    <row r="11" spans="1:16">
      <c r="A11" s="133"/>
      <c r="B11" s="134"/>
      <c r="C11" s="134"/>
      <c r="D11" s="134"/>
      <c r="E11" s="134"/>
      <c r="F11" s="135"/>
      <c r="G11" s="136"/>
      <c r="I11" t="s">
        <v>66</v>
      </c>
      <c r="J11">
        <v>0.26481092773651249</v>
      </c>
      <c r="L11" s="67" t="str">
        <f t="shared" si="0"/>
        <v/>
      </c>
      <c r="M11" s="67" t="str">
        <f t="shared" si="2"/>
        <v/>
      </c>
      <c r="N11" s="67" t="str">
        <f t="shared" si="1"/>
        <v/>
      </c>
    </row>
    <row r="12" spans="1:16">
      <c r="A12" s="133"/>
      <c r="B12" s="134"/>
      <c r="C12" s="134"/>
      <c r="D12" s="134"/>
      <c r="E12" s="134"/>
      <c r="F12" s="135"/>
      <c r="G12" s="136"/>
      <c r="L12" s="67" t="str">
        <f t="shared" si="0"/>
        <v/>
      </c>
      <c r="M12" s="67" t="str">
        <f t="shared" si="2"/>
        <v/>
      </c>
      <c r="N12" s="67" t="str">
        <f t="shared" si="1"/>
        <v/>
      </c>
    </row>
    <row r="13" spans="1:16" ht="15" thickBot="1">
      <c r="A13" s="133"/>
      <c r="B13" s="134"/>
      <c r="C13" s="134"/>
      <c r="D13" s="134"/>
      <c r="E13" s="134"/>
      <c r="F13" s="135"/>
      <c r="G13" s="136"/>
      <c r="L13" s="67" t="str">
        <f t="shared" si="0"/>
        <v/>
      </c>
      <c r="M13" s="67" t="str">
        <f t="shared" si="2"/>
        <v/>
      </c>
      <c r="N13" s="67" t="str">
        <f t="shared" si="1"/>
        <v/>
      </c>
    </row>
    <row r="14" spans="1:16" ht="15" customHeight="1">
      <c r="A14" s="133"/>
      <c r="B14" s="134"/>
      <c r="C14" s="134"/>
      <c r="D14" s="134"/>
      <c r="E14" s="134"/>
      <c r="F14" s="135"/>
      <c r="G14" s="136"/>
      <c r="I14" s="138" t="s">
        <v>64</v>
      </c>
      <c r="J14" s="139">
        <f>SUM(N:N)</f>
        <v>4.9248489344013491</v>
      </c>
      <c r="L14" s="67" t="str">
        <f t="shared" si="0"/>
        <v/>
      </c>
      <c r="M14" s="67" t="str">
        <f t="shared" si="2"/>
        <v/>
      </c>
      <c r="N14" s="67" t="str">
        <f t="shared" si="1"/>
        <v/>
      </c>
    </row>
    <row r="15" spans="1:16">
      <c r="A15" s="133"/>
      <c r="B15" s="134"/>
      <c r="C15" s="134"/>
      <c r="D15" s="134"/>
      <c r="E15" s="134"/>
      <c r="F15" s="135"/>
      <c r="G15" s="136"/>
      <c r="L15" s="67" t="str">
        <f t="shared" si="0"/>
        <v/>
      </c>
      <c r="M15" s="67" t="str">
        <f t="shared" si="2"/>
        <v/>
      </c>
      <c r="N15" s="67" t="str">
        <f t="shared" si="1"/>
        <v/>
      </c>
    </row>
    <row r="16" spans="1:16">
      <c r="A16" s="133"/>
      <c r="B16" s="134"/>
      <c r="C16" s="134"/>
      <c r="D16" s="134"/>
      <c r="E16" s="134"/>
      <c r="F16" s="135"/>
      <c r="G16" s="136"/>
      <c r="L16" s="67" t="str">
        <f t="shared" si="0"/>
        <v/>
      </c>
      <c r="M16" s="67" t="str">
        <f t="shared" si="2"/>
        <v/>
      </c>
      <c r="N16" s="67" t="str">
        <f t="shared" si="1"/>
        <v/>
      </c>
    </row>
    <row r="17" spans="1:14">
      <c r="A17" s="133"/>
      <c r="B17" s="134"/>
      <c r="C17" s="134"/>
      <c r="D17" s="134"/>
      <c r="E17" s="134"/>
      <c r="F17" s="135"/>
      <c r="G17" s="136"/>
      <c r="L17" s="67" t="str">
        <f t="shared" si="0"/>
        <v/>
      </c>
      <c r="M17" s="67" t="str">
        <f t="shared" si="2"/>
        <v/>
      </c>
      <c r="N17" s="67" t="str">
        <f t="shared" si="1"/>
        <v/>
      </c>
    </row>
    <row r="18" spans="1:14">
      <c r="A18" s="133"/>
      <c r="B18" s="134"/>
      <c r="C18" s="134"/>
      <c r="D18" s="134"/>
      <c r="E18" s="134"/>
      <c r="F18" s="135"/>
      <c r="G18" s="136"/>
      <c r="L18" s="67" t="str">
        <f t="shared" si="0"/>
        <v/>
      </c>
      <c r="M18" s="67" t="str">
        <f t="shared" si="2"/>
        <v/>
      </c>
      <c r="N18" s="67" t="str">
        <f t="shared" si="1"/>
        <v/>
      </c>
    </row>
    <row r="19" spans="1:14">
      <c r="A19" s="133"/>
      <c r="B19" s="134"/>
      <c r="C19" s="134"/>
      <c r="D19" s="134"/>
      <c r="E19" s="134"/>
      <c r="F19" s="135"/>
      <c r="G19" s="136"/>
      <c r="L19" s="67" t="str">
        <f t="shared" si="0"/>
        <v/>
      </c>
      <c r="M19" s="67" t="str">
        <f t="shared" si="2"/>
        <v/>
      </c>
      <c r="N19" s="67" t="str">
        <f t="shared" si="1"/>
        <v/>
      </c>
    </row>
    <row r="20" spans="1:14">
      <c r="A20" s="133"/>
      <c r="B20" s="134"/>
      <c r="C20" s="134"/>
      <c r="D20" s="134"/>
      <c r="E20" s="134"/>
      <c r="F20" s="135"/>
      <c r="G20" s="136"/>
      <c r="L20" s="67" t="str">
        <f t="shared" si="0"/>
        <v/>
      </c>
      <c r="M20" s="67" t="str">
        <f t="shared" si="2"/>
        <v/>
      </c>
      <c r="N20" s="67" t="str">
        <f t="shared" si="1"/>
        <v/>
      </c>
    </row>
    <row r="21" spans="1:14">
      <c r="A21" s="133"/>
      <c r="B21" s="134"/>
      <c r="C21" s="134"/>
      <c r="D21" s="134"/>
      <c r="E21" s="134"/>
      <c r="F21" s="135"/>
      <c r="G21" s="136"/>
      <c r="L21" s="67" t="str">
        <f t="shared" si="0"/>
        <v/>
      </c>
      <c r="M21" s="67" t="str">
        <f t="shared" si="2"/>
        <v/>
      </c>
      <c r="N21" s="67" t="str">
        <f t="shared" si="1"/>
        <v/>
      </c>
    </row>
    <row r="22" spans="1:14">
      <c r="A22" s="133"/>
      <c r="B22" s="134"/>
      <c r="C22" s="134"/>
      <c r="D22" s="134"/>
      <c r="E22" s="134"/>
      <c r="F22" s="135"/>
      <c r="G22" s="136"/>
      <c r="L22" s="67" t="str">
        <f t="shared" si="0"/>
        <v/>
      </c>
      <c r="M22" s="67" t="str">
        <f t="shared" si="2"/>
        <v/>
      </c>
      <c r="N22" s="67" t="str">
        <f t="shared" si="1"/>
        <v/>
      </c>
    </row>
    <row r="23" spans="1:14">
      <c r="A23" s="133"/>
      <c r="B23" s="134"/>
      <c r="C23" s="134"/>
      <c r="D23" s="134"/>
      <c r="E23" s="134"/>
      <c r="F23" s="135"/>
      <c r="G23" s="136"/>
      <c r="L23" s="67" t="str">
        <f t="shared" si="0"/>
        <v/>
      </c>
      <c r="M23" s="67" t="str">
        <f t="shared" si="2"/>
        <v/>
      </c>
      <c r="N23" s="67" t="str">
        <f t="shared" si="1"/>
        <v/>
      </c>
    </row>
    <row r="24" spans="1:14">
      <c r="A24" s="133"/>
      <c r="B24" s="134"/>
      <c r="C24" s="134"/>
      <c r="D24" s="134"/>
      <c r="E24" s="134"/>
      <c r="F24" s="135"/>
      <c r="G24" s="136"/>
      <c r="L24" s="67" t="str">
        <f t="shared" si="0"/>
        <v/>
      </c>
      <c r="M24" s="67" t="str">
        <f t="shared" si="2"/>
        <v/>
      </c>
      <c r="N24" s="67" t="str">
        <f t="shared" si="1"/>
        <v/>
      </c>
    </row>
    <row r="25" spans="1:14">
      <c r="A25" s="133"/>
      <c r="B25" s="134"/>
      <c r="C25" s="134"/>
      <c r="D25" s="134"/>
      <c r="E25" s="134"/>
      <c r="F25" s="135"/>
      <c r="G25" s="136"/>
      <c r="K25" t="s">
        <v>67</v>
      </c>
      <c r="L25" s="67" t="str">
        <f t="shared" si="0"/>
        <v/>
      </c>
      <c r="M25" s="67" t="str">
        <f t="shared" si="2"/>
        <v/>
      </c>
      <c r="N25" s="67" t="str">
        <f t="shared" si="1"/>
        <v/>
      </c>
    </row>
    <row r="26" spans="1:14">
      <c r="A26" s="133"/>
      <c r="B26" s="134"/>
      <c r="C26" s="134"/>
      <c r="D26" s="134"/>
      <c r="E26" s="134"/>
      <c r="F26" s="135"/>
      <c r="G26" s="136"/>
      <c r="L26" s="67" t="str">
        <f t="shared" si="0"/>
        <v/>
      </c>
      <c r="M26" s="67" t="str">
        <f t="shared" si="2"/>
        <v/>
      </c>
      <c r="N26" s="67" t="str">
        <f t="shared" si="1"/>
        <v/>
      </c>
    </row>
    <row r="27" spans="1:14">
      <c r="A27" s="133"/>
      <c r="B27" s="134"/>
      <c r="C27" s="134"/>
      <c r="D27" s="134"/>
      <c r="E27" s="134"/>
      <c r="F27" s="135"/>
      <c r="G27" s="136"/>
      <c r="L27" s="67" t="str">
        <f t="shared" si="0"/>
        <v/>
      </c>
      <c r="M27" s="67" t="str">
        <f t="shared" si="2"/>
        <v/>
      </c>
      <c r="N27" s="67" t="str">
        <f t="shared" si="1"/>
        <v/>
      </c>
    </row>
    <row r="28" spans="1:14">
      <c r="A28" s="133"/>
      <c r="B28" s="134"/>
      <c r="C28" s="134"/>
      <c r="D28" s="134"/>
      <c r="E28" s="134"/>
      <c r="F28" s="135"/>
      <c r="G28" s="136"/>
      <c r="L28" s="67" t="str">
        <f t="shared" si="0"/>
        <v/>
      </c>
      <c r="M28" s="67" t="str">
        <f t="shared" si="2"/>
        <v/>
      </c>
      <c r="N28" s="67" t="str">
        <f t="shared" si="1"/>
        <v/>
      </c>
    </row>
    <row r="29" spans="1:14">
      <c r="A29" s="133"/>
      <c r="B29" s="134"/>
      <c r="C29" s="134"/>
      <c r="D29" s="134"/>
      <c r="E29" s="134"/>
      <c r="F29" s="135"/>
      <c r="G29" s="136"/>
      <c r="L29" s="67" t="str">
        <f t="shared" si="0"/>
        <v/>
      </c>
      <c r="M29" s="67" t="str">
        <f t="shared" si="2"/>
        <v/>
      </c>
      <c r="N29" s="67" t="str">
        <f t="shared" si="1"/>
        <v/>
      </c>
    </row>
    <row r="30" spans="1:14">
      <c r="A30" s="133"/>
      <c r="B30" s="134"/>
      <c r="C30" s="134"/>
      <c r="D30" s="134"/>
      <c r="E30" s="134"/>
      <c r="F30" s="135"/>
      <c r="G30" s="136"/>
      <c r="L30" s="67" t="str">
        <f t="shared" si="0"/>
        <v/>
      </c>
      <c r="M30" s="67" t="str">
        <f t="shared" si="2"/>
        <v/>
      </c>
      <c r="N30" s="67" t="str">
        <f t="shared" si="1"/>
        <v/>
      </c>
    </row>
    <row r="31" spans="1:14">
      <c r="A31" s="133"/>
      <c r="B31" s="134"/>
      <c r="C31" s="134"/>
      <c r="D31" s="134"/>
      <c r="E31" s="134"/>
      <c r="F31" s="135"/>
      <c r="G31" s="136"/>
      <c r="L31" s="67" t="str">
        <f t="shared" si="0"/>
        <v/>
      </c>
      <c r="M31" s="67" t="str">
        <f t="shared" si="2"/>
        <v/>
      </c>
      <c r="N31" s="67" t="str">
        <f t="shared" si="1"/>
        <v/>
      </c>
    </row>
    <row r="32" spans="1:14">
      <c r="A32" s="133"/>
      <c r="B32" s="134"/>
      <c r="C32" s="134"/>
      <c r="D32" s="134"/>
      <c r="E32" s="134"/>
      <c r="F32" s="135"/>
      <c r="G32" s="136"/>
      <c r="L32" s="67" t="str">
        <f t="shared" si="0"/>
        <v/>
      </c>
      <c r="M32" s="67" t="str">
        <f t="shared" si="2"/>
        <v/>
      </c>
      <c r="N32" s="67" t="str">
        <f t="shared" si="1"/>
        <v/>
      </c>
    </row>
    <row r="33" spans="1:14">
      <c r="A33" s="133"/>
      <c r="B33" s="134"/>
      <c r="C33" s="134"/>
      <c r="D33" s="134"/>
      <c r="E33" s="134"/>
      <c r="F33" s="135"/>
      <c r="G33" s="136"/>
      <c r="L33" s="67" t="str">
        <f t="shared" si="0"/>
        <v/>
      </c>
      <c r="M33" s="67" t="str">
        <f t="shared" si="2"/>
        <v/>
      </c>
      <c r="N33" s="67" t="str">
        <f t="shared" si="1"/>
        <v/>
      </c>
    </row>
    <row r="34" spans="1:14">
      <c r="A34" s="133"/>
      <c r="B34" s="134"/>
      <c r="C34" s="134"/>
      <c r="D34" s="134"/>
      <c r="E34" s="134"/>
      <c r="F34" s="135"/>
      <c r="G34" s="136"/>
      <c r="L34" s="67" t="str">
        <f t="shared" si="0"/>
        <v/>
      </c>
      <c r="M34" s="67" t="str">
        <f t="shared" si="2"/>
        <v/>
      </c>
      <c r="N34" s="67" t="str">
        <f t="shared" si="1"/>
        <v/>
      </c>
    </row>
    <row r="35" spans="1:14">
      <c r="A35" s="133"/>
      <c r="B35" s="134"/>
      <c r="C35" s="134"/>
      <c r="D35" s="134"/>
      <c r="E35" s="134"/>
      <c r="F35" s="135"/>
      <c r="G35" s="136"/>
      <c r="L35" s="67" t="str">
        <f t="shared" si="0"/>
        <v/>
      </c>
      <c r="M35" s="67" t="str">
        <f t="shared" si="2"/>
        <v/>
      </c>
      <c r="N35" s="67" t="str">
        <f t="shared" si="1"/>
        <v/>
      </c>
    </row>
    <row r="36" spans="1:14">
      <c r="A36" s="133"/>
      <c r="B36" s="134"/>
      <c r="C36" s="134"/>
      <c r="D36" s="134"/>
      <c r="E36" s="134"/>
      <c r="F36" s="135"/>
      <c r="G36" s="136"/>
      <c r="L36" s="67" t="str">
        <f t="shared" si="0"/>
        <v/>
      </c>
      <c r="M36" s="67" t="str">
        <f t="shared" si="2"/>
        <v/>
      </c>
      <c r="N36" s="67" t="str">
        <f t="shared" si="1"/>
        <v/>
      </c>
    </row>
    <row r="37" spans="1:14">
      <c r="A37" s="133"/>
      <c r="B37" s="134"/>
      <c r="C37" s="134"/>
      <c r="D37" s="134"/>
      <c r="E37" s="134"/>
      <c r="F37" s="135"/>
      <c r="G37" s="136"/>
      <c r="L37" s="67" t="str">
        <f t="shared" si="0"/>
        <v/>
      </c>
      <c r="M37" s="67" t="str">
        <f t="shared" si="2"/>
        <v/>
      </c>
      <c r="N37" s="67" t="str">
        <f t="shared" si="1"/>
        <v/>
      </c>
    </row>
    <row r="38" spans="1:14">
      <c r="A38" s="133"/>
      <c r="B38" s="134"/>
      <c r="C38" s="134"/>
      <c r="D38" s="134"/>
      <c r="E38" s="134"/>
      <c r="F38" s="135"/>
      <c r="G38" s="136"/>
      <c r="L38" s="67" t="str">
        <f t="shared" si="0"/>
        <v/>
      </c>
      <c r="M38" s="67" t="str">
        <f t="shared" si="2"/>
        <v/>
      </c>
      <c r="N38" s="67" t="str">
        <f t="shared" si="1"/>
        <v/>
      </c>
    </row>
    <row r="39" spans="1:14">
      <c r="A39" s="133"/>
      <c r="B39" s="134"/>
      <c r="C39" s="134"/>
      <c r="D39" s="134"/>
      <c r="E39" s="134"/>
      <c r="F39" s="135"/>
      <c r="G39" s="136"/>
      <c r="L39" s="67" t="str">
        <f t="shared" si="0"/>
        <v/>
      </c>
      <c r="M39" s="67" t="str">
        <f t="shared" si="2"/>
        <v/>
      </c>
      <c r="N39" s="67" t="str">
        <f t="shared" si="1"/>
        <v/>
      </c>
    </row>
    <row r="40" spans="1:14">
      <c r="A40" s="133"/>
      <c r="B40" s="134"/>
      <c r="C40" s="134"/>
      <c r="D40" s="134"/>
      <c r="E40" s="134"/>
      <c r="F40" s="135"/>
      <c r="G40" s="136"/>
      <c r="L40" s="67" t="str">
        <f t="shared" si="0"/>
        <v/>
      </c>
      <c r="M40" s="67" t="str">
        <f t="shared" si="2"/>
        <v/>
      </c>
      <c r="N40" s="67" t="str">
        <f t="shared" si="1"/>
        <v/>
      </c>
    </row>
    <row r="41" spans="1:14">
      <c r="A41" s="133"/>
      <c r="B41" s="134"/>
      <c r="C41" s="134"/>
      <c r="D41" s="134"/>
      <c r="E41" s="134"/>
      <c r="F41" s="135"/>
      <c r="G41" s="136"/>
      <c r="L41" s="67" t="str">
        <f t="shared" si="0"/>
        <v/>
      </c>
      <c r="M41" s="67" t="str">
        <f t="shared" si="2"/>
        <v/>
      </c>
      <c r="N41" s="67" t="str">
        <f t="shared" si="1"/>
        <v/>
      </c>
    </row>
    <row r="42" spans="1:14">
      <c r="A42" s="133"/>
      <c r="B42" s="134"/>
      <c r="C42" s="134"/>
      <c r="D42" s="134"/>
      <c r="E42" s="134"/>
      <c r="F42" s="135"/>
      <c r="G42" s="136"/>
      <c r="L42" s="67" t="str">
        <f t="shared" si="0"/>
        <v/>
      </c>
      <c r="M42" s="67" t="str">
        <f t="shared" si="2"/>
        <v/>
      </c>
      <c r="N42" s="67" t="str">
        <f t="shared" si="1"/>
        <v/>
      </c>
    </row>
    <row r="43" spans="1:14">
      <c r="A43" s="133"/>
      <c r="B43" s="134"/>
      <c r="C43" s="134"/>
      <c r="D43" s="134"/>
      <c r="E43" s="134"/>
      <c r="F43" s="135"/>
      <c r="G43" s="136"/>
      <c r="L43" s="67" t="str">
        <f t="shared" si="0"/>
        <v/>
      </c>
      <c r="M43" s="67" t="str">
        <f t="shared" si="2"/>
        <v/>
      </c>
      <c r="N43" s="67" t="str">
        <f t="shared" si="1"/>
        <v/>
      </c>
    </row>
    <row r="44" spans="1:14">
      <c r="A44" s="133"/>
      <c r="B44" s="134"/>
      <c r="C44" s="134"/>
      <c r="D44" s="134"/>
      <c r="E44" s="134"/>
      <c r="F44" s="135"/>
      <c r="G44" s="136"/>
      <c r="L44" s="67" t="str">
        <f t="shared" si="0"/>
        <v/>
      </c>
      <c r="M44" s="67" t="str">
        <f t="shared" si="2"/>
        <v/>
      </c>
      <c r="N44" s="67" t="str">
        <f t="shared" si="1"/>
        <v/>
      </c>
    </row>
    <row r="45" spans="1:14">
      <c r="A45" s="133"/>
      <c r="B45" s="134"/>
      <c r="C45" s="134"/>
      <c r="D45" s="134"/>
      <c r="E45" s="134"/>
      <c r="F45" s="135"/>
      <c r="G45" s="136"/>
      <c r="L45" s="67" t="str">
        <f t="shared" si="0"/>
        <v/>
      </c>
      <c r="M45" s="67" t="str">
        <f t="shared" si="2"/>
        <v/>
      </c>
      <c r="N45" s="67" t="str">
        <f t="shared" si="1"/>
        <v/>
      </c>
    </row>
    <row r="46" spans="1:14">
      <c r="A46" s="133"/>
      <c r="B46" s="134"/>
      <c r="C46" s="134"/>
      <c r="D46" s="134"/>
      <c r="E46" s="134"/>
      <c r="F46" s="135"/>
      <c r="G46" s="136"/>
      <c r="L46" s="67" t="str">
        <f t="shared" si="0"/>
        <v/>
      </c>
      <c r="M46" s="67" t="str">
        <f t="shared" si="2"/>
        <v/>
      </c>
      <c r="N46" s="67" t="str">
        <f t="shared" si="1"/>
        <v/>
      </c>
    </row>
    <row r="47" spans="1:14">
      <c r="A47" s="133"/>
      <c r="B47" s="134"/>
      <c r="C47" s="134"/>
      <c r="D47" s="134"/>
      <c r="E47" s="134"/>
      <c r="F47" s="135"/>
      <c r="G47" s="136"/>
      <c r="L47" s="67" t="str">
        <f t="shared" si="0"/>
        <v/>
      </c>
      <c r="M47" s="67" t="str">
        <f t="shared" si="2"/>
        <v/>
      </c>
      <c r="N47" s="67" t="str">
        <f t="shared" si="1"/>
        <v/>
      </c>
    </row>
    <row r="48" spans="1:14">
      <c r="A48" s="133"/>
      <c r="B48" s="134"/>
      <c r="C48" s="134"/>
      <c r="D48" s="134"/>
      <c r="E48" s="134"/>
      <c r="F48" s="135"/>
      <c r="G48" s="136"/>
      <c r="L48" s="67" t="str">
        <f t="shared" si="0"/>
        <v/>
      </c>
      <c r="M48" s="67" t="str">
        <f t="shared" si="2"/>
        <v/>
      </c>
      <c r="N48" s="67" t="str">
        <f t="shared" si="1"/>
        <v/>
      </c>
    </row>
    <row r="49" spans="1:14">
      <c r="A49" s="133"/>
      <c r="B49" s="134"/>
      <c r="C49" s="134"/>
      <c r="D49" s="134"/>
      <c r="E49" s="134"/>
      <c r="F49" s="135"/>
      <c r="G49" s="136"/>
      <c r="L49" s="67" t="str">
        <f t="shared" si="0"/>
        <v/>
      </c>
      <c r="M49" s="67" t="str">
        <f t="shared" si="2"/>
        <v/>
      </c>
      <c r="N49" s="67" t="str">
        <f t="shared" si="1"/>
        <v/>
      </c>
    </row>
    <row r="50" spans="1:14">
      <c r="A50" s="133"/>
      <c r="B50" s="134"/>
      <c r="C50" s="134"/>
      <c r="D50" s="134"/>
      <c r="E50" s="134"/>
      <c r="F50" s="135"/>
      <c r="G50" s="136"/>
      <c r="L50" s="67" t="str">
        <f t="shared" si="0"/>
        <v/>
      </c>
      <c r="M50" s="67" t="str">
        <f t="shared" si="2"/>
        <v/>
      </c>
      <c r="N50" s="67" t="str">
        <f t="shared" si="1"/>
        <v/>
      </c>
    </row>
    <row r="51" spans="1:14">
      <c r="A51" s="133"/>
      <c r="B51" s="134"/>
      <c r="C51" s="134"/>
      <c r="D51" s="134"/>
      <c r="E51" s="134"/>
      <c r="F51" s="135"/>
      <c r="G51" s="136"/>
      <c r="L51" s="67" t="str">
        <f t="shared" si="0"/>
        <v/>
      </c>
      <c r="M51" s="67" t="str">
        <f t="shared" si="2"/>
        <v/>
      </c>
      <c r="N51" s="67" t="str">
        <f t="shared" si="1"/>
        <v/>
      </c>
    </row>
    <row r="52" spans="1:14">
      <c r="A52" s="133"/>
      <c r="B52" s="134"/>
      <c r="C52" s="134"/>
      <c r="D52" s="134"/>
      <c r="E52" s="134"/>
      <c r="F52" s="135"/>
      <c r="G52" s="136"/>
      <c r="L52" s="67" t="str">
        <f t="shared" si="0"/>
        <v/>
      </c>
      <c r="M52" s="67" t="str">
        <f t="shared" si="2"/>
        <v/>
      </c>
      <c r="N52" s="67" t="str">
        <f t="shared" si="1"/>
        <v/>
      </c>
    </row>
    <row r="53" spans="1:14">
      <c r="A53" s="133"/>
      <c r="B53" s="134"/>
      <c r="C53" s="134"/>
      <c r="D53" s="134"/>
      <c r="E53" s="134"/>
      <c r="F53" s="135"/>
      <c r="G53" s="136"/>
      <c r="L53" s="67" t="str">
        <f t="shared" si="0"/>
        <v/>
      </c>
      <c r="M53" s="67" t="str">
        <f t="shared" si="2"/>
        <v/>
      </c>
      <c r="N53" s="67" t="str">
        <f t="shared" si="1"/>
        <v/>
      </c>
    </row>
    <row r="54" spans="1:14">
      <c r="A54" s="133"/>
      <c r="B54" s="134"/>
      <c r="C54" s="134"/>
      <c r="D54" s="134"/>
      <c r="E54" s="134"/>
      <c r="F54" s="135"/>
      <c r="G54" s="136"/>
      <c r="L54" s="67" t="str">
        <f t="shared" si="0"/>
        <v/>
      </c>
      <c r="M54" s="67" t="str">
        <f t="shared" si="2"/>
        <v/>
      </c>
      <c r="N54" s="67" t="str">
        <f t="shared" si="1"/>
        <v/>
      </c>
    </row>
    <row r="55" spans="1:14">
      <c r="A55" s="133"/>
      <c r="B55" s="134"/>
      <c r="C55" s="134"/>
      <c r="D55" s="134"/>
      <c r="E55" s="134"/>
      <c r="F55" s="135"/>
      <c r="G55" s="136"/>
      <c r="L55" s="67" t="str">
        <f t="shared" si="0"/>
        <v/>
      </c>
      <c r="M55" s="67" t="str">
        <f t="shared" si="2"/>
        <v/>
      </c>
      <c r="N55" s="67" t="str">
        <f t="shared" si="1"/>
        <v/>
      </c>
    </row>
    <row r="56" spans="1:14">
      <c r="A56" s="133"/>
      <c r="B56" s="134"/>
      <c r="C56" s="134"/>
      <c r="D56" s="134"/>
      <c r="E56" s="134"/>
      <c r="F56" s="135"/>
      <c r="G56" s="136"/>
      <c r="L56" s="67" t="str">
        <f t="shared" si="0"/>
        <v/>
      </c>
      <c r="M56" s="67" t="str">
        <f t="shared" si="2"/>
        <v/>
      </c>
      <c r="N56" s="67" t="str">
        <f t="shared" si="1"/>
        <v/>
      </c>
    </row>
    <row r="57" spans="1:14">
      <c r="A57" s="133"/>
      <c r="B57" s="134"/>
      <c r="C57" s="134"/>
      <c r="D57" s="134"/>
      <c r="E57" s="134"/>
      <c r="F57" s="135"/>
      <c r="G57" s="136"/>
      <c r="L57" s="67" t="str">
        <f t="shared" si="0"/>
        <v/>
      </c>
      <c r="M57" s="67" t="str">
        <f t="shared" si="2"/>
        <v/>
      </c>
      <c r="N57" s="67" t="str">
        <f t="shared" si="1"/>
        <v/>
      </c>
    </row>
    <row r="58" spans="1:14">
      <c r="A58" s="133"/>
      <c r="B58" s="134"/>
      <c r="C58" s="134"/>
      <c r="D58" s="134"/>
      <c r="E58" s="134"/>
      <c r="F58" s="135"/>
      <c r="G58" s="136"/>
      <c r="L58" s="67" t="str">
        <f t="shared" si="0"/>
        <v/>
      </c>
      <c r="M58" s="67" t="str">
        <f t="shared" si="2"/>
        <v/>
      </c>
      <c r="N58" s="67" t="str">
        <f t="shared" si="1"/>
        <v/>
      </c>
    </row>
    <row r="59" spans="1:14">
      <c r="A59" s="133"/>
      <c r="B59" s="134"/>
      <c r="C59" s="134"/>
      <c r="D59" s="134"/>
      <c r="E59" s="134"/>
      <c r="F59" s="135"/>
      <c r="G59" s="136"/>
      <c r="L59" s="67" t="str">
        <f t="shared" si="0"/>
        <v/>
      </c>
      <c r="M59" s="67" t="str">
        <f t="shared" si="2"/>
        <v/>
      </c>
      <c r="N59" s="67" t="str">
        <f t="shared" si="1"/>
        <v/>
      </c>
    </row>
    <row r="60" spans="1:14">
      <c r="A60" s="133"/>
      <c r="B60" s="134"/>
      <c r="C60" s="134"/>
      <c r="D60" s="134"/>
      <c r="E60" s="134"/>
      <c r="F60" s="135"/>
      <c r="G60" s="136"/>
      <c r="L60" s="67" t="str">
        <f t="shared" si="0"/>
        <v/>
      </c>
      <c r="M60" s="67" t="str">
        <f t="shared" si="2"/>
        <v/>
      </c>
      <c r="N60" s="67" t="str">
        <f t="shared" si="1"/>
        <v/>
      </c>
    </row>
    <row r="61" spans="1:14">
      <c r="A61" s="133"/>
      <c r="B61" s="134"/>
      <c r="C61" s="134"/>
      <c r="D61" s="134"/>
      <c r="E61" s="134"/>
      <c r="F61" s="135"/>
      <c r="G61" s="136"/>
      <c r="L61" s="67" t="str">
        <f t="shared" si="0"/>
        <v/>
      </c>
      <c r="M61" s="67" t="str">
        <f t="shared" si="2"/>
        <v/>
      </c>
      <c r="N61" s="67" t="str">
        <f t="shared" si="1"/>
        <v/>
      </c>
    </row>
    <row r="62" spans="1:14">
      <c r="A62" s="133"/>
      <c r="B62" s="134"/>
      <c r="C62" s="134"/>
      <c r="D62" s="134"/>
      <c r="E62" s="134"/>
      <c r="F62" s="135"/>
      <c r="G62" s="136"/>
      <c r="L62" s="67" t="str">
        <f t="shared" si="0"/>
        <v/>
      </c>
      <c r="M62" s="67" t="str">
        <f t="shared" si="2"/>
        <v/>
      </c>
      <c r="N62" s="67" t="str">
        <f t="shared" si="1"/>
        <v/>
      </c>
    </row>
    <row r="63" spans="1:14">
      <c r="A63" s="133"/>
      <c r="B63" s="134"/>
      <c r="C63" s="134"/>
      <c r="D63" s="134"/>
      <c r="E63" s="134"/>
      <c r="F63" s="135"/>
      <c r="G63" s="136"/>
      <c r="L63" s="67" t="str">
        <f t="shared" si="0"/>
        <v/>
      </c>
      <c r="M63" s="67" t="str">
        <f t="shared" si="2"/>
        <v/>
      </c>
      <c r="N63" s="67" t="str">
        <f t="shared" si="1"/>
        <v/>
      </c>
    </row>
    <row r="64" spans="1:14">
      <c r="A64" s="133"/>
      <c r="B64" s="134"/>
      <c r="C64" s="134"/>
      <c r="D64" s="134"/>
      <c r="E64" s="134"/>
      <c r="F64" s="135"/>
      <c r="G64" s="136"/>
      <c r="L64" s="67" t="str">
        <f t="shared" si="0"/>
        <v/>
      </c>
      <c r="M64" s="67" t="str">
        <f t="shared" si="2"/>
        <v/>
      </c>
      <c r="N64" s="67" t="str">
        <f t="shared" si="1"/>
        <v/>
      </c>
    </row>
    <row r="65" spans="1:14">
      <c r="A65" s="133"/>
      <c r="B65" s="134"/>
      <c r="C65" s="134"/>
      <c r="D65" s="134"/>
      <c r="E65" s="134"/>
      <c r="F65" s="135"/>
      <c r="G65" s="136"/>
      <c r="L65" s="67" t="str">
        <f t="shared" si="0"/>
        <v/>
      </c>
      <c r="M65" s="67" t="str">
        <f t="shared" si="2"/>
        <v/>
      </c>
      <c r="N65" s="67" t="str">
        <f t="shared" si="1"/>
        <v/>
      </c>
    </row>
    <row r="66" spans="1:14">
      <c r="A66" s="133"/>
      <c r="B66" s="134"/>
      <c r="C66" s="134"/>
      <c r="D66" s="134"/>
      <c r="E66" s="134"/>
      <c r="F66" s="135"/>
      <c r="G66" s="136"/>
      <c r="L66" s="67" t="str">
        <f t="shared" si="0"/>
        <v/>
      </c>
      <c r="M66" s="67" t="str">
        <f t="shared" si="2"/>
        <v/>
      </c>
      <c r="N66" s="67" t="str">
        <f t="shared" si="1"/>
        <v/>
      </c>
    </row>
    <row r="67" spans="1:14">
      <c r="A67" s="133"/>
      <c r="B67" s="134"/>
      <c r="C67" s="134"/>
      <c r="D67" s="134"/>
      <c r="E67" s="134"/>
      <c r="F67" s="135"/>
      <c r="G67" s="136"/>
      <c r="L67" s="67" t="str">
        <f t="shared" ref="L67:L130" si="3">IF(E67="","",LOGNORMDIST(E67,J$10,J$11))</f>
        <v/>
      </c>
      <c r="M67" s="67" t="str">
        <f t="shared" si="2"/>
        <v/>
      </c>
      <c r="N67" s="67" t="str">
        <f t="shared" ref="N67:N130" si="4">IF(L67="","",POWER(F67-M67,2) / M67)</f>
        <v/>
      </c>
    </row>
    <row r="68" spans="1:14">
      <c r="A68" s="133"/>
      <c r="B68" s="134"/>
      <c r="C68" s="134"/>
      <c r="D68" s="134"/>
      <c r="E68" s="134"/>
      <c r="F68" s="135"/>
      <c r="G68" s="136"/>
      <c r="L68" s="67" t="str">
        <f t="shared" si="3"/>
        <v/>
      </c>
      <c r="M68" s="67" t="str">
        <f t="shared" ref="M68:M131" si="5">IF(L68="","",(L68-L67)*J$3)</f>
        <v/>
      </c>
      <c r="N68" s="67" t="str">
        <f t="shared" si="4"/>
        <v/>
      </c>
    </row>
    <row r="69" spans="1:14">
      <c r="A69" s="133"/>
      <c r="B69" s="134"/>
      <c r="C69" s="134"/>
      <c r="D69" s="134"/>
      <c r="E69" s="134"/>
      <c r="F69" s="135"/>
      <c r="G69" s="136"/>
      <c r="L69" s="67" t="str">
        <f t="shared" si="3"/>
        <v/>
      </c>
      <c r="M69" s="67" t="str">
        <f t="shared" si="5"/>
        <v/>
      </c>
      <c r="N69" s="67" t="str">
        <f t="shared" si="4"/>
        <v/>
      </c>
    </row>
    <row r="70" spans="1:14">
      <c r="A70" s="133"/>
      <c r="B70" s="134"/>
      <c r="C70" s="134"/>
      <c r="D70" s="134"/>
      <c r="E70" s="134"/>
      <c r="F70" s="135"/>
      <c r="G70" s="136"/>
      <c r="L70" s="67" t="str">
        <f t="shared" si="3"/>
        <v/>
      </c>
      <c r="M70" s="67" t="str">
        <f t="shared" si="5"/>
        <v/>
      </c>
      <c r="N70" s="67" t="str">
        <f t="shared" si="4"/>
        <v/>
      </c>
    </row>
    <row r="71" spans="1:14">
      <c r="A71" s="133"/>
      <c r="B71" s="134"/>
      <c r="C71" s="134"/>
      <c r="D71" s="134"/>
      <c r="E71" s="134"/>
      <c r="F71" s="135"/>
      <c r="G71" s="136"/>
      <c r="L71" s="67" t="str">
        <f t="shared" si="3"/>
        <v/>
      </c>
      <c r="M71" s="67" t="str">
        <f t="shared" si="5"/>
        <v/>
      </c>
      <c r="N71" s="67" t="str">
        <f t="shared" si="4"/>
        <v/>
      </c>
    </row>
    <row r="72" spans="1:14">
      <c r="A72" s="133"/>
      <c r="B72" s="134"/>
      <c r="C72" s="134"/>
      <c r="D72" s="134"/>
      <c r="E72" s="134"/>
      <c r="F72" s="135"/>
      <c r="G72" s="136"/>
      <c r="L72" s="67" t="str">
        <f t="shared" si="3"/>
        <v/>
      </c>
      <c r="M72" s="67" t="str">
        <f t="shared" si="5"/>
        <v/>
      </c>
      <c r="N72" s="67" t="str">
        <f t="shared" si="4"/>
        <v/>
      </c>
    </row>
    <row r="73" spans="1:14">
      <c r="A73" s="133"/>
      <c r="B73" s="134"/>
      <c r="C73" s="134"/>
      <c r="D73" s="134"/>
      <c r="E73" s="134"/>
      <c r="F73" s="135"/>
      <c r="G73" s="136"/>
      <c r="L73" s="67" t="str">
        <f t="shared" si="3"/>
        <v/>
      </c>
      <c r="M73" s="67" t="str">
        <f t="shared" si="5"/>
        <v/>
      </c>
      <c r="N73" s="67" t="str">
        <f t="shared" si="4"/>
        <v/>
      </c>
    </row>
    <row r="74" spans="1:14">
      <c r="A74" s="133"/>
      <c r="B74" s="134"/>
      <c r="C74" s="134"/>
      <c r="D74" s="134"/>
      <c r="E74" s="134"/>
      <c r="F74" s="135"/>
      <c r="G74" s="136"/>
      <c r="L74" s="67" t="str">
        <f t="shared" si="3"/>
        <v/>
      </c>
      <c r="M74" s="67" t="str">
        <f t="shared" si="5"/>
        <v/>
      </c>
      <c r="N74" s="67" t="str">
        <f t="shared" si="4"/>
        <v/>
      </c>
    </row>
    <row r="75" spans="1:14">
      <c r="A75" s="133"/>
      <c r="B75" s="134"/>
      <c r="C75" s="134"/>
      <c r="D75" s="134"/>
      <c r="E75" s="134"/>
      <c r="F75" s="135"/>
      <c r="G75" s="136"/>
      <c r="L75" s="67" t="str">
        <f t="shared" si="3"/>
        <v/>
      </c>
      <c r="M75" s="67" t="str">
        <f t="shared" si="5"/>
        <v/>
      </c>
      <c r="N75" s="67" t="str">
        <f t="shared" si="4"/>
        <v/>
      </c>
    </row>
    <row r="76" spans="1:14">
      <c r="A76" s="133"/>
      <c r="B76" s="134"/>
      <c r="C76" s="134"/>
      <c r="D76" s="134"/>
      <c r="E76" s="134"/>
      <c r="F76" s="135"/>
      <c r="G76" s="136"/>
      <c r="L76" s="67" t="str">
        <f t="shared" si="3"/>
        <v/>
      </c>
      <c r="M76" s="67" t="str">
        <f t="shared" si="5"/>
        <v/>
      </c>
      <c r="N76" s="67" t="str">
        <f t="shared" si="4"/>
        <v/>
      </c>
    </row>
    <row r="77" spans="1:14">
      <c r="A77" s="133"/>
      <c r="B77" s="134"/>
      <c r="C77" s="134"/>
      <c r="D77" s="134"/>
      <c r="E77" s="134"/>
      <c r="F77" s="135"/>
      <c r="G77" s="136"/>
      <c r="L77" s="67" t="str">
        <f t="shared" si="3"/>
        <v/>
      </c>
      <c r="M77" s="67" t="str">
        <f t="shared" si="5"/>
        <v/>
      </c>
      <c r="N77" s="67" t="str">
        <f t="shared" si="4"/>
        <v/>
      </c>
    </row>
    <row r="78" spans="1:14">
      <c r="A78" s="133"/>
      <c r="B78" s="134"/>
      <c r="C78" s="134"/>
      <c r="D78" s="134"/>
      <c r="E78" s="134"/>
      <c r="F78" s="135"/>
      <c r="G78" s="136"/>
      <c r="L78" s="67" t="str">
        <f t="shared" si="3"/>
        <v/>
      </c>
      <c r="M78" s="67" t="str">
        <f t="shared" si="5"/>
        <v/>
      </c>
      <c r="N78" s="67" t="str">
        <f t="shared" si="4"/>
        <v/>
      </c>
    </row>
    <row r="79" spans="1:14">
      <c r="A79" s="133"/>
      <c r="B79" s="134"/>
      <c r="C79" s="134"/>
      <c r="D79" s="134"/>
      <c r="E79" s="134"/>
      <c r="F79" s="135"/>
      <c r="G79" s="136"/>
      <c r="L79" s="67" t="str">
        <f t="shared" si="3"/>
        <v/>
      </c>
      <c r="M79" s="67" t="str">
        <f t="shared" si="5"/>
        <v/>
      </c>
      <c r="N79" s="67" t="str">
        <f t="shared" si="4"/>
        <v/>
      </c>
    </row>
    <row r="80" spans="1:14">
      <c r="A80" s="133"/>
      <c r="B80" s="134"/>
      <c r="C80" s="134"/>
      <c r="D80" s="134"/>
      <c r="E80" s="134"/>
      <c r="F80" s="135"/>
      <c r="G80" s="136"/>
      <c r="L80" s="67" t="str">
        <f t="shared" si="3"/>
        <v/>
      </c>
      <c r="M80" s="67" t="str">
        <f t="shared" si="5"/>
        <v/>
      </c>
      <c r="N80" s="67" t="str">
        <f t="shared" si="4"/>
        <v/>
      </c>
    </row>
    <row r="81" spans="1:14">
      <c r="A81" s="133"/>
      <c r="B81" s="134"/>
      <c r="C81" s="134"/>
      <c r="D81" s="134"/>
      <c r="E81" s="134"/>
      <c r="F81" s="135"/>
      <c r="G81" s="136"/>
      <c r="L81" s="67" t="str">
        <f t="shared" si="3"/>
        <v/>
      </c>
      <c r="M81" s="67" t="str">
        <f t="shared" si="5"/>
        <v/>
      </c>
      <c r="N81" s="67" t="str">
        <f t="shared" si="4"/>
        <v/>
      </c>
    </row>
    <row r="82" spans="1:14">
      <c r="A82" s="133"/>
      <c r="B82" s="134"/>
      <c r="C82" s="134"/>
      <c r="D82" s="134"/>
      <c r="E82" s="134"/>
      <c r="F82" s="135"/>
      <c r="G82" s="136"/>
      <c r="L82" s="67" t="str">
        <f t="shared" si="3"/>
        <v/>
      </c>
      <c r="M82" s="67" t="str">
        <f t="shared" si="5"/>
        <v/>
      </c>
      <c r="N82" s="67" t="str">
        <f t="shared" si="4"/>
        <v/>
      </c>
    </row>
    <row r="83" spans="1:14">
      <c r="A83" s="133"/>
      <c r="B83" s="134"/>
      <c r="C83" s="134"/>
      <c r="D83" s="134"/>
      <c r="E83" s="134"/>
      <c r="F83" s="135"/>
      <c r="G83" s="136"/>
      <c r="L83" s="67" t="str">
        <f t="shared" si="3"/>
        <v/>
      </c>
      <c r="M83" s="67" t="str">
        <f t="shared" si="5"/>
        <v/>
      </c>
      <c r="N83" s="67" t="str">
        <f t="shared" si="4"/>
        <v/>
      </c>
    </row>
    <row r="84" spans="1:14">
      <c r="A84" s="133"/>
      <c r="B84" s="134"/>
      <c r="C84" s="134"/>
      <c r="D84" s="134"/>
      <c r="E84" s="134"/>
      <c r="F84" s="135"/>
      <c r="G84" s="136"/>
      <c r="L84" s="67" t="str">
        <f t="shared" si="3"/>
        <v/>
      </c>
      <c r="M84" s="67" t="str">
        <f t="shared" si="5"/>
        <v/>
      </c>
      <c r="N84" s="67" t="str">
        <f t="shared" si="4"/>
        <v/>
      </c>
    </row>
    <row r="85" spans="1:14">
      <c r="A85" s="133"/>
      <c r="B85" s="134"/>
      <c r="C85" s="134"/>
      <c r="D85" s="134"/>
      <c r="E85" s="134"/>
      <c r="F85" s="135"/>
      <c r="G85" s="136"/>
      <c r="L85" s="67" t="str">
        <f t="shared" si="3"/>
        <v/>
      </c>
      <c r="M85" s="67" t="str">
        <f t="shared" si="5"/>
        <v/>
      </c>
      <c r="N85" s="67" t="str">
        <f t="shared" si="4"/>
        <v/>
      </c>
    </row>
    <row r="86" spans="1:14">
      <c r="A86" s="133"/>
      <c r="B86" s="134"/>
      <c r="C86" s="134"/>
      <c r="D86" s="134"/>
      <c r="E86" s="134"/>
      <c r="F86" s="135"/>
      <c r="G86" s="136"/>
      <c r="L86" s="67" t="str">
        <f t="shared" si="3"/>
        <v/>
      </c>
      <c r="M86" s="67" t="str">
        <f t="shared" si="5"/>
        <v/>
      </c>
      <c r="N86" s="67" t="str">
        <f t="shared" si="4"/>
        <v/>
      </c>
    </row>
    <row r="87" spans="1:14">
      <c r="A87" s="133"/>
      <c r="B87" s="134"/>
      <c r="C87" s="134"/>
      <c r="D87" s="134"/>
      <c r="E87" s="134"/>
      <c r="F87" s="135"/>
      <c r="G87" s="136"/>
      <c r="L87" s="67" t="str">
        <f t="shared" si="3"/>
        <v/>
      </c>
      <c r="M87" s="67" t="str">
        <f t="shared" si="5"/>
        <v/>
      </c>
      <c r="N87" s="67" t="str">
        <f t="shared" si="4"/>
        <v/>
      </c>
    </row>
    <row r="88" spans="1:14">
      <c r="A88" s="133"/>
      <c r="B88" s="134"/>
      <c r="C88" s="134"/>
      <c r="D88" s="134"/>
      <c r="E88" s="134"/>
      <c r="F88" s="135"/>
      <c r="G88" s="136"/>
      <c r="L88" s="67" t="str">
        <f t="shared" si="3"/>
        <v/>
      </c>
      <c r="M88" s="67" t="str">
        <f t="shared" si="5"/>
        <v/>
      </c>
      <c r="N88" s="67" t="str">
        <f t="shared" si="4"/>
        <v/>
      </c>
    </row>
    <row r="89" spans="1:14">
      <c r="A89" s="133"/>
      <c r="B89" s="134"/>
      <c r="C89" s="134"/>
      <c r="D89" s="134"/>
      <c r="E89" s="134"/>
      <c r="F89" s="135"/>
      <c r="G89" s="136"/>
      <c r="L89" s="67" t="str">
        <f t="shared" si="3"/>
        <v/>
      </c>
      <c r="M89" s="67" t="str">
        <f t="shared" si="5"/>
        <v/>
      </c>
      <c r="N89" s="67" t="str">
        <f t="shared" si="4"/>
        <v/>
      </c>
    </row>
    <row r="90" spans="1:14">
      <c r="A90" s="133"/>
      <c r="B90" s="134"/>
      <c r="C90" s="134"/>
      <c r="D90" s="134"/>
      <c r="E90" s="134"/>
      <c r="F90" s="135"/>
      <c r="G90" s="136"/>
      <c r="L90" s="67" t="str">
        <f t="shared" si="3"/>
        <v/>
      </c>
      <c r="M90" s="67" t="str">
        <f t="shared" si="5"/>
        <v/>
      </c>
      <c r="N90" s="67" t="str">
        <f t="shared" si="4"/>
        <v/>
      </c>
    </row>
    <row r="91" spans="1:14">
      <c r="A91" s="133"/>
      <c r="B91" s="134"/>
      <c r="C91" s="134"/>
      <c r="D91" s="134"/>
      <c r="E91" s="134"/>
      <c r="F91" s="135"/>
      <c r="G91" s="136"/>
      <c r="L91" s="67" t="str">
        <f t="shared" si="3"/>
        <v/>
      </c>
      <c r="M91" s="67" t="str">
        <f t="shared" si="5"/>
        <v/>
      </c>
      <c r="N91" s="67" t="str">
        <f t="shared" si="4"/>
        <v/>
      </c>
    </row>
    <row r="92" spans="1:14">
      <c r="A92" s="133"/>
      <c r="B92" s="134"/>
      <c r="C92" s="134"/>
      <c r="D92" s="134"/>
      <c r="E92" s="134"/>
      <c r="F92" s="135"/>
      <c r="G92" s="136"/>
      <c r="L92" s="67" t="str">
        <f t="shared" si="3"/>
        <v/>
      </c>
      <c r="M92" s="67" t="str">
        <f t="shared" si="5"/>
        <v/>
      </c>
      <c r="N92" s="67" t="str">
        <f t="shared" si="4"/>
        <v/>
      </c>
    </row>
    <row r="93" spans="1:14">
      <c r="A93" s="133"/>
      <c r="B93" s="134"/>
      <c r="C93" s="134"/>
      <c r="D93" s="134"/>
      <c r="E93" s="134"/>
      <c r="F93" s="135"/>
      <c r="G93" s="136"/>
      <c r="L93" s="67" t="str">
        <f t="shared" si="3"/>
        <v/>
      </c>
      <c r="M93" s="67" t="str">
        <f t="shared" si="5"/>
        <v/>
      </c>
      <c r="N93" s="67" t="str">
        <f t="shared" si="4"/>
        <v/>
      </c>
    </row>
    <row r="94" spans="1:14">
      <c r="A94" s="133"/>
      <c r="B94" s="134"/>
      <c r="C94" s="134"/>
      <c r="D94" s="134"/>
      <c r="E94" s="134"/>
      <c r="F94" s="135"/>
      <c r="G94" s="136"/>
      <c r="L94" s="67" t="str">
        <f t="shared" si="3"/>
        <v/>
      </c>
      <c r="M94" s="67" t="str">
        <f t="shared" si="5"/>
        <v/>
      </c>
      <c r="N94" s="67" t="str">
        <f t="shared" si="4"/>
        <v/>
      </c>
    </row>
    <row r="95" spans="1:14">
      <c r="A95" s="133"/>
      <c r="B95" s="134"/>
      <c r="C95" s="134"/>
      <c r="D95" s="134"/>
      <c r="E95" s="134"/>
      <c r="F95" s="135"/>
      <c r="G95" s="136"/>
      <c r="L95" s="67" t="str">
        <f t="shared" si="3"/>
        <v/>
      </c>
      <c r="M95" s="67" t="str">
        <f t="shared" si="5"/>
        <v/>
      </c>
      <c r="N95" s="67" t="str">
        <f t="shared" si="4"/>
        <v/>
      </c>
    </row>
    <row r="96" spans="1:14">
      <c r="A96" s="133"/>
      <c r="B96" s="134"/>
      <c r="C96" s="134"/>
      <c r="D96" s="134"/>
      <c r="E96" s="134"/>
      <c r="F96" s="135"/>
      <c r="G96" s="136"/>
      <c r="L96" s="67" t="str">
        <f t="shared" si="3"/>
        <v/>
      </c>
      <c r="M96" s="67" t="str">
        <f t="shared" si="5"/>
        <v/>
      </c>
      <c r="N96" s="67" t="str">
        <f t="shared" si="4"/>
        <v/>
      </c>
    </row>
    <row r="97" spans="1:14">
      <c r="A97" s="133"/>
      <c r="B97" s="134"/>
      <c r="C97" s="134"/>
      <c r="D97" s="134"/>
      <c r="E97" s="134"/>
      <c r="F97" s="135"/>
      <c r="G97" s="136"/>
      <c r="L97" s="67" t="str">
        <f t="shared" si="3"/>
        <v/>
      </c>
      <c r="M97" s="67" t="str">
        <f t="shared" si="5"/>
        <v/>
      </c>
      <c r="N97" s="67" t="str">
        <f t="shared" si="4"/>
        <v/>
      </c>
    </row>
    <row r="98" spans="1:14">
      <c r="A98" s="133"/>
      <c r="B98" s="134"/>
      <c r="C98" s="134"/>
      <c r="D98" s="134"/>
      <c r="E98" s="134"/>
      <c r="F98" s="135"/>
      <c r="G98" s="136"/>
      <c r="L98" s="67" t="str">
        <f t="shared" si="3"/>
        <v/>
      </c>
      <c r="M98" s="67" t="str">
        <f t="shared" si="5"/>
        <v/>
      </c>
      <c r="N98" s="67" t="str">
        <f t="shared" si="4"/>
        <v/>
      </c>
    </row>
    <row r="99" spans="1:14">
      <c r="A99" s="133"/>
      <c r="B99" s="134"/>
      <c r="C99" s="134"/>
      <c r="D99" s="134"/>
      <c r="E99" s="134"/>
      <c r="F99" s="135"/>
      <c r="G99" s="136"/>
      <c r="L99" s="67" t="str">
        <f t="shared" si="3"/>
        <v/>
      </c>
      <c r="M99" s="67" t="str">
        <f t="shared" si="5"/>
        <v/>
      </c>
      <c r="N99" s="67" t="str">
        <f t="shared" si="4"/>
        <v/>
      </c>
    </row>
    <row r="100" spans="1:14">
      <c r="A100" s="133"/>
      <c r="B100" s="134"/>
      <c r="C100" s="134"/>
      <c r="D100" s="134"/>
      <c r="E100" s="134"/>
      <c r="F100" s="135"/>
      <c r="G100" s="136"/>
      <c r="L100" s="67" t="str">
        <f t="shared" si="3"/>
        <v/>
      </c>
      <c r="M100" s="67" t="str">
        <f t="shared" si="5"/>
        <v/>
      </c>
      <c r="N100" s="67" t="str">
        <f t="shared" si="4"/>
        <v/>
      </c>
    </row>
    <row r="101" spans="1:14">
      <c r="A101" s="133"/>
      <c r="B101" s="134"/>
      <c r="C101" s="134"/>
      <c r="D101" s="134"/>
      <c r="E101" s="134"/>
      <c r="F101" s="135"/>
      <c r="G101" s="136"/>
      <c r="L101" s="67" t="str">
        <f t="shared" si="3"/>
        <v/>
      </c>
      <c r="M101" s="67" t="str">
        <f t="shared" si="5"/>
        <v/>
      </c>
      <c r="N101" s="67" t="str">
        <f t="shared" si="4"/>
        <v/>
      </c>
    </row>
    <row r="102" spans="1:14">
      <c r="A102" s="133"/>
      <c r="B102" s="134"/>
      <c r="C102" s="134"/>
      <c r="D102" s="134"/>
      <c r="E102" s="134"/>
      <c r="F102" s="135"/>
      <c r="G102" s="136"/>
      <c r="L102" s="67" t="str">
        <f t="shared" si="3"/>
        <v/>
      </c>
      <c r="M102" s="67" t="str">
        <f t="shared" si="5"/>
        <v/>
      </c>
      <c r="N102" s="67" t="str">
        <f t="shared" si="4"/>
        <v/>
      </c>
    </row>
    <row r="103" spans="1:14">
      <c r="A103" s="133"/>
      <c r="B103" s="134"/>
      <c r="C103" s="134"/>
      <c r="D103" s="134"/>
      <c r="E103" s="134"/>
      <c r="F103" s="135"/>
      <c r="G103" s="136"/>
      <c r="L103" s="67" t="str">
        <f t="shared" si="3"/>
        <v/>
      </c>
      <c r="M103" s="67" t="str">
        <f t="shared" si="5"/>
        <v/>
      </c>
      <c r="N103" s="67" t="str">
        <f t="shared" si="4"/>
        <v/>
      </c>
    </row>
    <row r="104" spans="1:14">
      <c r="A104" s="133"/>
      <c r="B104" s="134"/>
      <c r="C104" s="134"/>
      <c r="D104" s="134"/>
      <c r="E104" s="134"/>
      <c r="F104" s="135"/>
      <c r="G104" s="136"/>
      <c r="L104" s="67" t="str">
        <f t="shared" si="3"/>
        <v/>
      </c>
      <c r="M104" s="67" t="str">
        <f t="shared" si="5"/>
        <v/>
      </c>
      <c r="N104" s="67" t="str">
        <f t="shared" si="4"/>
        <v/>
      </c>
    </row>
    <row r="105" spans="1:14">
      <c r="A105" s="133"/>
      <c r="B105" s="134"/>
      <c r="C105" s="134"/>
      <c r="D105" s="134"/>
      <c r="E105" s="134"/>
      <c r="F105" s="135"/>
      <c r="G105" s="136"/>
      <c r="L105" s="67" t="str">
        <f t="shared" si="3"/>
        <v/>
      </c>
      <c r="M105" s="67" t="str">
        <f t="shared" si="5"/>
        <v/>
      </c>
      <c r="N105" s="67" t="str">
        <f t="shared" si="4"/>
        <v/>
      </c>
    </row>
    <row r="106" spans="1:14">
      <c r="A106" s="133"/>
      <c r="B106" s="134"/>
      <c r="C106" s="134"/>
      <c r="D106" s="134"/>
      <c r="E106" s="134"/>
      <c r="F106" s="135"/>
      <c r="G106" s="136"/>
      <c r="L106" s="67" t="str">
        <f t="shared" si="3"/>
        <v/>
      </c>
      <c r="M106" s="67" t="str">
        <f t="shared" si="5"/>
        <v/>
      </c>
      <c r="N106" s="67" t="str">
        <f t="shared" si="4"/>
        <v/>
      </c>
    </row>
    <row r="107" spans="1:14">
      <c r="A107" s="133"/>
      <c r="B107" s="134"/>
      <c r="C107" s="134"/>
      <c r="D107" s="134"/>
      <c r="E107" s="134"/>
      <c r="F107" s="135"/>
      <c r="G107" s="136"/>
      <c r="L107" s="67" t="str">
        <f t="shared" si="3"/>
        <v/>
      </c>
      <c r="M107" s="67" t="str">
        <f t="shared" si="5"/>
        <v/>
      </c>
      <c r="N107" s="67" t="str">
        <f t="shared" si="4"/>
        <v/>
      </c>
    </row>
    <row r="108" spans="1:14">
      <c r="A108" s="133"/>
      <c r="B108" s="134"/>
      <c r="C108" s="134"/>
      <c r="D108" s="134"/>
      <c r="E108" s="134"/>
      <c r="F108" s="135"/>
      <c r="G108" s="136"/>
      <c r="L108" s="67" t="str">
        <f t="shared" si="3"/>
        <v/>
      </c>
      <c r="M108" s="67" t="str">
        <f t="shared" si="5"/>
        <v/>
      </c>
      <c r="N108" s="67" t="str">
        <f t="shared" si="4"/>
        <v/>
      </c>
    </row>
    <row r="109" spans="1:14">
      <c r="A109" s="133"/>
      <c r="B109" s="134"/>
      <c r="C109" s="134"/>
      <c r="D109" s="134"/>
      <c r="E109" s="134"/>
      <c r="F109" s="135"/>
      <c r="G109" s="136"/>
      <c r="L109" s="67" t="str">
        <f t="shared" si="3"/>
        <v/>
      </c>
      <c r="M109" s="67" t="str">
        <f t="shared" si="5"/>
        <v/>
      </c>
      <c r="N109" s="67" t="str">
        <f t="shared" si="4"/>
        <v/>
      </c>
    </row>
    <row r="110" spans="1:14">
      <c r="A110" s="133"/>
      <c r="B110" s="134"/>
      <c r="C110" s="134"/>
      <c r="D110" s="134"/>
      <c r="E110" s="134"/>
      <c r="F110" s="135"/>
      <c r="G110" s="136"/>
      <c r="L110" s="67" t="str">
        <f t="shared" si="3"/>
        <v/>
      </c>
      <c r="M110" s="67" t="str">
        <f t="shared" si="5"/>
        <v/>
      </c>
      <c r="N110" s="67" t="str">
        <f t="shared" si="4"/>
        <v/>
      </c>
    </row>
    <row r="111" spans="1:14">
      <c r="A111" s="133"/>
      <c r="B111" s="134"/>
      <c r="C111" s="134"/>
      <c r="D111" s="134"/>
      <c r="E111" s="134"/>
      <c r="F111" s="135"/>
      <c r="G111" s="136"/>
      <c r="L111" s="67" t="str">
        <f t="shared" si="3"/>
        <v/>
      </c>
      <c r="M111" s="67" t="str">
        <f t="shared" si="5"/>
        <v/>
      </c>
      <c r="N111" s="67" t="str">
        <f t="shared" si="4"/>
        <v/>
      </c>
    </row>
    <row r="112" spans="1:14">
      <c r="A112" s="133"/>
      <c r="B112" s="134"/>
      <c r="C112" s="134"/>
      <c r="D112" s="134"/>
      <c r="E112" s="134"/>
      <c r="F112" s="135"/>
      <c r="G112" s="136"/>
      <c r="L112" s="67" t="str">
        <f t="shared" si="3"/>
        <v/>
      </c>
      <c r="M112" s="67" t="str">
        <f t="shared" si="5"/>
        <v/>
      </c>
      <c r="N112" s="67" t="str">
        <f t="shared" si="4"/>
        <v/>
      </c>
    </row>
    <row r="113" spans="1:14">
      <c r="A113" s="133"/>
      <c r="B113" s="134"/>
      <c r="C113" s="134"/>
      <c r="D113" s="134"/>
      <c r="E113" s="134"/>
      <c r="F113" s="135"/>
      <c r="G113" s="136"/>
      <c r="L113" s="67" t="str">
        <f t="shared" si="3"/>
        <v/>
      </c>
      <c r="M113" s="67" t="str">
        <f t="shared" si="5"/>
        <v/>
      </c>
      <c r="N113" s="67" t="str">
        <f t="shared" si="4"/>
        <v/>
      </c>
    </row>
    <row r="114" spans="1:14">
      <c r="A114" s="133"/>
      <c r="B114" s="134"/>
      <c r="C114" s="134"/>
      <c r="D114" s="134"/>
      <c r="E114" s="134"/>
      <c r="F114" s="135"/>
      <c r="G114" s="136"/>
      <c r="L114" s="67" t="str">
        <f t="shared" si="3"/>
        <v/>
      </c>
      <c r="M114" s="67" t="str">
        <f t="shared" si="5"/>
        <v/>
      </c>
      <c r="N114" s="67" t="str">
        <f t="shared" si="4"/>
        <v/>
      </c>
    </row>
    <row r="115" spans="1:14">
      <c r="A115" s="133"/>
      <c r="B115" s="134"/>
      <c r="C115" s="134"/>
      <c r="D115" s="134"/>
      <c r="E115" s="134"/>
      <c r="F115" s="135"/>
      <c r="G115" s="136"/>
      <c r="L115" s="67" t="str">
        <f t="shared" si="3"/>
        <v/>
      </c>
      <c r="M115" s="67" t="str">
        <f t="shared" si="5"/>
        <v/>
      </c>
      <c r="N115" s="67" t="str">
        <f t="shared" si="4"/>
        <v/>
      </c>
    </row>
    <row r="116" spans="1:14">
      <c r="A116" s="133"/>
      <c r="B116" s="134"/>
      <c r="C116" s="134"/>
      <c r="D116" s="134"/>
      <c r="E116" s="134"/>
      <c r="F116" s="135"/>
      <c r="G116" s="136"/>
      <c r="L116" s="67" t="str">
        <f t="shared" si="3"/>
        <v/>
      </c>
      <c r="M116" s="67" t="str">
        <f t="shared" si="5"/>
        <v/>
      </c>
      <c r="N116" s="67" t="str">
        <f t="shared" si="4"/>
        <v/>
      </c>
    </row>
    <row r="117" spans="1:14">
      <c r="A117" s="133"/>
      <c r="B117" s="134"/>
      <c r="C117" s="134"/>
      <c r="D117" s="134"/>
      <c r="E117" s="134"/>
      <c r="F117" s="135"/>
      <c r="G117" s="136"/>
      <c r="L117" s="67" t="str">
        <f t="shared" si="3"/>
        <v/>
      </c>
      <c r="M117" s="67" t="str">
        <f t="shared" si="5"/>
        <v/>
      </c>
      <c r="N117" s="67" t="str">
        <f t="shared" si="4"/>
        <v/>
      </c>
    </row>
    <row r="118" spans="1:14">
      <c r="A118" s="133"/>
      <c r="B118" s="134"/>
      <c r="C118" s="134"/>
      <c r="D118" s="134"/>
      <c r="E118" s="134"/>
      <c r="F118" s="135"/>
      <c r="G118" s="136"/>
      <c r="L118" s="67" t="str">
        <f t="shared" si="3"/>
        <v/>
      </c>
      <c r="M118" s="67" t="str">
        <f t="shared" si="5"/>
        <v/>
      </c>
      <c r="N118" s="67" t="str">
        <f t="shared" si="4"/>
        <v/>
      </c>
    </row>
    <row r="119" spans="1:14">
      <c r="A119" s="133"/>
      <c r="B119" s="134"/>
      <c r="C119" s="134"/>
      <c r="D119" s="134"/>
      <c r="E119" s="134"/>
      <c r="F119" s="135"/>
      <c r="G119" s="136"/>
      <c r="L119" s="67" t="str">
        <f t="shared" si="3"/>
        <v/>
      </c>
      <c r="M119" s="67" t="str">
        <f t="shared" si="5"/>
        <v/>
      </c>
      <c r="N119" s="67" t="str">
        <f t="shared" si="4"/>
        <v/>
      </c>
    </row>
    <row r="120" spans="1:14">
      <c r="A120" s="133"/>
      <c r="B120" s="134"/>
      <c r="C120" s="134"/>
      <c r="D120" s="134"/>
      <c r="E120" s="134"/>
      <c r="F120" s="135"/>
      <c r="G120" s="136"/>
      <c r="L120" s="67" t="str">
        <f t="shared" si="3"/>
        <v/>
      </c>
      <c r="M120" s="67" t="str">
        <f t="shared" si="5"/>
        <v/>
      </c>
      <c r="N120" s="67" t="str">
        <f t="shared" si="4"/>
        <v/>
      </c>
    </row>
    <row r="121" spans="1:14">
      <c r="A121" s="133"/>
      <c r="B121" s="134"/>
      <c r="C121" s="134"/>
      <c r="D121" s="134"/>
      <c r="E121" s="134"/>
      <c r="F121" s="135"/>
      <c r="G121" s="136"/>
      <c r="L121" s="67" t="str">
        <f t="shared" si="3"/>
        <v/>
      </c>
      <c r="M121" s="67" t="str">
        <f t="shared" si="5"/>
        <v/>
      </c>
      <c r="N121" s="67" t="str">
        <f t="shared" si="4"/>
        <v/>
      </c>
    </row>
    <row r="122" spans="1:14">
      <c r="A122" s="133"/>
      <c r="B122" s="134"/>
      <c r="C122" s="134"/>
      <c r="D122" s="134"/>
      <c r="E122" s="134"/>
      <c r="F122" s="135"/>
      <c r="G122" s="136"/>
      <c r="L122" s="67" t="str">
        <f t="shared" si="3"/>
        <v/>
      </c>
      <c r="M122" s="67" t="str">
        <f t="shared" si="5"/>
        <v/>
      </c>
      <c r="N122" s="67" t="str">
        <f t="shared" si="4"/>
        <v/>
      </c>
    </row>
    <row r="123" spans="1:14">
      <c r="A123" s="133"/>
      <c r="B123" s="134"/>
      <c r="C123" s="134"/>
      <c r="D123" s="134"/>
      <c r="E123" s="134"/>
      <c r="F123" s="135"/>
      <c r="G123" s="136"/>
      <c r="L123" s="67" t="str">
        <f t="shared" si="3"/>
        <v/>
      </c>
      <c r="M123" s="67" t="str">
        <f t="shared" si="5"/>
        <v/>
      </c>
      <c r="N123" s="67" t="str">
        <f t="shared" si="4"/>
        <v/>
      </c>
    </row>
    <row r="124" spans="1:14">
      <c r="A124" s="133"/>
      <c r="B124" s="134"/>
      <c r="C124" s="134"/>
      <c r="D124" s="134"/>
      <c r="E124" s="134"/>
      <c r="F124" s="135"/>
      <c r="G124" s="136"/>
      <c r="L124" s="67" t="str">
        <f t="shared" si="3"/>
        <v/>
      </c>
      <c r="M124" s="67" t="str">
        <f t="shared" si="5"/>
        <v/>
      </c>
      <c r="N124" s="67" t="str">
        <f t="shared" si="4"/>
        <v/>
      </c>
    </row>
    <row r="125" spans="1:14">
      <c r="A125" s="133"/>
      <c r="B125" s="134"/>
      <c r="C125" s="134"/>
      <c r="D125" s="134"/>
      <c r="E125" s="134"/>
      <c r="F125" s="135"/>
      <c r="G125" s="136"/>
      <c r="L125" s="67" t="str">
        <f t="shared" si="3"/>
        <v/>
      </c>
      <c r="M125" s="67" t="str">
        <f t="shared" si="5"/>
        <v/>
      </c>
      <c r="N125" s="67" t="str">
        <f t="shared" si="4"/>
        <v/>
      </c>
    </row>
    <row r="126" spans="1:14">
      <c r="A126" s="133"/>
      <c r="B126" s="134"/>
      <c r="C126" s="134"/>
      <c r="D126" s="134"/>
      <c r="E126" s="134"/>
      <c r="F126" s="135"/>
      <c r="G126" s="136"/>
      <c r="L126" s="67" t="str">
        <f t="shared" si="3"/>
        <v/>
      </c>
      <c r="M126" s="67" t="str">
        <f t="shared" si="5"/>
        <v/>
      </c>
      <c r="N126" s="67" t="str">
        <f t="shared" si="4"/>
        <v/>
      </c>
    </row>
    <row r="127" spans="1:14">
      <c r="A127" s="133"/>
      <c r="B127" s="134"/>
      <c r="C127" s="134"/>
      <c r="D127" s="134"/>
      <c r="E127" s="134"/>
      <c r="F127" s="135"/>
      <c r="G127" s="136"/>
      <c r="L127" s="67" t="str">
        <f t="shared" si="3"/>
        <v/>
      </c>
      <c r="M127" s="67" t="str">
        <f t="shared" si="5"/>
        <v/>
      </c>
      <c r="N127" s="67" t="str">
        <f t="shared" si="4"/>
        <v/>
      </c>
    </row>
    <row r="128" spans="1:14">
      <c r="A128" s="133"/>
      <c r="B128" s="134"/>
      <c r="C128" s="134"/>
      <c r="D128" s="134"/>
      <c r="E128" s="134"/>
      <c r="F128" s="135"/>
      <c r="G128" s="136"/>
      <c r="L128" s="67" t="str">
        <f t="shared" si="3"/>
        <v/>
      </c>
      <c r="M128" s="67" t="str">
        <f t="shared" si="5"/>
        <v/>
      </c>
      <c r="N128" s="67" t="str">
        <f t="shared" si="4"/>
        <v/>
      </c>
    </row>
    <row r="129" spans="1:14">
      <c r="A129" s="133"/>
      <c r="B129" s="134"/>
      <c r="C129" s="134"/>
      <c r="D129" s="134"/>
      <c r="E129" s="134"/>
      <c r="F129" s="135"/>
      <c r="G129" s="136"/>
      <c r="L129" s="67" t="str">
        <f t="shared" si="3"/>
        <v/>
      </c>
      <c r="M129" s="67" t="str">
        <f t="shared" si="5"/>
        <v/>
      </c>
      <c r="N129" s="67" t="str">
        <f t="shared" si="4"/>
        <v/>
      </c>
    </row>
    <row r="130" spans="1:14">
      <c r="A130" s="133"/>
      <c r="B130" s="134"/>
      <c r="C130" s="134"/>
      <c r="D130" s="134"/>
      <c r="E130" s="134"/>
      <c r="F130" s="135"/>
      <c r="G130" s="136"/>
      <c r="L130" s="67" t="str">
        <f t="shared" si="3"/>
        <v/>
      </c>
      <c r="M130" s="67" t="str">
        <f t="shared" si="5"/>
        <v/>
      </c>
      <c r="N130" s="67" t="str">
        <f t="shared" si="4"/>
        <v/>
      </c>
    </row>
    <row r="131" spans="1:14">
      <c r="A131" s="133"/>
      <c r="B131" s="134"/>
      <c r="C131" s="134"/>
      <c r="D131" s="134"/>
      <c r="E131" s="134"/>
      <c r="F131" s="135"/>
      <c r="G131" s="136"/>
      <c r="L131" s="67" t="str">
        <f t="shared" ref="L131:L194" si="6">IF(E131="","",LOGNORMDIST(E131,J$10,J$11))</f>
        <v/>
      </c>
      <c r="M131" s="67" t="str">
        <f t="shared" si="5"/>
        <v/>
      </c>
      <c r="N131" s="67" t="str">
        <f t="shared" ref="N131:N194" si="7">IF(L131="","",POWER(F131-M131,2) / M131)</f>
        <v/>
      </c>
    </row>
    <row r="132" spans="1:14">
      <c r="A132" s="133"/>
      <c r="B132" s="134"/>
      <c r="C132" s="134"/>
      <c r="D132" s="134"/>
      <c r="E132" s="134"/>
      <c r="F132" s="135"/>
      <c r="G132" s="136"/>
      <c r="L132" s="67" t="str">
        <f t="shared" si="6"/>
        <v/>
      </c>
      <c r="M132" s="67" t="str">
        <f t="shared" ref="M132:M195" si="8">IF(L132="","",(L132-L131)*J$3)</f>
        <v/>
      </c>
      <c r="N132" s="67" t="str">
        <f t="shared" si="7"/>
        <v/>
      </c>
    </row>
    <row r="133" spans="1:14">
      <c r="A133" s="133"/>
      <c r="B133" s="134"/>
      <c r="C133" s="134"/>
      <c r="D133" s="134"/>
      <c r="E133" s="134"/>
      <c r="F133" s="135"/>
      <c r="G133" s="136"/>
      <c r="L133" s="67" t="str">
        <f t="shared" si="6"/>
        <v/>
      </c>
      <c r="M133" s="67" t="str">
        <f t="shared" si="8"/>
        <v/>
      </c>
      <c r="N133" s="67" t="str">
        <f t="shared" si="7"/>
        <v/>
      </c>
    </row>
    <row r="134" spans="1:14">
      <c r="A134" s="133"/>
      <c r="B134" s="134"/>
      <c r="C134" s="134"/>
      <c r="D134" s="134"/>
      <c r="E134" s="134"/>
      <c r="F134" s="135"/>
      <c r="G134" s="136"/>
      <c r="L134" s="67" t="str">
        <f t="shared" si="6"/>
        <v/>
      </c>
      <c r="M134" s="67" t="str">
        <f t="shared" si="8"/>
        <v/>
      </c>
      <c r="N134" s="67" t="str">
        <f t="shared" si="7"/>
        <v/>
      </c>
    </row>
    <row r="135" spans="1:14">
      <c r="A135" s="133"/>
      <c r="B135" s="134"/>
      <c r="C135" s="134"/>
      <c r="D135" s="134"/>
      <c r="E135" s="134"/>
      <c r="F135" s="135"/>
      <c r="G135" s="136"/>
      <c r="L135" s="67" t="str">
        <f t="shared" si="6"/>
        <v/>
      </c>
      <c r="M135" s="67" t="str">
        <f t="shared" si="8"/>
        <v/>
      </c>
      <c r="N135" s="67" t="str">
        <f t="shared" si="7"/>
        <v/>
      </c>
    </row>
    <row r="136" spans="1:14">
      <c r="A136" s="133"/>
      <c r="B136" s="134"/>
      <c r="C136" s="134"/>
      <c r="D136" s="134"/>
      <c r="E136" s="134"/>
      <c r="F136" s="135"/>
      <c r="G136" s="136"/>
      <c r="L136" s="67" t="str">
        <f t="shared" si="6"/>
        <v/>
      </c>
      <c r="M136" s="67" t="str">
        <f t="shared" si="8"/>
        <v/>
      </c>
      <c r="N136" s="67" t="str">
        <f t="shared" si="7"/>
        <v/>
      </c>
    </row>
    <row r="137" spans="1:14">
      <c r="A137" s="133"/>
      <c r="B137" s="134"/>
      <c r="C137" s="134"/>
      <c r="D137" s="134"/>
      <c r="E137" s="134"/>
      <c r="F137" s="135"/>
      <c r="G137" s="136"/>
      <c r="L137" s="67" t="str">
        <f t="shared" si="6"/>
        <v/>
      </c>
      <c r="M137" s="67" t="str">
        <f t="shared" si="8"/>
        <v/>
      </c>
      <c r="N137" s="67" t="str">
        <f t="shared" si="7"/>
        <v/>
      </c>
    </row>
    <row r="138" spans="1:14">
      <c r="A138" s="133"/>
      <c r="B138" s="134"/>
      <c r="C138" s="134"/>
      <c r="D138" s="134"/>
      <c r="E138" s="134"/>
      <c r="F138" s="135"/>
      <c r="G138" s="136"/>
      <c r="L138" s="67" t="str">
        <f t="shared" si="6"/>
        <v/>
      </c>
      <c r="M138" s="67" t="str">
        <f t="shared" si="8"/>
        <v/>
      </c>
      <c r="N138" s="67" t="str">
        <f t="shared" si="7"/>
        <v/>
      </c>
    </row>
    <row r="139" spans="1:14">
      <c r="A139" s="133"/>
      <c r="B139" s="134"/>
      <c r="C139" s="134"/>
      <c r="D139" s="134"/>
      <c r="E139" s="134"/>
      <c r="F139" s="135"/>
      <c r="G139" s="136"/>
      <c r="L139" s="67" t="str">
        <f t="shared" si="6"/>
        <v/>
      </c>
      <c r="M139" s="67" t="str">
        <f t="shared" si="8"/>
        <v/>
      </c>
      <c r="N139" s="67" t="str">
        <f t="shared" si="7"/>
        <v/>
      </c>
    </row>
    <row r="140" spans="1:14">
      <c r="A140" s="133"/>
      <c r="B140" s="134"/>
      <c r="C140" s="134"/>
      <c r="D140" s="134"/>
      <c r="E140" s="134"/>
      <c r="F140" s="135"/>
      <c r="G140" s="136"/>
      <c r="L140" s="67" t="str">
        <f t="shared" si="6"/>
        <v/>
      </c>
      <c r="M140" s="67" t="str">
        <f t="shared" si="8"/>
        <v/>
      </c>
      <c r="N140" s="67" t="str">
        <f t="shared" si="7"/>
        <v/>
      </c>
    </row>
    <row r="141" spans="1:14">
      <c r="A141" s="133"/>
      <c r="B141" s="134"/>
      <c r="C141" s="134"/>
      <c r="D141" s="134"/>
      <c r="E141" s="134"/>
      <c r="F141" s="135"/>
      <c r="G141" s="136"/>
      <c r="L141" s="67" t="str">
        <f t="shared" si="6"/>
        <v/>
      </c>
      <c r="M141" s="67" t="str">
        <f t="shared" si="8"/>
        <v/>
      </c>
      <c r="N141" s="67" t="str">
        <f t="shared" si="7"/>
        <v/>
      </c>
    </row>
    <row r="142" spans="1:14">
      <c r="A142" s="133"/>
      <c r="B142" s="134"/>
      <c r="C142" s="134"/>
      <c r="D142" s="134"/>
      <c r="E142" s="134"/>
      <c r="F142" s="135"/>
      <c r="G142" s="136"/>
      <c r="L142" s="67" t="str">
        <f t="shared" si="6"/>
        <v/>
      </c>
      <c r="M142" s="67" t="str">
        <f t="shared" si="8"/>
        <v/>
      </c>
      <c r="N142" s="67" t="str">
        <f t="shared" si="7"/>
        <v/>
      </c>
    </row>
    <row r="143" spans="1:14">
      <c r="A143" s="133"/>
      <c r="B143" s="134"/>
      <c r="C143" s="134"/>
      <c r="D143" s="134"/>
      <c r="E143" s="134"/>
      <c r="F143" s="135"/>
      <c r="G143" s="136"/>
      <c r="L143" s="67" t="str">
        <f t="shared" si="6"/>
        <v/>
      </c>
      <c r="M143" s="67" t="str">
        <f t="shared" si="8"/>
        <v/>
      </c>
      <c r="N143" s="67" t="str">
        <f t="shared" si="7"/>
        <v/>
      </c>
    </row>
    <row r="144" spans="1:14">
      <c r="A144" s="133"/>
      <c r="B144" s="134"/>
      <c r="C144" s="134"/>
      <c r="D144" s="134"/>
      <c r="E144" s="134"/>
      <c r="F144" s="135"/>
      <c r="G144" s="136"/>
      <c r="L144" s="67" t="str">
        <f t="shared" si="6"/>
        <v/>
      </c>
      <c r="M144" s="67" t="str">
        <f t="shared" si="8"/>
        <v/>
      </c>
      <c r="N144" s="67" t="str">
        <f t="shared" si="7"/>
        <v/>
      </c>
    </row>
    <row r="145" spans="1:14">
      <c r="A145" s="133"/>
      <c r="B145" s="134"/>
      <c r="C145" s="134"/>
      <c r="D145" s="134"/>
      <c r="E145" s="134"/>
      <c r="F145" s="135"/>
      <c r="G145" s="136"/>
      <c r="L145" s="67" t="str">
        <f t="shared" si="6"/>
        <v/>
      </c>
      <c r="M145" s="67" t="str">
        <f t="shared" si="8"/>
        <v/>
      </c>
      <c r="N145" s="67" t="str">
        <f t="shared" si="7"/>
        <v/>
      </c>
    </row>
    <row r="146" spans="1:14">
      <c r="A146" s="133"/>
      <c r="B146" s="134"/>
      <c r="C146" s="134"/>
      <c r="D146" s="134"/>
      <c r="E146" s="134"/>
      <c r="F146" s="135"/>
      <c r="G146" s="136"/>
      <c r="L146" s="67" t="str">
        <f t="shared" si="6"/>
        <v/>
      </c>
      <c r="M146" s="67" t="str">
        <f t="shared" si="8"/>
        <v/>
      </c>
      <c r="N146" s="67" t="str">
        <f t="shared" si="7"/>
        <v/>
      </c>
    </row>
    <row r="147" spans="1:14">
      <c r="A147" s="133"/>
      <c r="B147" s="134"/>
      <c r="C147" s="134"/>
      <c r="D147" s="134"/>
      <c r="E147" s="134"/>
      <c r="F147" s="135"/>
      <c r="G147" s="136"/>
      <c r="L147" s="67" t="str">
        <f t="shared" si="6"/>
        <v/>
      </c>
      <c r="M147" s="67" t="str">
        <f t="shared" si="8"/>
        <v/>
      </c>
      <c r="N147" s="67" t="str">
        <f t="shared" si="7"/>
        <v/>
      </c>
    </row>
    <row r="148" spans="1:14">
      <c r="A148" s="133"/>
      <c r="B148" s="134"/>
      <c r="C148" s="134"/>
      <c r="D148" s="134"/>
      <c r="E148" s="134"/>
      <c r="F148" s="135"/>
      <c r="G148" s="136"/>
      <c r="L148" s="67" t="str">
        <f t="shared" si="6"/>
        <v/>
      </c>
      <c r="M148" s="67" t="str">
        <f t="shared" si="8"/>
        <v/>
      </c>
      <c r="N148" s="67" t="str">
        <f t="shared" si="7"/>
        <v/>
      </c>
    </row>
    <row r="149" spans="1:14">
      <c r="A149" s="133"/>
      <c r="B149" s="134"/>
      <c r="C149" s="134"/>
      <c r="D149" s="134"/>
      <c r="E149" s="134"/>
      <c r="F149" s="135"/>
      <c r="G149" s="136"/>
      <c r="L149" s="67" t="str">
        <f t="shared" si="6"/>
        <v/>
      </c>
      <c r="M149" s="67" t="str">
        <f t="shared" si="8"/>
        <v/>
      </c>
      <c r="N149" s="67" t="str">
        <f t="shared" si="7"/>
        <v/>
      </c>
    </row>
    <row r="150" spans="1:14">
      <c r="A150" s="133"/>
      <c r="B150" s="134"/>
      <c r="C150" s="134"/>
      <c r="D150" s="134"/>
      <c r="E150" s="134"/>
      <c r="F150" s="135"/>
      <c r="G150" s="136"/>
      <c r="L150" s="67" t="str">
        <f t="shared" si="6"/>
        <v/>
      </c>
      <c r="M150" s="67" t="str">
        <f t="shared" si="8"/>
        <v/>
      </c>
      <c r="N150" s="67" t="str">
        <f t="shared" si="7"/>
        <v/>
      </c>
    </row>
    <row r="151" spans="1:14">
      <c r="A151" s="133"/>
      <c r="B151" s="134"/>
      <c r="C151" s="134"/>
      <c r="D151" s="134"/>
      <c r="E151" s="134"/>
      <c r="F151" s="135"/>
      <c r="G151" s="136"/>
      <c r="L151" s="67" t="str">
        <f t="shared" si="6"/>
        <v/>
      </c>
      <c r="M151" s="67" t="str">
        <f t="shared" si="8"/>
        <v/>
      </c>
      <c r="N151" s="67" t="str">
        <f t="shared" si="7"/>
        <v/>
      </c>
    </row>
    <row r="152" spans="1:14">
      <c r="A152" s="133"/>
      <c r="B152" s="134"/>
      <c r="C152" s="134"/>
      <c r="D152" s="134"/>
      <c r="E152" s="134"/>
      <c r="F152" s="135"/>
      <c r="G152" s="136"/>
      <c r="L152" s="67" t="str">
        <f t="shared" si="6"/>
        <v/>
      </c>
      <c r="M152" s="67" t="str">
        <f t="shared" si="8"/>
        <v/>
      </c>
      <c r="N152" s="67" t="str">
        <f t="shared" si="7"/>
        <v/>
      </c>
    </row>
    <row r="153" spans="1:14">
      <c r="A153" s="133"/>
      <c r="B153" s="134"/>
      <c r="C153" s="134"/>
      <c r="D153" s="134"/>
      <c r="E153" s="134"/>
      <c r="F153" s="135"/>
      <c r="G153" s="136"/>
      <c r="L153" s="67" t="str">
        <f t="shared" si="6"/>
        <v/>
      </c>
      <c r="M153" s="67" t="str">
        <f t="shared" si="8"/>
        <v/>
      </c>
      <c r="N153" s="67" t="str">
        <f t="shared" si="7"/>
        <v/>
      </c>
    </row>
    <row r="154" spans="1:14">
      <c r="A154" s="133"/>
      <c r="B154" s="134"/>
      <c r="C154" s="134"/>
      <c r="D154" s="134"/>
      <c r="E154" s="134"/>
      <c r="F154" s="135"/>
      <c r="G154" s="136"/>
      <c r="L154" s="67" t="str">
        <f t="shared" si="6"/>
        <v/>
      </c>
      <c r="M154" s="67" t="str">
        <f t="shared" si="8"/>
        <v/>
      </c>
      <c r="N154" s="67" t="str">
        <f t="shared" si="7"/>
        <v/>
      </c>
    </row>
    <row r="155" spans="1:14">
      <c r="A155" s="133"/>
      <c r="B155" s="134"/>
      <c r="C155" s="134"/>
      <c r="D155" s="134"/>
      <c r="E155" s="134"/>
      <c r="F155" s="135"/>
      <c r="G155" s="136"/>
      <c r="L155" s="67" t="str">
        <f t="shared" si="6"/>
        <v/>
      </c>
      <c r="M155" s="67" t="str">
        <f t="shared" si="8"/>
        <v/>
      </c>
      <c r="N155" s="67" t="str">
        <f t="shared" si="7"/>
        <v/>
      </c>
    </row>
    <row r="156" spans="1:14">
      <c r="A156" s="133"/>
      <c r="B156" s="134"/>
      <c r="C156" s="134"/>
      <c r="D156" s="134"/>
      <c r="E156" s="134"/>
      <c r="F156" s="135"/>
      <c r="G156" s="136"/>
      <c r="L156" s="67" t="str">
        <f t="shared" si="6"/>
        <v/>
      </c>
      <c r="M156" s="67" t="str">
        <f t="shared" si="8"/>
        <v/>
      </c>
      <c r="N156" s="67" t="str">
        <f t="shared" si="7"/>
        <v/>
      </c>
    </row>
    <row r="157" spans="1:14">
      <c r="A157" s="133"/>
      <c r="B157" s="134"/>
      <c r="C157" s="134"/>
      <c r="D157" s="134"/>
      <c r="E157" s="134"/>
      <c r="F157" s="135"/>
      <c r="G157" s="136"/>
      <c r="L157" s="67" t="str">
        <f t="shared" si="6"/>
        <v/>
      </c>
      <c r="M157" s="67" t="str">
        <f t="shared" si="8"/>
        <v/>
      </c>
      <c r="N157" s="67" t="str">
        <f t="shared" si="7"/>
        <v/>
      </c>
    </row>
    <row r="158" spans="1:14">
      <c r="A158" s="133"/>
      <c r="B158" s="134"/>
      <c r="C158" s="134"/>
      <c r="D158" s="134"/>
      <c r="E158" s="134"/>
      <c r="F158" s="135"/>
      <c r="G158" s="136"/>
      <c r="L158" s="67" t="str">
        <f t="shared" si="6"/>
        <v/>
      </c>
      <c r="M158" s="67" t="str">
        <f t="shared" si="8"/>
        <v/>
      </c>
      <c r="N158" s="67" t="str">
        <f t="shared" si="7"/>
        <v/>
      </c>
    </row>
    <row r="159" spans="1:14">
      <c r="A159" s="133"/>
      <c r="B159" s="134"/>
      <c r="C159" s="134"/>
      <c r="D159" s="134"/>
      <c r="E159" s="134"/>
      <c r="F159" s="135"/>
      <c r="G159" s="136"/>
      <c r="L159" s="67" t="str">
        <f t="shared" si="6"/>
        <v/>
      </c>
      <c r="M159" s="67" t="str">
        <f t="shared" si="8"/>
        <v/>
      </c>
      <c r="N159" s="67" t="str">
        <f t="shared" si="7"/>
        <v/>
      </c>
    </row>
    <row r="160" spans="1:14">
      <c r="A160" s="133"/>
      <c r="B160" s="134"/>
      <c r="C160" s="134"/>
      <c r="D160" s="134"/>
      <c r="E160" s="134"/>
      <c r="F160" s="135"/>
      <c r="G160" s="136"/>
      <c r="L160" s="67" t="str">
        <f t="shared" si="6"/>
        <v/>
      </c>
      <c r="M160" s="67" t="str">
        <f t="shared" si="8"/>
        <v/>
      </c>
      <c r="N160" s="67" t="str">
        <f t="shared" si="7"/>
        <v/>
      </c>
    </row>
    <row r="161" spans="1:14">
      <c r="A161" s="133"/>
      <c r="B161" s="134"/>
      <c r="C161" s="134"/>
      <c r="D161" s="134"/>
      <c r="E161" s="134"/>
      <c r="F161" s="135"/>
      <c r="G161" s="136"/>
      <c r="L161" s="67" t="str">
        <f t="shared" si="6"/>
        <v/>
      </c>
      <c r="M161" s="67" t="str">
        <f t="shared" si="8"/>
        <v/>
      </c>
      <c r="N161" s="67" t="str">
        <f t="shared" si="7"/>
        <v/>
      </c>
    </row>
    <row r="162" spans="1:14">
      <c r="A162" s="133"/>
      <c r="B162" s="134"/>
      <c r="C162" s="134"/>
      <c r="D162" s="134"/>
      <c r="E162" s="134"/>
      <c r="F162" s="135"/>
      <c r="G162" s="136"/>
      <c r="L162" s="67" t="str">
        <f t="shared" si="6"/>
        <v/>
      </c>
      <c r="M162" s="67" t="str">
        <f t="shared" si="8"/>
        <v/>
      </c>
      <c r="N162" s="67" t="str">
        <f t="shared" si="7"/>
        <v/>
      </c>
    </row>
    <row r="163" spans="1:14">
      <c r="A163" s="133"/>
      <c r="B163" s="134"/>
      <c r="C163" s="134"/>
      <c r="D163" s="134"/>
      <c r="E163" s="134"/>
      <c r="F163" s="135"/>
      <c r="G163" s="136"/>
      <c r="L163" s="67" t="str">
        <f t="shared" si="6"/>
        <v/>
      </c>
      <c r="M163" s="67" t="str">
        <f t="shared" si="8"/>
        <v/>
      </c>
      <c r="N163" s="67" t="str">
        <f t="shared" si="7"/>
        <v/>
      </c>
    </row>
    <row r="164" spans="1:14">
      <c r="A164" s="133"/>
      <c r="B164" s="134"/>
      <c r="C164" s="134"/>
      <c r="D164" s="134"/>
      <c r="E164" s="134"/>
      <c r="F164" s="135"/>
      <c r="G164" s="136"/>
      <c r="L164" s="67" t="str">
        <f t="shared" si="6"/>
        <v/>
      </c>
      <c r="M164" s="67" t="str">
        <f t="shared" si="8"/>
        <v/>
      </c>
      <c r="N164" s="67" t="str">
        <f t="shared" si="7"/>
        <v/>
      </c>
    </row>
    <row r="165" spans="1:14">
      <c r="A165" s="133"/>
      <c r="B165" s="134"/>
      <c r="C165" s="134"/>
      <c r="D165" s="134"/>
      <c r="E165" s="134"/>
      <c r="F165" s="135"/>
      <c r="G165" s="136"/>
      <c r="L165" s="67" t="str">
        <f t="shared" si="6"/>
        <v/>
      </c>
      <c r="M165" s="67" t="str">
        <f t="shared" si="8"/>
        <v/>
      </c>
      <c r="N165" s="67" t="str">
        <f t="shared" si="7"/>
        <v/>
      </c>
    </row>
    <row r="166" spans="1:14">
      <c r="A166" s="133"/>
      <c r="B166" s="134"/>
      <c r="C166" s="134"/>
      <c r="D166" s="134"/>
      <c r="E166" s="134"/>
      <c r="F166" s="135"/>
      <c r="G166" s="136"/>
      <c r="L166" s="67" t="str">
        <f t="shared" si="6"/>
        <v/>
      </c>
      <c r="M166" s="67" t="str">
        <f t="shared" si="8"/>
        <v/>
      </c>
      <c r="N166" s="67" t="str">
        <f t="shared" si="7"/>
        <v/>
      </c>
    </row>
    <row r="167" spans="1:14">
      <c r="A167" s="133"/>
      <c r="B167" s="134"/>
      <c r="C167" s="134"/>
      <c r="D167" s="134"/>
      <c r="E167" s="134"/>
      <c r="F167" s="135"/>
      <c r="G167" s="136"/>
      <c r="L167" s="67" t="str">
        <f t="shared" si="6"/>
        <v/>
      </c>
      <c r="M167" s="67" t="str">
        <f t="shared" si="8"/>
        <v/>
      </c>
      <c r="N167" s="67" t="str">
        <f t="shared" si="7"/>
        <v/>
      </c>
    </row>
    <row r="168" spans="1:14">
      <c r="A168" s="133"/>
      <c r="B168" s="134"/>
      <c r="C168" s="134"/>
      <c r="D168" s="134"/>
      <c r="E168" s="134"/>
      <c r="F168" s="135"/>
      <c r="G168" s="136"/>
      <c r="L168" s="67" t="str">
        <f t="shared" si="6"/>
        <v/>
      </c>
      <c r="M168" s="67" t="str">
        <f t="shared" si="8"/>
        <v/>
      </c>
      <c r="N168" s="67" t="str">
        <f t="shared" si="7"/>
        <v/>
      </c>
    </row>
    <row r="169" spans="1:14">
      <c r="A169" s="133"/>
      <c r="B169" s="134"/>
      <c r="C169" s="134"/>
      <c r="D169" s="134"/>
      <c r="E169" s="134"/>
      <c r="F169" s="135"/>
      <c r="G169" s="136"/>
      <c r="L169" s="67" t="str">
        <f t="shared" si="6"/>
        <v/>
      </c>
      <c r="M169" s="67" t="str">
        <f t="shared" si="8"/>
        <v/>
      </c>
      <c r="N169" s="67" t="str">
        <f t="shared" si="7"/>
        <v/>
      </c>
    </row>
    <row r="170" spans="1:14">
      <c r="A170" s="133"/>
      <c r="B170" s="134"/>
      <c r="C170" s="134"/>
      <c r="D170" s="134"/>
      <c r="E170" s="134"/>
      <c r="F170" s="135"/>
      <c r="G170" s="136"/>
      <c r="L170" s="67" t="str">
        <f t="shared" si="6"/>
        <v/>
      </c>
      <c r="M170" s="67" t="str">
        <f t="shared" si="8"/>
        <v/>
      </c>
      <c r="N170" s="67" t="str">
        <f t="shared" si="7"/>
        <v/>
      </c>
    </row>
    <row r="171" spans="1:14">
      <c r="A171" s="133"/>
      <c r="B171" s="134"/>
      <c r="C171" s="134"/>
      <c r="D171" s="134"/>
      <c r="E171" s="134"/>
      <c r="F171" s="135"/>
      <c r="G171" s="136"/>
      <c r="L171" s="67" t="str">
        <f t="shared" si="6"/>
        <v/>
      </c>
      <c r="M171" s="67" t="str">
        <f t="shared" si="8"/>
        <v/>
      </c>
      <c r="N171" s="67" t="str">
        <f t="shared" si="7"/>
        <v/>
      </c>
    </row>
    <row r="172" spans="1:14">
      <c r="A172" s="133"/>
      <c r="B172" s="134"/>
      <c r="C172" s="134"/>
      <c r="D172" s="134"/>
      <c r="E172" s="134"/>
      <c r="F172" s="135"/>
      <c r="G172" s="136"/>
      <c r="L172" s="67" t="str">
        <f t="shared" si="6"/>
        <v/>
      </c>
      <c r="M172" s="67" t="str">
        <f t="shared" si="8"/>
        <v/>
      </c>
      <c r="N172" s="67" t="str">
        <f t="shared" si="7"/>
        <v/>
      </c>
    </row>
    <row r="173" spans="1:14">
      <c r="A173" s="133"/>
      <c r="B173" s="134"/>
      <c r="C173" s="134"/>
      <c r="D173" s="134"/>
      <c r="E173" s="134"/>
      <c r="F173" s="135"/>
      <c r="G173" s="136"/>
      <c r="L173" s="67" t="str">
        <f t="shared" si="6"/>
        <v/>
      </c>
      <c r="M173" s="67" t="str">
        <f t="shared" si="8"/>
        <v/>
      </c>
      <c r="N173" s="67" t="str">
        <f t="shared" si="7"/>
        <v/>
      </c>
    </row>
    <row r="174" spans="1:14">
      <c r="A174" s="133"/>
      <c r="B174" s="134"/>
      <c r="C174" s="134"/>
      <c r="D174" s="134"/>
      <c r="E174" s="134"/>
      <c r="F174" s="135"/>
      <c r="G174" s="136"/>
      <c r="L174" s="67" t="str">
        <f t="shared" si="6"/>
        <v/>
      </c>
      <c r="M174" s="67" t="str">
        <f t="shared" si="8"/>
        <v/>
      </c>
      <c r="N174" s="67" t="str">
        <f t="shared" si="7"/>
        <v/>
      </c>
    </row>
    <row r="175" spans="1:14">
      <c r="A175" s="133"/>
      <c r="B175" s="134"/>
      <c r="C175" s="134"/>
      <c r="D175" s="134"/>
      <c r="E175" s="134"/>
      <c r="F175" s="135"/>
      <c r="G175" s="136"/>
      <c r="L175" s="67" t="str">
        <f t="shared" si="6"/>
        <v/>
      </c>
      <c r="M175" s="67" t="str">
        <f t="shared" si="8"/>
        <v/>
      </c>
      <c r="N175" s="67" t="str">
        <f t="shared" si="7"/>
        <v/>
      </c>
    </row>
    <row r="176" spans="1:14">
      <c r="A176" s="133"/>
      <c r="B176" s="134"/>
      <c r="C176" s="134"/>
      <c r="D176" s="134"/>
      <c r="E176" s="134"/>
      <c r="F176" s="135"/>
      <c r="G176" s="136"/>
      <c r="L176" s="67" t="str">
        <f t="shared" si="6"/>
        <v/>
      </c>
      <c r="M176" s="67" t="str">
        <f t="shared" si="8"/>
        <v/>
      </c>
      <c r="N176" s="67" t="str">
        <f t="shared" si="7"/>
        <v/>
      </c>
    </row>
    <row r="177" spans="1:14">
      <c r="A177" s="133"/>
      <c r="B177" s="134"/>
      <c r="C177" s="134"/>
      <c r="D177" s="134"/>
      <c r="E177" s="134"/>
      <c r="F177" s="135"/>
      <c r="G177" s="136"/>
      <c r="L177" s="67" t="str">
        <f t="shared" si="6"/>
        <v/>
      </c>
      <c r="M177" s="67" t="str">
        <f t="shared" si="8"/>
        <v/>
      </c>
      <c r="N177" s="67" t="str">
        <f t="shared" si="7"/>
        <v/>
      </c>
    </row>
    <row r="178" spans="1:14">
      <c r="A178" s="133"/>
      <c r="B178" s="134"/>
      <c r="C178" s="134"/>
      <c r="D178" s="134"/>
      <c r="E178" s="134"/>
      <c r="F178" s="135"/>
      <c r="G178" s="136"/>
      <c r="L178" s="67" t="str">
        <f t="shared" si="6"/>
        <v/>
      </c>
      <c r="M178" s="67" t="str">
        <f t="shared" si="8"/>
        <v/>
      </c>
      <c r="N178" s="67" t="str">
        <f t="shared" si="7"/>
        <v/>
      </c>
    </row>
    <row r="179" spans="1:14">
      <c r="A179" s="133"/>
      <c r="B179" s="134"/>
      <c r="C179" s="134"/>
      <c r="D179" s="134"/>
      <c r="E179" s="134"/>
      <c r="F179" s="135"/>
      <c r="G179" s="136"/>
      <c r="L179" s="67" t="str">
        <f t="shared" si="6"/>
        <v/>
      </c>
      <c r="M179" s="67" t="str">
        <f t="shared" si="8"/>
        <v/>
      </c>
      <c r="N179" s="67" t="str">
        <f t="shared" si="7"/>
        <v/>
      </c>
    </row>
    <row r="180" spans="1:14">
      <c r="A180" s="133"/>
      <c r="B180" s="134"/>
      <c r="C180" s="134"/>
      <c r="D180" s="134"/>
      <c r="E180" s="134"/>
      <c r="F180" s="135"/>
      <c r="G180" s="136"/>
      <c r="L180" s="67" t="str">
        <f t="shared" si="6"/>
        <v/>
      </c>
      <c r="M180" s="67" t="str">
        <f t="shared" si="8"/>
        <v/>
      </c>
      <c r="N180" s="67" t="str">
        <f t="shared" si="7"/>
        <v/>
      </c>
    </row>
    <row r="181" spans="1:14">
      <c r="A181" s="133"/>
      <c r="B181" s="134"/>
      <c r="C181" s="134"/>
      <c r="D181" s="134"/>
      <c r="E181" s="134"/>
      <c r="F181" s="135"/>
      <c r="G181" s="136"/>
      <c r="L181" s="67" t="str">
        <f t="shared" si="6"/>
        <v/>
      </c>
      <c r="M181" s="67" t="str">
        <f t="shared" si="8"/>
        <v/>
      </c>
      <c r="N181" s="67" t="str">
        <f t="shared" si="7"/>
        <v/>
      </c>
    </row>
    <row r="182" spans="1:14">
      <c r="A182" s="133"/>
      <c r="B182" s="134"/>
      <c r="C182" s="134"/>
      <c r="D182" s="134"/>
      <c r="E182" s="134"/>
      <c r="F182" s="135"/>
      <c r="G182" s="136"/>
      <c r="L182" s="67" t="str">
        <f t="shared" si="6"/>
        <v/>
      </c>
      <c r="M182" s="67" t="str">
        <f t="shared" si="8"/>
        <v/>
      </c>
      <c r="N182" s="67" t="str">
        <f t="shared" si="7"/>
        <v/>
      </c>
    </row>
    <row r="183" spans="1:14">
      <c r="A183" s="133"/>
      <c r="B183" s="134"/>
      <c r="C183" s="134"/>
      <c r="D183" s="134"/>
      <c r="E183" s="134"/>
      <c r="F183" s="135"/>
      <c r="G183" s="136"/>
      <c r="L183" s="67" t="str">
        <f t="shared" si="6"/>
        <v/>
      </c>
      <c r="M183" s="67" t="str">
        <f t="shared" si="8"/>
        <v/>
      </c>
      <c r="N183" s="67" t="str">
        <f t="shared" si="7"/>
        <v/>
      </c>
    </row>
    <row r="184" spans="1:14">
      <c r="A184" s="133"/>
      <c r="B184" s="134"/>
      <c r="C184" s="134"/>
      <c r="D184" s="134"/>
      <c r="E184" s="134"/>
      <c r="F184" s="135"/>
      <c r="G184" s="136"/>
      <c r="L184" s="67" t="str">
        <f t="shared" si="6"/>
        <v/>
      </c>
      <c r="M184" s="67" t="str">
        <f t="shared" si="8"/>
        <v/>
      </c>
      <c r="N184" s="67" t="str">
        <f t="shared" si="7"/>
        <v/>
      </c>
    </row>
    <row r="185" spans="1:14">
      <c r="A185" s="133"/>
      <c r="B185" s="134"/>
      <c r="C185" s="134"/>
      <c r="D185" s="134"/>
      <c r="E185" s="134"/>
      <c r="F185" s="135"/>
      <c r="G185" s="136"/>
      <c r="L185" s="67" t="str">
        <f t="shared" si="6"/>
        <v/>
      </c>
      <c r="M185" s="67" t="str">
        <f t="shared" si="8"/>
        <v/>
      </c>
      <c r="N185" s="67" t="str">
        <f t="shared" si="7"/>
        <v/>
      </c>
    </row>
    <row r="186" spans="1:14">
      <c r="A186" s="133"/>
      <c r="B186" s="134"/>
      <c r="C186" s="134"/>
      <c r="D186" s="134"/>
      <c r="E186" s="134"/>
      <c r="F186" s="135"/>
      <c r="G186" s="136"/>
      <c r="L186" s="67" t="str">
        <f t="shared" si="6"/>
        <v/>
      </c>
      <c r="M186" s="67" t="str">
        <f t="shared" si="8"/>
        <v/>
      </c>
      <c r="N186" s="67" t="str">
        <f t="shared" si="7"/>
        <v/>
      </c>
    </row>
    <row r="187" spans="1:14">
      <c r="A187" s="133"/>
      <c r="B187" s="134"/>
      <c r="C187" s="134"/>
      <c r="D187" s="134"/>
      <c r="E187" s="134"/>
      <c r="F187" s="135"/>
      <c r="G187" s="136"/>
      <c r="L187" s="67" t="str">
        <f t="shared" si="6"/>
        <v/>
      </c>
      <c r="M187" s="67" t="str">
        <f t="shared" si="8"/>
        <v/>
      </c>
      <c r="N187" s="67" t="str">
        <f t="shared" si="7"/>
        <v/>
      </c>
    </row>
    <row r="188" spans="1:14">
      <c r="A188" s="133"/>
      <c r="B188" s="134"/>
      <c r="C188" s="134"/>
      <c r="D188" s="134"/>
      <c r="E188" s="134"/>
      <c r="F188" s="135"/>
      <c r="G188" s="136"/>
      <c r="L188" s="67" t="str">
        <f t="shared" si="6"/>
        <v/>
      </c>
      <c r="M188" s="67" t="str">
        <f t="shared" si="8"/>
        <v/>
      </c>
      <c r="N188" s="67" t="str">
        <f t="shared" si="7"/>
        <v/>
      </c>
    </row>
    <row r="189" spans="1:14">
      <c r="A189" s="133"/>
      <c r="B189" s="134"/>
      <c r="C189" s="134"/>
      <c r="D189" s="134"/>
      <c r="E189" s="134"/>
      <c r="F189" s="135"/>
      <c r="G189" s="136"/>
      <c r="L189" s="67" t="str">
        <f t="shared" si="6"/>
        <v/>
      </c>
      <c r="M189" s="67" t="str">
        <f t="shared" si="8"/>
        <v/>
      </c>
      <c r="N189" s="67" t="str">
        <f t="shared" si="7"/>
        <v/>
      </c>
    </row>
    <row r="190" spans="1:14">
      <c r="A190" s="133"/>
      <c r="B190" s="134"/>
      <c r="C190" s="134"/>
      <c r="D190" s="134"/>
      <c r="E190" s="134"/>
      <c r="F190" s="135"/>
      <c r="G190" s="136"/>
      <c r="L190" s="67" t="str">
        <f t="shared" si="6"/>
        <v/>
      </c>
      <c r="M190" s="67" t="str">
        <f t="shared" si="8"/>
        <v/>
      </c>
      <c r="N190" s="67" t="str">
        <f t="shared" si="7"/>
        <v/>
      </c>
    </row>
    <row r="191" spans="1:14">
      <c r="A191" s="133"/>
      <c r="B191" s="134"/>
      <c r="C191" s="134"/>
      <c r="D191" s="134"/>
      <c r="E191" s="134"/>
      <c r="F191" s="135"/>
      <c r="G191" s="136"/>
      <c r="L191" s="67" t="str">
        <f t="shared" si="6"/>
        <v/>
      </c>
      <c r="M191" s="67" t="str">
        <f t="shared" si="8"/>
        <v/>
      </c>
      <c r="N191" s="67" t="str">
        <f t="shared" si="7"/>
        <v/>
      </c>
    </row>
    <row r="192" spans="1:14">
      <c r="A192" s="133"/>
      <c r="B192" s="134"/>
      <c r="C192" s="134"/>
      <c r="D192" s="134"/>
      <c r="E192" s="134"/>
      <c r="F192" s="135"/>
      <c r="G192" s="136"/>
      <c r="L192" s="67" t="str">
        <f t="shared" si="6"/>
        <v/>
      </c>
      <c r="M192" s="67" t="str">
        <f t="shared" si="8"/>
        <v/>
      </c>
      <c r="N192" s="67" t="str">
        <f t="shared" si="7"/>
        <v/>
      </c>
    </row>
    <row r="193" spans="1:14">
      <c r="A193" s="133"/>
      <c r="B193" s="134"/>
      <c r="C193" s="134"/>
      <c r="D193" s="134"/>
      <c r="E193" s="134"/>
      <c r="F193" s="135"/>
      <c r="G193" s="136"/>
      <c r="L193" s="67" t="str">
        <f t="shared" si="6"/>
        <v/>
      </c>
      <c r="M193" s="67" t="str">
        <f t="shared" si="8"/>
        <v/>
      </c>
      <c r="N193" s="67" t="str">
        <f t="shared" si="7"/>
        <v/>
      </c>
    </row>
    <row r="194" spans="1:14">
      <c r="A194" s="133"/>
      <c r="B194" s="134"/>
      <c r="C194" s="134"/>
      <c r="D194" s="134"/>
      <c r="E194" s="134"/>
      <c r="F194" s="135"/>
      <c r="G194" s="136"/>
      <c r="L194" s="67" t="str">
        <f t="shared" si="6"/>
        <v/>
      </c>
      <c r="M194" s="67" t="str">
        <f t="shared" si="8"/>
        <v/>
      </c>
      <c r="N194" s="67" t="str">
        <f t="shared" si="7"/>
        <v/>
      </c>
    </row>
    <row r="195" spans="1:14">
      <c r="A195" s="133"/>
      <c r="B195" s="134"/>
      <c r="C195" s="134"/>
      <c r="D195" s="134"/>
      <c r="E195" s="134"/>
      <c r="F195" s="135"/>
      <c r="G195" s="136"/>
      <c r="L195" s="67" t="str">
        <f t="shared" ref="L195:L258" si="9">IF(E195="","",LOGNORMDIST(E195,J$10,J$11))</f>
        <v/>
      </c>
      <c r="M195" s="67" t="str">
        <f t="shared" si="8"/>
        <v/>
      </c>
      <c r="N195" s="67" t="str">
        <f t="shared" ref="N195:N258" si="10">IF(L195="","",POWER(F195-M195,2) / M195)</f>
        <v/>
      </c>
    </row>
    <row r="196" spans="1:14">
      <c r="A196" s="133"/>
      <c r="B196" s="134"/>
      <c r="C196" s="134"/>
      <c r="D196" s="134"/>
      <c r="E196" s="134"/>
      <c r="F196" s="135"/>
      <c r="G196" s="136"/>
      <c r="L196" s="67" t="str">
        <f t="shared" si="9"/>
        <v/>
      </c>
      <c r="M196" s="67" t="str">
        <f t="shared" ref="M196:M259" si="11">IF(L196="","",(L196-L195)*J$3)</f>
        <v/>
      </c>
      <c r="N196" s="67" t="str">
        <f t="shared" si="10"/>
        <v/>
      </c>
    </row>
    <row r="197" spans="1:14">
      <c r="A197" s="133"/>
      <c r="B197" s="134"/>
      <c r="C197" s="134"/>
      <c r="D197" s="134"/>
      <c r="E197" s="134"/>
      <c r="F197" s="135"/>
      <c r="G197" s="136"/>
      <c r="L197" s="67" t="str">
        <f t="shared" si="9"/>
        <v/>
      </c>
      <c r="M197" s="67" t="str">
        <f t="shared" si="11"/>
        <v/>
      </c>
      <c r="N197" s="67" t="str">
        <f t="shared" si="10"/>
        <v/>
      </c>
    </row>
    <row r="198" spans="1:14">
      <c r="A198" s="133"/>
      <c r="B198" s="134"/>
      <c r="C198" s="134"/>
      <c r="D198" s="134"/>
      <c r="E198" s="134"/>
      <c r="F198" s="135"/>
      <c r="G198" s="136"/>
      <c r="L198" s="67" t="str">
        <f t="shared" si="9"/>
        <v/>
      </c>
      <c r="M198" s="67" t="str">
        <f t="shared" si="11"/>
        <v/>
      </c>
      <c r="N198" s="67" t="str">
        <f t="shared" si="10"/>
        <v/>
      </c>
    </row>
    <row r="199" spans="1:14">
      <c r="A199" s="133"/>
      <c r="B199" s="134"/>
      <c r="C199" s="134"/>
      <c r="D199" s="134"/>
      <c r="E199" s="134"/>
      <c r="F199" s="135"/>
      <c r="G199" s="136"/>
      <c r="L199" s="67" t="str">
        <f t="shared" si="9"/>
        <v/>
      </c>
      <c r="M199" s="67" t="str">
        <f t="shared" si="11"/>
        <v/>
      </c>
      <c r="N199" s="67" t="str">
        <f t="shared" si="10"/>
        <v/>
      </c>
    </row>
    <row r="200" spans="1:14">
      <c r="A200" s="133"/>
      <c r="B200" s="134"/>
      <c r="C200" s="134"/>
      <c r="D200" s="134"/>
      <c r="E200" s="134"/>
      <c r="F200" s="135"/>
      <c r="G200" s="136"/>
      <c r="L200" s="67" t="str">
        <f t="shared" si="9"/>
        <v/>
      </c>
      <c r="M200" s="67" t="str">
        <f t="shared" si="11"/>
        <v/>
      </c>
      <c r="N200" s="67" t="str">
        <f t="shared" si="10"/>
        <v/>
      </c>
    </row>
    <row r="201" spans="1:14">
      <c r="A201" s="133"/>
      <c r="B201" s="134"/>
      <c r="C201" s="134"/>
      <c r="D201" s="134"/>
      <c r="E201" s="134"/>
      <c r="F201" s="135"/>
      <c r="G201" s="136"/>
      <c r="L201" s="67" t="str">
        <f t="shared" si="9"/>
        <v/>
      </c>
      <c r="M201" s="67" t="str">
        <f t="shared" si="11"/>
        <v/>
      </c>
      <c r="N201" s="67" t="str">
        <f t="shared" si="10"/>
        <v/>
      </c>
    </row>
    <row r="202" spans="1:14">
      <c r="A202" s="133"/>
      <c r="B202" s="134"/>
      <c r="C202" s="134"/>
      <c r="D202" s="134"/>
      <c r="E202" s="134"/>
      <c r="F202" s="135"/>
      <c r="G202" s="136"/>
      <c r="L202" s="67" t="str">
        <f t="shared" si="9"/>
        <v/>
      </c>
      <c r="M202" s="67" t="str">
        <f t="shared" si="11"/>
        <v/>
      </c>
      <c r="N202" s="67" t="str">
        <f t="shared" si="10"/>
        <v/>
      </c>
    </row>
    <row r="203" spans="1:14">
      <c r="A203" s="133"/>
      <c r="B203" s="134"/>
      <c r="C203" s="134"/>
      <c r="D203" s="134"/>
      <c r="E203" s="134"/>
      <c r="F203" s="135"/>
      <c r="G203" s="136"/>
      <c r="L203" s="67" t="str">
        <f t="shared" si="9"/>
        <v/>
      </c>
      <c r="M203" s="67" t="str">
        <f t="shared" si="11"/>
        <v/>
      </c>
      <c r="N203" s="67" t="str">
        <f t="shared" si="10"/>
        <v/>
      </c>
    </row>
    <row r="204" spans="1:14">
      <c r="A204" s="133"/>
      <c r="B204" s="134"/>
      <c r="C204" s="134"/>
      <c r="D204" s="134"/>
      <c r="E204" s="134"/>
      <c r="F204" s="135"/>
      <c r="G204" s="136"/>
      <c r="L204" s="67" t="str">
        <f t="shared" si="9"/>
        <v/>
      </c>
      <c r="M204" s="67" t="str">
        <f t="shared" si="11"/>
        <v/>
      </c>
      <c r="N204" s="67" t="str">
        <f t="shared" si="10"/>
        <v/>
      </c>
    </row>
    <row r="205" spans="1:14">
      <c r="A205" s="133"/>
      <c r="B205" s="134"/>
      <c r="C205" s="134"/>
      <c r="D205" s="134"/>
      <c r="E205" s="134"/>
      <c r="F205" s="135"/>
      <c r="G205" s="136"/>
      <c r="L205" s="67" t="str">
        <f t="shared" si="9"/>
        <v/>
      </c>
      <c r="M205" s="67" t="str">
        <f t="shared" si="11"/>
        <v/>
      </c>
      <c r="N205" s="67" t="str">
        <f t="shared" si="10"/>
        <v/>
      </c>
    </row>
    <row r="206" spans="1:14">
      <c r="A206" s="133"/>
      <c r="B206" s="134"/>
      <c r="C206" s="134"/>
      <c r="D206" s="134"/>
      <c r="E206" s="134"/>
      <c r="F206" s="135"/>
      <c r="G206" s="136"/>
      <c r="L206" s="67" t="str">
        <f t="shared" si="9"/>
        <v/>
      </c>
      <c r="M206" s="67" t="str">
        <f t="shared" si="11"/>
        <v/>
      </c>
      <c r="N206" s="67" t="str">
        <f t="shared" si="10"/>
        <v/>
      </c>
    </row>
    <row r="207" spans="1:14">
      <c r="A207" s="133"/>
      <c r="B207" s="134"/>
      <c r="C207" s="134"/>
      <c r="D207" s="134"/>
      <c r="E207" s="134"/>
      <c r="F207" s="135"/>
      <c r="G207" s="136"/>
      <c r="L207" s="67" t="str">
        <f t="shared" si="9"/>
        <v/>
      </c>
      <c r="M207" s="67" t="str">
        <f t="shared" si="11"/>
        <v/>
      </c>
      <c r="N207" s="67" t="str">
        <f t="shared" si="10"/>
        <v/>
      </c>
    </row>
    <row r="208" spans="1:14">
      <c r="A208" s="133"/>
      <c r="B208" s="134"/>
      <c r="C208" s="134"/>
      <c r="D208" s="134"/>
      <c r="E208" s="134"/>
      <c r="F208" s="135"/>
      <c r="G208" s="136"/>
      <c r="L208" s="67" t="str">
        <f t="shared" si="9"/>
        <v/>
      </c>
      <c r="M208" s="67" t="str">
        <f t="shared" si="11"/>
        <v/>
      </c>
      <c r="N208" s="67" t="str">
        <f t="shared" si="10"/>
        <v/>
      </c>
    </row>
    <row r="209" spans="1:14">
      <c r="A209" s="133"/>
      <c r="B209" s="134"/>
      <c r="C209" s="134"/>
      <c r="D209" s="134"/>
      <c r="E209" s="134"/>
      <c r="F209" s="135"/>
      <c r="G209" s="136"/>
      <c r="L209" s="67" t="str">
        <f t="shared" si="9"/>
        <v/>
      </c>
      <c r="M209" s="67" t="str">
        <f t="shared" si="11"/>
        <v/>
      </c>
      <c r="N209" s="67" t="str">
        <f t="shared" si="10"/>
        <v/>
      </c>
    </row>
    <row r="210" spans="1:14">
      <c r="A210" s="133"/>
      <c r="B210" s="134"/>
      <c r="C210" s="134"/>
      <c r="D210" s="134"/>
      <c r="E210" s="134"/>
      <c r="F210" s="135"/>
      <c r="G210" s="136"/>
      <c r="L210" s="67" t="str">
        <f t="shared" si="9"/>
        <v/>
      </c>
      <c r="M210" s="67" t="str">
        <f t="shared" si="11"/>
        <v/>
      </c>
      <c r="N210" s="67" t="str">
        <f t="shared" si="10"/>
        <v/>
      </c>
    </row>
    <row r="211" spans="1:14">
      <c r="A211" s="133"/>
      <c r="B211" s="134"/>
      <c r="C211" s="134"/>
      <c r="D211" s="134"/>
      <c r="E211" s="134"/>
      <c r="F211" s="135"/>
      <c r="G211" s="136"/>
      <c r="L211" s="67" t="str">
        <f t="shared" si="9"/>
        <v/>
      </c>
      <c r="M211" s="67" t="str">
        <f t="shared" si="11"/>
        <v/>
      </c>
      <c r="N211" s="67" t="str">
        <f t="shared" si="10"/>
        <v/>
      </c>
    </row>
    <row r="212" spans="1:14">
      <c r="A212" s="133"/>
      <c r="B212" s="134"/>
      <c r="C212" s="134"/>
      <c r="D212" s="134"/>
      <c r="E212" s="134"/>
      <c r="F212" s="135"/>
      <c r="G212" s="136"/>
      <c r="L212" s="67" t="str">
        <f t="shared" si="9"/>
        <v/>
      </c>
      <c r="M212" s="67" t="str">
        <f t="shared" si="11"/>
        <v/>
      </c>
      <c r="N212" s="67" t="str">
        <f t="shared" si="10"/>
        <v/>
      </c>
    </row>
    <row r="213" spans="1:14">
      <c r="A213" s="133"/>
      <c r="B213" s="134"/>
      <c r="C213" s="134"/>
      <c r="D213" s="134"/>
      <c r="E213" s="134"/>
      <c r="F213" s="135"/>
      <c r="G213" s="136"/>
      <c r="L213" s="67" t="str">
        <f t="shared" si="9"/>
        <v/>
      </c>
      <c r="M213" s="67" t="str">
        <f t="shared" si="11"/>
        <v/>
      </c>
      <c r="N213" s="67" t="str">
        <f t="shared" si="10"/>
        <v/>
      </c>
    </row>
    <row r="214" spans="1:14">
      <c r="A214" s="133"/>
      <c r="B214" s="134"/>
      <c r="C214" s="134"/>
      <c r="D214" s="134"/>
      <c r="E214" s="134"/>
      <c r="F214" s="135"/>
      <c r="G214" s="136"/>
      <c r="L214" s="67" t="str">
        <f t="shared" si="9"/>
        <v/>
      </c>
      <c r="M214" s="67" t="str">
        <f t="shared" si="11"/>
        <v/>
      </c>
      <c r="N214" s="67" t="str">
        <f t="shared" si="10"/>
        <v/>
      </c>
    </row>
    <row r="215" spans="1:14">
      <c r="A215" s="133"/>
      <c r="B215" s="134"/>
      <c r="C215" s="134"/>
      <c r="D215" s="134"/>
      <c r="E215" s="134"/>
      <c r="F215" s="135"/>
      <c r="G215" s="136"/>
      <c r="L215" s="67" t="str">
        <f t="shared" si="9"/>
        <v/>
      </c>
      <c r="M215" s="67" t="str">
        <f t="shared" si="11"/>
        <v/>
      </c>
      <c r="N215" s="67" t="str">
        <f t="shared" si="10"/>
        <v/>
      </c>
    </row>
    <row r="216" spans="1:14">
      <c r="A216" s="133"/>
      <c r="B216" s="134"/>
      <c r="C216" s="134"/>
      <c r="D216" s="134"/>
      <c r="E216" s="134"/>
      <c r="F216" s="135"/>
      <c r="G216" s="136"/>
      <c r="L216" s="67" t="str">
        <f t="shared" si="9"/>
        <v/>
      </c>
      <c r="M216" s="67" t="str">
        <f t="shared" si="11"/>
        <v/>
      </c>
      <c r="N216" s="67" t="str">
        <f t="shared" si="10"/>
        <v/>
      </c>
    </row>
    <row r="217" spans="1:14">
      <c r="A217" s="133"/>
      <c r="B217" s="134"/>
      <c r="C217" s="134"/>
      <c r="D217" s="134"/>
      <c r="E217" s="134"/>
      <c r="F217" s="135"/>
      <c r="G217" s="136"/>
      <c r="L217" s="67" t="str">
        <f t="shared" si="9"/>
        <v/>
      </c>
      <c r="M217" s="67" t="str">
        <f t="shared" si="11"/>
        <v/>
      </c>
      <c r="N217" s="67" t="str">
        <f t="shared" si="10"/>
        <v/>
      </c>
    </row>
    <row r="218" spans="1:14">
      <c r="A218" s="133"/>
      <c r="B218" s="134"/>
      <c r="C218" s="134"/>
      <c r="D218" s="134"/>
      <c r="E218" s="134"/>
      <c r="F218" s="135"/>
      <c r="G218" s="136"/>
      <c r="L218" s="67" t="str">
        <f t="shared" si="9"/>
        <v/>
      </c>
      <c r="M218" s="67" t="str">
        <f t="shared" si="11"/>
        <v/>
      </c>
      <c r="N218" s="67" t="str">
        <f t="shared" si="10"/>
        <v/>
      </c>
    </row>
    <row r="219" spans="1:14">
      <c r="A219" s="133"/>
      <c r="B219" s="134"/>
      <c r="C219" s="134"/>
      <c r="D219" s="134"/>
      <c r="E219" s="134"/>
      <c r="F219" s="135"/>
      <c r="G219" s="136"/>
      <c r="L219" s="67" t="str">
        <f t="shared" si="9"/>
        <v/>
      </c>
      <c r="M219" s="67" t="str">
        <f t="shared" si="11"/>
        <v/>
      </c>
      <c r="N219" s="67" t="str">
        <f t="shared" si="10"/>
        <v/>
      </c>
    </row>
    <row r="220" spans="1:14">
      <c r="A220" s="133"/>
      <c r="B220" s="134"/>
      <c r="C220" s="134"/>
      <c r="D220" s="134"/>
      <c r="E220" s="134"/>
      <c r="F220" s="135"/>
      <c r="G220" s="136"/>
      <c r="L220" s="67" t="str">
        <f t="shared" si="9"/>
        <v/>
      </c>
      <c r="M220" s="67" t="str">
        <f t="shared" si="11"/>
        <v/>
      </c>
      <c r="N220" s="67" t="str">
        <f t="shared" si="10"/>
        <v/>
      </c>
    </row>
    <row r="221" spans="1:14">
      <c r="A221" s="133"/>
      <c r="B221" s="134"/>
      <c r="C221" s="134"/>
      <c r="D221" s="134"/>
      <c r="E221" s="134"/>
      <c r="F221" s="135"/>
      <c r="G221" s="136"/>
      <c r="L221" s="67" t="str">
        <f t="shared" si="9"/>
        <v/>
      </c>
      <c r="M221" s="67" t="str">
        <f t="shared" si="11"/>
        <v/>
      </c>
      <c r="N221" s="67" t="str">
        <f t="shared" si="10"/>
        <v/>
      </c>
    </row>
    <row r="222" spans="1:14">
      <c r="A222" s="133"/>
      <c r="B222" s="134"/>
      <c r="C222" s="134"/>
      <c r="D222" s="134"/>
      <c r="E222" s="134"/>
      <c r="F222" s="135"/>
      <c r="G222" s="136"/>
      <c r="L222" s="67" t="str">
        <f t="shared" si="9"/>
        <v/>
      </c>
      <c r="M222" s="67" t="str">
        <f t="shared" si="11"/>
        <v/>
      </c>
      <c r="N222" s="67" t="str">
        <f t="shared" si="10"/>
        <v/>
      </c>
    </row>
    <row r="223" spans="1:14">
      <c r="A223" s="133"/>
      <c r="B223" s="134"/>
      <c r="C223" s="134"/>
      <c r="D223" s="134"/>
      <c r="E223" s="134"/>
      <c r="F223" s="135"/>
      <c r="G223" s="136"/>
      <c r="L223" s="67" t="str">
        <f t="shared" si="9"/>
        <v/>
      </c>
      <c r="M223" s="67" t="str">
        <f t="shared" si="11"/>
        <v/>
      </c>
      <c r="N223" s="67" t="str">
        <f t="shared" si="10"/>
        <v/>
      </c>
    </row>
    <row r="224" spans="1:14">
      <c r="A224" s="133"/>
      <c r="B224" s="134"/>
      <c r="C224" s="134"/>
      <c r="D224" s="134"/>
      <c r="E224" s="134"/>
      <c r="F224" s="135"/>
      <c r="G224" s="136"/>
      <c r="L224" s="67" t="str">
        <f t="shared" si="9"/>
        <v/>
      </c>
      <c r="M224" s="67" t="str">
        <f t="shared" si="11"/>
        <v/>
      </c>
      <c r="N224" s="67" t="str">
        <f t="shared" si="10"/>
        <v/>
      </c>
    </row>
    <row r="225" spans="1:14">
      <c r="A225" s="133"/>
      <c r="B225" s="134"/>
      <c r="C225" s="134"/>
      <c r="D225" s="134"/>
      <c r="E225" s="134"/>
      <c r="F225" s="135"/>
      <c r="G225" s="136"/>
      <c r="L225" s="67" t="str">
        <f t="shared" si="9"/>
        <v/>
      </c>
      <c r="M225" s="67" t="str">
        <f t="shared" si="11"/>
        <v/>
      </c>
      <c r="N225" s="67" t="str">
        <f t="shared" si="10"/>
        <v/>
      </c>
    </row>
    <row r="226" spans="1:14">
      <c r="A226" s="133"/>
      <c r="B226" s="134"/>
      <c r="C226" s="134"/>
      <c r="D226" s="134"/>
      <c r="E226" s="134"/>
      <c r="F226" s="135"/>
      <c r="G226" s="136"/>
      <c r="L226" s="67" t="str">
        <f t="shared" si="9"/>
        <v/>
      </c>
      <c r="M226" s="67" t="str">
        <f t="shared" si="11"/>
        <v/>
      </c>
      <c r="N226" s="67" t="str">
        <f t="shared" si="10"/>
        <v/>
      </c>
    </row>
    <row r="227" spans="1:14">
      <c r="A227" s="133"/>
      <c r="B227" s="134"/>
      <c r="C227" s="134"/>
      <c r="D227" s="134"/>
      <c r="E227" s="134"/>
      <c r="F227" s="135"/>
      <c r="G227" s="136"/>
      <c r="L227" s="67" t="str">
        <f t="shared" si="9"/>
        <v/>
      </c>
      <c r="M227" s="67" t="str">
        <f t="shared" si="11"/>
        <v/>
      </c>
      <c r="N227" s="67" t="str">
        <f t="shared" si="10"/>
        <v/>
      </c>
    </row>
    <row r="228" spans="1:14">
      <c r="A228" s="133"/>
      <c r="B228" s="134"/>
      <c r="C228" s="134"/>
      <c r="D228" s="134"/>
      <c r="E228" s="134"/>
      <c r="F228" s="135"/>
      <c r="G228" s="136"/>
      <c r="L228" s="67" t="str">
        <f t="shared" si="9"/>
        <v/>
      </c>
      <c r="M228" s="67" t="str">
        <f t="shared" si="11"/>
        <v/>
      </c>
      <c r="N228" s="67" t="str">
        <f t="shared" si="10"/>
        <v/>
      </c>
    </row>
    <row r="229" spans="1:14">
      <c r="A229" s="133"/>
      <c r="B229" s="134"/>
      <c r="C229" s="134"/>
      <c r="D229" s="134"/>
      <c r="E229" s="134"/>
      <c r="F229" s="135"/>
      <c r="G229" s="136"/>
      <c r="L229" s="67" t="str">
        <f t="shared" si="9"/>
        <v/>
      </c>
      <c r="M229" s="67" t="str">
        <f t="shared" si="11"/>
        <v/>
      </c>
      <c r="N229" s="67" t="str">
        <f t="shared" si="10"/>
        <v/>
      </c>
    </row>
    <row r="230" spans="1:14">
      <c r="A230" s="133"/>
      <c r="B230" s="134"/>
      <c r="C230" s="134"/>
      <c r="D230" s="134"/>
      <c r="E230" s="134"/>
      <c r="F230" s="135"/>
      <c r="G230" s="136"/>
      <c r="L230" s="67" t="str">
        <f t="shared" si="9"/>
        <v/>
      </c>
      <c r="M230" s="67" t="str">
        <f t="shared" si="11"/>
        <v/>
      </c>
      <c r="N230" s="67" t="str">
        <f t="shared" si="10"/>
        <v/>
      </c>
    </row>
    <row r="231" spans="1:14">
      <c r="A231" s="133"/>
      <c r="B231" s="134"/>
      <c r="C231" s="134"/>
      <c r="D231" s="134"/>
      <c r="E231" s="134"/>
      <c r="F231" s="135"/>
      <c r="G231" s="136"/>
      <c r="L231" s="67" t="str">
        <f t="shared" si="9"/>
        <v/>
      </c>
      <c r="M231" s="67" t="str">
        <f t="shared" si="11"/>
        <v/>
      </c>
      <c r="N231" s="67" t="str">
        <f t="shared" si="10"/>
        <v/>
      </c>
    </row>
    <row r="232" spans="1:14">
      <c r="A232" s="133"/>
      <c r="B232" s="134"/>
      <c r="C232" s="134"/>
      <c r="D232" s="134"/>
      <c r="E232" s="134"/>
      <c r="F232" s="135"/>
      <c r="G232" s="136"/>
      <c r="L232" s="67" t="str">
        <f t="shared" si="9"/>
        <v/>
      </c>
      <c r="M232" s="67" t="str">
        <f t="shared" si="11"/>
        <v/>
      </c>
      <c r="N232" s="67" t="str">
        <f t="shared" si="10"/>
        <v/>
      </c>
    </row>
    <row r="233" spans="1:14">
      <c r="A233" s="133"/>
      <c r="B233" s="134"/>
      <c r="C233" s="134"/>
      <c r="D233" s="134"/>
      <c r="E233" s="134"/>
      <c r="F233" s="135"/>
      <c r="G233" s="136"/>
      <c r="L233" s="67" t="str">
        <f t="shared" si="9"/>
        <v/>
      </c>
      <c r="M233" s="67" t="str">
        <f t="shared" si="11"/>
        <v/>
      </c>
      <c r="N233" s="67" t="str">
        <f t="shared" si="10"/>
        <v/>
      </c>
    </row>
    <row r="234" spans="1:14">
      <c r="A234" s="133"/>
      <c r="B234" s="134"/>
      <c r="C234" s="134"/>
      <c r="D234" s="134"/>
      <c r="E234" s="134"/>
      <c r="F234" s="135"/>
      <c r="G234" s="136"/>
      <c r="L234" s="67" t="str">
        <f t="shared" si="9"/>
        <v/>
      </c>
      <c r="M234" s="67" t="str">
        <f t="shared" si="11"/>
        <v/>
      </c>
      <c r="N234" s="67" t="str">
        <f t="shared" si="10"/>
        <v/>
      </c>
    </row>
    <row r="235" spans="1:14">
      <c r="A235" s="133"/>
      <c r="B235" s="134"/>
      <c r="C235" s="134"/>
      <c r="D235" s="134"/>
      <c r="E235" s="134"/>
      <c r="F235" s="135"/>
      <c r="G235" s="136"/>
      <c r="L235" s="67" t="str">
        <f t="shared" si="9"/>
        <v/>
      </c>
      <c r="M235" s="67" t="str">
        <f t="shared" si="11"/>
        <v/>
      </c>
      <c r="N235" s="67" t="str">
        <f t="shared" si="10"/>
        <v/>
      </c>
    </row>
    <row r="236" spans="1:14">
      <c r="A236" s="133"/>
      <c r="B236" s="134"/>
      <c r="C236" s="134"/>
      <c r="D236" s="134"/>
      <c r="E236" s="134"/>
      <c r="F236" s="135"/>
      <c r="G236" s="136"/>
      <c r="L236" s="67" t="str">
        <f t="shared" si="9"/>
        <v/>
      </c>
      <c r="M236" s="67" t="str">
        <f t="shared" si="11"/>
        <v/>
      </c>
      <c r="N236" s="67" t="str">
        <f t="shared" si="10"/>
        <v/>
      </c>
    </row>
    <row r="237" spans="1:14">
      <c r="A237" s="133"/>
      <c r="B237" s="134"/>
      <c r="C237" s="134"/>
      <c r="D237" s="134"/>
      <c r="E237" s="134"/>
      <c r="F237" s="135"/>
      <c r="G237" s="136"/>
      <c r="L237" s="67" t="str">
        <f t="shared" si="9"/>
        <v/>
      </c>
      <c r="M237" s="67" t="str">
        <f t="shared" si="11"/>
        <v/>
      </c>
      <c r="N237" s="67" t="str">
        <f t="shared" si="10"/>
        <v/>
      </c>
    </row>
    <row r="238" spans="1:14">
      <c r="A238" s="133"/>
      <c r="B238" s="134"/>
      <c r="C238" s="134"/>
      <c r="D238" s="134"/>
      <c r="E238" s="134"/>
      <c r="F238" s="135"/>
      <c r="G238" s="136"/>
      <c r="L238" s="67" t="str">
        <f t="shared" si="9"/>
        <v/>
      </c>
      <c r="M238" s="67" t="str">
        <f t="shared" si="11"/>
        <v/>
      </c>
      <c r="N238" s="67" t="str">
        <f t="shared" si="10"/>
        <v/>
      </c>
    </row>
    <row r="239" spans="1:14">
      <c r="A239" s="133"/>
      <c r="B239" s="134"/>
      <c r="C239" s="134"/>
      <c r="D239" s="134"/>
      <c r="E239" s="134"/>
      <c r="F239" s="135"/>
      <c r="G239" s="136"/>
      <c r="L239" s="67" t="str">
        <f t="shared" si="9"/>
        <v/>
      </c>
      <c r="M239" s="67" t="str">
        <f t="shared" si="11"/>
        <v/>
      </c>
      <c r="N239" s="67" t="str">
        <f t="shared" si="10"/>
        <v/>
      </c>
    </row>
    <row r="240" spans="1:14">
      <c r="A240" s="133"/>
      <c r="B240" s="134"/>
      <c r="C240" s="134"/>
      <c r="D240" s="134"/>
      <c r="E240" s="134"/>
      <c r="F240" s="135"/>
      <c r="G240" s="136"/>
      <c r="L240" s="67" t="str">
        <f t="shared" si="9"/>
        <v/>
      </c>
      <c r="M240" s="67" t="str">
        <f t="shared" si="11"/>
        <v/>
      </c>
      <c r="N240" s="67" t="str">
        <f t="shared" si="10"/>
        <v/>
      </c>
    </row>
    <row r="241" spans="1:14">
      <c r="A241" s="133"/>
      <c r="B241" s="134"/>
      <c r="C241" s="134"/>
      <c r="D241" s="134"/>
      <c r="E241" s="134"/>
      <c r="F241" s="135"/>
      <c r="G241" s="136"/>
      <c r="L241" s="67" t="str">
        <f t="shared" si="9"/>
        <v/>
      </c>
      <c r="M241" s="67" t="str">
        <f t="shared" si="11"/>
        <v/>
      </c>
      <c r="N241" s="67" t="str">
        <f t="shared" si="10"/>
        <v/>
      </c>
    </row>
    <row r="242" spans="1:14">
      <c r="A242" s="133"/>
      <c r="B242" s="134"/>
      <c r="C242" s="134"/>
      <c r="D242" s="134"/>
      <c r="E242" s="134"/>
      <c r="F242" s="135"/>
      <c r="G242" s="136"/>
      <c r="L242" s="67" t="str">
        <f t="shared" si="9"/>
        <v/>
      </c>
      <c r="M242" s="67" t="str">
        <f t="shared" si="11"/>
        <v/>
      </c>
      <c r="N242" s="67" t="str">
        <f t="shared" si="10"/>
        <v/>
      </c>
    </row>
    <row r="243" spans="1:14">
      <c r="A243" s="133"/>
      <c r="B243" s="134"/>
      <c r="C243" s="134"/>
      <c r="D243" s="134"/>
      <c r="E243" s="134"/>
      <c r="F243" s="135"/>
      <c r="G243" s="136"/>
      <c r="L243" s="67" t="str">
        <f t="shared" si="9"/>
        <v/>
      </c>
      <c r="M243" s="67" t="str">
        <f t="shared" si="11"/>
        <v/>
      </c>
      <c r="N243" s="67" t="str">
        <f t="shared" si="10"/>
        <v/>
      </c>
    </row>
    <row r="244" spans="1:14">
      <c r="A244" s="133"/>
      <c r="B244" s="134"/>
      <c r="C244" s="134"/>
      <c r="D244" s="134"/>
      <c r="E244" s="134"/>
      <c r="F244" s="135"/>
      <c r="G244" s="136"/>
      <c r="L244" s="67" t="str">
        <f t="shared" si="9"/>
        <v/>
      </c>
      <c r="M244" s="67" t="str">
        <f t="shared" si="11"/>
        <v/>
      </c>
      <c r="N244" s="67" t="str">
        <f t="shared" si="10"/>
        <v/>
      </c>
    </row>
    <row r="245" spans="1:14">
      <c r="A245" s="133"/>
      <c r="B245" s="134"/>
      <c r="C245" s="134"/>
      <c r="D245" s="134"/>
      <c r="E245" s="134"/>
      <c r="F245" s="135"/>
      <c r="G245" s="136"/>
      <c r="L245" s="67" t="str">
        <f t="shared" si="9"/>
        <v/>
      </c>
      <c r="M245" s="67" t="str">
        <f t="shared" si="11"/>
        <v/>
      </c>
      <c r="N245" s="67" t="str">
        <f t="shared" si="10"/>
        <v/>
      </c>
    </row>
    <row r="246" spans="1:14">
      <c r="A246" s="133"/>
      <c r="B246" s="134"/>
      <c r="C246" s="134"/>
      <c r="D246" s="134"/>
      <c r="E246" s="134"/>
      <c r="F246" s="135"/>
      <c r="G246" s="136"/>
      <c r="L246" s="67" t="str">
        <f t="shared" si="9"/>
        <v/>
      </c>
      <c r="M246" s="67" t="str">
        <f t="shared" si="11"/>
        <v/>
      </c>
      <c r="N246" s="67" t="str">
        <f t="shared" si="10"/>
        <v/>
      </c>
    </row>
    <row r="247" spans="1:14">
      <c r="A247" s="133"/>
      <c r="B247" s="134"/>
      <c r="C247" s="134"/>
      <c r="D247" s="134"/>
      <c r="E247" s="134"/>
      <c r="F247" s="135"/>
      <c r="G247" s="136"/>
      <c r="L247" s="67" t="str">
        <f t="shared" si="9"/>
        <v/>
      </c>
      <c r="M247" s="67" t="str">
        <f t="shared" si="11"/>
        <v/>
      </c>
      <c r="N247" s="67" t="str">
        <f t="shared" si="10"/>
        <v/>
      </c>
    </row>
    <row r="248" spans="1:14">
      <c r="A248" s="133"/>
      <c r="B248" s="134"/>
      <c r="C248" s="134"/>
      <c r="D248" s="134"/>
      <c r="E248" s="134"/>
      <c r="F248" s="135"/>
      <c r="G248" s="136"/>
      <c r="L248" s="67" t="str">
        <f t="shared" si="9"/>
        <v/>
      </c>
      <c r="M248" s="67" t="str">
        <f t="shared" si="11"/>
        <v/>
      </c>
      <c r="N248" s="67" t="str">
        <f t="shared" si="10"/>
        <v/>
      </c>
    </row>
    <row r="249" spans="1:14">
      <c r="A249" s="133"/>
      <c r="B249" s="134"/>
      <c r="C249" s="134"/>
      <c r="D249" s="134"/>
      <c r="E249" s="134"/>
      <c r="F249" s="135"/>
      <c r="G249" s="136"/>
      <c r="L249" s="67" t="str">
        <f t="shared" si="9"/>
        <v/>
      </c>
      <c r="M249" s="67" t="str">
        <f t="shared" si="11"/>
        <v/>
      </c>
      <c r="N249" s="67" t="str">
        <f t="shared" si="10"/>
        <v/>
      </c>
    </row>
    <row r="250" spans="1:14">
      <c r="A250" s="133"/>
      <c r="B250" s="134"/>
      <c r="C250" s="134"/>
      <c r="D250" s="134"/>
      <c r="E250" s="134"/>
      <c r="F250" s="135"/>
      <c r="G250" s="136"/>
      <c r="L250" s="67" t="str">
        <f t="shared" si="9"/>
        <v/>
      </c>
      <c r="M250" s="67" t="str">
        <f t="shared" si="11"/>
        <v/>
      </c>
      <c r="N250" s="67" t="str">
        <f t="shared" si="10"/>
        <v/>
      </c>
    </row>
    <row r="251" spans="1:14">
      <c r="A251" s="133"/>
      <c r="B251" s="134"/>
      <c r="C251" s="134"/>
      <c r="D251" s="134"/>
      <c r="E251" s="134"/>
      <c r="F251" s="135"/>
      <c r="G251" s="136"/>
      <c r="L251" s="67" t="str">
        <f t="shared" si="9"/>
        <v/>
      </c>
      <c r="M251" s="67" t="str">
        <f t="shared" si="11"/>
        <v/>
      </c>
      <c r="N251" s="67" t="str">
        <f t="shared" si="10"/>
        <v/>
      </c>
    </row>
    <row r="252" spans="1:14">
      <c r="A252" s="133"/>
      <c r="B252" s="134"/>
      <c r="C252" s="134"/>
      <c r="D252" s="134"/>
      <c r="E252" s="134"/>
      <c r="F252" s="135"/>
      <c r="G252" s="136"/>
      <c r="L252" s="67" t="str">
        <f t="shared" si="9"/>
        <v/>
      </c>
      <c r="M252" s="67" t="str">
        <f t="shared" si="11"/>
        <v/>
      </c>
      <c r="N252" s="67" t="str">
        <f t="shared" si="10"/>
        <v/>
      </c>
    </row>
    <row r="253" spans="1:14">
      <c r="A253" s="133"/>
      <c r="B253" s="134"/>
      <c r="C253" s="134"/>
      <c r="D253" s="134"/>
      <c r="E253" s="134"/>
      <c r="F253" s="135"/>
      <c r="G253" s="136"/>
      <c r="L253" s="67" t="str">
        <f t="shared" si="9"/>
        <v/>
      </c>
      <c r="M253" s="67" t="str">
        <f t="shared" si="11"/>
        <v/>
      </c>
      <c r="N253" s="67" t="str">
        <f t="shared" si="10"/>
        <v/>
      </c>
    </row>
    <row r="254" spans="1:14">
      <c r="A254" s="133"/>
      <c r="B254" s="134"/>
      <c r="C254" s="134"/>
      <c r="D254" s="134"/>
      <c r="E254" s="134"/>
      <c r="F254" s="135"/>
      <c r="G254" s="136"/>
      <c r="L254" s="67" t="str">
        <f t="shared" si="9"/>
        <v/>
      </c>
      <c r="M254" s="67" t="str">
        <f t="shared" si="11"/>
        <v/>
      </c>
      <c r="N254" s="67" t="str">
        <f t="shared" si="10"/>
        <v/>
      </c>
    </row>
    <row r="255" spans="1:14">
      <c r="A255" s="133"/>
      <c r="B255" s="134"/>
      <c r="C255" s="134"/>
      <c r="D255" s="134"/>
      <c r="E255" s="134"/>
      <c r="F255" s="135"/>
      <c r="G255" s="136"/>
      <c r="L255" s="67" t="str">
        <f t="shared" si="9"/>
        <v/>
      </c>
      <c r="M255" s="67" t="str">
        <f t="shared" si="11"/>
        <v/>
      </c>
      <c r="N255" s="67" t="str">
        <f t="shared" si="10"/>
        <v/>
      </c>
    </row>
    <row r="256" spans="1:14">
      <c r="A256" s="133"/>
      <c r="B256" s="134"/>
      <c r="C256" s="134"/>
      <c r="D256" s="134"/>
      <c r="E256" s="134"/>
      <c r="F256" s="135"/>
      <c r="G256" s="136"/>
      <c r="L256" s="67" t="str">
        <f t="shared" si="9"/>
        <v/>
      </c>
      <c r="M256" s="67" t="str">
        <f t="shared" si="11"/>
        <v/>
      </c>
      <c r="N256" s="67" t="str">
        <f t="shared" si="10"/>
        <v/>
      </c>
    </row>
    <row r="257" spans="1:14">
      <c r="A257" s="133"/>
      <c r="B257" s="134"/>
      <c r="C257" s="134"/>
      <c r="D257" s="134"/>
      <c r="E257" s="134"/>
      <c r="F257" s="135"/>
      <c r="G257" s="136"/>
      <c r="L257" s="67" t="str">
        <f t="shared" si="9"/>
        <v/>
      </c>
      <c r="M257" s="67" t="str">
        <f t="shared" si="11"/>
        <v/>
      </c>
      <c r="N257" s="67" t="str">
        <f t="shared" si="10"/>
        <v/>
      </c>
    </row>
    <row r="258" spans="1:14">
      <c r="A258" s="133"/>
      <c r="B258" s="134"/>
      <c r="C258" s="134"/>
      <c r="D258" s="134"/>
      <c r="E258" s="134"/>
      <c r="F258" s="135"/>
      <c r="G258" s="136"/>
      <c r="L258" s="67" t="str">
        <f t="shared" si="9"/>
        <v/>
      </c>
      <c r="M258" s="67" t="str">
        <f t="shared" si="11"/>
        <v/>
      </c>
      <c r="N258" s="67" t="str">
        <f t="shared" si="10"/>
        <v/>
      </c>
    </row>
    <row r="259" spans="1:14">
      <c r="A259" s="133"/>
      <c r="B259" s="134"/>
      <c r="C259" s="134"/>
      <c r="D259" s="134"/>
      <c r="E259" s="134"/>
      <c r="F259" s="135"/>
      <c r="G259" s="136"/>
      <c r="L259" s="67" t="str">
        <f t="shared" ref="L259:L322" si="12">IF(E259="","",LOGNORMDIST(E259,J$10,J$11))</f>
        <v/>
      </c>
      <c r="M259" s="67" t="str">
        <f t="shared" si="11"/>
        <v/>
      </c>
      <c r="N259" s="67" t="str">
        <f t="shared" ref="N259:N322" si="13">IF(L259="","",POWER(F259-M259,2) / M259)</f>
        <v/>
      </c>
    </row>
    <row r="260" spans="1:14">
      <c r="A260" s="133"/>
      <c r="B260" s="134"/>
      <c r="C260" s="134"/>
      <c r="D260" s="134"/>
      <c r="E260" s="134"/>
      <c r="F260" s="135"/>
      <c r="G260" s="136"/>
      <c r="L260" s="67" t="str">
        <f t="shared" si="12"/>
        <v/>
      </c>
      <c r="M260" s="67" t="str">
        <f t="shared" ref="M260:M323" si="14">IF(L260="","",(L260-L259)*J$3)</f>
        <v/>
      </c>
      <c r="N260" s="67" t="str">
        <f t="shared" si="13"/>
        <v/>
      </c>
    </row>
    <row r="261" spans="1:14">
      <c r="A261" s="133"/>
      <c r="B261" s="134"/>
      <c r="C261" s="134"/>
      <c r="D261" s="134"/>
      <c r="E261" s="134"/>
      <c r="F261" s="135"/>
      <c r="G261" s="136"/>
      <c r="L261" s="67" t="str">
        <f t="shared" si="12"/>
        <v/>
      </c>
      <c r="M261" s="67" t="str">
        <f t="shared" si="14"/>
        <v/>
      </c>
      <c r="N261" s="67" t="str">
        <f t="shared" si="13"/>
        <v/>
      </c>
    </row>
    <row r="262" spans="1:14">
      <c r="A262" s="133"/>
      <c r="B262" s="134"/>
      <c r="C262" s="134"/>
      <c r="D262" s="134"/>
      <c r="E262" s="134"/>
      <c r="F262" s="135"/>
      <c r="G262" s="136"/>
      <c r="L262" s="67" t="str">
        <f t="shared" si="12"/>
        <v/>
      </c>
      <c r="M262" s="67" t="str">
        <f t="shared" si="14"/>
        <v/>
      </c>
      <c r="N262" s="67" t="str">
        <f t="shared" si="13"/>
        <v/>
      </c>
    </row>
    <row r="263" spans="1:14">
      <c r="A263" s="133"/>
      <c r="B263" s="134"/>
      <c r="C263" s="134"/>
      <c r="D263" s="134"/>
      <c r="E263" s="134"/>
      <c r="F263" s="135"/>
      <c r="G263" s="136"/>
      <c r="L263" s="67" t="str">
        <f t="shared" si="12"/>
        <v/>
      </c>
      <c r="M263" s="67" t="str">
        <f t="shared" si="14"/>
        <v/>
      </c>
      <c r="N263" s="67" t="str">
        <f t="shared" si="13"/>
        <v/>
      </c>
    </row>
    <row r="264" spans="1:14">
      <c r="A264" s="133"/>
      <c r="B264" s="134"/>
      <c r="C264" s="134"/>
      <c r="D264" s="134"/>
      <c r="E264" s="134"/>
      <c r="F264" s="135"/>
      <c r="G264" s="136"/>
      <c r="L264" s="67" t="str">
        <f t="shared" si="12"/>
        <v/>
      </c>
      <c r="M264" s="67" t="str">
        <f t="shared" si="14"/>
        <v/>
      </c>
      <c r="N264" s="67" t="str">
        <f t="shared" si="13"/>
        <v/>
      </c>
    </row>
    <row r="265" spans="1:14">
      <c r="A265" s="133"/>
      <c r="B265" s="134"/>
      <c r="C265" s="134"/>
      <c r="D265" s="134"/>
      <c r="E265" s="134"/>
      <c r="F265" s="135"/>
      <c r="G265" s="136"/>
      <c r="L265" s="67" t="str">
        <f t="shared" si="12"/>
        <v/>
      </c>
      <c r="M265" s="67" t="str">
        <f t="shared" si="14"/>
        <v/>
      </c>
      <c r="N265" s="67" t="str">
        <f t="shared" si="13"/>
        <v/>
      </c>
    </row>
    <row r="266" spans="1:14">
      <c r="A266" s="133"/>
      <c r="B266" s="134"/>
      <c r="C266" s="134"/>
      <c r="D266" s="134"/>
      <c r="E266" s="134"/>
      <c r="F266" s="135"/>
      <c r="G266" s="136"/>
      <c r="L266" s="67" t="str">
        <f t="shared" si="12"/>
        <v/>
      </c>
      <c r="M266" s="67" t="str">
        <f t="shared" si="14"/>
        <v/>
      </c>
      <c r="N266" s="67" t="str">
        <f t="shared" si="13"/>
        <v/>
      </c>
    </row>
    <row r="267" spans="1:14">
      <c r="A267" s="133"/>
      <c r="B267" s="134"/>
      <c r="C267" s="134"/>
      <c r="D267" s="134"/>
      <c r="E267" s="134"/>
      <c r="F267" s="135"/>
      <c r="G267" s="136"/>
      <c r="L267" s="67" t="str">
        <f t="shared" si="12"/>
        <v/>
      </c>
      <c r="M267" s="67" t="str">
        <f t="shared" si="14"/>
        <v/>
      </c>
      <c r="N267" s="67" t="str">
        <f t="shared" si="13"/>
        <v/>
      </c>
    </row>
    <row r="268" spans="1:14">
      <c r="A268" s="133"/>
      <c r="B268" s="134"/>
      <c r="C268" s="134"/>
      <c r="D268" s="134"/>
      <c r="E268" s="134"/>
      <c r="F268" s="135"/>
      <c r="G268" s="136"/>
      <c r="L268" s="67" t="str">
        <f t="shared" si="12"/>
        <v/>
      </c>
      <c r="M268" s="67" t="str">
        <f t="shared" si="14"/>
        <v/>
      </c>
      <c r="N268" s="67" t="str">
        <f t="shared" si="13"/>
        <v/>
      </c>
    </row>
    <row r="269" spans="1:14">
      <c r="A269" s="133"/>
      <c r="B269" s="134"/>
      <c r="C269" s="134"/>
      <c r="D269" s="134"/>
      <c r="E269" s="134"/>
      <c r="F269" s="135"/>
      <c r="G269" s="136"/>
      <c r="L269" s="67" t="str">
        <f t="shared" si="12"/>
        <v/>
      </c>
      <c r="M269" s="67" t="str">
        <f t="shared" si="14"/>
        <v/>
      </c>
      <c r="N269" s="67" t="str">
        <f t="shared" si="13"/>
        <v/>
      </c>
    </row>
    <row r="270" spans="1:14">
      <c r="A270" s="133"/>
      <c r="B270" s="134"/>
      <c r="C270" s="134"/>
      <c r="D270" s="134"/>
      <c r="E270" s="134"/>
      <c r="F270" s="135"/>
      <c r="G270" s="136"/>
      <c r="L270" s="67" t="str">
        <f t="shared" si="12"/>
        <v/>
      </c>
      <c r="M270" s="67" t="str">
        <f t="shared" si="14"/>
        <v/>
      </c>
      <c r="N270" s="67" t="str">
        <f t="shared" si="13"/>
        <v/>
      </c>
    </row>
    <row r="271" spans="1:14">
      <c r="A271" s="133"/>
      <c r="B271" s="134"/>
      <c r="C271" s="134"/>
      <c r="D271" s="134"/>
      <c r="E271" s="134"/>
      <c r="F271" s="135"/>
      <c r="G271" s="136"/>
      <c r="L271" s="67" t="str">
        <f t="shared" si="12"/>
        <v/>
      </c>
      <c r="M271" s="67" t="str">
        <f t="shared" si="14"/>
        <v/>
      </c>
      <c r="N271" s="67" t="str">
        <f t="shared" si="13"/>
        <v/>
      </c>
    </row>
    <row r="272" spans="1:14">
      <c r="A272" s="133"/>
      <c r="B272" s="134"/>
      <c r="C272" s="134"/>
      <c r="D272" s="134"/>
      <c r="E272" s="134"/>
      <c r="F272" s="135"/>
      <c r="G272" s="136"/>
      <c r="L272" s="67" t="str">
        <f t="shared" si="12"/>
        <v/>
      </c>
      <c r="M272" s="67" t="str">
        <f t="shared" si="14"/>
        <v/>
      </c>
      <c r="N272" s="67" t="str">
        <f t="shared" si="13"/>
        <v/>
      </c>
    </row>
    <row r="273" spans="1:14">
      <c r="A273" s="133"/>
      <c r="B273" s="134"/>
      <c r="C273" s="134"/>
      <c r="D273" s="134"/>
      <c r="E273" s="134"/>
      <c r="F273" s="135"/>
      <c r="G273" s="136"/>
      <c r="L273" s="67" t="str">
        <f t="shared" si="12"/>
        <v/>
      </c>
      <c r="M273" s="67" t="str">
        <f t="shared" si="14"/>
        <v/>
      </c>
      <c r="N273" s="67" t="str">
        <f t="shared" si="13"/>
        <v/>
      </c>
    </row>
    <row r="274" spans="1:14">
      <c r="A274" s="133"/>
      <c r="B274" s="134"/>
      <c r="C274" s="134"/>
      <c r="D274" s="134"/>
      <c r="E274" s="134"/>
      <c r="F274" s="135"/>
      <c r="G274" s="136"/>
      <c r="L274" s="67" t="str">
        <f t="shared" si="12"/>
        <v/>
      </c>
      <c r="M274" s="67" t="str">
        <f t="shared" si="14"/>
        <v/>
      </c>
      <c r="N274" s="67" t="str">
        <f t="shared" si="13"/>
        <v/>
      </c>
    </row>
    <row r="275" spans="1:14">
      <c r="A275" s="133"/>
      <c r="B275" s="134"/>
      <c r="C275" s="134"/>
      <c r="D275" s="134"/>
      <c r="E275" s="134"/>
      <c r="F275" s="135"/>
      <c r="G275" s="136"/>
      <c r="L275" s="67" t="str">
        <f t="shared" si="12"/>
        <v/>
      </c>
      <c r="M275" s="67" t="str">
        <f t="shared" si="14"/>
        <v/>
      </c>
      <c r="N275" s="67" t="str">
        <f t="shared" si="13"/>
        <v/>
      </c>
    </row>
    <row r="276" spans="1:14">
      <c r="A276" s="133"/>
      <c r="B276" s="134"/>
      <c r="C276" s="134"/>
      <c r="D276" s="134"/>
      <c r="E276" s="134"/>
      <c r="F276" s="135"/>
      <c r="G276" s="136"/>
      <c r="L276" s="67" t="str">
        <f t="shared" si="12"/>
        <v/>
      </c>
      <c r="M276" s="67" t="str">
        <f t="shared" si="14"/>
        <v/>
      </c>
      <c r="N276" s="67" t="str">
        <f t="shared" si="13"/>
        <v/>
      </c>
    </row>
    <row r="277" spans="1:14">
      <c r="A277" s="133"/>
      <c r="B277" s="134"/>
      <c r="C277" s="134"/>
      <c r="D277" s="134"/>
      <c r="E277" s="134"/>
      <c r="F277" s="135"/>
      <c r="G277" s="136"/>
      <c r="L277" s="67" t="str">
        <f t="shared" si="12"/>
        <v/>
      </c>
      <c r="M277" s="67" t="str">
        <f t="shared" si="14"/>
        <v/>
      </c>
      <c r="N277" s="67" t="str">
        <f t="shared" si="13"/>
        <v/>
      </c>
    </row>
    <row r="278" spans="1:14">
      <c r="A278" s="133"/>
      <c r="B278" s="134"/>
      <c r="C278" s="134"/>
      <c r="D278" s="134"/>
      <c r="E278" s="134"/>
      <c r="F278" s="135"/>
      <c r="G278" s="136"/>
      <c r="L278" s="67" t="str">
        <f t="shared" si="12"/>
        <v/>
      </c>
      <c r="M278" s="67" t="str">
        <f t="shared" si="14"/>
        <v/>
      </c>
      <c r="N278" s="67" t="str">
        <f t="shared" si="13"/>
        <v/>
      </c>
    </row>
    <row r="279" spans="1:14">
      <c r="A279" s="133"/>
      <c r="B279" s="134"/>
      <c r="C279" s="134"/>
      <c r="D279" s="134"/>
      <c r="E279" s="134"/>
      <c r="F279" s="135"/>
      <c r="G279" s="136"/>
      <c r="L279" s="67" t="str">
        <f t="shared" si="12"/>
        <v/>
      </c>
      <c r="M279" s="67" t="str">
        <f t="shared" si="14"/>
        <v/>
      </c>
      <c r="N279" s="67" t="str">
        <f t="shared" si="13"/>
        <v/>
      </c>
    </row>
    <row r="280" spans="1:14">
      <c r="A280" s="133"/>
      <c r="B280" s="134"/>
      <c r="C280" s="134"/>
      <c r="D280" s="134"/>
      <c r="E280" s="134"/>
      <c r="F280" s="135"/>
      <c r="G280" s="136"/>
      <c r="L280" s="67" t="str">
        <f t="shared" si="12"/>
        <v/>
      </c>
      <c r="M280" s="67" t="str">
        <f t="shared" si="14"/>
        <v/>
      </c>
      <c r="N280" s="67" t="str">
        <f t="shared" si="13"/>
        <v/>
      </c>
    </row>
    <row r="281" spans="1:14">
      <c r="A281" s="133"/>
      <c r="B281" s="134"/>
      <c r="C281" s="134"/>
      <c r="D281" s="134"/>
      <c r="E281" s="134"/>
      <c r="F281" s="135"/>
      <c r="G281" s="136"/>
      <c r="L281" s="67" t="str">
        <f t="shared" si="12"/>
        <v/>
      </c>
      <c r="M281" s="67" t="str">
        <f t="shared" si="14"/>
        <v/>
      </c>
      <c r="N281" s="67" t="str">
        <f t="shared" si="13"/>
        <v/>
      </c>
    </row>
    <row r="282" spans="1:14">
      <c r="A282" s="133"/>
      <c r="B282" s="134"/>
      <c r="C282" s="134"/>
      <c r="D282" s="134"/>
      <c r="E282" s="134"/>
      <c r="F282" s="135"/>
      <c r="G282" s="136"/>
      <c r="L282" s="67" t="str">
        <f t="shared" si="12"/>
        <v/>
      </c>
      <c r="M282" s="67" t="str">
        <f t="shared" si="14"/>
        <v/>
      </c>
      <c r="N282" s="67" t="str">
        <f t="shared" si="13"/>
        <v/>
      </c>
    </row>
    <row r="283" spans="1:14">
      <c r="A283" s="133"/>
      <c r="B283" s="134"/>
      <c r="C283" s="134"/>
      <c r="D283" s="134"/>
      <c r="E283" s="134"/>
      <c r="F283" s="135"/>
      <c r="G283" s="136"/>
      <c r="L283" s="67" t="str">
        <f t="shared" si="12"/>
        <v/>
      </c>
      <c r="M283" s="67" t="str">
        <f t="shared" si="14"/>
        <v/>
      </c>
      <c r="N283" s="67" t="str">
        <f t="shared" si="13"/>
        <v/>
      </c>
    </row>
    <row r="284" spans="1:14">
      <c r="A284" s="133"/>
      <c r="B284" s="134"/>
      <c r="C284" s="134"/>
      <c r="D284" s="134"/>
      <c r="E284" s="134"/>
      <c r="F284" s="135"/>
      <c r="G284" s="136"/>
      <c r="L284" s="67" t="str">
        <f t="shared" si="12"/>
        <v/>
      </c>
      <c r="M284" s="67" t="str">
        <f t="shared" si="14"/>
        <v/>
      </c>
      <c r="N284" s="67" t="str">
        <f t="shared" si="13"/>
        <v/>
      </c>
    </row>
    <row r="285" spans="1:14">
      <c r="A285" s="133"/>
      <c r="B285" s="134"/>
      <c r="C285" s="134"/>
      <c r="D285" s="134"/>
      <c r="E285" s="134"/>
      <c r="F285" s="135"/>
      <c r="G285" s="136"/>
      <c r="L285" s="67" t="str">
        <f t="shared" si="12"/>
        <v/>
      </c>
      <c r="M285" s="67" t="str">
        <f t="shared" si="14"/>
        <v/>
      </c>
      <c r="N285" s="67" t="str">
        <f t="shared" si="13"/>
        <v/>
      </c>
    </row>
    <row r="286" spans="1:14">
      <c r="A286" s="133"/>
      <c r="B286" s="134"/>
      <c r="C286" s="134"/>
      <c r="D286" s="134"/>
      <c r="E286" s="134"/>
      <c r="F286" s="135"/>
      <c r="G286" s="136"/>
      <c r="L286" s="67" t="str">
        <f t="shared" si="12"/>
        <v/>
      </c>
      <c r="M286" s="67" t="str">
        <f t="shared" si="14"/>
        <v/>
      </c>
      <c r="N286" s="67" t="str">
        <f t="shared" si="13"/>
        <v/>
      </c>
    </row>
    <row r="287" spans="1:14">
      <c r="A287" s="133"/>
      <c r="B287" s="134"/>
      <c r="C287" s="134"/>
      <c r="D287" s="134"/>
      <c r="E287" s="134"/>
      <c r="F287" s="135"/>
      <c r="G287" s="136"/>
      <c r="L287" s="67" t="str">
        <f t="shared" si="12"/>
        <v/>
      </c>
      <c r="M287" s="67" t="str">
        <f t="shared" si="14"/>
        <v/>
      </c>
      <c r="N287" s="67" t="str">
        <f t="shared" si="13"/>
        <v/>
      </c>
    </row>
    <row r="288" spans="1:14">
      <c r="A288" s="133"/>
      <c r="B288" s="134"/>
      <c r="C288" s="134"/>
      <c r="D288" s="134"/>
      <c r="E288" s="134"/>
      <c r="F288" s="135"/>
      <c r="G288" s="136"/>
      <c r="L288" s="67" t="str">
        <f t="shared" si="12"/>
        <v/>
      </c>
      <c r="M288" s="67" t="str">
        <f t="shared" si="14"/>
        <v/>
      </c>
      <c r="N288" s="67" t="str">
        <f t="shared" si="13"/>
        <v/>
      </c>
    </row>
    <row r="289" spans="1:14">
      <c r="A289" s="133"/>
      <c r="B289" s="134"/>
      <c r="C289" s="134"/>
      <c r="D289" s="134"/>
      <c r="E289" s="134"/>
      <c r="F289" s="135"/>
      <c r="G289" s="136"/>
      <c r="L289" s="67" t="str">
        <f t="shared" si="12"/>
        <v/>
      </c>
      <c r="M289" s="67" t="str">
        <f t="shared" si="14"/>
        <v/>
      </c>
      <c r="N289" s="67" t="str">
        <f t="shared" si="13"/>
        <v/>
      </c>
    </row>
    <row r="290" spans="1:14">
      <c r="A290" s="133"/>
      <c r="B290" s="134"/>
      <c r="C290" s="134"/>
      <c r="D290" s="134"/>
      <c r="E290" s="134"/>
      <c r="F290" s="135"/>
      <c r="G290" s="136"/>
      <c r="L290" s="67" t="str">
        <f t="shared" si="12"/>
        <v/>
      </c>
      <c r="M290" s="67" t="str">
        <f t="shared" si="14"/>
        <v/>
      </c>
      <c r="N290" s="67" t="str">
        <f t="shared" si="13"/>
        <v/>
      </c>
    </row>
    <row r="291" spans="1:14">
      <c r="A291" s="133"/>
      <c r="B291" s="134"/>
      <c r="C291" s="134"/>
      <c r="D291" s="134"/>
      <c r="E291" s="134"/>
      <c r="F291" s="135"/>
      <c r="G291" s="136"/>
      <c r="L291" s="67" t="str">
        <f t="shared" si="12"/>
        <v/>
      </c>
      <c r="M291" s="67" t="str">
        <f t="shared" si="14"/>
        <v/>
      </c>
      <c r="N291" s="67" t="str">
        <f t="shared" si="13"/>
        <v/>
      </c>
    </row>
    <row r="292" spans="1:14">
      <c r="A292" s="133"/>
      <c r="B292" s="134"/>
      <c r="C292" s="134"/>
      <c r="D292" s="134"/>
      <c r="E292" s="134"/>
      <c r="F292" s="135"/>
      <c r="G292" s="136"/>
      <c r="L292" s="67" t="str">
        <f t="shared" si="12"/>
        <v/>
      </c>
      <c r="M292" s="67" t="str">
        <f t="shared" si="14"/>
        <v/>
      </c>
      <c r="N292" s="67" t="str">
        <f t="shared" si="13"/>
        <v/>
      </c>
    </row>
    <row r="293" spans="1:14">
      <c r="A293" s="133"/>
      <c r="B293" s="134"/>
      <c r="C293" s="134"/>
      <c r="D293" s="134"/>
      <c r="E293" s="134"/>
      <c r="F293" s="135"/>
      <c r="G293" s="136"/>
      <c r="L293" s="67" t="str">
        <f t="shared" si="12"/>
        <v/>
      </c>
      <c r="M293" s="67" t="str">
        <f t="shared" si="14"/>
        <v/>
      </c>
      <c r="N293" s="67" t="str">
        <f t="shared" si="13"/>
        <v/>
      </c>
    </row>
    <row r="294" spans="1:14">
      <c r="A294" s="133"/>
      <c r="B294" s="134"/>
      <c r="C294" s="134"/>
      <c r="D294" s="134"/>
      <c r="E294" s="134"/>
      <c r="F294" s="135"/>
      <c r="G294" s="136"/>
      <c r="L294" s="67" t="str">
        <f t="shared" si="12"/>
        <v/>
      </c>
      <c r="M294" s="67" t="str">
        <f t="shared" si="14"/>
        <v/>
      </c>
      <c r="N294" s="67" t="str">
        <f t="shared" si="13"/>
        <v/>
      </c>
    </row>
    <row r="295" spans="1:14">
      <c r="A295" s="133"/>
      <c r="B295" s="134"/>
      <c r="C295" s="134"/>
      <c r="D295" s="134"/>
      <c r="E295" s="134"/>
      <c r="F295" s="135"/>
      <c r="G295" s="136"/>
      <c r="L295" s="67" t="str">
        <f t="shared" si="12"/>
        <v/>
      </c>
      <c r="M295" s="67" t="str">
        <f t="shared" si="14"/>
        <v/>
      </c>
      <c r="N295" s="67" t="str">
        <f t="shared" si="13"/>
        <v/>
      </c>
    </row>
    <row r="296" spans="1:14">
      <c r="A296" s="133"/>
      <c r="B296" s="134"/>
      <c r="C296" s="134"/>
      <c r="D296" s="134"/>
      <c r="E296" s="134"/>
      <c r="F296" s="135"/>
      <c r="G296" s="136"/>
      <c r="L296" s="67" t="str">
        <f t="shared" si="12"/>
        <v/>
      </c>
      <c r="M296" s="67" t="str">
        <f t="shared" si="14"/>
        <v/>
      </c>
      <c r="N296" s="67" t="str">
        <f t="shared" si="13"/>
        <v/>
      </c>
    </row>
    <row r="297" spans="1:14">
      <c r="A297" s="133"/>
      <c r="B297" s="134"/>
      <c r="C297" s="134"/>
      <c r="D297" s="134"/>
      <c r="E297" s="134"/>
      <c r="F297" s="135"/>
      <c r="G297" s="136"/>
      <c r="L297" s="67" t="str">
        <f t="shared" si="12"/>
        <v/>
      </c>
      <c r="M297" s="67" t="str">
        <f t="shared" si="14"/>
        <v/>
      </c>
      <c r="N297" s="67" t="str">
        <f t="shared" si="13"/>
        <v/>
      </c>
    </row>
    <row r="298" spans="1:14">
      <c r="A298" s="133"/>
      <c r="B298" s="134"/>
      <c r="C298" s="134"/>
      <c r="D298" s="134"/>
      <c r="E298" s="134"/>
      <c r="F298" s="135"/>
      <c r="G298" s="136"/>
      <c r="L298" s="67" t="str">
        <f t="shared" si="12"/>
        <v/>
      </c>
      <c r="M298" s="67" t="str">
        <f t="shared" si="14"/>
        <v/>
      </c>
      <c r="N298" s="67" t="str">
        <f t="shared" si="13"/>
        <v/>
      </c>
    </row>
    <row r="299" spans="1:14">
      <c r="A299" s="133"/>
      <c r="B299" s="134"/>
      <c r="C299" s="134"/>
      <c r="D299" s="134"/>
      <c r="E299" s="134"/>
      <c r="F299" s="135"/>
      <c r="G299" s="136"/>
      <c r="L299" s="67" t="str">
        <f t="shared" si="12"/>
        <v/>
      </c>
      <c r="M299" s="67" t="str">
        <f t="shared" si="14"/>
        <v/>
      </c>
      <c r="N299" s="67" t="str">
        <f t="shared" si="13"/>
        <v/>
      </c>
    </row>
    <row r="300" spans="1:14">
      <c r="A300" s="133"/>
      <c r="B300" s="134"/>
      <c r="C300" s="134"/>
      <c r="D300" s="134"/>
      <c r="E300" s="134"/>
      <c r="F300" s="135"/>
      <c r="G300" s="136"/>
      <c r="L300" s="67" t="str">
        <f t="shared" si="12"/>
        <v/>
      </c>
      <c r="M300" s="67" t="str">
        <f t="shared" si="14"/>
        <v/>
      </c>
      <c r="N300" s="67" t="str">
        <f t="shared" si="13"/>
        <v/>
      </c>
    </row>
    <row r="301" spans="1:14">
      <c r="A301" s="133"/>
      <c r="B301" s="134"/>
      <c r="C301" s="134"/>
      <c r="D301" s="134"/>
      <c r="E301" s="134"/>
      <c r="F301" s="135"/>
      <c r="G301" s="136"/>
      <c r="L301" s="67" t="str">
        <f t="shared" si="12"/>
        <v/>
      </c>
      <c r="M301" s="67" t="str">
        <f t="shared" si="14"/>
        <v/>
      </c>
      <c r="N301" s="67" t="str">
        <f t="shared" si="13"/>
        <v/>
      </c>
    </row>
    <row r="302" spans="1:14">
      <c r="A302" s="133"/>
      <c r="B302" s="134"/>
      <c r="C302" s="134"/>
      <c r="D302" s="134"/>
      <c r="E302" s="134"/>
      <c r="F302" s="135"/>
      <c r="G302" s="136"/>
      <c r="L302" s="67" t="str">
        <f t="shared" si="12"/>
        <v/>
      </c>
      <c r="M302" s="67" t="str">
        <f t="shared" si="14"/>
        <v/>
      </c>
      <c r="N302" s="67" t="str">
        <f t="shared" si="13"/>
        <v/>
      </c>
    </row>
    <row r="303" spans="1:14">
      <c r="A303" s="133"/>
      <c r="B303" s="134"/>
      <c r="C303" s="134"/>
      <c r="D303" s="134"/>
      <c r="E303" s="134"/>
      <c r="F303" s="135"/>
      <c r="G303" s="136"/>
      <c r="L303" s="67" t="str">
        <f t="shared" si="12"/>
        <v/>
      </c>
      <c r="M303" s="67" t="str">
        <f t="shared" si="14"/>
        <v/>
      </c>
      <c r="N303" s="67" t="str">
        <f t="shared" si="13"/>
        <v/>
      </c>
    </row>
    <row r="304" spans="1:14">
      <c r="A304" s="133"/>
      <c r="B304" s="134"/>
      <c r="C304" s="134"/>
      <c r="D304" s="134"/>
      <c r="E304" s="134"/>
      <c r="F304" s="135"/>
      <c r="G304" s="136"/>
      <c r="L304" s="67" t="str">
        <f t="shared" si="12"/>
        <v/>
      </c>
      <c r="M304" s="67" t="str">
        <f t="shared" si="14"/>
        <v/>
      </c>
      <c r="N304" s="67" t="str">
        <f t="shared" si="13"/>
        <v/>
      </c>
    </row>
    <row r="305" spans="1:14">
      <c r="A305" s="133"/>
      <c r="B305" s="134"/>
      <c r="C305" s="134"/>
      <c r="D305" s="134"/>
      <c r="E305" s="134"/>
      <c r="F305" s="135"/>
      <c r="G305" s="136"/>
      <c r="L305" s="67" t="str">
        <f t="shared" si="12"/>
        <v/>
      </c>
      <c r="M305" s="67" t="str">
        <f t="shared" si="14"/>
        <v/>
      </c>
      <c r="N305" s="67" t="str">
        <f t="shared" si="13"/>
        <v/>
      </c>
    </row>
    <row r="306" spans="1:14">
      <c r="A306" s="133"/>
      <c r="B306" s="134"/>
      <c r="C306" s="134"/>
      <c r="D306" s="134"/>
      <c r="E306" s="134"/>
      <c r="F306" s="135"/>
      <c r="G306" s="136"/>
      <c r="L306" s="67" t="str">
        <f t="shared" si="12"/>
        <v/>
      </c>
      <c r="M306" s="67" t="str">
        <f t="shared" si="14"/>
        <v/>
      </c>
      <c r="N306" s="67" t="str">
        <f t="shared" si="13"/>
        <v/>
      </c>
    </row>
    <row r="307" spans="1:14">
      <c r="A307" s="133"/>
      <c r="B307" s="134"/>
      <c r="C307" s="134"/>
      <c r="D307" s="134"/>
      <c r="E307" s="134"/>
      <c r="F307" s="135"/>
      <c r="G307" s="136"/>
      <c r="L307" s="67" t="str">
        <f t="shared" si="12"/>
        <v/>
      </c>
      <c r="M307" s="67" t="str">
        <f t="shared" si="14"/>
        <v/>
      </c>
      <c r="N307" s="67" t="str">
        <f t="shared" si="13"/>
        <v/>
      </c>
    </row>
    <row r="308" spans="1:14">
      <c r="A308" s="133"/>
      <c r="B308" s="134"/>
      <c r="C308" s="134"/>
      <c r="D308" s="134"/>
      <c r="E308" s="134"/>
      <c r="F308" s="135"/>
      <c r="G308" s="136"/>
      <c r="L308" s="67" t="str">
        <f t="shared" si="12"/>
        <v/>
      </c>
      <c r="M308" s="67" t="str">
        <f t="shared" si="14"/>
        <v/>
      </c>
      <c r="N308" s="67" t="str">
        <f t="shared" si="13"/>
        <v/>
      </c>
    </row>
    <row r="309" spans="1:14">
      <c r="A309" s="133"/>
      <c r="B309" s="134"/>
      <c r="C309" s="134"/>
      <c r="D309" s="134"/>
      <c r="E309" s="134"/>
      <c r="F309" s="135"/>
      <c r="G309" s="136"/>
      <c r="L309" s="67" t="str">
        <f t="shared" si="12"/>
        <v/>
      </c>
      <c r="M309" s="67" t="str">
        <f t="shared" si="14"/>
        <v/>
      </c>
      <c r="N309" s="67" t="str">
        <f t="shared" si="13"/>
        <v/>
      </c>
    </row>
    <row r="310" spans="1:14">
      <c r="A310" s="133"/>
      <c r="B310" s="134"/>
      <c r="C310" s="134"/>
      <c r="D310" s="134"/>
      <c r="E310" s="134"/>
      <c r="F310" s="135"/>
      <c r="G310" s="136"/>
      <c r="L310" s="67" t="str">
        <f t="shared" si="12"/>
        <v/>
      </c>
      <c r="M310" s="67" t="str">
        <f t="shared" si="14"/>
        <v/>
      </c>
      <c r="N310" s="67" t="str">
        <f t="shared" si="13"/>
        <v/>
      </c>
    </row>
    <row r="311" spans="1:14">
      <c r="A311" s="133"/>
      <c r="B311" s="134"/>
      <c r="C311" s="134"/>
      <c r="D311" s="134"/>
      <c r="E311" s="134"/>
      <c r="F311" s="135"/>
      <c r="G311" s="136"/>
      <c r="L311" s="67" t="str">
        <f t="shared" si="12"/>
        <v/>
      </c>
      <c r="M311" s="67" t="str">
        <f t="shared" si="14"/>
        <v/>
      </c>
      <c r="N311" s="67" t="str">
        <f t="shared" si="13"/>
        <v/>
      </c>
    </row>
    <row r="312" spans="1:14">
      <c r="A312" s="133"/>
      <c r="B312" s="134"/>
      <c r="C312" s="134"/>
      <c r="D312" s="134"/>
      <c r="E312" s="134"/>
      <c r="F312" s="135"/>
      <c r="G312" s="136"/>
      <c r="L312" s="67" t="str">
        <f t="shared" si="12"/>
        <v/>
      </c>
      <c r="M312" s="67" t="str">
        <f t="shared" si="14"/>
        <v/>
      </c>
      <c r="N312" s="67" t="str">
        <f t="shared" si="13"/>
        <v/>
      </c>
    </row>
    <row r="313" spans="1:14">
      <c r="A313" s="133"/>
      <c r="B313" s="134"/>
      <c r="C313" s="134"/>
      <c r="D313" s="134"/>
      <c r="E313" s="134"/>
      <c r="F313" s="135"/>
      <c r="G313" s="136"/>
      <c r="L313" s="67" t="str">
        <f t="shared" si="12"/>
        <v/>
      </c>
      <c r="M313" s="67" t="str">
        <f t="shared" si="14"/>
        <v/>
      </c>
      <c r="N313" s="67" t="str">
        <f t="shared" si="13"/>
        <v/>
      </c>
    </row>
    <row r="314" spans="1:14">
      <c r="A314" s="133"/>
      <c r="B314" s="134"/>
      <c r="C314" s="134"/>
      <c r="D314" s="134"/>
      <c r="E314" s="134"/>
      <c r="F314" s="135"/>
      <c r="G314" s="136"/>
      <c r="L314" s="67" t="str">
        <f t="shared" si="12"/>
        <v/>
      </c>
      <c r="M314" s="67" t="str">
        <f t="shared" si="14"/>
        <v/>
      </c>
      <c r="N314" s="67" t="str">
        <f t="shared" si="13"/>
        <v/>
      </c>
    </row>
    <row r="315" spans="1:14">
      <c r="A315" s="133"/>
      <c r="B315" s="134"/>
      <c r="C315" s="134"/>
      <c r="D315" s="134"/>
      <c r="E315" s="134"/>
      <c r="F315" s="135"/>
      <c r="G315" s="136"/>
      <c r="L315" s="67" t="str">
        <f t="shared" si="12"/>
        <v/>
      </c>
      <c r="M315" s="67" t="str">
        <f t="shared" si="14"/>
        <v/>
      </c>
      <c r="N315" s="67" t="str">
        <f t="shared" si="13"/>
        <v/>
      </c>
    </row>
    <row r="316" spans="1:14">
      <c r="A316" s="133"/>
      <c r="B316" s="134"/>
      <c r="C316" s="134"/>
      <c r="D316" s="134"/>
      <c r="E316" s="134"/>
      <c r="F316" s="135"/>
      <c r="G316" s="136"/>
      <c r="L316" s="67" t="str">
        <f t="shared" si="12"/>
        <v/>
      </c>
      <c r="M316" s="67" t="str">
        <f t="shared" si="14"/>
        <v/>
      </c>
      <c r="N316" s="67" t="str">
        <f t="shared" si="13"/>
        <v/>
      </c>
    </row>
    <row r="317" spans="1:14">
      <c r="A317" s="133"/>
      <c r="B317" s="134"/>
      <c r="C317" s="134"/>
      <c r="D317" s="134"/>
      <c r="E317" s="134"/>
      <c r="F317" s="135"/>
      <c r="G317" s="136"/>
      <c r="L317" s="67" t="str">
        <f t="shared" si="12"/>
        <v/>
      </c>
      <c r="M317" s="67" t="str">
        <f t="shared" si="14"/>
        <v/>
      </c>
      <c r="N317" s="67" t="str">
        <f t="shared" si="13"/>
        <v/>
      </c>
    </row>
    <row r="318" spans="1:14">
      <c r="A318" s="133"/>
      <c r="B318" s="134"/>
      <c r="C318" s="134"/>
      <c r="D318" s="134"/>
      <c r="E318" s="134"/>
      <c r="F318" s="135"/>
      <c r="G318" s="136"/>
      <c r="L318" s="67" t="str">
        <f t="shared" si="12"/>
        <v/>
      </c>
      <c r="M318" s="67" t="str">
        <f t="shared" si="14"/>
        <v/>
      </c>
      <c r="N318" s="67" t="str">
        <f t="shared" si="13"/>
        <v/>
      </c>
    </row>
    <row r="319" spans="1:14">
      <c r="A319" s="133"/>
      <c r="B319" s="134"/>
      <c r="C319" s="134"/>
      <c r="D319" s="134"/>
      <c r="E319" s="134"/>
      <c r="F319" s="135"/>
      <c r="G319" s="136"/>
      <c r="L319" s="67" t="str">
        <f t="shared" si="12"/>
        <v/>
      </c>
      <c r="M319" s="67" t="str">
        <f t="shared" si="14"/>
        <v/>
      </c>
      <c r="N319" s="67" t="str">
        <f t="shared" si="13"/>
        <v/>
      </c>
    </row>
    <row r="320" spans="1:14">
      <c r="A320" s="133"/>
      <c r="B320" s="134"/>
      <c r="C320" s="134"/>
      <c r="D320" s="134"/>
      <c r="E320" s="134"/>
      <c r="F320" s="135"/>
      <c r="G320" s="136"/>
      <c r="L320" s="67" t="str">
        <f t="shared" si="12"/>
        <v/>
      </c>
      <c r="M320" s="67" t="str">
        <f t="shared" si="14"/>
        <v/>
      </c>
      <c r="N320" s="67" t="str">
        <f t="shared" si="13"/>
        <v/>
      </c>
    </row>
    <row r="321" spans="1:14">
      <c r="A321" s="133"/>
      <c r="B321" s="134"/>
      <c r="C321" s="134"/>
      <c r="D321" s="134"/>
      <c r="E321" s="134"/>
      <c r="F321" s="135"/>
      <c r="G321" s="136"/>
      <c r="L321" s="67" t="str">
        <f t="shared" si="12"/>
        <v/>
      </c>
      <c r="M321" s="67" t="str">
        <f t="shared" si="14"/>
        <v/>
      </c>
      <c r="N321" s="67" t="str">
        <f t="shared" si="13"/>
        <v/>
      </c>
    </row>
    <row r="322" spans="1:14">
      <c r="A322" s="133"/>
      <c r="B322" s="134"/>
      <c r="C322" s="134"/>
      <c r="D322" s="134"/>
      <c r="E322" s="134"/>
      <c r="F322" s="135"/>
      <c r="G322" s="136"/>
      <c r="L322" s="67" t="str">
        <f t="shared" si="12"/>
        <v/>
      </c>
      <c r="M322" s="67" t="str">
        <f t="shared" si="14"/>
        <v/>
      </c>
      <c r="N322" s="67" t="str">
        <f t="shared" si="13"/>
        <v/>
      </c>
    </row>
    <row r="323" spans="1:14">
      <c r="A323" s="133"/>
      <c r="B323" s="134"/>
      <c r="C323" s="134"/>
      <c r="D323" s="134"/>
      <c r="E323" s="134"/>
      <c r="F323" s="135"/>
      <c r="G323" s="136"/>
      <c r="L323" s="67" t="str">
        <f t="shared" ref="L323:L386" si="15">IF(E323="","",LOGNORMDIST(E323,J$10,J$11))</f>
        <v/>
      </c>
      <c r="M323" s="67" t="str">
        <f t="shared" si="14"/>
        <v/>
      </c>
      <c r="N323" s="67" t="str">
        <f t="shared" ref="N323:N386" si="16">IF(L323="","",POWER(F323-M323,2) / M323)</f>
        <v/>
      </c>
    </row>
    <row r="324" spans="1:14">
      <c r="A324" s="133"/>
      <c r="B324" s="134"/>
      <c r="C324" s="134"/>
      <c r="D324" s="134"/>
      <c r="E324" s="134"/>
      <c r="F324" s="135"/>
      <c r="G324" s="136"/>
      <c r="L324" s="67" t="str">
        <f t="shared" si="15"/>
        <v/>
      </c>
      <c r="M324" s="67" t="str">
        <f t="shared" ref="M324:M387" si="17">IF(L324="","",(L324-L323)*J$3)</f>
        <v/>
      </c>
      <c r="N324" s="67" t="str">
        <f t="shared" si="16"/>
        <v/>
      </c>
    </row>
    <row r="325" spans="1:14">
      <c r="A325" s="133"/>
      <c r="B325" s="134"/>
      <c r="C325" s="134"/>
      <c r="D325" s="134"/>
      <c r="E325" s="134"/>
      <c r="F325" s="135"/>
      <c r="G325" s="136"/>
      <c r="L325" s="67" t="str">
        <f t="shared" si="15"/>
        <v/>
      </c>
      <c r="M325" s="67" t="str">
        <f t="shared" si="17"/>
        <v/>
      </c>
      <c r="N325" s="67" t="str">
        <f t="shared" si="16"/>
        <v/>
      </c>
    </row>
    <row r="326" spans="1:14">
      <c r="A326" s="133"/>
      <c r="B326" s="134"/>
      <c r="C326" s="134"/>
      <c r="D326" s="134"/>
      <c r="E326" s="134"/>
      <c r="F326" s="135"/>
      <c r="G326" s="136"/>
      <c r="L326" s="67" t="str">
        <f t="shared" si="15"/>
        <v/>
      </c>
      <c r="M326" s="67" t="str">
        <f t="shared" si="17"/>
        <v/>
      </c>
      <c r="N326" s="67" t="str">
        <f t="shared" si="16"/>
        <v/>
      </c>
    </row>
    <row r="327" spans="1:14">
      <c r="A327" s="133"/>
      <c r="B327" s="134"/>
      <c r="C327" s="134"/>
      <c r="D327" s="134"/>
      <c r="E327" s="134"/>
      <c r="F327" s="135"/>
      <c r="G327" s="136"/>
      <c r="L327" s="67" t="str">
        <f t="shared" si="15"/>
        <v/>
      </c>
      <c r="M327" s="67" t="str">
        <f t="shared" si="17"/>
        <v/>
      </c>
      <c r="N327" s="67" t="str">
        <f t="shared" si="16"/>
        <v/>
      </c>
    </row>
    <row r="328" spans="1:14">
      <c r="A328" s="133"/>
      <c r="B328" s="134"/>
      <c r="C328" s="134"/>
      <c r="D328" s="134"/>
      <c r="E328" s="134"/>
      <c r="F328" s="135"/>
      <c r="G328" s="136"/>
      <c r="L328" s="67" t="str">
        <f t="shared" si="15"/>
        <v/>
      </c>
      <c r="M328" s="67" t="str">
        <f t="shared" si="17"/>
        <v/>
      </c>
      <c r="N328" s="67" t="str">
        <f t="shared" si="16"/>
        <v/>
      </c>
    </row>
    <row r="329" spans="1:14">
      <c r="A329" s="133"/>
      <c r="B329" s="134"/>
      <c r="C329" s="134"/>
      <c r="D329" s="134"/>
      <c r="E329" s="134"/>
      <c r="F329" s="135"/>
      <c r="G329" s="136"/>
      <c r="L329" s="67" t="str">
        <f t="shared" si="15"/>
        <v/>
      </c>
      <c r="M329" s="67" t="str">
        <f t="shared" si="17"/>
        <v/>
      </c>
      <c r="N329" s="67" t="str">
        <f t="shared" si="16"/>
        <v/>
      </c>
    </row>
    <row r="330" spans="1:14">
      <c r="A330" s="133"/>
      <c r="B330" s="134"/>
      <c r="C330" s="134"/>
      <c r="D330" s="134"/>
      <c r="E330" s="134"/>
      <c r="F330" s="135"/>
      <c r="G330" s="136"/>
      <c r="L330" s="67" t="str">
        <f t="shared" si="15"/>
        <v/>
      </c>
      <c r="M330" s="67" t="str">
        <f t="shared" si="17"/>
        <v/>
      </c>
      <c r="N330" s="67" t="str">
        <f t="shared" si="16"/>
        <v/>
      </c>
    </row>
    <row r="331" spans="1:14">
      <c r="A331" s="133"/>
      <c r="B331" s="134"/>
      <c r="C331" s="134"/>
      <c r="D331" s="134"/>
      <c r="E331" s="134"/>
      <c r="F331" s="135"/>
      <c r="G331" s="136"/>
      <c r="L331" s="67" t="str">
        <f t="shared" si="15"/>
        <v/>
      </c>
      <c r="M331" s="67" t="str">
        <f t="shared" si="17"/>
        <v/>
      </c>
      <c r="N331" s="67" t="str">
        <f t="shared" si="16"/>
        <v/>
      </c>
    </row>
    <row r="332" spans="1:14">
      <c r="A332" s="133"/>
      <c r="B332" s="134"/>
      <c r="C332" s="134"/>
      <c r="D332" s="134"/>
      <c r="E332" s="134"/>
      <c r="F332" s="135"/>
      <c r="G332" s="136"/>
      <c r="L332" s="67" t="str">
        <f t="shared" si="15"/>
        <v/>
      </c>
      <c r="M332" s="67" t="str">
        <f t="shared" si="17"/>
        <v/>
      </c>
      <c r="N332" s="67" t="str">
        <f t="shared" si="16"/>
        <v/>
      </c>
    </row>
    <row r="333" spans="1:14">
      <c r="A333" s="133"/>
      <c r="B333" s="134"/>
      <c r="C333" s="134"/>
      <c r="D333" s="134"/>
      <c r="E333" s="134"/>
      <c r="F333" s="135"/>
      <c r="G333" s="136"/>
      <c r="L333" s="67" t="str">
        <f t="shared" si="15"/>
        <v/>
      </c>
      <c r="M333" s="67" t="str">
        <f t="shared" si="17"/>
        <v/>
      </c>
      <c r="N333" s="67" t="str">
        <f t="shared" si="16"/>
        <v/>
      </c>
    </row>
    <row r="334" spans="1:14">
      <c r="A334" s="133"/>
      <c r="B334" s="134"/>
      <c r="C334" s="134"/>
      <c r="D334" s="134"/>
      <c r="E334" s="134"/>
      <c r="F334" s="135"/>
      <c r="G334" s="136"/>
      <c r="L334" s="67" t="str">
        <f t="shared" si="15"/>
        <v/>
      </c>
      <c r="M334" s="67" t="str">
        <f t="shared" si="17"/>
        <v/>
      </c>
      <c r="N334" s="67" t="str">
        <f t="shared" si="16"/>
        <v/>
      </c>
    </row>
    <row r="335" spans="1:14">
      <c r="A335" s="133"/>
      <c r="B335" s="134"/>
      <c r="C335" s="134"/>
      <c r="D335" s="134"/>
      <c r="E335" s="134"/>
      <c r="F335" s="135"/>
      <c r="G335" s="136"/>
      <c r="L335" s="67" t="str">
        <f t="shared" si="15"/>
        <v/>
      </c>
      <c r="M335" s="67" t="str">
        <f t="shared" si="17"/>
        <v/>
      </c>
      <c r="N335" s="67" t="str">
        <f t="shared" si="16"/>
        <v/>
      </c>
    </row>
    <row r="336" spans="1:14">
      <c r="A336" s="133"/>
      <c r="B336" s="134"/>
      <c r="C336" s="134"/>
      <c r="D336" s="134"/>
      <c r="E336" s="134"/>
      <c r="F336" s="135"/>
      <c r="G336" s="136"/>
      <c r="L336" s="67" t="str">
        <f t="shared" si="15"/>
        <v/>
      </c>
      <c r="M336" s="67" t="str">
        <f t="shared" si="17"/>
        <v/>
      </c>
      <c r="N336" s="67" t="str">
        <f t="shared" si="16"/>
        <v/>
      </c>
    </row>
    <row r="337" spans="1:14">
      <c r="A337" s="133"/>
      <c r="B337" s="134"/>
      <c r="C337" s="134"/>
      <c r="D337" s="134"/>
      <c r="E337" s="134"/>
      <c r="F337" s="135"/>
      <c r="G337" s="136"/>
      <c r="L337" s="67" t="str">
        <f t="shared" si="15"/>
        <v/>
      </c>
      <c r="M337" s="67" t="str">
        <f t="shared" si="17"/>
        <v/>
      </c>
      <c r="N337" s="67" t="str">
        <f t="shared" si="16"/>
        <v/>
      </c>
    </row>
    <row r="338" spans="1:14">
      <c r="A338" s="133"/>
      <c r="B338" s="134"/>
      <c r="C338" s="134"/>
      <c r="D338" s="134"/>
      <c r="E338" s="134"/>
      <c r="F338" s="135"/>
      <c r="G338" s="136"/>
      <c r="L338" s="67" t="str">
        <f t="shared" si="15"/>
        <v/>
      </c>
      <c r="M338" s="67" t="str">
        <f t="shared" si="17"/>
        <v/>
      </c>
      <c r="N338" s="67" t="str">
        <f t="shared" si="16"/>
        <v/>
      </c>
    </row>
    <row r="339" spans="1:14">
      <c r="A339" s="133"/>
      <c r="B339" s="134"/>
      <c r="C339" s="134"/>
      <c r="D339" s="134"/>
      <c r="E339" s="134"/>
      <c r="F339" s="135"/>
      <c r="G339" s="136"/>
      <c r="L339" s="67" t="str">
        <f t="shared" si="15"/>
        <v/>
      </c>
      <c r="M339" s="67" t="str">
        <f t="shared" si="17"/>
        <v/>
      </c>
      <c r="N339" s="67" t="str">
        <f t="shared" si="16"/>
        <v/>
      </c>
    </row>
    <row r="340" spans="1:14">
      <c r="A340" s="133"/>
      <c r="B340" s="134"/>
      <c r="C340" s="134"/>
      <c r="D340" s="134"/>
      <c r="E340" s="134"/>
      <c r="F340" s="135"/>
      <c r="G340" s="136"/>
      <c r="L340" s="67" t="str">
        <f t="shared" si="15"/>
        <v/>
      </c>
      <c r="M340" s="67" t="str">
        <f t="shared" si="17"/>
        <v/>
      </c>
      <c r="N340" s="67" t="str">
        <f t="shared" si="16"/>
        <v/>
      </c>
    </row>
    <row r="341" spans="1:14">
      <c r="A341" s="133"/>
      <c r="B341" s="134"/>
      <c r="C341" s="134"/>
      <c r="D341" s="134"/>
      <c r="E341" s="134"/>
      <c r="F341" s="135"/>
      <c r="G341" s="136"/>
      <c r="L341" s="67" t="str">
        <f t="shared" si="15"/>
        <v/>
      </c>
      <c r="M341" s="67" t="str">
        <f t="shared" si="17"/>
        <v/>
      </c>
      <c r="N341" s="67" t="str">
        <f t="shared" si="16"/>
        <v/>
      </c>
    </row>
    <row r="342" spans="1:14">
      <c r="A342" s="133"/>
      <c r="B342" s="134"/>
      <c r="C342" s="134"/>
      <c r="D342" s="134"/>
      <c r="E342" s="134"/>
      <c r="F342" s="135"/>
      <c r="G342" s="136"/>
      <c r="L342" s="67" t="str">
        <f t="shared" si="15"/>
        <v/>
      </c>
      <c r="M342" s="67" t="str">
        <f t="shared" si="17"/>
        <v/>
      </c>
      <c r="N342" s="67" t="str">
        <f t="shared" si="16"/>
        <v/>
      </c>
    </row>
    <row r="343" spans="1:14">
      <c r="A343" s="133"/>
      <c r="B343" s="134"/>
      <c r="C343" s="134"/>
      <c r="D343" s="134"/>
      <c r="E343" s="134"/>
      <c r="F343" s="135"/>
      <c r="G343" s="136"/>
      <c r="L343" s="67" t="str">
        <f t="shared" si="15"/>
        <v/>
      </c>
      <c r="M343" s="67" t="str">
        <f t="shared" si="17"/>
        <v/>
      </c>
      <c r="N343" s="67" t="str">
        <f t="shared" si="16"/>
        <v/>
      </c>
    </row>
    <row r="344" spans="1:14">
      <c r="A344" s="133"/>
      <c r="B344" s="134"/>
      <c r="C344" s="134"/>
      <c r="D344" s="134"/>
      <c r="E344" s="134"/>
      <c r="F344" s="135"/>
      <c r="G344" s="136"/>
      <c r="L344" s="67" t="str">
        <f t="shared" si="15"/>
        <v/>
      </c>
      <c r="M344" s="67" t="str">
        <f t="shared" si="17"/>
        <v/>
      </c>
      <c r="N344" s="67" t="str">
        <f t="shared" si="16"/>
        <v/>
      </c>
    </row>
    <row r="345" spans="1:14">
      <c r="A345" s="133"/>
      <c r="B345" s="134"/>
      <c r="C345" s="134"/>
      <c r="D345" s="134"/>
      <c r="E345" s="134"/>
      <c r="F345" s="135"/>
      <c r="G345" s="136"/>
      <c r="L345" s="67" t="str">
        <f t="shared" si="15"/>
        <v/>
      </c>
      <c r="M345" s="67" t="str">
        <f t="shared" si="17"/>
        <v/>
      </c>
      <c r="N345" s="67" t="str">
        <f t="shared" si="16"/>
        <v/>
      </c>
    </row>
    <row r="346" spans="1:14">
      <c r="A346" s="133"/>
      <c r="B346" s="134"/>
      <c r="C346" s="134"/>
      <c r="D346" s="134"/>
      <c r="E346" s="134"/>
      <c r="F346" s="135"/>
      <c r="G346" s="136"/>
      <c r="L346" s="67" t="str">
        <f t="shared" si="15"/>
        <v/>
      </c>
      <c r="M346" s="67" t="str">
        <f t="shared" si="17"/>
        <v/>
      </c>
      <c r="N346" s="67" t="str">
        <f t="shared" si="16"/>
        <v/>
      </c>
    </row>
    <row r="347" spans="1:14">
      <c r="A347" s="133"/>
      <c r="B347" s="134"/>
      <c r="C347" s="134"/>
      <c r="D347" s="134"/>
      <c r="E347" s="134"/>
      <c r="F347" s="135"/>
      <c r="G347" s="136"/>
      <c r="L347" s="67" t="str">
        <f t="shared" si="15"/>
        <v/>
      </c>
      <c r="M347" s="67" t="str">
        <f t="shared" si="17"/>
        <v/>
      </c>
      <c r="N347" s="67" t="str">
        <f t="shared" si="16"/>
        <v/>
      </c>
    </row>
    <row r="348" spans="1:14">
      <c r="A348" s="133"/>
      <c r="B348" s="134"/>
      <c r="C348" s="134"/>
      <c r="D348" s="134"/>
      <c r="E348" s="134"/>
      <c r="F348" s="135"/>
      <c r="G348" s="136"/>
      <c r="L348" s="67" t="str">
        <f t="shared" si="15"/>
        <v/>
      </c>
      <c r="M348" s="67" t="str">
        <f t="shared" si="17"/>
        <v/>
      </c>
      <c r="N348" s="67" t="str">
        <f t="shared" si="16"/>
        <v/>
      </c>
    </row>
    <row r="349" spans="1:14">
      <c r="A349" s="133"/>
      <c r="B349" s="134"/>
      <c r="C349" s="134"/>
      <c r="D349" s="134"/>
      <c r="E349" s="134"/>
      <c r="F349" s="135"/>
      <c r="G349" s="136"/>
      <c r="L349" s="67" t="str">
        <f t="shared" si="15"/>
        <v/>
      </c>
      <c r="M349" s="67" t="str">
        <f t="shared" si="17"/>
        <v/>
      </c>
      <c r="N349" s="67" t="str">
        <f t="shared" si="16"/>
        <v/>
      </c>
    </row>
    <row r="350" spans="1:14">
      <c r="A350" s="133"/>
      <c r="B350" s="134"/>
      <c r="C350" s="134"/>
      <c r="D350" s="134"/>
      <c r="E350" s="134"/>
      <c r="F350" s="135"/>
      <c r="G350" s="136"/>
      <c r="L350" s="67" t="str">
        <f t="shared" si="15"/>
        <v/>
      </c>
      <c r="M350" s="67" t="str">
        <f t="shared" si="17"/>
        <v/>
      </c>
      <c r="N350" s="67" t="str">
        <f t="shared" si="16"/>
        <v/>
      </c>
    </row>
    <row r="351" spans="1:14">
      <c r="A351" s="133"/>
      <c r="B351" s="134"/>
      <c r="C351" s="134"/>
      <c r="D351" s="134"/>
      <c r="E351" s="134"/>
      <c r="F351" s="135"/>
      <c r="G351" s="136"/>
      <c r="L351" s="67" t="str">
        <f t="shared" si="15"/>
        <v/>
      </c>
      <c r="M351" s="67" t="str">
        <f t="shared" si="17"/>
        <v/>
      </c>
      <c r="N351" s="67" t="str">
        <f t="shared" si="16"/>
        <v/>
      </c>
    </row>
    <row r="352" spans="1:14">
      <c r="A352" s="133"/>
      <c r="B352" s="134"/>
      <c r="C352" s="134"/>
      <c r="D352" s="134"/>
      <c r="E352" s="134"/>
      <c r="F352" s="135"/>
      <c r="G352" s="136"/>
      <c r="L352" s="67" t="str">
        <f t="shared" si="15"/>
        <v/>
      </c>
      <c r="M352" s="67" t="str">
        <f t="shared" si="17"/>
        <v/>
      </c>
      <c r="N352" s="67" t="str">
        <f t="shared" si="16"/>
        <v/>
      </c>
    </row>
    <row r="353" spans="1:14">
      <c r="A353" s="133"/>
      <c r="B353" s="134"/>
      <c r="C353" s="134"/>
      <c r="D353" s="134"/>
      <c r="E353" s="134"/>
      <c r="F353" s="135"/>
      <c r="G353" s="136"/>
      <c r="L353" s="67" t="str">
        <f t="shared" si="15"/>
        <v/>
      </c>
      <c r="M353" s="67" t="str">
        <f t="shared" si="17"/>
        <v/>
      </c>
      <c r="N353" s="67" t="str">
        <f t="shared" si="16"/>
        <v/>
      </c>
    </row>
    <row r="354" spans="1:14">
      <c r="A354" s="133"/>
      <c r="B354" s="134"/>
      <c r="C354" s="134"/>
      <c r="D354" s="134"/>
      <c r="E354" s="134"/>
      <c r="F354" s="135"/>
      <c r="G354" s="136"/>
      <c r="L354" s="67" t="str">
        <f t="shared" si="15"/>
        <v/>
      </c>
      <c r="M354" s="67" t="str">
        <f t="shared" si="17"/>
        <v/>
      </c>
      <c r="N354" s="67" t="str">
        <f t="shared" si="16"/>
        <v/>
      </c>
    </row>
    <row r="355" spans="1:14">
      <c r="A355" s="133"/>
      <c r="B355" s="134"/>
      <c r="C355" s="134"/>
      <c r="D355" s="134"/>
      <c r="E355" s="134"/>
      <c r="F355" s="135"/>
      <c r="G355" s="136"/>
      <c r="L355" s="67" t="str">
        <f t="shared" si="15"/>
        <v/>
      </c>
      <c r="M355" s="67" t="str">
        <f t="shared" si="17"/>
        <v/>
      </c>
      <c r="N355" s="67" t="str">
        <f t="shared" si="16"/>
        <v/>
      </c>
    </row>
    <row r="356" spans="1:14">
      <c r="A356" s="133"/>
      <c r="B356" s="134"/>
      <c r="C356" s="134"/>
      <c r="D356" s="134"/>
      <c r="E356" s="134"/>
      <c r="F356" s="135"/>
      <c r="G356" s="136"/>
      <c r="L356" s="67" t="str">
        <f t="shared" si="15"/>
        <v/>
      </c>
      <c r="M356" s="67" t="str">
        <f t="shared" si="17"/>
        <v/>
      </c>
      <c r="N356" s="67" t="str">
        <f t="shared" si="16"/>
        <v/>
      </c>
    </row>
    <row r="357" spans="1:14">
      <c r="A357" s="133"/>
      <c r="B357" s="134"/>
      <c r="C357" s="134"/>
      <c r="D357" s="134"/>
      <c r="E357" s="134"/>
      <c r="F357" s="135"/>
      <c r="G357" s="136"/>
      <c r="L357" s="67" t="str">
        <f t="shared" si="15"/>
        <v/>
      </c>
      <c r="M357" s="67" t="str">
        <f t="shared" si="17"/>
        <v/>
      </c>
      <c r="N357" s="67" t="str">
        <f t="shared" si="16"/>
        <v/>
      </c>
    </row>
    <row r="358" spans="1:14">
      <c r="A358" s="133"/>
      <c r="B358" s="134"/>
      <c r="C358" s="134"/>
      <c r="D358" s="134"/>
      <c r="E358" s="134"/>
      <c r="F358" s="135"/>
      <c r="G358" s="136"/>
      <c r="L358" s="67" t="str">
        <f t="shared" si="15"/>
        <v/>
      </c>
      <c r="M358" s="67" t="str">
        <f t="shared" si="17"/>
        <v/>
      </c>
      <c r="N358" s="67" t="str">
        <f t="shared" si="16"/>
        <v/>
      </c>
    </row>
    <row r="359" spans="1:14">
      <c r="A359" s="133"/>
      <c r="B359" s="134"/>
      <c r="C359" s="134"/>
      <c r="D359" s="134"/>
      <c r="E359" s="134"/>
      <c r="F359" s="135"/>
      <c r="G359" s="136"/>
      <c r="L359" s="67" t="str">
        <f t="shared" si="15"/>
        <v/>
      </c>
      <c r="M359" s="67" t="str">
        <f t="shared" si="17"/>
        <v/>
      </c>
      <c r="N359" s="67" t="str">
        <f t="shared" si="16"/>
        <v/>
      </c>
    </row>
    <row r="360" spans="1:14">
      <c r="A360" s="133"/>
      <c r="B360" s="134"/>
      <c r="C360" s="134"/>
      <c r="D360" s="134"/>
      <c r="E360" s="134"/>
      <c r="F360" s="135"/>
      <c r="G360" s="136"/>
      <c r="L360" s="67" t="str">
        <f t="shared" si="15"/>
        <v/>
      </c>
      <c r="M360" s="67" t="str">
        <f t="shared" si="17"/>
        <v/>
      </c>
      <c r="N360" s="67" t="str">
        <f t="shared" si="16"/>
        <v/>
      </c>
    </row>
    <row r="361" spans="1:14">
      <c r="A361" s="133"/>
      <c r="B361" s="134"/>
      <c r="C361" s="134"/>
      <c r="D361" s="134"/>
      <c r="E361" s="134"/>
      <c r="F361" s="135"/>
      <c r="G361" s="136"/>
      <c r="L361" s="67" t="str">
        <f t="shared" si="15"/>
        <v/>
      </c>
      <c r="M361" s="67" t="str">
        <f t="shared" si="17"/>
        <v/>
      </c>
      <c r="N361" s="67" t="str">
        <f t="shared" si="16"/>
        <v/>
      </c>
    </row>
    <row r="362" spans="1:14">
      <c r="A362" s="133"/>
      <c r="B362" s="134"/>
      <c r="C362" s="134"/>
      <c r="D362" s="134"/>
      <c r="E362" s="134"/>
      <c r="F362" s="135"/>
      <c r="G362" s="136"/>
      <c r="L362" s="67" t="str">
        <f t="shared" si="15"/>
        <v/>
      </c>
      <c r="M362" s="67" t="str">
        <f t="shared" si="17"/>
        <v/>
      </c>
      <c r="N362" s="67" t="str">
        <f t="shared" si="16"/>
        <v/>
      </c>
    </row>
    <row r="363" spans="1:14">
      <c r="A363" s="133"/>
      <c r="B363" s="134"/>
      <c r="C363" s="134"/>
      <c r="D363" s="134"/>
      <c r="E363" s="134"/>
      <c r="F363" s="135"/>
      <c r="G363" s="136"/>
      <c r="L363" s="67" t="str">
        <f t="shared" si="15"/>
        <v/>
      </c>
      <c r="M363" s="67" t="str">
        <f t="shared" si="17"/>
        <v/>
      </c>
      <c r="N363" s="67" t="str">
        <f t="shared" si="16"/>
        <v/>
      </c>
    </row>
    <row r="364" spans="1:14">
      <c r="A364" s="133"/>
      <c r="B364" s="134"/>
      <c r="C364" s="134"/>
      <c r="D364" s="134"/>
      <c r="E364" s="134"/>
      <c r="F364" s="135"/>
      <c r="G364" s="136"/>
      <c r="L364" s="67" t="str">
        <f t="shared" si="15"/>
        <v/>
      </c>
      <c r="M364" s="67" t="str">
        <f t="shared" si="17"/>
        <v/>
      </c>
      <c r="N364" s="67" t="str">
        <f t="shared" si="16"/>
        <v/>
      </c>
    </row>
    <row r="365" spans="1:14">
      <c r="A365" s="133"/>
      <c r="B365" s="134"/>
      <c r="C365" s="134"/>
      <c r="D365" s="134"/>
      <c r="E365" s="134"/>
      <c r="F365" s="135"/>
      <c r="G365" s="136"/>
      <c r="L365" s="67" t="str">
        <f t="shared" si="15"/>
        <v/>
      </c>
      <c r="M365" s="67" t="str">
        <f t="shared" si="17"/>
        <v/>
      </c>
      <c r="N365" s="67" t="str">
        <f t="shared" si="16"/>
        <v/>
      </c>
    </row>
    <row r="366" spans="1:14">
      <c r="A366" s="133"/>
      <c r="B366" s="134"/>
      <c r="C366" s="134"/>
      <c r="D366" s="134"/>
      <c r="E366" s="134"/>
      <c r="F366" s="135"/>
      <c r="G366" s="136"/>
      <c r="L366" s="67" t="str">
        <f t="shared" si="15"/>
        <v/>
      </c>
      <c r="M366" s="67" t="str">
        <f t="shared" si="17"/>
        <v/>
      </c>
      <c r="N366" s="67" t="str">
        <f t="shared" si="16"/>
        <v/>
      </c>
    </row>
    <row r="367" spans="1:14">
      <c r="A367" s="133"/>
      <c r="B367" s="134"/>
      <c r="C367" s="134"/>
      <c r="D367" s="134"/>
      <c r="E367" s="134"/>
      <c r="F367" s="135"/>
      <c r="G367" s="136"/>
      <c r="L367" s="67" t="str">
        <f t="shared" si="15"/>
        <v/>
      </c>
      <c r="M367" s="67" t="str">
        <f t="shared" si="17"/>
        <v/>
      </c>
      <c r="N367" s="67" t="str">
        <f t="shared" si="16"/>
        <v/>
      </c>
    </row>
    <row r="368" spans="1:14">
      <c r="A368" s="133"/>
      <c r="B368" s="134"/>
      <c r="C368" s="134"/>
      <c r="D368" s="134"/>
      <c r="E368" s="134"/>
      <c r="F368" s="135"/>
      <c r="G368" s="136"/>
      <c r="L368" s="67" t="str">
        <f t="shared" si="15"/>
        <v/>
      </c>
      <c r="M368" s="67" t="str">
        <f t="shared" si="17"/>
        <v/>
      </c>
      <c r="N368" s="67" t="str">
        <f t="shared" si="16"/>
        <v/>
      </c>
    </row>
    <row r="369" spans="1:14">
      <c r="A369" s="133"/>
      <c r="B369" s="134"/>
      <c r="C369" s="134"/>
      <c r="D369" s="134"/>
      <c r="E369" s="134"/>
      <c r="F369" s="135"/>
      <c r="G369" s="136"/>
      <c r="L369" s="67" t="str">
        <f t="shared" si="15"/>
        <v/>
      </c>
      <c r="M369" s="67" t="str">
        <f t="shared" si="17"/>
        <v/>
      </c>
      <c r="N369" s="67" t="str">
        <f t="shared" si="16"/>
        <v/>
      </c>
    </row>
    <row r="370" spans="1:14">
      <c r="A370" s="133"/>
      <c r="B370" s="134"/>
      <c r="C370" s="134"/>
      <c r="D370" s="134"/>
      <c r="E370" s="134"/>
      <c r="F370" s="135"/>
      <c r="G370" s="136"/>
      <c r="L370" s="67" t="str">
        <f t="shared" si="15"/>
        <v/>
      </c>
      <c r="M370" s="67" t="str">
        <f t="shared" si="17"/>
        <v/>
      </c>
      <c r="N370" s="67" t="str">
        <f t="shared" si="16"/>
        <v/>
      </c>
    </row>
    <row r="371" spans="1:14">
      <c r="A371" s="133"/>
      <c r="B371" s="134"/>
      <c r="C371" s="134"/>
      <c r="D371" s="134"/>
      <c r="E371" s="134"/>
      <c r="F371" s="135"/>
      <c r="G371" s="136"/>
      <c r="L371" s="67" t="str">
        <f t="shared" si="15"/>
        <v/>
      </c>
      <c r="M371" s="67" t="str">
        <f t="shared" si="17"/>
        <v/>
      </c>
      <c r="N371" s="67" t="str">
        <f t="shared" si="16"/>
        <v/>
      </c>
    </row>
    <row r="372" spans="1:14">
      <c r="A372" s="133"/>
      <c r="B372" s="134"/>
      <c r="C372" s="134"/>
      <c r="D372" s="134"/>
      <c r="E372" s="134"/>
      <c r="F372" s="135"/>
      <c r="G372" s="136"/>
      <c r="L372" s="67" t="str">
        <f t="shared" si="15"/>
        <v/>
      </c>
      <c r="M372" s="67" t="str">
        <f t="shared" si="17"/>
        <v/>
      </c>
      <c r="N372" s="67" t="str">
        <f t="shared" si="16"/>
        <v/>
      </c>
    </row>
    <row r="373" spans="1:14">
      <c r="A373" s="133"/>
      <c r="B373" s="134"/>
      <c r="C373" s="134"/>
      <c r="D373" s="134"/>
      <c r="E373" s="134"/>
      <c r="F373" s="135"/>
      <c r="G373" s="136"/>
      <c r="L373" s="67" t="str">
        <f t="shared" si="15"/>
        <v/>
      </c>
      <c r="M373" s="67" t="str">
        <f t="shared" si="17"/>
        <v/>
      </c>
      <c r="N373" s="67" t="str">
        <f t="shared" si="16"/>
        <v/>
      </c>
    </row>
    <row r="374" spans="1:14">
      <c r="A374" s="133"/>
      <c r="B374" s="134"/>
      <c r="C374" s="134"/>
      <c r="D374" s="134"/>
      <c r="E374" s="134"/>
      <c r="F374" s="135"/>
      <c r="G374" s="136"/>
      <c r="L374" s="67" t="str">
        <f t="shared" si="15"/>
        <v/>
      </c>
      <c r="M374" s="67" t="str">
        <f t="shared" si="17"/>
        <v/>
      </c>
      <c r="N374" s="67" t="str">
        <f t="shared" si="16"/>
        <v/>
      </c>
    </row>
    <row r="375" spans="1:14">
      <c r="A375" s="133"/>
      <c r="B375" s="134"/>
      <c r="C375" s="134"/>
      <c r="D375" s="134"/>
      <c r="E375" s="134"/>
      <c r="F375" s="135"/>
      <c r="G375" s="136"/>
      <c r="L375" s="67" t="str">
        <f t="shared" si="15"/>
        <v/>
      </c>
      <c r="M375" s="67" t="str">
        <f t="shared" si="17"/>
        <v/>
      </c>
      <c r="N375" s="67" t="str">
        <f t="shared" si="16"/>
        <v/>
      </c>
    </row>
    <row r="376" spans="1:14">
      <c r="A376" s="133"/>
      <c r="B376" s="134"/>
      <c r="C376" s="134"/>
      <c r="D376" s="134"/>
      <c r="E376" s="134"/>
      <c r="F376" s="135"/>
      <c r="G376" s="136"/>
      <c r="L376" s="67" t="str">
        <f t="shared" si="15"/>
        <v/>
      </c>
      <c r="M376" s="67" t="str">
        <f t="shared" si="17"/>
        <v/>
      </c>
      <c r="N376" s="67" t="str">
        <f t="shared" si="16"/>
        <v/>
      </c>
    </row>
    <row r="377" spans="1:14">
      <c r="A377" s="133"/>
      <c r="B377" s="134"/>
      <c r="C377" s="134"/>
      <c r="D377" s="134"/>
      <c r="E377" s="134"/>
      <c r="F377" s="135"/>
      <c r="G377" s="136"/>
      <c r="L377" s="67" t="str">
        <f t="shared" si="15"/>
        <v/>
      </c>
      <c r="M377" s="67" t="str">
        <f t="shared" si="17"/>
        <v/>
      </c>
      <c r="N377" s="67" t="str">
        <f t="shared" si="16"/>
        <v/>
      </c>
    </row>
    <row r="378" spans="1:14">
      <c r="A378" s="133"/>
      <c r="B378" s="134"/>
      <c r="C378" s="134"/>
      <c r="D378" s="134"/>
      <c r="E378" s="134"/>
      <c r="F378" s="135"/>
      <c r="G378" s="136"/>
      <c r="L378" s="67" t="str">
        <f t="shared" si="15"/>
        <v/>
      </c>
      <c r="M378" s="67" t="str">
        <f t="shared" si="17"/>
        <v/>
      </c>
      <c r="N378" s="67" t="str">
        <f t="shared" si="16"/>
        <v/>
      </c>
    </row>
    <row r="379" spans="1:14">
      <c r="A379" s="133"/>
      <c r="B379" s="134"/>
      <c r="C379" s="134"/>
      <c r="D379" s="134"/>
      <c r="E379" s="134"/>
      <c r="F379" s="135"/>
      <c r="G379" s="136"/>
      <c r="L379" s="67" t="str">
        <f t="shared" si="15"/>
        <v/>
      </c>
      <c r="M379" s="67" t="str">
        <f t="shared" si="17"/>
        <v/>
      </c>
      <c r="N379" s="67" t="str">
        <f t="shared" si="16"/>
        <v/>
      </c>
    </row>
    <row r="380" spans="1:14">
      <c r="A380" s="133"/>
      <c r="B380" s="134"/>
      <c r="C380" s="134"/>
      <c r="D380" s="134"/>
      <c r="E380" s="134"/>
      <c r="F380" s="135"/>
      <c r="G380" s="136"/>
      <c r="L380" s="67" t="str">
        <f t="shared" si="15"/>
        <v/>
      </c>
      <c r="M380" s="67" t="str">
        <f t="shared" si="17"/>
        <v/>
      </c>
      <c r="N380" s="67" t="str">
        <f t="shared" si="16"/>
        <v/>
      </c>
    </row>
    <row r="381" spans="1:14">
      <c r="A381" s="133"/>
      <c r="B381" s="134"/>
      <c r="C381" s="134"/>
      <c r="D381" s="134"/>
      <c r="E381" s="134"/>
      <c r="F381" s="135"/>
      <c r="G381" s="136"/>
      <c r="L381" s="67" t="str">
        <f t="shared" si="15"/>
        <v/>
      </c>
      <c r="M381" s="67" t="str">
        <f t="shared" si="17"/>
        <v/>
      </c>
      <c r="N381" s="67" t="str">
        <f t="shared" si="16"/>
        <v/>
      </c>
    </row>
    <row r="382" spans="1:14">
      <c r="A382" s="133"/>
      <c r="B382" s="134"/>
      <c r="C382" s="134"/>
      <c r="D382" s="134"/>
      <c r="E382" s="134"/>
      <c r="F382" s="135"/>
      <c r="G382" s="136"/>
      <c r="L382" s="67" t="str">
        <f t="shared" si="15"/>
        <v/>
      </c>
      <c r="M382" s="67" t="str">
        <f t="shared" si="17"/>
        <v/>
      </c>
      <c r="N382" s="67" t="str">
        <f t="shared" si="16"/>
        <v/>
      </c>
    </row>
    <row r="383" spans="1:14">
      <c r="A383" s="133"/>
      <c r="B383" s="134"/>
      <c r="C383" s="134"/>
      <c r="D383" s="134"/>
      <c r="E383" s="134"/>
      <c r="F383" s="135"/>
      <c r="G383" s="136"/>
      <c r="L383" s="67" t="str">
        <f t="shared" si="15"/>
        <v/>
      </c>
      <c r="M383" s="67" t="str">
        <f t="shared" si="17"/>
        <v/>
      </c>
      <c r="N383" s="67" t="str">
        <f t="shared" si="16"/>
        <v/>
      </c>
    </row>
    <row r="384" spans="1:14">
      <c r="A384" s="133"/>
      <c r="B384" s="134"/>
      <c r="C384" s="134"/>
      <c r="D384" s="134"/>
      <c r="E384" s="134"/>
      <c r="F384" s="135"/>
      <c r="G384" s="136"/>
      <c r="L384" s="67" t="str">
        <f t="shared" si="15"/>
        <v/>
      </c>
      <c r="M384" s="67" t="str">
        <f t="shared" si="17"/>
        <v/>
      </c>
      <c r="N384" s="67" t="str">
        <f t="shared" si="16"/>
        <v/>
      </c>
    </row>
    <row r="385" spans="1:14">
      <c r="A385" s="133"/>
      <c r="B385" s="134"/>
      <c r="C385" s="134"/>
      <c r="D385" s="134"/>
      <c r="E385" s="134"/>
      <c r="F385" s="135"/>
      <c r="G385" s="136"/>
      <c r="L385" s="67" t="str">
        <f t="shared" si="15"/>
        <v/>
      </c>
      <c r="M385" s="67" t="str">
        <f t="shared" si="17"/>
        <v/>
      </c>
      <c r="N385" s="67" t="str">
        <f t="shared" si="16"/>
        <v/>
      </c>
    </row>
    <row r="386" spans="1:14">
      <c r="A386" s="133"/>
      <c r="B386" s="134"/>
      <c r="C386" s="134"/>
      <c r="D386" s="134"/>
      <c r="E386" s="134"/>
      <c r="F386" s="135"/>
      <c r="G386" s="136"/>
      <c r="L386" s="67" t="str">
        <f t="shared" si="15"/>
        <v/>
      </c>
      <c r="M386" s="67" t="str">
        <f t="shared" si="17"/>
        <v/>
      </c>
      <c r="N386" s="67" t="str">
        <f t="shared" si="16"/>
        <v/>
      </c>
    </row>
    <row r="387" spans="1:14">
      <c r="A387" s="133"/>
      <c r="B387" s="134"/>
      <c r="C387" s="134"/>
      <c r="D387" s="134"/>
      <c r="E387" s="134"/>
      <c r="F387" s="135"/>
      <c r="G387" s="136"/>
      <c r="L387" s="67" t="str">
        <f t="shared" ref="L387:L450" si="18">IF(E387="","",LOGNORMDIST(E387,J$10,J$11))</f>
        <v/>
      </c>
      <c r="M387" s="67" t="str">
        <f t="shared" si="17"/>
        <v/>
      </c>
      <c r="N387" s="67" t="str">
        <f t="shared" ref="N387:N450" si="19">IF(L387="","",POWER(F387-M387,2) / M387)</f>
        <v/>
      </c>
    </row>
    <row r="388" spans="1:14">
      <c r="A388" s="133"/>
      <c r="B388" s="134"/>
      <c r="C388" s="134"/>
      <c r="D388" s="134"/>
      <c r="E388" s="134"/>
      <c r="F388" s="135"/>
      <c r="G388" s="136"/>
      <c r="L388" s="67" t="str">
        <f t="shared" si="18"/>
        <v/>
      </c>
      <c r="M388" s="67" t="str">
        <f t="shared" ref="M388:M451" si="20">IF(L388="","",(L388-L387)*J$3)</f>
        <v/>
      </c>
      <c r="N388" s="67" t="str">
        <f t="shared" si="19"/>
        <v/>
      </c>
    </row>
    <row r="389" spans="1:14">
      <c r="A389" s="133"/>
      <c r="B389" s="134"/>
      <c r="C389" s="134"/>
      <c r="D389" s="134"/>
      <c r="E389" s="134"/>
      <c r="F389" s="135"/>
      <c r="G389" s="136"/>
      <c r="L389" s="67" t="str">
        <f t="shared" si="18"/>
        <v/>
      </c>
      <c r="M389" s="67" t="str">
        <f t="shared" si="20"/>
        <v/>
      </c>
      <c r="N389" s="67" t="str">
        <f t="shared" si="19"/>
        <v/>
      </c>
    </row>
    <row r="390" spans="1:14">
      <c r="A390" s="133"/>
      <c r="B390" s="134"/>
      <c r="C390" s="134"/>
      <c r="D390" s="134"/>
      <c r="E390" s="134"/>
      <c r="F390" s="135"/>
      <c r="G390" s="136"/>
      <c r="L390" s="67" t="str">
        <f t="shared" si="18"/>
        <v/>
      </c>
      <c r="M390" s="67" t="str">
        <f t="shared" si="20"/>
        <v/>
      </c>
      <c r="N390" s="67" t="str">
        <f t="shared" si="19"/>
        <v/>
      </c>
    </row>
    <row r="391" spans="1:14">
      <c r="A391" s="133"/>
      <c r="B391" s="134"/>
      <c r="C391" s="134"/>
      <c r="D391" s="134"/>
      <c r="E391" s="134"/>
      <c r="F391" s="135"/>
      <c r="G391" s="136"/>
      <c r="L391" s="67" t="str">
        <f t="shared" si="18"/>
        <v/>
      </c>
      <c r="M391" s="67" t="str">
        <f t="shared" si="20"/>
        <v/>
      </c>
      <c r="N391" s="67" t="str">
        <f t="shared" si="19"/>
        <v/>
      </c>
    </row>
    <row r="392" spans="1:14">
      <c r="A392" s="133"/>
      <c r="B392" s="134"/>
      <c r="C392" s="134"/>
      <c r="D392" s="134"/>
      <c r="E392" s="134"/>
      <c r="F392" s="135"/>
      <c r="G392" s="136"/>
      <c r="L392" s="67" t="str">
        <f t="shared" si="18"/>
        <v/>
      </c>
      <c r="M392" s="67" t="str">
        <f t="shared" si="20"/>
        <v/>
      </c>
      <c r="N392" s="67" t="str">
        <f t="shared" si="19"/>
        <v/>
      </c>
    </row>
    <row r="393" spans="1:14">
      <c r="A393" s="133"/>
      <c r="B393" s="134"/>
      <c r="C393" s="134"/>
      <c r="D393" s="134"/>
      <c r="E393" s="134"/>
      <c r="F393" s="135"/>
      <c r="G393" s="136"/>
      <c r="L393" s="67" t="str">
        <f t="shared" si="18"/>
        <v/>
      </c>
      <c r="M393" s="67" t="str">
        <f t="shared" si="20"/>
        <v/>
      </c>
      <c r="N393" s="67" t="str">
        <f t="shared" si="19"/>
        <v/>
      </c>
    </row>
    <row r="394" spans="1:14">
      <c r="A394" s="133"/>
      <c r="B394" s="134"/>
      <c r="C394" s="134"/>
      <c r="D394" s="134"/>
      <c r="E394" s="134"/>
      <c r="F394" s="135"/>
      <c r="G394" s="136"/>
      <c r="L394" s="67" t="str">
        <f t="shared" si="18"/>
        <v/>
      </c>
      <c r="M394" s="67" t="str">
        <f t="shared" si="20"/>
        <v/>
      </c>
      <c r="N394" s="67" t="str">
        <f t="shared" si="19"/>
        <v/>
      </c>
    </row>
    <row r="395" spans="1:14">
      <c r="A395" s="133"/>
      <c r="B395" s="134"/>
      <c r="C395" s="134"/>
      <c r="D395" s="134"/>
      <c r="E395" s="134"/>
      <c r="F395" s="135"/>
      <c r="G395" s="136"/>
      <c r="L395" s="67" t="str">
        <f t="shared" si="18"/>
        <v/>
      </c>
      <c r="M395" s="67" t="str">
        <f t="shared" si="20"/>
        <v/>
      </c>
      <c r="N395" s="67" t="str">
        <f t="shared" si="19"/>
        <v/>
      </c>
    </row>
    <row r="396" spans="1:14">
      <c r="A396" s="133"/>
      <c r="B396" s="134"/>
      <c r="C396" s="134"/>
      <c r="D396" s="134"/>
      <c r="E396" s="134"/>
      <c r="F396" s="135"/>
      <c r="G396" s="136"/>
      <c r="L396" s="67" t="str">
        <f t="shared" si="18"/>
        <v/>
      </c>
      <c r="M396" s="67" t="str">
        <f t="shared" si="20"/>
        <v/>
      </c>
      <c r="N396" s="67" t="str">
        <f t="shared" si="19"/>
        <v/>
      </c>
    </row>
    <row r="397" spans="1:14">
      <c r="A397" s="133"/>
      <c r="B397" s="134"/>
      <c r="C397" s="134"/>
      <c r="D397" s="134"/>
      <c r="E397" s="134"/>
      <c r="F397" s="135"/>
      <c r="G397" s="136"/>
      <c r="L397" s="67" t="str">
        <f t="shared" si="18"/>
        <v/>
      </c>
      <c r="M397" s="67" t="str">
        <f t="shared" si="20"/>
        <v/>
      </c>
      <c r="N397" s="67" t="str">
        <f t="shared" si="19"/>
        <v/>
      </c>
    </row>
    <row r="398" spans="1:14">
      <c r="A398" s="133"/>
      <c r="B398" s="134"/>
      <c r="C398" s="134"/>
      <c r="D398" s="134"/>
      <c r="E398" s="134"/>
      <c r="F398" s="135"/>
      <c r="G398" s="136"/>
      <c r="L398" s="67" t="str">
        <f t="shared" si="18"/>
        <v/>
      </c>
      <c r="M398" s="67" t="str">
        <f t="shared" si="20"/>
        <v/>
      </c>
      <c r="N398" s="67" t="str">
        <f t="shared" si="19"/>
        <v/>
      </c>
    </row>
    <row r="399" spans="1:14">
      <c r="A399" s="133"/>
      <c r="B399" s="134"/>
      <c r="C399" s="134"/>
      <c r="D399" s="134"/>
      <c r="E399" s="134"/>
      <c r="F399" s="135"/>
      <c r="G399" s="136"/>
      <c r="L399" s="67" t="str">
        <f t="shared" si="18"/>
        <v/>
      </c>
      <c r="M399" s="67" t="str">
        <f t="shared" si="20"/>
        <v/>
      </c>
      <c r="N399" s="67" t="str">
        <f t="shared" si="19"/>
        <v/>
      </c>
    </row>
    <row r="400" spans="1:14">
      <c r="A400" s="133"/>
      <c r="B400" s="134"/>
      <c r="C400" s="134"/>
      <c r="D400" s="134"/>
      <c r="E400" s="134"/>
      <c r="F400" s="135"/>
      <c r="G400" s="136"/>
      <c r="L400" s="67" t="str">
        <f t="shared" si="18"/>
        <v/>
      </c>
      <c r="M400" s="67" t="str">
        <f t="shared" si="20"/>
        <v/>
      </c>
      <c r="N400" s="67" t="str">
        <f t="shared" si="19"/>
        <v/>
      </c>
    </row>
    <row r="401" spans="1:14">
      <c r="A401" s="133"/>
      <c r="B401" s="134"/>
      <c r="C401" s="134"/>
      <c r="D401" s="134"/>
      <c r="E401" s="134"/>
      <c r="F401" s="135"/>
      <c r="G401" s="136"/>
      <c r="L401" s="67" t="str">
        <f t="shared" si="18"/>
        <v/>
      </c>
      <c r="M401" s="67" t="str">
        <f t="shared" si="20"/>
        <v/>
      </c>
      <c r="N401" s="67" t="str">
        <f t="shared" si="19"/>
        <v/>
      </c>
    </row>
    <row r="402" spans="1:14">
      <c r="A402" s="133"/>
      <c r="B402" s="134"/>
      <c r="C402" s="134"/>
      <c r="D402" s="134"/>
      <c r="E402" s="134"/>
      <c r="F402" s="135"/>
      <c r="G402" s="136"/>
      <c r="L402" s="67" t="str">
        <f t="shared" si="18"/>
        <v/>
      </c>
      <c r="M402" s="67" t="str">
        <f t="shared" si="20"/>
        <v/>
      </c>
      <c r="N402" s="67" t="str">
        <f t="shared" si="19"/>
        <v/>
      </c>
    </row>
    <row r="403" spans="1:14">
      <c r="A403" s="133"/>
      <c r="B403" s="134"/>
      <c r="C403" s="134"/>
      <c r="D403" s="134"/>
      <c r="E403" s="134"/>
      <c r="F403" s="135"/>
      <c r="G403" s="136"/>
      <c r="L403" s="67" t="str">
        <f t="shared" si="18"/>
        <v/>
      </c>
      <c r="M403" s="67" t="str">
        <f t="shared" si="20"/>
        <v/>
      </c>
      <c r="N403" s="67" t="str">
        <f t="shared" si="19"/>
        <v/>
      </c>
    </row>
    <row r="404" spans="1:14">
      <c r="A404" s="133"/>
      <c r="B404" s="134"/>
      <c r="C404" s="134"/>
      <c r="D404" s="134"/>
      <c r="E404" s="134"/>
      <c r="F404" s="135"/>
      <c r="G404" s="136"/>
      <c r="L404" s="67" t="str">
        <f t="shared" si="18"/>
        <v/>
      </c>
      <c r="M404" s="67" t="str">
        <f t="shared" si="20"/>
        <v/>
      </c>
      <c r="N404" s="67" t="str">
        <f t="shared" si="19"/>
        <v/>
      </c>
    </row>
    <row r="405" spans="1:14">
      <c r="A405" s="133"/>
      <c r="B405" s="134"/>
      <c r="C405" s="134"/>
      <c r="D405" s="134"/>
      <c r="E405" s="134"/>
      <c r="F405" s="135"/>
      <c r="G405" s="136"/>
      <c r="L405" s="67" t="str">
        <f t="shared" si="18"/>
        <v/>
      </c>
      <c r="M405" s="67" t="str">
        <f t="shared" si="20"/>
        <v/>
      </c>
      <c r="N405" s="67" t="str">
        <f t="shared" si="19"/>
        <v/>
      </c>
    </row>
    <row r="406" spans="1:14">
      <c r="A406" s="133"/>
      <c r="B406" s="134"/>
      <c r="C406" s="134"/>
      <c r="D406" s="134"/>
      <c r="E406" s="134"/>
      <c r="F406" s="135"/>
      <c r="G406" s="136"/>
      <c r="L406" s="67" t="str">
        <f t="shared" si="18"/>
        <v/>
      </c>
      <c r="M406" s="67" t="str">
        <f t="shared" si="20"/>
        <v/>
      </c>
      <c r="N406" s="67" t="str">
        <f t="shared" si="19"/>
        <v/>
      </c>
    </row>
    <row r="407" spans="1:14">
      <c r="A407" s="133"/>
      <c r="B407" s="134"/>
      <c r="C407" s="134"/>
      <c r="D407" s="134"/>
      <c r="E407" s="134"/>
      <c r="F407" s="135"/>
      <c r="G407" s="136"/>
      <c r="L407" s="67" t="str">
        <f t="shared" si="18"/>
        <v/>
      </c>
      <c r="M407" s="67" t="str">
        <f t="shared" si="20"/>
        <v/>
      </c>
      <c r="N407" s="67" t="str">
        <f t="shared" si="19"/>
        <v/>
      </c>
    </row>
    <row r="408" spans="1:14">
      <c r="A408" s="133"/>
      <c r="B408" s="134"/>
      <c r="C408" s="134"/>
      <c r="D408" s="134"/>
      <c r="E408" s="134"/>
      <c r="F408" s="135"/>
      <c r="G408" s="136"/>
      <c r="L408" s="67" t="str">
        <f t="shared" si="18"/>
        <v/>
      </c>
      <c r="M408" s="67" t="str">
        <f t="shared" si="20"/>
        <v/>
      </c>
      <c r="N408" s="67" t="str">
        <f t="shared" si="19"/>
        <v/>
      </c>
    </row>
    <row r="409" spans="1:14">
      <c r="A409" s="133"/>
      <c r="B409" s="134"/>
      <c r="C409" s="134"/>
      <c r="D409" s="134"/>
      <c r="E409" s="134"/>
      <c r="F409" s="135"/>
      <c r="G409" s="136"/>
      <c r="L409" s="67" t="str">
        <f t="shared" si="18"/>
        <v/>
      </c>
      <c r="M409" s="67" t="str">
        <f t="shared" si="20"/>
        <v/>
      </c>
      <c r="N409" s="67" t="str">
        <f t="shared" si="19"/>
        <v/>
      </c>
    </row>
    <row r="410" spans="1:14">
      <c r="A410" s="133"/>
      <c r="B410" s="134"/>
      <c r="C410" s="134"/>
      <c r="D410" s="134"/>
      <c r="E410" s="134"/>
      <c r="F410" s="135"/>
      <c r="G410" s="136"/>
      <c r="L410" s="67" t="str">
        <f t="shared" si="18"/>
        <v/>
      </c>
      <c r="M410" s="67" t="str">
        <f t="shared" si="20"/>
        <v/>
      </c>
      <c r="N410" s="67" t="str">
        <f t="shared" si="19"/>
        <v/>
      </c>
    </row>
    <row r="411" spans="1:14">
      <c r="A411" s="133"/>
      <c r="B411" s="134"/>
      <c r="C411" s="134"/>
      <c r="D411" s="134"/>
      <c r="E411" s="134"/>
      <c r="F411" s="135"/>
      <c r="G411" s="136"/>
      <c r="L411" s="67" t="str">
        <f t="shared" si="18"/>
        <v/>
      </c>
      <c r="M411" s="67" t="str">
        <f t="shared" si="20"/>
        <v/>
      </c>
      <c r="N411" s="67" t="str">
        <f t="shared" si="19"/>
        <v/>
      </c>
    </row>
    <row r="412" spans="1:14">
      <c r="A412" s="133"/>
      <c r="B412" s="134"/>
      <c r="C412" s="134"/>
      <c r="D412" s="134"/>
      <c r="E412" s="134"/>
      <c r="F412" s="135"/>
      <c r="G412" s="136"/>
      <c r="L412" s="67" t="str">
        <f t="shared" si="18"/>
        <v/>
      </c>
      <c r="M412" s="67" t="str">
        <f t="shared" si="20"/>
        <v/>
      </c>
      <c r="N412" s="67" t="str">
        <f t="shared" si="19"/>
        <v/>
      </c>
    </row>
    <row r="413" spans="1:14">
      <c r="A413" s="133"/>
      <c r="B413" s="134"/>
      <c r="C413" s="134"/>
      <c r="D413" s="134"/>
      <c r="E413" s="134"/>
      <c r="F413" s="135"/>
      <c r="G413" s="136"/>
      <c r="L413" s="67" t="str">
        <f t="shared" si="18"/>
        <v/>
      </c>
      <c r="M413" s="67" t="str">
        <f t="shared" si="20"/>
        <v/>
      </c>
      <c r="N413" s="67" t="str">
        <f t="shared" si="19"/>
        <v/>
      </c>
    </row>
    <row r="414" spans="1:14">
      <c r="A414" s="133"/>
      <c r="B414" s="134"/>
      <c r="C414" s="134"/>
      <c r="D414" s="134"/>
      <c r="E414" s="134"/>
      <c r="F414" s="135"/>
      <c r="G414" s="136"/>
      <c r="L414" s="67" t="str">
        <f t="shared" si="18"/>
        <v/>
      </c>
      <c r="M414" s="67" t="str">
        <f t="shared" si="20"/>
        <v/>
      </c>
      <c r="N414" s="67" t="str">
        <f t="shared" si="19"/>
        <v/>
      </c>
    </row>
    <row r="415" spans="1:14">
      <c r="A415" s="133"/>
      <c r="B415" s="134"/>
      <c r="C415" s="134"/>
      <c r="D415" s="134"/>
      <c r="E415" s="134"/>
      <c r="F415" s="135"/>
      <c r="G415" s="136"/>
      <c r="L415" s="67" t="str">
        <f t="shared" si="18"/>
        <v/>
      </c>
      <c r="M415" s="67" t="str">
        <f t="shared" si="20"/>
        <v/>
      </c>
      <c r="N415" s="67" t="str">
        <f t="shared" si="19"/>
        <v/>
      </c>
    </row>
    <row r="416" spans="1:14">
      <c r="A416" s="133"/>
      <c r="B416" s="134"/>
      <c r="C416" s="134"/>
      <c r="D416" s="134"/>
      <c r="E416" s="134"/>
      <c r="F416" s="135"/>
      <c r="G416" s="136"/>
      <c r="L416" s="67" t="str">
        <f t="shared" si="18"/>
        <v/>
      </c>
      <c r="M416" s="67" t="str">
        <f t="shared" si="20"/>
        <v/>
      </c>
      <c r="N416" s="67" t="str">
        <f t="shared" si="19"/>
        <v/>
      </c>
    </row>
    <row r="417" spans="1:14">
      <c r="A417" s="133"/>
      <c r="B417" s="134"/>
      <c r="C417" s="134"/>
      <c r="D417" s="134"/>
      <c r="E417" s="134"/>
      <c r="F417" s="135"/>
      <c r="G417" s="136"/>
      <c r="L417" s="67" t="str">
        <f t="shared" si="18"/>
        <v/>
      </c>
      <c r="M417" s="67" t="str">
        <f t="shared" si="20"/>
        <v/>
      </c>
      <c r="N417" s="67" t="str">
        <f t="shared" si="19"/>
        <v/>
      </c>
    </row>
    <row r="418" spans="1:14">
      <c r="A418" s="133"/>
      <c r="B418" s="134"/>
      <c r="C418" s="134"/>
      <c r="D418" s="134"/>
      <c r="E418" s="134"/>
      <c r="F418" s="135"/>
      <c r="G418" s="136"/>
      <c r="L418" s="67" t="str">
        <f t="shared" si="18"/>
        <v/>
      </c>
      <c r="M418" s="67" t="str">
        <f t="shared" si="20"/>
        <v/>
      </c>
      <c r="N418" s="67" t="str">
        <f t="shared" si="19"/>
        <v/>
      </c>
    </row>
    <row r="419" spans="1:14">
      <c r="A419" s="133"/>
      <c r="B419" s="134"/>
      <c r="C419" s="134"/>
      <c r="D419" s="134"/>
      <c r="E419" s="134"/>
      <c r="F419" s="135"/>
      <c r="G419" s="136"/>
      <c r="L419" s="67" t="str">
        <f t="shared" si="18"/>
        <v/>
      </c>
      <c r="M419" s="67" t="str">
        <f t="shared" si="20"/>
        <v/>
      </c>
      <c r="N419" s="67" t="str">
        <f t="shared" si="19"/>
        <v/>
      </c>
    </row>
    <row r="420" spans="1:14">
      <c r="A420" s="133"/>
      <c r="B420" s="134"/>
      <c r="C420" s="134"/>
      <c r="D420" s="134"/>
      <c r="E420" s="134"/>
      <c r="F420" s="135"/>
      <c r="G420" s="136"/>
      <c r="L420" s="67" t="str">
        <f t="shared" si="18"/>
        <v/>
      </c>
      <c r="M420" s="67" t="str">
        <f t="shared" si="20"/>
        <v/>
      </c>
      <c r="N420" s="67" t="str">
        <f t="shared" si="19"/>
        <v/>
      </c>
    </row>
    <row r="421" spans="1:14">
      <c r="A421" s="133"/>
      <c r="B421" s="134"/>
      <c r="C421" s="134"/>
      <c r="D421" s="134"/>
      <c r="E421" s="134"/>
      <c r="F421" s="135"/>
      <c r="G421" s="136"/>
      <c r="L421" s="67" t="str">
        <f t="shared" si="18"/>
        <v/>
      </c>
      <c r="M421" s="67" t="str">
        <f t="shared" si="20"/>
        <v/>
      </c>
      <c r="N421" s="67" t="str">
        <f t="shared" si="19"/>
        <v/>
      </c>
    </row>
    <row r="422" spans="1:14">
      <c r="A422" s="133"/>
      <c r="B422" s="134"/>
      <c r="C422" s="134"/>
      <c r="D422" s="134"/>
      <c r="E422" s="134"/>
      <c r="F422" s="135"/>
      <c r="G422" s="136"/>
      <c r="L422" s="67" t="str">
        <f t="shared" si="18"/>
        <v/>
      </c>
      <c r="M422" s="67" t="str">
        <f t="shared" si="20"/>
        <v/>
      </c>
      <c r="N422" s="67" t="str">
        <f t="shared" si="19"/>
        <v/>
      </c>
    </row>
    <row r="423" spans="1:14">
      <c r="A423" s="133"/>
      <c r="B423" s="134"/>
      <c r="C423" s="134"/>
      <c r="D423" s="134"/>
      <c r="E423" s="134"/>
      <c r="F423" s="135"/>
      <c r="G423" s="136"/>
      <c r="L423" s="67" t="str">
        <f t="shared" si="18"/>
        <v/>
      </c>
      <c r="M423" s="67" t="str">
        <f t="shared" si="20"/>
        <v/>
      </c>
      <c r="N423" s="67" t="str">
        <f t="shared" si="19"/>
        <v/>
      </c>
    </row>
    <row r="424" spans="1:14">
      <c r="A424" s="133"/>
      <c r="B424" s="134"/>
      <c r="C424" s="134"/>
      <c r="D424" s="134"/>
      <c r="E424" s="134"/>
      <c r="F424" s="135"/>
      <c r="G424" s="136"/>
      <c r="L424" s="67" t="str">
        <f t="shared" si="18"/>
        <v/>
      </c>
      <c r="M424" s="67" t="str">
        <f t="shared" si="20"/>
        <v/>
      </c>
      <c r="N424" s="67" t="str">
        <f t="shared" si="19"/>
        <v/>
      </c>
    </row>
    <row r="425" spans="1:14">
      <c r="A425" s="133"/>
      <c r="B425" s="134"/>
      <c r="C425" s="134"/>
      <c r="D425" s="134"/>
      <c r="E425" s="134"/>
      <c r="F425" s="135"/>
      <c r="G425" s="136"/>
      <c r="L425" s="67" t="str">
        <f t="shared" si="18"/>
        <v/>
      </c>
      <c r="M425" s="67" t="str">
        <f t="shared" si="20"/>
        <v/>
      </c>
      <c r="N425" s="67" t="str">
        <f t="shared" si="19"/>
        <v/>
      </c>
    </row>
    <row r="426" spans="1:14">
      <c r="A426" s="133"/>
      <c r="B426" s="134"/>
      <c r="C426" s="134"/>
      <c r="D426" s="134"/>
      <c r="E426" s="134"/>
      <c r="F426" s="135"/>
      <c r="G426" s="136"/>
      <c r="L426" s="67" t="str">
        <f t="shared" si="18"/>
        <v/>
      </c>
      <c r="M426" s="67" t="str">
        <f t="shared" si="20"/>
        <v/>
      </c>
      <c r="N426" s="67" t="str">
        <f t="shared" si="19"/>
        <v/>
      </c>
    </row>
    <row r="427" spans="1:14">
      <c r="A427" s="133"/>
      <c r="B427" s="134"/>
      <c r="C427" s="134"/>
      <c r="D427" s="134"/>
      <c r="E427" s="134"/>
      <c r="F427" s="135"/>
      <c r="G427" s="136"/>
      <c r="L427" s="67" t="str">
        <f t="shared" si="18"/>
        <v/>
      </c>
      <c r="M427" s="67" t="str">
        <f t="shared" si="20"/>
        <v/>
      </c>
      <c r="N427" s="67" t="str">
        <f t="shared" si="19"/>
        <v/>
      </c>
    </row>
    <row r="428" spans="1:14">
      <c r="A428" s="133"/>
      <c r="B428" s="134"/>
      <c r="C428" s="134"/>
      <c r="D428" s="134"/>
      <c r="E428" s="134"/>
      <c r="F428" s="135"/>
      <c r="G428" s="136"/>
      <c r="L428" s="67" t="str">
        <f t="shared" si="18"/>
        <v/>
      </c>
      <c r="M428" s="67" t="str">
        <f t="shared" si="20"/>
        <v/>
      </c>
      <c r="N428" s="67" t="str">
        <f t="shared" si="19"/>
        <v/>
      </c>
    </row>
    <row r="429" spans="1:14">
      <c r="A429" s="133"/>
      <c r="B429" s="134"/>
      <c r="C429" s="134"/>
      <c r="D429" s="134"/>
      <c r="E429" s="134"/>
      <c r="F429" s="135"/>
      <c r="G429" s="136"/>
      <c r="L429" s="67" t="str">
        <f t="shared" si="18"/>
        <v/>
      </c>
      <c r="M429" s="67" t="str">
        <f t="shared" si="20"/>
        <v/>
      </c>
      <c r="N429" s="67" t="str">
        <f t="shared" si="19"/>
        <v/>
      </c>
    </row>
    <row r="430" spans="1:14">
      <c r="A430" s="133"/>
      <c r="B430" s="134"/>
      <c r="C430" s="134"/>
      <c r="D430" s="134"/>
      <c r="E430" s="134"/>
      <c r="F430" s="135"/>
      <c r="G430" s="136"/>
      <c r="L430" s="67" t="str">
        <f t="shared" si="18"/>
        <v/>
      </c>
      <c r="M430" s="67" t="str">
        <f t="shared" si="20"/>
        <v/>
      </c>
      <c r="N430" s="67" t="str">
        <f t="shared" si="19"/>
        <v/>
      </c>
    </row>
    <row r="431" spans="1:14">
      <c r="A431" s="133"/>
      <c r="B431" s="134"/>
      <c r="C431" s="134"/>
      <c r="D431" s="134"/>
      <c r="E431" s="134"/>
      <c r="F431" s="135"/>
      <c r="G431" s="136"/>
      <c r="L431" s="67" t="str">
        <f t="shared" si="18"/>
        <v/>
      </c>
      <c r="M431" s="67" t="str">
        <f t="shared" si="20"/>
        <v/>
      </c>
      <c r="N431" s="67" t="str">
        <f t="shared" si="19"/>
        <v/>
      </c>
    </row>
    <row r="432" spans="1:14">
      <c r="A432" s="133"/>
      <c r="B432" s="134"/>
      <c r="C432" s="134"/>
      <c r="D432" s="134"/>
      <c r="E432" s="134"/>
      <c r="F432" s="135"/>
      <c r="G432" s="136"/>
      <c r="L432" s="67" t="str">
        <f t="shared" si="18"/>
        <v/>
      </c>
      <c r="M432" s="67" t="str">
        <f t="shared" si="20"/>
        <v/>
      </c>
      <c r="N432" s="67" t="str">
        <f t="shared" si="19"/>
        <v/>
      </c>
    </row>
    <row r="433" spans="1:14">
      <c r="A433" s="133"/>
      <c r="B433" s="134"/>
      <c r="C433" s="134"/>
      <c r="D433" s="134"/>
      <c r="E433" s="134"/>
      <c r="F433" s="135"/>
      <c r="G433" s="136"/>
      <c r="L433" s="67" t="str">
        <f t="shared" si="18"/>
        <v/>
      </c>
      <c r="M433" s="67" t="str">
        <f t="shared" si="20"/>
        <v/>
      </c>
      <c r="N433" s="67" t="str">
        <f t="shared" si="19"/>
        <v/>
      </c>
    </row>
    <row r="434" spans="1:14">
      <c r="A434" s="133"/>
      <c r="B434" s="134"/>
      <c r="C434" s="134"/>
      <c r="D434" s="134"/>
      <c r="E434" s="134"/>
      <c r="F434" s="135"/>
      <c r="G434" s="136"/>
      <c r="L434" s="67" t="str">
        <f t="shared" si="18"/>
        <v/>
      </c>
      <c r="M434" s="67" t="str">
        <f t="shared" si="20"/>
        <v/>
      </c>
      <c r="N434" s="67" t="str">
        <f t="shared" si="19"/>
        <v/>
      </c>
    </row>
    <row r="435" spans="1:14">
      <c r="A435" s="133"/>
      <c r="B435" s="134"/>
      <c r="C435" s="134"/>
      <c r="D435" s="134"/>
      <c r="E435" s="134"/>
      <c r="F435" s="135"/>
      <c r="G435" s="136"/>
      <c r="L435" s="67" t="str">
        <f t="shared" si="18"/>
        <v/>
      </c>
      <c r="M435" s="67" t="str">
        <f t="shared" si="20"/>
        <v/>
      </c>
      <c r="N435" s="67" t="str">
        <f t="shared" si="19"/>
        <v/>
      </c>
    </row>
    <row r="436" spans="1:14">
      <c r="A436" s="133"/>
      <c r="B436" s="134"/>
      <c r="C436" s="134"/>
      <c r="D436" s="134"/>
      <c r="E436" s="134"/>
      <c r="F436" s="135"/>
      <c r="G436" s="136"/>
      <c r="L436" s="67" t="str">
        <f t="shared" si="18"/>
        <v/>
      </c>
      <c r="M436" s="67" t="str">
        <f t="shared" si="20"/>
        <v/>
      </c>
      <c r="N436" s="67" t="str">
        <f t="shared" si="19"/>
        <v/>
      </c>
    </row>
    <row r="437" spans="1:14">
      <c r="A437" s="133"/>
      <c r="B437" s="134"/>
      <c r="C437" s="134"/>
      <c r="D437" s="134"/>
      <c r="E437" s="134"/>
      <c r="F437" s="135"/>
      <c r="G437" s="136"/>
      <c r="L437" s="67" t="str">
        <f t="shared" si="18"/>
        <v/>
      </c>
      <c r="M437" s="67" t="str">
        <f t="shared" si="20"/>
        <v/>
      </c>
      <c r="N437" s="67" t="str">
        <f t="shared" si="19"/>
        <v/>
      </c>
    </row>
    <row r="438" spans="1:14">
      <c r="A438" s="133"/>
      <c r="B438" s="134"/>
      <c r="C438" s="134"/>
      <c r="D438" s="134"/>
      <c r="E438" s="134"/>
      <c r="F438" s="135"/>
      <c r="G438" s="136"/>
      <c r="L438" s="67" t="str">
        <f t="shared" si="18"/>
        <v/>
      </c>
      <c r="M438" s="67" t="str">
        <f t="shared" si="20"/>
        <v/>
      </c>
      <c r="N438" s="67" t="str">
        <f t="shared" si="19"/>
        <v/>
      </c>
    </row>
    <row r="439" spans="1:14">
      <c r="A439" s="133"/>
      <c r="B439" s="134"/>
      <c r="C439" s="134"/>
      <c r="D439" s="134"/>
      <c r="E439" s="134"/>
      <c r="F439" s="135"/>
      <c r="G439" s="136"/>
      <c r="L439" s="67" t="str">
        <f t="shared" si="18"/>
        <v/>
      </c>
      <c r="M439" s="67" t="str">
        <f t="shared" si="20"/>
        <v/>
      </c>
      <c r="N439" s="67" t="str">
        <f t="shared" si="19"/>
        <v/>
      </c>
    </row>
    <row r="440" spans="1:14">
      <c r="A440" s="133"/>
      <c r="B440" s="134"/>
      <c r="C440" s="134"/>
      <c r="D440" s="134"/>
      <c r="E440" s="134"/>
      <c r="F440" s="135"/>
      <c r="G440" s="136"/>
      <c r="L440" s="67" t="str">
        <f t="shared" si="18"/>
        <v/>
      </c>
      <c r="M440" s="67" t="str">
        <f t="shared" si="20"/>
        <v/>
      </c>
      <c r="N440" s="67" t="str">
        <f t="shared" si="19"/>
        <v/>
      </c>
    </row>
    <row r="441" spans="1:14">
      <c r="A441" s="133"/>
      <c r="B441" s="134"/>
      <c r="C441" s="134"/>
      <c r="D441" s="134"/>
      <c r="E441" s="134"/>
      <c r="F441" s="135"/>
      <c r="G441" s="136"/>
      <c r="L441" s="67" t="str">
        <f t="shared" si="18"/>
        <v/>
      </c>
      <c r="M441" s="67" t="str">
        <f t="shared" si="20"/>
        <v/>
      </c>
      <c r="N441" s="67" t="str">
        <f t="shared" si="19"/>
        <v/>
      </c>
    </row>
    <row r="442" spans="1:14">
      <c r="A442" s="133"/>
      <c r="B442" s="134"/>
      <c r="C442" s="134"/>
      <c r="D442" s="134"/>
      <c r="E442" s="134"/>
      <c r="F442" s="135"/>
      <c r="G442" s="136"/>
      <c r="L442" s="67" t="str">
        <f t="shared" si="18"/>
        <v/>
      </c>
      <c r="M442" s="67" t="str">
        <f t="shared" si="20"/>
        <v/>
      </c>
      <c r="N442" s="67" t="str">
        <f t="shared" si="19"/>
        <v/>
      </c>
    </row>
    <row r="443" spans="1:14">
      <c r="A443" s="133"/>
      <c r="B443" s="134"/>
      <c r="C443" s="134"/>
      <c r="D443" s="134"/>
      <c r="E443" s="134"/>
      <c r="F443" s="135"/>
      <c r="G443" s="136"/>
      <c r="L443" s="67" t="str">
        <f t="shared" si="18"/>
        <v/>
      </c>
      <c r="M443" s="67" t="str">
        <f t="shared" si="20"/>
        <v/>
      </c>
      <c r="N443" s="67" t="str">
        <f t="shared" si="19"/>
        <v/>
      </c>
    </row>
    <row r="444" spans="1:14">
      <c r="A444" s="133"/>
      <c r="B444" s="134"/>
      <c r="C444" s="134"/>
      <c r="D444" s="134"/>
      <c r="E444" s="134"/>
      <c r="F444" s="135"/>
      <c r="G444" s="136"/>
      <c r="L444" s="67" t="str">
        <f t="shared" si="18"/>
        <v/>
      </c>
      <c r="M444" s="67" t="str">
        <f t="shared" si="20"/>
        <v/>
      </c>
      <c r="N444" s="67" t="str">
        <f t="shared" si="19"/>
        <v/>
      </c>
    </row>
    <row r="445" spans="1:14">
      <c r="A445" s="133"/>
      <c r="B445" s="134"/>
      <c r="C445" s="134"/>
      <c r="D445" s="134"/>
      <c r="E445" s="134"/>
      <c r="F445" s="135"/>
      <c r="G445" s="136"/>
      <c r="L445" s="67" t="str">
        <f t="shared" si="18"/>
        <v/>
      </c>
      <c r="M445" s="67" t="str">
        <f t="shared" si="20"/>
        <v/>
      </c>
      <c r="N445" s="67" t="str">
        <f t="shared" si="19"/>
        <v/>
      </c>
    </row>
    <row r="446" spans="1:14">
      <c r="A446" s="133"/>
      <c r="B446" s="134"/>
      <c r="C446" s="134"/>
      <c r="D446" s="134"/>
      <c r="E446" s="134"/>
      <c r="F446" s="135"/>
      <c r="G446" s="136"/>
      <c r="L446" s="67" t="str">
        <f t="shared" si="18"/>
        <v/>
      </c>
      <c r="M446" s="67" t="str">
        <f t="shared" si="20"/>
        <v/>
      </c>
      <c r="N446" s="67" t="str">
        <f t="shared" si="19"/>
        <v/>
      </c>
    </row>
    <row r="447" spans="1:14">
      <c r="A447" s="133"/>
      <c r="B447" s="134"/>
      <c r="C447" s="134"/>
      <c r="D447" s="134"/>
      <c r="E447" s="134"/>
      <c r="F447" s="135"/>
      <c r="G447" s="136"/>
      <c r="L447" s="67" t="str">
        <f t="shared" si="18"/>
        <v/>
      </c>
      <c r="M447" s="67" t="str">
        <f t="shared" si="20"/>
        <v/>
      </c>
      <c r="N447" s="67" t="str">
        <f t="shared" si="19"/>
        <v/>
      </c>
    </row>
    <row r="448" spans="1:14">
      <c r="A448" s="133"/>
      <c r="B448" s="134"/>
      <c r="C448" s="134"/>
      <c r="D448" s="134"/>
      <c r="E448" s="134"/>
      <c r="F448" s="135"/>
      <c r="G448" s="136"/>
      <c r="L448" s="67" t="str">
        <f t="shared" si="18"/>
        <v/>
      </c>
      <c r="M448" s="67" t="str">
        <f t="shared" si="20"/>
        <v/>
      </c>
      <c r="N448" s="67" t="str">
        <f t="shared" si="19"/>
        <v/>
      </c>
    </row>
    <row r="449" spans="1:14">
      <c r="A449" s="133"/>
      <c r="B449" s="134"/>
      <c r="C449" s="134"/>
      <c r="D449" s="134"/>
      <c r="E449" s="134"/>
      <c r="F449" s="135"/>
      <c r="G449" s="136"/>
      <c r="L449" s="67" t="str">
        <f t="shared" si="18"/>
        <v/>
      </c>
      <c r="M449" s="67" t="str">
        <f t="shared" si="20"/>
        <v/>
      </c>
      <c r="N449" s="67" t="str">
        <f t="shared" si="19"/>
        <v/>
      </c>
    </row>
    <row r="450" spans="1:14">
      <c r="A450" s="133"/>
      <c r="B450" s="134"/>
      <c r="C450" s="134"/>
      <c r="D450" s="134"/>
      <c r="E450" s="134"/>
      <c r="F450" s="135"/>
      <c r="G450" s="136"/>
      <c r="L450" s="67" t="str">
        <f t="shared" si="18"/>
        <v/>
      </c>
      <c r="M450" s="67" t="str">
        <f t="shared" si="20"/>
        <v/>
      </c>
      <c r="N450" s="67" t="str">
        <f t="shared" si="19"/>
        <v/>
      </c>
    </row>
    <row r="451" spans="1:14">
      <c r="A451" s="133"/>
      <c r="B451" s="134"/>
      <c r="C451" s="134"/>
      <c r="D451" s="134"/>
      <c r="E451" s="134"/>
      <c r="F451" s="135"/>
      <c r="G451" s="136"/>
      <c r="L451" s="67" t="str">
        <f t="shared" ref="L451:L514" si="21">IF(E451="","",LOGNORMDIST(E451,J$10,J$11))</f>
        <v/>
      </c>
      <c r="M451" s="67" t="str">
        <f t="shared" si="20"/>
        <v/>
      </c>
      <c r="N451" s="67" t="str">
        <f t="shared" ref="N451:N514" si="22">IF(L451="","",POWER(F451-M451,2) / M451)</f>
        <v/>
      </c>
    </row>
    <row r="452" spans="1:14">
      <c r="A452" s="133"/>
      <c r="B452" s="134"/>
      <c r="C452" s="134"/>
      <c r="D452" s="134"/>
      <c r="E452" s="134"/>
      <c r="F452" s="135"/>
      <c r="G452" s="136"/>
      <c r="L452" s="67" t="str">
        <f t="shared" si="21"/>
        <v/>
      </c>
      <c r="M452" s="67" t="str">
        <f t="shared" ref="M452:M515" si="23">IF(L452="","",(L452-L451)*J$3)</f>
        <v/>
      </c>
      <c r="N452" s="67" t="str">
        <f t="shared" si="22"/>
        <v/>
      </c>
    </row>
    <row r="453" spans="1:14">
      <c r="A453" s="133"/>
      <c r="B453" s="134"/>
      <c r="C453" s="134"/>
      <c r="D453" s="134"/>
      <c r="E453" s="134"/>
      <c r="F453" s="135"/>
      <c r="G453" s="136"/>
      <c r="L453" s="67" t="str">
        <f t="shared" si="21"/>
        <v/>
      </c>
      <c r="M453" s="67" t="str">
        <f t="shared" si="23"/>
        <v/>
      </c>
      <c r="N453" s="67" t="str">
        <f t="shared" si="22"/>
        <v/>
      </c>
    </row>
    <row r="454" spans="1:14">
      <c r="A454" s="133"/>
      <c r="B454" s="134"/>
      <c r="C454" s="134"/>
      <c r="D454" s="134"/>
      <c r="E454" s="134"/>
      <c r="F454" s="135"/>
      <c r="G454" s="136"/>
      <c r="L454" s="67" t="str">
        <f t="shared" si="21"/>
        <v/>
      </c>
      <c r="M454" s="67" t="str">
        <f t="shared" si="23"/>
        <v/>
      </c>
      <c r="N454" s="67" t="str">
        <f t="shared" si="22"/>
        <v/>
      </c>
    </row>
    <row r="455" spans="1:14">
      <c r="A455" s="133"/>
      <c r="B455" s="134"/>
      <c r="C455" s="134"/>
      <c r="D455" s="134"/>
      <c r="E455" s="134"/>
      <c r="F455" s="135"/>
      <c r="G455" s="136"/>
      <c r="L455" s="67" t="str">
        <f t="shared" si="21"/>
        <v/>
      </c>
      <c r="M455" s="67" t="str">
        <f t="shared" si="23"/>
        <v/>
      </c>
      <c r="N455" s="67" t="str">
        <f t="shared" si="22"/>
        <v/>
      </c>
    </row>
    <row r="456" spans="1:14">
      <c r="A456" s="133"/>
      <c r="B456" s="134"/>
      <c r="C456" s="134"/>
      <c r="D456" s="134"/>
      <c r="E456" s="134"/>
      <c r="F456" s="135"/>
      <c r="G456" s="136"/>
      <c r="L456" s="67" t="str">
        <f t="shared" si="21"/>
        <v/>
      </c>
      <c r="M456" s="67" t="str">
        <f t="shared" si="23"/>
        <v/>
      </c>
      <c r="N456" s="67" t="str">
        <f t="shared" si="22"/>
        <v/>
      </c>
    </row>
    <row r="457" spans="1:14">
      <c r="A457" s="133"/>
      <c r="B457" s="134"/>
      <c r="C457" s="134"/>
      <c r="D457" s="134"/>
      <c r="E457" s="134"/>
      <c r="F457" s="135"/>
      <c r="G457" s="136"/>
      <c r="L457" s="67" t="str">
        <f t="shared" si="21"/>
        <v/>
      </c>
      <c r="M457" s="67" t="str">
        <f t="shared" si="23"/>
        <v/>
      </c>
      <c r="N457" s="67" t="str">
        <f t="shared" si="22"/>
        <v/>
      </c>
    </row>
    <row r="458" spans="1:14">
      <c r="A458" s="133"/>
      <c r="B458" s="134"/>
      <c r="C458" s="134"/>
      <c r="D458" s="134"/>
      <c r="E458" s="134"/>
      <c r="F458" s="135"/>
      <c r="G458" s="136"/>
      <c r="L458" s="67" t="str">
        <f t="shared" si="21"/>
        <v/>
      </c>
      <c r="M458" s="67" t="str">
        <f t="shared" si="23"/>
        <v/>
      </c>
      <c r="N458" s="67" t="str">
        <f t="shared" si="22"/>
        <v/>
      </c>
    </row>
    <row r="459" spans="1:14">
      <c r="A459" s="133"/>
      <c r="B459" s="134"/>
      <c r="C459" s="134"/>
      <c r="D459" s="134"/>
      <c r="E459" s="134"/>
      <c r="F459" s="135"/>
      <c r="G459" s="136"/>
      <c r="L459" s="67" t="str">
        <f t="shared" si="21"/>
        <v/>
      </c>
      <c r="M459" s="67" t="str">
        <f t="shared" si="23"/>
        <v/>
      </c>
      <c r="N459" s="67" t="str">
        <f t="shared" si="22"/>
        <v/>
      </c>
    </row>
    <row r="460" spans="1:14">
      <c r="A460" s="133"/>
      <c r="B460" s="134"/>
      <c r="C460" s="134"/>
      <c r="D460" s="134"/>
      <c r="E460" s="134"/>
      <c r="F460" s="135"/>
      <c r="G460" s="136"/>
      <c r="L460" s="67" t="str">
        <f t="shared" si="21"/>
        <v/>
      </c>
      <c r="M460" s="67" t="str">
        <f t="shared" si="23"/>
        <v/>
      </c>
      <c r="N460" s="67" t="str">
        <f t="shared" si="22"/>
        <v/>
      </c>
    </row>
    <row r="461" spans="1:14">
      <c r="A461" s="133"/>
      <c r="B461" s="134"/>
      <c r="C461" s="134"/>
      <c r="D461" s="134"/>
      <c r="E461" s="134"/>
      <c r="F461" s="135"/>
      <c r="G461" s="136"/>
      <c r="L461" s="67" t="str">
        <f t="shared" si="21"/>
        <v/>
      </c>
      <c r="M461" s="67" t="str">
        <f t="shared" si="23"/>
        <v/>
      </c>
      <c r="N461" s="67" t="str">
        <f t="shared" si="22"/>
        <v/>
      </c>
    </row>
    <row r="462" spans="1:14">
      <c r="A462" s="133"/>
      <c r="B462" s="134"/>
      <c r="C462" s="134"/>
      <c r="D462" s="134"/>
      <c r="E462" s="134"/>
      <c r="F462" s="135"/>
      <c r="G462" s="136"/>
      <c r="L462" s="67" t="str">
        <f t="shared" si="21"/>
        <v/>
      </c>
      <c r="M462" s="67" t="str">
        <f t="shared" si="23"/>
        <v/>
      </c>
      <c r="N462" s="67" t="str">
        <f t="shared" si="22"/>
        <v/>
      </c>
    </row>
    <row r="463" spans="1:14">
      <c r="A463" s="133"/>
      <c r="B463" s="134"/>
      <c r="C463" s="134"/>
      <c r="D463" s="134"/>
      <c r="E463" s="134"/>
      <c r="F463" s="135"/>
      <c r="G463" s="136"/>
      <c r="L463" s="67" t="str">
        <f t="shared" si="21"/>
        <v/>
      </c>
      <c r="M463" s="67" t="str">
        <f t="shared" si="23"/>
        <v/>
      </c>
      <c r="N463" s="67" t="str">
        <f t="shared" si="22"/>
        <v/>
      </c>
    </row>
    <row r="464" spans="1:14">
      <c r="A464" s="133"/>
      <c r="B464" s="134"/>
      <c r="C464" s="134"/>
      <c r="D464" s="134"/>
      <c r="E464" s="134"/>
      <c r="F464" s="135"/>
      <c r="G464" s="136"/>
      <c r="L464" s="67" t="str">
        <f t="shared" si="21"/>
        <v/>
      </c>
      <c r="M464" s="67" t="str">
        <f t="shared" si="23"/>
        <v/>
      </c>
      <c r="N464" s="67" t="str">
        <f t="shared" si="22"/>
        <v/>
      </c>
    </row>
    <row r="465" spans="1:14">
      <c r="A465" s="133"/>
      <c r="B465" s="134"/>
      <c r="C465" s="134"/>
      <c r="D465" s="134"/>
      <c r="E465" s="134"/>
      <c r="F465" s="135"/>
      <c r="G465" s="136"/>
      <c r="L465" s="67" t="str">
        <f t="shared" si="21"/>
        <v/>
      </c>
      <c r="M465" s="67" t="str">
        <f t="shared" si="23"/>
        <v/>
      </c>
      <c r="N465" s="67" t="str">
        <f t="shared" si="22"/>
        <v/>
      </c>
    </row>
    <row r="466" spans="1:14">
      <c r="A466" s="133"/>
      <c r="B466" s="134"/>
      <c r="C466" s="134"/>
      <c r="D466" s="134"/>
      <c r="E466" s="134"/>
      <c r="F466" s="135"/>
      <c r="G466" s="136"/>
      <c r="L466" s="67" t="str">
        <f t="shared" si="21"/>
        <v/>
      </c>
      <c r="M466" s="67" t="str">
        <f t="shared" si="23"/>
        <v/>
      </c>
      <c r="N466" s="67" t="str">
        <f t="shared" si="22"/>
        <v/>
      </c>
    </row>
    <row r="467" spans="1:14">
      <c r="A467" s="133"/>
      <c r="B467" s="134"/>
      <c r="C467" s="134"/>
      <c r="D467" s="134"/>
      <c r="E467" s="134"/>
      <c r="F467" s="135"/>
      <c r="G467" s="136"/>
      <c r="L467" s="67" t="str">
        <f t="shared" si="21"/>
        <v/>
      </c>
      <c r="M467" s="67" t="str">
        <f t="shared" si="23"/>
        <v/>
      </c>
      <c r="N467" s="67" t="str">
        <f t="shared" si="22"/>
        <v/>
      </c>
    </row>
    <row r="468" spans="1:14">
      <c r="A468" s="133"/>
      <c r="B468" s="134"/>
      <c r="C468" s="134"/>
      <c r="D468" s="134"/>
      <c r="E468" s="134"/>
      <c r="F468" s="135"/>
      <c r="G468" s="136"/>
      <c r="L468" s="67" t="str">
        <f t="shared" si="21"/>
        <v/>
      </c>
      <c r="M468" s="67" t="str">
        <f t="shared" si="23"/>
        <v/>
      </c>
      <c r="N468" s="67" t="str">
        <f t="shared" si="22"/>
        <v/>
      </c>
    </row>
    <row r="469" spans="1:14">
      <c r="A469" s="133"/>
      <c r="B469" s="134"/>
      <c r="C469" s="134"/>
      <c r="D469" s="134"/>
      <c r="E469" s="134"/>
      <c r="F469" s="135"/>
      <c r="G469" s="136"/>
      <c r="L469" s="67" t="str">
        <f t="shared" si="21"/>
        <v/>
      </c>
      <c r="M469" s="67" t="str">
        <f t="shared" si="23"/>
        <v/>
      </c>
      <c r="N469" s="67" t="str">
        <f t="shared" si="22"/>
        <v/>
      </c>
    </row>
    <row r="470" spans="1:14">
      <c r="A470" s="133"/>
      <c r="B470" s="134"/>
      <c r="C470" s="134"/>
      <c r="D470" s="134"/>
      <c r="E470" s="134"/>
      <c r="F470" s="135"/>
      <c r="G470" s="136"/>
      <c r="L470" s="67" t="str">
        <f t="shared" si="21"/>
        <v/>
      </c>
      <c r="M470" s="67" t="str">
        <f t="shared" si="23"/>
        <v/>
      </c>
      <c r="N470" s="67" t="str">
        <f t="shared" si="22"/>
        <v/>
      </c>
    </row>
    <row r="471" spans="1:14">
      <c r="A471" s="133"/>
      <c r="B471" s="134"/>
      <c r="C471" s="134"/>
      <c r="D471" s="134"/>
      <c r="E471" s="134"/>
      <c r="F471" s="135"/>
      <c r="G471" s="136"/>
      <c r="L471" s="67" t="str">
        <f t="shared" si="21"/>
        <v/>
      </c>
      <c r="M471" s="67" t="str">
        <f t="shared" si="23"/>
        <v/>
      </c>
      <c r="N471" s="67" t="str">
        <f t="shared" si="22"/>
        <v/>
      </c>
    </row>
    <row r="472" spans="1:14">
      <c r="A472" s="133"/>
      <c r="B472" s="134"/>
      <c r="C472" s="134"/>
      <c r="D472" s="134"/>
      <c r="E472" s="134"/>
      <c r="F472" s="135"/>
      <c r="G472" s="136"/>
      <c r="L472" s="67" t="str">
        <f t="shared" si="21"/>
        <v/>
      </c>
      <c r="M472" s="67" t="str">
        <f t="shared" si="23"/>
        <v/>
      </c>
      <c r="N472" s="67" t="str">
        <f t="shared" si="22"/>
        <v/>
      </c>
    </row>
    <row r="473" spans="1:14">
      <c r="A473" s="133"/>
      <c r="B473" s="134"/>
      <c r="C473" s="134"/>
      <c r="D473" s="134"/>
      <c r="E473" s="134"/>
      <c r="F473" s="135"/>
      <c r="G473" s="136"/>
      <c r="L473" s="67" t="str">
        <f t="shared" si="21"/>
        <v/>
      </c>
      <c r="M473" s="67" t="str">
        <f t="shared" si="23"/>
        <v/>
      </c>
      <c r="N473" s="67" t="str">
        <f t="shared" si="22"/>
        <v/>
      </c>
    </row>
    <row r="474" spans="1:14">
      <c r="A474" s="133"/>
      <c r="B474" s="134"/>
      <c r="C474" s="134"/>
      <c r="D474" s="134"/>
      <c r="E474" s="134"/>
      <c r="F474" s="135"/>
      <c r="G474" s="136"/>
      <c r="L474" s="67" t="str">
        <f t="shared" si="21"/>
        <v/>
      </c>
      <c r="M474" s="67" t="str">
        <f t="shared" si="23"/>
        <v/>
      </c>
      <c r="N474" s="67" t="str">
        <f t="shared" si="22"/>
        <v/>
      </c>
    </row>
    <row r="475" spans="1:14">
      <c r="A475" s="133"/>
      <c r="B475" s="134"/>
      <c r="C475" s="134"/>
      <c r="D475" s="134"/>
      <c r="E475" s="134"/>
      <c r="F475" s="135"/>
      <c r="G475" s="136"/>
      <c r="L475" s="67" t="str">
        <f t="shared" si="21"/>
        <v/>
      </c>
      <c r="M475" s="67" t="str">
        <f t="shared" si="23"/>
        <v/>
      </c>
      <c r="N475" s="67" t="str">
        <f t="shared" si="22"/>
        <v/>
      </c>
    </row>
    <row r="476" spans="1:14">
      <c r="A476" s="133"/>
      <c r="B476" s="134"/>
      <c r="C476" s="134"/>
      <c r="D476" s="134"/>
      <c r="E476" s="134"/>
      <c r="F476" s="135"/>
      <c r="G476" s="136"/>
      <c r="L476" s="67" t="str">
        <f t="shared" si="21"/>
        <v/>
      </c>
      <c r="M476" s="67" t="str">
        <f t="shared" si="23"/>
        <v/>
      </c>
      <c r="N476" s="67" t="str">
        <f t="shared" si="22"/>
        <v/>
      </c>
    </row>
    <row r="477" spans="1:14">
      <c r="A477" s="133"/>
      <c r="B477" s="134"/>
      <c r="C477" s="134"/>
      <c r="D477" s="134"/>
      <c r="E477" s="134"/>
      <c r="F477" s="135"/>
      <c r="G477" s="136"/>
      <c r="L477" s="67" t="str">
        <f t="shared" si="21"/>
        <v/>
      </c>
      <c r="M477" s="67" t="str">
        <f t="shared" si="23"/>
        <v/>
      </c>
      <c r="N477" s="67" t="str">
        <f t="shared" si="22"/>
        <v/>
      </c>
    </row>
    <row r="478" spans="1:14">
      <c r="A478" s="133"/>
      <c r="B478" s="134"/>
      <c r="C478" s="134"/>
      <c r="D478" s="134"/>
      <c r="E478" s="134"/>
      <c r="F478" s="135"/>
      <c r="G478" s="136"/>
      <c r="L478" s="67" t="str">
        <f t="shared" si="21"/>
        <v/>
      </c>
      <c r="M478" s="67" t="str">
        <f t="shared" si="23"/>
        <v/>
      </c>
      <c r="N478" s="67" t="str">
        <f t="shared" si="22"/>
        <v/>
      </c>
    </row>
    <row r="479" spans="1:14">
      <c r="A479" s="133"/>
      <c r="B479" s="134"/>
      <c r="C479" s="134"/>
      <c r="D479" s="134"/>
      <c r="E479" s="134"/>
      <c r="F479" s="135"/>
      <c r="G479" s="136"/>
      <c r="L479" s="67" t="str">
        <f t="shared" si="21"/>
        <v/>
      </c>
      <c r="M479" s="67" t="str">
        <f t="shared" si="23"/>
        <v/>
      </c>
      <c r="N479" s="67" t="str">
        <f t="shared" si="22"/>
        <v/>
      </c>
    </row>
    <row r="480" spans="1:14">
      <c r="A480" s="133"/>
      <c r="B480" s="134"/>
      <c r="C480" s="134"/>
      <c r="D480" s="134"/>
      <c r="E480" s="134"/>
      <c r="F480" s="135"/>
      <c r="G480" s="136"/>
      <c r="L480" s="67" t="str">
        <f t="shared" si="21"/>
        <v/>
      </c>
      <c r="M480" s="67" t="str">
        <f t="shared" si="23"/>
        <v/>
      </c>
      <c r="N480" s="67" t="str">
        <f t="shared" si="22"/>
        <v/>
      </c>
    </row>
    <row r="481" spans="1:14">
      <c r="A481" s="133"/>
      <c r="B481" s="134"/>
      <c r="C481" s="134"/>
      <c r="D481" s="134"/>
      <c r="E481" s="134"/>
      <c r="F481" s="135"/>
      <c r="G481" s="136"/>
      <c r="L481" s="67" t="str">
        <f t="shared" si="21"/>
        <v/>
      </c>
      <c r="M481" s="67" t="str">
        <f t="shared" si="23"/>
        <v/>
      </c>
      <c r="N481" s="67" t="str">
        <f t="shared" si="22"/>
        <v/>
      </c>
    </row>
    <row r="482" spans="1:14">
      <c r="A482" s="133"/>
      <c r="B482" s="134"/>
      <c r="C482" s="134"/>
      <c r="D482" s="134"/>
      <c r="E482" s="134"/>
      <c r="F482" s="135"/>
      <c r="G482" s="136"/>
      <c r="L482" s="67" t="str">
        <f t="shared" si="21"/>
        <v/>
      </c>
      <c r="M482" s="67" t="str">
        <f t="shared" si="23"/>
        <v/>
      </c>
      <c r="N482" s="67" t="str">
        <f t="shared" si="22"/>
        <v/>
      </c>
    </row>
    <row r="483" spans="1:14">
      <c r="A483" s="133"/>
      <c r="B483" s="134"/>
      <c r="C483" s="134"/>
      <c r="D483" s="134"/>
      <c r="E483" s="134"/>
      <c r="F483" s="135"/>
      <c r="G483" s="136"/>
      <c r="L483" s="67" t="str">
        <f t="shared" si="21"/>
        <v/>
      </c>
      <c r="M483" s="67" t="str">
        <f t="shared" si="23"/>
        <v/>
      </c>
      <c r="N483" s="67" t="str">
        <f t="shared" si="22"/>
        <v/>
      </c>
    </row>
    <row r="484" spans="1:14">
      <c r="A484" s="133"/>
      <c r="B484" s="134"/>
      <c r="C484" s="134"/>
      <c r="D484" s="134"/>
      <c r="E484" s="134"/>
      <c r="F484" s="135"/>
      <c r="G484" s="136"/>
      <c r="L484" s="67" t="str">
        <f t="shared" si="21"/>
        <v/>
      </c>
      <c r="M484" s="67" t="str">
        <f t="shared" si="23"/>
        <v/>
      </c>
      <c r="N484" s="67" t="str">
        <f t="shared" si="22"/>
        <v/>
      </c>
    </row>
    <row r="485" spans="1:14">
      <c r="A485" s="133"/>
      <c r="B485" s="134"/>
      <c r="C485" s="134"/>
      <c r="D485" s="134"/>
      <c r="E485" s="134"/>
      <c r="F485" s="135"/>
      <c r="G485" s="136"/>
      <c r="L485" s="67" t="str">
        <f t="shared" si="21"/>
        <v/>
      </c>
      <c r="M485" s="67" t="str">
        <f t="shared" si="23"/>
        <v/>
      </c>
      <c r="N485" s="67" t="str">
        <f t="shared" si="22"/>
        <v/>
      </c>
    </row>
    <row r="486" spans="1:14">
      <c r="A486" s="133"/>
      <c r="B486" s="134"/>
      <c r="C486" s="134"/>
      <c r="D486" s="134"/>
      <c r="E486" s="134"/>
      <c r="F486" s="135"/>
      <c r="G486" s="136"/>
      <c r="L486" s="67" t="str">
        <f t="shared" si="21"/>
        <v/>
      </c>
      <c r="M486" s="67" t="str">
        <f t="shared" si="23"/>
        <v/>
      </c>
      <c r="N486" s="67" t="str">
        <f t="shared" si="22"/>
        <v/>
      </c>
    </row>
    <row r="487" spans="1:14">
      <c r="A487" s="133"/>
      <c r="B487" s="134"/>
      <c r="C487" s="134"/>
      <c r="D487" s="134"/>
      <c r="E487" s="134"/>
      <c r="F487" s="135"/>
      <c r="G487" s="136"/>
      <c r="L487" s="67" t="str">
        <f t="shared" si="21"/>
        <v/>
      </c>
      <c r="M487" s="67" t="str">
        <f t="shared" si="23"/>
        <v/>
      </c>
      <c r="N487" s="67" t="str">
        <f t="shared" si="22"/>
        <v/>
      </c>
    </row>
    <row r="488" spans="1:14">
      <c r="A488" s="133"/>
      <c r="B488" s="134"/>
      <c r="C488" s="134"/>
      <c r="D488" s="134"/>
      <c r="E488" s="134"/>
      <c r="F488" s="135"/>
      <c r="G488" s="136"/>
      <c r="L488" s="67" t="str">
        <f t="shared" si="21"/>
        <v/>
      </c>
      <c r="M488" s="67" t="str">
        <f t="shared" si="23"/>
        <v/>
      </c>
      <c r="N488" s="67" t="str">
        <f t="shared" si="22"/>
        <v/>
      </c>
    </row>
    <row r="489" spans="1:14">
      <c r="A489" s="133"/>
      <c r="B489" s="134"/>
      <c r="C489" s="134"/>
      <c r="D489" s="134"/>
      <c r="E489" s="134"/>
      <c r="F489" s="135"/>
      <c r="G489" s="136"/>
      <c r="L489" s="67" t="str">
        <f t="shared" si="21"/>
        <v/>
      </c>
      <c r="M489" s="67" t="str">
        <f t="shared" si="23"/>
        <v/>
      </c>
      <c r="N489" s="67" t="str">
        <f t="shared" si="22"/>
        <v/>
      </c>
    </row>
    <row r="490" spans="1:14">
      <c r="A490" s="133"/>
      <c r="B490" s="134"/>
      <c r="C490" s="134"/>
      <c r="D490" s="134"/>
      <c r="E490" s="134"/>
      <c r="F490" s="135"/>
      <c r="G490" s="136"/>
      <c r="L490" s="67" t="str">
        <f t="shared" si="21"/>
        <v/>
      </c>
      <c r="M490" s="67" t="str">
        <f t="shared" si="23"/>
        <v/>
      </c>
      <c r="N490" s="67" t="str">
        <f t="shared" si="22"/>
        <v/>
      </c>
    </row>
    <row r="491" spans="1:14">
      <c r="A491" s="133"/>
      <c r="B491" s="134"/>
      <c r="C491" s="134"/>
      <c r="D491" s="134"/>
      <c r="E491" s="134"/>
      <c r="F491" s="135"/>
      <c r="G491" s="136"/>
      <c r="L491" s="67" t="str">
        <f t="shared" si="21"/>
        <v/>
      </c>
      <c r="M491" s="67" t="str">
        <f t="shared" si="23"/>
        <v/>
      </c>
      <c r="N491" s="67" t="str">
        <f t="shared" si="22"/>
        <v/>
      </c>
    </row>
    <row r="492" spans="1:14">
      <c r="A492" s="133"/>
      <c r="B492" s="134"/>
      <c r="C492" s="134"/>
      <c r="D492" s="134"/>
      <c r="E492" s="134"/>
      <c r="F492" s="135"/>
      <c r="G492" s="136"/>
      <c r="L492" s="67" t="str">
        <f t="shared" si="21"/>
        <v/>
      </c>
      <c r="M492" s="67" t="str">
        <f t="shared" si="23"/>
        <v/>
      </c>
      <c r="N492" s="67" t="str">
        <f t="shared" si="22"/>
        <v/>
      </c>
    </row>
    <row r="493" spans="1:14">
      <c r="A493" s="133"/>
      <c r="B493" s="134"/>
      <c r="C493" s="134"/>
      <c r="D493" s="134"/>
      <c r="E493" s="134"/>
      <c r="F493" s="135"/>
      <c r="G493" s="136"/>
      <c r="L493" s="67" t="str">
        <f t="shared" si="21"/>
        <v/>
      </c>
      <c r="M493" s="67" t="str">
        <f t="shared" si="23"/>
        <v/>
      </c>
      <c r="N493" s="67" t="str">
        <f t="shared" si="22"/>
        <v/>
      </c>
    </row>
    <row r="494" spans="1:14">
      <c r="A494" s="133"/>
      <c r="B494" s="134"/>
      <c r="C494" s="134"/>
      <c r="D494" s="134"/>
      <c r="E494" s="134"/>
      <c r="F494" s="135"/>
      <c r="G494" s="136"/>
      <c r="L494" s="67" t="str">
        <f t="shared" si="21"/>
        <v/>
      </c>
      <c r="M494" s="67" t="str">
        <f t="shared" si="23"/>
        <v/>
      </c>
      <c r="N494" s="67" t="str">
        <f t="shared" si="22"/>
        <v/>
      </c>
    </row>
    <row r="495" spans="1:14">
      <c r="A495" s="133"/>
      <c r="B495" s="134"/>
      <c r="C495" s="134"/>
      <c r="D495" s="134"/>
      <c r="E495" s="134"/>
      <c r="F495" s="135"/>
      <c r="G495" s="136"/>
      <c r="L495" s="67" t="str">
        <f t="shared" si="21"/>
        <v/>
      </c>
      <c r="M495" s="67" t="str">
        <f t="shared" si="23"/>
        <v/>
      </c>
      <c r="N495" s="67" t="str">
        <f t="shared" si="22"/>
        <v/>
      </c>
    </row>
    <row r="496" spans="1:14">
      <c r="A496" s="133"/>
      <c r="B496" s="134"/>
      <c r="C496" s="134"/>
      <c r="D496" s="134"/>
      <c r="E496" s="134"/>
      <c r="F496" s="135"/>
      <c r="G496" s="136"/>
      <c r="L496" s="67" t="str">
        <f t="shared" si="21"/>
        <v/>
      </c>
      <c r="M496" s="67" t="str">
        <f t="shared" si="23"/>
        <v/>
      </c>
      <c r="N496" s="67" t="str">
        <f t="shared" si="22"/>
        <v/>
      </c>
    </row>
    <row r="497" spans="1:14">
      <c r="A497" s="133"/>
      <c r="B497" s="134"/>
      <c r="C497" s="134"/>
      <c r="D497" s="134"/>
      <c r="E497" s="134"/>
      <c r="F497" s="135"/>
      <c r="G497" s="136"/>
      <c r="L497" s="67" t="str">
        <f t="shared" si="21"/>
        <v/>
      </c>
      <c r="M497" s="67" t="str">
        <f t="shared" si="23"/>
        <v/>
      </c>
      <c r="N497" s="67" t="str">
        <f t="shared" si="22"/>
        <v/>
      </c>
    </row>
    <row r="498" spans="1:14">
      <c r="A498" s="133"/>
      <c r="B498" s="134"/>
      <c r="C498" s="134"/>
      <c r="D498" s="134"/>
      <c r="E498" s="134"/>
      <c r="F498" s="135"/>
      <c r="G498" s="136"/>
      <c r="L498" s="67" t="str">
        <f t="shared" si="21"/>
        <v/>
      </c>
      <c r="M498" s="67" t="str">
        <f t="shared" si="23"/>
        <v/>
      </c>
      <c r="N498" s="67" t="str">
        <f t="shared" si="22"/>
        <v/>
      </c>
    </row>
    <row r="499" spans="1:14">
      <c r="A499" s="133"/>
      <c r="B499" s="134"/>
      <c r="C499" s="134"/>
      <c r="D499" s="134"/>
      <c r="E499" s="134"/>
      <c r="F499" s="135"/>
      <c r="G499" s="136"/>
      <c r="L499" s="67" t="str">
        <f t="shared" si="21"/>
        <v/>
      </c>
      <c r="M499" s="67" t="str">
        <f t="shared" si="23"/>
        <v/>
      </c>
      <c r="N499" s="67" t="str">
        <f t="shared" si="22"/>
        <v/>
      </c>
    </row>
    <row r="500" spans="1:14">
      <c r="A500" s="133"/>
      <c r="B500" s="134"/>
      <c r="C500" s="134"/>
      <c r="D500" s="134"/>
      <c r="E500" s="134"/>
      <c r="F500" s="135"/>
      <c r="G500" s="136"/>
      <c r="L500" s="67" t="str">
        <f t="shared" si="21"/>
        <v/>
      </c>
      <c r="M500" s="67" t="str">
        <f t="shared" si="23"/>
        <v/>
      </c>
      <c r="N500" s="67" t="str">
        <f t="shared" si="22"/>
        <v/>
      </c>
    </row>
    <row r="501" spans="1:14">
      <c r="A501" s="133"/>
      <c r="B501" s="134"/>
      <c r="C501" s="134"/>
      <c r="D501" s="134"/>
      <c r="E501" s="134"/>
      <c r="F501" s="135"/>
      <c r="G501" s="136"/>
      <c r="L501" s="67" t="str">
        <f t="shared" si="21"/>
        <v/>
      </c>
      <c r="M501" s="67" t="str">
        <f t="shared" si="23"/>
        <v/>
      </c>
      <c r="N501" s="67" t="str">
        <f t="shared" si="22"/>
        <v/>
      </c>
    </row>
    <row r="502" spans="1:14">
      <c r="A502" s="133"/>
      <c r="B502" s="134"/>
      <c r="C502" s="134"/>
      <c r="D502" s="134"/>
      <c r="E502" s="134"/>
      <c r="F502" s="135"/>
      <c r="G502" s="136"/>
      <c r="L502" s="67" t="str">
        <f t="shared" si="21"/>
        <v/>
      </c>
      <c r="M502" s="67" t="str">
        <f t="shared" si="23"/>
        <v/>
      </c>
      <c r="N502" s="67" t="str">
        <f t="shared" si="22"/>
        <v/>
      </c>
    </row>
    <row r="503" spans="1:14">
      <c r="A503" s="133"/>
      <c r="B503" s="134"/>
      <c r="C503" s="134"/>
      <c r="D503" s="134"/>
      <c r="E503" s="134"/>
      <c r="F503" s="135"/>
      <c r="G503" s="136"/>
      <c r="L503" s="67" t="str">
        <f t="shared" si="21"/>
        <v/>
      </c>
      <c r="M503" s="67" t="str">
        <f t="shared" si="23"/>
        <v/>
      </c>
      <c r="N503" s="67" t="str">
        <f t="shared" si="22"/>
        <v/>
      </c>
    </row>
    <row r="504" spans="1:14">
      <c r="A504" s="133"/>
      <c r="B504" s="134"/>
      <c r="C504" s="134"/>
      <c r="D504" s="134"/>
      <c r="E504" s="134"/>
      <c r="F504" s="135"/>
      <c r="G504" s="136"/>
      <c r="L504" s="67" t="str">
        <f t="shared" si="21"/>
        <v/>
      </c>
      <c r="M504" s="67" t="str">
        <f t="shared" si="23"/>
        <v/>
      </c>
      <c r="N504" s="67" t="str">
        <f t="shared" si="22"/>
        <v/>
      </c>
    </row>
    <row r="505" spans="1:14">
      <c r="A505" s="133"/>
      <c r="B505" s="134"/>
      <c r="C505" s="134"/>
      <c r="D505" s="134"/>
      <c r="E505" s="134"/>
      <c r="F505" s="135"/>
      <c r="G505" s="136"/>
      <c r="L505" s="67" t="str">
        <f t="shared" si="21"/>
        <v/>
      </c>
      <c r="M505" s="67" t="str">
        <f t="shared" si="23"/>
        <v/>
      </c>
      <c r="N505" s="67" t="str">
        <f t="shared" si="22"/>
        <v/>
      </c>
    </row>
    <row r="506" spans="1:14">
      <c r="A506" s="133"/>
      <c r="B506" s="134"/>
      <c r="C506" s="134"/>
      <c r="D506" s="134"/>
      <c r="E506" s="134"/>
      <c r="F506" s="135"/>
      <c r="G506" s="136"/>
      <c r="L506" s="67" t="str">
        <f t="shared" si="21"/>
        <v/>
      </c>
      <c r="M506" s="67" t="str">
        <f t="shared" si="23"/>
        <v/>
      </c>
      <c r="N506" s="67" t="str">
        <f t="shared" si="22"/>
        <v/>
      </c>
    </row>
    <row r="507" spans="1:14">
      <c r="A507" s="133"/>
      <c r="B507" s="134"/>
      <c r="C507" s="134"/>
      <c r="D507" s="134"/>
      <c r="E507" s="134"/>
      <c r="F507" s="135"/>
      <c r="G507" s="136"/>
      <c r="L507" s="67" t="str">
        <f t="shared" si="21"/>
        <v/>
      </c>
      <c r="M507" s="67" t="str">
        <f t="shared" si="23"/>
        <v/>
      </c>
      <c r="N507" s="67" t="str">
        <f t="shared" si="22"/>
        <v/>
      </c>
    </row>
    <row r="508" spans="1:14">
      <c r="A508" s="133"/>
      <c r="B508" s="134"/>
      <c r="C508" s="134"/>
      <c r="D508" s="134"/>
      <c r="E508" s="134"/>
      <c r="F508" s="135"/>
      <c r="G508" s="136"/>
      <c r="L508" s="67" t="str">
        <f t="shared" si="21"/>
        <v/>
      </c>
      <c r="M508" s="67" t="str">
        <f t="shared" si="23"/>
        <v/>
      </c>
      <c r="N508" s="67" t="str">
        <f t="shared" si="22"/>
        <v/>
      </c>
    </row>
    <row r="509" spans="1:14">
      <c r="A509" s="133"/>
      <c r="B509" s="134"/>
      <c r="C509" s="134"/>
      <c r="D509" s="134"/>
      <c r="E509" s="134"/>
      <c r="F509" s="135"/>
      <c r="G509" s="136"/>
      <c r="L509" s="67" t="str">
        <f t="shared" si="21"/>
        <v/>
      </c>
      <c r="M509" s="67" t="str">
        <f t="shared" si="23"/>
        <v/>
      </c>
      <c r="N509" s="67" t="str">
        <f t="shared" si="22"/>
        <v/>
      </c>
    </row>
    <row r="510" spans="1:14">
      <c r="A510" s="133"/>
      <c r="B510" s="134"/>
      <c r="C510" s="134"/>
      <c r="D510" s="134"/>
      <c r="E510" s="134"/>
      <c r="F510" s="135"/>
      <c r="G510" s="136"/>
      <c r="L510" s="67" t="str">
        <f t="shared" si="21"/>
        <v/>
      </c>
      <c r="M510" s="67" t="str">
        <f t="shared" si="23"/>
        <v/>
      </c>
      <c r="N510" s="67" t="str">
        <f t="shared" si="22"/>
        <v/>
      </c>
    </row>
    <row r="511" spans="1:14">
      <c r="A511" s="133"/>
      <c r="B511" s="134"/>
      <c r="C511" s="134"/>
      <c r="D511" s="134"/>
      <c r="E511" s="134"/>
      <c r="F511" s="135"/>
      <c r="G511" s="136"/>
      <c r="L511" s="67" t="str">
        <f t="shared" si="21"/>
        <v/>
      </c>
      <c r="M511" s="67" t="str">
        <f t="shared" si="23"/>
        <v/>
      </c>
      <c r="N511" s="67" t="str">
        <f t="shared" si="22"/>
        <v/>
      </c>
    </row>
    <row r="512" spans="1:14">
      <c r="A512" s="133"/>
      <c r="B512" s="134"/>
      <c r="C512" s="134"/>
      <c r="D512" s="134"/>
      <c r="E512" s="134"/>
      <c r="F512" s="135"/>
      <c r="G512" s="136"/>
      <c r="L512" s="67" t="str">
        <f t="shared" si="21"/>
        <v/>
      </c>
      <c r="M512" s="67" t="str">
        <f t="shared" si="23"/>
        <v/>
      </c>
      <c r="N512" s="67" t="str">
        <f t="shared" si="22"/>
        <v/>
      </c>
    </row>
    <row r="513" spans="1:14">
      <c r="A513" s="133"/>
      <c r="B513" s="134"/>
      <c r="C513" s="134"/>
      <c r="D513" s="134"/>
      <c r="E513" s="134"/>
      <c r="F513" s="135"/>
      <c r="G513" s="136"/>
      <c r="L513" s="67" t="str">
        <f t="shared" si="21"/>
        <v/>
      </c>
      <c r="M513" s="67" t="str">
        <f t="shared" si="23"/>
        <v/>
      </c>
      <c r="N513" s="67" t="str">
        <f t="shared" si="22"/>
        <v/>
      </c>
    </row>
    <row r="514" spans="1:14">
      <c r="A514" s="133"/>
      <c r="B514" s="134"/>
      <c r="C514" s="134"/>
      <c r="D514" s="134"/>
      <c r="E514" s="134"/>
      <c r="F514" s="135"/>
      <c r="G514" s="136"/>
      <c r="L514" s="67" t="str">
        <f t="shared" si="21"/>
        <v/>
      </c>
      <c r="M514" s="67" t="str">
        <f t="shared" si="23"/>
        <v/>
      </c>
      <c r="N514" s="67" t="str">
        <f t="shared" si="22"/>
        <v/>
      </c>
    </row>
    <row r="515" spans="1:14">
      <c r="A515" s="133"/>
      <c r="B515" s="134"/>
      <c r="C515" s="134"/>
      <c r="D515" s="134"/>
      <c r="E515" s="134"/>
      <c r="F515" s="135"/>
      <c r="G515" s="136"/>
      <c r="L515" s="67" t="str">
        <f t="shared" ref="L515:L578" si="24">IF(E515="","",LOGNORMDIST(E515,J$10,J$11))</f>
        <v/>
      </c>
      <c r="M515" s="67" t="str">
        <f t="shared" si="23"/>
        <v/>
      </c>
      <c r="N515" s="67" t="str">
        <f t="shared" ref="N515:N578" si="25">IF(L515="","",POWER(F515-M515,2) / M515)</f>
        <v/>
      </c>
    </row>
    <row r="516" spans="1:14">
      <c r="A516" s="133"/>
      <c r="B516" s="134"/>
      <c r="C516" s="134"/>
      <c r="D516" s="134"/>
      <c r="E516" s="134"/>
      <c r="F516" s="135"/>
      <c r="G516" s="136"/>
      <c r="L516" s="67" t="str">
        <f t="shared" si="24"/>
        <v/>
      </c>
      <c r="M516" s="67" t="str">
        <f t="shared" ref="M516:M579" si="26">IF(L516="","",(L516-L515)*J$3)</f>
        <v/>
      </c>
      <c r="N516" s="67" t="str">
        <f t="shared" si="25"/>
        <v/>
      </c>
    </row>
    <row r="517" spans="1:14">
      <c r="A517" s="133"/>
      <c r="B517" s="134"/>
      <c r="C517" s="134"/>
      <c r="D517" s="134"/>
      <c r="E517" s="134"/>
      <c r="F517" s="135"/>
      <c r="G517" s="136"/>
      <c r="L517" s="67" t="str">
        <f t="shared" si="24"/>
        <v/>
      </c>
      <c r="M517" s="67" t="str">
        <f t="shared" si="26"/>
        <v/>
      </c>
      <c r="N517" s="67" t="str">
        <f t="shared" si="25"/>
        <v/>
      </c>
    </row>
    <row r="518" spans="1:14">
      <c r="A518" s="133"/>
      <c r="B518" s="134"/>
      <c r="C518" s="134"/>
      <c r="D518" s="134"/>
      <c r="E518" s="134"/>
      <c r="F518" s="135"/>
      <c r="G518" s="136"/>
      <c r="L518" s="67" t="str">
        <f t="shared" si="24"/>
        <v/>
      </c>
      <c r="M518" s="67" t="str">
        <f t="shared" si="26"/>
        <v/>
      </c>
      <c r="N518" s="67" t="str">
        <f t="shared" si="25"/>
        <v/>
      </c>
    </row>
    <row r="519" spans="1:14">
      <c r="A519" s="133"/>
      <c r="B519" s="134"/>
      <c r="C519" s="134"/>
      <c r="D519" s="134"/>
      <c r="E519" s="134"/>
      <c r="F519" s="135"/>
      <c r="G519" s="136"/>
      <c r="L519" s="67" t="str">
        <f t="shared" si="24"/>
        <v/>
      </c>
      <c r="M519" s="67" t="str">
        <f t="shared" si="26"/>
        <v/>
      </c>
      <c r="N519" s="67" t="str">
        <f t="shared" si="25"/>
        <v/>
      </c>
    </row>
    <row r="520" spans="1:14">
      <c r="A520" s="133"/>
      <c r="B520" s="134"/>
      <c r="C520" s="134"/>
      <c r="D520" s="134"/>
      <c r="E520" s="134"/>
      <c r="F520" s="135"/>
      <c r="G520" s="136"/>
      <c r="L520" s="67" t="str">
        <f t="shared" si="24"/>
        <v/>
      </c>
      <c r="M520" s="67" t="str">
        <f t="shared" si="26"/>
        <v/>
      </c>
      <c r="N520" s="67" t="str">
        <f t="shared" si="25"/>
        <v/>
      </c>
    </row>
    <row r="521" spans="1:14">
      <c r="A521" s="133"/>
      <c r="B521" s="134"/>
      <c r="C521" s="134"/>
      <c r="D521" s="134"/>
      <c r="E521" s="134"/>
      <c r="F521" s="135"/>
      <c r="G521" s="136"/>
      <c r="L521" s="67" t="str">
        <f t="shared" si="24"/>
        <v/>
      </c>
      <c r="M521" s="67" t="str">
        <f t="shared" si="26"/>
        <v/>
      </c>
      <c r="N521" s="67" t="str">
        <f t="shared" si="25"/>
        <v/>
      </c>
    </row>
    <row r="522" spans="1:14">
      <c r="A522" s="133"/>
      <c r="B522" s="134"/>
      <c r="C522" s="134"/>
      <c r="D522" s="134"/>
      <c r="E522" s="134"/>
      <c r="F522" s="135"/>
      <c r="G522" s="136"/>
      <c r="L522" s="67" t="str">
        <f t="shared" si="24"/>
        <v/>
      </c>
      <c r="M522" s="67" t="str">
        <f t="shared" si="26"/>
        <v/>
      </c>
      <c r="N522" s="67" t="str">
        <f t="shared" si="25"/>
        <v/>
      </c>
    </row>
    <row r="523" spans="1:14">
      <c r="A523" s="133"/>
      <c r="B523" s="134"/>
      <c r="C523" s="134"/>
      <c r="D523" s="134"/>
      <c r="E523" s="134"/>
      <c r="F523" s="135"/>
      <c r="G523" s="136"/>
      <c r="L523" s="67" t="str">
        <f t="shared" si="24"/>
        <v/>
      </c>
      <c r="M523" s="67" t="str">
        <f t="shared" si="26"/>
        <v/>
      </c>
      <c r="N523" s="67" t="str">
        <f t="shared" si="25"/>
        <v/>
      </c>
    </row>
    <row r="524" spans="1:14">
      <c r="A524" s="133"/>
      <c r="B524" s="134"/>
      <c r="C524" s="134"/>
      <c r="D524" s="134"/>
      <c r="E524" s="134"/>
      <c r="F524" s="135"/>
      <c r="G524" s="136"/>
      <c r="L524" s="67" t="str">
        <f t="shared" si="24"/>
        <v/>
      </c>
      <c r="M524" s="67" t="str">
        <f t="shared" si="26"/>
        <v/>
      </c>
      <c r="N524" s="67" t="str">
        <f t="shared" si="25"/>
        <v/>
      </c>
    </row>
    <row r="525" spans="1:14">
      <c r="A525" s="133"/>
      <c r="B525" s="134"/>
      <c r="C525" s="134"/>
      <c r="D525" s="134"/>
      <c r="E525" s="134"/>
      <c r="F525" s="135"/>
      <c r="G525" s="136"/>
      <c r="L525" s="67" t="str">
        <f t="shared" si="24"/>
        <v/>
      </c>
      <c r="M525" s="67" t="str">
        <f t="shared" si="26"/>
        <v/>
      </c>
      <c r="N525" s="67" t="str">
        <f t="shared" si="25"/>
        <v/>
      </c>
    </row>
    <row r="526" spans="1:14">
      <c r="A526" s="133"/>
      <c r="B526" s="134"/>
      <c r="C526" s="134"/>
      <c r="D526" s="134"/>
      <c r="E526" s="134"/>
      <c r="F526" s="135"/>
      <c r="G526" s="136"/>
      <c r="L526" s="67" t="str">
        <f t="shared" si="24"/>
        <v/>
      </c>
      <c r="M526" s="67" t="str">
        <f t="shared" si="26"/>
        <v/>
      </c>
      <c r="N526" s="67" t="str">
        <f t="shared" si="25"/>
        <v/>
      </c>
    </row>
    <row r="527" spans="1:14">
      <c r="A527" s="133"/>
      <c r="B527" s="134"/>
      <c r="C527" s="134"/>
      <c r="D527" s="134"/>
      <c r="E527" s="134"/>
      <c r="F527" s="135"/>
      <c r="G527" s="136"/>
      <c r="L527" s="67" t="str">
        <f t="shared" si="24"/>
        <v/>
      </c>
      <c r="M527" s="67" t="str">
        <f t="shared" si="26"/>
        <v/>
      </c>
      <c r="N527" s="67" t="str">
        <f t="shared" si="25"/>
        <v/>
      </c>
    </row>
    <row r="528" spans="1:14">
      <c r="A528" s="133"/>
      <c r="B528" s="134"/>
      <c r="C528" s="134"/>
      <c r="D528" s="134"/>
      <c r="E528" s="134"/>
      <c r="F528" s="135"/>
      <c r="G528" s="136"/>
      <c r="L528" s="67" t="str">
        <f t="shared" si="24"/>
        <v/>
      </c>
      <c r="M528" s="67" t="str">
        <f t="shared" si="26"/>
        <v/>
      </c>
      <c r="N528" s="67" t="str">
        <f t="shared" si="25"/>
        <v/>
      </c>
    </row>
    <row r="529" spans="1:14">
      <c r="A529" s="133"/>
      <c r="B529" s="134"/>
      <c r="C529" s="134"/>
      <c r="D529" s="134"/>
      <c r="E529" s="134"/>
      <c r="F529" s="135"/>
      <c r="G529" s="136"/>
      <c r="L529" s="67" t="str">
        <f t="shared" si="24"/>
        <v/>
      </c>
      <c r="M529" s="67" t="str">
        <f t="shared" si="26"/>
        <v/>
      </c>
      <c r="N529" s="67" t="str">
        <f t="shared" si="25"/>
        <v/>
      </c>
    </row>
    <row r="530" spans="1:14">
      <c r="A530" s="133"/>
      <c r="B530" s="134"/>
      <c r="C530" s="134"/>
      <c r="D530" s="134"/>
      <c r="E530" s="134"/>
      <c r="F530" s="135"/>
      <c r="G530" s="136"/>
      <c r="L530" s="67" t="str">
        <f t="shared" si="24"/>
        <v/>
      </c>
      <c r="M530" s="67" t="str">
        <f t="shared" si="26"/>
        <v/>
      </c>
      <c r="N530" s="67" t="str">
        <f t="shared" si="25"/>
        <v/>
      </c>
    </row>
    <row r="531" spans="1:14">
      <c r="A531" s="133"/>
      <c r="B531" s="134"/>
      <c r="C531" s="134"/>
      <c r="D531" s="134"/>
      <c r="E531" s="134"/>
      <c r="F531" s="135"/>
      <c r="G531" s="136"/>
      <c r="L531" s="67" t="str">
        <f t="shared" si="24"/>
        <v/>
      </c>
      <c r="M531" s="67" t="str">
        <f t="shared" si="26"/>
        <v/>
      </c>
      <c r="N531" s="67" t="str">
        <f t="shared" si="25"/>
        <v/>
      </c>
    </row>
    <row r="532" spans="1:14">
      <c r="A532" s="133"/>
      <c r="B532" s="134"/>
      <c r="C532" s="134"/>
      <c r="D532" s="134"/>
      <c r="E532" s="134"/>
      <c r="F532" s="135"/>
      <c r="G532" s="136"/>
      <c r="L532" s="67" t="str">
        <f t="shared" si="24"/>
        <v/>
      </c>
      <c r="M532" s="67" t="str">
        <f t="shared" si="26"/>
        <v/>
      </c>
      <c r="N532" s="67" t="str">
        <f t="shared" si="25"/>
        <v/>
      </c>
    </row>
    <row r="533" spans="1:14">
      <c r="A533" s="133"/>
      <c r="B533" s="134"/>
      <c r="C533" s="134"/>
      <c r="D533" s="134"/>
      <c r="E533" s="134"/>
      <c r="F533" s="135"/>
      <c r="G533" s="136"/>
      <c r="L533" s="67" t="str">
        <f t="shared" si="24"/>
        <v/>
      </c>
      <c r="M533" s="67" t="str">
        <f t="shared" si="26"/>
        <v/>
      </c>
      <c r="N533" s="67" t="str">
        <f t="shared" si="25"/>
        <v/>
      </c>
    </row>
    <row r="534" spans="1:14">
      <c r="A534" s="133"/>
      <c r="B534" s="134"/>
      <c r="C534" s="134"/>
      <c r="D534" s="134"/>
      <c r="E534" s="134"/>
      <c r="F534" s="135"/>
      <c r="G534" s="136"/>
      <c r="L534" s="67" t="str">
        <f t="shared" si="24"/>
        <v/>
      </c>
      <c r="M534" s="67" t="str">
        <f t="shared" si="26"/>
        <v/>
      </c>
      <c r="N534" s="67" t="str">
        <f t="shared" si="25"/>
        <v/>
      </c>
    </row>
    <row r="535" spans="1:14">
      <c r="A535" s="133"/>
      <c r="B535" s="134"/>
      <c r="C535" s="134"/>
      <c r="D535" s="134"/>
      <c r="E535" s="134"/>
      <c r="F535" s="135"/>
      <c r="G535" s="136"/>
      <c r="L535" s="67" t="str">
        <f t="shared" si="24"/>
        <v/>
      </c>
      <c r="M535" s="67" t="str">
        <f t="shared" si="26"/>
        <v/>
      </c>
      <c r="N535" s="67" t="str">
        <f t="shared" si="25"/>
        <v/>
      </c>
    </row>
    <row r="536" spans="1:14">
      <c r="A536" s="133"/>
      <c r="B536" s="134"/>
      <c r="C536" s="134"/>
      <c r="D536" s="134"/>
      <c r="E536" s="134"/>
      <c r="F536" s="135"/>
      <c r="G536" s="136"/>
      <c r="L536" s="67" t="str">
        <f t="shared" si="24"/>
        <v/>
      </c>
      <c r="M536" s="67" t="str">
        <f t="shared" si="26"/>
        <v/>
      </c>
      <c r="N536" s="67" t="str">
        <f t="shared" si="25"/>
        <v/>
      </c>
    </row>
    <row r="537" spans="1:14">
      <c r="A537" s="133"/>
      <c r="B537" s="134"/>
      <c r="C537" s="134"/>
      <c r="D537" s="134"/>
      <c r="E537" s="134"/>
      <c r="F537" s="135"/>
      <c r="G537" s="136"/>
      <c r="L537" s="67" t="str">
        <f t="shared" si="24"/>
        <v/>
      </c>
      <c r="M537" s="67" t="str">
        <f t="shared" si="26"/>
        <v/>
      </c>
      <c r="N537" s="67" t="str">
        <f t="shared" si="25"/>
        <v/>
      </c>
    </row>
    <row r="538" spans="1:14">
      <c r="A538" s="133"/>
      <c r="B538" s="134"/>
      <c r="C538" s="134"/>
      <c r="D538" s="134"/>
      <c r="E538" s="134"/>
      <c r="F538" s="135"/>
      <c r="G538" s="136"/>
      <c r="L538" s="67" t="str">
        <f t="shared" si="24"/>
        <v/>
      </c>
      <c r="M538" s="67" t="str">
        <f t="shared" si="26"/>
        <v/>
      </c>
      <c r="N538" s="67" t="str">
        <f t="shared" si="25"/>
        <v/>
      </c>
    </row>
    <row r="539" spans="1:14">
      <c r="A539" s="133"/>
      <c r="B539" s="134"/>
      <c r="C539" s="134"/>
      <c r="D539" s="134"/>
      <c r="E539" s="134"/>
      <c r="F539" s="135"/>
      <c r="G539" s="136"/>
      <c r="L539" s="67" t="str">
        <f t="shared" si="24"/>
        <v/>
      </c>
      <c r="M539" s="67" t="str">
        <f t="shared" si="26"/>
        <v/>
      </c>
      <c r="N539" s="67" t="str">
        <f t="shared" si="25"/>
        <v/>
      </c>
    </row>
    <row r="540" spans="1:14">
      <c r="A540" s="133"/>
      <c r="B540" s="134"/>
      <c r="C540" s="134"/>
      <c r="D540" s="134"/>
      <c r="E540" s="134"/>
      <c r="F540" s="135"/>
      <c r="G540" s="136"/>
      <c r="L540" s="67" t="str">
        <f t="shared" si="24"/>
        <v/>
      </c>
      <c r="M540" s="67" t="str">
        <f t="shared" si="26"/>
        <v/>
      </c>
      <c r="N540" s="67" t="str">
        <f t="shared" si="25"/>
        <v/>
      </c>
    </row>
    <row r="541" spans="1:14">
      <c r="A541" s="133"/>
      <c r="B541" s="134"/>
      <c r="C541" s="134"/>
      <c r="D541" s="134"/>
      <c r="E541" s="134"/>
      <c r="F541" s="135"/>
      <c r="G541" s="136"/>
      <c r="L541" s="67" t="str">
        <f t="shared" si="24"/>
        <v/>
      </c>
      <c r="M541" s="67" t="str">
        <f t="shared" si="26"/>
        <v/>
      </c>
      <c r="N541" s="67" t="str">
        <f t="shared" si="25"/>
        <v/>
      </c>
    </row>
    <row r="542" spans="1:14">
      <c r="A542" s="133"/>
      <c r="B542" s="134"/>
      <c r="C542" s="134"/>
      <c r="D542" s="134"/>
      <c r="E542" s="134"/>
      <c r="F542" s="135"/>
      <c r="G542" s="136"/>
      <c r="L542" s="67" t="str">
        <f t="shared" si="24"/>
        <v/>
      </c>
      <c r="M542" s="67" t="str">
        <f t="shared" si="26"/>
        <v/>
      </c>
      <c r="N542" s="67" t="str">
        <f t="shared" si="25"/>
        <v/>
      </c>
    </row>
    <row r="543" spans="1:14">
      <c r="A543" s="133"/>
      <c r="B543" s="134"/>
      <c r="C543" s="134"/>
      <c r="D543" s="134"/>
      <c r="E543" s="134"/>
      <c r="F543" s="135"/>
      <c r="G543" s="136"/>
      <c r="L543" s="67" t="str">
        <f t="shared" si="24"/>
        <v/>
      </c>
      <c r="M543" s="67" t="str">
        <f t="shared" si="26"/>
        <v/>
      </c>
      <c r="N543" s="67" t="str">
        <f t="shared" si="25"/>
        <v/>
      </c>
    </row>
    <row r="544" spans="1:14">
      <c r="A544" s="133"/>
      <c r="B544" s="134"/>
      <c r="C544" s="134"/>
      <c r="D544" s="134"/>
      <c r="E544" s="134"/>
      <c r="F544" s="135"/>
      <c r="G544" s="136"/>
      <c r="L544" s="67" t="str">
        <f t="shared" si="24"/>
        <v/>
      </c>
      <c r="M544" s="67" t="str">
        <f t="shared" si="26"/>
        <v/>
      </c>
      <c r="N544" s="67" t="str">
        <f t="shared" si="25"/>
        <v/>
      </c>
    </row>
    <row r="545" spans="1:14">
      <c r="A545" s="133"/>
      <c r="B545" s="134"/>
      <c r="C545" s="134"/>
      <c r="D545" s="134"/>
      <c r="E545" s="134"/>
      <c r="F545" s="135"/>
      <c r="G545" s="136"/>
      <c r="L545" s="67" t="str">
        <f t="shared" si="24"/>
        <v/>
      </c>
      <c r="M545" s="67" t="str">
        <f t="shared" si="26"/>
        <v/>
      </c>
      <c r="N545" s="67" t="str">
        <f t="shared" si="25"/>
        <v/>
      </c>
    </row>
    <row r="546" spans="1:14">
      <c r="A546" s="133"/>
      <c r="B546" s="134"/>
      <c r="C546" s="134"/>
      <c r="D546" s="134"/>
      <c r="E546" s="134"/>
      <c r="F546" s="135"/>
      <c r="G546" s="136"/>
      <c r="L546" s="67" t="str">
        <f t="shared" si="24"/>
        <v/>
      </c>
      <c r="M546" s="67" t="str">
        <f t="shared" si="26"/>
        <v/>
      </c>
      <c r="N546" s="67" t="str">
        <f t="shared" si="25"/>
        <v/>
      </c>
    </row>
    <row r="547" spans="1:14">
      <c r="A547" s="133"/>
      <c r="B547" s="134"/>
      <c r="C547" s="134"/>
      <c r="D547" s="134"/>
      <c r="E547" s="134"/>
      <c r="F547" s="135"/>
      <c r="G547" s="136"/>
      <c r="L547" s="67" t="str">
        <f t="shared" si="24"/>
        <v/>
      </c>
      <c r="M547" s="67" t="str">
        <f t="shared" si="26"/>
        <v/>
      </c>
      <c r="N547" s="67" t="str">
        <f t="shared" si="25"/>
        <v/>
      </c>
    </row>
    <row r="548" spans="1:14">
      <c r="A548" s="133"/>
      <c r="B548" s="134"/>
      <c r="C548" s="134"/>
      <c r="D548" s="134"/>
      <c r="E548" s="134"/>
      <c r="F548" s="135"/>
      <c r="G548" s="136"/>
      <c r="L548" s="67" t="str">
        <f t="shared" si="24"/>
        <v/>
      </c>
      <c r="M548" s="67" t="str">
        <f t="shared" si="26"/>
        <v/>
      </c>
      <c r="N548" s="67" t="str">
        <f t="shared" si="25"/>
        <v/>
      </c>
    </row>
    <row r="549" spans="1:14">
      <c r="A549" s="133"/>
      <c r="B549" s="134"/>
      <c r="C549" s="134"/>
      <c r="D549" s="134"/>
      <c r="E549" s="134"/>
      <c r="F549" s="135"/>
      <c r="G549" s="136"/>
      <c r="L549" s="67" t="str">
        <f t="shared" si="24"/>
        <v/>
      </c>
      <c r="M549" s="67" t="str">
        <f t="shared" si="26"/>
        <v/>
      </c>
      <c r="N549" s="67" t="str">
        <f t="shared" si="25"/>
        <v/>
      </c>
    </row>
    <row r="550" spans="1:14">
      <c r="A550" s="133"/>
      <c r="B550" s="134"/>
      <c r="C550" s="134"/>
      <c r="D550" s="134"/>
      <c r="E550" s="134"/>
      <c r="F550" s="135"/>
      <c r="G550" s="136"/>
      <c r="L550" s="67" t="str">
        <f t="shared" si="24"/>
        <v/>
      </c>
      <c r="M550" s="67" t="str">
        <f t="shared" si="26"/>
        <v/>
      </c>
      <c r="N550" s="67" t="str">
        <f t="shared" si="25"/>
        <v/>
      </c>
    </row>
    <row r="551" spans="1:14">
      <c r="A551" s="133"/>
      <c r="B551" s="134"/>
      <c r="C551" s="134"/>
      <c r="D551" s="134"/>
      <c r="E551" s="134"/>
      <c r="F551" s="135"/>
      <c r="G551" s="136"/>
      <c r="L551" s="67" t="str">
        <f t="shared" si="24"/>
        <v/>
      </c>
      <c r="M551" s="67" t="str">
        <f t="shared" si="26"/>
        <v/>
      </c>
      <c r="N551" s="67" t="str">
        <f t="shared" si="25"/>
        <v/>
      </c>
    </row>
    <row r="552" spans="1:14">
      <c r="A552" s="133"/>
      <c r="B552" s="134"/>
      <c r="C552" s="134"/>
      <c r="D552" s="134"/>
      <c r="E552" s="134"/>
      <c r="F552" s="135"/>
      <c r="G552" s="136"/>
      <c r="L552" s="67" t="str">
        <f t="shared" si="24"/>
        <v/>
      </c>
      <c r="M552" s="67" t="str">
        <f t="shared" si="26"/>
        <v/>
      </c>
      <c r="N552" s="67" t="str">
        <f t="shared" si="25"/>
        <v/>
      </c>
    </row>
    <row r="553" spans="1:14">
      <c r="A553" s="133"/>
      <c r="B553" s="134"/>
      <c r="C553" s="134"/>
      <c r="D553" s="134"/>
      <c r="E553" s="134"/>
      <c r="F553" s="135"/>
      <c r="G553" s="136"/>
      <c r="L553" s="67" t="str">
        <f t="shared" si="24"/>
        <v/>
      </c>
      <c r="M553" s="67" t="str">
        <f t="shared" si="26"/>
        <v/>
      </c>
      <c r="N553" s="67" t="str">
        <f t="shared" si="25"/>
        <v/>
      </c>
    </row>
    <row r="554" spans="1:14">
      <c r="A554" s="133"/>
      <c r="B554" s="134"/>
      <c r="C554" s="134"/>
      <c r="D554" s="134"/>
      <c r="E554" s="134"/>
      <c r="F554" s="135"/>
      <c r="G554" s="136"/>
      <c r="L554" s="67" t="str">
        <f t="shared" si="24"/>
        <v/>
      </c>
      <c r="M554" s="67" t="str">
        <f t="shared" si="26"/>
        <v/>
      </c>
      <c r="N554" s="67" t="str">
        <f t="shared" si="25"/>
        <v/>
      </c>
    </row>
    <row r="555" spans="1:14">
      <c r="A555" s="133"/>
      <c r="B555" s="134"/>
      <c r="C555" s="134"/>
      <c r="D555" s="134"/>
      <c r="E555" s="134"/>
      <c r="F555" s="135"/>
      <c r="G555" s="136"/>
      <c r="L555" s="67" t="str">
        <f t="shared" si="24"/>
        <v/>
      </c>
      <c r="M555" s="67" t="str">
        <f t="shared" si="26"/>
        <v/>
      </c>
      <c r="N555" s="67" t="str">
        <f t="shared" si="25"/>
        <v/>
      </c>
    </row>
    <row r="556" spans="1:14">
      <c r="A556" s="133"/>
      <c r="B556" s="134"/>
      <c r="C556" s="134"/>
      <c r="D556" s="134"/>
      <c r="E556" s="134"/>
      <c r="F556" s="135"/>
      <c r="G556" s="136"/>
      <c r="L556" s="67" t="str">
        <f t="shared" si="24"/>
        <v/>
      </c>
      <c r="M556" s="67" t="str">
        <f t="shared" si="26"/>
        <v/>
      </c>
      <c r="N556" s="67" t="str">
        <f t="shared" si="25"/>
        <v/>
      </c>
    </row>
    <row r="557" spans="1:14">
      <c r="A557" s="133"/>
      <c r="B557" s="134"/>
      <c r="C557" s="134"/>
      <c r="D557" s="134"/>
      <c r="E557" s="134"/>
      <c r="F557" s="135"/>
      <c r="G557" s="136"/>
      <c r="L557" s="67" t="str">
        <f t="shared" si="24"/>
        <v/>
      </c>
      <c r="M557" s="67" t="str">
        <f t="shared" si="26"/>
        <v/>
      </c>
      <c r="N557" s="67" t="str">
        <f t="shared" si="25"/>
        <v/>
      </c>
    </row>
    <row r="558" spans="1:14">
      <c r="A558" s="133"/>
      <c r="B558" s="134"/>
      <c r="C558" s="134"/>
      <c r="D558" s="134"/>
      <c r="E558" s="134"/>
      <c r="F558" s="135"/>
      <c r="G558" s="136"/>
      <c r="L558" s="67" t="str">
        <f t="shared" si="24"/>
        <v/>
      </c>
      <c r="M558" s="67" t="str">
        <f t="shared" si="26"/>
        <v/>
      </c>
      <c r="N558" s="67" t="str">
        <f t="shared" si="25"/>
        <v/>
      </c>
    </row>
    <row r="559" spans="1:14">
      <c r="A559" s="133"/>
      <c r="B559" s="134"/>
      <c r="C559" s="134"/>
      <c r="D559" s="134"/>
      <c r="E559" s="134"/>
      <c r="F559" s="135"/>
      <c r="G559" s="136"/>
      <c r="L559" s="67" t="str">
        <f t="shared" si="24"/>
        <v/>
      </c>
      <c r="M559" s="67" t="str">
        <f t="shared" si="26"/>
        <v/>
      </c>
      <c r="N559" s="67" t="str">
        <f t="shared" si="25"/>
        <v/>
      </c>
    </row>
    <row r="560" spans="1:14">
      <c r="A560" s="133"/>
      <c r="B560" s="134"/>
      <c r="C560" s="134"/>
      <c r="D560" s="134"/>
      <c r="E560" s="134"/>
      <c r="F560" s="135"/>
      <c r="G560" s="136"/>
      <c r="L560" s="67" t="str">
        <f t="shared" si="24"/>
        <v/>
      </c>
      <c r="M560" s="67" t="str">
        <f t="shared" si="26"/>
        <v/>
      </c>
      <c r="N560" s="67" t="str">
        <f t="shared" si="25"/>
        <v/>
      </c>
    </row>
    <row r="561" spans="1:14">
      <c r="A561" s="133"/>
      <c r="B561" s="134"/>
      <c r="C561" s="134"/>
      <c r="D561" s="134"/>
      <c r="E561" s="134"/>
      <c r="F561" s="135"/>
      <c r="G561" s="136"/>
      <c r="L561" s="67" t="str">
        <f t="shared" si="24"/>
        <v/>
      </c>
      <c r="M561" s="67" t="str">
        <f t="shared" si="26"/>
        <v/>
      </c>
      <c r="N561" s="67" t="str">
        <f t="shared" si="25"/>
        <v/>
      </c>
    </row>
    <row r="562" spans="1:14">
      <c r="A562" s="133"/>
      <c r="B562" s="134"/>
      <c r="C562" s="134"/>
      <c r="D562" s="134"/>
      <c r="E562" s="134"/>
      <c r="F562" s="135"/>
      <c r="G562" s="136"/>
      <c r="L562" s="67" t="str">
        <f t="shared" si="24"/>
        <v/>
      </c>
      <c r="M562" s="67" t="str">
        <f t="shared" si="26"/>
        <v/>
      </c>
      <c r="N562" s="67" t="str">
        <f t="shared" si="25"/>
        <v/>
      </c>
    </row>
    <row r="563" spans="1:14">
      <c r="A563" s="133"/>
      <c r="B563" s="134"/>
      <c r="C563" s="134"/>
      <c r="D563" s="134"/>
      <c r="E563" s="134"/>
      <c r="F563" s="135"/>
      <c r="G563" s="136"/>
      <c r="L563" s="67" t="str">
        <f t="shared" si="24"/>
        <v/>
      </c>
      <c r="M563" s="67" t="str">
        <f t="shared" si="26"/>
        <v/>
      </c>
      <c r="N563" s="67" t="str">
        <f t="shared" si="25"/>
        <v/>
      </c>
    </row>
    <row r="564" spans="1:14">
      <c r="A564" s="133"/>
      <c r="B564" s="134"/>
      <c r="C564" s="134"/>
      <c r="D564" s="134"/>
      <c r="E564" s="134"/>
      <c r="F564" s="135"/>
      <c r="G564" s="136"/>
      <c r="L564" s="67" t="str">
        <f t="shared" si="24"/>
        <v/>
      </c>
      <c r="M564" s="67" t="str">
        <f t="shared" si="26"/>
        <v/>
      </c>
      <c r="N564" s="67" t="str">
        <f t="shared" si="25"/>
        <v/>
      </c>
    </row>
    <row r="565" spans="1:14">
      <c r="A565" s="133"/>
      <c r="B565" s="134"/>
      <c r="C565" s="134"/>
      <c r="D565" s="134"/>
      <c r="E565" s="134"/>
      <c r="F565" s="135"/>
      <c r="G565" s="136"/>
      <c r="L565" s="67" t="str">
        <f t="shared" si="24"/>
        <v/>
      </c>
      <c r="M565" s="67" t="str">
        <f t="shared" si="26"/>
        <v/>
      </c>
      <c r="N565" s="67" t="str">
        <f t="shared" si="25"/>
        <v/>
      </c>
    </row>
    <row r="566" spans="1:14">
      <c r="A566" s="133"/>
      <c r="B566" s="134"/>
      <c r="C566" s="134"/>
      <c r="D566" s="134"/>
      <c r="E566" s="134"/>
      <c r="F566" s="135"/>
      <c r="G566" s="136"/>
      <c r="L566" s="67" t="str">
        <f t="shared" si="24"/>
        <v/>
      </c>
      <c r="M566" s="67" t="str">
        <f t="shared" si="26"/>
        <v/>
      </c>
      <c r="N566" s="67" t="str">
        <f t="shared" si="25"/>
        <v/>
      </c>
    </row>
    <row r="567" spans="1:14">
      <c r="A567" s="133"/>
      <c r="B567" s="134"/>
      <c r="C567" s="134"/>
      <c r="D567" s="134"/>
      <c r="E567" s="134"/>
      <c r="F567" s="135"/>
      <c r="G567" s="136"/>
      <c r="L567" s="67" t="str">
        <f t="shared" si="24"/>
        <v/>
      </c>
      <c r="M567" s="67" t="str">
        <f t="shared" si="26"/>
        <v/>
      </c>
      <c r="N567" s="67" t="str">
        <f t="shared" si="25"/>
        <v/>
      </c>
    </row>
    <row r="568" spans="1:14">
      <c r="A568" s="133"/>
      <c r="B568" s="134"/>
      <c r="C568" s="134"/>
      <c r="D568" s="134"/>
      <c r="E568" s="134"/>
      <c r="F568" s="135"/>
      <c r="G568" s="136"/>
      <c r="L568" s="67" t="str">
        <f t="shared" si="24"/>
        <v/>
      </c>
      <c r="M568" s="67" t="str">
        <f t="shared" si="26"/>
        <v/>
      </c>
      <c r="N568" s="67" t="str">
        <f t="shared" si="25"/>
        <v/>
      </c>
    </row>
    <row r="569" spans="1:14">
      <c r="A569" s="133"/>
      <c r="B569" s="134"/>
      <c r="C569" s="134"/>
      <c r="D569" s="134"/>
      <c r="E569" s="134"/>
      <c r="F569" s="135"/>
      <c r="G569" s="136"/>
      <c r="L569" s="67" t="str">
        <f t="shared" si="24"/>
        <v/>
      </c>
      <c r="M569" s="67" t="str">
        <f t="shared" si="26"/>
        <v/>
      </c>
      <c r="N569" s="67" t="str">
        <f t="shared" si="25"/>
        <v/>
      </c>
    </row>
    <row r="570" spans="1:14">
      <c r="A570" s="133"/>
      <c r="B570" s="134"/>
      <c r="C570" s="134"/>
      <c r="D570" s="134"/>
      <c r="E570" s="134"/>
      <c r="F570" s="135"/>
      <c r="G570" s="136"/>
      <c r="L570" s="67" t="str">
        <f t="shared" si="24"/>
        <v/>
      </c>
      <c r="M570" s="67" t="str">
        <f t="shared" si="26"/>
        <v/>
      </c>
      <c r="N570" s="67" t="str">
        <f t="shared" si="25"/>
        <v/>
      </c>
    </row>
    <row r="571" spans="1:14">
      <c r="A571" s="133"/>
      <c r="B571" s="134"/>
      <c r="C571" s="134"/>
      <c r="D571" s="134"/>
      <c r="E571" s="134"/>
      <c r="F571" s="135"/>
      <c r="G571" s="136"/>
      <c r="L571" s="67" t="str">
        <f t="shared" si="24"/>
        <v/>
      </c>
      <c r="M571" s="67" t="str">
        <f t="shared" si="26"/>
        <v/>
      </c>
      <c r="N571" s="67" t="str">
        <f t="shared" si="25"/>
        <v/>
      </c>
    </row>
    <row r="572" spans="1:14">
      <c r="A572" s="133"/>
      <c r="B572" s="134"/>
      <c r="C572" s="134"/>
      <c r="D572" s="134"/>
      <c r="E572" s="134"/>
      <c r="F572" s="135"/>
      <c r="G572" s="136"/>
      <c r="L572" s="67" t="str">
        <f t="shared" si="24"/>
        <v/>
      </c>
      <c r="M572" s="67" t="str">
        <f t="shared" si="26"/>
        <v/>
      </c>
      <c r="N572" s="67" t="str">
        <f t="shared" si="25"/>
        <v/>
      </c>
    </row>
    <row r="573" spans="1:14">
      <c r="A573" s="133"/>
      <c r="B573" s="134"/>
      <c r="C573" s="134"/>
      <c r="D573" s="134"/>
      <c r="E573" s="134"/>
      <c r="F573" s="135"/>
      <c r="G573" s="136"/>
      <c r="L573" s="67" t="str">
        <f t="shared" si="24"/>
        <v/>
      </c>
      <c r="M573" s="67" t="str">
        <f t="shared" si="26"/>
        <v/>
      </c>
      <c r="N573" s="67" t="str">
        <f t="shared" si="25"/>
        <v/>
      </c>
    </row>
    <row r="574" spans="1:14">
      <c r="A574" s="133"/>
      <c r="B574" s="134"/>
      <c r="C574" s="134"/>
      <c r="D574" s="134"/>
      <c r="E574" s="134"/>
      <c r="F574" s="135"/>
      <c r="G574" s="136"/>
      <c r="L574" s="67" t="str">
        <f t="shared" si="24"/>
        <v/>
      </c>
      <c r="M574" s="67" t="str">
        <f t="shared" si="26"/>
        <v/>
      </c>
      <c r="N574" s="67" t="str">
        <f t="shared" si="25"/>
        <v/>
      </c>
    </row>
    <row r="575" spans="1:14">
      <c r="A575" s="133"/>
      <c r="B575" s="134"/>
      <c r="C575" s="134"/>
      <c r="D575" s="134"/>
      <c r="E575" s="134"/>
      <c r="F575" s="135"/>
      <c r="G575" s="136"/>
      <c r="L575" s="67" t="str">
        <f t="shared" si="24"/>
        <v/>
      </c>
      <c r="M575" s="67" t="str">
        <f t="shared" si="26"/>
        <v/>
      </c>
      <c r="N575" s="67" t="str">
        <f t="shared" si="25"/>
        <v/>
      </c>
    </row>
    <row r="576" spans="1:14">
      <c r="A576" s="133"/>
      <c r="B576" s="134"/>
      <c r="C576" s="134"/>
      <c r="D576" s="134"/>
      <c r="E576" s="134"/>
      <c r="F576" s="135"/>
      <c r="G576" s="136"/>
      <c r="L576" s="67" t="str">
        <f t="shared" si="24"/>
        <v/>
      </c>
      <c r="M576" s="67" t="str">
        <f t="shared" si="26"/>
        <v/>
      </c>
      <c r="N576" s="67" t="str">
        <f t="shared" si="25"/>
        <v/>
      </c>
    </row>
    <row r="577" spans="1:14">
      <c r="A577" s="133"/>
      <c r="B577" s="134"/>
      <c r="C577" s="134"/>
      <c r="D577" s="134"/>
      <c r="E577" s="134"/>
      <c r="F577" s="135"/>
      <c r="G577" s="136"/>
      <c r="L577" s="67" t="str">
        <f t="shared" si="24"/>
        <v/>
      </c>
      <c r="M577" s="67" t="str">
        <f t="shared" si="26"/>
        <v/>
      </c>
      <c r="N577" s="67" t="str">
        <f t="shared" si="25"/>
        <v/>
      </c>
    </row>
    <row r="578" spans="1:14">
      <c r="A578" s="133"/>
      <c r="B578" s="134"/>
      <c r="C578" s="134"/>
      <c r="D578" s="134"/>
      <c r="E578" s="134"/>
      <c r="F578" s="135"/>
      <c r="G578" s="136"/>
      <c r="L578" s="67" t="str">
        <f t="shared" si="24"/>
        <v/>
      </c>
      <c r="M578" s="67" t="str">
        <f t="shared" si="26"/>
        <v/>
      </c>
      <c r="N578" s="67" t="str">
        <f t="shared" si="25"/>
        <v/>
      </c>
    </row>
    <row r="579" spans="1:14">
      <c r="A579" s="133"/>
      <c r="B579" s="134"/>
      <c r="C579" s="134"/>
      <c r="D579" s="134"/>
      <c r="E579" s="134"/>
      <c r="F579" s="135"/>
      <c r="G579" s="136"/>
      <c r="L579" s="67" t="str">
        <f t="shared" ref="L579:L642" si="27">IF(E579="","",LOGNORMDIST(E579,J$10,J$11))</f>
        <v/>
      </c>
      <c r="M579" s="67" t="str">
        <f t="shared" si="26"/>
        <v/>
      </c>
      <c r="N579" s="67" t="str">
        <f t="shared" ref="N579:N642" si="28">IF(L579="","",POWER(F579-M579,2) / M579)</f>
        <v/>
      </c>
    </row>
    <row r="580" spans="1:14">
      <c r="A580" s="133"/>
      <c r="B580" s="134"/>
      <c r="C580" s="134"/>
      <c r="D580" s="134"/>
      <c r="E580" s="134"/>
      <c r="F580" s="135"/>
      <c r="G580" s="136"/>
      <c r="L580" s="67" t="str">
        <f t="shared" si="27"/>
        <v/>
      </c>
      <c r="M580" s="67" t="str">
        <f t="shared" ref="M580:M643" si="29">IF(L580="","",(L580-L579)*J$3)</f>
        <v/>
      </c>
      <c r="N580" s="67" t="str">
        <f t="shared" si="28"/>
        <v/>
      </c>
    </row>
    <row r="581" spans="1:14">
      <c r="A581" s="133"/>
      <c r="B581" s="134"/>
      <c r="C581" s="134"/>
      <c r="D581" s="134"/>
      <c r="E581" s="134"/>
      <c r="F581" s="135"/>
      <c r="G581" s="136"/>
      <c r="L581" s="67" t="str">
        <f t="shared" si="27"/>
        <v/>
      </c>
      <c r="M581" s="67" t="str">
        <f t="shared" si="29"/>
        <v/>
      </c>
      <c r="N581" s="67" t="str">
        <f t="shared" si="28"/>
        <v/>
      </c>
    </row>
    <row r="582" spans="1:14">
      <c r="A582" s="133"/>
      <c r="B582" s="134"/>
      <c r="C582" s="134"/>
      <c r="D582" s="134"/>
      <c r="E582" s="134"/>
      <c r="F582" s="135"/>
      <c r="G582" s="136"/>
      <c r="L582" s="67" t="str">
        <f t="shared" si="27"/>
        <v/>
      </c>
      <c r="M582" s="67" t="str">
        <f t="shared" si="29"/>
        <v/>
      </c>
      <c r="N582" s="67" t="str">
        <f t="shared" si="28"/>
        <v/>
      </c>
    </row>
    <row r="583" spans="1:14">
      <c r="A583" s="133"/>
      <c r="B583" s="134"/>
      <c r="C583" s="134"/>
      <c r="D583" s="134"/>
      <c r="E583" s="134"/>
      <c r="F583" s="135"/>
      <c r="G583" s="136"/>
      <c r="L583" s="67" t="str">
        <f t="shared" si="27"/>
        <v/>
      </c>
      <c r="M583" s="67" t="str">
        <f t="shared" si="29"/>
        <v/>
      </c>
      <c r="N583" s="67" t="str">
        <f t="shared" si="28"/>
        <v/>
      </c>
    </row>
    <row r="584" spans="1:14">
      <c r="A584" s="133"/>
      <c r="B584" s="134"/>
      <c r="C584" s="134"/>
      <c r="D584" s="134"/>
      <c r="E584" s="134"/>
      <c r="F584" s="135"/>
      <c r="G584" s="136"/>
      <c r="L584" s="67" t="str">
        <f t="shared" si="27"/>
        <v/>
      </c>
      <c r="M584" s="67" t="str">
        <f t="shared" si="29"/>
        <v/>
      </c>
      <c r="N584" s="67" t="str">
        <f t="shared" si="28"/>
        <v/>
      </c>
    </row>
    <row r="585" spans="1:14">
      <c r="A585" s="133"/>
      <c r="B585" s="134"/>
      <c r="C585" s="134"/>
      <c r="D585" s="134"/>
      <c r="E585" s="134"/>
      <c r="F585" s="135"/>
      <c r="G585" s="136"/>
      <c r="L585" s="67" t="str">
        <f t="shared" si="27"/>
        <v/>
      </c>
      <c r="M585" s="67" t="str">
        <f t="shared" si="29"/>
        <v/>
      </c>
      <c r="N585" s="67" t="str">
        <f t="shared" si="28"/>
        <v/>
      </c>
    </row>
    <row r="586" spans="1:14">
      <c r="A586" s="133"/>
      <c r="B586" s="134"/>
      <c r="C586" s="134"/>
      <c r="D586" s="134"/>
      <c r="E586" s="134"/>
      <c r="F586" s="135"/>
      <c r="G586" s="136"/>
      <c r="L586" s="67" t="str">
        <f t="shared" si="27"/>
        <v/>
      </c>
      <c r="M586" s="67" t="str">
        <f t="shared" si="29"/>
        <v/>
      </c>
      <c r="N586" s="67" t="str">
        <f t="shared" si="28"/>
        <v/>
      </c>
    </row>
    <row r="587" spans="1:14">
      <c r="A587" s="133"/>
      <c r="B587" s="134"/>
      <c r="C587" s="134"/>
      <c r="D587" s="134"/>
      <c r="E587" s="134"/>
      <c r="F587" s="135"/>
      <c r="G587" s="136"/>
      <c r="L587" s="67" t="str">
        <f t="shared" si="27"/>
        <v/>
      </c>
      <c r="M587" s="67" t="str">
        <f t="shared" si="29"/>
        <v/>
      </c>
      <c r="N587" s="67" t="str">
        <f t="shared" si="28"/>
        <v/>
      </c>
    </row>
    <row r="588" spans="1:14">
      <c r="A588" s="133"/>
      <c r="B588" s="134"/>
      <c r="C588" s="134"/>
      <c r="D588" s="134"/>
      <c r="E588" s="134"/>
      <c r="F588" s="135"/>
      <c r="G588" s="136"/>
      <c r="L588" s="67" t="str">
        <f t="shared" si="27"/>
        <v/>
      </c>
      <c r="M588" s="67" t="str">
        <f t="shared" si="29"/>
        <v/>
      </c>
      <c r="N588" s="67" t="str">
        <f t="shared" si="28"/>
        <v/>
      </c>
    </row>
    <row r="589" spans="1:14">
      <c r="A589" s="133"/>
      <c r="B589" s="134"/>
      <c r="C589" s="134"/>
      <c r="D589" s="134"/>
      <c r="E589" s="134"/>
      <c r="F589" s="135"/>
      <c r="G589" s="136"/>
      <c r="L589" s="67" t="str">
        <f t="shared" si="27"/>
        <v/>
      </c>
      <c r="M589" s="67" t="str">
        <f t="shared" si="29"/>
        <v/>
      </c>
      <c r="N589" s="67" t="str">
        <f t="shared" si="28"/>
        <v/>
      </c>
    </row>
    <row r="590" spans="1:14">
      <c r="A590" s="133"/>
      <c r="B590" s="134"/>
      <c r="C590" s="134"/>
      <c r="D590" s="134"/>
      <c r="E590" s="134"/>
      <c r="F590" s="135"/>
      <c r="G590" s="136"/>
      <c r="L590" s="67" t="str">
        <f t="shared" si="27"/>
        <v/>
      </c>
      <c r="M590" s="67" t="str">
        <f t="shared" si="29"/>
        <v/>
      </c>
      <c r="N590" s="67" t="str">
        <f t="shared" si="28"/>
        <v/>
      </c>
    </row>
    <row r="591" spans="1:14">
      <c r="A591" s="133"/>
      <c r="B591" s="134"/>
      <c r="C591" s="134"/>
      <c r="D591" s="134"/>
      <c r="E591" s="134"/>
      <c r="F591" s="135"/>
      <c r="G591" s="136"/>
      <c r="L591" s="67" t="str">
        <f t="shared" si="27"/>
        <v/>
      </c>
      <c r="M591" s="67" t="str">
        <f t="shared" si="29"/>
        <v/>
      </c>
      <c r="N591" s="67" t="str">
        <f t="shared" si="28"/>
        <v/>
      </c>
    </row>
    <row r="592" spans="1:14">
      <c r="A592" s="133"/>
      <c r="B592" s="134"/>
      <c r="C592" s="134"/>
      <c r="D592" s="134"/>
      <c r="E592" s="134"/>
      <c r="F592" s="135"/>
      <c r="G592" s="136"/>
      <c r="L592" s="67" t="str">
        <f t="shared" si="27"/>
        <v/>
      </c>
      <c r="M592" s="67" t="str">
        <f t="shared" si="29"/>
        <v/>
      </c>
      <c r="N592" s="67" t="str">
        <f t="shared" si="28"/>
        <v/>
      </c>
    </row>
    <row r="593" spans="1:14">
      <c r="A593" s="133"/>
      <c r="B593" s="134"/>
      <c r="C593" s="134"/>
      <c r="D593" s="134"/>
      <c r="E593" s="134"/>
      <c r="F593" s="135"/>
      <c r="G593" s="136"/>
      <c r="L593" s="67" t="str">
        <f t="shared" si="27"/>
        <v/>
      </c>
      <c r="M593" s="67" t="str">
        <f t="shared" si="29"/>
        <v/>
      </c>
      <c r="N593" s="67" t="str">
        <f t="shared" si="28"/>
        <v/>
      </c>
    </row>
    <row r="594" spans="1:14">
      <c r="A594" s="133"/>
      <c r="B594" s="134"/>
      <c r="C594" s="134"/>
      <c r="D594" s="134"/>
      <c r="E594" s="134"/>
      <c r="F594" s="135"/>
      <c r="G594" s="136"/>
      <c r="L594" s="67" t="str">
        <f t="shared" si="27"/>
        <v/>
      </c>
      <c r="M594" s="67" t="str">
        <f t="shared" si="29"/>
        <v/>
      </c>
      <c r="N594" s="67" t="str">
        <f t="shared" si="28"/>
        <v/>
      </c>
    </row>
    <row r="595" spans="1:14">
      <c r="A595" s="133"/>
      <c r="B595" s="134"/>
      <c r="C595" s="134"/>
      <c r="D595" s="134"/>
      <c r="E595" s="134"/>
      <c r="F595" s="135"/>
      <c r="G595" s="136"/>
      <c r="L595" s="67" t="str">
        <f t="shared" si="27"/>
        <v/>
      </c>
      <c r="M595" s="67" t="str">
        <f t="shared" si="29"/>
        <v/>
      </c>
      <c r="N595" s="67" t="str">
        <f t="shared" si="28"/>
        <v/>
      </c>
    </row>
    <row r="596" spans="1:14">
      <c r="A596" s="133"/>
      <c r="B596" s="134"/>
      <c r="C596" s="134"/>
      <c r="D596" s="134"/>
      <c r="E596" s="134"/>
      <c r="F596" s="135"/>
      <c r="G596" s="136"/>
      <c r="L596" s="67" t="str">
        <f t="shared" si="27"/>
        <v/>
      </c>
      <c r="M596" s="67" t="str">
        <f t="shared" si="29"/>
        <v/>
      </c>
      <c r="N596" s="67" t="str">
        <f t="shared" si="28"/>
        <v/>
      </c>
    </row>
    <row r="597" spans="1:14">
      <c r="A597" s="133"/>
      <c r="B597" s="134"/>
      <c r="C597" s="134"/>
      <c r="D597" s="134"/>
      <c r="E597" s="134"/>
      <c r="F597" s="135"/>
      <c r="G597" s="136"/>
      <c r="L597" s="67" t="str">
        <f t="shared" si="27"/>
        <v/>
      </c>
      <c r="M597" s="67" t="str">
        <f t="shared" si="29"/>
        <v/>
      </c>
      <c r="N597" s="67" t="str">
        <f t="shared" si="28"/>
        <v/>
      </c>
    </row>
    <row r="598" spans="1:14">
      <c r="A598" s="133"/>
      <c r="B598" s="134"/>
      <c r="C598" s="134"/>
      <c r="D598" s="134"/>
      <c r="E598" s="134"/>
      <c r="F598" s="135"/>
      <c r="G598" s="136"/>
      <c r="L598" s="67" t="str">
        <f t="shared" si="27"/>
        <v/>
      </c>
      <c r="M598" s="67" t="str">
        <f t="shared" si="29"/>
        <v/>
      </c>
      <c r="N598" s="67" t="str">
        <f t="shared" si="28"/>
        <v/>
      </c>
    </row>
    <row r="599" spans="1:14">
      <c r="A599" s="133"/>
      <c r="B599" s="134"/>
      <c r="C599" s="134"/>
      <c r="D599" s="134"/>
      <c r="E599" s="134"/>
      <c r="F599" s="135"/>
      <c r="G599" s="136"/>
      <c r="L599" s="67" t="str">
        <f t="shared" si="27"/>
        <v/>
      </c>
      <c r="M599" s="67" t="str">
        <f t="shared" si="29"/>
        <v/>
      </c>
      <c r="N599" s="67" t="str">
        <f t="shared" si="28"/>
        <v/>
      </c>
    </row>
    <row r="600" spans="1:14">
      <c r="A600" s="133"/>
      <c r="B600" s="134"/>
      <c r="C600" s="134"/>
      <c r="D600" s="134"/>
      <c r="E600" s="134"/>
      <c r="F600" s="135"/>
      <c r="G600" s="136"/>
      <c r="L600" s="67" t="str">
        <f t="shared" si="27"/>
        <v/>
      </c>
      <c r="M600" s="67" t="str">
        <f t="shared" si="29"/>
        <v/>
      </c>
      <c r="N600" s="67" t="str">
        <f t="shared" si="28"/>
        <v/>
      </c>
    </row>
    <row r="601" spans="1:14">
      <c r="A601" s="133"/>
      <c r="B601" s="134"/>
      <c r="C601" s="134"/>
      <c r="D601" s="134"/>
      <c r="E601" s="134"/>
      <c r="F601" s="135"/>
      <c r="G601" s="136"/>
      <c r="L601" s="67" t="str">
        <f t="shared" si="27"/>
        <v/>
      </c>
      <c r="M601" s="67" t="str">
        <f t="shared" si="29"/>
        <v/>
      </c>
      <c r="N601" s="67" t="str">
        <f t="shared" si="28"/>
        <v/>
      </c>
    </row>
    <row r="602" spans="1:14">
      <c r="A602" s="133"/>
      <c r="B602" s="134"/>
      <c r="C602" s="134"/>
      <c r="D602" s="134"/>
      <c r="E602" s="134"/>
      <c r="F602" s="135"/>
      <c r="G602" s="136"/>
      <c r="L602" s="67" t="str">
        <f t="shared" si="27"/>
        <v/>
      </c>
      <c r="M602" s="67" t="str">
        <f t="shared" si="29"/>
        <v/>
      </c>
      <c r="N602" s="67" t="str">
        <f t="shared" si="28"/>
        <v/>
      </c>
    </row>
    <row r="603" spans="1:14">
      <c r="A603" s="133"/>
      <c r="B603" s="134"/>
      <c r="C603" s="134"/>
      <c r="D603" s="134"/>
      <c r="E603" s="134"/>
      <c r="F603" s="135"/>
      <c r="G603" s="136"/>
      <c r="L603" s="67" t="str">
        <f t="shared" si="27"/>
        <v/>
      </c>
      <c r="M603" s="67" t="str">
        <f t="shared" si="29"/>
        <v/>
      </c>
      <c r="N603" s="67" t="str">
        <f t="shared" si="28"/>
        <v/>
      </c>
    </row>
    <row r="604" spans="1:14">
      <c r="A604" s="133"/>
      <c r="B604" s="134"/>
      <c r="C604" s="134"/>
      <c r="D604" s="134"/>
      <c r="E604" s="134"/>
      <c r="F604" s="135"/>
      <c r="G604" s="136"/>
      <c r="L604" s="67" t="str">
        <f t="shared" si="27"/>
        <v/>
      </c>
      <c r="M604" s="67" t="str">
        <f t="shared" si="29"/>
        <v/>
      </c>
      <c r="N604" s="67" t="str">
        <f t="shared" si="28"/>
        <v/>
      </c>
    </row>
    <row r="605" spans="1:14">
      <c r="A605" s="133"/>
      <c r="B605" s="134"/>
      <c r="C605" s="134"/>
      <c r="D605" s="134"/>
      <c r="E605" s="134"/>
      <c r="F605" s="135"/>
      <c r="G605" s="136"/>
      <c r="L605" s="67" t="str">
        <f t="shared" si="27"/>
        <v/>
      </c>
      <c r="M605" s="67" t="str">
        <f t="shared" si="29"/>
        <v/>
      </c>
      <c r="N605" s="67" t="str">
        <f t="shared" si="28"/>
        <v/>
      </c>
    </row>
    <row r="606" spans="1:14">
      <c r="A606" s="133"/>
      <c r="B606" s="134"/>
      <c r="C606" s="134"/>
      <c r="D606" s="134"/>
      <c r="E606" s="134"/>
      <c r="F606" s="135"/>
      <c r="G606" s="136"/>
      <c r="L606" s="67" t="str">
        <f t="shared" si="27"/>
        <v/>
      </c>
      <c r="M606" s="67" t="str">
        <f t="shared" si="29"/>
        <v/>
      </c>
      <c r="N606" s="67" t="str">
        <f t="shared" si="28"/>
        <v/>
      </c>
    </row>
    <row r="607" spans="1:14">
      <c r="A607" s="133"/>
      <c r="B607" s="134"/>
      <c r="C607" s="134"/>
      <c r="D607" s="134"/>
      <c r="E607" s="134"/>
      <c r="F607" s="135"/>
      <c r="G607" s="136"/>
      <c r="L607" s="67" t="str">
        <f t="shared" si="27"/>
        <v/>
      </c>
      <c r="M607" s="67" t="str">
        <f t="shared" si="29"/>
        <v/>
      </c>
      <c r="N607" s="67" t="str">
        <f t="shared" si="28"/>
        <v/>
      </c>
    </row>
    <row r="608" spans="1:14">
      <c r="A608" s="133"/>
      <c r="B608" s="134"/>
      <c r="C608" s="134"/>
      <c r="D608" s="134"/>
      <c r="E608" s="134"/>
      <c r="F608" s="135"/>
      <c r="G608" s="136"/>
      <c r="L608" s="67" t="str">
        <f t="shared" si="27"/>
        <v/>
      </c>
      <c r="M608" s="67" t="str">
        <f t="shared" si="29"/>
        <v/>
      </c>
      <c r="N608" s="67" t="str">
        <f t="shared" si="28"/>
        <v/>
      </c>
    </row>
    <row r="609" spans="1:14">
      <c r="A609" s="133"/>
      <c r="B609" s="134"/>
      <c r="C609" s="134"/>
      <c r="D609" s="134"/>
      <c r="E609" s="134"/>
      <c r="F609" s="135"/>
      <c r="G609" s="136"/>
      <c r="L609" s="67" t="str">
        <f t="shared" si="27"/>
        <v/>
      </c>
      <c r="M609" s="67" t="str">
        <f t="shared" si="29"/>
        <v/>
      </c>
      <c r="N609" s="67" t="str">
        <f t="shared" si="28"/>
        <v/>
      </c>
    </row>
    <row r="610" spans="1:14">
      <c r="A610" s="133"/>
      <c r="B610" s="134"/>
      <c r="C610" s="134"/>
      <c r="D610" s="134"/>
      <c r="E610" s="134"/>
      <c r="F610" s="135"/>
      <c r="G610" s="136"/>
      <c r="L610" s="67" t="str">
        <f t="shared" si="27"/>
        <v/>
      </c>
      <c r="M610" s="67" t="str">
        <f t="shared" si="29"/>
        <v/>
      </c>
      <c r="N610" s="67" t="str">
        <f t="shared" si="28"/>
        <v/>
      </c>
    </row>
    <row r="611" spans="1:14">
      <c r="A611" s="133"/>
      <c r="B611" s="134"/>
      <c r="C611" s="134"/>
      <c r="D611" s="134"/>
      <c r="E611" s="134"/>
      <c r="F611" s="135"/>
      <c r="G611" s="136"/>
      <c r="L611" s="67" t="str">
        <f t="shared" si="27"/>
        <v/>
      </c>
      <c r="M611" s="67" t="str">
        <f t="shared" si="29"/>
        <v/>
      </c>
      <c r="N611" s="67" t="str">
        <f t="shared" si="28"/>
        <v/>
      </c>
    </row>
    <row r="612" spans="1:14">
      <c r="A612" s="133"/>
      <c r="B612" s="134"/>
      <c r="C612" s="134"/>
      <c r="D612" s="134"/>
      <c r="E612" s="134"/>
      <c r="F612" s="135"/>
      <c r="G612" s="136"/>
      <c r="L612" s="67" t="str">
        <f t="shared" si="27"/>
        <v/>
      </c>
      <c r="M612" s="67" t="str">
        <f t="shared" si="29"/>
        <v/>
      </c>
      <c r="N612" s="67" t="str">
        <f t="shared" si="28"/>
        <v/>
      </c>
    </row>
    <row r="613" spans="1:14">
      <c r="A613" s="133"/>
      <c r="B613" s="134"/>
      <c r="C613" s="134"/>
      <c r="D613" s="134"/>
      <c r="E613" s="134"/>
      <c r="F613" s="135"/>
      <c r="G613" s="136"/>
      <c r="L613" s="67" t="str">
        <f t="shared" si="27"/>
        <v/>
      </c>
      <c r="M613" s="67" t="str">
        <f t="shared" si="29"/>
        <v/>
      </c>
      <c r="N613" s="67" t="str">
        <f t="shared" si="28"/>
        <v/>
      </c>
    </row>
    <row r="614" spans="1:14">
      <c r="A614" s="133"/>
      <c r="B614" s="134"/>
      <c r="C614" s="134"/>
      <c r="D614" s="134"/>
      <c r="E614" s="134"/>
      <c r="F614" s="135"/>
      <c r="G614" s="136"/>
      <c r="L614" s="67" t="str">
        <f t="shared" si="27"/>
        <v/>
      </c>
      <c r="M614" s="67" t="str">
        <f t="shared" si="29"/>
        <v/>
      </c>
      <c r="N614" s="67" t="str">
        <f t="shared" si="28"/>
        <v/>
      </c>
    </row>
    <row r="615" spans="1:14">
      <c r="A615" s="133"/>
      <c r="B615" s="134"/>
      <c r="C615" s="134"/>
      <c r="D615" s="134"/>
      <c r="E615" s="134"/>
      <c r="F615" s="135"/>
      <c r="G615" s="136"/>
      <c r="L615" s="67" t="str">
        <f t="shared" si="27"/>
        <v/>
      </c>
      <c r="M615" s="67" t="str">
        <f t="shared" si="29"/>
        <v/>
      </c>
      <c r="N615" s="67" t="str">
        <f t="shared" si="28"/>
        <v/>
      </c>
    </row>
    <row r="616" spans="1:14">
      <c r="A616" s="133"/>
      <c r="B616" s="134"/>
      <c r="C616" s="134"/>
      <c r="D616" s="134"/>
      <c r="E616" s="134"/>
      <c r="F616" s="135"/>
      <c r="G616" s="136"/>
      <c r="L616" s="67" t="str">
        <f t="shared" si="27"/>
        <v/>
      </c>
      <c r="M616" s="67" t="str">
        <f t="shared" si="29"/>
        <v/>
      </c>
      <c r="N616" s="67" t="str">
        <f t="shared" si="28"/>
        <v/>
      </c>
    </row>
    <row r="617" spans="1:14">
      <c r="A617" s="133"/>
      <c r="B617" s="134"/>
      <c r="C617" s="134"/>
      <c r="D617" s="134"/>
      <c r="E617" s="134"/>
      <c r="F617" s="135"/>
      <c r="G617" s="136"/>
      <c r="L617" s="67" t="str">
        <f t="shared" si="27"/>
        <v/>
      </c>
      <c r="M617" s="67" t="str">
        <f t="shared" si="29"/>
        <v/>
      </c>
      <c r="N617" s="67" t="str">
        <f t="shared" si="28"/>
        <v/>
      </c>
    </row>
    <row r="618" spans="1:14">
      <c r="A618" s="133"/>
      <c r="B618" s="134"/>
      <c r="C618" s="134"/>
      <c r="D618" s="134"/>
      <c r="E618" s="134"/>
      <c r="F618" s="135"/>
      <c r="G618" s="136"/>
      <c r="L618" s="67" t="str">
        <f t="shared" si="27"/>
        <v/>
      </c>
      <c r="M618" s="67" t="str">
        <f t="shared" si="29"/>
        <v/>
      </c>
      <c r="N618" s="67" t="str">
        <f t="shared" si="28"/>
        <v/>
      </c>
    </row>
    <row r="619" spans="1:14">
      <c r="A619" s="133"/>
      <c r="B619" s="134"/>
      <c r="C619" s="134"/>
      <c r="D619" s="134"/>
      <c r="E619" s="134"/>
      <c r="F619" s="135"/>
      <c r="G619" s="136"/>
      <c r="L619" s="67" t="str">
        <f t="shared" si="27"/>
        <v/>
      </c>
      <c r="M619" s="67" t="str">
        <f t="shared" si="29"/>
        <v/>
      </c>
      <c r="N619" s="67" t="str">
        <f t="shared" si="28"/>
        <v/>
      </c>
    </row>
    <row r="620" spans="1:14">
      <c r="A620" s="133"/>
      <c r="B620" s="134"/>
      <c r="C620" s="134"/>
      <c r="D620" s="134"/>
      <c r="E620" s="134"/>
      <c r="F620" s="135"/>
      <c r="G620" s="136"/>
      <c r="L620" s="67" t="str">
        <f t="shared" si="27"/>
        <v/>
      </c>
      <c r="M620" s="67" t="str">
        <f t="shared" si="29"/>
        <v/>
      </c>
      <c r="N620" s="67" t="str">
        <f t="shared" si="28"/>
        <v/>
      </c>
    </row>
    <row r="621" spans="1:14">
      <c r="A621" s="133"/>
      <c r="B621" s="134"/>
      <c r="C621" s="134"/>
      <c r="D621" s="134"/>
      <c r="E621" s="134"/>
      <c r="F621" s="135"/>
      <c r="G621" s="136"/>
      <c r="L621" s="67" t="str">
        <f t="shared" si="27"/>
        <v/>
      </c>
      <c r="M621" s="67" t="str">
        <f t="shared" si="29"/>
        <v/>
      </c>
      <c r="N621" s="67" t="str">
        <f t="shared" si="28"/>
        <v/>
      </c>
    </row>
    <row r="622" spans="1:14">
      <c r="A622" s="133"/>
      <c r="B622" s="134"/>
      <c r="C622" s="134"/>
      <c r="D622" s="134"/>
      <c r="E622" s="134"/>
      <c r="F622" s="135"/>
      <c r="G622" s="136"/>
      <c r="L622" s="67" t="str">
        <f t="shared" si="27"/>
        <v/>
      </c>
      <c r="M622" s="67" t="str">
        <f t="shared" si="29"/>
        <v/>
      </c>
      <c r="N622" s="67" t="str">
        <f t="shared" si="28"/>
        <v/>
      </c>
    </row>
    <row r="623" spans="1:14">
      <c r="A623" s="133"/>
      <c r="B623" s="134"/>
      <c r="C623" s="134"/>
      <c r="D623" s="134"/>
      <c r="E623" s="134"/>
      <c r="F623" s="135"/>
      <c r="G623" s="136"/>
      <c r="L623" s="67" t="str">
        <f t="shared" si="27"/>
        <v/>
      </c>
      <c r="M623" s="67" t="str">
        <f t="shared" si="29"/>
        <v/>
      </c>
      <c r="N623" s="67" t="str">
        <f t="shared" si="28"/>
        <v/>
      </c>
    </row>
    <row r="624" spans="1:14">
      <c r="A624" s="133"/>
      <c r="B624" s="134"/>
      <c r="C624" s="134"/>
      <c r="D624" s="134"/>
      <c r="E624" s="134"/>
      <c r="F624" s="135"/>
      <c r="G624" s="136"/>
      <c r="L624" s="67" t="str">
        <f t="shared" si="27"/>
        <v/>
      </c>
      <c r="M624" s="67" t="str">
        <f t="shared" si="29"/>
        <v/>
      </c>
      <c r="N624" s="67" t="str">
        <f t="shared" si="28"/>
        <v/>
      </c>
    </row>
    <row r="625" spans="1:14">
      <c r="A625" s="133"/>
      <c r="B625" s="134"/>
      <c r="C625" s="134"/>
      <c r="D625" s="134"/>
      <c r="E625" s="134"/>
      <c r="F625" s="135"/>
      <c r="G625" s="136"/>
      <c r="L625" s="67" t="str">
        <f t="shared" si="27"/>
        <v/>
      </c>
      <c r="M625" s="67" t="str">
        <f t="shared" si="29"/>
        <v/>
      </c>
      <c r="N625" s="67" t="str">
        <f t="shared" si="28"/>
        <v/>
      </c>
    </row>
    <row r="626" spans="1:14">
      <c r="A626" s="133"/>
      <c r="B626" s="134"/>
      <c r="C626" s="134"/>
      <c r="D626" s="134"/>
      <c r="E626" s="134"/>
      <c r="F626" s="135"/>
      <c r="G626" s="136"/>
      <c r="L626" s="67" t="str">
        <f t="shared" si="27"/>
        <v/>
      </c>
      <c r="M626" s="67" t="str">
        <f t="shared" si="29"/>
        <v/>
      </c>
      <c r="N626" s="67" t="str">
        <f t="shared" si="28"/>
        <v/>
      </c>
    </row>
    <row r="627" spans="1:14">
      <c r="A627" s="133"/>
      <c r="B627" s="134"/>
      <c r="C627" s="134"/>
      <c r="D627" s="134"/>
      <c r="E627" s="134"/>
      <c r="F627" s="135"/>
      <c r="G627" s="136"/>
      <c r="L627" s="67" t="str">
        <f t="shared" si="27"/>
        <v/>
      </c>
      <c r="M627" s="67" t="str">
        <f t="shared" si="29"/>
        <v/>
      </c>
      <c r="N627" s="67" t="str">
        <f t="shared" si="28"/>
        <v/>
      </c>
    </row>
    <row r="628" spans="1:14">
      <c r="A628" s="133"/>
      <c r="B628" s="134"/>
      <c r="C628" s="134"/>
      <c r="D628" s="134"/>
      <c r="E628" s="134"/>
      <c r="F628" s="135"/>
      <c r="G628" s="136"/>
      <c r="L628" s="67" t="str">
        <f t="shared" si="27"/>
        <v/>
      </c>
      <c r="M628" s="67" t="str">
        <f t="shared" si="29"/>
        <v/>
      </c>
      <c r="N628" s="67" t="str">
        <f t="shared" si="28"/>
        <v/>
      </c>
    </row>
    <row r="629" spans="1:14">
      <c r="A629" s="133"/>
      <c r="B629" s="134"/>
      <c r="C629" s="134"/>
      <c r="D629" s="134"/>
      <c r="E629" s="134"/>
      <c r="F629" s="135"/>
      <c r="G629" s="136"/>
      <c r="L629" s="67" t="str">
        <f t="shared" si="27"/>
        <v/>
      </c>
      <c r="M629" s="67" t="str">
        <f t="shared" si="29"/>
        <v/>
      </c>
      <c r="N629" s="67" t="str">
        <f t="shared" si="28"/>
        <v/>
      </c>
    </row>
    <row r="630" spans="1:14">
      <c r="A630" s="133"/>
      <c r="B630" s="134"/>
      <c r="C630" s="134"/>
      <c r="D630" s="134"/>
      <c r="E630" s="134"/>
      <c r="F630" s="135"/>
      <c r="G630" s="136"/>
      <c r="L630" s="67" t="str">
        <f t="shared" si="27"/>
        <v/>
      </c>
      <c r="M630" s="67" t="str">
        <f t="shared" si="29"/>
        <v/>
      </c>
      <c r="N630" s="67" t="str">
        <f t="shared" si="28"/>
        <v/>
      </c>
    </row>
    <row r="631" spans="1:14">
      <c r="A631" s="133"/>
      <c r="B631" s="134"/>
      <c r="C631" s="134"/>
      <c r="D631" s="134"/>
      <c r="E631" s="134"/>
      <c r="F631" s="135"/>
      <c r="G631" s="136"/>
      <c r="L631" s="67" t="str">
        <f t="shared" si="27"/>
        <v/>
      </c>
      <c r="M631" s="67" t="str">
        <f t="shared" si="29"/>
        <v/>
      </c>
      <c r="N631" s="67" t="str">
        <f t="shared" si="28"/>
        <v/>
      </c>
    </row>
    <row r="632" spans="1:14">
      <c r="A632" s="133"/>
      <c r="B632" s="134"/>
      <c r="C632" s="134"/>
      <c r="D632" s="134"/>
      <c r="E632" s="134"/>
      <c r="F632" s="135"/>
      <c r="G632" s="136"/>
      <c r="L632" s="67" t="str">
        <f t="shared" si="27"/>
        <v/>
      </c>
      <c r="M632" s="67" t="str">
        <f t="shared" si="29"/>
        <v/>
      </c>
      <c r="N632" s="67" t="str">
        <f t="shared" si="28"/>
        <v/>
      </c>
    </row>
    <row r="633" spans="1:14">
      <c r="A633" s="133"/>
      <c r="B633" s="134"/>
      <c r="C633" s="134"/>
      <c r="D633" s="134"/>
      <c r="E633" s="134"/>
      <c r="F633" s="135"/>
      <c r="G633" s="136"/>
      <c r="L633" s="67" t="str">
        <f t="shared" si="27"/>
        <v/>
      </c>
      <c r="M633" s="67" t="str">
        <f t="shared" si="29"/>
        <v/>
      </c>
      <c r="N633" s="67" t="str">
        <f t="shared" si="28"/>
        <v/>
      </c>
    </row>
    <row r="634" spans="1:14">
      <c r="A634" s="133"/>
      <c r="B634" s="134"/>
      <c r="C634" s="134"/>
      <c r="D634" s="134"/>
      <c r="E634" s="134"/>
      <c r="F634" s="135"/>
      <c r="G634" s="136"/>
      <c r="L634" s="67" t="str">
        <f t="shared" si="27"/>
        <v/>
      </c>
      <c r="M634" s="67" t="str">
        <f t="shared" si="29"/>
        <v/>
      </c>
      <c r="N634" s="67" t="str">
        <f t="shared" si="28"/>
        <v/>
      </c>
    </row>
    <row r="635" spans="1:14">
      <c r="A635" s="133"/>
      <c r="B635" s="134"/>
      <c r="C635" s="134"/>
      <c r="D635" s="134"/>
      <c r="E635" s="134"/>
      <c r="F635" s="135"/>
      <c r="G635" s="136"/>
      <c r="L635" s="67" t="str">
        <f t="shared" si="27"/>
        <v/>
      </c>
      <c r="M635" s="67" t="str">
        <f t="shared" si="29"/>
        <v/>
      </c>
      <c r="N635" s="67" t="str">
        <f t="shared" si="28"/>
        <v/>
      </c>
    </row>
    <row r="636" spans="1:14">
      <c r="A636" s="133"/>
      <c r="B636" s="134"/>
      <c r="C636" s="134"/>
      <c r="D636" s="134"/>
      <c r="E636" s="134"/>
      <c r="F636" s="135"/>
      <c r="G636" s="136"/>
      <c r="L636" s="67" t="str">
        <f t="shared" si="27"/>
        <v/>
      </c>
      <c r="M636" s="67" t="str">
        <f t="shared" si="29"/>
        <v/>
      </c>
      <c r="N636" s="67" t="str">
        <f t="shared" si="28"/>
        <v/>
      </c>
    </row>
    <row r="637" spans="1:14">
      <c r="A637" s="133"/>
      <c r="B637" s="134"/>
      <c r="C637" s="134"/>
      <c r="D637" s="134"/>
      <c r="E637" s="134"/>
      <c r="F637" s="135"/>
      <c r="G637" s="136"/>
      <c r="L637" s="67" t="str">
        <f t="shared" si="27"/>
        <v/>
      </c>
      <c r="M637" s="67" t="str">
        <f t="shared" si="29"/>
        <v/>
      </c>
      <c r="N637" s="67" t="str">
        <f t="shared" si="28"/>
        <v/>
      </c>
    </row>
    <row r="638" spans="1:14">
      <c r="A638" s="133"/>
      <c r="B638" s="134"/>
      <c r="C638" s="134"/>
      <c r="D638" s="134"/>
      <c r="E638" s="134"/>
      <c r="F638" s="135"/>
      <c r="G638" s="136"/>
      <c r="L638" s="67" t="str">
        <f t="shared" si="27"/>
        <v/>
      </c>
      <c r="M638" s="67" t="str">
        <f t="shared" si="29"/>
        <v/>
      </c>
      <c r="N638" s="67" t="str">
        <f t="shared" si="28"/>
        <v/>
      </c>
    </row>
    <row r="639" spans="1:14">
      <c r="A639" s="133"/>
      <c r="B639" s="134"/>
      <c r="C639" s="134"/>
      <c r="D639" s="134"/>
      <c r="E639" s="134"/>
      <c r="F639" s="135"/>
      <c r="G639" s="136"/>
      <c r="L639" s="67" t="str">
        <f t="shared" si="27"/>
        <v/>
      </c>
      <c r="M639" s="67" t="str">
        <f t="shared" si="29"/>
        <v/>
      </c>
      <c r="N639" s="67" t="str">
        <f t="shared" si="28"/>
        <v/>
      </c>
    </row>
    <row r="640" spans="1:14">
      <c r="A640" s="133"/>
      <c r="B640" s="134"/>
      <c r="C640" s="134"/>
      <c r="D640" s="134"/>
      <c r="E640" s="134"/>
      <c r="F640" s="135"/>
      <c r="G640" s="136"/>
      <c r="L640" s="67" t="str">
        <f t="shared" si="27"/>
        <v/>
      </c>
      <c r="M640" s="67" t="str">
        <f t="shared" si="29"/>
        <v/>
      </c>
      <c r="N640" s="67" t="str">
        <f t="shared" si="28"/>
        <v/>
      </c>
    </row>
    <row r="641" spans="1:14">
      <c r="A641" s="133"/>
      <c r="B641" s="134"/>
      <c r="C641" s="134"/>
      <c r="D641" s="134"/>
      <c r="E641" s="134"/>
      <c r="F641" s="135"/>
      <c r="G641" s="136"/>
      <c r="L641" s="67" t="str">
        <f t="shared" si="27"/>
        <v/>
      </c>
      <c r="M641" s="67" t="str">
        <f t="shared" si="29"/>
        <v/>
      </c>
      <c r="N641" s="67" t="str">
        <f t="shared" si="28"/>
        <v/>
      </c>
    </row>
    <row r="642" spans="1:14">
      <c r="A642" s="133"/>
      <c r="B642" s="134"/>
      <c r="C642" s="134"/>
      <c r="D642" s="134"/>
      <c r="E642" s="134"/>
      <c r="F642" s="135"/>
      <c r="G642" s="136"/>
      <c r="L642" s="67" t="str">
        <f t="shared" si="27"/>
        <v/>
      </c>
      <c r="M642" s="67" t="str">
        <f t="shared" si="29"/>
        <v/>
      </c>
      <c r="N642" s="67" t="str">
        <f t="shared" si="28"/>
        <v/>
      </c>
    </row>
    <row r="643" spans="1:14">
      <c r="A643" s="133"/>
      <c r="B643" s="134"/>
      <c r="C643" s="134"/>
      <c r="D643" s="134"/>
      <c r="E643" s="134"/>
      <c r="F643" s="135"/>
      <c r="G643" s="136"/>
      <c r="L643" s="67" t="str">
        <f t="shared" ref="L643:L706" si="30">IF(E643="","",LOGNORMDIST(E643,J$10,J$11))</f>
        <v/>
      </c>
      <c r="M643" s="67" t="str">
        <f t="shared" si="29"/>
        <v/>
      </c>
      <c r="N643" s="67" t="str">
        <f t="shared" ref="N643:N706" si="31">IF(L643="","",POWER(F643-M643,2) / M643)</f>
        <v/>
      </c>
    </row>
    <row r="644" spans="1:14">
      <c r="A644" s="133"/>
      <c r="B644" s="134"/>
      <c r="C644" s="134"/>
      <c r="D644" s="134"/>
      <c r="E644" s="134"/>
      <c r="F644" s="135"/>
      <c r="G644" s="136"/>
      <c r="L644" s="67" t="str">
        <f t="shared" si="30"/>
        <v/>
      </c>
      <c r="M644" s="67" t="str">
        <f t="shared" ref="M644:M707" si="32">IF(L644="","",(L644-L643)*J$3)</f>
        <v/>
      </c>
      <c r="N644" s="67" t="str">
        <f t="shared" si="31"/>
        <v/>
      </c>
    </row>
    <row r="645" spans="1:14">
      <c r="A645" s="133"/>
      <c r="B645" s="134"/>
      <c r="C645" s="134"/>
      <c r="D645" s="134"/>
      <c r="E645" s="134"/>
      <c r="F645" s="135"/>
      <c r="G645" s="136"/>
      <c r="L645" s="67" t="str">
        <f t="shared" si="30"/>
        <v/>
      </c>
      <c r="M645" s="67" t="str">
        <f t="shared" si="32"/>
        <v/>
      </c>
      <c r="N645" s="67" t="str">
        <f t="shared" si="31"/>
        <v/>
      </c>
    </row>
    <row r="646" spans="1:14">
      <c r="A646" s="133"/>
      <c r="B646" s="134"/>
      <c r="C646" s="134"/>
      <c r="D646" s="134"/>
      <c r="E646" s="134"/>
      <c r="F646" s="135"/>
      <c r="G646" s="136"/>
      <c r="L646" s="67" t="str">
        <f t="shared" si="30"/>
        <v/>
      </c>
      <c r="M646" s="67" t="str">
        <f t="shared" si="32"/>
        <v/>
      </c>
      <c r="N646" s="67" t="str">
        <f t="shared" si="31"/>
        <v/>
      </c>
    </row>
    <row r="647" spans="1:14">
      <c r="A647" s="133"/>
      <c r="B647" s="134"/>
      <c r="C647" s="134"/>
      <c r="D647" s="134"/>
      <c r="E647" s="134"/>
      <c r="F647" s="135"/>
      <c r="G647" s="136"/>
      <c r="L647" s="67" t="str">
        <f t="shared" si="30"/>
        <v/>
      </c>
      <c r="M647" s="67" t="str">
        <f t="shared" si="32"/>
        <v/>
      </c>
      <c r="N647" s="67" t="str">
        <f t="shared" si="31"/>
        <v/>
      </c>
    </row>
    <row r="648" spans="1:14">
      <c r="A648" s="133"/>
      <c r="B648" s="134"/>
      <c r="C648" s="134"/>
      <c r="D648" s="134"/>
      <c r="E648" s="134"/>
      <c r="F648" s="135"/>
      <c r="G648" s="136"/>
      <c r="L648" s="67" t="str">
        <f t="shared" si="30"/>
        <v/>
      </c>
      <c r="M648" s="67" t="str">
        <f t="shared" si="32"/>
        <v/>
      </c>
      <c r="N648" s="67" t="str">
        <f t="shared" si="31"/>
        <v/>
      </c>
    </row>
    <row r="649" spans="1:14">
      <c r="A649" s="133"/>
      <c r="B649" s="134"/>
      <c r="C649" s="134"/>
      <c r="D649" s="134"/>
      <c r="E649" s="134"/>
      <c r="F649" s="135"/>
      <c r="G649" s="136"/>
      <c r="L649" s="67" t="str">
        <f t="shared" si="30"/>
        <v/>
      </c>
      <c r="M649" s="67" t="str">
        <f t="shared" si="32"/>
        <v/>
      </c>
      <c r="N649" s="67" t="str">
        <f t="shared" si="31"/>
        <v/>
      </c>
    </row>
    <row r="650" spans="1:14">
      <c r="A650" s="133"/>
      <c r="B650" s="134"/>
      <c r="C650" s="134"/>
      <c r="D650" s="134"/>
      <c r="E650" s="134"/>
      <c r="F650" s="135"/>
      <c r="G650" s="136"/>
      <c r="L650" s="67" t="str">
        <f t="shared" si="30"/>
        <v/>
      </c>
      <c r="M650" s="67" t="str">
        <f t="shared" si="32"/>
        <v/>
      </c>
      <c r="N650" s="67" t="str">
        <f t="shared" si="31"/>
        <v/>
      </c>
    </row>
    <row r="651" spans="1:14">
      <c r="A651" s="133"/>
      <c r="B651" s="134"/>
      <c r="C651" s="134"/>
      <c r="D651" s="134"/>
      <c r="E651" s="134"/>
      <c r="F651" s="135"/>
      <c r="G651" s="136"/>
      <c r="L651" s="67" t="str">
        <f t="shared" si="30"/>
        <v/>
      </c>
      <c r="M651" s="67" t="str">
        <f t="shared" si="32"/>
        <v/>
      </c>
      <c r="N651" s="67" t="str">
        <f t="shared" si="31"/>
        <v/>
      </c>
    </row>
    <row r="652" spans="1:14">
      <c r="A652" s="133"/>
      <c r="B652" s="134"/>
      <c r="C652" s="134"/>
      <c r="D652" s="134"/>
      <c r="E652" s="134"/>
      <c r="F652" s="135"/>
      <c r="G652" s="136"/>
      <c r="L652" s="67" t="str">
        <f t="shared" si="30"/>
        <v/>
      </c>
      <c r="M652" s="67" t="str">
        <f t="shared" si="32"/>
        <v/>
      </c>
      <c r="N652" s="67" t="str">
        <f t="shared" si="31"/>
        <v/>
      </c>
    </row>
    <row r="653" spans="1:14">
      <c r="A653" s="133"/>
      <c r="B653" s="134"/>
      <c r="C653" s="134"/>
      <c r="D653" s="134"/>
      <c r="E653" s="134"/>
      <c r="F653" s="135"/>
      <c r="G653" s="136"/>
      <c r="L653" s="67" t="str">
        <f t="shared" si="30"/>
        <v/>
      </c>
      <c r="M653" s="67" t="str">
        <f t="shared" si="32"/>
        <v/>
      </c>
      <c r="N653" s="67" t="str">
        <f t="shared" si="31"/>
        <v/>
      </c>
    </row>
    <row r="654" spans="1:14">
      <c r="A654" s="133"/>
      <c r="B654" s="134"/>
      <c r="C654" s="134"/>
      <c r="D654" s="134"/>
      <c r="E654" s="134"/>
      <c r="F654" s="135"/>
      <c r="G654" s="136"/>
      <c r="L654" s="67" t="str">
        <f t="shared" si="30"/>
        <v/>
      </c>
      <c r="M654" s="67" t="str">
        <f t="shared" si="32"/>
        <v/>
      </c>
      <c r="N654" s="67" t="str">
        <f t="shared" si="31"/>
        <v/>
      </c>
    </row>
    <row r="655" spans="1:14">
      <c r="A655" s="133"/>
      <c r="B655" s="134"/>
      <c r="C655" s="134"/>
      <c r="D655" s="134"/>
      <c r="E655" s="134"/>
      <c r="F655" s="135"/>
      <c r="G655" s="136"/>
      <c r="L655" s="67" t="str">
        <f t="shared" si="30"/>
        <v/>
      </c>
      <c r="M655" s="67" t="str">
        <f t="shared" si="32"/>
        <v/>
      </c>
      <c r="N655" s="67" t="str">
        <f t="shared" si="31"/>
        <v/>
      </c>
    </row>
    <row r="656" spans="1:14">
      <c r="A656" s="133"/>
      <c r="B656" s="134"/>
      <c r="C656" s="134"/>
      <c r="D656" s="134"/>
      <c r="E656" s="134"/>
      <c r="F656" s="135"/>
      <c r="G656" s="136"/>
      <c r="L656" s="67" t="str">
        <f t="shared" si="30"/>
        <v/>
      </c>
      <c r="M656" s="67" t="str">
        <f t="shared" si="32"/>
        <v/>
      </c>
      <c r="N656" s="67" t="str">
        <f t="shared" si="31"/>
        <v/>
      </c>
    </row>
    <row r="657" spans="1:14">
      <c r="A657" s="133"/>
      <c r="B657" s="134"/>
      <c r="C657" s="134"/>
      <c r="D657" s="134"/>
      <c r="E657" s="134"/>
      <c r="F657" s="135"/>
      <c r="G657" s="136"/>
      <c r="L657" s="67" t="str">
        <f t="shared" si="30"/>
        <v/>
      </c>
      <c r="M657" s="67" t="str">
        <f t="shared" si="32"/>
        <v/>
      </c>
      <c r="N657" s="67" t="str">
        <f t="shared" si="31"/>
        <v/>
      </c>
    </row>
    <row r="658" spans="1:14">
      <c r="A658" s="133"/>
      <c r="B658" s="134"/>
      <c r="C658" s="134"/>
      <c r="D658" s="134"/>
      <c r="E658" s="134"/>
      <c r="F658" s="135"/>
      <c r="G658" s="136"/>
      <c r="L658" s="67" t="str">
        <f t="shared" si="30"/>
        <v/>
      </c>
      <c r="M658" s="67" t="str">
        <f t="shared" si="32"/>
        <v/>
      </c>
      <c r="N658" s="67" t="str">
        <f t="shared" si="31"/>
        <v/>
      </c>
    </row>
    <row r="659" spans="1:14">
      <c r="A659" s="133"/>
      <c r="B659" s="134"/>
      <c r="C659" s="134"/>
      <c r="D659" s="134"/>
      <c r="E659" s="134"/>
      <c r="F659" s="135"/>
      <c r="G659" s="136"/>
      <c r="L659" s="67" t="str">
        <f t="shared" si="30"/>
        <v/>
      </c>
      <c r="M659" s="67" t="str">
        <f t="shared" si="32"/>
        <v/>
      </c>
      <c r="N659" s="67" t="str">
        <f t="shared" si="31"/>
        <v/>
      </c>
    </row>
    <row r="660" spans="1:14">
      <c r="A660" s="133"/>
      <c r="B660" s="134"/>
      <c r="C660" s="134"/>
      <c r="D660" s="134"/>
      <c r="E660" s="134"/>
      <c r="F660" s="135"/>
      <c r="G660" s="136"/>
      <c r="L660" s="67" t="str">
        <f t="shared" si="30"/>
        <v/>
      </c>
      <c r="M660" s="67" t="str">
        <f t="shared" si="32"/>
        <v/>
      </c>
      <c r="N660" s="67" t="str">
        <f t="shared" si="31"/>
        <v/>
      </c>
    </row>
    <row r="661" spans="1:14">
      <c r="A661" s="133"/>
      <c r="B661" s="134"/>
      <c r="C661" s="134"/>
      <c r="D661" s="134"/>
      <c r="E661" s="134"/>
      <c r="F661" s="135"/>
      <c r="G661" s="136"/>
      <c r="L661" s="67" t="str">
        <f t="shared" si="30"/>
        <v/>
      </c>
      <c r="M661" s="67" t="str">
        <f t="shared" si="32"/>
        <v/>
      </c>
      <c r="N661" s="67" t="str">
        <f t="shared" si="31"/>
        <v/>
      </c>
    </row>
    <row r="662" spans="1:14">
      <c r="A662" s="133"/>
      <c r="B662" s="134"/>
      <c r="C662" s="134"/>
      <c r="D662" s="134"/>
      <c r="E662" s="134"/>
      <c r="F662" s="135"/>
      <c r="G662" s="136"/>
      <c r="L662" s="67" t="str">
        <f t="shared" si="30"/>
        <v/>
      </c>
      <c r="M662" s="67" t="str">
        <f t="shared" si="32"/>
        <v/>
      </c>
      <c r="N662" s="67" t="str">
        <f t="shared" si="31"/>
        <v/>
      </c>
    </row>
    <row r="663" spans="1:14">
      <c r="A663" s="133"/>
      <c r="B663" s="134"/>
      <c r="C663" s="134"/>
      <c r="D663" s="134"/>
      <c r="E663" s="134"/>
      <c r="F663" s="135"/>
      <c r="G663" s="136"/>
      <c r="L663" s="67" t="str">
        <f t="shared" si="30"/>
        <v/>
      </c>
      <c r="M663" s="67" t="str">
        <f t="shared" si="32"/>
        <v/>
      </c>
      <c r="N663" s="67" t="str">
        <f t="shared" si="31"/>
        <v/>
      </c>
    </row>
    <row r="664" spans="1:14">
      <c r="A664" s="133"/>
      <c r="B664" s="134"/>
      <c r="C664" s="134"/>
      <c r="D664" s="134"/>
      <c r="E664" s="134"/>
      <c r="F664" s="135"/>
      <c r="G664" s="136"/>
      <c r="L664" s="67" t="str">
        <f t="shared" si="30"/>
        <v/>
      </c>
      <c r="M664" s="67" t="str">
        <f t="shared" si="32"/>
        <v/>
      </c>
      <c r="N664" s="67" t="str">
        <f t="shared" si="31"/>
        <v/>
      </c>
    </row>
    <row r="665" spans="1:14">
      <c r="A665" s="133"/>
      <c r="B665" s="134"/>
      <c r="C665" s="134"/>
      <c r="D665" s="134"/>
      <c r="E665" s="134"/>
      <c r="F665" s="135"/>
      <c r="G665" s="136"/>
      <c r="L665" s="67" t="str">
        <f t="shared" si="30"/>
        <v/>
      </c>
      <c r="M665" s="67" t="str">
        <f t="shared" si="32"/>
        <v/>
      </c>
      <c r="N665" s="67" t="str">
        <f t="shared" si="31"/>
        <v/>
      </c>
    </row>
    <row r="666" spans="1:14">
      <c r="A666" s="133"/>
      <c r="B666" s="134"/>
      <c r="C666" s="134"/>
      <c r="D666" s="134"/>
      <c r="E666" s="134"/>
      <c r="F666" s="135"/>
      <c r="G666" s="136"/>
      <c r="L666" s="67" t="str">
        <f t="shared" si="30"/>
        <v/>
      </c>
      <c r="M666" s="67" t="str">
        <f t="shared" si="32"/>
        <v/>
      </c>
      <c r="N666" s="67" t="str">
        <f t="shared" si="31"/>
        <v/>
      </c>
    </row>
    <row r="667" spans="1:14">
      <c r="A667" s="133"/>
      <c r="B667" s="134"/>
      <c r="C667" s="134"/>
      <c r="D667" s="134"/>
      <c r="E667" s="134"/>
      <c r="F667" s="135"/>
      <c r="G667" s="136"/>
      <c r="L667" s="67" t="str">
        <f t="shared" si="30"/>
        <v/>
      </c>
      <c r="M667" s="67" t="str">
        <f t="shared" si="32"/>
        <v/>
      </c>
      <c r="N667" s="67" t="str">
        <f t="shared" si="31"/>
        <v/>
      </c>
    </row>
    <row r="668" spans="1:14">
      <c r="A668" s="133"/>
      <c r="B668" s="134"/>
      <c r="C668" s="134"/>
      <c r="D668" s="134"/>
      <c r="E668" s="134"/>
      <c r="F668" s="135"/>
      <c r="G668" s="136"/>
      <c r="L668" s="67" t="str">
        <f t="shared" si="30"/>
        <v/>
      </c>
      <c r="M668" s="67" t="str">
        <f t="shared" si="32"/>
        <v/>
      </c>
      <c r="N668" s="67" t="str">
        <f t="shared" si="31"/>
        <v/>
      </c>
    </row>
    <row r="669" spans="1:14">
      <c r="A669" s="133"/>
      <c r="B669" s="134"/>
      <c r="C669" s="134"/>
      <c r="D669" s="134"/>
      <c r="E669" s="134"/>
      <c r="F669" s="135"/>
      <c r="G669" s="136"/>
      <c r="L669" s="67" t="str">
        <f t="shared" si="30"/>
        <v/>
      </c>
      <c r="M669" s="67" t="str">
        <f t="shared" si="32"/>
        <v/>
      </c>
      <c r="N669" s="67" t="str">
        <f t="shared" si="31"/>
        <v/>
      </c>
    </row>
    <row r="670" spans="1:14">
      <c r="A670" s="133"/>
      <c r="B670" s="134"/>
      <c r="C670" s="134"/>
      <c r="D670" s="134"/>
      <c r="E670" s="134"/>
      <c r="F670" s="135"/>
      <c r="G670" s="136"/>
      <c r="L670" s="67" t="str">
        <f t="shared" si="30"/>
        <v/>
      </c>
      <c r="M670" s="67" t="str">
        <f t="shared" si="32"/>
        <v/>
      </c>
      <c r="N670" s="67" t="str">
        <f t="shared" si="31"/>
        <v/>
      </c>
    </row>
    <row r="671" spans="1:14">
      <c r="A671" s="133"/>
      <c r="B671" s="134"/>
      <c r="C671" s="134"/>
      <c r="D671" s="134"/>
      <c r="E671" s="134"/>
      <c r="F671" s="135"/>
      <c r="G671" s="136"/>
      <c r="L671" s="67" t="str">
        <f t="shared" si="30"/>
        <v/>
      </c>
      <c r="M671" s="67" t="str">
        <f t="shared" si="32"/>
        <v/>
      </c>
      <c r="N671" s="67" t="str">
        <f t="shared" si="31"/>
        <v/>
      </c>
    </row>
    <row r="672" spans="1:14">
      <c r="A672" s="133"/>
      <c r="B672" s="134"/>
      <c r="C672" s="134"/>
      <c r="D672" s="134"/>
      <c r="E672" s="134"/>
      <c r="F672" s="135"/>
      <c r="G672" s="136"/>
      <c r="L672" s="67" t="str">
        <f t="shared" si="30"/>
        <v/>
      </c>
      <c r="M672" s="67" t="str">
        <f t="shared" si="32"/>
        <v/>
      </c>
      <c r="N672" s="67" t="str">
        <f t="shared" si="31"/>
        <v/>
      </c>
    </row>
    <row r="673" spans="1:14">
      <c r="A673" s="133"/>
      <c r="B673" s="134"/>
      <c r="C673" s="134"/>
      <c r="D673" s="134"/>
      <c r="E673" s="134"/>
      <c r="F673" s="135"/>
      <c r="G673" s="136"/>
      <c r="L673" s="67" t="str">
        <f t="shared" si="30"/>
        <v/>
      </c>
      <c r="M673" s="67" t="str">
        <f t="shared" si="32"/>
        <v/>
      </c>
      <c r="N673" s="67" t="str">
        <f t="shared" si="31"/>
        <v/>
      </c>
    </row>
    <row r="674" spans="1:14">
      <c r="A674" s="133"/>
      <c r="B674" s="134"/>
      <c r="C674" s="134"/>
      <c r="D674" s="134"/>
      <c r="E674" s="134"/>
      <c r="F674" s="135"/>
      <c r="G674" s="136"/>
      <c r="L674" s="67" t="str">
        <f t="shared" si="30"/>
        <v/>
      </c>
      <c r="M674" s="67" t="str">
        <f t="shared" si="32"/>
        <v/>
      </c>
      <c r="N674" s="67" t="str">
        <f t="shared" si="31"/>
        <v/>
      </c>
    </row>
    <row r="675" spans="1:14">
      <c r="A675" s="133"/>
      <c r="B675" s="134"/>
      <c r="C675" s="134"/>
      <c r="D675" s="134"/>
      <c r="E675" s="134"/>
      <c r="F675" s="135"/>
      <c r="G675" s="136"/>
      <c r="L675" s="67" t="str">
        <f t="shared" si="30"/>
        <v/>
      </c>
      <c r="M675" s="67" t="str">
        <f t="shared" si="32"/>
        <v/>
      </c>
      <c r="N675" s="67" t="str">
        <f t="shared" si="31"/>
        <v/>
      </c>
    </row>
    <row r="676" spans="1:14">
      <c r="A676" s="133"/>
      <c r="B676" s="134"/>
      <c r="C676" s="134"/>
      <c r="D676" s="134"/>
      <c r="E676" s="134"/>
      <c r="F676" s="135"/>
      <c r="G676" s="136"/>
      <c r="L676" s="67" t="str">
        <f t="shared" si="30"/>
        <v/>
      </c>
      <c r="M676" s="67" t="str">
        <f t="shared" si="32"/>
        <v/>
      </c>
      <c r="N676" s="67" t="str">
        <f t="shared" si="31"/>
        <v/>
      </c>
    </row>
    <row r="677" spans="1:14">
      <c r="A677" s="133"/>
      <c r="B677" s="134"/>
      <c r="C677" s="134"/>
      <c r="D677" s="134"/>
      <c r="E677" s="134"/>
      <c r="F677" s="135"/>
      <c r="G677" s="136"/>
      <c r="L677" s="67" t="str">
        <f t="shared" si="30"/>
        <v/>
      </c>
      <c r="M677" s="67" t="str">
        <f t="shared" si="32"/>
        <v/>
      </c>
      <c r="N677" s="67" t="str">
        <f t="shared" si="31"/>
        <v/>
      </c>
    </row>
    <row r="678" spans="1:14">
      <c r="A678" s="133"/>
      <c r="B678" s="134"/>
      <c r="C678" s="134"/>
      <c r="D678" s="134"/>
      <c r="E678" s="134"/>
      <c r="F678" s="135"/>
      <c r="G678" s="136"/>
      <c r="L678" s="67" t="str">
        <f t="shared" si="30"/>
        <v/>
      </c>
      <c r="M678" s="67" t="str">
        <f t="shared" si="32"/>
        <v/>
      </c>
      <c r="N678" s="67" t="str">
        <f t="shared" si="31"/>
        <v/>
      </c>
    </row>
    <row r="679" spans="1:14">
      <c r="A679" s="133"/>
      <c r="B679" s="134"/>
      <c r="C679" s="134"/>
      <c r="D679" s="134"/>
      <c r="E679" s="134"/>
      <c r="F679" s="135"/>
      <c r="G679" s="136"/>
      <c r="L679" s="67" t="str">
        <f t="shared" si="30"/>
        <v/>
      </c>
      <c r="M679" s="67" t="str">
        <f t="shared" si="32"/>
        <v/>
      </c>
      <c r="N679" s="67" t="str">
        <f t="shared" si="31"/>
        <v/>
      </c>
    </row>
    <row r="680" spans="1:14">
      <c r="A680" s="133"/>
      <c r="B680" s="134"/>
      <c r="C680" s="134"/>
      <c r="D680" s="134"/>
      <c r="E680" s="134"/>
      <c r="F680" s="135"/>
      <c r="G680" s="136"/>
      <c r="L680" s="67" t="str">
        <f t="shared" si="30"/>
        <v/>
      </c>
      <c r="M680" s="67" t="str">
        <f t="shared" si="32"/>
        <v/>
      </c>
      <c r="N680" s="67" t="str">
        <f t="shared" si="31"/>
        <v/>
      </c>
    </row>
    <row r="681" spans="1:14">
      <c r="A681" s="133"/>
      <c r="B681" s="134"/>
      <c r="C681" s="134"/>
      <c r="D681" s="134"/>
      <c r="E681" s="134"/>
      <c r="F681" s="135"/>
      <c r="G681" s="136"/>
      <c r="L681" s="67" t="str">
        <f t="shared" si="30"/>
        <v/>
      </c>
      <c r="M681" s="67" t="str">
        <f t="shared" si="32"/>
        <v/>
      </c>
      <c r="N681" s="67" t="str">
        <f t="shared" si="31"/>
        <v/>
      </c>
    </row>
    <row r="682" spans="1:14">
      <c r="A682" s="133"/>
      <c r="B682" s="134"/>
      <c r="C682" s="134"/>
      <c r="D682" s="134"/>
      <c r="E682" s="134"/>
      <c r="F682" s="135"/>
      <c r="G682" s="136"/>
      <c r="L682" s="67" t="str">
        <f t="shared" si="30"/>
        <v/>
      </c>
      <c r="M682" s="67" t="str">
        <f t="shared" si="32"/>
        <v/>
      </c>
      <c r="N682" s="67" t="str">
        <f t="shared" si="31"/>
        <v/>
      </c>
    </row>
    <row r="683" spans="1:14">
      <c r="A683" s="133"/>
      <c r="B683" s="134"/>
      <c r="C683" s="134"/>
      <c r="D683" s="134"/>
      <c r="E683" s="134"/>
      <c r="F683" s="135"/>
      <c r="G683" s="136"/>
      <c r="L683" s="67" t="str">
        <f t="shared" si="30"/>
        <v/>
      </c>
      <c r="M683" s="67" t="str">
        <f t="shared" si="32"/>
        <v/>
      </c>
      <c r="N683" s="67" t="str">
        <f t="shared" si="31"/>
        <v/>
      </c>
    </row>
    <row r="684" spans="1:14">
      <c r="A684" s="133"/>
      <c r="B684" s="134"/>
      <c r="C684" s="134"/>
      <c r="D684" s="134"/>
      <c r="E684" s="134"/>
      <c r="F684" s="135"/>
      <c r="G684" s="136"/>
      <c r="L684" s="67" t="str">
        <f t="shared" si="30"/>
        <v/>
      </c>
      <c r="M684" s="67" t="str">
        <f t="shared" si="32"/>
        <v/>
      </c>
      <c r="N684" s="67" t="str">
        <f t="shared" si="31"/>
        <v/>
      </c>
    </row>
    <row r="685" spans="1:14">
      <c r="A685" s="133"/>
      <c r="B685" s="134"/>
      <c r="C685" s="134"/>
      <c r="D685" s="134"/>
      <c r="E685" s="134"/>
      <c r="F685" s="135"/>
      <c r="G685" s="136"/>
      <c r="L685" s="67" t="str">
        <f t="shared" si="30"/>
        <v/>
      </c>
      <c r="M685" s="67" t="str">
        <f t="shared" si="32"/>
        <v/>
      </c>
      <c r="N685" s="67" t="str">
        <f t="shared" si="31"/>
        <v/>
      </c>
    </row>
    <row r="686" spans="1:14">
      <c r="A686" s="133"/>
      <c r="B686" s="134"/>
      <c r="C686" s="134"/>
      <c r="D686" s="134"/>
      <c r="E686" s="134"/>
      <c r="F686" s="135"/>
      <c r="G686" s="136"/>
      <c r="L686" s="67" t="str">
        <f t="shared" si="30"/>
        <v/>
      </c>
      <c r="M686" s="67" t="str">
        <f t="shared" si="32"/>
        <v/>
      </c>
      <c r="N686" s="67" t="str">
        <f t="shared" si="31"/>
        <v/>
      </c>
    </row>
    <row r="687" spans="1:14">
      <c r="A687" s="133"/>
      <c r="B687" s="134"/>
      <c r="C687" s="134"/>
      <c r="D687" s="134"/>
      <c r="E687" s="134"/>
      <c r="F687" s="135"/>
      <c r="G687" s="136"/>
      <c r="L687" s="67" t="str">
        <f t="shared" si="30"/>
        <v/>
      </c>
      <c r="M687" s="67" t="str">
        <f t="shared" si="32"/>
        <v/>
      </c>
      <c r="N687" s="67" t="str">
        <f t="shared" si="31"/>
        <v/>
      </c>
    </row>
    <row r="688" spans="1:14">
      <c r="A688" s="133"/>
      <c r="B688" s="134"/>
      <c r="C688" s="134"/>
      <c r="D688" s="134"/>
      <c r="E688" s="134"/>
      <c r="F688" s="135"/>
      <c r="G688" s="136"/>
      <c r="L688" s="67" t="str">
        <f t="shared" si="30"/>
        <v/>
      </c>
      <c r="M688" s="67" t="str">
        <f t="shared" si="32"/>
        <v/>
      </c>
      <c r="N688" s="67" t="str">
        <f t="shared" si="31"/>
        <v/>
      </c>
    </row>
    <row r="689" spans="1:14">
      <c r="A689" s="133"/>
      <c r="B689" s="134"/>
      <c r="C689" s="134"/>
      <c r="D689" s="134"/>
      <c r="E689" s="134"/>
      <c r="F689" s="135"/>
      <c r="G689" s="136"/>
      <c r="L689" s="67" t="str">
        <f t="shared" si="30"/>
        <v/>
      </c>
      <c r="M689" s="67" t="str">
        <f t="shared" si="32"/>
        <v/>
      </c>
      <c r="N689" s="67" t="str">
        <f t="shared" si="31"/>
        <v/>
      </c>
    </row>
    <row r="690" spans="1:14">
      <c r="A690" s="133"/>
      <c r="B690" s="134"/>
      <c r="C690" s="134"/>
      <c r="D690" s="134"/>
      <c r="E690" s="134"/>
      <c r="F690" s="135"/>
      <c r="G690" s="136"/>
      <c r="L690" s="67" t="str">
        <f t="shared" si="30"/>
        <v/>
      </c>
      <c r="M690" s="67" t="str">
        <f t="shared" si="32"/>
        <v/>
      </c>
      <c r="N690" s="67" t="str">
        <f t="shared" si="31"/>
        <v/>
      </c>
    </row>
    <row r="691" spans="1:14">
      <c r="A691" s="133"/>
      <c r="B691" s="134"/>
      <c r="C691" s="134"/>
      <c r="D691" s="134"/>
      <c r="E691" s="134"/>
      <c r="F691" s="135"/>
      <c r="G691" s="136"/>
      <c r="L691" s="67" t="str">
        <f t="shared" si="30"/>
        <v/>
      </c>
      <c r="M691" s="67" t="str">
        <f t="shared" si="32"/>
        <v/>
      </c>
      <c r="N691" s="67" t="str">
        <f t="shared" si="31"/>
        <v/>
      </c>
    </row>
    <row r="692" spans="1:14">
      <c r="A692" s="133"/>
      <c r="B692" s="134"/>
      <c r="C692" s="134"/>
      <c r="D692" s="134"/>
      <c r="E692" s="134"/>
      <c r="F692" s="135"/>
      <c r="G692" s="136"/>
      <c r="L692" s="67" t="str">
        <f t="shared" si="30"/>
        <v/>
      </c>
      <c r="M692" s="67" t="str">
        <f t="shared" si="32"/>
        <v/>
      </c>
      <c r="N692" s="67" t="str">
        <f t="shared" si="31"/>
        <v/>
      </c>
    </row>
    <row r="693" spans="1:14">
      <c r="A693" s="133"/>
      <c r="B693" s="134"/>
      <c r="C693" s="134"/>
      <c r="D693" s="134"/>
      <c r="E693" s="134"/>
      <c r="F693" s="135"/>
      <c r="G693" s="136"/>
      <c r="L693" s="67" t="str">
        <f t="shared" si="30"/>
        <v/>
      </c>
      <c r="M693" s="67" t="str">
        <f t="shared" si="32"/>
        <v/>
      </c>
      <c r="N693" s="67" t="str">
        <f t="shared" si="31"/>
        <v/>
      </c>
    </row>
    <row r="694" spans="1:14">
      <c r="A694" s="133"/>
      <c r="B694" s="134"/>
      <c r="C694" s="134"/>
      <c r="D694" s="134"/>
      <c r="E694" s="134"/>
      <c r="F694" s="135"/>
      <c r="G694" s="136"/>
      <c r="L694" s="67" t="str">
        <f t="shared" si="30"/>
        <v/>
      </c>
      <c r="M694" s="67" t="str">
        <f t="shared" si="32"/>
        <v/>
      </c>
      <c r="N694" s="67" t="str">
        <f t="shared" si="31"/>
        <v/>
      </c>
    </row>
    <row r="695" spans="1:14">
      <c r="A695" s="133"/>
      <c r="B695" s="134"/>
      <c r="C695" s="134"/>
      <c r="D695" s="134"/>
      <c r="E695" s="134"/>
      <c r="F695" s="135"/>
      <c r="G695" s="136"/>
      <c r="L695" s="67" t="str">
        <f t="shared" si="30"/>
        <v/>
      </c>
      <c r="M695" s="67" t="str">
        <f t="shared" si="32"/>
        <v/>
      </c>
      <c r="N695" s="67" t="str">
        <f t="shared" si="31"/>
        <v/>
      </c>
    </row>
    <row r="696" spans="1:14">
      <c r="A696" s="133"/>
      <c r="B696" s="134"/>
      <c r="C696" s="134"/>
      <c r="D696" s="134"/>
      <c r="E696" s="134"/>
      <c r="F696" s="135"/>
      <c r="G696" s="136"/>
      <c r="L696" s="67" t="str">
        <f t="shared" si="30"/>
        <v/>
      </c>
      <c r="M696" s="67" t="str">
        <f t="shared" si="32"/>
        <v/>
      </c>
      <c r="N696" s="67" t="str">
        <f t="shared" si="31"/>
        <v/>
      </c>
    </row>
    <row r="697" spans="1:14">
      <c r="A697" s="133"/>
      <c r="B697" s="134"/>
      <c r="C697" s="134"/>
      <c r="D697" s="134"/>
      <c r="E697" s="134"/>
      <c r="F697" s="135"/>
      <c r="G697" s="136"/>
      <c r="L697" s="67" t="str">
        <f t="shared" si="30"/>
        <v/>
      </c>
      <c r="M697" s="67" t="str">
        <f t="shared" si="32"/>
        <v/>
      </c>
      <c r="N697" s="67" t="str">
        <f t="shared" si="31"/>
        <v/>
      </c>
    </row>
    <row r="698" spans="1:14">
      <c r="A698" s="133"/>
      <c r="B698" s="134"/>
      <c r="C698" s="134"/>
      <c r="D698" s="134"/>
      <c r="E698" s="134"/>
      <c r="F698" s="135"/>
      <c r="G698" s="136"/>
      <c r="L698" s="67" t="str">
        <f t="shared" si="30"/>
        <v/>
      </c>
      <c r="M698" s="67" t="str">
        <f t="shared" si="32"/>
        <v/>
      </c>
      <c r="N698" s="67" t="str">
        <f t="shared" si="31"/>
        <v/>
      </c>
    </row>
    <row r="699" spans="1:14">
      <c r="A699" s="133"/>
      <c r="B699" s="134"/>
      <c r="C699" s="134"/>
      <c r="D699" s="134"/>
      <c r="E699" s="134"/>
      <c r="F699" s="135"/>
      <c r="G699" s="136"/>
      <c r="L699" s="67" t="str">
        <f t="shared" si="30"/>
        <v/>
      </c>
      <c r="M699" s="67" t="str">
        <f t="shared" si="32"/>
        <v/>
      </c>
      <c r="N699" s="67" t="str">
        <f t="shared" si="31"/>
        <v/>
      </c>
    </row>
    <row r="700" spans="1:14">
      <c r="A700" s="133"/>
      <c r="B700" s="134"/>
      <c r="C700" s="134"/>
      <c r="D700" s="134"/>
      <c r="E700" s="134"/>
      <c r="F700" s="135"/>
      <c r="G700" s="136"/>
      <c r="L700" s="67" t="str">
        <f t="shared" si="30"/>
        <v/>
      </c>
      <c r="M700" s="67" t="str">
        <f t="shared" si="32"/>
        <v/>
      </c>
      <c r="N700" s="67" t="str">
        <f t="shared" si="31"/>
        <v/>
      </c>
    </row>
    <row r="701" spans="1:14">
      <c r="A701" s="133"/>
      <c r="B701" s="134"/>
      <c r="C701" s="134"/>
      <c r="D701" s="134"/>
      <c r="E701" s="134"/>
      <c r="F701" s="135"/>
      <c r="G701" s="136"/>
      <c r="L701" s="67" t="str">
        <f t="shared" si="30"/>
        <v/>
      </c>
      <c r="M701" s="67" t="str">
        <f t="shared" si="32"/>
        <v/>
      </c>
      <c r="N701" s="67" t="str">
        <f t="shared" si="31"/>
        <v/>
      </c>
    </row>
    <row r="702" spans="1:14">
      <c r="A702" s="133"/>
      <c r="B702" s="134"/>
      <c r="C702" s="134"/>
      <c r="D702" s="134"/>
      <c r="E702" s="134"/>
      <c r="F702" s="135"/>
      <c r="G702" s="136"/>
      <c r="L702" s="67" t="str">
        <f t="shared" si="30"/>
        <v/>
      </c>
      <c r="M702" s="67" t="str">
        <f t="shared" si="32"/>
        <v/>
      </c>
      <c r="N702" s="67" t="str">
        <f t="shared" si="31"/>
        <v/>
      </c>
    </row>
    <row r="703" spans="1:14">
      <c r="A703" s="133"/>
      <c r="B703" s="134"/>
      <c r="C703" s="134"/>
      <c r="D703" s="134"/>
      <c r="E703" s="134"/>
      <c r="F703" s="135"/>
      <c r="G703" s="136"/>
      <c r="L703" s="67" t="str">
        <f t="shared" si="30"/>
        <v/>
      </c>
      <c r="M703" s="67" t="str">
        <f t="shared" si="32"/>
        <v/>
      </c>
      <c r="N703" s="67" t="str">
        <f t="shared" si="31"/>
        <v/>
      </c>
    </row>
    <row r="704" spans="1:14">
      <c r="A704" s="133"/>
      <c r="B704" s="134"/>
      <c r="C704" s="134"/>
      <c r="D704" s="134"/>
      <c r="E704" s="134"/>
      <c r="F704" s="135"/>
      <c r="G704" s="136"/>
      <c r="L704" s="67" t="str">
        <f t="shared" si="30"/>
        <v/>
      </c>
      <c r="M704" s="67" t="str">
        <f t="shared" si="32"/>
        <v/>
      </c>
      <c r="N704" s="67" t="str">
        <f t="shared" si="31"/>
        <v/>
      </c>
    </row>
    <row r="705" spans="1:14">
      <c r="A705" s="133"/>
      <c r="B705" s="134"/>
      <c r="C705" s="134"/>
      <c r="D705" s="134"/>
      <c r="E705" s="134"/>
      <c r="F705" s="135"/>
      <c r="G705" s="136"/>
      <c r="L705" s="67" t="str">
        <f t="shared" si="30"/>
        <v/>
      </c>
      <c r="M705" s="67" t="str">
        <f t="shared" si="32"/>
        <v/>
      </c>
      <c r="N705" s="67" t="str">
        <f t="shared" si="31"/>
        <v/>
      </c>
    </row>
    <row r="706" spans="1:14">
      <c r="A706" s="133"/>
      <c r="B706" s="134"/>
      <c r="C706" s="134"/>
      <c r="D706" s="134"/>
      <c r="E706" s="134"/>
      <c r="F706" s="135"/>
      <c r="G706" s="136"/>
      <c r="L706" s="67" t="str">
        <f t="shared" si="30"/>
        <v/>
      </c>
      <c r="M706" s="67" t="str">
        <f t="shared" si="32"/>
        <v/>
      </c>
      <c r="N706" s="67" t="str">
        <f t="shared" si="31"/>
        <v/>
      </c>
    </row>
    <row r="707" spans="1:14">
      <c r="A707" s="133"/>
      <c r="B707" s="134"/>
      <c r="C707" s="134"/>
      <c r="D707" s="134"/>
      <c r="E707" s="134"/>
      <c r="F707" s="135"/>
      <c r="G707" s="136"/>
      <c r="L707" s="67" t="str">
        <f t="shared" ref="L707:L770" si="33">IF(E707="","",LOGNORMDIST(E707,J$10,J$11))</f>
        <v/>
      </c>
      <c r="M707" s="67" t="str">
        <f t="shared" si="32"/>
        <v/>
      </c>
      <c r="N707" s="67" t="str">
        <f t="shared" ref="N707:N770" si="34">IF(L707="","",POWER(F707-M707,2) / M707)</f>
        <v/>
      </c>
    </row>
    <row r="708" spans="1:14">
      <c r="A708" s="133"/>
      <c r="B708" s="134"/>
      <c r="C708" s="134"/>
      <c r="D708" s="134"/>
      <c r="E708" s="134"/>
      <c r="F708" s="135"/>
      <c r="G708" s="136"/>
      <c r="L708" s="67" t="str">
        <f t="shared" si="33"/>
        <v/>
      </c>
      <c r="M708" s="67" t="str">
        <f t="shared" ref="M708:M771" si="35">IF(L708="","",(L708-L707)*J$3)</f>
        <v/>
      </c>
      <c r="N708" s="67" t="str">
        <f t="shared" si="34"/>
        <v/>
      </c>
    </row>
    <row r="709" spans="1:14">
      <c r="A709" s="133"/>
      <c r="B709" s="134"/>
      <c r="C709" s="134"/>
      <c r="D709" s="134"/>
      <c r="E709" s="134"/>
      <c r="F709" s="135"/>
      <c r="G709" s="136"/>
      <c r="L709" s="67" t="str">
        <f t="shared" si="33"/>
        <v/>
      </c>
      <c r="M709" s="67" t="str">
        <f t="shared" si="35"/>
        <v/>
      </c>
      <c r="N709" s="67" t="str">
        <f t="shared" si="34"/>
        <v/>
      </c>
    </row>
    <row r="710" spans="1:14">
      <c r="A710" s="133"/>
      <c r="B710" s="134"/>
      <c r="C710" s="134"/>
      <c r="D710" s="134"/>
      <c r="E710" s="134"/>
      <c r="F710" s="135"/>
      <c r="G710" s="136"/>
      <c r="L710" s="67" t="str">
        <f t="shared" si="33"/>
        <v/>
      </c>
      <c r="M710" s="67" t="str">
        <f t="shared" si="35"/>
        <v/>
      </c>
      <c r="N710" s="67" t="str">
        <f t="shared" si="34"/>
        <v/>
      </c>
    </row>
    <row r="711" spans="1:14">
      <c r="A711" s="133"/>
      <c r="B711" s="134"/>
      <c r="C711" s="134"/>
      <c r="D711" s="134"/>
      <c r="E711" s="134"/>
      <c r="F711" s="135"/>
      <c r="G711" s="136"/>
      <c r="L711" s="67" t="str">
        <f t="shared" si="33"/>
        <v/>
      </c>
      <c r="M711" s="67" t="str">
        <f t="shared" si="35"/>
        <v/>
      </c>
      <c r="N711" s="67" t="str">
        <f t="shared" si="34"/>
        <v/>
      </c>
    </row>
    <row r="712" spans="1:14">
      <c r="A712" s="133"/>
      <c r="B712" s="134"/>
      <c r="C712" s="134"/>
      <c r="D712" s="134"/>
      <c r="E712" s="134"/>
      <c r="F712" s="135"/>
      <c r="G712" s="136"/>
      <c r="L712" s="67" t="str">
        <f t="shared" si="33"/>
        <v/>
      </c>
      <c r="M712" s="67" t="str">
        <f t="shared" si="35"/>
        <v/>
      </c>
      <c r="N712" s="67" t="str">
        <f t="shared" si="34"/>
        <v/>
      </c>
    </row>
    <row r="713" spans="1:14">
      <c r="A713" s="133"/>
      <c r="B713" s="134"/>
      <c r="C713" s="134"/>
      <c r="D713" s="134"/>
      <c r="E713" s="134"/>
      <c r="F713" s="135"/>
      <c r="G713" s="136"/>
      <c r="L713" s="67" t="str">
        <f t="shared" si="33"/>
        <v/>
      </c>
      <c r="M713" s="67" t="str">
        <f t="shared" si="35"/>
        <v/>
      </c>
      <c r="N713" s="67" t="str">
        <f t="shared" si="34"/>
        <v/>
      </c>
    </row>
    <row r="714" spans="1:14">
      <c r="A714" s="133"/>
      <c r="B714" s="134"/>
      <c r="C714" s="134"/>
      <c r="D714" s="134"/>
      <c r="E714" s="134"/>
      <c r="F714" s="135"/>
      <c r="G714" s="136"/>
      <c r="L714" s="67" t="str">
        <f t="shared" si="33"/>
        <v/>
      </c>
      <c r="M714" s="67" t="str">
        <f t="shared" si="35"/>
        <v/>
      </c>
      <c r="N714" s="67" t="str">
        <f t="shared" si="34"/>
        <v/>
      </c>
    </row>
    <row r="715" spans="1:14">
      <c r="A715" s="133"/>
      <c r="B715" s="134"/>
      <c r="C715" s="134"/>
      <c r="D715" s="134"/>
      <c r="E715" s="134"/>
      <c r="F715" s="135"/>
      <c r="G715" s="136"/>
      <c r="L715" s="67" t="str">
        <f t="shared" si="33"/>
        <v/>
      </c>
      <c r="M715" s="67" t="str">
        <f t="shared" si="35"/>
        <v/>
      </c>
      <c r="N715" s="67" t="str">
        <f t="shared" si="34"/>
        <v/>
      </c>
    </row>
    <row r="716" spans="1:14">
      <c r="A716" s="133"/>
      <c r="B716" s="134"/>
      <c r="C716" s="134"/>
      <c r="D716" s="134"/>
      <c r="E716" s="134"/>
      <c r="F716" s="135"/>
      <c r="G716" s="136"/>
      <c r="L716" s="67" t="str">
        <f t="shared" si="33"/>
        <v/>
      </c>
      <c r="M716" s="67" t="str">
        <f t="shared" si="35"/>
        <v/>
      </c>
      <c r="N716" s="67" t="str">
        <f t="shared" si="34"/>
        <v/>
      </c>
    </row>
    <row r="717" spans="1:14">
      <c r="A717" s="133"/>
      <c r="B717" s="134"/>
      <c r="C717" s="134"/>
      <c r="D717" s="134"/>
      <c r="E717" s="134"/>
      <c r="F717" s="135"/>
      <c r="G717" s="136"/>
      <c r="L717" s="67" t="str">
        <f t="shared" si="33"/>
        <v/>
      </c>
      <c r="M717" s="67" t="str">
        <f t="shared" si="35"/>
        <v/>
      </c>
      <c r="N717" s="67" t="str">
        <f t="shared" si="34"/>
        <v/>
      </c>
    </row>
    <row r="718" spans="1:14">
      <c r="A718" s="133"/>
      <c r="B718" s="134"/>
      <c r="C718" s="134"/>
      <c r="D718" s="134"/>
      <c r="E718" s="134"/>
      <c r="F718" s="135"/>
      <c r="G718" s="136"/>
      <c r="L718" s="67" t="str">
        <f t="shared" si="33"/>
        <v/>
      </c>
      <c r="M718" s="67" t="str">
        <f t="shared" si="35"/>
        <v/>
      </c>
      <c r="N718" s="67" t="str">
        <f t="shared" si="34"/>
        <v/>
      </c>
    </row>
    <row r="719" spans="1:14">
      <c r="A719" s="133"/>
      <c r="B719" s="134"/>
      <c r="C719" s="134"/>
      <c r="D719" s="134"/>
      <c r="E719" s="134"/>
      <c r="F719" s="135"/>
      <c r="G719" s="136"/>
      <c r="L719" s="67" t="str">
        <f t="shared" si="33"/>
        <v/>
      </c>
      <c r="M719" s="67" t="str">
        <f t="shared" si="35"/>
        <v/>
      </c>
      <c r="N719" s="67" t="str">
        <f t="shared" si="34"/>
        <v/>
      </c>
    </row>
    <row r="720" spans="1:14">
      <c r="A720" s="133"/>
      <c r="B720" s="134"/>
      <c r="C720" s="134"/>
      <c r="D720" s="134"/>
      <c r="E720" s="134"/>
      <c r="F720" s="135"/>
      <c r="G720" s="136"/>
      <c r="L720" s="67" t="str">
        <f t="shared" si="33"/>
        <v/>
      </c>
      <c r="M720" s="67" t="str">
        <f t="shared" si="35"/>
        <v/>
      </c>
      <c r="N720" s="67" t="str">
        <f t="shared" si="34"/>
        <v/>
      </c>
    </row>
    <row r="721" spans="1:14">
      <c r="A721" s="133"/>
      <c r="B721" s="134"/>
      <c r="C721" s="134"/>
      <c r="D721" s="134"/>
      <c r="E721" s="134"/>
      <c r="F721" s="135"/>
      <c r="G721" s="136"/>
      <c r="L721" s="67" t="str">
        <f t="shared" si="33"/>
        <v/>
      </c>
      <c r="M721" s="67" t="str">
        <f t="shared" si="35"/>
        <v/>
      </c>
      <c r="N721" s="67" t="str">
        <f t="shared" si="34"/>
        <v/>
      </c>
    </row>
    <row r="722" spans="1:14">
      <c r="A722" s="133"/>
      <c r="B722" s="134"/>
      <c r="C722" s="134"/>
      <c r="D722" s="134"/>
      <c r="E722" s="134"/>
      <c r="F722" s="135"/>
      <c r="G722" s="136"/>
      <c r="L722" s="67" t="str">
        <f t="shared" si="33"/>
        <v/>
      </c>
      <c r="M722" s="67" t="str">
        <f t="shared" si="35"/>
        <v/>
      </c>
      <c r="N722" s="67" t="str">
        <f t="shared" si="34"/>
        <v/>
      </c>
    </row>
    <row r="723" spans="1:14">
      <c r="A723" s="133"/>
      <c r="B723" s="134"/>
      <c r="C723" s="134"/>
      <c r="D723" s="134"/>
      <c r="E723" s="134"/>
      <c r="F723" s="135"/>
      <c r="G723" s="136"/>
      <c r="L723" s="67" t="str">
        <f t="shared" si="33"/>
        <v/>
      </c>
      <c r="M723" s="67" t="str">
        <f t="shared" si="35"/>
        <v/>
      </c>
      <c r="N723" s="67" t="str">
        <f t="shared" si="34"/>
        <v/>
      </c>
    </row>
    <row r="724" spans="1:14">
      <c r="A724" s="133"/>
      <c r="B724" s="134"/>
      <c r="C724" s="134"/>
      <c r="D724" s="134"/>
      <c r="E724" s="134"/>
      <c r="F724" s="135"/>
      <c r="G724" s="136"/>
      <c r="L724" s="67" t="str">
        <f t="shared" si="33"/>
        <v/>
      </c>
      <c r="M724" s="67" t="str">
        <f t="shared" si="35"/>
        <v/>
      </c>
      <c r="N724" s="67" t="str">
        <f t="shared" si="34"/>
        <v/>
      </c>
    </row>
    <row r="725" spans="1:14">
      <c r="A725" s="133"/>
      <c r="B725" s="134"/>
      <c r="C725" s="134"/>
      <c r="D725" s="134"/>
      <c r="E725" s="134"/>
      <c r="F725" s="135"/>
      <c r="G725" s="136"/>
      <c r="L725" s="67" t="str">
        <f t="shared" si="33"/>
        <v/>
      </c>
      <c r="M725" s="67" t="str">
        <f t="shared" si="35"/>
        <v/>
      </c>
      <c r="N725" s="67" t="str">
        <f t="shared" si="34"/>
        <v/>
      </c>
    </row>
    <row r="726" spans="1:14">
      <c r="A726" s="133"/>
      <c r="B726" s="134"/>
      <c r="C726" s="134"/>
      <c r="D726" s="134"/>
      <c r="E726" s="134"/>
      <c r="F726" s="135"/>
      <c r="G726" s="136"/>
      <c r="L726" s="67" t="str">
        <f t="shared" si="33"/>
        <v/>
      </c>
      <c r="M726" s="67" t="str">
        <f t="shared" si="35"/>
        <v/>
      </c>
      <c r="N726" s="67" t="str">
        <f t="shared" si="34"/>
        <v/>
      </c>
    </row>
    <row r="727" spans="1:14">
      <c r="A727" s="133"/>
      <c r="B727" s="134"/>
      <c r="C727" s="134"/>
      <c r="D727" s="134"/>
      <c r="E727" s="134"/>
      <c r="F727" s="135"/>
      <c r="G727" s="136"/>
      <c r="L727" s="67" t="str">
        <f t="shared" si="33"/>
        <v/>
      </c>
      <c r="M727" s="67" t="str">
        <f t="shared" si="35"/>
        <v/>
      </c>
      <c r="N727" s="67" t="str">
        <f t="shared" si="34"/>
        <v/>
      </c>
    </row>
    <row r="728" spans="1:14">
      <c r="A728" s="133"/>
      <c r="B728" s="134"/>
      <c r="C728" s="134"/>
      <c r="D728" s="134"/>
      <c r="E728" s="134"/>
      <c r="F728" s="135"/>
      <c r="G728" s="136"/>
      <c r="L728" s="67" t="str">
        <f t="shared" si="33"/>
        <v/>
      </c>
      <c r="M728" s="67" t="str">
        <f t="shared" si="35"/>
        <v/>
      </c>
      <c r="N728" s="67" t="str">
        <f t="shared" si="34"/>
        <v/>
      </c>
    </row>
    <row r="729" spans="1:14">
      <c r="A729" s="133"/>
      <c r="B729" s="134"/>
      <c r="C729" s="134"/>
      <c r="D729" s="134"/>
      <c r="E729" s="134"/>
      <c r="F729" s="135"/>
      <c r="G729" s="136"/>
      <c r="L729" s="67" t="str">
        <f t="shared" si="33"/>
        <v/>
      </c>
      <c r="M729" s="67" t="str">
        <f t="shared" si="35"/>
        <v/>
      </c>
      <c r="N729" s="67" t="str">
        <f t="shared" si="34"/>
        <v/>
      </c>
    </row>
    <row r="730" spans="1:14">
      <c r="A730" s="133"/>
      <c r="B730" s="134"/>
      <c r="C730" s="134"/>
      <c r="D730" s="134"/>
      <c r="E730" s="134"/>
      <c r="F730" s="135"/>
      <c r="G730" s="136"/>
      <c r="L730" s="67" t="str">
        <f t="shared" si="33"/>
        <v/>
      </c>
      <c r="M730" s="67" t="str">
        <f t="shared" si="35"/>
        <v/>
      </c>
      <c r="N730" s="67" t="str">
        <f t="shared" si="34"/>
        <v/>
      </c>
    </row>
    <row r="731" spans="1:14">
      <c r="A731" s="133"/>
      <c r="B731" s="134"/>
      <c r="C731" s="134"/>
      <c r="D731" s="134"/>
      <c r="E731" s="134"/>
      <c r="F731" s="135"/>
      <c r="G731" s="136"/>
      <c r="L731" s="67" t="str">
        <f t="shared" si="33"/>
        <v/>
      </c>
      <c r="M731" s="67" t="str">
        <f t="shared" si="35"/>
        <v/>
      </c>
      <c r="N731" s="67" t="str">
        <f t="shared" si="34"/>
        <v/>
      </c>
    </row>
    <row r="732" spans="1:14">
      <c r="A732" s="133"/>
      <c r="B732" s="134"/>
      <c r="C732" s="134"/>
      <c r="D732" s="134"/>
      <c r="E732" s="134"/>
      <c r="F732" s="135"/>
      <c r="G732" s="136"/>
      <c r="L732" s="67" t="str">
        <f t="shared" si="33"/>
        <v/>
      </c>
      <c r="M732" s="67" t="str">
        <f t="shared" si="35"/>
        <v/>
      </c>
      <c r="N732" s="67" t="str">
        <f t="shared" si="34"/>
        <v/>
      </c>
    </row>
    <row r="733" spans="1:14">
      <c r="A733" s="133"/>
      <c r="B733" s="134"/>
      <c r="C733" s="134"/>
      <c r="D733" s="134"/>
      <c r="E733" s="134"/>
      <c r="F733" s="135"/>
      <c r="G733" s="136"/>
      <c r="L733" s="67" t="str">
        <f t="shared" si="33"/>
        <v/>
      </c>
      <c r="M733" s="67" t="str">
        <f t="shared" si="35"/>
        <v/>
      </c>
      <c r="N733" s="67" t="str">
        <f t="shared" si="34"/>
        <v/>
      </c>
    </row>
    <row r="734" spans="1:14">
      <c r="A734" s="133"/>
      <c r="B734" s="134"/>
      <c r="C734" s="134"/>
      <c r="D734" s="134"/>
      <c r="E734" s="134"/>
      <c r="F734" s="135"/>
      <c r="G734" s="136"/>
      <c r="L734" s="67" t="str">
        <f t="shared" si="33"/>
        <v/>
      </c>
      <c r="M734" s="67" t="str">
        <f t="shared" si="35"/>
        <v/>
      </c>
      <c r="N734" s="67" t="str">
        <f t="shared" si="34"/>
        <v/>
      </c>
    </row>
    <row r="735" spans="1:14">
      <c r="A735" s="133"/>
      <c r="B735" s="134"/>
      <c r="C735" s="134"/>
      <c r="D735" s="134"/>
      <c r="E735" s="134"/>
      <c r="F735" s="135"/>
      <c r="G735" s="136"/>
      <c r="L735" s="67" t="str">
        <f t="shared" si="33"/>
        <v/>
      </c>
      <c r="M735" s="67" t="str">
        <f t="shared" si="35"/>
        <v/>
      </c>
      <c r="N735" s="67" t="str">
        <f t="shared" si="34"/>
        <v/>
      </c>
    </row>
    <row r="736" spans="1:14">
      <c r="A736" s="133"/>
      <c r="B736" s="134"/>
      <c r="C736" s="134"/>
      <c r="D736" s="134"/>
      <c r="E736" s="134"/>
      <c r="F736" s="135"/>
      <c r="G736" s="136"/>
      <c r="L736" s="67" t="str">
        <f t="shared" si="33"/>
        <v/>
      </c>
      <c r="M736" s="67" t="str">
        <f t="shared" si="35"/>
        <v/>
      </c>
      <c r="N736" s="67" t="str">
        <f t="shared" si="34"/>
        <v/>
      </c>
    </row>
    <row r="737" spans="1:14">
      <c r="A737" s="133"/>
      <c r="B737" s="134"/>
      <c r="C737" s="134"/>
      <c r="D737" s="134"/>
      <c r="E737" s="134"/>
      <c r="F737" s="135"/>
      <c r="G737" s="136"/>
      <c r="L737" s="67" t="str">
        <f t="shared" si="33"/>
        <v/>
      </c>
      <c r="M737" s="67" t="str">
        <f t="shared" si="35"/>
        <v/>
      </c>
      <c r="N737" s="67" t="str">
        <f t="shared" si="34"/>
        <v/>
      </c>
    </row>
    <row r="738" spans="1:14">
      <c r="A738" s="133"/>
      <c r="B738" s="134"/>
      <c r="C738" s="134"/>
      <c r="D738" s="134"/>
      <c r="E738" s="134"/>
      <c r="F738" s="135"/>
      <c r="G738" s="136"/>
      <c r="L738" s="67" t="str">
        <f t="shared" si="33"/>
        <v/>
      </c>
      <c r="M738" s="67" t="str">
        <f t="shared" si="35"/>
        <v/>
      </c>
      <c r="N738" s="67" t="str">
        <f t="shared" si="34"/>
        <v/>
      </c>
    </row>
    <row r="739" spans="1:14">
      <c r="A739" s="133"/>
      <c r="B739" s="134"/>
      <c r="C739" s="134"/>
      <c r="D739" s="134"/>
      <c r="E739" s="134"/>
      <c r="F739" s="135"/>
      <c r="G739" s="136"/>
      <c r="L739" s="67" t="str">
        <f t="shared" si="33"/>
        <v/>
      </c>
      <c r="M739" s="67" t="str">
        <f t="shared" si="35"/>
        <v/>
      </c>
      <c r="N739" s="67" t="str">
        <f t="shared" si="34"/>
        <v/>
      </c>
    </row>
    <row r="740" spans="1:14">
      <c r="A740" s="133"/>
      <c r="B740" s="134"/>
      <c r="C740" s="134"/>
      <c r="D740" s="134"/>
      <c r="E740" s="134"/>
      <c r="F740" s="135"/>
      <c r="G740" s="136"/>
      <c r="L740" s="67" t="str">
        <f t="shared" si="33"/>
        <v/>
      </c>
      <c r="M740" s="67" t="str">
        <f t="shared" si="35"/>
        <v/>
      </c>
      <c r="N740" s="67" t="str">
        <f t="shared" si="34"/>
        <v/>
      </c>
    </row>
    <row r="741" spans="1:14">
      <c r="A741" s="133"/>
      <c r="B741" s="134"/>
      <c r="C741" s="134"/>
      <c r="D741" s="134"/>
      <c r="E741" s="134"/>
      <c r="F741" s="135"/>
      <c r="G741" s="136"/>
      <c r="L741" s="67" t="str">
        <f t="shared" si="33"/>
        <v/>
      </c>
      <c r="M741" s="67" t="str">
        <f t="shared" si="35"/>
        <v/>
      </c>
      <c r="N741" s="67" t="str">
        <f t="shared" si="34"/>
        <v/>
      </c>
    </row>
    <row r="742" spans="1:14">
      <c r="A742" s="133"/>
      <c r="B742" s="134"/>
      <c r="C742" s="134"/>
      <c r="D742" s="134"/>
      <c r="E742" s="134"/>
      <c r="F742" s="135"/>
      <c r="G742" s="136"/>
      <c r="L742" s="67" t="str">
        <f t="shared" si="33"/>
        <v/>
      </c>
      <c r="M742" s="67" t="str">
        <f t="shared" si="35"/>
        <v/>
      </c>
      <c r="N742" s="67" t="str">
        <f t="shared" si="34"/>
        <v/>
      </c>
    </row>
    <row r="743" spans="1:14">
      <c r="A743" s="133"/>
      <c r="B743" s="134"/>
      <c r="C743" s="134"/>
      <c r="D743" s="134"/>
      <c r="E743" s="134"/>
      <c r="F743" s="135"/>
      <c r="G743" s="136"/>
      <c r="L743" s="67" t="str">
        <f t="shared" si="33"/>
        <v/>
      </c>
      <c r="M743" s="67" t="str">
        <f t="shared" si="35"/>
        <v/>
      </c>
      <c r="N743" s="67" t="str">
        <f t="shared" si="34"/>
        <v/>
      </c>
    </row>
    <row r="744" spans="1:14">
      <c r="A744" s="133"/>
      <c r="B744" s="134"/>
      <c r="C744" s="134"/>
      <c r="D744" s="134"/>
      <c r="E744" s="134"/>
      <c r="F744" s="135"/>
      <c r="G744" s="136"/>
      <c r="L744" s="67" t="str">
        <f t="shared" si="33"/>
        <v/>
      </c>
      <c r="M744" s="67" t="str">
        <f t="shared" si="35"/>
        <v/>
      </c>
      <c r="N744" s="67" t="str">
        <f t="shared" si="34"/>
        <v/>
      </c>
    </row>
    <row r="745" spans="1:14">
      <c r="A745" s="133"/>
      <c r="B745" s="134"/>
      <c r="C745" s="134"/>
      <c r="D745" s="134"/>
      <c r="E745" s="134"/>
      <c r="F745" s="135"/>
      <c r="G745" s="136"/>
      <c r="L745" s="67" t="str">
        <f t="shared" si="33"/>
        <v/>
      </c>
      <c r="M745" s="67" t="str">
        <f t="shared" si="35"/>
        <v/>
      </c>
      <c r="N745" s="67" t="str">
        <f t="shared" si="34"/>
        <v/>
      </c>
    </row>
    <row r="746" spans="1:14">
      <c r="A746" s="133"/>
      <c r="B746" s="134"/>
      <c r="C746" s="134"/>
      <c r="D746" s="134"/>
      <c r="E746" s="134"/>
      <c r="F746" s="135"/>
      <c r="G746" s="136"/>
      <c r="L746" s="67" t="str">
        <f t="shared" si="33"/>
        <v/>
      </c>
      <c r="M746" s="67" t="str">
        <f t="shared" si="35"/>
        <v/>
      </c>
      <c r="N746" s="67" t="str">
        <f t="shared" si="34"/>
        <v/>
      </c>
    </row>
    <row r="747" spans="1:14">
      <c r="A747" s="133"/>
      <c r="B747" s="134"/>
      <c r="C747" s="134"/>
      <c r="D747" s="134"/>
      <c r="E747" s="134"/>
      <c r="F747" s="135"/>
      <c r="G747" s="136"/>
      <c r="L747" s="67" t="str">
        <f t="shared" si="33"/>
        <v/>
      </c>
      <c r="M747" s="67" t="str">
        <f t="shared" si="35"/>
        <v/>
      </c>
      <c r="N747" s="67" t="str">
        <f t="shared" si="34"/>
        <v/>
      </c>
    </row>
    <row r="748" spans="1:14">
      <c r="A748" s="133"/>
      <c r="B748" s="134"/>
      <c r="C748" s="134"/>
      <c r="D748" s="134"/>
      <c r="E748" s="134"/>
      <c r="F748" s="135"/>
      <c r="G748" s="136"/>
      <c r="L748" s="67" t="str">
        <f t="shared" si="33"/>
        <v/>
      </c>
      <c r="M748" s="67" t="str">
        <f t="shared" si="35"/>
        <v/>
      </c>
      <c r="N748" s="67" t="str">
        <f t="shared" si="34"/>
        <v/>
      </c>
    </row>
    <row r="749" spans="1:14">
      <c r="A749" s="133"/>
      <c r="B749" s="134"/>
      <c r="C749" s="134"/>
      <c r="D749" s="134"/>
      <c r="E749" s="134"/>
      <c r="F749" s="135"/>
      <c r="G749" s="136"/>
      <c r="L749" s="67" t="str">
        <f t="shared" si="33"/>
        <v/>
      </c>
      <c r="M749" s="67" t="str">
        <f t="shared" si="35"/>
        <v/>
      </c>
      <c r="N749" s="67" t="str">
        <f t="shared" si="34"/>
        <v/>
      </c>
    </row>
    <row r="750" spans="1:14">
      <c r="A750" s="133"/>
      <c r="B750" s="134"/>
      <c r="C750" s="134"/>
      <c r="D750" s="134"/>
      <c r="E750" s="134"/>
      <c r="F750" s="135"/>
      <c r="G750" s="136"/>
      <c r="L750" s="67" t="str">
        <f t="shared" si="33"/>
        <v/>
      </c>
      <c r="M750" s="67" t="str">
        <f t="shared" si="35"/>
        <v/>
      </c>
      <c r="N750" s="67" t="str">
        <f t="shared" si="34"/>
        <v/>
      </c>
    </row>
    <row r="751" spans="1:14">
      <c r="A751" s="133"/>
      <c r="B751" s="134"/>
      <c r="C751" s="134"/>
      <c r="D751" s="134"/>
      <c r="E751" s="134"/>
      <c r="F751" s="135"/>
      <c r="G751" s="136"/>
      <c r="L751" s="67" t="str">
        <f t="shared" si="33"/>
        <v/>
      </c>
      <c r="M751" s="67" t="str">
        <f t="shared" si="35"/>
        <v/>
      </c>
      <c r="N751" s="67" t="str">
        <f t="shared" si="34"/>
        <v/>
      </c>
    </row>
    <row r="752" spans="1:14">
      <c r="A752" s="133"/>
      <c r="B752" s="134"/>
      <c r="C752" s="134"/>
      <c r="D752" s="134"/>
      <c r="E752" s="134"/>
      <c r="F752" s="135"/>
      <c r="G752" s="136"/>
      <c r="L752" s="67" t="str">
        <f t="shared" si="33"/>
        <v/>
      </c>
      <c r="M752" s="67" t="str">
        <f t="shared" si="35"/>
        <v/>
      </c>
      <c r="N752" s="67" t="str">
        <f t="shared" si="34"/>
        <v/>
      </c>
    </row>
    <row r="753" spans="1:14">
      <c r="A753" s="133"/>
      <c r="B753" s="134"/>
      <c r="C753" s="134"/>
      <c r="D753" s="134"/>
      <c r="E753" s="134"/>
      <c r="F753" s="135"/>
      <c r="G753" s="136"/>
      <c r="L753" s="67" t="str">
        <f t="shared" si="33"/>
        <v/>
      </c>
      <c r="M753" s="67" t="str">
        <f t="shared" si="35"/>
        <v/>
      </c>
      <c r="N753" s="67" t="str">
        <f t="shared" si="34"/>
        <v/>
      </c>
    </row>
    <row r="754" spans="1:14">
      <c r="A754" s="133"/>
      <c r="B754" s="134"/>
      <c r="C754" s="134"/>
      <c r="D754" s="134"/>
      <c r="E754" s="134"/>
      <c r="F754" s="135"/>
      <c r="G754" s="136"/>
      <c r="L754" s="67" t="str">
        <f t="shared" si="33"/>
        <v/>
      </c>
      <c r="M754" s="67" t="str">
        <f t="shared" si="35"/>
        <v/>
      </c>
      <c r="N754" s="67" t="str">
        <f t="shared" si="34"/>
        <v/>
      </c>
    </row>
    <row r="755" spans="1:14">
      <c r="A755" s="133"/>
      <c r="B755" s="134"/>
      <c r="C755" s="134"/>
      <c r="D755" s="134"/>
      <c r="E755" s="134"/>
      <c r="F755" s="135"/>
      <c r="G755" s="136"/>
      <c r="L755" s="67" t="str">
        <f t="shared" si="33"/>
        <v/>
      </c>
      <c r="M755" s="67" t="str">
        <f t="shared" si="35"/>
        <v/>
      </c>
      <c r="N755" s="67" t="str">
        <f t="shared" si="34"/>
        <v/>
      </c>
    </row>
    <row r="756" spans="1:14">
      <c r="A756" s="133"/>
      <c r="B756" s="134"/>
      <c r="C756" s="134"/>
      <c r="D756" s="134"/>
      <c r="E756" s="134"/>
      <c r="F756" s="135"/>
      <c r="G756" s="136"/>
      <c r="L756" s="67" t="str">
        <f t="shared" si="33"/>
        <v/>
      </c>
      <c r="M756" s="67" t="str">
        <f t="shared" si="35"/>
        <v/>
      </c>
      <c r="N756" s="67" t="str">
        <f t="shared" si="34"/>
        <v/>
      </c>
    </row>
    <row r="757" spans="1:14">
      <c r="A757" s="133"/>
      <c r="B757" s="134"/>
      <c r="C757" s="134"/>
      <c r="D757" s="134"/>
      <c r="E757" s="134"/>
      <c r="F757" s="135"/>
      <c r="G757" s="136"/>
      <c r="L757" s="67" t="str">
        <f t="shared" si="33"/>
        <v/>
      </c>
      <c r="M757" s="67" t="str">
        <f t="shared" si="35"/>
        <v/>
      </c>
      <c r="N757" s="67" t="str">
        <f t="shared" si="34"/>
        <v/>
      </c>
    </row>
    <row r="758" spans="1:14">
      <c r="A758" s="133"/>
      <c r="B758" s="134"/>
      <c r="C758" s="134"/>
      <c r="D758" s="134"/>
      <c r="E758" s="134"/>
      <c r="F758" s="135"/>
      <c r="G758" s="136"/>
      <c r="L758" s="67" t="str">
        <f t="shared" si="33"/>
        <v/>
      </c>
      <c r="M758" s="67" t="str">
        <f t="shared" si="35"/>
        <v/>
      </c>
      <c r="N758" s="67" t="str">
        <f t="shared" si="34"/>
        <v/>
      </c>
    </row>
    <row r="759" spans="1:14">
      <c r="A759" s="133"/>
      <c r="B759" s="134"/>
      <c r="C759" s="134"/>
      <c r="D759" s="134"/>
      <c r="E759" s="134"/>
      <c r="F759" s="135"/>
      <c r="G759" s="136"/>
      <c r="L759" s="67" t="str">
        <f t="shared" si="33"/>
        <v/>
      </c>
      <c r="M759" s="67" t="str">
        <f t="shared" si="35"/>
        <v/>
      </c>
      <c r="N759" s="67" t="str">
        <f t="shared" si="34"/>
        <v/>
      </c>
    </row>
    <row r="760" spans="1:14">
      <c r="A760" s="133"/>
      <c r="B760" s="134"/>
      <c r="C760" s="134"/>
      <c r="D760" s="134"/>
      <c r="E760" s="134"/>
      <c r="F760" s="135"/>
      <c r="G760" s="136"/>
      <c r="L760" s="67" t="str">
        <f t="shared" si="33"/>
        <v/>
      </c>
      <c r="M760" s="67" t="str">
        <f t="shared" si="35"/>
        <v/>
      </c>
      <c r="N760" s="67" t="str">
        <f t="shared" si="34"/>
        <v/>
      </c>
    </row>
    <row r="761" spans="1:14">
      <c r="A761" s="133"/>
      <c r="B761" s="134"/>
      <c r="C761" s="134"/>
      <c r="D761" s="134"/>
      <c r="E761" s="134"/>
      <c r="F761" s="135"/>
      <c r="G761" s="136"/>
      <c r="L761" s="67" t="str">
        <f t="shared" si="33"/>
        <v/>
      </c>
      <c r="M761" s="67" t="str">
        <f t="shared" si="35"/>
        <v/>
      </c>
      <c r="N761" s="67" t="str">
        <f t="shared" si="34"/>
        <v/>
      </c>
    </row>
    <row r="762" spans="1:14">
      <c r="A762" s="133"/>
      <c r="B762" s="134"/>
      <c r="C762" s="134"/>
      <c r="D762" s="134"/>
      <c r="E762" s="134"/>
      <c r="F762" s="135"/>
      <c r="G762" s="136"/>
      <c r="L762" s="67" t="str">
        <f t="shared" si="33"/>
        <v/>
      </c>
      <c r="M762" s="67" t="str">
        <f t="shared" si="35"/>
        <v/>
      </c>
      <c r="N762" s="67" t="str">
        <f t="shared" si="34"/>
        <v/>
      </c>
    </row>
    <row r="763" spans="1:14">
      <c r="A763" s="133"/>
      <c r="B763" s="134"/>
      <c r="C763" s="134"/>
      <c r="D763" s="134"/>
      <c r="E763" s="134"/>
      <c r="F763" s="135"/>
      <c r="G763" s="136"/>
      <c r="L763" s="67" t="str">
        <f t="shared" si="33"/>
        <v/>
      </c>
      <c r="M763" s="67" t="str">
        <f t="shared" si="35"/>
        <v/>
      </c>
      <c r="N763" s="67" t="str">
        <f t="shared" si="34"/>
        <v/>
      </c>
    </row>
    <row r="764" spans="1:14">
      <c r="A764" s="133"/>
      <c r="B764" s="134"/>
      <c r="C764" s="134"/>
      <c r="D764" s="134"/>
      <c r="E764" s="134"/>
      <c r="F764" s="135"/>
      <c r="G764" s="136"/>
      <c r="L764" s="67" t="str">
        <f t="shared" si="33"/>
        <v/>
      </c>
      <c r="M764" s="67" t="str">
        <f t="shared" si="35"/>
        <v/>
      </c>
      <c r="N764" s="67" t="str">
        <f t="shared" si="34"/>
        <v/>
      </c>
    </row>
    <row r="765" spans="1:14">
      <c r="A765" s="133"/>
      <c r="B765" s="134"/>
      <c r="C765" s="134"/>
      <c r="D765" s="134"/>
      <c r="E765" s="134"/>
      <c r="F765" s="135"/>
      <c r="G765" s="136"/>
      <c r="L765" s="67" t="str">
        <f t="shared" si="33"/>
        <v/>
      </c>
      <c r="M765" s="67" t="str">
        <f t="shared" si="35"/>
        <v/>
      </c>
      <c r="N765" s="67" t="str">
        <f t="shared" si="34"/>
        <v/>
      </c>
    </row>
    <row r="766" spans="1:14">
      <c r="A766" s="133"/>
      <c r="B766" s="134"/>
      <c r="C766" s="134"/>
      <c r="D766" s="134"/>
      <c r="E766" s="134"/>
      <c r="F766" s="135"/>
      <c r="G766" s="136"/>
      <c r="L766" s="67" t="str">
        <f t="shared" si="33"/>
        <v/>
      </c>
      <c r="M766" s="67" t="str">
        <f t="shared" si="35"/>
        <v/>
      </c>
      <c r="N766" s="67" t="str">
        <f t="shared" si="34"/>
        <v/>
      </c>
    </row>
    <row r="767" spans="1:14">
      <c r="A767" s="133"/>
      <c r="B767" s="134"/>
      <c r="C767" s="134"/>
      <c r="D767" s="134"/>
      <c r="E767" s="134"/>
      <c r="F767" s="135"/>
      <c r="G767" s="136"/>
      <c r="L767" s="67" t="str">
        <f t="shared" si="33"/>
        <v/>
      </c>
      <c r="M767" s="67" t="str">
        <f t="shared" si="35"/>
        <v/>
      </c>
      <c r="N767" s="67" t="str">
        <f t="shared" si="34"/>
        <v/>
      </c>
    </row>
    <row r="768" spans="1:14">
      <c r="A768" s="133"/>
      <c r="B768" s="134"/>
      <c r="C768" s="134"/>
      <c r="D768" s="134"/>
      <c r="E768" s="134"/>
      <c r="F768" s="135"/>
      <c r="G768" s="136"/>
      <c r="L768" s="67" t="str">
        <f t="shared" si="33"/>
        <v/>
      </c>
      <c r="M768" s="67" t="str">
        <f t="shared" si="35"/>
        <v/>
      </c>
      <c r="N768" s="67" t="str">
        <f t="shared" si="34"/>
        <v/>
      </c>
    </row>
    <row r="769" spans="1:14">
      <c r="A769" s="133"/>
      <c r="B769" s="134"/>
      <c r="C769" s="134"/>
      <c r="D769" s="134"/>
      <c r="E769" s="134"/>
      <c r="F769" s="135"/>
      <c r="G769" s="136"/>
      <c r="L769" s="67" t="str">
        <f t="shared" si="33"/>
        <v/>
      </c>
      <c r="M769" s="67" t="str">
        <f t="shared" si="35"/>
        <v/>
      </c>
      <c r="N769" s="67" t="str">
        <f t="shared" si="34"/>
        <v/>
      </c>
    </row>
    <row r="770" spans="1:14">
      <c r="A770" s="133"/>
      <c r="B770" s="134"/>
      <c r="C770" s="134"/>
      <c r="D770" s="134"/>
      <c r="E770" s="134"/>
      <c r="F770" s="135"/>
      <c r="G770" s="136"/>
      <c r="L770" s="67" t="str">
        <f t="shared" si="33"/>
        <v/>
      </c>
      <c r="M770" s="67" t="str">
        <f t="shared" si="35"/>
        <v/>
      </c>
      <c r="N770" s="67" t="str">
        <f t="shared" si="34"/>
        <v/>
      </c>
    </row>
    <row r="771" spans="1:14">
      <c r="A771" s="133"/>
      <c r="B771" s="134"/>
      <c r="C771" s="134"/>
      <c r="D771" s="134"/>
      <c r="E771" s="134"/>
      <c r="F771" s="135"/>
      <c r="G771" s="136"/>
      <c r="L771" s="67" t="str">
        <f t="shared" ref="L771:L834" si="36">IF(E771="","",LOGNORMDIST(E771,J$10,J$11))</f>
        <v/>
      </c>
      <c r="M771" s="67" t="str">
        <f t="shared" si="35"/>
        <v/>
      </c>
      <c r="N771" s="67" t="str">
        <f t="shared" ref="N771:N834" si="37">IF(L771="","",POWER(F771-M771,2) / M771)</f>
        <v/>
      </c>
    </row>
    <row r="772" spans="1:14">
      <c r="A772" s="133"/>
      <c r="B772" s="134"/>
      <c r="C772" s="134"/>
      <c r="D772" s="134"/>
      <c r="E772" s="134"/>
      <c r="F772" s="135"/>
      <c r="G772" s="136"/>
      <c r="L772" s="67" t="str">
        <f t="shared" si="36"/>
        <v/>
      </c>
      <c r="M772" s="67" t="str">
        <f t="shared" ref="M772:M835" si="38">IF(L772="","",(L772-L771)*J$3)</f>
        <v/>
      </c>
      <c r="N772" s="67" t="str">
        <f t="shared" si="37"/>
        <v/>
      </c>
    </row>
    <row r="773" spans="1:14">
      <c r="A773" s="133"/>
      <c r="B773" s="134"/>
      <c r="C773" s="134"/>
      <c r="D773" s="134"/>
      <c r="E773" s="134"/>
      <c r="F773" s="135"/>
      <c r="G773" s="136"/>
      <c r="L773" s="67" t="str">
        <f t="shared" si="36"/>
        <v/>
      </c>
      <c r="M773" s="67" t="str">
        <f t="shared" si="38"/>
        <v/>
      </c>
      <c r="N773" s="67" t="str">
        <f t="shared" si="37"/>
        <v/>
      </c>
    </row>
    <row r="774" spans="1:14">
      <c r="A774" s="133"/>
      <c r="B774" s="134"/>
      <c r="C774" s="134"/>
      <c r="D774" s="134"/>
      <c r="E774" s="134"/>
      <c r="F774" s="135"/>
      <c r="G774" s="136"/>
      <c r="L774" s="67" t="str">
        <f t="shared" si="36"/>
        <v/>
      </c>
      <c r="M774" s="67" t="str">
        <f t="shared" si="38"/>
        <v/>
      </c>
      <c r="N774" s="67" t="str">
        <f t="shared" si="37"/>
        <v/>
      </c>
    </row>
    <row r="775" spans="1:14">
      <c r="A775" s="133"/>
      <c r="B775" s="134"/>
      <c r="C775" s="134"/>
      <c r="D775" s="134"/>
      <c r="E775" s="134"/>
      <c r="F775" s="135"/>
      <c r="G775" s="136"/>
      <c r="L775" s="67" t="str">
        <f t="shared" si="36"/>
        <v/>
      </c>
      <c r="M775" s="67" t="str">
        <f t="shared" si="38"/>
        <v/>
      </c>
      <c r="N775" s="67" t="str">
        <f t="shared" si="37"/>
        <v/>
      </c>
    </row>
    <row r="776" spans="1:14">
      <c r="A776" s="133"/>
      <c r="B776" s="134"/>
      <c r="C776" s="134"/>
      <c r="D776" s="134"/>
      <c r="E776" s="134"/>
      <c r="F776" s="135"/>
      <c r="G776" s="136"/>
      <c r="L776" s="67" t="str">
        <f t="shared" si="36"/>
        <v/>
      </c>
      <c r="M776" s="67" t="str">
        <f t="shared" si="38"/>
        <v/>
      </c>
      <c r="N776" s="67" t="str">
        <f t="shared" si="37"/>
        <v/>
      </c>
    </row>
    <row r="777" spans="1:14">
      <c r="A777" s="133"/>
      <c r="B777" s="134"/>
      <c r="C777" s="134"/>
      <c r="D777" s="134"/>
      <c r="E777" s="134"/>
      <c r="F777" s="135"/>
      <c r="G777" s="136"/>
      <c r="L777" s="67" t="str">
        <f t="shared" si="36"/>
        <v/>
      </c>
      <c r="M777" s="67" t="str">
        <f t="shared" si="38"/>
        <v/>
      </c>
      <c r="N777" s="67" t="str">
        <f t="shared" si="37"/>
        <v/>
      </c>
    </row>
    <row r="778" spans="1:14">
      <c r="A778" s="133"/>
      <c r="B778" s="134"/>
      <c r="C778" s="134"/>
      <c r="D778" s="134"/>
      <c r="E778" s="134"/>
      <c r="F778" s="135"/>
      <c r="G778" s="136"/>
      <c r="L778" s="67" t="str">
        <f t="shared" si="36"/>
        <v/>
      </c>
      <c r="M778" s="67" t="str">
        <f t="shared" si="38"/>
        <v/>
      </c>
      <c r="N778" s="67" t="str">
        <f t="shared" si="37"/>
        <v/>
      </c>
    </row>
    <row r="779" spans="1:14">
      <c r="A779" s="133"/>
      <c r="B779" s="134"/>
      <c r="C779" s="134"/>
      <c r="D779" s="134"/>
      <c r="E779" s="134"/>
      <c r="F779" s="135"/>
      <c r="G779" s="136"/>
      <c r="L779" s="67" t="str">
        <f t="shared" si="36"/>
        <v/>
      </c>
      <c r="M779" s="67" t="str">
        <f t="shared" si="38"/>
        <v/>
      </c>
      <c r="N779" s="67" t="str">
        <f t="shared" si="37"/>
        <v/>
      </c>
    </row>
    <row r="780" spans="1:14">
      <c r="A780" s="133"/>
      <c r="B780" s="134"/>
      <c r="C780" s="134"/>
      <c r="D780" s="134"/>
      <c r="E780" s="134"/>
      <c r="F780" s="135"/>
      <c r="G780" s="136"/>
      <c r="L780" s="67" t="str">
        <f t="shared" si="36"/>
        <v/>
      </c>
      <c r="M780" s="67" t="str">
        <f t="shared" si="38"/>
        <v/>
      </c>
      <c r="N780" s="67" t="str">
        <f t="shared" si="37"/>
        <v/>
      </c>
    </row>
    <row r="781" spans="1:14">
      <c r="A781" s="133"/>
      <c r="B781" s="134"/>
      <c r="C781" s="134"/>
      <c r="D781" s="134"/>
      <c r="E781" s="134"/>
      <c r="F781" s="135"/>
      <c r="G781" s="136"/>
      <c r="L781" s="67" t="str">
        <f t="shared" si="36"/>
        <v/>
      </c>
      <c r="M781" s="67" t="str">
        <f t="shared" si="38"/>
        <v/>
      </c>
      <c r="N781" s="67" t="str">
        <f t="shared" si="37"/>
        <v/>
      </c>
    </row>
    <row r="782" spans="1:14">
      <c r="A782" s="133"/>
      <c r="B782" s="134"/>
      <c r="C782" s="134"/>
      <c r="D782" s="134"/>
      <c r="E782" s="134"/>
      <c r="F782" s="135"/>
      <c r="G782" s="136"/>
      <c r="L782" s="67" t="str">
        <f t="shared" si="36"/>
        <v/>
      </c>
      <c r="M782" s="67" t="str">
        <f t="shared" si="38"/>
        <v/>
      </c>
      <c r="N782" s="67" t="str">
        <f t="shared" si="37"/>
        <v/>
      </c>
    </row>
    <row r="783" spans="1:14">
      <c r="A783" s="133"/>
      <c r="B783" s="134"/>
      <c r="C783" s="134"/>
      <c r="D783" s="134"/>
      <c r="E783" s="134"/>
      <c r="F783" s="135"/>
      <c r="G783" s="136"/>
      <c r="L783" s="67" t="str">
        <f t="shared" si="36"/>
        <v/>
      </c>
      <c r="M783" s="67" t="str">
        <f t="shared" si="38"/>
        <v/>
      </c>
      <c r="N783" s="67" t="str">
        <f t="shared" si="37"/>
        <v/>
      </c>
    </row>
    <row r="784" spans="1:14">
      <c r="A784" s="133"/>
      <c r="B784" s="134"/>
      <c r="C784" s="134"/>
      <c r="D784" s="134"/>
      <c r="E784" s="134"/>
      <c r="F784" s="135"/>
      <c r="G784" s="136"/>
      <c r="L784" s="67" t="str">
        <f t="shared" si="36"/>
        <v/>
      </c>
      <c r="M784" s="67" t="str">
        <f t="shared" si="38"/>
        <v/>
      </c>
      <c r="N784" s="67" t="str">
        <f t="shared" si="37"/>
        <v/>
      </c>
    </row>
    <row r="785" spans="1:14">
      <c r="A785" s="133"/>
      <c r="B785" s="134"/>
      <c r="C785" s="134"/>
      <c r="D785" s="134"/>
      <c r="E785" s="134"/>
      <c r="F785" s="135"/>
      <c r="G785" s="136"/>
      <c r="L785" s="67" t="str">
        <f t="shared" si="36"/>
        <v/>
      </c>
      <c r="M785" s="67" t="str">
        <f t="shared" si="38"/>
        <v/>
      </c>
      <c r="N785" s="67" t="str">
        <f t="shared" si="37"/>
        <v/>
      </c>
    </row>
    <row r="786" spans="1:14">
      <c r="A786" s="133"/>
      <c r="B786" s="134"/>
      <c r="C786" s="134"/>
      <c r="D786" s="134"/>
      <c r="E786" s="134"/>
      <c r="F786" s="135"/>
      <c r="G786" s="136"/>
      <c r="L786" s="67" t="str">
        <f t="shared" si="36"/>
        <v/>
      </c>
      <c r="M786" s="67" t="str">
        <f t="shared" si="38"/>
        <v/>
      </c>
      <c r="N786" s="67" t="str">
        <f t="shared" si="37"/>
        <v/>
      </c>
    </row>
    <row r="787" spans="1:14">
      <c r="A787" s="133"/>
      <c r="B787" s="134"/>
      <c r="C787" s="134"/>
      <c r="D787" s="134"/>
      <c r="E787" s="134"/>
      <c r="F787" s="135"/>
      <c r="G787" s="136"/>
      <c r="L787" s="67" t="str">
        <f t="shared" si="36"/>
        <v/>
      </c>
      <c r="M787" s="67" t="str">
        <f t="shared" si="38"/>
        <v/>
      </c>
      <c r="N787" s="67" t="str">
        <f t="shared" si="37"/>
        <v/>
      </c>
    </row>
    <row r="788" spans="1:14">
      <c r="A788" s="133"/>
      <c r="B788" s="134"/>
      <c r="C788" s="134"/>
      <c r="D788" s="134"/>
      <c r="E788" s="134"/>
      <c r="F788" s="135"/>
      <c r="G788" s="136"/>
      <c r="L788" s="67" t="str">
        <f t="shared" si="36"/>
        <v/>
      </c>
      <c r="M788" s="67" t="str">
        <f t="shared" si="38"/>
        <v/>
      </c>
      <c r="N788" s="67" t="str">
        <f t="shared" si="37"/>
        <v/>
      </c>
    </row>
    <row r="789" spans="1:14">
      <c r="A789" s="133"/>
      <c r="B789" s="134"/>
      <c r="C789" s="134"/>
      <c r="D789" s="134"/>
      <c r="E789" s="134"/>
      <c r="F789" s="135"/>
      <c r="G789" s="136"/>
      <c r="L789" s="67" t="str">
        <f t="shared" si="36"/>
        <v/>
      </c>
      <c r="M789" s="67" t="str">
        <f t="shared" si="38"/>
        <v/>
      </c>
      <c r="N789" s="67" t="str">
        <f t="shared" si="37"/>
        <v/>
      </c>
    </row>
    <row r="790" spans="1:14">
      <c r="A790" s="133"/>
      <c r="B790" s="134"/>
      <c r="C790" s="134"/>
      <c r="D790" s="134"/>
      <c r="E790" s="134"/>
      <c r="F790" s="135"/>
      <c r="G790" s="136"/>
      <c r="L790" s="67" t="str">
        <f t="shared" si="36"/>
        <v/>
      </c>
      <c r="M790" s="67" t="str">
        <f t="shared" si="38"/>
        <v/>
      </c>
      <c r="N790" s="67" t="str">
        <f t="shared" si="37"/>
        <v/>
      </c>
    </row>
    <row r="791" spans="1:14">
      <c r="A791" s="133"/>
      <c r="B791" s="134"/>
      <c r="C791" s="134"/>
      <c r="D791" s="134"/>
      <c r="E791" s="134"/>
      <c r="F791" s="135"/>
      <c r="G791" s="136"/>
      <c r="L791" s="67" t="str">
        <f t="shared" si="36"/>
        <v/>
      </c>
      <c r="M791" s="67" t="str">
        <f t="shared" si="38"/>
        <v/>
      </c>
      <c r="N791" s="67" t="str">
        <f t="shared" si="37"/>
        <v/>
      </c>
    </row>
    <row r="792" spans="1:14">
      <c r="A792" s="133"/>
      <c r="B792" s="134"/>
      <c r="C792" s="134"/>
      <c r="D792" s="134"/>
      <c r="E792" s="134"/>
      <c r="F792" s="135"/>
      <c r="G792" s="136"/>
      <c r="L792" s="67" t="str">
        <f t="shared" si="36"/>
        <v/>
      </c>
      <c r="M792" s="67" t="str">
        <f t="shared" si="38"/>
        <v/>
      </c>
      <c r="N792" s="67" t="str">
        <f t="shared" si="37"/>
        <v/>
      </c>
    </row>
    <row r="793" spans="1:14">
      <c r="A793" s="133"/>
      <c r="B793" s="134"/>
      <c r="C793" s="134"/>
      <c r="D793" s="134"/>
      <c r="E793" s="134"/>
      <c r="F793" s="135"/>
      <c r="G793" s="136"/>
      <c r="L793" s="67" t="str">
        <f t="shared" si="36"/>
        <v/>
      </c>
      <c r="M793" s="67" t="str">
        <f t="shared" si="38"/>
        <v/>
      </c>
      <c r="N793" s="67" t="str">
        <f t="shared" si="37"/>
        <v/>
      </c>
    </row>
    <row r="794" spans="1:14">
      <c r="A794" s="133"/>
      <c r="B794" s="134"/>
      <c r="C794" s="134"/>
      <c r="D794" s="134"/>
      <c r="E794" s="134"/>
      <c r="F794" s="135"/>
      <c r="G794" s="136"/>
      <c r="L794" s="67" t="str">
        <f t="shared" si="36"/>
        <v/>
      </c>
      <c r="M794" s="67" t="str">
        <f t="shared" si="38"/>
        <v/>
      </c>
      <c r="N794" s="67" t="str">
        <f t="shared" si="37"/>
        <v/>
      </c>
    </row>
    <row r="795" spans="1:14">
      <c r="A795" s="133"/>
      <c r="B795" s="134"/>
      <c r="C795" s="134"/>
      <c r="D795" s="134"/>
      <c r="E795" s="134"/>
      <c r="F795" s="135"/>
      <c r="G795" s="136"/>
      <c r="L795" s="67" t="str">
        <f t="shared" si="36"/>
        <v/>
      </c>
      <c r="M795" s="67" t="str">
        <f t="shared" si="38"/>
        <v/>
      </c>
      <c r="N795" s="67" t="str">
        <f t="shared" si="37"/>
        <v/>
      </c>
    </row>
    <row r="796" spans="1:14">
      <c r="A796" s="133"/>
      <c r="B796" s="134"/>
      <c r="C796" s="134"/>
      <c r="D796" s="134"/>
      <c r="E796" s="134"/>
      <c r="F796" s="135"/>
      <c r="G796" s="136"/>
      <c r="L796" s="67" t="str">
        <f t="shared" si="36"/>
        <v/>
      </c>
      <c r="M796" s="67" t="str">
        <f t="shared" si="38"/>
        <v/>
      </c>
      <c r="N796" s="67" t="str">
        <f t="shared" si="37"/>
        <v/>
      </c>
    </row>
    <row r="797" spans="1:14">
      <c r="A797" s="133"/>
      <c r="B797" s="134"/>
      <c r="C797" s="134"/>
      <c r="D797" s="134"/>
      <c r="E797" s="134"/>
      <c r="F797" s="135"/>
      <c r="G797" s="136"/>
      <c r="L797" s="67" t="str">
        <f t="shared" si="36"/>
        <v/>
      </c>
      <c r="M797" s="67" t="str">
        <f t="shared" si="38"/>
        <v/>
      </c>
      <c r="N797" s="67" t="str">
        <f t="shared" si="37"/>
        <v/>
      </c>
    </row>
    <row r="798" spans="1:14">
      <c r="A798" s="133"/>
      <c r="B798" s="134"/>
      <c r="C798" s="134"/>
      <c r="D798" s="134"/>
      <c r="E798" s="134"/>
      <c r="F798" s="135"/>
      <c r="G798" s="136"/>
      <c r="L798" s="67" t="str">
        <f t="shared" si="36"/>
        <v/>
      </c>
      <c r="M798" s="67" t="str">
        <f t="shared" si="38"/>
        <v/>
      </c>
      <c r="N798" s="67" t="str">
        <f t="shared" si="37"/>
        <v/>
      </c>
    </row>
    <row r="799" spans="1:14">
      <c r="A799" s="133"/>
      <c r="B799" s="134"/>
      <c r="C799" s="134"/>
      <c r="D799" s="134"/>
      <c r="E799" s="134"/>
      <c r="F799" s="135"/>
      <c r="G799" s="136"/>
      <c r="L799" s="67" t="str">
        <f t="shared" si="36"/>
        <v/>
      </c>
      <c r="M799" s="67" t="str">
        <f t="shared" si="38"/>
        <v/>
      </c>
      <c r="N799" s="67" t="str">
        <f t="shared" si="37"/>
        <v/>
      </c>
    </row>
    <row r="800" spans="1:14">
      <c r="A800" s="133"/>
      <c r="B800" s="134"/>
      <c r="C800" s="134"/>
      <c r="D800" s="134"/>
      <c r="E800" s="134"/>
      <c r="F800" s="135"/>
      <c r="G800" s="136"/>
      <c r="L800" s="67" t="str">
        <f t="shared" si="36"/>
        <v/>
      </c>
      <c r="M800" s="67" t="str">
        <f t="shared" si="38"/>
        <v/>
      </c>
      <c r="N800" s="67" t="str">
        <f t="shared" si="37"/>
        <v/>
      </c>
    </row>
    <row r="801" spans="1:14">
      <c r="A801" s="133"/>
      <c r="B801" s="134"/>
      <c r="C801" s="134"/>
      <c r="D801" s="134"/>
      <c r="E801" s="134"/>
      <c r="F801" s="135"/>
      <c r="G801" s="136"/>
      <c r="L801" s="67" t="str">
        <f t="shared" si="36"/>
        <v/>
      </c>
      <c r="M801" s="67" t="str">
        <f t="shared" si="38"/>
        <v/>
      </c>
      <c r="N801" s="67" t="str">
        <f t="shared" si="37"/>
        <v/>
      </c>
    </row>
    <row r="802" spans="1:14">
      <c r="A802" s="133"/>
      <c r="B802" s="134"/>
      <c r="C802" s="134"/>
      <c r="D802" s="134"/>
      <c r="E802" s="134"/>
      <c r="F802" s="135"/>
      <c r="G802" s="136"/>
      <c r="L802" s="67" t="str">
        <f t="shared" si="36"/>
        <v/>
      </c>
      <c r="M802" s="67" t="str">
        <f t="shared" si="38"/>
        <v/>
      </c>
      <c r="N802" s="67" t="str">
        <f t="shared" si="37"/>
        <v/>
      </c>
    </row>
    <row r="803" spans="1:14">
      <c r="A803" s="133"/>
      <c r="B803" s="134"/>
      <c r="C803" s="134"/>
      <c r="D803" s="134"/>
      <c r="E803" s="134"/>
      <c r="F803" s="135"/>
      <c r="G803" s="136"/>
      <c r="L803" s="67" t="str">
        <f t="shared" si="36"/>
        <v/>
      </c>
      <c r="M803" s="67" t="str">
        <f t="shared" si="38"/>
        <v/>
      </c>
      <c r="N803" s="67" t="str">
        <f t="shared" si="37"/>
        <v/>
      </c>
    </row>
    <row r="804" spans="1:14">
      <c r="A804" s="133"/>
      <c r="B804" s="134"/>
      <c r="C804" s="134"/>
      <c r="D804" s="134"/>
      <c r="E804" s="134"/>
      <c r="F804" s="135"/>
      <c r="G804" s="136"/>
      <c r="L804" s="67" t="str">
        <f t="shared" si="36"/>
        <v/>
      </c>
      <c r="M804" s="67" t="str">
        <f t="shared" si="38"/>
        <v/>
      </c>
      <c r="N804" s="67" t="str">
        <f t="shared" si="37"/>
        <v/>
      </c>
    </row>
    <row r="805" spans="1:14">
      <c r="A805" s="133"/>
      <c r="B805" s="134"/>
      <c r="C805" s="134"/>
      <c r="D805" s="134"/>
      <c r="E805" s="134"/>
      <c r="F805" s="135"/>
      <c r="G805" s="136"/>
      <c r="L805" s="67" t="str">
        <f t="shared" si="36"/>
        <v/>
      </c>
      <c r="M805" s="67" t="str">
        <f t="shared" si="38"/>
        <v/>
      </c>
      <c r="N805" s="67" t="str">
        <f t="shared" si="37"/>
        <v/>
      </c>
    </row>
    <row r="806" spans="1:14">
      <c r="A806" s="133"/>
      <c r="B806" s="134"/>
      <c r="C806" s="134"/>
      <c r="D806" s="134"/>
      <c r="E806" s="134"/>
      <c r="F806" s="135"/>
      <c r="G806" s="136"/>
      <c r="L806" s="67" t="str">
        <f t="shared" si="36"/>
        <v/>
      </c>
      <c r="M806" s="67" t="str">
        <f t="shared" si="38"/>
        <v/>
      </c>
      <c r="N806" s="67" t="str">
        <f t="shared" si="37"/>
        <v/>
      </c>
    </row>
    <row r="807" spans="1:14">
      <c r="A807" s="133"/>
      <c r="B807" s="134"/>
      <c r="C807" s="134"/>
      <c r="D807" s="134"/>
      <c r="E807" s="134"/>
      <c r="F807" s="135"/>
      <c r="G807" s="136"/>
      <c r="L807" s="67" t="str">
        <f t="shared" si="36"/>
        <v/>
      </c>
      <c r="M807" s="67" t="str">
        <f t="shared" si="38"/>
        <v/>
      </c>
      <c r="N807" s="67" t="str">
        <f t="shared" si="37"/>
        <v/>
      </c>
    </row>
    <row r="808" spans="1:14">
      <c r="A808" s="133"/>
      <c r="B808" s="134"/>
      <c r="C808" s="134"/>
      <c r="D808" s="134"/>
      <c r="E808" s="134"/>
      <c r="F808" s="135"/>
      <c r="G808" s="136"/>
      <c r="L808" s="67" t="str">
        <f t="shared" si="36"/>
        <v/>
      </c>
      <c r="M808" s="67" t="str">
        <f t="shared" si="38"/>
        <v/>
      </c>
      <c r="N808" s="67" t="str">
        <f t="shared" si="37"/>
        <v/>
      </c>
    </row>
    <row r="809" spans="1:14">
      <c r="A809" s="133"/>
      <c r="B809" s="134"/>
      <c r="C809" s="134"/>
      <c r="D809" s="134"/>
      <c r="E809" s="134"/>
      <c r="F809" s="135"/>
      <c r="G809" s="136"/>
      <c r="L809" s="67" t="str">
        <f t="shared" si="36"/>
        <v/>
      </c>
      <c r="M809" s="67" t="str">
        <f t="shared" si="38"/>
        <v/>
      </c>
      <c r="N809" s="67" t="str">
        <f t="shared" si="37"/>
        <v/>
      </c>
    </row>
    <row r="810" spans="1:14">
      <c r="A810" s="133"/>
      <c r="B810" s="134"/>
      <c r="C810" s="134"/>
      <c r="D810" s="134"/>
      <c r="E810" s="134"/>
      <c r="F810" s="135"/>
      <c r="G810" s="136"/>
      <c r="L810" s="67" t="str">
        <f t="shared" si="36"/>
        <v/>
      </c>
      <c r="M810" s="67" t="str">
        <f t="shared" si="38"/>
        <v/>
      </c>
      <c r="N810" s="67" t="str">
        <f t="shared" si="37"/>
        <v/>
      </c>
    </row>
    <row r="811" spans="1:14">
      <c r="A811" s="133"/>
      <c r="B811" s="134"/>
      <c r="C811" s="134"/>
      <c r="D811" s="134"/>
      <c r="E811" s="134"/>
      <c r="F811" s="135"/>
      <c r="G811" s="136"/>
      <c r="L811" s="67" t="str">
        <f t="shared" si="36"/>
        <v/>
      </c>
      <c r="M811" s="67" t="str">
        <f t="shared" si="38"/>
        <v/>
      </c>
      <c r="N811" s="67" t="str">
        <f t="shared" si="37"/>
        <v/>
      </c>
    </row>
    <row r="812" spans="1:14">
      <c r="A812" s="133"/>
      <c r="B812" s="134"/>
      <c r="C812" s="134"/>
      <c r="D812" s="134"/>
      <c r="E812" s="134"/>
      <c r="F812" s="135"/>
      <c r="G812" s="136"/>
      <c r="L812" s="67" t="str">
        <f t="shared" si="36"/>
        <v/>
      </c>
      <c r="M812" s="67" t="str">
        <f t="shared" si="38"/>
        <v/>
      </c>
      <c r="N812" s="67" t="str">
        <f t="shared" si="37"/>
        <v/>
      </c>
    </row>
    <row r="813" spans="1:14">
      <c r="A813" s="133"/>
      <c r="B813" s="134"/>
      <c r="C813" s="134"/>
      <c r="D813" s="134"/>
      <c r="E813" s="134"/>
      <c r="F813" s="135"/>
      <c r="G813" s="136"/>
      <c r="L813" s="67" t="str">
        <f t="shared" si="36"/>
        <v/>
      </c>
      <c r="M813" s="67" t="str">
        <f t="shared" si="38"/>
        <v/>
      </c>
      <c r="N813" s="67" t="str">
        <f t="shared" si="37"/>
        <v/>
      </c>
    </row>
    <row r="814" spans="1:14">
      <c r="A814" s="133"/>
      <c r="B814" s="134"/>
      <c r="C814" s="134"/>
      <c r="D814" s="134"/>
      <c r="E814" s="134"/>
      <c r="F814" s="135"/>
      <c r="G814" s="136"/>
      <c r="L814" s="67" t="str">
        <f t="shared" si="36"/>
        <v/>
      </c>
      <c r="M814" s="67" t="str">
        <f t="shared" si="38"/>
        <v/>
      </c>
      <c r="N814" s="67" t="str">
        <f t="shared" si="37"/>
        <v/>
      </c>
    </row>
    <row r="815" spans="1:14">
      <c r="A815" s="133"/>
      <c r="B815" s="134"/>
      <c r="C815" s="134"/>
      <c r="D815" s="134"/>
      <c r="E815" s="134"/>
      <c r="F815" s="135"/>
      <c r="G815" s="136"/>
      <c r="L815" s="67" t="str">
        <f t="shared" si="36"/>
        <v/>
      </c>
      <c r="M815" s="67" t="str">
        <f t="shared" si="38"/>
        <v/>
      </c>
      <c r="N815" s="67" t="str">
        <f t="shared" si="37"/>
        <v/>
      </c>
    </row>
    <row r="816" spans="1:14">
      <c r="A816" s="133"/>
      <c r="B816" s="134"/>
      <c r="C816" s="134"/>
      <c r="D816" s="134"/>
      <c r="E816" s="134"/>
      <c r="F816" s="135"/>
      <c r="G816" s="136"/>
      <c r="L816" s="67" t="str">
        <f t="shared" si="36"/>
        <v/>
      </c>
      <c r="M816" s="67" t="str">
        <f t="shared" si="38"/>
        <v/>
      </c>
      <c r="N816" s="67" t="str">
        <f t="shared" si="37"/>
        <v/>
      </c>
    </row>
    <row r="817" spans="1:14">
      <c r="A817" s="133"/>
      <c r="B817" s="134"/>
      <c r="C817" s="134"/>
      <c r="D817" s="134"/>
      <c r="E817" s="134"/>
      <c r="F817" s="135"/>
      <c r="G817" s="136"/>
      <c r="L817" s="67" t="str">
        <f t="shared" si="36"/>
        <v/>
      </c>
      <c r="M817" s="67" t="str">
        <f t="shared" si="38"/>
        <v/>
      </c>
      <c r="N817" s="67" t="str">
        <f t="shared" si="37"/>
        <v/>
      </c>
    </row>
    <row r="818" spans="1:14">
      <c r="A818" s="133"/>
      <c r="B818" s="134"/>
      <c r="C818" s="134"/>
      <c r="D818" s="134"/>
      <c r="E818" s="134"/>
      <c r="F818" s="135"/>
      <c r="G818" s="136"/>
      <c r="L818" s="67" t="str">
        <f t="shared" si="36"/>
        <v/>
      </c>
      <c r="M818" s="67" t="str">
        <f t="shared" si="38"/>
        <v/>
      </c>
      <c r="N818" s="67" t="str">
        <f t="shared" si="37"/>
        <v/>
      </c>
    </row>
    <row r="819" spans="1:14">
      <c r="A819" s="133"/>
      <c r="B819" s="134"/>
      <c r="C819" s="134"/>
      <c r="D819" s="134"/>
      <c r="E819" s="134"/>
      <c r="F819" s="135"/>
      <c r="G819" s="136"/>
      <c r="L819" s="67" t="str">
        <f t="shared" si="36"/>
        <v/>
      </c>
      <c r="M819" s="67" t="str">
        <f t="shared" si="38"/>
        <v/>
      </c>
      <c r="N819" s="67" t="str">
        <f t="shared" si="37"/>
        <v/>
      </c>
    </row>
    <row r="820" spans="1:14">
      <c r="A820" s="133"/>
      <c r="B820" s="134"/>
      <c r="C820" s="134"/>
      <c r="D820" s="134"/>
      <c r="E820" s="134"/>
      <c r="F820" s="135"/>
      <c r="G820" s="136"/>
      <c r="L820" s="67" t="str">
        <f t="shared" si="36"/>
        <v/>
      </c>
      <c r="M820" s="67" t="str">
        <f t="shared" si="38"/>
        <v/>
      </c>
      <c r="N820" s="67" t="str">
        <f t="shared" si="37"/>
        <v/>
      </c>
    </row>
    <row r="821" spans="1:14">
      <c r="A821" s="133"/>
      <c r="B821" s="134"/>
      <c r="C821" s="134"/>
      <c r="D821" s="134"/>
      <c r="E821" s="134"/>
      <c r="F821" s="135"/>
      <c r="G821" s="136"/>
      <c r="L821" s="67" t="str">
        <f t="shared" si="36"/>
        <v/>
      </c>
      <c r="M821" s="67" t="str">
        <f t="shared" si="38"/>
        <v/>
      </c>
      <c r="N821" s="67" t="str">
        <f t="shared" si="37"/>
        <v/>
      </c>
    </row>
    <row r="822" spans="1:14">
      <c r="A822" s="133"/>
      <c r="B822" s="134"/>
      <c r="C822" s="134"/>
      <c r="D822" s="134"/>
      <c r="E822" s="134"/>
      <c r="F822" s="135"/>
      <c r="G822" s="136"/>
      <c r="L822" s="67" t="str">
        <f t="shared" si="36"/>
        <v/>
      </c>
      <c r="M822" s="67" t="str">
        <f t="shared" si="38"/>
        <v/>
      </c>
      <c r="N822" s="67" t="str">
        <f t="shared" si="37"/>
        <v/>
      </c>
    </row>
    <row r="823" spans="1:14">
      <c r="A823" s="133"/>
      <c r="B823" s="134"/>
      <c r="C823" s="134"/>
      <c r="D823" s="134"/>
      <c r="E823" s="134"/>
      <c r="F823" s="135"/>
      <c r="G823" s="136"/>
      <c r="L823" s="67" t="str">
        <f t="shared" si="36"/>
        <v/>
      </c>
      <c r="M823" s="67" t="str">
        <f t="shared" si="38"/>
        <v/>
      </c>
      <c r="N823" s="67" t="str">
        <f t="shared" si="37"/>
        <v/>
      </c>
    </row>
    <row r="824" spans="1:14">
      <c r="A824" s="133"/>
      <c r="B824" s="134"/>
      <c r="C824" s="134"/>
      <c r="D824" s="134"/>
      <c r="E824" s="134"/>
      <c r="F824" s="135"/>
      <c r="G824" s="136"/>
      <c r="L824" s="67" t="str">
        <f t="shared" si="36"/>
        <v/>
      </c>
      <c r="M824" s="67" t="str">
        <f t="shared" si="38"/>
        <v/>
      </c>
      <c r="N824" s="67" t="str">
        <f t="shared" si="37"/>
        <v/>
      </c>
    </row>
    <row r="825" spans="1:14">
      <c r="A825" s="133"/>
      <c r="B825" s="134"/>
      <c r="C825" s="134"/>
      <c r="D825" s="134"/>
      <c r="E825" s="134"/>
      <c r="F825" s="135"/>
      <c r="G825" s="136"/>
      <c r="L825" s="67" t="str">
        <f t="shared" si="36"/>
        <v/>
      </c>
      <c r="M825" s="67" t="str">
        <f t="shared" si="38"/>
        <v/>
      </c>
      <c r="N825" s="67" t="str">
        <f t="shared" si="37"/>
        <v/>
      </c>
    </row>
    <row r="826" spans="1:14">
      <c r="A826" s="133"/>
      <c r="B826" s="134"/>
      <c r="C826" s="134"/>
      <c r="D826" s="134"/>
      <c r="E826" s="134"/>
      <c r="F826" s="135"/>
      <c r="G826" s="136"/>
      <c r="L826" s="67" t="str">
        <f t="shared" si="36"/>
        <v/>
      </c>
      <c r="M826" s="67" t="str">
        <f t="shared" si="38"/>
        <v/>
      </c>
      <c r="N826" s="67" t="str">
        <f t="shared" si="37"/>
        <v/>
      </c>
    </row>
    <row r="827" spans="1:14">
      <c r="A827" s="133"/>
      <c r="B827" s="134"/>
      <c r="C827" s="134"/>
      <c r="D827" s="134"/>
      <c r="E827" s="134"/>
      <c r="F827" s="135"/>
      <c r="G827" s="136"/>
      <c r="L827" s="67" t="str">
        <f t="shared" si="36"/>
        <v/>
      </c>
      <c r="M827" s="67" t="str">
        <f t="shared" si="38"/>
        <v/>
      </c>
      <c r="N827" s="67" t="str">
        <f t="shared" si="37"/>
        <v/>
      </c>
    </row>
    <row r="828" spans="1:14">
      <c r="A828" s="133"/>
      <c r="B828" s="134"/>
      <c r="C828" s="134"/>
      <c r="D828" s="134"/>
      <c r="E828" s="134"/>
      <c r="F828" s="135"/>
      <c r="G828" s="136"/>
      <c r="L828" s="67" t="str">
        <f t="shared" si="36"/>
        <v/>
      </c>
      <c r="M828" s="67" t="str">
        <f t="shared" si="38"/>
        <v/>
      </c>
      <c r="N828" s="67" t="str">
        <f t="shared" si="37"/>
        <v/>
      </c>
    </row>
    <row r="829" spans="1:14">
      <c r="A829" s="133"/>
      <c r="B829" s="134"/>
      <c r="C829" s="134"/>
      <c r="D829" s="134"/>
      <c r="E829" s="134"/>
      <c r="F829" s="135"/>
      <c r="G829" s="136"/>
      <c r="L829" s="67" t="str">
        <f t="shared" si="36"/>
        <v/>
      </c>
      <c r="M829" s="67" t="str">
        <f t="shared" si="38"/>
        <v/>
      </c>
      <c r="N829" s="67" t="str">
        <f t="shared" si="37"/>
        <v/>
      </c>
    </row>
    <row r="830" spans="1:14">
      <c r="A830" s="133"/>
      <c r="B830" s="134"/>
      <c r="C830" s="134"/>
      <c r="D830" s="134"/>
      <c r="E830" s="134"/>
      <c r="F830" s="135"/>
      <c r="G830" s="136"/>
      <c r="L830" s="67" t="str">
        <f t="shared" si="36"/>
        <v/>
      </c>
      <c r="M830" s="67" t="str">
        <f t="shared" si="38"/>
        <v/>
      </c>
      <c r="N830" s="67" t="str">
        <f t="shared" si="37"/>
        <v/>
      </c>
    </row>
    <row r="831" spans="1:14">
      <c r="A831" s="133"/>
      <c r="B831" s="134"/>
      <c r="C831" s="134"/>
      <c r="D831" s="134"/>
      <c r="E831" s="134"/>
      <c r="F831" s="135"/>
      <c r="G831" s="136"/>
      <c r="L831" s="67" t="str">
        <f t="shared" si="36"/>
        <v/>
      </c>
      <c r="M831" s="67" t="str">
        <f t="shared" si="38"/>
        <v/>
      </c>
      <c r="N831" s="67" t="str">
        <f t="shared" si="37"/>
        <v/>
      </c>
    </row>
    <row r="832" spans="1:14">
      <c r="A832" s="133"/>
      <c r="B832" s="134"/>
      <c r="C832" s="134"/>
      <c r="D832" s="134"/>
      <c r="E832" s="134"/>
      <c r="F832" s="135"/>
      <c r="G832" s="136"/>
      <c r="L832" s="67" t="str">
        <f t="shared" si="36"/>
        <v/>
      </c>
      <c r="M832" s="67" t="str">
        <f t="shared" si="38"/>
        <v/>
      </c>
      <c r="N832" s="67" t="str">
        <f t="shared" si="37"/>
        <v/>
      </c>
    </row>
    <row r="833" spans="1:14">
      <c r="A833" s="133"/>
      <c r="B833" s="134"/>
      <c r="C833" s="134"/>
      <c r="D833" s="134"/>
      <c r="E833" s="134"/>
      <c r="F833" s="135"/>
      <c r="G833" s="136"/>
      <c r="L833" s="67" t="str">
        <f t="shared" si="36"/>
        <v/>
      </c>
      <c r="M833" s="67" t="str">
        <f t="shared" si="38"/>
        <v/>
      </c>
      <c r="N833" s="67" t="str">
        <f t="shared" si="37"/>
        <v/>
      </c>
    </row>
    <row r="834" spans="1:14">
      <c r="A834" s="133"/>
      <c r="B834" s="134"/>
      <c r="C834" s="134"/>
      <c r="D834" s="134"/>
      <c r="E834" s="134"/>
      <c r="F834" s="135"/>
      <c r="G834" s="136"/>
      <c r="L834" s="67" t="str">
        <f t="shared" si="36"/>
        <v/>
      </c>
      <c r="M834" s="67" t="str">
        <f t="shared" si="38"/>
        <v/>
      </c>
      <c r="N834" s="67" t="str">
        <f t="shared" si="37"/>
        <v/>
      </c>
    </row>
    <row r="835" spans="1:14">
      <c r="A835" s="133"/>
      <c r="B835" s="134"/>
      <c r="C835" s="134"/>
      <c r="D835" s="134"/>
      <c r="E835" s="134"/>
      <c r="F835" s="135"/>
      <c r="G835" s="136"/>
      <c r="L835" s="67" t="str">
        <f t="shared" ref="L835:L898" si="39">IF(E835="","",LOGNORMDIST(E835,J$10,J$11))</f>
        <v/>
      </c>
      <c r="M835" s="67" t="str">
        <f t="shared" si="38"/>
        <v/>
      </c>
      <c r="N835" s="67" t="str">
        <f t="shared" ref="N835:N898" si="40">IF(L835="","",POWER(F835-M835,2) / M835)</f>
        <v/>
      </c>
    </row>
    <row r="836" spans="1:14">
      <c r="A836" s="133"/>
      <c r="B836" s="134"/>
      <c r="C836" s="134"/>
      <c r="D836" s="134"/>
      <c r="E836" s="134"/>
      <c r="F836" s="135"/>
      <c r="G836" s="136"/>
      <c r="L836" s="67" t="str">
        <f t="shared" si="39"/>
        <v/>
      </c>
      <c r="M836" s="67" t="str">
        <f t="shared" ref="M836:M899" si="41">IF(L836="","",(L836-L835)*J$3)</f>
        <v/>
      </c>
      <c r="N836" s="67" t="str">
        <f t="shared" si="40"/>
        <v/>
      </c>
    </row>
    <row r="837" spans="1:14">
      <c r="A837" s="133"/>
      <c r="B837" s="134"/>
      <c r="C837" s="134"/>
      <c r="D837" s="134"/>
      <c r="E837" s="134"/>
      <c r="F837" s="135"/>
      <c r="G837" s="136"/>
      <c r="L837" s="67" t="str">
        <f t="shared" si="39"/>
        <v/>
      </c>
      <c r="M837" s="67" t="str">
        <f t="shared" si="41"/>
        <v/>
      </c>
      <c r="N837" s="67" t="str">
        <f t="shared" si="40"/>
        <v/>
      </c>
    </row>
    <row r="838" spans="1:14">
      <c r="A838" s="133"/>
      <c r="B838" s="134"/>
      <c r="C838" s="134"/>
      <c r="D838" s="134"/>
      <c r="E838" s="134"/>
      <c r="F838" s="135"/>
      <c r="G838" s="136"/>
      <c r="L838" s="67" t="str">
        <f t="shared" si="39"/>
        <v/>
      </c>
      <c r="M838" s="67" t="str">
        <f t="shared" si="41"/>
        <v/>
      </c>
      <c r="N838" s="67" t="str">
        <f t="shared" si="40"/>
        <v/>
      </c>
    </row>
    <row r="839" spans="1:14">
      <c r="A839" s="133"/>
      <c r="B839" s="134"/>
      <c r="C839" s="134"/>
      <c r="D839" s="134"/>
      <c r="E839" s="134"/>
      <c r="F839" s="135"/>
      <c r="G839" s="136"/>
      <c r="L839" s="67" t="str">
        <f t="shared" si="39"/>
        <v/>
      </c>
      <c r="M839" s="67" t="str">
        <f t="shared" si="41"/>
        <v/>
      </c>
      <c r="N839" s="67" t="str">
        <f t="shared" si="40"/>
        <v/>
      </c>
    </row>
    <row r="840" spans="1:14">
      <c r="A840" s="133"/>
      <c r="B840" s="134"/>
      <c r="C840" s="134"/>
      <c r="D840" s="134"/>
      <c r="E840" s="134"/>
      <c r="F840" s="135"/>
      <c r="G840" s="136"/>
      <c r="L840" s="67" t="str">
        <f t="shared" si="39"/>
        <v/>
      </c>
      <c r="M840" s="67" t="str">
        <f t="shared" si="41"/>
        <v/>
      </c>
      <c r="N840" s="67" t="str">
        <f t="shared" si="40"/>
        <v/>
      </c>
    </row>
    <row r="841" spans="1:14">
      <c r="A841" s="133"/>
      <c r="B841" s="134"/>
      <c r="C841" s="134"/>
      <c r="D841" s="134"/>
      <c r="E841" s="134"/>
      <c r="F841" s="135"/>
      <c r="G841" s="136"/>
      <c r="L841" s="67" t="str">
        <f t="shared" si="39"/>
        <v/>
      </c>
      <c r="M841" s="67" t="str">
        <f t="shared" si="41"/>
        <v/>
      </c>
      <c r="N841" s="67" t="str">
        <f t="shared" si="40"/>
        <v/>
      </c>
    </row>
    <row r="842" spans="1:14">
      <c r="A842" s="133"/>
      <c r="B842" s="134"/>
      <c r="C842" s="134"/>
      <c r="D842" s="134"/>
      <c r="E842" s="134"/>
      <c r="F842" s="135"/>
      <c r="G842" s="136"/>
      <c r="L842" s="67" t="str">
        <f t="shared" si="39"/>
        <v/>
      </c>
      <c r="M842" s="67" t="str">
        <f t="shared" si="41"/>
        <v/>
      </c>
      <c r="N842" s="67" t="str">
        <f t="shared" si="40"/>
        <v/>
      </c>
    </row>
    <row r="843" spans="1:14">
      <c r="A843" s="133"/>
      <c r="B843" s="134"/>
      <c r="C843" s="134"/>
      <c r="D843" s="134"/>
      <c r="E843" s="134"/>
      <c r="F843" s="135"/>
      <c r="G843" s="136"/>
      <c r="L843" s="67" t="str">
        <f t="shared" si="39"/>
        <v/>
      </c>
      <c r="M843" s="67" t="str">
        <f t="shared" si="41"/>
        <v/>
      </c>
      <c r="N843" s="67" t="str">
        <f t="shared" si="40"/>
        <v/>
      </c>
    </row>
    <row r="844" spans="1:14">
      <c r="A844" s="133"/>
      <c r="B844" s="134"/>
      <c r="C844" s="134"/>
      <c r="D844" s="134"/>
      <c r="E844" s="134"/>
      <c r="F844" s="135"/>
      <c r="G844" s="136"/>
      <c r="L844" s="67" t="str">
        <f t="shared" si="39"/>
        <v/>
      </c>
      <c r="M844" s="67" t="str">
        <f t="shared" si="41"/>
        <v/>
      </c>
      <c r="N844" s="67" t="str">
        <f t="shared" si="40"/>
        <v/>
      </c>
    </row>
    <row r="845" spans="1:14">
      <c r="A845" s="133"/>
      <c r="B845" s="134"/>
      <c r="C845" s="134"/>
      <c r="D845" s="134"/>
      <c r="E845" s="134"/>
      <c r="F845" s="135"/>
      <c r="G845" s="136"/>
      <c r="L845" s="67" t="str">
        <f t="shared" si="39"/>
        <v/>
      </c>
      <c r="M845" s="67" t="str">
        <f t="shared" si="41"/>
        <v/>
      </c>
      <c r="N845" s="67" t="str">
        <f t="shared" si="40"/>
        <v/>
      </c>
    </row>
    <row r="846" spans="1:14">
      <c r="A846" s="133"/>
      <c r="B846" s="134"/>
      <c r="C846" s="134"/>
      <c r="D846" s="134"/>
      <c r="E846" s="134"/>
      <c r="F846" s="135"/>
      <c r="G846" s="136"/>
      <c r="L846" s="67" t="str">
        <f t="shared" si="39"/>
        <v/>
      </c>
      <c r="M846" s="67" t="str">
        <f t="shared" si="41"/>
        <v/>
      </c>
      <c r="N846" s="67" t="str">
        <f t="shared" si="40"/>
        <v/>
      </c>
    </row>
    <row r="847" spans="1:14">
      <c r="A847" s="133"/>
      <c r="B847" s="134"/>
      <c r="C847" s="134"/>
      <c r="D847" s="134"/>
      <c r="E847" s="134"/>
      <c r="F847" s="135"/>
      <c r="G847" s="136"/>
      <c r="L847" s="67" t="str">
        <f t="shared" si="39"/>
        <v/>
      </c>
      <c r="M847" s="67" t="str">
        <f t="shared" si="41"/>
        <v/>
      </c>
      <c r="N847" s="67" t="str">
        <f t="shared" si="40"/>
        <v/>
      </c>
    </row>
    <row r="848" spans="1:14">
      <c r="A848" s="133"/>
      <c r="B848" s="134"/>
      <c r="C848" s="134"/>
      <c r="D848" s="134"/>
      <c r="E848" s="134"/>
      <c r="F848" s="135"/>
      <c r="G848" s="136"/>
      <c r="L848" s="67" t="str">
        <f t="shared" si="39"/>
        <v/>
      </c>
      <c r="M848" s="67" t="str">
        <f t="shared" si="41"/>
        <v/>
      </c>
      <c r="N848" s="67" t="str">
        <f t="shared" si="40"/>
        <v/>
      </c>
    </row>
    <row r="849" spans="1:14">
      <c r="A849" s="133"/>
      <c r="B849" s="134"/>
      <c r="C849" s="134"/>
      <c r="D849" s="134"/>
      <c r="E849" s="134"/>
      <c r="F849" s="135"/>
      <c r="G849" s="136"/>
      <c r="L849" s="67" t="str">
        <f t="shared" si="39"/>
        <v/>
      </c>
      <c r="M849" s="67" t="str">
        <f t="shared" si="41"/>
        <v/>
      </c>
      <c r="N849" s="67" t="str">
        <f t="shared" si="40"/>
        <v/>
      </c>
    </row>
    <row r="850" spans="1:14">
      <c r="A850" s="133"/>
      <c r="B850" s="134"/>
      <c r="C850" s="134"/>
      <c r="D850" s="134"/>
      <c r="E850" s="134"/>
      <c r="F850" s="135"/>
      <c r="G850" s="136"/>
      <c r="L850" s="67" t="str">
        <f t="shared" si="39"/>
        <v/>
      </c>
      <c r="M850" s="67" t="str">
        <f t="shared" si="41"/>
        <v/>
      </c>
      <c r="N850" s="67" t="str">
        <f t="shared" si="40"/>
        <v/>
      </c>
    </row>
    <row r="851" spans="1:14">
      <c r="A851" s="133"/>
      <c r="B851" s="134"/>
      <c r="C851" s="134"/>
      <c r="D851" s="134"/>
      <c r="E851" s="134"/>
      <c r="F851" s="135"/>
      <c r="G851" s="136"/>
      <c r="L851" s="67" t="str">
        <f t="shared" si="39"/>
        <v/>
      </c>
      <c r="M851" s="67" t="str">
        <f t="shared" si="41"/>
        <v/>
      </c>
      <c r="N851" s="67" t="str">
        <f t="shared" si="40"/>
        <v/>
      </c>
    </row>
    <row r="852" spans="1:14">
      <c r="A852" s="133"/>
      <c r="B852" s="134"/>
      <c r="C852" s="134"/>
      <c r="D852" s="134"/>
      <c r="E852" s="134"/>
      <c r="F852" s="135"/>
      <c r="G852" s="136"/>
      <c r="L852" s="67" t="str">
        <f t="shared" si="39"/>
        <v/>
      </c>
      <c r="M852" s="67" t="str">
        <f t="shared" si="41"/>
        <v/>
      </c>
      <c r="N852" s="67" t="str">
        <f t="shared" si="40"/>
        <v/>
      </c>
    </row>
    <row r="853" spans="1:14">
      <c r="A853" s="133"/>
      <c r="B853" s="134"/>
      <c r="C853" s="134"/>
      <c r="D853" s="134"/>
      <c r="E853" s="134"/>
      <c r="F853" s="135"/>
      <c r="G853" s="136"/>
      <c r="L853" s="67" t="str">
        <f t="shared" si="39"/>
        <v/>
      </c>
      <c r="M853" s="67" t="str">
        <f t="shared" si="41"/>
        <v/>
      </c>
      <c r="N853" s="67" t="str">
        <f t="shared" si="40"/>
        <v/>
      </c>
    </row>
    <row r="854" spans="1:14">
      <c r="A854" s="133"/>
      <c r="B854" s="134"/>
      <c r="C854" s="134"/>
      <c r="D854" s="134"/>
      <c r="E854" s="134"/>
      <c r="F854" s="135"/>
      <c r="G854" s="136"/>
      <c r="L854" s="67" t="str">
        <f t="shared" si="39"/>
        <v/>
      </c>
      <c r="M854" s="67" t="str">
        <f t="shared" si="41"/>
        <v/>
      </c>
      <c r="N854" s="67" t="str">
        <f t="shared" si="40"/>
        <v/>
      </c>
    </row>
    <row r="855" spans="1:14">
      <c r="A855" s="133"/>
      <c r="B855" s="134"/>
      <c r="C855" s="134"/>
      <c r="D855" s="134"/>
      <c r="E855" s="134"/>
      <c r="F855" s="135"/>
      <c r="G855" s="136"/>
      <c r="L855" s="67" t="str">
        <f t="shared" si="39"/>
        <v/>
      </c>
      <c r="M855" s="67" t="str">
        <f t="shared" si="41"/>
        <v/>
      </c>
      <c r="N855" s="67" t="str">
        <f t="shared" si="40"/>
        <v/>
      </c>
    </row>
    <row r="856" spans="1:14">
      <c r="A856" s="133"/>
      <c r="B856" s="134"/>
      <c r="C856" s="134"/>
      <c r="D856" s="134"/>
      <c r="E856" s="134"/>
      <c r="F856" s="135"/>
      <c r="G856" s="136"/>
      <c r="L856" s="67" t="str">
        <f t="shared" si="39"/>
        <v/>
      </c>
      <c r="M856" s="67" t="str">
        <f t="shared" si="41"/>
        <v/>
      </c>
      <c r="N856" s="67" t="str">
        <f t="shared" si="40"/>
        <v/>
      </c>
    </row>
    <row r="857" spans="1:14">
      <c r="A857" s="133"/>
      <c r="B857" s="134"/>
      <c r="C857" s="134"/>
      <c r="D857" s="134"/>
      <c r="E857" s="134"/>
      <c r="F857" s="135"/>
      <c r="G857" s="136"/>
      <c r="L857" s="67" t="str">
        <f t="shared" si="39"/>
        <v/>
      </c>
      <c r="M857" s="67" t="str">
        <f t="shared" si="41"/>
        <v/>
      </c>
      <c r="N857" s="67" t="str">
        <f t="shared" si="40"/>
        <v/>
      </c>
    </row>
    <row r="858" spans="1:14">
      <c r="A858" s="133"/>
      <c r="B858" s="134"/>
      <c r="C858" s="134"/>
      <c r="D858" s="134"/>
      <c r="E858" s="134"/>
      <c r="F858" s="135"/>
      <c r="G858" s="136"/>
      <c r="L858" s="67" t="str">
        <f t="shared" si="39"/>
        <v/>
      </c>
      <c r="M858" s="67" t="str">
        <f t="shared" si="41"/>
        <v/>
      </c>
      <c r="N858" s="67" t="str">
        <f t="shared" si="40"/>
        <v/>
      </c>
    </row>
    <row r="859" spans="1:14">
      <c r="A859" s="133"/>
      <c r="B859" s="134"/>
      <c r="C859" s="134"/>
      <c r="D859" s="134"/>
      <c r="E859" s="134"/>
      <c r="F859" s="135"/>
      <c r="G859" s="136"/>
      <c r="L859" s="67" t="str">
        <f t="shared" si="39"/>
        <v/>
      </c>
      <c r="M859" s="67" t="str">
        <f t="shared" si="41"/>
        <v/>
      </c>
      <c r="N859" s="67" t="str">
        <f t="shared" si="40"/>
        <v/>
      </c>
    </row>
    <row r="860" spans="1:14">
      <c r="A860" s="133"/>
      <c r="B860" s="134"/>
      <c r="C860" s="134"/>
      <c r="D860" s="134"/>
      <c r="E860" s="134"/>
      <c r="F860" s="135"/>
      <c r="G860" s="136"/>
      <c r="L860" s="67" t="str">
        <f t="shared" si="39"/>
        <v/>
      </c>
      <c r="M860" s="67" t="str">
        <f t="shared" si="41"/>
        <v/>
      </c>
      <c r="N860" s="67" t="str">
        <f t="shared" si="40"/>
        <v/>
      </c>
    </row>
    <row r="861" spans="1:14">
      <c r="A861" s="133"/>
      <c r="B861" s="134"/>
      <c r="C861" s="134"/>
      <c r="D861" s="134"/>
      <c r="E861" s="134"/>
      <c r="F861" s="135"/>
      <c r="G861" s="136"/>
      <c r="L861" s="67" t="str">
        <f t="shared" si="39"/>
        <v/>
      </c>
      <c r="M861" s="67" t="str">
        <f t="shared" si="41"/>
        <v/>
      </c>
      <c r="N861" s="67" t="str">
        <f t="shared" si="40"/>
        <v/>
      </c>
    </row>
    <row r="862" spans="1:14">
      <c r="A862" s="133"/>
      <c r="B862" s="134"/>
      <c r="C862" s="134"/>
      <c r="D862" s="134"/>
      <c r="E862" s="134"/>
      <c r="F862" s="135"/>
      <c r="G862" s="136"/>
      <c r="L862" s="67" t="str">
        <f t="shared" si="39"/>
        <v/>
      </c>
      <c r="M862" s="67" t="str">
        <f t="shared" si="41"/>
        <v/>
      </c>
      <c r="N862" s="67" t="str">
        <f t="shared" si="40"/>
        <v/>
      </c>
    </row>
    <row r="863" spans="1:14">
      <c r="A863" s="133"/>
      <c r="B863" s="134"/>
      <c r="C863" s="134"/>
      <c r="D863" s="134"/>
      <c r="E863" s="134"/>
      <c r="F863" s="135"/>
      <c r="G863" s="136"/>
      <c r="L863" s="67" t="str">
        <f t="shared" si="39"/>
        <v/>
      </c>
      <c r="M863" s="67" t="str">
        <f t="shared" si="41"/>
        <v/>
      </c>
      <c r="N863" s="67" t="str">
        <f t="shared" si="40"/>
        <v/>
      </c>
    </row>
    <row r="864" spans="1:14">
      <c r="A864" s="133"/>
      <c r="B864" s="134"/>
      <c r="C864" s="134"/>
      <c r="D864" s="134"/>
      <c r="E864" s="134"/>
      <c r="F864" s="135"/>
      <c r="G864" s="136"/>
      <c r="L864" s="67" t="str">
        <f t="shared" si="39"/>
        <v/>
      </c>
      <c r="M864" s="67" t="str">
        <f t="shared" si="41"/>
        <v/>
      </c>
      <c r="N864" s="67" t="str">
        <f t="shared" si="40"/>
        <v/>
      </c>
    </row>
    <row r="865" spans="1:14">
      <c r="A865" s="133"/>
      <c r="B865" s="134"/>
      <c r="C865" s="134"/>
      <c r="D865" s="134"/>
      <c r="E865" s="134"/>
      <c r="F865" s="135"/>
      <c r="G865" s="136"/>
      <c r="L865" s="67" t="str">
        <f t="shared" si="39"/>
        <v/>
      </c>
      <c r="M865" s="67" t="str">
        <f t="shared" si="41"/>
        <v/>
      </c>
      <c r="N865" s="67" t="str">
        <f t="shared" si="40"/>
        <v/>
      </c>
    </row>
    <row r="866" spans="1:14">
      <c r="A866" s="133"/>
      <c r="B866" s="134"/>
      <c r="C866" s="134"/>
      <c r="D866" s="134"/>
      <c r="E866" s="134"/>
      <c r="F866" s="135"/>
      <c r="G866" s="136"/>
      <c r="L866" s="67" t="str">
        <f t="shared" si="39"/>
        <v/>
      </c>
      <c r="M866" s="67" t="str">
        <f t="shared" si="41"/>
        <v/>
      </c>
      <c r="N866" s="67" t="str">
        <f t="shared" si="40"/>
        <v/>
      </c>
    </row>
    <row r="867" spans="1:14">
      <c r="A867" s="133"/>
      <c r="B867" s="134"/>
      <c r="C867" s="134"/>
      <c r="D867" s="134"/>
      <c r="E867" s="134"/>
      <c r="F867" s="135"/>
      <c r="G867" s="136"/>
      <c r="L867" s="67" t="str">
        <f t="shared" si="39"/>
        <v/>
      </c>
      <c r="M867" s="67" t="str">
        <f t="shared" si="41"/>
        <v/>
      </c>
      <c r="N867" s="67" t="str">
        <f t="shared" si="40"/>
        <v/>
      </c>
    </row>
    <row r="868" spans="1:14">
      <c r="A868" s="133"/>
      <c r="B868" s="134"/>
      <c r="C868" s="134"/>
      <c r="D868" s="134"/>
      <c r="E868" s="134"/>
      <c r="F868" s="135"/>
      <c r="G868" s="136"/>
      <c r="L868" s="67" t="str">
        <f t="shared" si="39"/>
        <v/>
      </c>
      <c r="M868" s="67" t="str">
        <f t="shared" si="41"/>
        <v/>
      </c>
      <c r="N868" s="67" t="str">
        <f t="shared" si="40"/>
        <v/>
      </c>
    </row>
    <row r="869" spans="1:14">
      <c r="A869" s="133"/>
      <c r="B869" s="134"/>
      <c r="C869" s="134"/>
      <c r="D869" s="134"/>
      <c r="E869" s="134"/>
      <c r="F869" s="135"/>
      <c r="G869" s="136"/>
      <c r="L869" s="67" t="str">
        <f t="shared" si="39"/>
        <v/>
      </c>
      <c r="M869" s="67" t="str">
        <f t="shared" si="41"/>
        <v/>
      </c>
      <c r="N869" s="67" t="str">
        <f t="shared" si="40"/>
        <v/>
      </c>
    </row>
    <row r="870" spans="1:14">
      <c r="A870" s="133"/>
      <c r="B870" s="134"/>
      <c r="C870" s="134"/>
      <c r="D870" s="134"/>
      <c r="E870" s="134"/>
      <c r="F870" s="135"/>
      <c r="G870" s="136"/>
      <c r="L870" s="67" t="str">
        <f t="shared" si="39"/>
        <v/>
      </c>
      <c r="M870" s="67" t="str">
        <f t="shared" si="41"/>
        <v/>
      </c>
      <c r="N870" s="67" t="str">
        <f t="shared" si="40"/>
        <v/>
      </c>
    </row>
    <row r="871" spans="1:14">
      <c r="A871" s="133"/>
      <c r="B871" s="134"/>
      <c r="C871" s="134"/>
      <c r="D871" s="134"/>
      <c r="E871" s="134"/>
      <c r="F871" s="135"/>
      <c r="G871" s="136"/>
      <c r="L871" s="67" t="str">
        <f t="shared" si="39"/>
        <v/>
      </c>
      <c r="M871" s="67" t="str">
        <f t="shared" si="41"/>
        <v/>
      </c>
      <c r="N871" s="67" t="str">
        <f t="shared" si="40"/>
        <v/>
      </c>
    </row>
    <row r="872" spans="1:14">
      <c r="A872" s="133"/>
      <c r="B872" s="134"/>
      <c r="C872" s="134"/>
      <c r="D872" s="134"/>
      <c r="E872" s="134"/>
      <c r="F872" s="135"/>
      <c r="G872" s="136"/>
      <c r="L872" s="67" t="str">
        <f t="shared" si="39"/>
        <v/>
      </c>
      <c r="M872" s="67" t="str">
        <f t="shared" si="41"/>
        <v/>
      </c>
      <c r="N872" s="67" t="str">
        <f t="shared" si="40"/>
        <v/>
      </c>
    </row>
    <row r="873" spans="1:14">
      <c r="A873" s="133"/>
      <c r="B873" s="134"/>
      <c r="C873" s="134"/>
      <c r="D873" s="134"/>
      <c r="E873" s="134"/>
      <c r="F873" s="135"/>
      <c r="G873" s="136"/>
      <c r="L873" s="67" t="str">
        <f t="shared" si="39"/>
        <v/>
      </c>
      <c r="M873" s="67" t="str">
        <f t="shared" si="41"/>
        <v/>
      </c>
      <c r="N873" s="67" t="str">
        <f t="shared" si="40"/>
        <v/>
      </c>
    </row>
    <row r="874" spans="1:14">
      <c r="A874" s="133"/>
      <c r="B874" s="134"/>
      <c r="C874" s="134"/>
      <c r="D874" s="134"/>
      <c r="E874" s="134"/>
      <c r="F874" s="135"/>
      <c r="G874" s="136"/>
      <c r="L874" s="67" t="str">
        <f t="shared" si="39"/>
        <v/>
      </c>
      <c r="M874" s="67" t="str">
        <f t="shared" si="41"/>
        <v/>
      </c>
      <c r="N874" s="67" t="str">
        <f t="shared" si="40"/>
        <v/>
      </c>
    </row>
    <row r="875" spans="1:14">
      <c r="A875" s="133"/>
      <c r="B875" s="134"/>
      <c r="C875" s="134"/>
      <c r="D875" s="134"/>
      <c r="E875" s="134"/>
      <c r="F875" s="135"/>
      <c r="G875" s="136"/>
      <c r="L875" s="67" t="str">
        <f t="shared" si="39"/>
        <v/>
      </c>
      <c r="M875" s="67" t="str">
        <f t="shared" si="41"/>
        <v/>
      </c>
      <c r="N875" s="67" t="str">
        <f t="shared" si="40"/>
        <v/>
      </c>
    </row>
    <row r="876" spans="1:14">
      <c r="A876" s="133"/>
      <c r="B876" s="134"/>
      <c r="C876" s="134"/>
      <c r="D876" s="134"/>
      <c r="E876" s="134"/>
      <c r="F876" s="135"/>
      <c r="G876" s="136"/>
      <c r="L876" s="67" t="str">
        <f t="shared" si="39"/>
        <v/>
      </c>
      <c r="M876" s="67" t="str">
        <f t="shared" si="41"/>
        <v/>
      </c>
      <c r="N876" s="67" t="str">
        <f t="shared" si="40"/>
        <v/>
      </c>
    </row>
    <row r="877" spans="1:14">
      <c r="A877" s="133"/>
      <c r="B877" s="134"/>
      <c r="C877" s="134"/>
      <c r="D877" s="134"/>
      <c r="E877" s="134"/>
      <c r="F877" s="135"/>
      <c r="G877" s="136"/>
      <c r="L877" s="67" t="str">
        <f t="shared" si="39"/>
        <v/>
      </c>
      <c r="M877" s="67" t="str">
        <f t="shared" si="41"/>
        <v/>
      </c>
      <c r="N877" s="67" t="str">
        <f t="shared" si="40"/>
        <v/>
      </c>
    </row>
    <row r="878" spans="1:14">
      <c r="A878" s="133"/>
      <c r="B878" s="134"/>
      <c r="C878" s="134"/>
      <c r="D878" s="134"/>
      <c r="E878" s="134"/>
      <c r="F878" s="135"/>
      <c r="G878" s="136"/>
      <c r="L878" s="67" t="str">
        <f t="shared" si="39"/>
        <v/>
      </c>
      <c r="M878" s="67" t="str">
        <f t="shared" si="41"/>
        <v/>
      </c>
      <c r="N878" s="67" t="str">
        <f t="shared" si="40"/>
        <v/>
      </c>
    </row>
    <row r="879" spans="1:14">
      <c r="A879" s="133"/>
      <c r="B879" s="134"/>
      <c r="C879" s="134"/>
      <c r="D879" s="134"/>
      <c r="E879" s="134"/>
      <c r="F879" s="135"/>
      <c r="G879" s="136"/>
      <c r="L879" s="67" t="str">
        <f t="shared" si="39"/>
        <v/>
      </c>
      <c r="M879" s="67" t="str">
        <f t="shared" si="41"/>
        <v/>
      </c>
      <c r="N879" s="67" t="str">
        <f t="shared" si="40"/>
        <v/>
      </c>
    </row>
    <row r="880" spans="1:14">
      <c r="A880" s="133"/>
      <c r="B880" s="134"/>
      <c r="C880" s="134"/>
      <c r="D880" s="134"/>
      <c r="E880" s="134"/>
      <c r="F880" s="135"/>
      <c r="G880" s="136"/>
      <c r="L880" s="67" t="str">
        <f t="shared" si="39"/>
        <v/>
      </c>
      <c r="M880" s="67" t="str">
        <f t="shared" si="41"/>
        <v/>
      </c>
      <c r="N880" s="67" t="str">
        <f t="shared" si="40"/>
        <v/>
      </c>
    </row>
    <row r="881" spans="1:14">
      <c r="A881" s="133"/>
      <c r="B881" s="134"/>
      <c r="C881" s="134"/>
      <c r="D881" s="134"/>
      <c r="E881" s="134"/>
      <c r="F881" s="135"/>
      <c r="G881" s="136"/>
      <c r="L881" s="67" t="str">
        <f t="shared" si="39"/>
        <v/>
      </c>
      <c r="M881" s="67" t="str">
        <f t="shared" si="41"/>
        <v/>
      </c>
      <c r="N881" s="67" t="str">
        <f t="shared" si="40"/>
        <v/>
      </c>
    </row>
    <row r="882" spans="1:14">
      <c r="A882" s="133"/>
      <c r="B882" s="134"/>
      <c r="C882" s="134"/>
      <c r="D882" s="134"/>
      <c r="E882" s="134"/>
      <c r="F882" s="135"/>
      <c r="G882" s="136"/>
      <c r="L882" s="67" t="str">
        <f t="shared" si="39"/>
        <v/>
      </c>
      <c r="M882" s="67" t="str">
        <f t="shared" si="41"/>
        <v/>
      </c>
      <c r="N882" s="67" t="str">
        <f t="shared" si="40"/>
        <v/>
      </c>
    </row>
    <row r="883" spans="1:14">
      <c r="A883" s="133"/>
      <c r="B883" s="134"/>
      <c r="C883" s="134"/>
      <c r="D883" s="134"/>
      <c r="E883" s="134"/>
      <c r="F883" s="135"/>
      <c r="G883" s="136"/>
      <c r="L883" s="67" t="str">
        <f t="shared" si="39"/>
        <v/>
      </c>
      <c r="M883" s="67" t="str">
        <f t="shared" si="41"/>
        <v/>
      </c>
      <c r="N883" s="67" t="str">
        <f t="shared" si="40"/>
        <v/>
      </c>
    </row>
    <row r="884" spans="1:14">
      <c r="A884" s="133"/>
      <c r="B884" s="134"/>
      <c r="C884" s="134"/>
      <c r="D884" s="134"/>
      <c r="E884" s="134"/>
      <c r="F884" s="135"/>
      <c r="G884" s="136"/>
      <c r="L884" s="67" t="str">
        <f t="shared" si="39"/>
        <v/>
      </c>
      <c r="M884" s="67" t="str">
        <f t="shared" si="41"/>
        <v/>
      </c>
      <c r="N884" s="67" t="str">
        <f t="shared" si="40"/>
        <v/>
      </c>
    </row>
    <row r="885" spans="1:14">
      <c r="A885" s="133"/>
      <c r="B885" s="134"/>
      <c r="C885" s="134"/>
      <c r="D885" s="134"/>
      <c r="E885" s="134"/>
      <c r="F885" s="135"/>
      <c r="G885" s="136"/>
      <c r="L885" s="67" t="str">
        <f t="shared" si="39"/>
        <v/>
      </c>
      <c r="M885" s="67" t="str">
        <f t="shared" si="41"/>
        <v/>
      </c>
      <c r="N885" s="67" t="str">
        <f t="shared" si="40"/>
        <v/>
      </c>
    </row>
    <row r="886" spans="1:14">
      <c r="A886" s="133"/>
      <c r="B886" s="134"/>
      <c r="C886" s="134"/>
      <c r="D886" s="134"/>
      <c r="E886" s="134"/>
      <c r="F886" s="135"/>
      <c r="G886" s="136"/>
      <c r="L886" s="67" t="str">
        <f t="shared" si="39"/>
        <v/>
      </c>
      <c r="M886" s="67" t="str">
        <f t="shared" si="41"/>
        <v/>
      </c>
      <c r="N886" s="67" t="str">
        <f t="shared" si="40"/>
        <v/>
      </c>
    </row>
    <row r="887" spans="1:14">
      <c r="A887" s="133"/>
      <c r="B887" s="134"/>
      <c r="C887" s="134"/>
      <c r="D887" s="134"/>
      <c r="E887" s="134"/>
      <c r="F887" s="135"/>
      <c r="G887" s="136"/>
      <c r="L887" s="67" t="str">
        <f t="shared" si="39"/>
        <v/>
      </c>
      <c r="M887" s="67" t="str">
        <f t="shared" si="41"/>
        <v/>
      </c>
      <c r="N887" s="67" t="str">
        <f t="shared" si="40"/>
        <v/>
      </c>
    </row>
    <row r="888" spans="1:14">
      <c r="A888" s="133"/>
      <c r="B888" s="134"/>
      <c r="C888" s="134"/>
      <c r="D888" s="134"/>
      <c r="E888" s="134"/>
      <c r="F888" s="135"/>
      <c r="G888" s="136"/>
      <c r="L888" s="67" t="str">
        <f t="shared" si="39"/>
        <v/>
      </c>
      <c r="M888" s="67" t="str">
        <f t="shared" si="41"/>
        <v/>
      </c>
      <c r="N888" s="67" t="str">
        <f t="shared" si="40"/>
        <v/>
      </c>
    </row>
    <row r="889" spans="1:14">
      <c r="A889" s="133"/>
      <c r="B889" s="134"/>
      <c r="C889" s="134"/>
      <c r="D889" s="134"/>
      <c r="E889" s="134"/>
      <c r="F889" s="135"/>
      <c r="G889" s="136"/>
      <c r="L889" s="67" t="str">
        <f t="shared" si="39"/>
        <v/>
      </c>
      <c r="M889" s="67" t="str">
        <f t="shared" si="41"/>
        <v/>
      </c>
      <c r="N889" s="67" t="str">
        <f t="shared" si="40"/>
        <v/>
      </c>
    </row>
    <row r="890" spans="1:14">
      <c r="A890" s="133"/>
      <c r="B890" s="134"/>
      <c r="C890" s="134"/>
      <c r="D890" s="134"/>
      <c r="E890" s="134"/>
      <c r="F890" s="135"/>
      <c r="G890" s="136"/>
      <c r="L890" s="67" t="str">
        <f t="shared" si="39"/>
        <v/>
      </c>
      <c r="M890" s="67" t="str">
        <f t="shared" si="41"/>
        <v/>
      </c>
      <c r="N890" s="67" t="str">
        <f t="shared" si="40"/>
        <v/>
      </c>
    </row>
    <row r="891" spans="1:14">
      <c r="A891" s="133"/>
      <c r="B891" s="134"/>
      <c r="C891" s="134"/>
      <c r="D891" s="134"/>
      <c r="E891" s="134"/>
      <c r="F891" s="135"/>
      <c r="G891" s="136"/>
      <c r="L891" s="67" t="str">
        <f t="shared" si="39"/>
        <v/>
      </c>
      <c r="M891" s="67" t="str">
        <f t="shared" si="41"/>
        <v/>
      </c>
      <c r="N891" s="67" t="str">
        <f t="shared" si="40"/>
        <v/>
      </c>
    </row>
    <row r="892" spans="1:14">
      <c r="A892" s="133"/>
      <c r="B892" s="134"/>
      <c r="C892" s="134"/>
      <c r="D892" s="134"/>
      <c r="E892" s="134"/>
      <c r="F892" s="135"/>
      <c r="G892" s="136"/>
      <c r="L892" s="67" t="str">
        <f t="shared" si="39"/>
        <v/>
      </c>
      <c r="M892" s="67" t="str">
        <f t="shared" si="41"/>
        <v/>
      </c>
      <c r="N892" s="67" t="str">
        <f t="shared" si="40"/>
        <v/>
      </c>
    </row>
    <row r="893" spans="1:14">
      <c r="A893" s="133"/>
      <c r="B893" s="134"/>
      <c r="C893" s="134"/>
      <c r="D893" s="134"/>
      <c r="E893" s="134"/>
      <c r="F893" s="135"/>
      <c r="G893" s="136"/>
      <c r="L893" s="67" t="str">
        <f t="shared" si="39"/>
        <v/>
      </c>
      <c r="M893" s="67" t="str">
        <f t="shared" si="41"/>
        <v/>
      </c>
      <c r="N893" s="67" t="str">
        <f t="shared" si="40"/>
        <v/>
      </c>
    </row>
    <row r="894" spans="1:14">
      <c r="A894" s="133"/>
      <c r="B894" s="134"/>
      <c r="C894" s="134"/>
      <c r="D894" s="134"/>
      <c r="E894" s="134"/>
      <c r="F894" s="135"/>
      <c r="G894" s="136"/>
      <c r="L894" s="67" t="str">
        <f t="shared" si="39"/>
        <v/>
      </c>
      <c r="M894" s="67" t="str">
        <f t="shared" si="41"/>
        <v/>
      </c>
      <c r="N894" s="67" t="str">
        <f t="shared" si="40"/>
        <v/>
      </c>
    </row>
    <row r="895" spans="1:14">
      <c r="A895" s="133"/>
      <c r="B895" s="134"/>
      <c r="C895" s="134"/>
      <c r="D895" s="134"/>
      <c r="E895" s="134"/>
      <c r="F895" s="135"/>
      <c r="G895" s="136"/>
      <c r="L895" s="67" t="str">
        <f t="shared" si="39"/>
        <v/>
      </c>
      <c r="M895" s="67" t="str">
        <f t="shared" si="41"/>
        <v/>
      </c>
      <c r="N895" s="67" t="str">
        <f t="shared" si="40"/>
        <v/>
      </c>
    </row>
    <row r="896" spans="1:14">
      <c r="A896" s="133"/>
      <c r="B896" s="134"/>
      <c r="C896" s="134"/>
      <c r="D896" s="134"/>
      <c r="E896" s="134"/>
      <c r="F896" s="135"/>
      <c r="G896" s="136"/>
      <c r="L896" s="67" t="str">
        <f t="shared" si="39"/>
        <v/>
      </c>
      <c r="M896" s="67" t="str">
        <f t="shared" si="41"/>
        <v/>
      </c>
      <c r="N896" s="67" t="str">
        <f t="shared" si="40"/>
        <v/>
      </c>
    </row>
    <row r="897" spans="1:14">
      <c r="A897" s="133"/>
      <c r="B897" s="134"/>
      <c r="C897" s="134"/>
      <c r="D897" s="134"/>
      <c r="E897" s="134"/>
      <c r="F897" s="135"/>
      <c r="G897" s="136"/>
      <c r="L897" s="67" t="str">
        <f t="shared" si="39"/>
        <v/>
      </c>
      <c r="M897" s="67" t="str">
        <f t="shared" si="41"/>
        <v/>
      </c>
      <c r="N897" s="67" t="str">
        <f t="shared" si="40"/>
        <v/>
      </c>
    </row>
    <row r="898" spans="1:14">
      <c r="A898" s="133"/>
      <c r="B898" s="134"/>
      <c r="C898" s="134"/>
      <c r="D898" s="134"/>
      <c r="E898" s="134"/>
      <c r="F898" s="135"/>
      <c r="G898" s="136"/>
      <c r="L898" s="67" t="str">
        <f t="shared" si="39"/>
        <v/>
      </c>
      <c r="M898" s="67" t="str">
        <f t="shared" si="41"/>
        <v/>
      </c>
      <c r="N898" s="67" t="str">
        <f t="shared" si="40"/>
        <v/>
      </c>
    </row>
    <row r="899" spans="1:14">
      <c r="A899" s="133"/>
      <c r="B899" s="134"/>
      <c r="C899" s="134"/>
      <c r="D899" s="134"/>
      <c r="E899" s="134"/>
      <c r="F899" s="135"/>
      <c r="G899" s="136"/>
      <c r="L899" s="67" t="str">
        <f t="shared" ref="L899:L962" si="42">IF(E899="","",LOGNORMDIST(E899,J$10,J$11))</f>
        <v/>
      </c>
      <c r="M899" s="67" t="str">
        <f t="shared" si="41"/>
        <v/>
      </c>
      <c r="N899" s="67" t="str">
        <f t="shared" ref="N899:N962" si="43">IF(L899="","",POWER(F899-M899,2) / M899)</f>
        <v/>
      </c>
    </row>
    <row r="900" spans="1:14">
      <c r="A900" s="133"/>
      <c r="B900" s="134"/>
      <c r="C900" s="134"/>
      <c r="D900" s="134"/>
      <c r="E900" s="134"/>
      <c r="F900" s="135"/>
      <c r="G900" s="136"/>
      <c r="L900" s="67" t="str">
        <f t="shared" si="42"/>
        <v/>
      </c>
      <c r="M900" s="67" t="str">
        <f t="shared" ref="M900:M963" si="44">IF(L900="","",(L900-L899)*J$3)</f>
        <v/>
      </c>
      <c r="N900" s="67" t="str">
        <f t="shared" si="43"/>
        <v/>
      </c>
    </row>
    <row r="901" spans="1:14">
      <c r="A901" s="133"/>
      <c r="B901" s="134"/>
      <c r="C901" s="134"/>
      <c r="D901" s="134"/>
      <c r="E901" s="134"/>
      <c r="F901" s="135"/>
      <c r="G901" s="136"/>
      <c r="L901" s="67" t="str">
        <f t="shared" si="42"/>
        <v/>
      </c>
      <c r="M901" s="67" t="str">
        <f t="shared" si="44"/>
        <v/>
      </c>
      <c r="N901" s="67" t="str">
        <f t="shared" si="43"/>
        <v/>
      </c>
    </row>
    <row r="902" spans="1:14">
      <c r="A902" s="133"/>
      <c r="B902" s="134"/>
      <c r="C902" s="134"/>
      <c r="D902" s="134"/>
      <c r="E902" s="134"/>
      <c r="F902" s="135"/>
      <c r="G902" s="136"/>
      <c r="L902" s="67" t="str">
        <f t="shared" si="42"/>
        <v/>
      </c>
      <c r="M902" s="67" t="str">
        <f t="shared" si="44"/>
        <v/>
      </c>
      <c r="N902" s="67" t="str">
        <f t="shared" si="43"/>
        <v/>
      </c>
    </row>
    <row r="903" spans="1:14">
      <c r="A903" s="133"/>
      <c r="B903" s="134"/>
      <c r="C903" s="134"/>
      <c r="D903" s="134"/>
      <c r="E903" s="134"/>
      <c r="F903" s="135"/>
      <c r="G903" s="136"/>
      <c r="L903" s="67" t="str">
        <f t="shared" si="42"/>
        <v/>
      </c>
      <c r="M903" s="67" t="str">
        <f t="shared" si="44"/>
        <v/>
      </c>
      <c r="N903" s="67" t="str">
        <f t="shared" si="43"/>
        <v/>
      </c>
    </row>
    <row r="904" spans="1:14">
      <c r="A904" s="133"/>
      <c r="B904" s="134"/>
      <c r="C904" s="134"/>
      <c r="D904" s="134"/>
      <c r="E904" s="134"/>
      <c r="F904" s="135"/>
      <c r="G904" s="136"/>
      <c r="L904" s="67" t="str">
        <f t="shared" si="42"/>
        <v/>
      </c>
      <c r="M904" s="67" t="str">
        <f t="shared" si="44"/>
        <v/>
      </c>
      <c r="N904" s="67" t="str">
        <f t="shared" si="43"/>
        <v/>
      </c>
    </row>
    <row r="905" spans="1:14">
      <c r="A905" s="133"/>
      <c r="B905" s="134"/>
      <c r="C905" s="134"/>
      <c r="D905" s="134"/>
      <c r="E905" s="134"/>
      <c r="F905" s="135"/>
      <c r="G905" s="136"/>
      <c r="L905" s="67" t="str">
        <f t="shared" si="42"/>
        <v/>
      </c>
      <c r="M905" s="67" t="str">
        <f t="shared" si="44"/>
        <v/>
      </c>
      <c r="N905" s="67" t="str">
        <f t="shared" si="43"/>
        <v/>
      </c>
    </row>
    <row r="906" spans="1:14">
      <c r="A906" s="133"/>
      <c r="B906" s="134"/>
      <c r="C906" s="134"/>
      <c r="D906" s="134"/>
      <c r="E906" s="134"/>
      <c r="F906" s="135"/>
      <c r="G906" s="136"/>
      <c r="L906" s="67" t="str">
        <f t="shared" si="42"/>
        <v/>
      </c>
      <c r="M906" s="67" t="str">
        <f t="shared" si="44"/>
        <v/>
      </c>
      <c r="N906" s="67" t="str">
        <f t="shared" si="43"/>
        <v/>
      </c>
    </row>
    <row r="907" spans="1:14">
      <c r="A907" s="133"/>
      <c r="B907" s="134"/>
      <c r="C907" s="134"/>
      <c r="D907" s="134"/>
      <c r="E907" s="134"/>
      <c r="F907" s="135"/>
      <c r="G907" s="136"/>
      <c r="L907" s="67" t="str">
        <f t="shared" si="42"/>
        <v/>
      </c>
      <c r="M907" s="67" t="str">
        <f t="shared" si="44"/>
        <v/>
      </c>
      <c r="N907" s="67" t="str">
        <f t="shared" si="43"/>
        <v/>
      </c>
    </row>
    <row r="908" spans="1:14">
      <c r="A908" s="133"/>
      <c r="B908" s="134"/>
      <c r="C908" s="134"/>
      <c r="D908" s="134"/>
      <c r="E908" s="134"/>
      <c r="F908" s="135"/>
      <c r="G908" s="136"/>
      <c r="L908" s="67" t="str">
        <f t="shared" si="42"/>
        <v/>
      </c>
      <c r="M908" s="67" t="str">
        <f t="shared" si="44"/>
        <v/>
      </c>
      <c r="N908" s="67" t="str">
        <f t="shared" si="43"/>
        <v/>
      </c>
    </row>
    <row r="909" spans="1:14">
      <c r="A909" s="133"/>
      <c r="B909" s="134"/>
      <c r="C909" s="134"/>
      <c r="D909" s="134"/>
      <c r="E909" s="134"/>
      <c r="F909" s="135"/>
      <c r="G909" s="136"/>
      <c r="L909" s="67" t="str">
        <f t="shared" si="42"/>
        <v/>
      </c>
      <c r="M909" s="67" t="str">
        <f t="shared" si="44"/>
        <v/>
      </c>
      <c r="N909" s="67" t="str">
        <f t="shared" si="43"/>
        <v/>
      </c>
    </row>
    <row r="910" spans="1:14">
      <c r="A910" s="133"/>
      <c r="B910" s="134"/>
      <c r="C910" s="134"/>
      <c r="D910" s="134"/>
      <c r="E910" s="134"/>
      <c r="F910" s="135"/>
      <c r="G910" s="136"/>
      <c r="L910" s="67" t="str">
        <f t="shared" si="42"/>
        <v/>
      </c>
      <c r="M910" s="67" t="str">
        <f t="shared" si="44"/>
        <v/>
      </c>
      <c r="N910" s="67" t="str">
        <f t="shared" si="43"/>
        <v/>
      </c>
    </row>
    <row r="911" spans="1:14">
      <c r="A911" s="133"/>
      <c r="B911" s="134"/>
      <c r="C911" s="134"/>
      <c r="D911" s="134"/>
      <c r="E911" s="134"/>
      <c r="F911" s="135"/>
      <c r="G911" s="136"/>
      <c r="L911" s="67" t="str">
        <f t="shared" si="42"/>
        <v/>
      </c>
      <c r="M911" s="67" t="str">
        <f t="shared" si="44"/>
        <v/>
      </c>
      <c r="N911" s="67" t="str">
        <f t="shared" si="43"/>
        <v/>
      </c>
    </row>
    <row r="912" spans="1:14">
      <c r="A912" s="133"/>
      <c r="B912" s="134"/>
      <c r="C912" s="134"/>
      <c r="D912" s="134"/>
      <c r="E912" s="134"/>
      <c r="F912" s="135"/>
      <c r="G912" s="136"/>
      <c r="L912" s="67" t="str">
        <f t="shared" si="42"/>
        <v/>
      </c>
      <c r="M912" s="67" t="str">
        <f t="shared" si="44"/>
        <v/>
      </c>
      <c r="N912" s="67" t="str">
        <f t="shared" si="43"/>
        <v/>
      </c>
    </row>
    <row r="913" spans="1:14">
      <c r="A913" s="133"/>
      <c r="B913" s="134"/>
      <c r="C913" s="134"/>
      <c r="D913" s="134"/>
      <c r="E913" s="134"/>
      <c r="F913" s="135"/>
      <c r="G913" s="136"/>
      <c r="L913" s="67" t="str">
        <f t="shared" si="42"/>
        <v/>
      </c>
      <c r="M913" s="67" t="str">
        <f t="shared" si="44"/>
        <v/>
      </c>
      <c r="N913" s="67" t="str">
        <f t="shared" si="43"/>
        <v/>
      </c>
    </row>
    <row r="914" spans="1:14">
      <c r="A914" s="133"/>
      <c r="B914" s="134"/>
      <c r="C914" s="134"/>
      <c r="D914" s="134"/>
      <c r="E914" s="134"/>
      <c r="F914" s="135"/>
      <c r="G914" s="136"/>
      <c r="L914" s="67" t="str">
        <f t="shared" si="42"/>
        <v/>
      </c>
      <c r="M914" s="67" t="str">
        <f t="shared" si="44"/>
        <v/>
      </c>
      <c r="N914" s="67" t="str">
        <f t="shared" si="43"/>
        <v/>
      </c>
    </row>
    <row r="915" spans="1:14">
      <c r="A915" s="133"/>
      <c r="B915" s="134"/>
      <c r="C915" s="134"/>
      <c r="D915" s="134"/>
      <c r="E915" s="134"/>
      <c r="F915" s="135"/>
      <c r="G915" s="136"/>
      <c r="L915" s="67" t="str">
        <f t="shared" si="42"/>
        <v/>
      </c>
      <c r="M915" s="67" t="str">
        <f t="shared" si="44"/>
        <v/>
      </c>
      <c r="N915" s="67" t="str">
        <f t="shared" si="43"/>
        <v/>
      </c>
    </row>
    <row r="916" spans="1:14">
      <c r="A916" s="133"/>
      <c r="B916" s="134"/>
      <c r="C916" s="134"/>
      <c r="D916" s="134"/>
      <c r="E916" s="134"/>
      <c r="F916" s="135"/>
      <c r="G916" s="136"/>
      <c r="L916" s="67" t="str">
        <f t="shared" si="42"/>
        <v/>
      </c>
      <c r="M916" s="67" t="str">
        <f t="shared" si="44"/>
        <v/>
      </c>
      <c r="N916" s="67" t="str">
        <f t="shared" si="43"/>
        <v/>
      </c>
    </row>
    <row r="917" spans="1:14">
      <c r="A917" s="133"/>
      <c r="B917" s="134"/>
      <c r="C917" s="134"/>
      <c r="D917" s="134"/>
      <c r="E917" s="134"/>
      <c r="F917" s="135"/>
      <c r="G917" s="136"/>
      <c r="L917" s="67" t="str">
        <f t="shared" si="42"/>
        <v/>
      </c>
      <c r="M917" s="67" t="str">
        <f t="shared" si="44"/>
        <v/>
      </c>
      <c r="N917" s="67" t="str">
        <f t="shared" si="43"/>
        <v/>
      </c>
    </row>
    <row r="918" spans="1:14">
      <c r="A918" s="133"/>
      <c r="B918" s="134"/>
      <c r="C918" s="134"/>
      <c r="D918" s="134"/>
      <c r="E918" s="134"/>
      <c r="F918" s="135"/>
      <c r="G918" s="136"/>
      <c r="L918" s="67" t="str">
        <f t="shared" si="42"/>
        <v/>
      </c>
      <c r="M918" s="67" t="str">
        <f t="shared" si="44"/>
        <v/>
      </c>
      <c r="N918" s="67" t="str">
        <f t="shared" si="43"/>
        <v/>
      </c>
    </row>
    <row r="919" spans="1:14">
      <c r="A919" s="133"/>
      <c r="B919" s="134"/>
      <c r="C919" s="134"/>
      <c r="D919" s="134"/>
      <c r="E919" s="134"/>
      <c r="F919" s="135"/>
      <c r="G919" s="136"/>
      <c r="L919" s="67" t="str">
        <f t="shared" si="42"/>
        <v/>
      </c>
      <c r="M919" s="67" t="str">
        <f t="shared" si="44"/>
        <v/>
      </c>
      <c r="N919" s="67" t="str">
        <f t="shared" si="43"/>
        <v/>
      </c>
    </row>
    <row r="920" spans="1:14">
      <c r="A920" s="133"/>
      <c r="B920" s="134"/>
      <c r="C920" s="134"/>
      <c r="D920" s="134"/>
      <c r="E920" s="134"/>
      <c r="F920" s="135"/>
      <c r="G920" s="136"/>
      <c r="L920" s="67" t="str">
        <f t="shared" si="42"/>
        <v/>
      </c>
      <c r="M920" s="67" t="str">
        <f t="shared" si="44"/>
        <v/>
      </c>
      <c r="N920" s="67" t="str">
        <f t="shared" si="43"/>
        <v/>
      </c>
    </row>
    <row r="921" spans="1:14">
      <c r="A921" s="133"/>
      <c r="B921" s="134"/>
      <c r="C921" s="134"/>
      <c r="D921" s="134"/>
      <c r="E921" s="134"/>
      <c r="F921" s="135"/>
      <c r="G921" s="136"/>
      <c r="L921" s="67" t="str">
        <f t="shared" si="42"/>
        <v/>
      </c>
      <c r="M921" s="67" t="str">
        <f t="shared" si="44"/>
        <v/>
      </c>
      <c r="N921" s="67" t="str">
        <f t="shared" si="43"/>
        <v/>
      </c>
    </row>
    <row r="922" spans="1:14">
      <c r="A922" s="133"/>
      <c r="B922" s="134"/>
      <c r="C922" s="134"/>
      <c r="D922" s="134"/>
      <c r="E922" s="134"/>
      <c r="F922" s="135"/>
      <c r="G922" s="136"/>
      <c r="L922" s="67" t="str">
        <f t="shared" si="42"/>
        <v/>
      </c>
      <c r="M922" s="67" t="str">
        <f t="shared" si="44"/>
        <v/>
      </c>
      <c r="N922" s="67" t="str">
        <f t="shared" si="43"/>
        <v/>
      </c>
    </row>
    <row r="923" spans="1:14">
      <c r="A923" s="133"/>
      <c r="B923" s="134"/>
      <c r="C923" s="134"/>
      <c r="D923" s="134"/>
      <c r="E923" s="134"/>
      <c r="F923" s="135"/>
      <c r="G923" s="136"/>
      <c r="L923" s="67" t="str">
        <f t="shared" si="42"/>
        <v/>
      </c>
      <c r="M923" s="67" t="str">
        <f t="shared" si="44"/>
        <v/>
      </c>
      <c r="N923" s="67" t="str">
        <f t="shared" si="43"/>
        <v/>
      </c>
    </row>
    <row r="924" spans="1:14">
      <c r="A924" s="133"/>
      <c r="B924" s="134"/>
      <c r="C924" s="134"/>
      <c r="D924" s="134"/>
      <c r="E924" s="134"/>
      <c r="F924" s="135"/>
      <c r="G924" s="136"/>
      <c r="L924" s="67" t="str">
        <f t="shared" si="42"/>
        <v/>
      </c>
      <c r="M924" s="67" t="str">
        <f t="shared" si="44"/>
        <v/>
      </c>
      <c r="N924" s="67" t="str">
        <f t="shared" si="43"/>
        <v/>
      </c>
    </row>
    <row r="925" spans="1:14">
      <c r="A925" s="133"/>
      <c r="B925" s="134"/>
      <c r="C925" s="134"/>
      <c r="D925" s="134"/>
      <c r="E925" s="134"/>
      <c r="F925" s="135"/>
      <c r="G925" s="136"/>
      <c r="L925" s="67" t="str">
        <f t="shared" si="42"/>
        <v/>
      </c>
      <c r="M925" s="67" t="str">
        <f t="shared" si="44"/>
        <v/>
      </c>
      <c r="N925" s="67" t="str">
        <f t="shared" si="43"/>
        <v/>
      </c>
    </row>
    <row r="926" spans="1:14">
      <c r="A926" s="133"/>
      <c r="B926" s="134"/>
      <c r="C926" s="134"/>
      <c r="D926" s="134"/>
      <c r="E926" s="134"/>
      <c r="F926" s="135"/>
      <c r="G926" s="136"/>
      <c r="L926" s="67" t="str">
        <f t="shared" si="42"/>
        <v/>
      </c>
      <c r="M926" s="67" t="str">
        <f t="shared" si="44"/>
        <v/>
      </c>
      <c r="N926" s="67" t="str">
        <f t="shared" si="43"/>
        <v/>
      </c>
    </row>
    <row r="927" spans="1:14">
      <c r="A927" s="133"/>
      <c r="B927" s="134"/>
      <c r="C927" s="134"/>
      <c r="D927" s="134"/>
      <c r="E927" s="134"/>
      <c r="F927" s="135"/>
      <c r="G927" s="136"/>
      <c r="L927" s="67" t="str">
        <f t="shared" si="42"/>
        <v/>
      </c>
      <c r="M927" s="67" t="str">
        <f t="shared" si="44"/>
        <v/>
      </c>
      <c r="N927" s="67" t="str">
        <f t="shared" si="43"/>
        <v/>
      </c>
    </row>
    <row r="928" spans="1:14">
      <c r="A928" s="133"/>
      <c r="B928" s="134"/>
      <c r="C928" s="134"/>
      <c r="D928" s="134"/>
      <c r="E928" s="134"/>
      <c r="F928" s="135"/>
      <c r="G928" s="136"/>
      <c r="L928" s="67" t="str">
        <f t="shared" si="42"/>
        <v/>
      </c>
      <c r="M928" s="67" t="str">
        <f t="shared" si="44"/>
        <v/>
      </c>
      <c r="N928" s="67" t="str">
        <f t="shared" si="43"/>
        <v/>
      </c>
    </row>
    <row r="929" spans="1:14">
      <c r="A929" s="133"/>
      <c r="B929" s="134"/>
      <c r="C929" s="134"/>
      <c r="D929" s="134"/>
      <c r="E929" s="134"/>
      <c r="F929" s="135"/>
      <c r="G929" s="136"/>
      <c r="L929" s="67" t="str">
        <f t="shared" si="42"/>
        <v/>
      </c>
      <c r="M929" s="67" t="str">
        <f t="shared" si="44"/>
        <v/>
      </c>
      <c r="N929" s="67" t="str">
        <f t="shared" si="43"/>
        <v/>
      </c>
    </row>
    <row r="930" spans="1:14">
      <c r="A930" s="133"/>
      <c r="B930" s="134"/>
      <c r="C930" s="134"/>
      <c r="D930" s="134"/>
      <c r="E930" s="134"/>
      <c r="F930" s="135"/>
      <c r="G930" s="136"/>
      <c r="L930" s="67" t="str">
        <f t="shared" si="42"/>
        <v/>
      </c>
      <c r="M930" s="67" t="str">
        <f t="shared" si="44"/>
        <v/>
      </c>
      <c r="N930" s="67" t="str">
        <f t="shared" si="43"/>
        <v/>
      </c>
    </row>
    <row r="931" spans="1:14">
      <c r="A931" s="133"/>
      <c r="B931" s="134"/>
      <c r="C931" s="134"/>
      <c r="D931" s="134"/>
      <c r="E931" s="134"/>
      <c r="F931" s="135"/>
      <c r="G931" s="136"/>
      <c r="L931" s="67" t="str">
        <f t="shared" si="42"/>
        <v/>
      </c>
      <c r="M931" s="67" t="str">
        <f t="shared" si="44"/>
        <v/>
      </c>
      <c r="N931" s="67" t="str">
        <f t="shared" si="43"/>
        <v/>
      </c>
    </row>
    <row r="932" spans="1:14">
      <c r="A932" s="133"/>
      <c r="B932" s="134"/>
      <c r="C932" s="134"/>
      <c r="D932" s="134"/>
      <c r="E932" s="134"/>
      <c r="F932" s="135"/>
      <c r="G932" s="136"/>
      <c r="L932" s="67" t="str">
        <f t="shared" si="42"/>
        <v/>
      </c>
      <c r="M932" s="67" t="str">
        <f t="shared" si="44"/>
        <v/>
      </c>
      <c r="N932" s="67" t="str">
        <f t="shared" si="43"/>
        <v/>
      </c>
    </row>
    <row r="933" spans="1:14">
      <c r="A933" s="133"/>
      <c r="B933" s="134"/>
      <c r="C933" s="134"/>
      <c r="D933" s="134"/>
      <c r="E933" s="134"/>
      <c r="F933" s="135"/>
      <c r="G933" s="136"/>
      <c r="L933" s="67" t="str">
        <f t="shared" si="42"/>
        <v/>
      </c>
      <c r="M933" s="67" t="str">
        <f t="shared" si="44"/>
        <v/>
      </c>
      <c r="N933" s="67" t="str">
        <f t="shared" si="43"/>
        <v/>
      </c>
    </row>
    <row r="934" spans="1:14">
      <c r="A934" s="133"/>
      <c r="B934" s="134"/>
      <c r="C934" s="134"/>
      <c r="D934" s="134"/>
      <c r="E934" s="134"/>
      <c r="F934" s="135"/>
      <c r="G934" s="136"/>
      <c r="L934" s="67" t="str">
        <f t="shared" si="42"/>
        <v/>
      </c>
      <c r="M934" s="67" t="str">
        <f t="shared" si="44"/>
        <v/>
      </c>
      <c r="N934" s="67" t="str">
        <f t="shared" si="43"/>
        <v/>
      </c>
    </row>
    <row r="935" spans="1:14">
      <c r="A935" s="133"/>
      <c r="B935" s="134"/>
      <c r="C935" s="134"/>
      <c r="D935" s="134"/>
      <c r="E935" s="134"/>
      <c r="F935" s="135"/>
      <c r="G935" s="136"/>
      <c r="L935" s="67" t="str">
        <f t="shared" si="42"/>
        <v/>
      </c>
      <c r="M935" s="67" t="str">
        <f t="shared" si="44"/>
        <v/>
      </c>
      <c r="N935" s="67" t="str">
        <f t="shared" si="43"/>
        <v/>
      </c>
    </row>
    <row r="936" spans="1:14">
      <c r="A936" s="133"/>
      <c r="B936" s="134"/>
      <c r="C936" s="134"/>
      <c r="D936" s="134"/>
      <c r="E936" s="134"/>
      <c r="F936" s="135"/>
      <c r="G936" s="136"/>
      <c r="L936" s="67" t="str">
        <f t="shared" si="42"/>
        <v/>
      </c>
      <c r="M936" s="67" t="str">
        <f t="shared" si="44"/>
        <v/>
      </c>
      <c r="N936" s="67" t="str">
        <f t="shared" si="43"/>
        <v/>
      </c>
    </row>
    <row r="937" spans="1:14">
      <c r="A937" s="133"/>
      <c r="B937" s="134"/>
      <c r="C937" s="134"/>
      <c r="D937" s="134"/>
      <c r="E937" s="134"/>
      <c r="F937" s="135"/>
      <c r="G937" s="136"/>
      <c r="L937" s="67" t="str">
        <f t="shared" si="42"/>
        <v/>
      </c>
      <c r="M937" s="67" t="str">
        <f t="shared" si="44"/>
        <v/>
      </c>
      <c r="N937" s="67" t="str">
        <f t="shared" si="43"/>
        <v/>
      </c>
    </row>
    <row r="938" spans="1:14">
      <c r="A938" s="133"/>
      <c r="B938" s="134"/>
      <c r="C938" s="134"/>
      <c r="D938" s="134"/>
      <c r="E938" s="134"/>
      <c r="F938" s="135"/>
      <c r="G938" s="136"/>
      <c r="L938" s="67" t="str">
        <f t="shared" si="42"/>
        <v/>
      </c>
      <c r="M938" s="67" t="str">
        <f t="shared" si="44"/>
        <v/>
      </c>
      <c r="N938" s="67" t="str">
        <f t="shared" si="43"/>
        <v/>
      </c>
    </row>
    <row r="939" spans="1:14">
      <c r="A939" s="133"/>
      <c r="B939" s="134"/>
      <c r="C939" s="134"/>
      <c r="D939" s="134"/>
      <c r="E939" s="134"/>
      <c r="F939" s="135"/>
      <c r="G939" s="136"/>
      <c r="L939" s="67" t="str">
        <f t="shared" si="42"/>
        <v/>
      </c>
      <c r="M939" s="67" t="str">
        <f t="shared" si="44"/>
        <v/>
      </c>
      <c r="N939" s="67" t="str">
        <f t="shared" si="43"/>
        <v/>
      </c>
    </row>
    <row r="940" spans="1:14">
      <c r="A940" s="133"/>
      <c r="B940" s="134"/>
      <c r="C940" s="134"/>
      <c r="D940" s="134"/>
      <c r="E940" s="134"/>
      <c r="F940" s="135"/>
      <c r="G940" s="136"/>
      <c r="L940" s="67" t="str">
        <f t="shared" si="42"/>
        <v/>
      </c>
      <c r="M940" s="67" t="str">
        <f t="shared" si="44"/>
        <v/>
      </c>
      <c r="N940" s="67" t="str">
        <f t="shared" si="43"/>
        <v/>
      </c>
    </row>
    <row r="941" spans="1:14">
      <c r="A941" s="133"/>
      <c r="B941" s="134"/>
      <c r="C941" s="134"/>
      <c r="D941" s="134"/>
      <c r="E941" s="134"/>
      <c r="F941" s="135"/>
      <c r="G941" s="136"/>
      <c r="L941" s="67" t="str">
        <f t="shared" si="42"/>
        <v/>
      </c>
      <c r="M941" s="67" t="str">
        <f t="shared" si="44"/>
        <v/>
      </c>
      <c r="N941" s="67" t="str">
        <f t="shared" si="43"/>
        <v/>
      </c>
    </row>
    <row r="942" spans="1:14">
      <c r="A942" s="133"/>
      <c r="B942" s="134"/>
      <c r="C942" s="134"/>
      <c r="D942" s="134"/>
      <c r="E942" s="134"/>
      <c r="F942" s="135"/>
      <c r="G942" s="136"/>
      <c r="L942" s="67" t="str">
        <f t="shared" si="42"/>
        <v/>
      </c>
      <c r="M942" s="67" t="str">
        <f t="shared" si="44"/>
        <v/>
      </c>
      <c r="N942" s="67" t="str">
        <f t="shared" si="43"/>
        <v/>
      </c>
    </row>
    <row r="943" spans="1:14">
      <c r="A943" s="133"/>
      <c r="B943" s="134"/>
      <c r="C943" s="134"/>
      <c r="D943" s="134"/>
      <c r="E943" s="134"/>
      <c r="F943" s="135"/>
      <c r="G943" s="136"/>
      <c r="L943" s="67" t="str">
        <f t="shared" si="42"/>
        <v/>
      </c>
      <c r="M943" s="67" t="str">
        <f t="shared" si="44"/>
        <v/>
      </c>
      <c r="N943" s="67" t="str">
        <f t="shared" si="43"/>
        <v/>
      </c>
    </row>
    <row r="944" spans="1:14">
      <c r="A944" s="133"/>
      <c r="B944" s="134"/>
      <c r="C944" s="134"/>
      <c r="D944" s="134"/>
      <c r="E944" s="134"/>
      <c r="F944" s="135"/>
      <c r="G944" s="136"/>
      <c r="L944" s="67" t="str">
        <f t="shared" si="42"/>
        <v/>
      </c>
      <c r="M944" s="67" t="str">
        <f t="shared" si="44"/>
        <v/>
      </c>
      <c r="N944" s="67" t="str">
        <f t="shared" si="43"/>
        <v/>
      </c>
    </row>
    <row r="945" spans="1:14">
      <c r="A945" s="133"/>
      <c r="B945" s="134"/>
      <c r="C945" s="134"/>
      <c r="D945" s="134"/>
      <c r="E945" s="134"/>
      <c r="F945" s="135"/>
      <c r="G945" s="136"/>
      <c r="L945" s="67" t="str">
        <f t="shared" si="42"/>
        <v/>
      </c>
      <c r="M945" s="67" t="str">
        <f t="shared" si="44"/>
        <v/>
      </c>
      <c r="N945" s="67" t="str">
        <f t="shared" si="43"/>
        <v/>
      </c>
    </row>
    <row r="946" spans="1:14">
      <c r="A946" s="133"/>
      <c r="B946" s="134"/>
      <c r="C946" s="134"/>
      <c r="D946" s="134"/>
      <c r="E946" s="134"/>
      <c r="F946" s="135"/>
      <c r="G946" s="136"/>
      <c r="L946" s="67" t="str">
        <f t="shared" si="42"/>
        <v/>
      </c>
      <c r="M946" s="67" t="str">
        <f t="shared" si="44"/>
        <v/>
      </c>
      <c r="N946" s="67" t="str">
        <f t="shared" si="43"/>
        <v/>
      </c>
    </row>
    <row r="947" spans="1:14">
      <c r="A947" s="133"/>
      <c r="B947" s="134"/>
      <c r="C947" s="134"/>
      <c r="D947" s="134"/>
      <c r="E947" s="134"/>
      <c r="F947" s="135"/>
      <c r="G947" s="136"/>
      <c r="L947" s="67" t="str">
        <f t="shared" si="42"/>
        <v/>
      </c>
      <c r="M947" s="67" t="str">
        <f t="shared" si="44"/>
        <v/>
      </c>
      <c r="N947" s="67" t="str">
        <f t="shared" si="43"/>
        <v/>
      </c>
    </row>
    <row r="948" spans="1:14">
      <c r="A948" s="133"/>
      <c r="B948" s="134"/>
      <c r="C948" s="134"/>
      <c r="D948" s="134"/>
      <c r="E948" s="134"/>
      <c r="F948" s="135"/>
      <c r="G948" s="136"/>
      <c r="L948" s="67" t="str">
        <f t="shared" si="42"/>
        <v/>
      </c>
      <c r="M948" s="67" t="str">
        <f t="shared" si="44"/>
        <v/>
      </c>
      <c r="N948" s="67" t="str">
        <f t="shared" si="43"/>
        <v/>
      </c>
    </row>
    <row r="949" spans="1:14">
      <c r="A949" s="133"/>
      <c r="B949" s="134"/>
      <c r="C949" s="134"/>
      <c r="D949" s="134"/>
      <c r="E949" s="134"/>
      <c r="F949" s="135"/>
      <c r="G949" s="136"/>
      <c r="L949" s="67" t="str">
        <f t="shared" si="42"/>
        <v/>
      </c>
      <c r="M949" s="67" t="str">
        <f t="shared" si="44"/>
        <v/>
      </c>
      <c r="N949" s="67" t="str">
        <f t="shared" si="43"/>
        <v/>
      </c>
    </row>
    <row r="950" spans="1:14">
      <c r="A950" s="133"/>
      <c r="B950" s="134"/>
      <c r="C950" s="134"/>
      <c r="D950" s="134"/>
      <c r="E950" s="134"/>
      <c r="F950" s="135"/>
      <c r="G950" s="136"/>
      <c r="L950" s="67" t="str">
        <f t="shared" si="42"/>
        <v/>
      </c>
      <c r="M950" s="67" t="str">
        <f t="shared" si="44"/>
        <v/>
      </c>
      <c r="N950" s="67" t="str">
        <f t="shared" si="43"/>
        <v/>
      </c>
    </row>
    <row r="951" spans="1:14">
      <c r="A951" s="133"/>
      <c r="B951" s="134"/>
      <c r="C951" s="134"/>
      <c r="D951" s="134"/>
      <c r="E951" s="134"/>
      <c r="F951" s="135"/>
      <c r="G951" s="136"/>
      <c r="L951" s="67" t="str">
        <f t="shared" si="42"/>
        <v/>
      </c>
      <c r="M951" s="67" t="str">
        <f t="shared" si="44"/>
        <v/>
      </c>
      <c r="N951" s="67" t="str">
        <f t="shared" si="43"/>
        <v/>
      </c>
    </row>
    <row r="952" spans="1:14">
      <c r="A952" s="133"/>
      <c r="B952" s="134"/>
      <c r="C952" s="134"/>
      <c r="D952" s="134"/>
      <c r="E952" s="134"/>
      <c r="F952" s="135"/>
      <c r="G952" s="136"/>
      <c r="L952" s="67" t="str">
        <f t="shared" si="42"/>
        <v/>
      </c>
      <c r="M952" s="67" t="str">
        <f t="shared" si="44"/>
        <v/>
      </c>
      <c r="N952" s="67" t="str">
        <f t="shared" si="43"/>
        <v/>
      </c>
    </row>
    <row r="953" spans="1:14">
      <c r="A953" s="133"/>
      <c r="B953" s="134"/>
      <c r="C953" s="134"/>
      <c r="D953" s="134"/>
      <c r="E953" s="134"/>
      <c r="F953" s="135"/>
      <c r="G953" s="136"/>
      <c r="L953" s="67" t="str">
        <f t="shared" si="42"/>
        <v/>
      </c>
      <c r="M953" s="67" t="str">
        <f t="shared" si="44"/>
        <v/>
      </c>
      <c r="N953" s="67" t="str">
        <f t="shared" si="43"/>
        <v/>
      </c>
    </row>
    <row r="954" spans="1:14">
      <c r="A954" s="133"/>
      <c r="B954" s="134"/>
      <c r="C954" s="134"/>
      <c r="D954" s="134"/>
      <c r="E954" s="134"/>
      <c r="F954" s="135"/>
      <c r="G954" s="136"/>
      <c r="L954" s="67" t="str">
        <f t="shared" si="42"/>
        <v/>
      </c>
      <c r="M954" s="67" t="str">
        <f t="shared" si="44"/>
        <v/>
      </c>
      <c r="N954" s="67" t="str">
        <f t="shared" si="43"/>
        <v/>
      </c>
    </row>
    <row r="955" spans="1:14">
      <c r="A955" s="133"/>
      <c r="B955" s="134"/>
      <c r="C955" s="134"/>
      <c r="D955" s="134"/>
      <c r="E955" s="134"/>
      <c r="F955" s="135"/>
      <c r="G955" s="136"/>
      <c r="L955" s="67" t="str">
        <f t="shared" si="42"/>
        <v/>
      </c>
      <c r="M955" s="67" t="str">
        <f t="shared" si="44"/>
        <v/>
      </c>
      <c r="N955" s="67" t="str">
        <f t="shared" si="43"/>
        <v/>
      </c>
    </row>
    <row r="956" spans="1:14">
      <c r="A956" s="133"/>
      <c r="B956" s="134"/>
      <c r="C956" s="134"/>
      <c r="D956" s="134"/>
      <c r="E956" s="134"/>
      <c r="F956" s="135"/>
      <c r="G956" s="136"/>
      <c r="L956" s="67" t="str">
        <f t="shared" si="42"/>
        <v/>
      </c>
      <c r="M956" s="67" t="str">
        <f t="shared" si="44"/>
        <v/>
      </c>
      <c r="N956" s="67" t="str">
        <f t="shared" si="43"/>
        <v/>
      </c>
    </row>
    <row r="957" spans="1:14">
      <c r="A957" s="133"/>
      <c r="B957" s="134"/>
      <c r="C957" s="134"/>
      <c r="D957" s="134"/>
      <c r="E957" s="134"/>
      <c r="F957" s="135"/>
      <c r="G957" s="136"/>
      <c r="L957" s="67" t="str">
        <f t="shared" si="42"/>
        <v/>
      </c>
      <c r="M957" s="67" t="str">
        <f t="shared" si="44"/>
        <v/>
      </c>
      <c r="N957" s="67" t="str">
        <f t="shared" si="43"/>
        <v/>
      </c>
    </row>
    <row r="958" spans="1:14">
      <c r="A958" s="133"/>
      <c r="B958" s="134"/>
      <c r="C958" s="134"/>
      <c r="D958" s="134"/>
      <c r="E958" s="134"/>
      <c r="F958" s="135"/>
      <c r="G958" s="136"/>
      <c r="L958" s="67" t="str">
        <f t="shared" si="42"/>
        <v/>
      </c>
      <c r="M958" s="67" t="str">
        <f t="shared" si="44"/>
        <v/>
      </c>
      <c r="N958" s="67" t="str">
        <f t="shared" si="43"/>
        <v/>
      </c>
    </row>
    <row r="959" spans="1:14">
      <c r="A959" s="133"/>
      <c r="B959" s="134"/>
      <c r="C959" s="134"/>
      <c r="D959" s="134"/>
      <c r="E959" s="134"/>
      <c r="F959" s="135"/>
      <c r="G959" s="136"/>
      <c r="L959" s="67" t="str">
        <f t="shared" si="42"/>
        <v/>
      </c>
      <c r="M959" s="67" t="str">
        <f t="shared" si="44"/>
        <v/>
      </c>
      <c r="N959" s="67" t="str">
        <f t="shared" si="43"/>
        <v/>
      </c>
    </row>
    <row r="960" spans="1:14">
      <c r="A960" s="133"/>
      <c r="B960" s="134"/>
      <c r="C960" s="134"/>
      <c r="D960" s="134"/>
      <c r="E960" s="134"/>
      <c r="F960" s="135"/>
      <c r="G960" s="136"/>
      <c r="L960" s="67" t="str">
        <f t="shared" si="42"/>
        <v/>
      </c>
      <c r="M960" s="67" t="str">
        <f t="shared" si="44"/>
        <v/>
      </c>
      <c r="N960" s="67" t="str">
        <f t="shared" si="43"/>
        <v/>
      </c>
    </row>
    <row r="961" spans="1:14">
      <c r="A961" s="133"/>
      <c r="B961" s="134"/>
      <c r="C961" s="134"/>
      <c r="D961" s="134"/>
      <c r="E961" s="134"/>
      <c r="F961" s="135"/>
      <c r="G961" s="136"/>
      <c r="L961" s="67" t="str">
        <f t="shared" si="42"/>
        <v/>
      </c>
      <c r="M961" s="67" t="str">
        <f t="shared" si="44"/>
        <v/>
      </c>
      <c r="N961" s="67" t="str">
        <f t="shared" si="43"/>
        <v/>
      </c>
    </row>
    <row r="962" spans="1:14">
      <c r="A962" s="133"/>
      <c r="B962" s="134"/>
      <c r="C962" s="134"/>
      <c r="D962" s="134"/>
      <c r="E962" s="134"/>
      <c r="F962" s="135"/>
      <c r="G962" s="136"/>
      <c r="L962" s="67" t="str">
        <f t="shared" si="42"/>
        <v/>
      </c>
      <c r="M962" s="67" t="str">
        <f t="shared" si="44"/>
        <v/>
      </c>
      <c r="N962" s="67" t="str">
        <f t="shared" si="43"/>
        <v/>
      </c>
    </row>
    <row r="963" spans="1:14">
      <c r="A963" s="133"/>
      <c r="B963" s="134"/>
      <c r="C963" s="134"/>
      <c r="D963" s="134"/>
      <c r="E963" s="134"/>
      <c r="F963" s="135"/>
      <c r="G963" s="136"/>
      <c r="L963" s="67" t="str">
        <f t="shared" ref="L963:L1026" si="45">IF(E963="","",LOGNORMDIST(E963,J$10,J$11))</f>
        <v/>
      </c>
      <c r="M963" s="67" t="str">
        <f t="shared" si="44"/>
        <v/>
      </c>
      <c r="N963" s="67" t="str">
        <f t="shared" ref="N963:N1026" si="46">IF(L963="","",POWER(F963-M963,2) / M963)</f>
        <v/>
      </c>
    </row>
    <row r="964" spans="1:14">
      <c r="A964" s="133"/>
      <c r="B964" s="134"/>
      <c r="C964" s="134"/>
      <c r="D964" s="134"/>
      <c r="E964" s="134"/>
      <c r="F964" s="135"/>
      <c r="G964" s="136"/>
      <c r="L964" s="67" t="str">
        <f t="shared" si="45"/>
        <v/>
      </c>
      <c r="M964" s="67" t="str">
        <f t="shared" ref="M964:M1027" si="47">IF(L964="","",(L964-L963)*J$3)</f>
        <v/>
      </c>
      <c r="N964" s="67" t="str">
        <f t="shared" si="46"/>
        <v/>
      </c>
    </row>
    <row r="965" spans="1:14">
      <c r="A965" s="133"/>
      <c r="B965" s="134"/>
      <c r="C965" s="134"/>
      <c r="D965" s="134"/>
      <c r="E965" s="134"/>
      <c r="F965" s="135"/>
      <c r="G965" s="136"/>
      <c r="L965" s="67" t="str">
        <f t="shared" si="45"/>
        <v/>
      </c>
      <c r="M965" s="67" t="str">
        <f t="shared" si="47"/>
        <v/>
      </c>
      <c r="N965" s="67" t="str">
        <f t="shared" si="46"/>
        <v/>
      </c>
    </row>
    <row r="966" spans="1:14">
      <c r="A966" s="133"/>
      <c r="B966" s="134"/>
      <c r="C966" s="134"/>
      <c r="D966" s="134"/>
      <c r="E966" s="134"/>
      <c r="F966" s="135"/>
      <c r="G966" s="136"/>
      <c r="L966" s="67" t="str">
        <f t="shared" si="45"/>
        <v/>
      </c>
      <c r="M966" s="67" t="str">
        <f t="shared" si="47"/>
        <v/>
      </c>
      <c r="N966" s="67" t="str">
        <f t="shared" si="46"/>
        <v/>
      </c>
    </row>
    <row r="967" spans="1:14">
      <c r="A967" s="133"/>
      <c r="B967" s="134"/>
      <c r="C967" s="134"/>
      <c r="D967" s="134"/>
      <c r="E967" s="134"/>
      <c r="F967" s="135"/>
      <c r="G967" s="136"/>
      <c r="L967" s="67" t="str">
        <f t="shared" si="45"/>
        <v/>
      </c>
      <c r="M967" s="67" t="str">
        <f t="shared" si="47"/>
        <v/>
      </c>
      <c r="N967" s="67" t="str">
        <f t="shared" si="46"/>
        <v/>
      </c>
    </row>
    <row r="968" spans="1:14">
      <c r="A968" s="133"/>
      <c r="B968" s="134"/>
      <c r="C968" s="134"/>
      <c r="D968" s="134"/>
      <c r="E968" s="134"/>
      <c r="F968" s="135"/>
      <c r="G968" s="136"/>
      <c r="L968" s="67" t="str">
        <f t="shared" si="45"/>
        <v/>
      </c>
      <c r="M968" s="67" t="str">
        <f t="shared" si="47"/>
        <v/>
      </c>
      <c r="N968" s="67" t="str">
        <f t="shared" si="46"/>
        <v/>
      </c>
    </row>
    <row r="969" spans="1:14">
      <c r="A969" s="133"/>
      <c r="B969" s="134"/>
      <c r="C969" s="134"/>
      <c r="D969" s="134"/>
      <c r="E969" s="134"/>
      <c r="F969" s="135"/>
      <c r="G969" s="136"/>
      <c r="L969" s="67" t="str">
        <f t="shared" si="45"/>
        <v/>
      </c>
      <c r="M969" s="67" t="str">
        <f t="shared" si="47"/>
        <v/>
      </c>
      <c r="N969" s="67" t="str">
        <f t="shared" si="46"/>
        <v/>
      </c>
    </row>
    <row r="970" spans="1:14">
      <c r="A970" s="133"/>
      <c r="B970" s="134"/>
      <c r="C970" s="134"/>
      <c r="D970" s="134"/>
      <c r="E970" s="134"/>
      <c r="F970" s="135"/>
      <c r="G970" s="136"/>
      <c r="L970" s="67" t="str">
        <f t="shared" si="45"/>
        <v/>
      </c>
      <c r="M970" s="67" t="str">
        <f t="shared" si="47"/>
        <v/>
      </c>
      <c r="N970" s="67" t="str">
        <f t="shared" si="46"/>
        <v/>
      </c>
    </row>
    <row r="971" spans="1:14">
      <c r="A971" s="133"/>
      <c r="B971" s="134"/>
      <c r="C971" s="134"/>
      <c r="D971" s="134"/>
      <c r="E971" s="134"/>
      <c r="F971" s="135"/>
      <c r="G971" s="136"/>
      <c r="L971" s="67" t="str">
        <f t="shared" si="45"/>
        <v/>
      </c>
      <c r="M971" s="67" t="str">
        <f t="shared" si="47"/>
        <v/>
      </c>
      <c r="N971" s="67" t="str">
        <f t="shared" si="46"/>
        <v/>
      </c>
    </row>
    <row r="972" spans="1:14">
      <c r="A972" s="133"/>
      <c r="B972" s="134"/>
      <c r="C972" s="134"/>
      <c r="D972" s="134"/>
      <c r="E972" s="134"/>
      <c r="F972" s="135"/>
      <c r="G972" s="136"/>
      <c r="L972" s="67" t="str">
        <f t="shared" si="45"/>
        <v/>
      </c>
      <c r="M972" s="67" t="str">
        <f t="shared" si="47"/>
        <v/>
      </c>
      <c r="N972" s="67" t="str">
        <f t="shared" si="46"/>
        <v/>
      </c>
    </row>
    <row r="973" spans="1:14">
      <c r="A973" s="133"/>
      <c r="B973" s="134"/>
      <c r="C973" s="134"/>
      <c r="D973" s="134"/>
      <c r="E973" s="134"/>
      <c r="F973" s="135"/>
      <c r="G973" s="136"/>
      <c r="L973" s="67" t="str">
        <f t="shared" si="45"/>
        <v/>
      </c>
      <c r="M973" s="67" t="str">
        <f t="shared" si="47"/>
        <v/>
      </c>
      <c r="N973" s="67" t="str">
        <f t="shared" si="46"/>
        <v/>
      </c>
    </row>
    <row r="974" spans="1:14">
      <c r="A974" s="133"/>
      <c r="B974" s="134"/>
      <c r="C974" s="134"/>
      <c r="D974" s="134"/>
      <c r="E974" s="134"/>
      <c r="F974" s="135"/>
      <c r="G974" s="136"/>
      <c r="L974" s="67" t="str">
        <f t="shared" si="45"/>
        <v/>
      </c>
      <c r="M974" s="67" t="str">
        <f t="shared" si="47"/>
        <v/>
      </c>
      <c r="N974" s="67" t="str">
        <f t="shared" si="46"/>
        <v/>
      </c>
    </row>
    <row r="975" spans="1:14">
      <c r="A975" s="133"/>
      <c r="B975" s="134"/>
      <c r="C975" s="134"/>
      <c r="D975" s="134"/>
      <c r="E975" s="134"/>
      <c r="F975" s="135"/>
      <c r="G975" s="136"/>
      <c r="L975" s="67" t="str">
        <f t="shared" si="45"/>
        <v/>
      </c>
      <c r="M975" s="67" t="str">
        <f t="shared" si="47"/>
        <v/>
      </c>
      <c r="N975" s="67" t="str">
        <f t="shared" si="46"/>
        <v/>
      </c>
    </row>
    <row r="976" spans="1:14">
      <c r="A976" s="133"/>
      <c r="B976" s="134"/>
      <c r="C976" s="134"/>
      <c r="D976" s="134"/>
      <c r="E976" s="134"/>
      <c r="F976" s="135"/>
      <c r="G976" s="136"/>
      <c r="L976" s="67" t="str">
        <f t="shared" si="45"/>
        <v/>
      </c>
      <c r="M976" s="67" t="str">
        <f t="shared" si="47"/>
        <v/>
      </c>
      <c r="N976" s="67" t="str">
        <f t="shared" si="46"/>
        <v/>
      </c>
    </row>
    <row r="977" spans="1:14">
      <c r="A977" s="133"/>
      <c r="B977" s="134"/>
      <c r="C977" s="134"/>
      <c r="D977" s="134"/>
      <c r="E977" s="134"/>
      <c r="F977" s="135"/>
      <c r="G977" s="136"/>
      <c r="L977" s="67" t="str">
        <f t="shared" si="45"/>
        <v/>
      </c>
      <c r="M977" s="67" t="str">
        <f t="shared" si="47"/>
        <v/>
      </c>
      <c r="N977" s="67" t="str">
        <f t="shared" si="46"/>
        <v/>
      </c>
    </row>
    <row r="978" spans="1:14">
      <c r="A978" s="133"/>
      <c r="B978" s="134"/>
      <c r="C978" s="134"/>
      <c r="D978" s="134"/>
      <c r="E978" s="134"/>
      <c r="F978" s="135"/>
      <c r="G978" s="136"/>
      <c r="L978" s="67" t="str">
        <f t="shared" si="45"/>
        <v/>
      </c>
      <c r="M978" s="67" t="str">
        <f t="shared" si="47"/>
        <v/>
      </c>
      <c r="N978" s="67" t="str">
        <f t="shared" si="46"/>
        <v/>
      </c>
    </row>
    <row r="979" spans="1:14">
      <c r="A979" s="133"/>
      <c r="B979" s="134"/>
      <c r="C979" s="134"/>
      <c r="D979" s="134"/>
      <c r="E979" s="134"/>
      <c r="F979" s="135"/>
      <c r="G979" s="136"/>
      <c r="L979" s="67" t="str">
        <f t="shared" si="45"/>
        <v/>
      </c>
      <c r="M979" s="67" t="str">
        <f t="shared" si="47"/>
        <v/>
      </c>
      <c r="N979" s="67" t="str">
        <f t="shared" si="46"/>
        <v/>
      </c>
    </row>
    <row r="980" spans="1:14">
      <c r="A980" s="133"/>
      <c r="B980" s="134"/>
      <c r="C980" s="134"/>
      <c r="D980" s="134"/>
      <c r="E980" s="134"/>
      <c r="F980" s="135"/>
      <c r="G980" s="136"/>
      <c r="L980" s="67" t="str">
        <f t="shared" si="45"/>
        <v/>
      </c>
      <c r="M980" s="67" t="str">
        <f t="shared" si="47"/>
        <v/>
      </c>
      <c r="N980" s="67" t="str">
        <f t="shared" si="46"/>
        <v/>
      </c>
    </row>
    <row r="981" spans="1:14">
      <c r="A981" s="133"/>
      <c r="B981" s="134"/>
      <c r="C981" s="134"/>
      <c r="D981" s="134"/>
      <c r="E981" s="134"/>
      <c r="F981" s="135"/>
      <c r="G981" s="136"/>
      <c r="L981" s="67" t="str">
        <f t="shared" si="45"/>
        <v/>
      </c>
      <c r="M981" s="67" t="str">
        <f t="shared" si="47"/>
        <v/>
      </c>
      <c r="N981" s="67" t="str">
        <f t="shared" si="46"/>
        <v/>
      </c>
    </row>
    <row r="982" spans="1:14">
      <c r="A982" s="133"/>
      <c r="B982" s="134"/>
      <c r="C982" s="134"/>
      <c r="D982" s="134"/>
      <c r="E982" s="134"/>
      <c r="F982" s="135"/>
      <c r="G982" s="136"/>
      <c r="L982" s="67" t="str">
        <f t="shared" si="45"/>
        <v/>
      </c>
      <c r="M982" s="67" t="str">
        <f t="shared" si="47"/>
        <v/>
      </c>
      <c r="N982" s="67" t="str">
        <f t="shared" si="46"/>
        <v/>
      </c>
    </row>
    <row r="983" spans="1:14">
      <c r="A983" s="133"/>
      <c r="B983" s="134"/>
      <c r="C983" s="134"/>
      <c r="D983" s="134"/>
      <c r="E983" s="134"/>
      <c r="F983" s="135"/>
      <c r="G983" s="136"/>
      <c r="L983" s="67" t="str">
        <f t="shared" si="45"/>
        <v/>
      </c>
      <c r="M983" s="67" t="str">
        <f t="shared" si="47"/>
        <v/>
      </c>
      <c r="N983" s="67" t="str">
        <f t="shared" si="46"/>
        <v/>
      </c>
    </row>
    <row r="984" spans="1:14">
      <c r="A984" s="133"/>
      <c r="B984" s="134"/>
      <c r="C984" s="134"/>
      <c r="D984" s="134"/>
      <c r="E984" s="134"/>
      <c r="F984" s="135"/>
      <c r="G984" s="136"/>
      <c r="L984" s="67" t="str">
        <f t="shared" si="45"/>
        <v/>
      </c>
      <c r="M984" s="67" t="str">
        <f t="shared" si="47"/>
        <v/>
      </c>
      <c r="N984" s="67" t="str">
        <f t="shared" si="46"/>
        <v/>
      </c>
    </row>
    <row r="985" spans="1:14">
      <c r="A985" s="133"/>
      <c r="B985" s="134"/>
      <c r="C985" s="134"/>
      <c r="D985" s="134"/>
      <c r="E985" s="134"/>
      <c r="F985" s="135"/>
      <c r="G985" s="136"/>
      <c r="L985" s="67" t="str">
        <f t="shared" si="45"/>
        <v/>
      </c>
      <c r="M985" s="67" t="str">
        <f t="shared" si="47"/>
        <v/>
      </c>
      <c r="N985" s="67" t="str">
        <f t="shared" si="46"/>
        <v/>
      </c>
    </row>
    <row r="986" spans="1:14">
      <c r="A986" s="133"/>
      <c r="B986" s="134"/>
      <c r="C986" s="134"/>
      <c r="D986" s="134"/>
      <c r="E986" s="134"/>
      <c r="F986" s="135"/>
      <c r="G986" s="136"/>
      <c r="L986" s="67" t="str">
        <f t="shared" si="45"/>
        <v/>
      </c>
      <c r="M986" s="67" t="str">
        <f t="shared" si="47"/>
        <v/>
      </c>
      <c r="N986" s="67" t="str">
        <f t="shared" si="46"/>
        <v/>
      </c>
    </row>
    <row r="987" spans="1:14">
      <c r="A987" s="133"/>
      <c r="B987" s="134"/>
      <c r="C987" s="134"/>
      <c r="D987" s="134"/>
      <c r="E987" s="134"/>
      <c r="F987" s="135"/>
      <c r="G987" s="136"/>
      <c r="L987" s="67" t="str">
        <f t="shared" si="45"/>
        <v/>
      </c>
      <c r="M987" s="67" t="str">
        <f t="shared" si="47"/>
        <v/>
      </c>
      <c r="N987" s="67" t="str">
        <f t="shared" si="46"/>
        <v/>
      </c>
    </row>
    <row r="988" spans="1:14">
      <c r="A988" s="133"/>
      <c r="B988" s="134"/>
      <c r="C988" s="134"/>
      <c r="D988" s="134"/>
      <c r="E988" s="134"/>
      <c r="F988" s="135"/>
      <c r="G988" s="136"/>
      <c r="L988" s="67" t="str">
        <f t="shared" si="45"/>
        <v/>
      </c>
      <c r="M988" s="67" t="str">
        <f t="shared" si="47"/>
        <v/>
      </c>
      <c r="N988" s="67" t="str">
        <f t="shared" si="46"/>
        <v/>
      </c>
    </row>
    <row r="989" spans="1:14">
      <c r="A989" s="133"/>
      <c r="B989" s="134"/>
      <c r="C989" s="134"/>
      <c r="D989" s="134"/>
      <c r="E989" s="134"/>
      <c r="F989" s="135"/>
      <c r="G989" s="136"/>
      <c r="L989" s="67" t="str">
        <f t="shared" si="45"/>
        <v/>
      </c>
      <c r="M989" s="67" t="str">
        <f t="shared" si="47"/>
        <v/>
      </c>
      <c r="N989" s="67" t="str">
        <f t="shared" si="46"/>
        <v/>
      </c>
    </row>
    <row r="990" spans="1:14">
      <c r="A990" s="133"/>
      <c r="B990" s="134"/>
      <c r="C990" s="134"/>
      <c r="D990" s="134"/>
      <c r="E990" s="134"/>
      <c r="F990" s="135"/>
      <c r="G990" s="136"/>
      <c r="L990" s="67" t="str">
        <f t="shared" si="45"/>
        <v/>
      </c>
      <c r="M990" s="67" t="str">
        <f t="shared" si="47"/>
        <v/>
      </c>
      <c r="N990" s="67" t="str">
        <f t="shared" si="46"/>
        <v/>
      </c>
    </row>
    <row r="991" spans="1:14">
      <c r="A991" s="133"/>
      <c r="B991" s="134"/>
      <c r="C991" s="134"/>
      <c r="D991" s="134"/>
      <c r="E991" s="134"/>
      <c r="F991" s="135"/>
      <c r="G991" s="136"/>
      <c r="L991" s="67" t="str">
        <f t="shared" si="45"/>
        <v/>
      </c>
      <c r="M991" s="67" t="str">
        <f t="shared" si="47"/>
        <v/>
      </c>
      <c r="N991" s="67" t="str">
        <f t="shared" si="46"/>
        <v/>
      </c>
    </row>
    <row r="992" spans="1:14">
      <c r="A992" s="133"/>
      <c r="B992" s="134"/>
      <c r="C992" s="134"/>
      <c r="D992" s="134"/>
      <c r="E992" s="134"/>
      <c r="F992" s="135"/>
      <c r="G992" s="136"/>
      <c r="L992" s="67" t="str">
        <f t="shared" si="45"/>
        <v/>
      </c>
      <c r="M992" s="67" t="str">
        <f t="shared" si="47"/>
        <v/>
      </c>
      <c r="N992" s="67" t="str">
        <f t="shared" si="46"/>
        <v/>
      </c>
    </row>
    <row r="993" spans="1:14">
      <c r="A993" s="133"/>
      <c r="B993" s="134"/>
      <c r="C993" s="134"/>
      <c r="D993" s="134"/>
      <c r="E993" s="134"/>
      <c r="F993" s="135"/>
      <c r="G993" s="136"/>
      <c r="L993" s="67" t="str">
        <f t="shared" si="45"/>
        <v/>
      </c>
      <c r="M993" s="67" t="str">
        <f t="shared" si="47"/>
        <v/>
      </c>
      <c r="N993" s="67" t="str">
        <f t="shared" si="46"/>
        <v/>
      </c>
    </row>
    <row r="994" spans="1:14">
      <c r="A994" s="133"/>
      <c r="B994" s="134"/>
      <c r="C994" s="134"/>
      <c r="D994" s="134"/>
      <c r="E994" s="134"/>
      <c r="F994" s="135"/>
      <c r="G994" s="136"/>
      <c r="L994" s="67" t="str">
        <f t="shared" si="45"/>
        <v/>
      </c>
      <c r="M994" s="67" t="str">
        <f t="shared" si="47"/>
        <v/>
      </c>
      <c r="N994" s="67" t="str">
        <f t="shared" si="46"/>
        <v/>
      </c>
    </row>
    <row r="995" spans="1:14">
      <c r="A995" s="133"/>
      <c r="B995" s="134"/>
      <c r="C995" s="134"/>
      <c r="D995" s="134"/>
      <c r="E995" s="134"/>
      <c r="F995" s="135"/>
      <c r="G995" s="136"/>
      <c r="L995" s="67" t="str">
        <f t="shared" si="45"/>
        <v/>
      </c>
      <c r="M995" s="67" t="str">
        <f t="shared" si="47"/>
        <v/>
      </c>
      <c r="N995" s="67" t="str">
        <f t="shared" si="46"/>
        <v/>
      </c>
    </row>
    <row r="996" spans="1:14">
      <c r="A996" s="133"/>
      <c r="B996" s="134"/>
      <c r="C996" s="134"/>
      <c r="D996" s="134"/>
      <c r="E996" s="134"/>
      <c r="F996" s="135"/>
      <c r="G996" s="136"/>
      <c r="L996" s="67" t="str">
        <f t="shared" si="45"/>
        <v/>
      </c>
      <c r="M996" s="67" t="str">
        <f t="shared" si="47"/>
        <v/>
      </c>
      <c r="N996" s="67" t="str">
        <f t="shared" si="46"/>
        <v/>
      </c>
    </row>
    <row r="997" spans="1:14">
      <c r="A997" s="133"/>
      <c r="B997" s="134"/>
      <c r="C997" s="134"/>
      <c r="D997" s="134"/>
      <c r="E997" s="134"/>
      <c r="F997" s="135"/>
      <c r="G997" s="136"/>
      <c r="L997" s="67" t="str">
        <f t="shared" si="45"/>
        <v/>
      </c>
      <c r="M997" s="67" t="str">
        <f t="shared" si="47"/>
        <v/>
      </c>
      <c r="N997" s="67" t="str">
        <f t="shared" si="46"/>
        <v/>
      </c>
    </row>
    <row r="998" spans="1:14">
      <c r="A998" s="133"/>
      <c r="B998" s="134"/>
      <c r="C998" s="134"/>
      <c r="D998" s="134"/>
      <c r="E998" s="134"/>
      <c r="F998" s="135"/>
      <c r="G998" s="136"/>
      <c r="L998" s="67" t="str">
        <f t="shared" si="45"/>
        <v/>
      </c>
      <c r="M998" s="67" t="str">
        <f t="shared" si="47"/>
        <v/>
      </c>
      <c r="N998" s="67" t="str">
        <f t="shared" si="46"/>
        <v/>
      </c>
    </row>
    <row r="999" spans="1:14">
      <c r="A999" s="133"/>
      <c r="B999" s="134"/>
      <c r="C999" s="134"/>
      <c r="D999" s="134"/>
      <c r="E999" s="134"/>
      <c r="F999" s="135"/>
      <c r="G999" s="136"/>
      <c r="L999" s="67" t="str">
        <f t="shared" si="45"/>
        <v/>
      </c>
      <c r="M999" s="67" t="str">
        <f t="shared" si="47"/>
        <v/>
      </c>
      <c r="N999" s="67" t="str">
        <f t="shared" si="46"/>
        <v/>
      </c>
    </row>
    <row r="1000" spans="1:14">
      <c r="A1000" s="133"/>
      <c r="B1000" s="134"/>
      <c r="C1000" s="134"/>
      <c r="D1000" s="134"/>
      <c r="E1000" s="134"/>
      <c r="F1000" s="135"/>
      <c r="G1000" s="136"/>
      <c r="L1000" s="67" t="str">
        <f t="shared" si="45"/>
        <v/>
      </c>
      <c r="M1000" s="67" t="str">
        <f t="shared" si="47"/>
        <v/>
      </c>
      <c r="N1000" s="67" t="str">
        <f t="shared" si="46"/>
        <v/>
      </c>
    </row>
    <row r="1001" spans="1:14">
      <c r="A1001" s="133"/>
      <c r="B1001" s="134"/>
      <c r="C1001" s="134"/>
      <c r="D1001" s="134"/>
      <c r="E1001" s="134"/>
      <c r="F1001" s="135"/>
      <c r="G1001" s="136"/>
      <c r="L1001" s="67" t="str">
        <f t="shared" si="45"/>
        <v/>
      </c>
      <c r="M1001" s="67" t="str">
        <f t="shared" si="47"/>
        <v/>
      </c>
      <c r="N1001" s="67" t="str">
        <f t="shared" si="46"/>
        <v/>
      </c>
    </row>
    <row r="1002" spans="1:14">
      <c r="A1002" s="133"/>
      <c r="B1002" s="134"/>
      <c r="C1002" s="134"/>
      <c r="D1002" s="134"/>
      <c r="E1002" s="134"/>
      <c r="F1002" s="135"/>
      <c r="G1002" s="136"/>
      <c r="L1002" s="67" t="str">
        <f t="shared" si="45"/>
        <v/>
      </c>
      <c r="M1002" s="67" t="str">
        <f t="shared" si="47"/>
        <v/>
      </c>
      <c r="N1002" s="67" t="str">
        <f t="shared" si="46"/>
        <v/>
      </c>
    </row>
    <row r="1003" spans="1:14">
      <c r="A1003" s="133"/>
      <c r="B1003" s="134"/>
      <c r="C1003" s="134"/>
      <c r="D1003" s="134"/>
      <c r="E1003" s="134"/>
      <c r="F1003" s="135"/>
      <c r="G1003" s="136"/>
      <c r="L1003" s="67" t="str">
        <f t="shared" si="45"/>
        <v/>
      </c>
      <c r="M1003" s="67" t="str">
        <f t="shared" si="47"/>
        <v/>
      </c>
      <c r="N1003" s="67" t="str">
        <f t="shared" si="46"/>
        <v/>
      </c>
    </row>
    <row r="1004" spans="1:14">
      <c r="A1004" s="133"/>
      <c r="B1004" s="134"/>
      <c r="C1004" s="134"/>
      <c r="D1004" s="134"/>
      <c r="E1004" s="134"/>
      <c r="F1004" s="135"/>
      <c r="G1004" s="136"/>
      <c r="L1004" s="67" t="str">
        <f t="shared" si="45"/>
        <v/>
      </c>
      <c r="M1004" s="67" t="str">
        <f t="shared" si="47"/>
        <v/>
      </c>
      <c r="N1004" s="67" t="str">
        <f t="shared" si="46"/>
        <v/>
      </c>
    </row>
    <row r="1005" spans="1:14">
      <c r="A1005" s="133"/>
      <c r="B1005" s="134"/>
      <c r="C1005" s="134"/>
      <c r="D1005" s="134"/>
      <c r="E1005" s="134"/>
      <c r="F1005" s="135"/>
      <c r="G1005" s="136"/>
      <c r="L1005" s="67" t="str">
        <f t="shared" si="45"/>
        <v/>
      </c>
      <c r="M1005" s="67" t="str">
        <f t="shared" si="47"/>
        <v/>
      </c>
      <c r="N1005" s="67" t="str">
        <f t="shared" si="46"/>
        <v/>
      </c>
    </row>
    <row r="1006" spans="1:14">
      <c r="A1006" s="133"/>
      <c r="B1006" s="134"/>
      <c r="C1006" s="134"/>
      <c r="D1006" s="134"/>
      <c r="E1006" s="134"/>
      <c r="F1006" s="135"/>
      <c r="G1006" s="136"/>
      <c r="L1006" s="67" t="str">
        <f t="shared" si="45"/>
        <v/>
      </c>
      <c r="M1006" s="67" t="str">
        <f t="shared" si="47"/>
        <v/>
      </c>
      <c r="N1006" s="67" t="str">
        <f t="shared" si="46"/>
        <v/>
      </c>
    </row>
    <row r="1007" spans="1:14">
      <c r="A1007" s="133"/>
      <c r="B1007" s="134"/>
      <c r="C1007" s="134"/>
      <c r="D1007" s="134"/>
      <c r="E1007" s="134"/>
      <c r="F1007" s="135"/>
      <c r="G1007" s="136"/>
      <c r="L1007" s="67" t="str">
        <f t="shared" si="45"/>
        <v/>
      </c>
      <c r="M1007" s="67" t="str">
        <f t="shared" si="47"/>
        <v/>
      </c>
      <c r="N1007" s="67" t="str">
        <f t="shared" si="46"/>
        <v/>
      </c>
    </row>
    <row r="1008" spans="1:14">
      <c r="A1008" s="133"/>
      <c r="B1008" s="134"/>
      <c r="C1008" s="134"/>
      <c r="D1008" s="134"/>
      <c r="E1008" s="134"/>
      <c r="F1008" s="135"/>
      <c r="G1008" s="136"/>
      <c r="L1008" s="67" t="str">
        <f t="shared" si="45"/>
        <v/>
      </c>
      <c r="M1008" s="67" t="str">
        <f t="shared" si="47"/>
        <v/>
      </c>
      <c r="N1008" s="67" t="str">
        <f t="shared" si="46"/>
        <v/>
      </c>
    </row>
    <row r="1009" spans="1:14">
      <c r="A1009" s="133"/>
      <c r="B1009" s="134"/>
      <c r="C1009" s="134"/>
      <c r="D1009" s="134"/>
      <c r="E1009" s="134"/>
      <c r="F1009" s="135"/>
      <c r="G1009" s="136"/>
      <c r="L1009" s="67" t="str">
        <f t="shared" si="45"/>
        <v/>
      </c>
      <c r="M1009" s="67" t="str">
        <f t="shared" si="47"/>
        <v/>
      </c>
      <c r="N1009" s="67" t="str">
        <f t="shared" si="46"/>
        <v/>
      </c>
    </row>
    <row r="1010" spans="1:14">
      <c r="A1010" s="133"/>
      <c r="B1010" s="134"/>
      <c r="C1010" s="134"/>
      <c r="D1010" s="134"/>
      <c r="E1010" s="134"/>
      <c r="F1010" s="135"/>
      <c r="G1010" s="136"/>
      <c r="L1010" s="67" t="str">
        <f t="shared" si="45"/>
        <v/>
      </c>
      <c r="M1010" s="67" t="str">
        <f t="shared" si="47"/>
        <v/>
      </c>
      <c r="N1010" s="67" t="str">
        <f t="shared" si="46"/>
        <v/>
      </c>
    </row>
    <row r="1011" spans="1:14">
      <c r="A1011" s="133"/>
      <c r="B1011" s="134"/>
      <c r="C1011" s="134"/>
      <c r="D1011" s="134"/>
      <c r="E1011" s="134"/>
      <c r="F1011" s="135"/>
      <c r="G1011" s="136"/>
      <c r="L1011" s="67" t="str">
        <f t="shared" si="45"/>
        <v/>
      </c>
      <c r="M1011" s="67" t="str">
        <f t="shared" si="47"/>
        <v/>
      </c>
      <c r="N1011" s="67" t="str">
        <f t="shared" si="46"/>
        <v/>
      </c>
    </row>
    <row r="1012" spans="1:14">
      <c r="A1012" s="133"/>
      <c r="B1012" s="134"/>
      <c r="C1012" s="134"/>
      <c r="D1012" s="134"/>
      <c r="E1012" s="134"/>
      <c r="F1012" s="135"/>
      <c r="G1012" s="136"/>
      <c r="L1012" s="67" t="str">
        <f t="shared" si="45"/>
        <v/>
      </c>
      <c r="M1012" s="67" t="str">
        <f t="shared" si="47"/>
        <v/>
      </c>
      <c r="N1012" s="67" t="str">
        <f t="shared" si="46"/>
        <v/>
      </c>
    </row>
    <row r="1013" spans="1:14">
      <c r="A1013" s="133"/>
      <c r="B1013" s="134"/>
      <c r="C1013" s="134"/>
      <c r="D1013" s="134"/>
      <c r="E1013" s="134"/>
      <c r="F1013" s="135"/>
      <c r="G1013" s="136"/>
      <c r="L1013" s="67" t="str">
        <f t="shared" si="45"/>
        <v/>
      </c>
      <c r="M1013" s="67" t="str">
        <f t="shared" si="47"/>
        <v/>
      </c>
      <c r="N1013" s="67" t="str">
        <f t="shared" si="46"/>
        <v/>
      </c>
    </row>
    <row r="1014" spans="1:14">
      <c r="A1014" s="133"/>
      <c r="B1014" s="134"/>
      <c r="C1014" s="134"/>
      <c r="D1014" s="134"/>
      <c r="E1014" s="134"/>
      <c r="F1014" s="135"/>
      <c r="G1014" s="136"/>
      <c r="L1014" s="67" t="str">
        <f t="shared" si="45"/>
        <v/>
      </c>
      <c r="M1014" s="67" t="str">
        <f t="shared" si="47"/>
        <v/>
      </c>
      <c r="N1014" s="67" t="str">
        <f t="shared" si="46"/>
        <v/>
      </c>
    </row>
    <row r="1015" spans="1:14">
      <c r="A1015" s="133"/>
      <c r="B1015" s="134"/>
      <c r="C1015" s="134"/>
      <c r="D1015" s="134"/>
      <c r="E1015" s="134"/>
      <c r="F1015" s="135"/>
      <c r="G1015" s="136"/>
      <c r="L1015" s="67" t="str">
        <f t="shared" si="45"/>
        <v/>
      </c>
      <c r="M1015" s="67" t="str">
        <f t="shared" si="47"/>
        <v/>
      </c>
      <c r="N1015" s="67" t="str">
        <f t="shared" si="46"/>
        <v/>
      </c>
    </row>
    <row r="1016" spans="1:14">
      <c r="A1016" s="133"/>
      <c r="B1016" s="134"/>
      <c r="C1016" s="134"/>
      <c r="D1016" s="134"/>
      <c r="E1016" s="134"/>
      <c r="F1016" s="135"/>
      <c r="G1016" s="136"/>
      <c r="L1016" s="67" t="str">
        <f t="shared" si="45"/>
        <v/>
      </c>
      <c r="M1016" s="67" t="str">
        <f t="shared" si="47"/>
        <v/>
      </c>
      <c r="N1016" s="67" t="str">
        <f t="shared" si="46"/>
        <v/>
      </c>
    </row>
    <row r="1017" spans="1:14">
      <c r="A1017" s="133"/>
      <c r="B1017" s="134"/>
      <c r="C1017" s="134"/>
      <c r="D1017" s="134"/>
      <c r="E1017" s="134"/>
      <c r="F1017" s="135"/>
      <c r="G1017" s="136"/>
      <c r="L1017" s="67" t="str">
        <f t="shared" si="45"/>
        <v/>
      </c>
      <c r="M1017" s="67" t="str">
        <f t="shared" si="47"/>
        <v/>
      </c>
      <c r="N1017" s="67" t="str">
        <f t="shared" si="46"/>
        <v/>
      </c>
    </row>
    <row r="1018" spans="1:14">
      <c r="A1018" s="133"/>
      <c r="B1018" s="134"/>
      <c r="C1018" s="134"/>
      <c r="D1018" s="134"/>
      <c r="E1018" s="134"/>
      <c r="F1018" s="135"/>
      <c r="G1018" s="136"/>
      <c r="L1018" s="67" t="str">
        <f t="shared" si="45"/>
        <v/>
      </c>
      <c r="M1018" s="67" t="str">
        <f t="shared" si="47"/>
        <v/>
      </c>
      <c r="N1018" s="67" t="str">
        <f t="shared" si="46"/>
        <v/>
      </c>
    </row>
    <row r="1019" spans="1:14">
      <c r="A1019" s="133"/>
      <c r="B1019" s="134"/>
      <c r="C1019" s="134"/>
      <c r="D1019" s="134"/>
      <c r="E1019" s="134"/>
      <c r="F1019" s="135"/>
      <c r="G1019" s="136"/>
      <c r="L1019" s="67" t="str">
        <f t="shared" si="45"/>
        <v/>
      </c>
      <c r="M1019" s="67" t="str">
        <f t="shared" si="47"/>
        <v/>
      </c>
      <c r="N1019" s="67" t="str">
        <f t="shared" si="46"/>
        <v/>
      </c>
    </row>
    <row r="1020" spans="1:14">
      <c r="A1020" s="133"/>
      <c r="B1020" s="134"/>
      <c r="C1020" s="134"/>
      <c r="D1020" s="134"/>
      <c r="E1020" s="134"/>
      <c r="F1020" s="135"/>
      <c r="G1020" s="136"/>
      <c r="L1020" s="67" t="str">
        <f t="shared" si="45"/>
        <v/>
      </c>
      <c r="M1020" s="67" t="str">
        <f t="shared" si="47"/>
        <v/>
      </c>
      <c r="N1020" s="67" t="str">
        <f t="shared" si="46"/>
        <v/>
      </c>
    </row>
    <row r="1021" spans="1:14">
      <c r="A1021" s="133"/>
      <c r="B1021" s="134"/>
      <c r="C1021" s="134"/>
      <c r="D1021" s="134"/>
      <c r="E1021" s="134"/>
      <c r="F1021" s="135"/>
      <c r="G1021" s="136"/>
      <c r="L1021" s="67" t="str">
        <f t="shared" si="45"/>
        <v/>
      </c>
      <c r="M1021" s="67" t="str">
        <f t="shared" si="47"/>
        <v/>
      </c>
      <c r="N1021" s="67" t="str">
        <f t="shared" si="46"/>
        <v/>
      </c>
    </row>
    <row r="1022" spans="1:14">
      <c r="A1022" s="133"/>
      <c r="B1022" s="134"/>
      <c r="C1022" s="134"/>
      <c r="D1022" s="134"/>
      <c r="E1022" s="134"/>
      <c r="F1022" s="135"/>
      <c r="G1022" s="136"/>
      <c r="L1022" s="67" t="str">
        <f t="shared" si="45"/>
        <v/>
      </c>
      <c r="M1022" s="67" t="str">
        <f t="shared" si="47"/>
        <v/>
      </c>
      <c r="N1022" s="67" t="str">
        <f t="shared" si="46"/>
        <v/>
      </c>
    </row>
    <row r="1023" spans="1:14">
      <c r="A1023" s="133"/>
      <c r="B1023" s="134"/>
      <c r="C1023" s="134"/>
      <c r="D1023" s="134"/>
      <c r="E1023" s="134"/>
      <c r="F1023" s="135"/>
      <c r="G1023" s="136"/>
      <c r="L1023" s="67" t="str">
        <f t="shared" si="45"/>
        <v/>
      </c>
      <c r="M1023" s="67" t="str">
        <f t="shared" si="47"/>
        <v/>
      </c>
      <c r="N1023" s="67" t="str">
        <f t="shared" si="46"/>
        <v/>
      </c>
    </row>
    <row r="1024" spans="1:14">
      <c r="A1024" s="133"/>
      <c r="B1024" s="134"/>
      <c r="C1024" s="134"/>
      <c r="D1024" s="134"/>
      <c r="E1024" s="134"/>
      <c r="F1024" s="135"/>
      <c r="G1024" s="136"/>
      <c r="L1024" s="67" t="str">
        <f t="shared" si="45"/>
        <v/>
      </c>
      <c r="M1024" s="67" t="str">
        <f t="shared" si="47"/>
        <v/>
      </c>
      <c r="N1024" s="67" t="str">
        <f t="shared" si="46"/>
        <v/>
      </c>
    </row>
    <row r="1025" spans="1:14">
      <c r="A1025" s="133"/>
      <c r="B1025" s="134"/>
      <c r="C1025" s="134"/>
      <c r="D1025" s="134"/>
      <c r="E1025" s="134"/>
      <c r="F1025" s="135"/>
      <c r="G1025" s="136"/>
      <c r="L1025" s="67" t="str">
        <f t="shared" si="45"/>
        <v/>
      </c>
      <c r="M1025" s="67" t="str">
        <f t="shared" si="47"/>
        <v/>
      </c>
      <c r="N1025" s="67" t="str">
        <f t="shared" si="46"/>
        <v/>
      </c>
    </row>
    <row r="1026" spans="1:14">
      <c r="A1026" s="133"/>
      <c r="B1026" s="134"/>
      <c r="C1026" s="134"/>
      <c r="D1026" s="134"/>
      <c r="E1026" s="134"/>
      <c r="F1026" s="135"/>
      <c r="G1026" s="136"/>
      <c r="L1026" s="67" t="str">
        <f t="shared" si="45"/>
        <v/>
      </c>
      <c r="M1026" s="67" t="str">
        <f t="shared" si="47"/>
        <v/>
      </c>
      <c r="N1026" s="67" t="str">
        <f t="shared" si="46"/>
        <v/>
      </c>
    </row>
    <row r="1027" spans="1:14">
      <c r="A1027" s="133"/>
      <c r="B1027" s="134"/>
      <c r="C1027" s="134"/>
      <c r="D1027" s="134"/>
      <c r="E1027" s="134"/>
      <c r="F1027" s="135"/>
      <c r="G1027" s="136"/>
      <c r="L1027" s="67" t="str">
        <f t="shared" ref="L1027:L1090" si="48">IF(E1027="","",LOGNORMDIST(E1027,J$10,J$11))</f>
        <v/>
      </c>
      <c r="M1027" s="67" t="str">
        <f t="shared" si="47"/>
        <v/>
      </c>
      <c r="N1027" s="67" t="str">
        <f t="shared" ref="N1027:N1090" si="49">IF(L1027="","",POWER(F1027-M1027,2) / M1027)</f>
        <v/>
      </c>
    </row>
    <row r="1028" spans="1:14">
      <c r="A1028" s="133"/>
      <c r="B1028" s="134"/>
      <c r="C1028" s="134"/>
      <c r="D1028" s="134"/>
      <c r="E1028" s="134"/>
      <c r="F1028" s="135"/>
      <c r="G1028" s="136"/>
      <c r="L1028" s="67" t="str">
        <f t="shared" si="48"/>
        <v/>
      </c>
      <c r="M1028" s="67" t="str">
        <f t="shared" ref="M1028:M1091" si="50">IF(L1028="","",(L1028-L1027)*J$3)</f>
        <v/>
      </c>
      <c r="N1028" s="67" t="str">
        <f t="shared" si="49"/>
        <v/>
      </c>
    </row>
    <row r="1029" spans="1:14">
      <c r="A1029" s="133"/>
      <c r="B1029" s="134"/>
      <c r="C1029" s="134"/>
      <c r="D1029" s="134"/>
      <c r="E1029" s="134"/>
      <c r="F1029" s="135"/>
      <c r="G1029" s="136"/>
      <c r="L1029" s="67" t="str">
        <f t="shared" si="48"/>
        <v/>
      </c>
      <c r="M1029" s="67" t="str">
        <f t="shared" si="50"/>
        <v/>
      </c>
      <c r="N1029" s="67" t="str">
        <f t="shared" si="49"/>
        <v/>
      </c>
    </row>
    <row r="1030" spans="1:14">
      <c r="A1030" s="133"/>
      <c r="B1030" s="134"/>
      <c r="C1030" s="134"/>
      <c r="D1030" s="134"/>
      <c r="E1030" s="134"/>
      <c r="F1030" s="135"/>
      <c r="G1030" s="136"/>
      <c r="L1030" s="67" t="str">
        <f t="shared" si="48"/>
        <v/>
      </c>
      <c r="M1030" s="67" t="str">
        <f t="shared" si="50"/>
        <v/>
      </c>
      <c r="N1030" s="67" t="str">
        <f t="shared" si="49"/>
        <v/>
      </c>
    </row>
    <row r="1031" spans="1:14">
      <c r="A1031" s="133"/>
      <c r="B1031" s="134"/>
      <c r="C1031" s="134"/>
      <c r="D1031" s="134"/>
      <c r="E1031" s="134"/>
      <c r="F1031" s="135"/>
      <c r="G1031" s="136"/>
      <c r="L1031" s="67" t="str">
        <f t="shared" si="48"/>
        <v/>
      </c>
      <c r="M1031" s="67" t="str">
        <f t="shared" si="50"/>
        <v/>
      </c>
      <c r="N1031" s="67" t="str">
        <f t="shared" si="49"/>
        <v/>
      </c>
    </row>
    <row r="1032" spans="1:14">
      <c r="A1032" s="133"/>
      <c r="B1032" s="134"/>
      <c r="C1032" s="134"/>
      <c r="D1032" s="134"/>
      <c r="E1032" s="134"/>
      <c r="F1032" s="135"/>
      <c r="G1032" s="136"/>
      <c r="L1032" s="67" t="str">
        <f t="shared" si="48"/>
        <v/>
      </c>
      <c r="M1032" s="67" t="str">
        <f t="shared" si="50"/>
        <v/>
      </c>
      <c r="N1032" s="67" t="str">
        <f t="shared" si="49"/>
        <v/>
      </c>
    </row>
    <row r="1033" spans="1:14">
      <c r="A1033" s="133"/>
      <c r="B1033" s="134"/>
      <c r="C1033" s="134"/>
      <c r="D1033" s="134"/>
      <c r="E1033" s="134"/>
      <c r="F1033" s="135"/>
      <c r="G1033" s="136"/>
      <c r="L1033" s="67" t="str">
        <f t="shared" si="48"/>
        <v/>
      </c>
      <c r="M1033" s="67" t="str">
        <f t="shared" si="50"/>
        <v/>
      </c>
      <c r="N1033" s="67" t="str">
        <f t="shared" si="49"/>
        <v/>
      </c>
    </row>
    <row r="1034" spans="1:14">
      <c r="A1034" s="133"/>
      <c r="B1034" s="134"/>
      <c r="C1034" s="134"/>
      <c r="D1034" s="134"/>
      <c r="E1034" s="134"/>
      <c r="F1034" s="135"/>
      <c r="G1034" s="136"/>
      <c r="L1034" s="67" t="str">
        <f t="shared" si="48"/>
        <v/>
      </c>
      <c r="M1034" s="67" t="str">
        <f t="shared" si="50"/>
        <v/>
      </c>
      <c r="N1034" s="67" t="str">
        <f t="shared" si="49"/>
        <v/>
      </c>
    </row>
    <row r="1035" spans="1:14">
      <c r="A1035" s="133"/>
      <c r="B1035" s="134"/>
      <c r="C1035" s="134"/>
      <c r="D1035" s="134"/>
      <c r="E1035" s="134"/>
      <c r="F1035" s="135"/>
      <c r="G1035" s="136"/>
      <c r="L1035" s="67" t="str">
        <f t="shared" si="48"/>
        <v/>
      </c>
      <c r="M1035" s="67" t="str">
        <f t="shared" si="50"/>
        <v/>
      </c>
      <c r="N1035" s="67" t="str">
        <f t="shared" si="49"/>
        <v/>
      </c>
    </row>
    <row r="1036" spans="1:14">
      <c r="A1036" s="133"/>
      <c r="B1036" s="134"/>
      <c r="C1036" s="134"/>
      <c r="D1036" s="134"/>
      <c r="E1036" s="134"/>
      <c r="F1036" s="135"/>
      <c r="G1036" s="136"/>
      <c r="L1036" s="67" t="str">
        <f t="shared" si="48"/>
        <v/>
      </c>
      <c r="M1036" s="67" t="str">
        <f t="shared" si="50"/>
        <v/>
      </c>
      <c r="N1036" s="67" t="str">
        <f t="shared" si="49"/>
        <v/>
      </c>
    </row>
    <row r="1037" spans="1:14">
      <c r="A1037" s="133"/>
      <c r="B1037" s="134"/>
      <c r="C1037" s="134"/>
      <c r="D1037" s="134"/>
      <c r="E1037" s="134"/>
      <c r="F1037" s="135"/>
      <c r="G1037" s="136"/>
      <c r="L1037" s="67" t="str">
        <f t="shared" si="48"/>
        <v/>
      </c>
      <c r="M1037" s="67" t="str">
        <f t="shared" si="50"/>
        <v/>
      </c>
      <c r="N1037" s="67" t="str">
        <f t="shared" si="49"/>
        <v/>
      </c>
    </row>
    <row r="1038" spans="1:14">
      <c r="A1038" s="133"/>
      <c r="B1038" s="134"/>
      <c r="C1038" s="134"/>
      <c r="D1038" s="134"/>
      <c r="E1038" s="134"/>
      <c r="F1038" s="135"/>
      <c r="G1038" s="136"/>
      <c r="L1038" s="67" t="str">
        <f t="shared" si="48"/>
        <v/>
      </c>
      <c r="M1038" s="67" t="str">
        <f t="shared" si="50"/>
        <v/>
      </c>
      <c r="N1038" s="67" t="str">
        <f t="shared" si="49"/>
        <v/>
      </c>
    </row>
    <row r="1039" spans="1:14">
      <c r="A1039" s="133"/>
      <c r="B1039" s="134"/>
      <c r="C1039" s="134"/>
      <c r="D1039" s="134"/>
      <c r="E1039" s="134"/>
      <c r="F1039" s="135"/>
      <c r="G1039" s="136"/>
      <c r="L1039" s="67" t="str">
        <f t="shared" si="48"/>
        <v/>
      </c>
      <c r="M1039" s="67" t="str">
        <f t="shared" si="50"/>
        <v/>
      </c>
      <c r="N1039" s="67" t="str">
        <f t="shared" si="49"/>
        <v/>
      </c>
    </row>
    <row r="1040" spans="1:14">
      <c r="A1040" s="133"/>
      <c r="B1040" s="134"/>
      <c r="C1040" s="134"/>
      <c r="D1040" s="134"/>
      <c r="E1040" s="134"/>
      <c r="F1040" s="135"/>
      <c r="G1040" s="136"/>
      <c r="L1040" s="67" t="str">
        <f t="shared" si="48"/>
        <v/>
      </c>
      <c r="M1040" s="67" t="str">
        <f t="shared" si="50"/>
        <v/>
      </c>
      <c r="N1040" s="67" t="str">
        <f t="shared" si="49"/>
        <v/>
      </c>
    </row>
    <row r="1041" spans="1:14">
      <c r="A1041" s="133"/>
      <c r="B1041" s="134"/>
      <c r="C1041" s="134"/>
      <c r="D1041" s="134"/>
      <c r="E1041" s="134"/>
      <c r="F1041" s="135"/>
      <c r="G1041" s="136"/>
      <c r="L1041" s="67" t="str">
        <f t="shared" si="48"/>
        <v/>
      </c>
      <c r="M1041" s="67" t="str">
        <f t="shared" si="50"/>
        <v/>
      </c>
      <c r="N1041" s="67" t="str">
        <f t="shared" si="49"/>
        <v/>
      </c>
    </row>
    <row r="1042" spans="1:14">
      <c r="A1042" s="133"/>
      <c r="B1042" s="134"/>
      <c r="C1042" s="134"/>
      <c r="D1042" s="134"/>
      <c r="E1042" s="134"/>
      <c r="F1042" s="135"/>
      <c r="G1042" s="136"/>
      <c r="L1042" s="67" t="str">
        <f t="shared" si="48"/>
        <v/>
      </c>
      <c r="M1042" s="67" t="str">
        <f t="shared" si="50"/>
        <v/>
      </c>
      <c r="N1042" s="67" t="str">
        <f t="shared" si="49"/>
        <v/>
      </c>
    </row>
    <row r="1043" spans="1:14">
      <c r="A1043" s="133"/>
      <c r="B1043" s="134"/>
      <c r="C1043" s="134"/>
      <c r="D1043" s="134"/>
      <c r="E1043" s="134"/>
      <c r="F1043" s="135"/>
      <c r="G1043" s="136"/>
      <c r="L1043" s="67" t="str">
        <f t="shared" si="48"/>
        <v/>
      </c>
      <c r="M1043" s="67" t="str">
        <f t="shared" si="50"/>
        <v/>
      </c>
      <c r="N1043" s="67" t="str">
        <f t="shared" si="49"/>
        <v/>
      </c>
    </row>
    <row r="1044" spans="1:14">
      <c r="A1044" s="133"/>
      <c r="B1044" s="134"/>
      <c r="C1044" s="134"/>
      <c r="D1044" s="134"/>
      <c r="E1044" s="134"/>
      <c r="F1044" s="135"/>
      <c r="G1044" s="136"/>
      <c r="L1044" s="67" t="str">
        <f t="shared" si="48"/>
        <v/>
      </c>
      <c r="M1044" s="67" t="str">
        <f t="shared" si="50"/>
        <v/>
      </c>
      <c r="N1044" s="67" t="str">
        <f t="shared" si="49"/>
        <v/>
      </c>
    </row>
    <row r="1045" spans="1:14">
      <c r="A1045" s="133"/>
      <c r="B1045" s="134"/>
      <c r="C1045" s="134"/>
      <c r="D1045" s="134"/>
      <c r="E1045" s="134"/>
      <c r="F1045" s="135"/>
      <c r="G1045" s="136"/>
      <c r="L1045" s="67" t="str">
        <f t="shared" si="48"/>
        <v/>
      </c>
      <c r="M1045" s="67" t="str">
        <f t="shared" si="50"/>
        <v/>
      </c>
      <c r="N1045" s="67" t="str">
        <f t="shared" si="49"/>
        <v/>
      </c>
    </row>
    <row r="1046" spans="1:14">
      <c r="A1046" s="133"/>
      <c r="B1046" s="134"/>
      <c r="C1046" s="134"/>
      <c r="D1046" s="134"/>
      <c r="E1046" s="134"/>
      <c r="F1046" s="135"/>
      <c r="G1046" s="136"/>
      <c r="L1046" s="67" t="str">
        <f t="shared" si="48"/>
        <v/>
      </c>
      <c r="M1046" s="67" t="str">
        <f t="shared" si="50"/>
        <v/>
      </c>
      <c r="N1046" s="67" t="str">
        <f t="shared" si="49"/>
        <v/>
      </c>
    </row>
    <row r="1047" spans="1:14">
      <c r="A1047" s="133"/>
      <c r="B1047" s="134"/>
      <c r="C1047" s="134"/>
      <c r="D1047" s="134"/>
      <c r="E1047" s="134"/>
      <c r="F1047" s="135"/>
      <c r="G1047" s="136"/>
      <c r="L1047" s="67" t="str">
        <f t="shared" si="48"/>
        <v/>
      </c>
      <c r="M1047" s="67" t="str">
        <f t="shared" si="50"/>
        <v/>
      </c>
      <c r="N1047" s="67" t="str">
        <f t="shared" si="49"/>
        <v/>
      </c>
    </row>
    <row r="1048" spans="1:14">
      <c r="A1048" s="133"/>
      <c r="B1048" s="134"/>
      <c r="C1048" s="134"/>
      <c r="D1048" s="134"/>
      <c r="E1048" s="134"/>
      <c r="F1048" s="135"/>
      <c r="G1048" s="136"/>
      <c r="L1048" s="67" t="str">
        <f t="shared" si="48"/>
        <v/>
      </c>
      <c r="M1048" s="67" t="str">
        <f t="shared" si="50"/>
        <v/>
      </c>
      <c r="N1048" s="67" t="str">
        <f t="shared" si="49"/>
        <v/>
      </c>
    </row>
    <row r="1049" spans="1:14">
      <c r="A1049" s="133"/>
      <c r="B1049" s="134"/>
      <c r="C1049" s="134"/>
      <c r="D1049" s="134"/>
      <c r="E1049" s="134"/>
      <c r="F1049" s="135"/>
      <c r="G1049" s="136"/>
      <c r="L1049" s="67" t="str">
        <f t="shared" si="48"/>
        <v/>
      </c>
      <c r="M1049" s="67" t="str">
        <f t="shared" si="50"/>
        <v/>
      </c>
      <c r="N1049" s="67" t="str">
        <f t="shared" si="49"/>
        <v/>
      </c>
    </row>
    <row r="1050" spans="1:14">
      <c r="A1050" s="133"/>
      <c r="B1050" s="134"/>
      <c r="C1050" s="134"/>
      <c r="D1050" s="134"/>
      <c r="E1050" s="134"/>
      <c r="F1050" s="135"/>
      <c r="G1050" s="136"/>
      <c r="L1050" s="67" t="str">
        <f t="shared" si="48"/>
        <v/>
      </c>
      <c r="M1050" s="67" t="str">
        <f t="shared" si="50"/>
        <v/>
      </c>
      <c r="N1050" s="67" t="str">
        <f t="shared" si="49"/>
        <v/>
      </c>
    </row>
    <row r="1051" spans="1:14">
      <c r="A1051" s="133"/>
      <c r="B1051" s="134"/>
      <c r="C1051" s="134"/>
      <c r="D1051" s="134"/>
      <c r="E1051" s="134"/>
      <c r="F1051" s="135"/>
      <c r="G1051" s="136"/>
      <c r="L1051" s="67" t="str">
        <f t="shared" si="48"/>
        <v/>
      </c>
      <c r="M1051" s="67" t="str">
        <f t="shared" si="50"/>
        <v/>
      </c>
      <c r="N1051" s="67" t="str">
        <f t="shared" si="49"/>
        <v/>
      </c>
    </row>
    <row r="1052" spans="1:14">
      <c r="A1052" s="133"/>
      <c r="B1052" s="134"/>
      <c r="C1052" s="134"/>
      <c r="D1052" s="134"/>
      <c r="E1052" s="134"/>
      <c r="F1052" s="135"/>
      <c r="G1052" s="136"/>
      <c r="L1052" s="67" t="str">
        <f t="shared" si="48"/>
        <v/>
      </c>
      <c r="M1052" s="67" t="str">
        <f t="shared" si="50"/>
        <v/>
      </c>
      <c r="N1052" s="67" t="str">
        <f t="shared" si="49"/>
        <v/>
      </c>
    </row>
    <row r="1053" spans="1:14">
      <c r="A1053" s="133"/>
      <c r="B1053" s="134"/>
      <c r="C1053" s="134"/>
      <c r="D1053" s="134"/>
      <c r="E1053" s="134"/>
      <c r="F1053" s="135"/>
      <c r="G1053" s="136"/>
      <c r="L1053" s="67" t="str">
        <f t="shared" si="48"/>
        <v/>
      </c>
      <c r="M1053" s="67" t="str">
        <f t="shared" si="50"/>
        <v/>
      </c>
      <c r="N1053" s="67" t="str">
        <f t="shared" si="49"/>
        <v/>
      </c>
    </row>
    <row r="1054" spans="1:14">
      <c r="A1054" s="133"/>
      <c r="B1054" s="134"/>
      <c r="C1054" s="134"/>
      <c r="D1054" s="134"/>
      <c r="E1054" s="134"/>
      <c r="F1054" s="135"/>
      <c r="G1054" s="136"/>
      <c r="L1054" s="67" t="str">
        <f t="shared" si="48"/>
        <v/>
      </c>
      <c r="M1054" s="67" t="str">
        <f t="shared" si="50"/>
        <v/>
      </c>
      <c r="N1054" s="67" t="str">
        <f t="shared" si="49"/>
        <v/>
      </c>
    </row>
    <row r="1055" spans="1:14">
      <c r="A1055" s="133"/>
      <c r="B1055" s="134"/>
      <c r="C1055" s="134"/>
      <c r="D1055" s="134"/>
      <c r="E1055" s="134"/>
      <c r="F1055" s="135"/>
      <c r="G1055" s="136"/>
      <c r="L1055" s="67" t="str">
        <f t="shared" si="48"/>
        <v/>
      </c>
      <c r="M1055" s="67" t="str">
        <f t="shared" si="50"/>
        <v/>
      </c>
      <c r="N1055" s="67" t="str">
        <f t="shared" si="49"/>
        <v/>
      </c>
    </row>
    <row r="1056" spans="1:14">
      <c r="A1056" s="133"/>
      <c r="B1056" s="134"/>
      <c r="C1056" s="134"/>
      <c r="D1056" s="134"/>
      <c r="E1056" s="134"/>
      <c r="F1056" s="135"/>
      <c r="G1056" s="136"/>
      <c r="L1056" s="67" t="str">
        <f t="shared" si="48"/>
        <v/>
      </c>
      <c r="M1056" s="67" t="str">
        <f t="shared" si="50"/>
        <v/>
      </c>
      <c r="N1056" s="67" t="str">
        <f t="shared" si="49"/>
        <v/>
      </c>
    </row>
    <row r="1057" spans="1:14">
      <c r="A1057" s="133"/>
      <c r="B1057" s="134"/>
      <c r="C1057" s="134"/>
      <c r="D1057" s="134"/>
      <c r="E1057" s="134"/>
      <c r="F1057" s="135"/>
      <c r="G1057" s="136"/>
      <c r="L1057" s="67" t="str">
        <f t="shared" si="48"/>
        <v/>
      </c>
      <c r="M1057" s="67" t="str">
        <f t="shared" si="50"/>
        <v/>
      </c>
      <c r="N1057" s="67" t="str">
        <f t="shared" si="49"/>
        <v/>
      </c>
    </row>
    <row r="1058" spans="1:14">
      <c r="A1058" s="133"/>
      <c r="B1058" s="134"/>
      <c r="C1058" s="134"/>
      <c r="D1058" s="134"/>
      <c r="E1058" s="134"/>
      <c r="F1058" s="135"/>
      <c r="G1058" s="136"/>
      <c r="L1058" s="67" t="str">
        <f t="shared" si="48"/>
        <v/>
      </c>
      <c r="M1058" s="67" t="str">
        <f t="shared" si="50"/>
        <v/>
      </c>
      <c r="N1058" s="67" t="str">
        <f t="shared" si="49"/>
        <v/>
      </c>
    </row>
    <row r="1059" spans="1:14">
      <c r="A1059" s="133"/>
      <c r="B1059" s="134"/>
      <c r="C1059" s="134"/>
      <c r="D1059" s="134"/>
      <c r="E1059" s="134"/>
      <c r="F1059" s="135"/>
      <c r="G1059" s="136"/>
      <c r="L1059" s="67" t="str">
        <f t="shared" si="48"/>
        <v/>
      </c>
      <c r="M1059" s="67" t="str">
        <f t="shared" si="50"/>
        <v/>
      </c>
      <c r="N1059" s="67" t="str">
        <f t="shared" si="49"/>
        <v/>
      </c>
    </row>
    <row r="1060" spans="1:14">
      <c r="A1060" s="133"/>
      <c r="B1060" s="134"/>
      <c r="C1060" s="134"/>
      <c r="D1060" s="134"/>
      <c r="E1060" s="134"/>
      <c r="F1060" s="135"/>
      <c r="G1060" s="136"/>
      <c r="L1060" s="67" t="str">
        <f t="shared" si="48"/>
        <v/>
      </c>
      <c r="M1060" s="67" t="str">
        <f t="shared" si="50"/>
        <v/>
      </c>
      <c r="N1060" s="67" t="str">
        <f t="shared" si="49"/>
        <v/>
      </c>
    </row>
    <row r="1061" spans="1:14">
      <c r="A1061" s="133"/>
      <c r="B1061" s="134"/>
      <c r="C1061" s="134"/>
      <c r="D1061" s="134"/>
      <c r="E1061" s="134"/>
      <c r="F1061" s="135"/>
      <c r="G1061" s="136"/>
      <c r="L1061" s="67" t="str">
        <f t="shared" si="48"/>
        <v/>
      </c>
      <c r="M1061" s="67" t="str">
        <f t="shared" si="50"/>
        <v/>
      </c>
      <c r="N1061" s="67" t="str">
        <f t="shared" si="49"/>
        <v/>
      </c>
    </row>
    <row r="1062" spans="1:14">
      <c r="A1062" s="133"/>
      <c r="B1062" s="134"/>
      <c r="C1062" s="134"/>
      <c r="D1062" s="134"/>
      <c r="E1062" s="134"/>
      <c r="F1062" s="135"/>
      <c r="G1062" s="136"/>
      <c r="L1062" s="67" t="str">
        <f t="shared" si="48"/>
        <v/>
      </c>
      <c r="M1062" s="67" t="str">
        <f t="shared" si="50"/>
        <v/>
      </c>
      <c r="N1062" s="67" t="str">
        <f t="shared" si="49"/>
        <v/>
      </c>
    </row>
    <row r="1063" spans="1:14">
      <c r="A1063" s="133"/>
      <c r="B1063" s="134"/>
      <c r="C1063" s="134"/>
      <c r="D1063" s="134"/>
      <c r="E1063" s="134"/>
      <c r="F1063" s="135"/>
      <c r="G1063" s="136"/>
      <c r="L1063" s="67" t="str">
        <f t="shared" si="48"/>
        <v/>
      </c>
      <c r="M1063" s="67" t="str">
        <f t="shared" si="50"/>
        <v/>
      </c>
      <c r="N1063" s="67" t="str">
        <f t="shared" si="49"/>
        <v/>
      </c>
    </row>
    <row r="1064" spans="1:14">
      <c r="A1064" s="133"/>
      <c r="B1064" s="134"/>
      <c r="C1064" s="134"/>
      <c r="D1064" s="134"/>
      <c r="E1064" s="134"/>
      <c r="F1064" s="135"/>
      <c r="G1064" s="136"/>
      <c r="L1064" s="67" t="str">
        <f t="shared" si="48"/>
        <v/>
      </c>
      <c r="M1064" s="67" t="str">
        <f t="shared" si="50"/>
        <v/>
      </c>
      <c r="N1064" s="67" t="str">
        <f t="shared" si="49"/>
        <v/>
      </c>
    </row>
    <row r="1065" spans="1:14">
      <c r="A1065" s="133"/>
      <c r="B1065" s="134"/>
      <c r="C1065" s="134"/>
      <c r="D1065" s="134"/>
      <c r="E1065" s="134"/>
      <c r="F1065" s="135"/>
      <c r="G1065" s="136"/>
      <c r="L1065" s="67" t="str">
        <f t="shared" si="48"/>
        <v/>
      </c>
      <c r="M1065" s="67" t="str">
        <f t="shared" si="50"/>
        <v/>
      </c>
      <c r="N1065" s="67" t="str">
        <f t="shared" si="49"/>
        <v/>
      </c>
    </row>
    <row r="1066" spans="1:14">
      <c r="A1066" s="133"/>
      <c r="B1066" s="134"/>
      <c r="C1066" s="134"/>
      <c r="D1066" s="134"/>
      <c r="E1066" s="134"/>
      <c r="F1066" s="135"/>
      <c r="G1066" s="136"/>
      <c r="L1066" s="67" t="str">
        <f t="shared" si="48"/>
        <v/>
      </c>
      <c r="M1066" s="67" t="str">
        <f t="shared" si="50"/>
        <v/>
      </c>
      <c r="N1066" s="67" t="str">
        <f t="shared" si="49"/>
        <v/>
      </c>
    </row>
    <row r="1067" spans="1:14">
      <c r="A1067" s="133"/>
      <c r="B1067" s="134"/>
      <c r="C1067" s="134"/>
      <c r="D1067" s="134"/>
      <c r="E1067" s="134"/>
      <c r="F1067" s="135"/>
      <c r="G1067" s="136"/>
      <c r="L1067" s="67" t="str">
        <f t="shared" si="48"/>
        <v/>
      </c>
      <c r="M1067" s="67" t="str">
        <f t="shared" si="50"/>
        <v/>
      </c>
      <c r="N1067" s="67" t="str">
        <f t="shared" si="49"/>
        <v/>
      </c>
    </row>
    <row r="1068" spans="1:14">
      <c r="A1068" s="133"/>
      <c r="B1068" s="134"/>
      <c r="C1068" s="134"/>
      <c r="D1068" s="134"/>
      <c r="E1068" s="134"/>
      <c r="F1068" s="135"/>
      <c r="G1068" s="136"/>
      <c r="L1068" s="67" t="str">
        <f t="shared" si="48"/>
        <v/>
      </c>
      <c r="M1068" s="67" t="str">
        <f t="shared" si="50"/>
        <v/>
      </c>
      <c r="N1068" s="67" t="str">
        <f t="shared" si="49"/>
        <v/>
      </c>
    </row>
    <row r="1069" spans="1:14">
      <c r="A1069" s="133"/>
      <c r="B1069" s="134"/>
      <c r="C1069" s="134"/>
      <c r="D1069" s="134"/>
      <c r="E1069" s="134"/>
      <c r="F1069" s="135"/>
      <c r="G1069" s="136"/>
      <c r="L1069" s="67" t="str">
        <f t="shared" si="48"/>
        <v/>
      </c>
      <c r="M1069" s="67" t="str">
        <f t="shared" si="50"/>
        <v/>
      </c>
      <c r="N1069" s="67" t="str">
        <f t="shared" si="49"/>
        <v/>
      </c>
    </row>
    <row r="1070" spans="1:14">
      <c r="A1070" s="133"/>
      <c r="B1070" s="134"/>
      <c r="C1070" s="134"/>
      <c r="D1070" s="134"/>
      <c r="E1070" s="134"/>
      <c r="F1070" s="135"/>
      <c r="G1070" s="136"/>
      <c r="L1070" s="67" t="str">
        <f t="shared" si="48"/>
        <v/>
      </c>
      <c r="M1070" s="67" t="str">
        <f t="shared" si="50"/>
        <v/>
      </c>
      <c r="N1070" s="67" t="str">
        <f t="shared" si="49"/>
        <v/>
      </c>
    </row>
    <row r="1071" spans="1:14">
      <c r="A1071" s="133"/>
      <c r="B1071" s="134"/>
      <c r="C1071" s="134"/>
      <c r="D1071" s="134"/>
      <c r="E1071" s="134"/>
      <c r="F1071" s="135"/>
      <c r="G1071" s="136"/>
      <c r="L1071" s="67" t="str">
        <f t="shared" si="48"/>
        <v/>
      </c>
      <c r="M1071" s="67" t="str">
        <f t="shared" si="50"/>
        <v/>
      </c>
      <c r="N1071" s="67" t="str">
        <f t="shared" si="49"/>
        <v/>
      </c>
    </row>
    <row r="1072" spans="1:14">
      <c r="A1072" s="133"/>
      <c r="B1072" s="134"/>
      <c r="C1072" s="134"/>
      <c r="D1072" s="134"/>
      <c r="E1072" s="134"/>
      <c r="F1072" s="135"/>
      <c r="G1072" s="136"/>
      <c r="L1072" s="67" t="str">
        <f t="shared" si="48"/>
        <v/>
      </c>
      <c r="M1072" s="67" t="str">
        <f t="shared" si="50"/>
        <v/>
      </c>
      <c r="N1072" s="67" t="str">
        <f t="shared" si="49"/>
        <v/>
      </c>
    </row>
    <row r="1073" spans="1:14">
      <c r="A1073" s="133"/>
      <c r="B1073" s="134"/>
      <c r="C1073" s="134"/>
      <c r="D1073" s="134"/>
      <c r="E1073" s="134"/>
      <c r="F1073" s="135"/>
      <c r="G1073" s="136"/>
      <c r="L1073" s="67" t="str">
        <f t="shared" si="48"/>
        <v/>
      </c>
      <c r="M1073" s="67" t="str">
        <f t="shared" si="50"/>
        <v/>
      </c>
      <c r="N1073" s="67" t="str">
        <f t="shared" si="49"/>
        <v/>
      </c>
    </row>
    <row r="1074" spans="1:14">
      <c r="A1074" s="133"/>
      <c r="B1074" s="134"/>
      <c r="C1074" s="134"/>
      <c r="D1074" s="134"/>
      <c r="E1074" s="134"/>
      <c r="F1074" s="135"/>
      <c r="G1074" s="136"/>
      <c r="L1074" s="67" t="str">
        <f t="shared" si="48"/>
        <v/>
      </c>
      <c r="M1074" s="67" t="str">
        <f t="shared" si="50"/>
        <v/>
      </c>
      <c r="N1074" s="67" t="str">
        <f t="shared" si="49"/>
        <v/>
      </c>
    </row>
    <row r="1075" spans="1:14">
      <c r="A1075" s="133"/>
      <c r="B1075" s="134"/>
      <c r="C1075" s="134"/>
      <c r="D1075" s="134"/>
      <c r="E1075" s="134"/>
      <c r="F1075" s="135"/>
      <c r="G1075" s="136"/>
      <c r="L1075" s="67" t="str">
        <f t="shared" si="48"/>
        <v/>
      </c>
      <c r="M1075" s="67" t="str">
        <f t="shared" si="50"/>
        <v/>
      </c>
      <c r="N1075" s="67" t="str">
        <f t="shared" si="49"/>
        <v/>
      </c>
    </row>
    <row r="1076" spans="1:14">
      <c r="A1076" s="133"/>
      <c r="B1076" s="134"/>
      <c r="C1076" s="134"/>
      <c r="D1076" s="134"/>
      <c r="E1076" s="134"/>
      <c r="F1076" s="135"/>
      <c r="G1076" s="136"/>
      <c r="L1076" s="67" t="str">
        <f t="shared" si="48"/>
        <v/>
      </c>
      <c r="M1076" s="67" t="str">
        <f t="shared" si="50"/>
        <v/>
      </c>
      <c r="N1076" s="67" t="str">
        <f t="shared" si="49"/>
        <v/>
      </c>
    </row>
    <row r="1077" spans="1:14">
      <c r="A1077" s="133"/>
      <c r="B1077" s="134"/>
      <c r="C1077" s="134"/>
      <c r="D1077" s="134"/>
      <c r="E1077" s="134"/>
      <c r="F1077" s="135"/>
      <c r="G1077" s="136"/>
      <c r="L1077" s="67" t="str">
        <f t="shared" si="48"/>
        <v/>
      </c>
      <c r="M1077" s="67" t="str">
        <f t="shared" si="50"/>
        <v/>
      </c>
      <c r="N1077" s="67" t="str">
        <f t="shared" si="49"/>
        <v/>
      </c>
    </row>
    <row r="1078" spans="1:14">
      <c r="A1078" s="133"/>
      <c r="B1078" s="134"/>
      <c r="C1078" s="134"/>
      <c r="D1078" s="134"/>
      <c r="E1078" s="134"/>
      <c r="F1078" s="135"/>
      <c r="G1078" s="136"/>
      <c r="L1078" s="67" t="str">
        <f t="shared" si="48"/>
        <v/>
      </c>
      <c r="M1078" s="67" t="str">
        <f t="shared" si="50"/>
        <v/>
      </c>
      <c r="N1078" s="67" t="str">
        <f t="shared" si="49"/>
        <v/>
      </c>
    </row>
    <row r="1079" spans="1:14">
      <c r="A1079" s="133"/>
      <c r="B1079" s="134"/>
      <c r="C1079" s="134"/>
      <c r="D1079" s="134"/>
      <c r="E1079" s="134"/>
      <c r="F1079" s="135"/>
      <c r="G1079" s="136"/>
      <c r="L1079" s="67" t="str">
        <f t="shared" si="48"/>
        <v/>
      </c>
      <c r="M1079" s="67" t="str">
        <f t="shared" si="50"/>
        <v/>
      </c>
      <c r="N1079" s="67" t="str">
        <f t="shared" si="49"/>
        <v/>
      </c>
    </row>
    <row r="1080" spans="1:14">
      <c r="A1080" s="133"/>
      <c r="B1080" s="134"/>
      <c r="C1080" s="134"/>
      <c r="D1080" s="134"/>
      <c r="E1080" s="134"/>
      <c r="F1080" s="135"/>
      <c r="G1080" s="136"/>
      <c r="L1080" s="67" t="str">
        <f t="shared" si="48"/>
        <v/>
      </c>
      <c r="M1080" s="67" t="str">
        <f t="shared" si="50"/>
        <v/>
      </c>
      <c r="N1080" s="67" t="str">
        <f t="shared" si="49"/>
        <v/>
      </c>
    </row>
    <row r="1081" spans="1:14">
      <c r="A1081" s="133"/>
      <c r="B1081" s="134"/>
      <c r="C1081" s="134"/>
      <c r="D1081" s="134"/>
      <c r="E1081" s="134"/>
      <c r="F1081" s="135"/>
      <c r="G1081" s="136"/>
      <c r="L1081" s="67" t="str">
        <f t="shared" si="48"/>
        <v/>
      </c>
      <c r="M1081" s="67" t="str">
        <f t="shared" si="50"/>
        <v/>
      </c>
      <c r="N1081" s="67" t="str">
        <f t="shared" si="49"/>
        <v/>
      </c>
    </row>
    <row r="1082" spans="1:14">
      <c r="A1082" s="133"/>
      <c r="B1082" s="134"/>
      <c r="C1082" s="134"/>
      <c r="D1082" s="134"/>
      <c r="E1082" s="134"/>
      <c r="F1082" s="135"/>
      <c r="G1082" s="136"/>
      <c r="L1082" s="67" t="str">
        <f t="shared" si="48"/>
        <v/>
      </c>
      <c r="M1082" s="67" t="str">
        <f t="shared" si="50"/>
        <v/>
      </c>
      <c r="N1082" s="67" t="str">
        <f t="shared" si="49"/>
        <v/>
      </c>
    </row>
    <row r="1083" spans="1:14">
      <c r="A1083" s="133"/>
      <c r="B1083" s="134"/>
      <c r="C1083" s="134"/>
      <c r="D1083" s="134"/>
      <c r="E1083" s="134"/>
      <c r="F1083" s="135"/>
      <c r="G1083" s="136"/>
      <c r="L1083" s="67" t="str">
        <f t="shared" si="48"/>
        <v/>
      </c>
      <c r="M1083" s="67" t="str">
        <f t="shared" si="50"/>
        <v/>
      </c>
      <c r="N1083" s="67" t="str">
        <f t="shared" si="49"/>
        <v/>
      </c>
    </row>
    <row r="1084" spans="1:14">
      <c r="A1084" s="133"/>
      <c r="B1084" s="134"/>
      <c r="C1084" s="134"/>
      <c r="D1084" s="134"/>
      <c r="E1084" s="134"/>
      <c r="F1084" s="135"/>
      <c r="G1084" s="136"/>
      <c r="L1084" s="67" t="str">
        <f t="shared" si="48"/>
        <v/>
      </c>
      <c r="M1084" s="67" t="str">
        <f t="shared" si="50"/>
        <v/>
      </c>
      <c r="N1084" s="67" t="str">
        <f t="shared" si="49"/>
        <v/>
      </c>
    </row>
    <row r="1085" spans="1:14">
      <c r="A1085" s="133"/>
      <c r="B1085" s="134"/>
      <c r="C1085" s="134"/>
      <c r="D1085" s="134"/>
      <c r="E1085" s="134"/>
      <c r="F1085" s="135"/>
      <c r="G1085" s="136"/>
      <c r="L1085" s="67" t="str">
        <f t="shared" si="48"/>
        <v/>
      </c>
      <c r="M1085" s="67" t="str">
        <f t="shared" si="50"/>
        <v/>
      </c>
      <c r="N1085" s="67" t="str">
        <f t="shared" si="49"/>
        <v/>
      </c>
    </row>
    <row r="1086" spans="1:14">
      <c r="A1086" s="133"/>
      <c r="B1086" s="134"/>
      <c r="C1086" s="134"/>
      <c r="D1086" s="134"/>
      <c r="E1086" s="134"/>
      <c r="F1086" s="135"/>
      <c r="G1086" s="136"/>
      <c r="L1086" s="67" t="str">
        <f t="shared" si="48"/>
        <v/>
      </c>
      <c r="M1086" s="67" t="str">
        <f t="shared" si="50"/>
        <v/>
      </c>
      <c r="N1086" s="67" t="str">
        <f t="shared" si="49"/>
        <v/>
      </c>
    </row>
    <row r="1087" spans="1:14">
      <c r="A1087" s="133"/>
      <c r="B1087" s="134"/>
      <c r="C1087" s="134"/>
      <c r="D1087" s="134"/>
      <c r="E1087" s="134"/>
      <c r="F1087" s="135"/>
      <c r="G1087" s="136"/>
      <c r="L1087" s="67" t="str">
        <f t="shared" si="48"/>
        <v/>
      </c>
      <c r="M1087" s="67" t="str">
        <f t="shared" si="50"/>
        <v/>
      </c>
      <c r="N1087" s="67" t="str">
        <f t="shared" si="49"/>
        <v/>
      </c>
    </row>
    <row r="1088" spans="1:14">
      <c r="A1088" s="133"/>
      <c r="B1088" s="134"/>
      <c r="C1088" s="134"/>
      <c r="D1088" s="134"/>
      <c r="E1088" s="134"/>
      <c r="F1088" s="135"/>
      <c r="G1088" s="136"/>
      <c r="L1088" s="67" t="str">
        <f t="shared" si="48"/>
        <v/>
      </c>
      <c r="M1088" s="67" t="str">
        <f t="shared" si="50"/>
        <v/>
      </c>
      <c r="N1088" s="67" t="str">
        <f t="shared" si="49"/>
        <v/>
      </c>
    </row>
    <row r="1089" spans="1:14">
      <c r="A1089" s="133"/>
      <c r="B1089" s="134"/>
      <c r="C1089" s="134"/>
      <c r="D1089" s="134"/>
      <c r="E1089" s="134"/>
      <c r="F1089" s="135"/>
      <c r="G1089" s="136"/>
      <c r="L1089" s="67" t="str">
        <f t="shared" si="48"/>
        <v/>
      </c>
      <c r="M1089" s="67" t="str">
        <f t="shared" si="50"/>
        <v/>
      </c>
      <c r="N1089" s="67" t="str">
        <f t="shared" si="49"/>
        <v/>
      </c>
    </row>
    <row r="1090" spans="1:14">
      <c r="A1090" s="133"/>
      <c r="B1090" s="134"/>
      <c r="C1090" s="134"/>
      <c r="D1090" s="134"/>
      <c r="E1090" s="134"/>
      <c r="F1090" s="135"/>
      <c r="G1090" s="136"/>
      <c r="L1090" s="67" t="str">
        <f t="shared" si="48"/>
        <v/>
      </c>
      <c r="M1090" s="67" t="str">
        <f t="shared" si="50"/>
        <v/>
      </c>
      <c r="N1090" s="67" t="str">
        <f t="shared" si="49"/>
        <v/>
      </c>
    </row>
    <row r="1091" spans="1:14">
      <c r="A1091" s="133"/>
      <c r="B1091" s="134"/>
      <c r="C1091" s="134"/>
      <c r="D1091" s="134"/>
      <c r="E1091" s="134"/>
      <c r="F1091" s="135"/>
      <c r="G1091" s="136"/>
      <c r="L1091" s="67" t="str">
        <f t="shared" ref="L1091:L1154" si="51">IF(E1091="","",LOGNORMDIST(E1091,J$10,J$11))</f>
        <v/>
      </c>
      <c r="M1091" s="67" t="str">
        <f t="shared" si="50"/>
        <v/>
      </c>
      <c r="N1091" s="67" t="str">
        <f t="shared" ref="N1091:N1154" si="52">IF(L1091="","",POWER(F1091-M1091,2) / M1091)</f>
        <v/>
      </c>
    </row>
    <row r="1092" spans="1:14">
      <c r="A1092" s="133"/>
      <c r="B1092" s="134"/>
      <c r="C1092" s="134"/>
      <c r="D1092" s="134"/>
      <c r="E1092" s="134"/>
      <c r="F1092" s="135"/>
      <c r="G1092" s="136"/>
      <c r="L1092" s="67" t="str">
        <f t="shared" si="51"/>
        <v/>
      </c>
      <c r="M1092" s="67" t="str">
        <f t="shared" ref="M1092:M1155" si="53">IF(L1092="","",(L1092-L1091)*J$3)</f>
        <v/>
      </c>
      <c r="N1092" s="67" t="str">
        <f t="shared" si="52"/>
        <v/>
      </c>
    </row>
    <row r="1093" spans="1:14">
      <c r="A1093" s="133"/>
      <c r="B1093" s="134"/>
      <c r="C1093" s="134"/>
      <c r="D1093" s="134"/>
      <c r="E1093" s="134"/>
      <c r="F1093" s="135"/>
      <c r="G1093" s="136"/>
      <c r="L1093" s="67" t="str">
        <f t="shared" si="51"/>
        <v/>
      </c>
      <c r="M1093" s="67" t="str">
        <f t="shared" si="53"/>
        <v/>
      </c>
      <c r="N1093" s="67" t="str">
        <f t="shared" si="52"/>
        <v/>
      </c>
    </row>
    <row r="1094" spans="1:14">
      <c r="A1094" s="133"/>
      <c r="B1094" s="134"/>
      <c r="C1094" s="134"/>
      <c r="D1094" s="134"/>
      <c r="E1094" s="134"/>
      <c r="F1094" s="135"/>
      <c r="G1094" s="136"/>
      <c r="L1094" s="67" t="str">
        <f t="shared" si="51"/>
        <v/>
      </c>
      <c r="M1094" s="67" t="str">
        <f t="shared" si="53"/>
        <v/>
      </c>
      <c r="N1094" s="67" t="str">
        <f t="shared" si="52"/>
        <v/>
      </c>
    </row>
    <row r="1095" spans="1:14">
      <c r="A1095" s="133"/>
      <c r="B1095" s="134"/>
      <c r="C1095" s="134"/>
      <c r="D1095" s="134"/>
      <c r="E1095" s="134"/>
      <c r="F1095" s="135"/>
      <c r="G1095" s="136"/>
      <c r="L1095" s="67" t="str">
        <f t="shared" si="51"/>
        <v/>
      </c>
      <c r="M1095" s="67" t="str">
        <f t="shared" si="53"/>
        <v/>
      </c>
      <c r="N1095" s="67" t="str">
        <f t="shared" si="52"/>
        <v/>
      </c>
    </row>
    <row r="1096" spans="1:14">
      <c r="A1096" s="133"/>
      <c r="B1096" s="134"/>
      <c r="C1096" s="134"/>
      <c r="D1096" s="134"/>
      <c r="E1096" s="134"/>
      <c r="F1096" s="135"/>
      <c r="G1096" s="136"/>
      <c r="L1096" s="67" t="str">
        <f t="shared" si="51"/>
        <v/>
      </c>
      <c r="M1096" s="67" t="str">
        <f t="shared" si="53"/>
        <v/>
      </c>
      <c r="N1096" s="67" t="str">
        <f t="shared" si="52"/>
        <v/>
      </c>
    </row>
    <row r="1097" spans="1:14">
      <c r="A1097" s="133"/>
      <c r="B1097" s="134"/>
      <c r="C1097" s="134"/>
      <c r="D1097" s="134"/>
      <c r="E1097" s="134"/>
      <c r="F1097" s="135"/>
      <c r="G1097" s="136"/>
      <c r="L1097" s="67" t="str">
        <f t="shared" si="51"/>
        <v/>
      </c>
      <c r="M1097" s="67" t="str">
        <f t="shared" si="53"/>
        <v/>
      </c>
      <c r="N1097" s="67" t="str">
        <f t="shared" si="52"/>
        <v/>
      </c>
    </row>
    <row r="1098" spans="1:14">
      <c r="A1098" s="133"/>
      <c r="B1098" s="134"/>
      <c r="C1098" s="134"/>
      <c r="D1098" s="134"/>
      <c r="E1098" s="134"/>
      <c r="F1098" s="135"/>
      <c r="G1098" s="136"/>
      <c r="L1098" s="67" t="str">
        <f t="shared" si="51"/>
        <v/>
      </c>
      <c r="M1098" s="67" t="str">
        <f t="shared" si="53"/>
        <v/>
      </c>
      <c r="N1098" s="67" t="str">
        <f t="shared" si="52"/>
        <v/>
      </c>
    </row>
    <row r="1099" spans="1:14">
      <c r="A1099" s="133"/>
      <c r="B1099" s="134"/>
      <c r="C1099" s="134"/>
      <c r="D1099" s="134"/>
      <c r="E1099" s="134"/>
      <c r="F1099" s="135"/>
      <c r="G1099" s="136"/>
      <c r="L1099" s="67" t="str">
        <f t="shared" si="51"/>
        <v/>
      </c>
      <c r="M1099" s="67" t="str">
        <f t="shared" si="53"/>
        <v/>
      </c>
      <c r="N1099" s="67" t="str">
        <f t="shared" si="52"/>
        <v/>
      </c>
    </row>
    <row r="1100" spans="1:14">
      <c r="A1100" s="133"/>
      <c r="B1100" s="134"/>
      <c r="C1100" s="134"/>
      <c r="D1100" s="134"/>
      <c r="E1100" s="134"/>
      <c r="F1100" s="135"/>
      <c r="G1100" s="136"/>
      <c r="L1100" s="67" t="str">
        <f t="shared" si="51"/>
        <v/>
      </c>
      <c r="M1100" s="67" t="str">
        <f t="shared" si="53"/>
        <v/>
      </c>
      <c r="N1100" s="67" t="str">
        <f t="shared" si="52"/>
        <v/>
      </c>
    </row>
    <row r="1101" spans="1:14">
      <c r="A1101" s="133"/>
      <c r="B1101" s="134"/>
      <c r="C1101" s="134"/>
      <c r="D1101" s="134"/>
      <c r="E1101" s="134"/>
      <c r="F1101" s="135"/>
      <c r="G1101" s="136"/>
      <c r="L1101" s="67" t="str">
        <f t="shared" si="51"/>
        <v/>
      </c>
      <c r="M1101" s="67" t="str">
        <f t="shared" si="53"/>
        <v/>
      </c>
      <c r="N1101" s="67" t="str">
        <f t="shared" si="52"/>
        <v/>
      </c>
    </row>
    <row r="1102" spans="1:14">
      <c r="A1102" s="133"/>
      <c r="B1102" s="134"/>
      <c r="C1102" s="134"/>
      <c r="D1102" s="134"/>
      <c r="E1102" s="134"/>
      <c r="F1102" s="135"/>
      <c r="G1102" s="136"/>
      <c r="L1102" s="67" t="str">
        <f t="shared" si="51"/>
        <v/>
      </c>
      <c r="M1102" s="67" t="str">
        <f t="shared" si="53"/>
        <v/>
      </c>
      <c r="N1102" s="67" t="str">
        <f t="shared" si="52"/>
        <v/>
      </c>
    </row>
    <row r="1103" spans="1:14">
      <c r="A1103" s="133"/>
      <c r="B1103" s="134"/>
      <c r="C1103" s="134"/>
      <c r="D1103" s="134"/>
      <c r="E1103" s="134"/>
      <c r="F1103" s="135"/>
      <c r="G1103" s="136"/>
      <c r="L1103" s="67" t="str">
        <f t="shared" si="51"/>
        <v/>
      </c>
      <c r="M1103" s="67" t="str">
        <f t="shared" si="53"/>
        <v/>
      </c>
      <c r="N1103" s="67" t="str">
        <f t="shared" si="52"/>
        <v/>
      </c>
    </row>
    <row r="1104" spans="1:14">
      <c r="A1104" s="133"/>
      <c r="B1104" s="134"/>
      <c r="C1104" s="134"/>
      <c r="D1104" s="134"/>
      <c r="E1104" s="134"/>
      <c r="F1104" s="135"/>
      <c r="G1104" s="136"/>
      <c r="L1104" s="67" t="str">
        <f t="shared" si="51"/>
        <v/>
      </c>
      <c r="M1104" s="67" t="str">
        <f t="shared" si="53"/>
        <v/>
      </c>
      <c r="N1104" s="67" t="str">
        <f t="shared" si="52"/>
        <v/>
      </c>
    </row>
    <row r="1105" spans="1:14">
      <c r="A1105" s="133"/>
      <c r="B1105" s="134"/>
      <c r="C1105" s="134"/>
      <c r="D1105" s="134"/>
      <c r="E1105" s="134"/>
      <c r="F1105" s="135"/>
      <c r="G1105" s="136"/>
      <c r="L1105" s="67" t="str">
        <f t="shared" si="51"/>
        <v/>
      </c>
      <c r="M1105" s="67" t="str">
        <f t="shared" si="53"/>
        <v/>
      </c>
      <c r="N1105" s="67" t="str">
        <f t="shared" si="52"/>
        <v/>
      </c>
    </row>
    <row r="1106" spans="1:14">
      <c r="A1106" s="133"/>
      <c r="B1106" s="134"/>
      <c r="C1106" s="134"/>
      <c r="D1106" s="134"/>
      <c r="E1106" s="134"/>
      <c r="F1106" s="135"/>
      <c r="G1106" s="136"/>
      <c r="L1106" s="67" t="str">
        <f t="shared" si="51"/>
        <v/>
      </c>
      <c r="M1106" s="67" t="str">
        <f t="shared" si="53"/>
        <v/>
      </c>
      <c r="N1106" s="67" t="str">
        <f t="shared" si="52"/>
        <v/>
      </c>
    </row>
    <row r="1107" spans="1:14">
      <c r="A1107" s="133"/>
      <c r="B1107" s="134"/>
      <c r="C1107" s="134"/>
      <c r="D1107" s="134"/>
      <c r="E1107" s="134"/>
      <c r="F1107" s="135"/>
      <c r="G1107" s="136"/>
      <c r="L1107" s="67" t="str">
        <f t="shared" si="51"/>
        <v/>
      </c>
      <c r="M1107" s="67" t="str">
        <f t="shared" si="53"/>
        <v/>
      </c>
      <c r="N1107" s="67" t="str">
        <f t="shared" si="52"/>
        <v/>
      </c>
    </row>
    <row r="1108" spans="1:14">
      <c r="A1108" s="133"/>
      <c r="B1108" s="134"/>
      <c r="C1108" s="134"/>
      <c r="D1108" s="134"/>
      <c r="E1108" s="134"/>
      <c r="F1108" s="135"/>
      <c r="G1108" s="136"/>
      <c r="L1108" s="67" t="str">
        <f t="shared" si="51"/>
        <v/>
      </c>
      <c r="M1108" s="67" t="str">
        <f t="shared" si="53"/>
        <v/>
      </c>
      <c r="N1108" s="67" t="str">
        <f t="shared" si="52"/>
        <v/>
      </c>
    </row>
    <row r="1109" spans="1:14">
      <c r="A1109" s="133"/>
      <c r="B1109" s="134"/>
      <c r="C1109" s="134"/>
      <c r="D1109" s="134"/>
      <c r="E1109" s="134"/>
      <c r="F1109" s="135"/>
      <c r="G1109" s="136"/>
      <c r="L1109" s="67" t="str">
        <f t="shared" si="51"/>
        <v/>
      </c>
      <c r="M1109" s="67" t="str">
        <f t="shared" si="53"/>
        <v/>
      </c>
      <c r="N1109" s="67" t="str">
        <f t="shared" si="52"/>
        <v/>
      </c>
    </row>
    <row r="1110" spans="1:14">
      <c r="A1110" s="133"/>
      <c r="B1110" s="134"/>
      <c r="C1110" s="134"/>
      <c r="D1110" s="134"/>
      <c r="E1110" s="134"/>
      <c r="F1110" s="135"/>
      <c r="G1110" s="136"/>
      <c r="L1110" s="67" t="str">
        <f t="shared" si="51"/>
        <v/>
      </c>
      <c r="M1110" s="67" t="str">
        <f t="shared" si="53"/>
        <v/>
      </c>
      <c r="N1110" s="67" t="str">
        <f t="shared" si="52"/>
        <v/>
      </c>
    </row>
    <row r="1111" spans="1:14">
      <c r="A1111" s="133"/>
      <c r="B1111" s="134"/>
      <c r="C1111" s="134"/>
      <c r="D1111" s="134"/>
      <c r="E1111" s="134"/>
      <c r="F1111" s="135"/>
      <c r="G1111" s="136"/>
      <c r="L1111" s="67" t="str">
        <f t="shared" si="51"/>
        <v/>
      </c>
      <c r="M1111" s="67" t="str">
        <f t="shared" si="53"/>
        <v/>
      </c>
      <c r="N1111" s="67" t="str">
        <f t="shared" si="52"/>
        <v/>
      </c>
    </row>
    <row r="1112" spans="1:14">
      <c r="A1112" s="133"/>
      <c r="B1112" s="134"/>
      <c r="C1112" s="134"/>
      <c r="D1112" s="134"/>
      <c r="E1112" s="134"/>
      <c r="F1112" s="135"/>
      <c r="G1112" s="136"/>
      <c r="L1112" s="67" t="str">
        <f t="shared" si="51"/>
        <v/>
      </c>
      <c r="M1112" s="67" t="str">
        <f t="shared" si="53"/>
        <v/>
      </c>
      <c r="N1112" s="67" t="str">
        <f t="shared" si="52"/>
        <v/>
      </c>
    </row>
    <row r="1113" spans="1:14">
      <c r="A1113" s="133"/>
      <c r="B1113" s="134"/>
      <c r="C1113" s="134"/>
      <c r="D1113" s="134"/>
      <c r="E1113" s="134"/>
      <c r="F1113" s="135"/>
      <c r="G1113" s="136"/>
      <c r="L1113" s="67" t="str">
        <f t="shared" si="51"/>
        <v/>
      </c>
      <c r="M1113" s="67" t="str">
        <f t="shared" si="53"/>
        <v/>
      </c>
      <c r="N1113" s="67" t="str">
        <f t="shared" si="52"/>
        <v/>
      </c>
    </row>
    <row r="1114" spans="1:14">
      <c r="A1114" s="133"/>
      <c r="B1114" s="134"/>
      <c r="C1114" s="134"/>
      <c r="D1114" s="134"/>
      <c r="E1114" s="134"/>
      <c r="F1114" s="135"/>
      <c r="G1114" s="136"/>
      <c r="L1114" s="67" t="str">
        <f t="shared" si="51"/>
        <v/>
      </c>
      <c r="M1114" s="67" t="str">
        <f t="shared" si="53"/>
        <v/>
      </c>
      <c r="N1114" s="67" t="str">
        <f t="shared" si="52"/>
        <v/>
      </c>
    </row>
    <row r="1115" spans="1:14">
      <c r="A1115" s="133"/>
      <c r="B1115" s="134"/>
      <c r="C1115" s="134"/>
      <c r="D1115" s="134"/>
      <c r="E1115" s="134"/>
      <c r="F1115" s="135"/>
      <c r="G1115" s="136"/>
      <c r="L1115" s="67" t="str">
        <f t="shared" si="51"/>
        <v/>
      </c>
      <c r="M1115" s="67" t="str">
        <f t="shared" si="53"/>
        <v/>
      </c>
      <c r="N1115" s="67" t="str">
        <f t="shared" si="52"/>
        <v/>
      </c>
    </row>
    <row r="1116" spans="1:14">
      <c r="A1116" s="133"/>
      <c r="B1116" s="134"/>
      <c r="C1116" s="134"/>
      <c r="D1116" s="134"/>
      <c r="E1116" s="134"/>
      <c r="F1116" s="135"/>
      <c r="G1116" s="136"/>
      <c r="L1116" s="67" t="str">
        <f t="shared" si="51"/>
        <v/>
      </c>
      <c r="M1116" s="67" t="str">
        <f t="shared" si="53"/>
        <v/>
      </c>
      <c r="N1116" s="67" t="str">
        <f t="shared" si="52"/>
        <v/>
      </c>
    </row>
    <row r="1117" spans="1:14">
      <c r="A1117" s="133"/>
      <c r="B1117" s="134"/>
      <c r="C1117" s="134"/>
      <c r="D1117" s="134"/>
      <c r="E1117" s="134"/>
      <c r="F1117" s="135"/>
      <c r="G1117" s="136"/>
      <c r="L1117" s="67" t="str">
        <f t="shared" si="51"/>
        <v/>
      </c>
      <c r="M1117" s="67" t="str">
        <f t="shared" si="53"/>
        <v/>
      </c>
      <c r="N1117" s="67" t="str">
        <f t="shared" si="52"/>
        <v/>
      </c>
    </row>
    <row r="1118" spans="1:14">
      <c r="A1118" s="133"/>
      <c r="B1118" s="134"/>
      <c r="C1118" s="134"/>
      <c r="D1118" s="134"/>
      <c r="E1118" s="134"/>
      <c r="F1118" s="135"/>
      <c r="G1118" s="136"/>
      <c r="L1118" s="67" t="str">
        <f t="shared" si="51"/>
        <v/>
      </c>
      <c r="M1118" s="67" t="str">
        <f t="shared" si="53"/>
        <v/>
      </c>
      <c r="N1118" s="67" t="str">
        <f t="shared" si="52"/>
        <v/>
      </c>
    </row>
    <row r="1119" spans="1:14">
      <c r="A1119" s="133"/>
      <c r="B1119" s="134"/>
      <c r="C1119" s="134"/>
      <c r="D1119" s="134"/>
      <c r="E1119" s="134"/>
      <c r="F1119" s="135"/>
      <c r="G1119" s="136"/>
      <c r="L1119" s="67" t="str">
        <f t="shared" si="51"/>
        <v/>
      </c>
      <c r="M1119" s="67" t="str">
        <f t="shared" si="53"/>
        <v/>
      </c>
      <c r="N1119" s="67" t="str">
        <f t="shared" si="52"/>
        <v/>
      </c>
    </row>
    <row r="1120" spans="1:14">
      <c r="A1120" s="133"/>
      <c r="B1120" s="134"/>
      <c r="C1120" s="134"/>
      <c r="D1120" s="134"/>
      <c r="E1120" s="134"/>
      <c r="F1120" s="135"/>
      <c r="G1120" s="136"/>
      <c r="L1120" s="67" t="str">
        <f t="shared" si="51"/>
        <v/>
      </c>
      <c r="M1120" s="67" t="str">
        <f t="shared" si="53"/>
        <v/>
      </c>
      <c r="N1120" s="67" t="str">
        <f t="shared" si="52"/>
        <v/>
      </c>
    </row>
    <row r="1121" spans="1:14">
      <c r="A1121" s="133"/>
      <c r="B1121" s="134"/>
      <c r="C1121" s="134"/>
      <c r="D1121" s="134"/>
      <c r="E1121" s="134"/>
      <c r="F1121" s="135"/>
      <c r="G1121" s="136"/>
      <c r="L1121" s="67" t="str">
        <f t="shared" si="51"/>
        <v/>
      </c>
      <c r="M1121" s="67" t="str">
        <f t="shared" si="53"/>
        <v/>
      </c>
      <c r="N1121" s="67" t="str">
        <f t="shared" si="52"/>
        <v/>
      </c>
    </row>
    <row r="1122" spans="1:14">
      <c r="A1122" s="133"/>
      <c r="B1122" s="134"/>
      <c r="C1122" s="134"/>
      <c r="D1122" s="134"/>
      <c r="E1122" s="134"/>
      <c r="F1122" s="135"/>
      <c r="G1122" s="136"/>
      <c r="L1122" s="67" t="str">
        <f t="shared" si="51"/>
        <v/>
      </c>
      <c r="M1122" s="67" t="str">
        <f t="shared" si="53"/>
        <v/>
      </c>
      <c r="N1122" s="67" t="str">
        <f t="shared" si="52"/>
        <v/>
      </c>
    </row>
    <row r="1123" spans="1:14">
      <c r="A1123" s="133"/>
      <c r="B1123" s="134"/>
      <c r="C1123" s="134"/>
      <c r="D1123" s="134"/>
      <c r="E1123" s="134"/>
      <c r="F1123" s="135"/>
      <c r="G1123" s="136"/>
      <c r="L1123" s="67" t="str">
        <f t="shared" si="51"/>
        <v/>
      </c>
      <c r="M1123" s="67" t="str">
        <f t="shared" si="53"/>
        <v/>
      </c>
      <c r="N1123" s="67" t="str">
        <f t="shared" si="52"/>
        <v/>
      </c>
    </row>
    <row r="1124" spans="1:14">
      <c r="A1124" s="133"/>
      <c r="B1124" s="134"/>
      <c r="C1124" s="134"/>
      <c r="D1124" s="134"/>
      <c r="E1124" s="134"/>
      <c r="F1124" s="135"/>
      <c r="G1124" s="136"/>
      <c r="L1124" s="67" t="str">
        <f t="shared" si="51"/>
        <v/>
      </c>
      <c r="M1124" s="67" t="str">
        <f t="shared" si="53"/>
        <v/>
      </c>
      <c r="N1124" s="67" t="str">
        <f t="shared" si="52"/>
        <v/>
      </c>
    </row>
    <row r="1125" spans="1:14">
      <c r="A1125" s="133"/>
      <c r="B1125" s="134"/>
      <c r="C1125" s="134"/>
      <c r="D1125" s="134"/>
      <c r="E1125" s="134"/>
      <c r="F1125" s="135"/>
      <c r="G1125" s="136"/>
      <c r="L1125" s="67" t="str">
        <f t="shared" si="51"/>
        <v/>
      </c>
      <c r="M1125" s="67" t="str">
        <f t="shared" si="53"/>
        <v/>
      </c>
      <c r="N1125" s="67" t="str">
        <f t="shared" si="52"/>
        <v/>
      </c>
    </row>
    <row r="1126" spans="1:14">
      <c r="A1126" s="133"/>
      <c r="B1126" s="134"/>
      <c r="C1126" s="134"/>
      <c r="D1126" s="134"/>
      <c r="E1126" s="134"/>
      <c r="F1126" s="135"/>
      <c r="G1126" s="136"/>
      <c r="L1126" s="67" t="str">
        <f t="shared" si="51"/>
        <v/>
      </c>
      <c r="M1126" s="67" t="str">
        <f t="shared" si="53"/>
        <v/>
      </c>
      <c r="N1126" s="67" t="str">
        <f t="shared" si="52"/>
        <v/>
      </c>
    </row>
    <row r="1127" spans="1:14">
      <c r="A1127" s="133"/>
      <c r="B1127" s="134"/>
      <c r="C1127" s="134"/>
      <c r="D1127" s="134"/>
      <c r="E1127" s="134"/>
      <c r="F1127" s="135"/>
      <c r="G1127" s="136"/>
      <c r="L1127" s="67" t="str">
        <f t="shared" si="51"/>
        <v/>
      </c>
      <c r="M1127" s="67" t="str">
        <f t="shared" si="53"/>
        <v/>
      </c>
      <c r="N1127" s="67" t="str">
        <f t="shared" si="52"/>
        <v/>
      </c>
    </row>
    <row r="1128" spans="1:14">
      <c r="A1128" s="133"/>
      <c r="B1128" s="134"/>
      <c r="C1128" s="134"/>
      <c r="D1128" s="134"/>
      <c r="E1128" s="134"/>
      <c r="F1128" s="135"/>
      <c r="G1128" s="136"/>
      <c r="L1128" s="67" t="str">
        <f t="shared" si="51"/>
        <v/>
      </c>
      <c r="M1128" s="67" t="str">
        <f t="shared" si="53"/>
        <v/>
      </c>
      <c r="N1128" s="67" t="str">
        <f t="shared" si="52"/>
        <v/>
      </c>
    </row>
    <row r="1129" spans="1:14">
      <c r="A1129" s="133"/>
      <c r="B1129" s="134"/>
      <c r="C1129" s="134"/>
      <c r="D1129" s="134"/>
      <c r="E1129" s="134"/>
      <c r="F1129" s="135"/>
      <c r="G1129" s="136"/>
      <c r="L1129" s="67" t="str">
        <f t="shared" si="51"/>
        <v/>
      </c>
      <c r="M1129" s="67" t="str">
        <f t="shared" si="53"/>
        <v/>
      </c>
      <c r="N1129" s="67" t="str">
        <f t="shared" si="52"/>
        <v/>
      </c>
    </row>
    <row r="1130" spans="1:14">
      <c r="A1130" s="133"/>
      <c r="B1130" s="134"/>
      <c r="C1130" s="134"/>
      <c r="D1130" s="134"/>
      <c r="E1130" s="134"/>
      <c r="F1130" s="135"/>
      <c r="G1130" s="136"/>
      <c r="L1130" s="67" t="str">
        <f t="shared" si="51"/>
        <v/>
      </c>
      <c r="M1130" s="67" t="str">
        <f t="shared" si="53"/>
        <v/>
      </c>
      <c r="N1130" s="67" t="str">
        <f t="shared" si="52"/>
        <v/>
      </c>
    </row>
    <row r="1131" spans="1:14">
      <c r="A1131" s="133"/>
      <c r="B1131" s="134"/>
      <c r="C1131" s="134"/>
      <c r="D1131" s="134"/>
      <c r="E1131" s="134"/>
      <c r="F1131" s="135"/>
      <c r="G1131" s="136"/>
      <c r="L1131" s="67" t="str">
        <f t="shared" si="51"/>
        <v/>
      </c>
      <c r="M1131" s="67" t="str">
        <f t="shared" si="53"/>
        <v/>
      </c>
      <c r="N1131" s="67" t="str">
        <f t="shared" si="52"/>
        <v/>
      </c>
    </row>
    <row r="1132" spans="1:14">
      <c r="A1132" s="133"/>
      <c r="B1132" s="134"/>
      <c r="C1132" s="134"/>
      <c r="D1132" s="134"/>
      <c r="E1132" s="134"/>
      <c r="F1132" s="135"/>
      <c r="G1132" s="136"/>
      <c r="L1132" s="67" t="str">
        <f t="shared" si="51"/>
        <v/>
      </c>
      <c r="M1132" s="67" t="str">
        <f t="shared" si="53"/>
        <v/>
      </c>
      <c r="N1132" s="67" t="str">
        <f t="shared" si="52"/>
        <v/>
      </c>
    </row>
    <row r="1133" spans="1:14">
      <c r="A1133" s="133"/>
      <c r="B1133" s="134"/>
      <c r="C1133" s="134"/>
      <c r="D1133" s="134"/>
      <c r="E1133" s="134"/>
      <c r="F1133" s="135"/>
      <c r="G1133" s="136"/>
      <c r="L1133" s="67" t="str">
        <f t="shared" si="51"/>
        <v/>
      </c>
      <c r="M1133" s="67" t="str">
        <f t="shared" si="53"/>
        <v/>
      </c>
      <c r="N1133" s="67" t="str">
        <f t="shared" si="52"/>
        <v/>
      </c>
    </row>
    <row r="1134" spans="1:14">
      <c r="A1134" s="133"/>
      <c r="B1134" s="134"/>
      <c r="C1134" s="134"/>
      <c r="D1134" s="134"/>
      <c r="E1134" s="134"/>
      <c r="F1134" s="135"/>
      <c r="G1134" s="136"/>
      <c r="L1134" s="67" t="str">
        <f t="shared" si="51"/>
        <v/>
      </c>
      <c r="M1134" s="67" t="str">
        <f t="shared" si="53"/>
        <v/>
      </c>
      <c r="N1134" s="67" t="str">
        <f t="shared" si="52"/>
        <v/>
      </c>
    </row>
    <row r="1135" spans="1:14">
      <c r="A1135" s="133"/>
      <c r="B1135" s="134"/>
      <c r="C1135" s="134"/>
      <c r="D1135" s="134"/>
      <c r="E1135" s="134"/>
      <c r="F1135" s="135"/>
      <c r="G1135" s="136"/>
      <c r="L1135" s="67" t="str">
        <f t="shared" si="51"/>
        <v/>
      </c>
      <c r="M1135" s="67" t="str">
        <f t="shared" si="53"/>
        <v/>
      </c>
      <c r="N1135" s="67" t="str">
        <f t="shared" si="52"/>
        <v/>
      </c>
    </row>
    <row r="1136" spans="1:14">
      <c r="A1136" s="133"/>
      <c r="B1136" s="134"/>
      <c r="C1136" s="134"/>
      <c r="D1136" s="134"/>
      <c r="E1136" s="134"/>
      <c r="F1136" s="135"/>
      <c r="G1136" s="136"/>
      <c r="L1136" s="67" t="str">
        <f t="shared" si="51"/>
        <v/>
      </c>
      <c r="M1136" s="67" t="str">
        <f t="shared" si="53"/>
        <v/>
      </c>
      <c r="N1136" s="67" t="str">
        <f t="shared" si="52"/>
        <v/>
      </c>
    </row>
    <row r="1137" spans="1:14">
      <c r="A1137" s="133"/>
      <c r="B1137" s="134"/>
      <c r="C1137" s="134"/>
      <c r="D1137" s="134"/>
      <c r="E1137" s="134"/>
      <c r="F1137" s="135"/>
      <c r="G1137" s="136"/>
      <c r="L1137" s="67" t="str">
        <f t="shared" si="51"/>
        <v/>
      </c>
      <c r="M1137" s="67" t="str">
        <f t="shared" si="53"/>
        <v/>
      </c>
      <c r="N1137" s="67" t="str">
        <f t="shared" si="52"/>
        <v/>
      </c>
    </row>
    <row r="1138" spans="1:14">
      <c r="A1138" s="133"/>
      <c r="B1138" s="134"/>
      <c r="C1138" s="134"/>
      <c r="D1138" s="134"/>
      <c r="E1138" s="134"/>
      <c r="F1138" s="135"/>
      <c r="G1138" s="136"/>
      <c r="L1138" s="67" t="str">
        <f t="shared" si="51"/>
        <v/>
      </c>
      <c r="M1138" s="67" t="str">
        <f t="shared" si="53"/>
        <v/>
      </c>
      <c r="N1138" s="67" t="str">
        <f t="shared" si="52"/>
        <v/>
      </c>
    </row>
    <row r="1139" spans="1:14">
      <c r="A1139" s="133"/>
      <c r="B1139" s="134"/>
      <c r="C1139" s="134"/>
      <c r="D1139" s="134"/>
      <c r="E1139" s="134"/>
      <c r="F1139" s="135"/>
      <c r="G1139" s="136"/>
      <c r="L1139" s="67" t="str">
        <f t="shared" si="51"/>
        <v/>
      </c>
      <c r="M1139" s="67" t="str">
        <f t="shared" si="53"/>
        <v/>
      </c>
      <c r="N1139" s="67" t="str">
        <f t="shared" si="52"/>
        <v/>
      </c>
    </row>
    <row r="1140" spans="1:14">
      <c r="A1140" s="133"/>
      <c r="B1140" s="134"/>
      <c r="C1140" s="134"/>
      <c r="D1140" s="134"/>
      <c r="E1140" s="134"/>
      <c r="F1140" s="135"/>
      <c r="G1140" s="136"/>
      <c r="L1140" s="67" t="str">
        <f t="shared" si="51"/>
        <v/>
      </c>
      <c r="M1140" s="67" t="str">
        <f t="shared" si="53"/>
        <v/>
      </c>
      <c r="N1140" s="67" t="str">
        <f t="shared" si="52"/>
        <v/>
      </c>
    </row>
    <row r="1141" spans="1:14">
      <c r="A1141" s="133"/>
      <c r="B1141" s="134"/>
      <c r="C1141" s="134"/>
      <c r="D1141" s="134"/>
      <c r="E1141" s="134"/>
      <c r="F1141" s="135"/>
      <c r="G1141" s="136"/>
      <c r="L1141" s="67" t="str">
        <f t="shared" si="51"/>
        <v/>
      </c>
      <c r="M1141" s="67" t="str">
        <f t="shared" si="53"/>
        <v/>
      </c>
      <c r="N1141" s="67" t="str">
        <f t="shared" si="52"/>
        <v/>
      </c>
    </row>
    <row r="1142" spans="1:14">
      <c r="A1142" s="133"/>
      <c r="B1142" s="134"/>
      <c r="C1142" s="134"/>
      <c r="D1142" s="134"/>
      <c r="E1142" s="134"/>
      <c r="F1142" s="135"/>
      <c r="G1142" s="136"/>
      <c r="L1142" s="67" t="str">
        <f t="shared" si="51"/>
        <v/>
      </c>
      <c r="M1142" s="67" t="str">
        <f t="shared" si="53"/>
        <v/>
      </c>
      <c r="N1142" s="67" t="str">
        <f t="shared" si="52"/>
        <v/>
      </c>
    </row>
    <row r="1143" spans="1:14">
      <c r="A1143" s="133"/>
      <c r="B1143" s="134"/>
      <c r="C1143" s="134"/>
      <c r="D1143" s="134"/>
      <c r="E1143" s="134"/>
      <c r="F1143" s="135"/>
      <c r="G1143" s="136"/>
      <c r="L1143" s="67" t="str">
        <f t="shared" si="51"/>
        <v/>
      </c>
      <c r="M1143" s="67" t="str">
        <f t="shared" si="53"/>
        <v/>
      </c>
      <c r="N1143" s="67" t="str">
        <f t="shared" si="52"/>
        <v/>
      </c>
    </row>
    <row r="1144" spans="1:14">
      <c r="A1144" s="133"/>
      <c r="B1144" s="134"/>
      <c r="C1144" s="134"/>
      <c r="D1144" s="134"/>
      <c r="E1144" s="134"/>
      <c r="F1144" s="135"/>
      <c r="G1144" s="136"/>
      <c r="L1144" s="67" t="str">
        <f t="shared" si="51"/>
        <v/>
      </c>
      <c r="M1144" s="67" t="str">
        <f t="shared" si="53"/>
        <v/>
      </c>
      <c r="N1144" s="67" t="str">
        <f t="shared" si="52"/>
        <v/>
      </c>
    </row>
    <row r="1145" spans="1:14">
      <c r="A1145" s="133"/>
      <c r="B1145" s="134"/>
      <c r="C1145" s="134"/>
      <c r="D1145" s="134"/>
      <c r="E1145" s="134"/>
      <c r="F1145" s="135"/>
      <c r="G1145" s="136"/>
      <c r="L1145" s="67" t="str">
        <f t="shared" si="51"/>
        <v/>
      </c>
      <c r="M1145" s="67" t="str">
        <f t="shared" si="53"/>
        <v/>
      </c>
      <c r="N1145" s="67" t="str">
        <f t="shared" si="52"/>
        <v/>
      </c>
    </row>
    <row r="1146" spans="1:14">
      <c r="A1146" s="133"/>
      <c r="B1146" s="134"/>
      <c r="C1146" s="134"/>
      <c r="D1146" s="134"/>
      <c r="E1146" s="134"/>
      <c r="F1146" s="135"/>
      <c r="G1146" s="136"/>
      <c r="L1146" s="67" t="str">
        <f t="shared" si="51"/>
        <v/>
      </c>
      <c r="M1146" s="67" t="str">
        <f t="shared" si="53"/>
        <v/>
      </c>
      <c r="N1146" s="67" t="str">
        <f t="shared" si="52"/>
        <v/>
      </c>
    </row>
    <row r="1147" spans="1:14">
      <c r="A1147" s="133"/>
      <c r="B1147" s="134"/>
      <c r="C1147" s="134"/>
      <c r="D1147" s="134"/>
      <c r="E1147" s="134"/>
      <c r="F1147" s="135"/>
      <c r="G1147" s="136"/>
      <c r="L1147" s="67" t="str">
        <f t="shared" si="51"/>
        <v/>
      </c>
      <c r="M1147" s="67" t="str">
        <f t="shared" si="53"/>
        <v/>
      </c>
      <c r="N1147" s="67" t="str">
        <f t="shared" si="52"/>
        <v/>
      </c>
    </row>
    <row r="1148" spans="1:14">
      <c r="A1148" s="133"/>
      <c r="B1148" s="134"/>
      <c r="C1148" s="134"/>
      <c r="D1148" s="134"/>
      <c r="E1148" s="134"/>
      <c r="F1148" s="135"/>
      <c r="G1148" s="136"/>
      <c r="L1148" s="67" t="str">
        <f t="shared" si="51"/>
        <v/>
      </c>
      <c r="M1148" s="67" t="str">
        <f t="shared" si="53"/>
        <v/>
      </c>
      <c r="N1148" s="67" t="str">
        <f t="shared" si="52"/>
        <v/>
      </c>
    </row>
    <row r="1149" spans="1:14">
      <c r="A1149" s="133"/>
      <c r="B1149" s="134"/>
      <c r="C1149" s="134"/>
      <c r="D1149" s="134"/>
      <c r="E1149" s="134"/>
      <c r="F1149" s="135"/>
      <c r="G1149" s="136"/>
      <c r="L1149" s="67" t="str">
        <f t="shared" si="51"/>
        <v/>
      </c>
      <c r="M1149" s="67" t="str">
        <f t="shared" si="53"/>
        <v/>
      </c>
      <c r="N1149" s="67" t="str">
        <f t="shared" si="52"/>
        <v/>
      </c>
    </row>
    <row r="1150" spans="1:14">
      <c r="A1150" s="133"/>
      <c r="B1150" s="134"/>
      <c r="C1150" s="134"/>
      <c r="D1150" s="134"/>
      <c r="E1150" s="134"/>
      <c r="F1150" s="135"/>
      <c r="G1150" s="136"/>
      <c r="L1150" s="67" t="str">
        <f t="shared" si="51"/>
        <v/>
      </c>
      <c r="M1150" s="67" t="str">
        <f t="shared" si="53"/>
        <v/>
      </c>
      <c r="N1150" s="67" t="str">
        <f t="shared" si="52"/>
        <v/>
      </c>
    </row>
    <row r="1151" spans="1:14">
      <c r="A1151" s="133"/>
      <c r="B1151" s="134"/>
      <c r="C1151" s="134"/>
      <c r="D1151" s="134"/>
      <c r="E1151" s="134"/>
      <c r="F1151" s="135"/>
      <c r="G1151" s="136"/>
      <c r="L1151" s="67" t="str">
        <f t="shared" si="51"/>
        <v/>
      </c>
      <c r="M1151" s="67" t="str">
        <f t="shared" si="53"/>
        <v/>
      </c>
      <c r="N1151" s="67" t="str">
        <f t="shared" si="52"/>
        <v/>
      </c>
    </row>
    <row r="1152" spans="1:14">
      <c r="A1152" s="133"/>
      <c r="B1152" s="134"/>
      <c r="C1152" s="134"/>
      <c r="D1152" s="134"/>
      <c r="E1152" s="134"/>
      <c r="F1152" s="135"/>
      <c r="G1152" s="136"/>
      <c r="L1152" s="67" t="str">
        <f t="shared" si="51"/>
        <v/>
      </c>
      <c r="M1152" s="67" t="str">
        <f t="shared" si="53"/>
        <v/>
      </c>
      <c r="N1152" s="67" t="str">
        <f t="shared" si="52"/>
        <v/>
      </c>
    </row>
    <row r="1153" spans="1:14">
      <c r="A1153" s="133"/>
      <c r="B1153" s="134"/>
      <c r="C1153" s="134"/>
      <c r="D1153" s="134"/>
      <c r="E1153" s="134"/>
      <c r="F1153" s="135"/>
      <c r="G1153" s="136"/>
      <c r="L1153" s="67" t="str">
        <f t="shared" si="51"/>
        <v/>
      </c>
      <c r="M1153" s="67" t="str">
        <f t="shared" si="53"/>
        <v/>
      </c>
      <c r="N1153" s="67" t="str">
        <f t="shared" si="52"/>
        <v/>
      </c>
    </row>
    <row r="1154" spans="1:14">
      <c r="A1154" s="133"/>
      <c r="B1154" s="134"/>
      <c r="C1154" s="134"/>
      <c r="D1154" s="134"/>
      <c r="E1154" s="134"/>
      <c r="F1154" s="135"/>
      <c r="G1154" s="136"/>
      <c r="L1154" s="67" t="str">
        <f t="shared" si="51"/>
        <v/>
      </c>
      <c r="M1154" s="67" t="str">
        <f t="shared" si="53"/>
        <v/>
      </c>
      <c r="N1154" s="67" t="str">
        <f t="shared" si="52"/>
        <v/>
      </c>
    </row>
    <row r="1155" spans="1:14">
      <c r="A1155" s="133"/>
      <c r="B1155" s="134"/>
      <c r="C1155" s="134"/>
      <c r="D1155" s="134"/>
      <c r="E1155" s="134"/>
      <c r="F1155" s="135"/>
      <c r="G1155" s="136"/>
      <c r="L1155" s="67" t="str">
        <f t="shared" ref="L1155:L1218" si="54">IF(E1155="","",LOGNORMDIST(E1155,J$10,J$11))</f>
        <v/>
      </c>
      <c r="M1155" s="67" t="str">
        <f t="shared" si="53"/>
        <v/>
      </c>
      <c r="N1155" s="67" t="str">
        <f t="shared" ref="N1155:N1218" si="55">IF(L1155="","",POWER(F1155-M1155,2) / M1155)</f>
        <v/>
      </c>
    </row>
    <row r="1156" spans="1:14">
      <c r="A1156" s="133"/>
      <c r="B1156" s="134"/>
      <c r="C1156" s="134"/>
      <c r="D1156" s="134"/>
      <c r="E1156" s="134"/>
      <c r="F1156" s="135"/>
      <c r="G1156" s="136"/>
      <c r="L1156" s="67" t="str">
        <f t="shared" si="54"/>
        <v/>
      </c>
      <c r="M1156" s="67" t="str">
        <f t="shared" ref="M1156:M1219" si="56">IF(L1156="","",(L1156-L1155)*J$3)</f>
        <v/>
      </c>
      <c r="N1156" s="67" t="str">
        <f t="shared" si="55"/>
        <v/>
      </c>
    </row>
    <row r="1157" spans="1:14">
      <c r="A1157" s="133"/>
      <c r="B1157" s="134"/>
      <c r="C1157" s="134"/>
      <c r="D1157" s="134"/>
      <c r="E1157" s="134"/>
      <c r="F1157" s="135"/>
      <c r="G1157" s="136"/>
      <c r="L1157" s="67" t="str">
        <f t="shared" si="54"/>
        <v/>
      </c>
      <c r="M1157" s="67" t="str">
        <f t="shared" si="56"/>
        <v/>
      </c>
      <c r="N1157" s="67" t="str">
        <f t="shared" si="55"/>
        <v/>
      </c>
    </row>
    <row r="1158" spans="1:14">
      <c r="A1158" s="133"/>
      <c r="B1158" s="134"/>
      <c r="C1158" s="134"/>
      <c r="D1158" s="134"/>
      <c r="E1158" s="134"/>
      <c r="F1158" s="135"/>
      <c r="G1158" s="136"/>
      <c r="L1158" s="67" t="str">
        <f t="shared" si="54"/>
        <v/>
      </c>
      <c r="M1158" s="67" t="str">
        <f t="shared" si="56"/>
        <v/>
      </c>
      <c r="N1158" s="67" t="str">
        <f t="shared" si="55"/>
        <v/>
      </c>
    </row>
    <row r="1159" spans="1:14">
      <c r="A1159" s="133"/>
      <c r="B1159" s="134"/>
      <c r="C1159" s="134"/>
      <c r="D1159" s="134"/>
      <c r="E1159" s="134"/>
      <c r="F1159" s="135"/>
      <c r="G1159" s="136"/>
      <c r="L1159" s="67" t="str">
        <f t="shared" si="54"/>
        <v/>
      </c>
      <c r="M1159" s="67" t="str">
        <f t="shared" si="56"/>
        <v/>
      </c>
      <c r="N1159" s="67" t="str">
        <f t="shared" si="55"/>
        <v/>
      </c>
    </row>
    <row r="1160" spans="1:14">
      <c r="A1160" s="133"/>
      <c r="B1160" s="134"/>
      <c r="C1160" s="134"/>
      <c r="D1160" s="134"/>
      <c r="E1160" s="134"/>
      <c r="F1160" s="135"/>
      <c r="G1160" s="136"/>
      <c r="L1160" s="67" t="str">
        <f t="shared" si="54"/>
        <v/>
      </c>
      <c r="M1160" s="67" t="str">
        <f t="shared" si="56"/>
        <v/>
      </c>
      <c r="N1160" s="67" t="str">
        <f t="shared" si="55"/>
        <v/>
      </c>
    </row>
    <row r="1161" spans="1:14">
      <c r="A1161" s="133"/>
      <c r="B1161" s="134"/>
      <c r="C1161" s="134"/>
      <c r="D1161" s="134"/>
      <c r="E1161" s="134"/>
      <c r="F1161" s="135"/>
      <c r="G1161" s="136"/>
      <c r="L1161" s="67" t="str">
        <f t="shared" si="54"/>
        <v/>
      </c>
      <c r="M1161" s="67" t="str">
        <f t="shared" si="56"/>
        <v/>
      </c>
      <c r="N1161" s="67" t="str">
        <f t="shared" si="55"/>
        <v/>
      </c>
    </row>
    <row r="1162" spans="1:14">
      <c r="A1162" s="133"/>
      <c r="B1162" s="134"/>
      <c r="C1162" s="134"/>
      <c r="D1162" s="134"/>
      <c r="E1162" s="134"/>
      <c r="F1162" s="135"/>
      <c r="G1162" s="136"/>
      <c r="L1162" s="67" t="str">
        <f t="shared" si="54"/>
        <v/>
      </c>
      <c r="M1162" s="67" t="str">
        <f t="shared" si="56"/>
        <v/>
      </c>
      <c r="N1162" s="67" t="str">
        <f t="shared" si="55"/>
        <v/>
      </c>
    </row>
    <row r="1163" spans="1:14">
      <c r="A1163" s="133"/>
      <c r="B1163" s="134"/>
      <c r="C1163" s="134"/>
      <c r="D1163" s="134"/>
      <c r="E1163" s="134"/>
      <c r="F1163" s="135"/>
      <c r="G1163" s="136"/>
      <c r="L1163" s="67" t="str">
        <f t="shared" si="54"/>
        <v/>
      </c>
      <c r="M1163" s="67" t="str">
        <f t="shared" si="56"/>
        <v/>
      </c>
      <c r="N1163" s="67" t="str">
        <f t="shared" si="55"/>
        <v/>
      </c>
    </row>
    <row r="1164" spans="1:14">
      <c r="A1164" s="133"/>
      <c r="B1164" s="134"/>
      <c r="C1164" s="134"/>
      <c r="D1164" s="134"/>
      <c r="E1164" s="134"/>
      <c r="F1164" s="135"/>
      <c r="G1164" s="136"/>
      <c r="L1164" s="67" t="str">
        <f t="shared" si="54"/>
        <v/>
      </c>
      <c r="M1164" s="67" t="str">
        <f t="shared" si="56"/>
        <v/>
      </c>
      <c r="N1164" s="67" t="str">
        <f t="shared" si="55"/>
        <v/>
      </c>
    </row>
    <row r="1165" spans="1:14">
      <c r="A1165" s="133"/>
      <c r="B1165" s="134"/>
      <c r="C1165" s="134"/>
      <c r="D1165" s="134"/>
      <c r="E1165" s="134"/>
      <c r="F1165" s="135"/>
      <c r="G1165" s="136"/>
      <c r="L1165" s="67" t="str">
        <f t="shared" si="54"/>
        <v/>
      </c>
      <c r="M1165" s="67" t="str">
        <f t="shared" si="56"/>
        <v/>
      </c>
      <c r="N1165" s="67" t="str">
        <f t="shared" si="55"/>
        <v/>
      </c>
    </row>
    <row r="1166" spans="1:14">
      <c r="A1166" s="133"/>
      <c r="B1166" s="134"/>
      <c r="C1166" s="134"/>
      <c r="D1166" s="134"/>
      <c r="E1166" s="134"/>
      <c r="F1166" s="135"/>
      <c r="G1166" s="136"/>
      <c r="L1166" s="67" t="str">
        <f t="shared" si="54"/>
        <v/>
      </c>
      <c r="M1166" s="67" t="str">
        <f t="shared" si="56"/>
        <v/>
      </c>
      <c r="N1166" s="67" t="str">
        <f t="shared" si="55"/>
        <v/>
      </c>
    </row>
    <row r="1167" spans="1:14">
      <c r="A1167" s="133"/>
      <c r="B1167" s="134"/>
      <c r="C1167" s="134"/>
      <c r="D1167" s="134"/>
      <c r="E1167" s="134"/>
      <c r="F1167" s="135"/>
      <c r="G1167" s="136"/>
      <c r="L1167" s="67" t="str">
        <f t="shared" si="54"/>
        <v/>
      </c>
      <c r="M1167" s="67" t="str">
        <f t="shared" si="56"/>
        <v/>
      </c>
      <c r="N1167" s="67" t="str">
        <f t="shared" si="55"/>
        <v/>
      </c>
    </row>
    <row r="1168" spans="1:14">
      <c r="A1168" s="133"/>
      <c r="B1168" s="134"/>
      <c r="C1168" s="134"/>
      <c r="D1168" s="134"/>
      <c r="E1168" s="134"/>
      <c r="F1168" s="135"/>
      <c r="G1168" s="136"/>
      <c r="L1168" s="67" t="str">
        <f t="shared" si="54"/>
        <v/>
      </c>
      <c r="M1168" s="67" t="str">
        <f t="shared" si="56"/>
        <v/>
      </c>
      <c r="N1168" s="67" t="str">
        <f t="shared" si="55"/>
        <v/>
      </c>
    </row>
    <row r="1169" spans="1:14">
      <c r="A1169" s="133"/>
      <c r="B1169" s="134"/>
      <c r="C1169" s="134"/>
      <c r="D1169" s="134"/>
      <c r="E1169" s="134"/>
      <c r="F1169" s="135"/>
      <c r="G1169" s="136"/>
      <c r="L1169" s="67" t="str">
        <f t="shared" si="54"/>
        <v/>
      </c>
      <c r="M1169" s="67" t="str">
        <f t="shared" si="56"/>
        <v/>
      </c>
      <c r="N1169" s="67" t="str">
        <f t="shared" si="55"/>
        <v/>
      </c>
    </row>
    <row r="1170" spans="1:14">
      <c r="A1170" s="133"/>
      <c r="B1170" s="134"/>
      <c r="C1170" s="134"/>
      <c r="D1170" s="134"/>
      <c r="E1170" s="134"/>
      <c r="F1170" s="135"/>
      <c r="G1170" s="136"/>
      <c r="L1170" s="67" t="str">
        <f t="shared" si="54"/>
        <v/>
      </c>
      <c r="M1170" s="67" t="str">
        <f t="shared" si="56"/>
        <v/>
      </c>
      <c r="N1170" s="67" t="str">
        <f t="shared" si="55"/>
        <v/>
      </c>
    </row>
    <row r="1171" spans="1:14">
      <c r="A1171" s="133"/>
      <c r="B1171" s="134"/>
      <c r="C1171" s="134"/>
      <c r="D1171" s="134"/>
      <c r="E1171" s="134"/>
      <c r="F1171" s="135"/>
      <c r="G1171" s="136"/>
      <c r="L1171" s="67" t="str">
        <f t="shared" si="54"/>
        <v/>
      </c>
      <c r="M1171" s="67" t="str">
        <f t="shared" si="56"/>
        <v/>
      </c>
      <c r="N1171" s="67" t="str">
        <f t="shared" si="55"/>
        <v/>
      </c>
    </row>
    <row r="1172" spans="1:14">
      <c r="A1172" s="133"/>
      <c r="B1172" s="134"/>
      <c r="C1172" s="134"/>
      <c r="D1172" s="134"/>
      <c r="E1172" s="134"/>
      <c r="F1172" s="135"/>
      <c r="G1172" s="136"/>
      <c r="L1172" s="67" t="str">
        <f t="shared" si="54"/>
        <v/>
      </c>
      <c r="M1172" s="67" t="str">
        <f t="shared" si="56"/>
        <v/>
      </c>
      <c r="N1172" s="67" t="str">
        <f t="shared" si="55"/>
        <v/>
      </c>
    </row>
    <row r="1173" spans="1:14">
      <c r="A1173" s="133"/>
      <c r="B1173" s="134"/>
      <c r="C1173" s="134"/>
      <c r="D1173" s="134"/>
      <c r="E1173" s="134"/>
      <c r="F1173" s="135"/>
      <c r="G1173" s="136"/>
      <c r="L1173" s="67" t="str">
        <f t="shared" si="54"/>
        <v/>
      </c>
      <c r="M1173" s="67" t="str">
        <f t="shared" si="56"/>
        <v/>
      </c>
      <c r="N1173" s="67" t="str">
        <f t="shared" si="55"/>
        <v/>
      </c>
    </row>
    <row r="1174" spans="1:14">
      <c r="A1174" s="133"/>
      <c r="B1174" s="134"/>
      <c r="C1174" s="134"/>
      <c r="D1174" s="134"/>
      <c r="E1174" s="134"/>
      <c r="F1174" s="135"/>
      <c r="G1174" s="136"/>
      <c r="L1174" s="67" t="str">
        <f t="shared" si="54"/>
        <v/>
      </c>
      <c r="M1174" s="67" t="str">
        <f t="shared" si="56"/>
        <v/>
      </c>
      <c r="N1174" s="67" t="str">
        <f t="shared" si="55"/>
        <v/>
      </c>
    </row>
    <row r="1175" spans="1:14">
      <c r="A1175" s="133"/>
      <c r="B1175" s="134"/>
      <c r="C1175" s="134"/>
      <c r="D1175" s="134"/>
      <c r="E1175" s="134"/>
      <c r="F1175" s="135"/>
      <c r="G1175" s="136"/>
      <c r="L1175" s="67" t="str">
        <f t="shared" si="54"/>
        <v/>
      </c>
      <c r="M1175" s="67" t="str">
        <f t="shared" si="56"/>
        <v/>
      </c>
      <c r="N1175" s="67" t="str">
        <f t="shared" si="55"/>
        <v/>
      </c>
    </row>
    <row r="1176" spans="1:14">
      <c r="A1176" s="133"/>
      <c r="B1176" s="134"/>
      <c r="C1176" s="134"/>
      <c r="D1176" s="134"/>
      <c r="E1176" s="134"/>
      <c r="F1176" s="135"/>
      <c r="G1176" s="136"/>
      <c r="L1176" s="67" t="str">
        <f t="shared" si="54"/>
        <v/>
      </c>
      <c r="M1176" s="67" t="str">
        <f t="shared" si="56"/>
        <v/>
      </c>
      <c r="N1176" s="67" t="str">
        <f t="shared" si="55"/>
        <v/>
      </c>
    </row>
    <row r="1177" spans="1:14">
      <c r="A1177" s="133"/>
      <c r="B1177" s="134"/>
      <c r="C1177" s="134"/>
      <c r="D1177" s="134"/>
      <c r="E1177" s="134"/>
      <c r="F1177" s="135"/>
      <c r="G1177" s="136"/>
      <c r="L1177" s="67" t="str">
        <f t="shared" si="54"/>
        <v/>
      </c>
      <c r="M1177" s="67" t="str">
        <f t="shared" si="56"/>
        <v/>
      </c>
      <c r="N1177" s="67" t="str">
        <f t="shared" si="55"/>
        <v/>
      </c>
    </row>
    <row r="1178" spans="1:14">
      <c r="A1178" s="133"/>
      <c r="B1178" s="134"/>
      <c r="C1178" s="134"/>
      <c r="D1178" s="134"/>
      <c r="E1178" s="134"/>
      <c r="F1178" s="135"/>
      <c r="G1178" s="136"/>
      <c r="L1178" s="67" t="str">
        <f t="shared" si="54"/>
        <v/>
      </c>
      <c r="M1178" s="67" t="str">
        <f t="shared" si="56"/>
        <v/>
      </c>
      <c r="N1178" s="67" t="str">
        <f t="shared" si="55"/>
        <v/>
      </c>
    </row>
    <row r="1179" spans="1:14">
      <c r="A1179" s="133"/>
      <c r="B1179" s="134"/>
      <c r="C1179" s="134"/>
      <c r="D1179" s="134"/>
      <c r="E1179" s="134"/>
      <c r="F1179" s="135"/>
      <c r="G1179" s="136"/>
      <c r="L1179" s="67" t="str">
        <f t="shared" si="54"/>
        <v/>
      </c>
      <c r="M1179" s="67" t="str">
        <f t="shared" si="56"/>
        <v/>
      </c>
      <c r="N1179" s="67" t="str">
        <f t="shared" si="55"/>
        <v/>
      </c>
    </row>
    <row r="1180" spans="1:14">
      <c r="A1180" s="133"/>
      <c r="B1180" s="134"/>
      <c r="C1180" s="134"/>
      <c r="D1180" s="134"/>
      <c r="E1180" s="134"/>
      <c r="F1180" s="135"/>
      <c r="G1180" s="136"/>
      <c r="L1180" s="67" t="str">
        <f t="shared" si="54"/>
        <v/>
      </c>
      <c r="M1180" s="67" t="str">
        <f t="shared" si="56"/>
        <v/>
      </c>
      <c r="N1180" s="67" t="str">
        <f t="shared" si="55"/>
        <v/>
      </c>
    </row>
    <row r="1181" spans="1:14">
      <c r="A1181" s="133"/>
      <c r="B1181" s="134"/>
      <c r="C1181" s="134"/>
      <c r="D1181" s="134"/>
      <c r="E1181" s="134"/>
      <c r="F1181" s="135"/>
      <c r="G1181" s="136"/>
      <c r="L1181" s="67" t="str">
        <f t="shared" si="54"/>
        <v/>
      </c>
      <c r="M1181" s="67" t="str">
        <f t="shared" si="56"/>
        <v/>
      </c>
      <c r="N1181" s="67" t="str">
        <f t="shared" si="55"/>
        <v/>
      </c>
    </row>
    <row r="1182" spans="1:14">
      <c r="A1182" s="133"/>
      <c r="B1182" s="134"/>
      <c r="C1182" s="134"/>
      <c r="D1182" s="134"/>
      <c r="E1182" s="134"/>
      <c r="F1182" s="135"/>
      <c r="G1182" s="136"/>
      <c r="L1182" s="67" t="str">
        <f t="shared" si="54"/>
        <v/>
      </c>
      <c r="M1182" s="67" t="str">
        <f t="shared" si="56"/>
        <v/>
      </c>
      <c r="N1182" s="67" t="str">
        <f t="shared" si="55"/>
        <v/>
      </c>
    </row>
    <row r="1183" spans="1:14">
      <c r="A1183" s="133"/>
      <c r="B1183" s="134"/>
      <c r="C1183" s="134"/>
      <c r="D1183" s="134"/>
      <c r="E1183" s="134"/>
      <c r="F1183" s="135"/>
      <c r="G1183" s="136"/>
      <c r="L1183" s="67" t="str">
        <f t="shared" si="54"/>
        <v/>
      </c>
      <c r="M1183" s="67" t="str">
        <f t="shared" si="56"/>
        <v/>
      </c>
      <c r="N1183" s="67" t="str">
        <f t="shared" si="55"/>
        <v/>
      </c>
    </row>
    <row r="1184" spans="1:14">
      <c r="A1184" s="133"/>
      <c r="B1184" s="134"/>
      <c r="C1184" s="134"/>
      <c r="D1184" s="134"/>
      <c r="E1184" s="134"/>
      <c r="F1184" s="135"/>
      <c r="G1184" s="136"/>
      <c r="L1184" s="67" t="str">
        <f t="shared" si="54"/>
        <v/>
      </c>
      <c r="M1184" s="67" t="str">
        <f t="shared" si="56"/>
        <v/>
      </c>
      <c r="N1184" s="67" t="str">
        <f t="shared" si="55"/>
        <v/>
      </c>
    </row>
    <row r="1185" spans="1:14">
      <c r="A1185" s="133"/>
      <c r="B1185" s="134"/>
      <c r="C1185" s="134"/>
      <c r="D1185" s="134"/>
      <c r="E1185" s="134"/>
      <c r="F1185" s="135"/>
      <c r="G1185" s="136"/>
      <c r="L1185" s="67" t="str">
        <f t="shared" si="54"/>
        <v/>
      </c>
      <c r="M1185" s="67" t="str">
        <f t="shared" si="56"/>
        <v/>
      </c>
      <c r="N1185" s="67" t="str">
        <f t="shared" si="55"/>
        <v/>
      </c>
    </row>
    <row r="1186" spans="1:14">
      <c r="A1186" s="133"/>
      <c r="B1186" s="134"/>
      <c r="C1186" s="134"/>
      <c r="D1186" s="134"/>
      <c r="E1186" s="134"/>
      <c r="F1186" s="135"/>
      <c r="G1186" s="136"/>
      <c r="L1186" s="67" t="str">
        <f t="shared" si="54"/>
        <v/>
      </c>
      <c r="M1186" s="67" t="str">
        <f t="shared" si="56"/>
        <v/>
      </c>
      <c r="N1186" s="67" t="str">
        <f t="shared" si="55"/>
        <v/>
      </c>
    </row>
    <row r="1187" spans="1:14">
      <c r="A1187" s="133"/>
      <c r="B1187" s="134"/>
      <c r="C1187" s="134"/>
      <c r="D1187" s="134"/>
      <c r="E1187" s="134"/>
      <c r="F1187" s="135"/>
      <c r="G1187" s="136"/>
      <c r="L1187" s="67" t="str">
        <f t="shared" si="54"/>
        <v/>
      </c>
      <c r="M1187" s="67" t="str">
        <f t="shared" si="56"/>
        <v/>
      </c>
      <c r="N1187" s="67" t="str">
        <f t="shared" si="55"/>
        <v/>
      </c>
    </row>
    <row r="1188" spans="1:14">
      <c r="A1188" s="133"/>
      <c r="B1188" s="134"/>
      <c r="C1188" s="134"/>
      <c r="D1188" s="134"/>
      <c r="E1188" s="134"/>
      <c r="F1188" s="135"/>
      <c r="G1188" s="136"/>
      <c r="L1188" s="67" t="str">
        <f t="shared" si="54"/>
        <v/>
      </c>
      <c r="M1188" s="67" t="str">
        <f t="shared" si="56"/>
        <v/>
      </c>
      <c r="N1188" s="67" t="str">
        <f t="shared" si="55"/>
        <v/>
      </c>
    </row>
    <row r="1189" spans="1:14">
      <c r="A1189" s="133"/>
      <c r="B1189" s="134"/>
      <c r="C1189" s="134"/>
      <c r="D1189" s="134"/>
      <c r="E1189" s="134"/>
      <c r="F1189" s="135"/>
      <c r="G1189" s="136"/>
      <c r="L1189" s="67" t="str">
        <f t="shared" si="54"/>
        <v/>
      </c>
      <c r="M1189" s="67" t="str">
        <f t="shared" si="56"/>
        <v/>
      </c>
      <c r="N1189" s="67" t="str">
        <f t="shared" si="55"/>
        <v/>
      </c>
    </row>
    <row r="1190" spans="1:14">
      <c r="A1190" s="133"/>
      <c r="B1190" s="134"/>
      <c r="C1190" s="134"/>
      <c r="D1190" s="134"/>
      <c r="E1190" s="134"/>
      <c r="F1190" s="135"/>
      <c r="G1190" s="136"/>
      <c r="L1190" s="67" t="str">
        <f t="shared" si="54"/>
        <v/>
      </c>
      <c r="M1190" s="67" t="str">
        <f t="shared" si="56"/>
        <v/>
      </c>
      <c r="N1190" s="67" t="str">
        <f t="shared" si="55"/>
        <v/>
      </c>
    </row>
    <row r="1191" spans="1:14">
      <c r="A1191" s="133"/>
      <c r="B1191" s="134"/>
      <c r="C1191" s="134"/>
      <c r="D1191" s="134"/>
      <c r="E1191" s="134"/>
      <c r="F1191" s="135"/>
      <c r="G1191" s="136"/>
      <c r="L1191" s="67" t="str">
        <f t="shared" si="54"/>
        <v/>
      </c>
      <c r="M1191" s="67" t="str">
        <f t="shared" si="56"/>
        <v/>
      </c>
      <c r="N1191" s="67" t="str">
        <f t="shared" si="55"/>
        <v/>
      </c>
    </row>
    <row r="1192" spans="1:14">
      <c r="A1192" s="133"/>
      <c r="B1192" s="134"/>
      <c r="C1192" s="134"/>
      <c r="D1192" s="134"/>
      <c r="E1192" s="134"/>
      <c r="F1192" s="135"/>
      <c r="G1192" s="136"/>
      <c r="L1192" s="67" t="str">
        <f t="shared" si="54"/>
        <v/>
      </c>
      <c r="M1192" s="67" t="str">
        <f t="shared" si="56"/>
        <v/>
      </c>
      <c r="N1192" s="67" t="str">
        <f t="shared" si="55"/>
        <v/>
      </c>
    </row>
    <row r="1193" spans="1:14">
      <c r="A1193" s="133"/>
      <c r="B1193" s="134"/>
      <c r="C1193" s="134"/>
      <c r="D1193" s="134"/>
      <c r="E1193" s="134"/>
      <c r="F1193" s="135"/>
      <c r="G1193" s="136"/>
      <c r="L1193" s="67" t="str">
        <f t="shared" si="54"/>
        <v/>
      </c>
      <c r="M1193" s="67" t="str">
        <f t="shared" si="56"/>
        <v/>
      </c>
      <c r="N1193" s="67" t="str">
        <f t="shared" si="55"/>
        <v/>
      </c>
    </row>
    <row r="1194" spans="1:14">
      <c r="A1194" s="133"/>
      <c r="B1194" s="134"/>
      <c r="C1194" s="134"/>
      <c r="D1194" s="134"/>
      <c r="E1194" s="134"/>
      <c r="F1194" s="135"/>
      <c r="G1194" s="136"/>
      <c r="L1194" s="67" t="str">
        <f t="shared" si="54"/>
        <v/>
      </c>
      <c r="M1194" s="67" t="str">
        <f t="shared" si="56"/>
        <v/>
      </c>
      <c r="N1194" s="67" t="str">
        <f t="shared" si="55"/>
        <v/>
      </c>
    </row>
    <row r="1195" spans="1:14">
      <c r="B1195" s="134"/>
      <c r="C1195" s="134"/>
      <c r="D1195" s="134"/>
      <c r="E1195" s="134"/>
      <c r="F1195" s="135"/>
      <c r="G1195" s="136"/>
      <c r="L1195" s="67" t="str">
        <f t="shared" si="54"/>
        <v/>
      </c>
      <c r="M1195" s="67" t="str">
        <f t="shared" si="56"/>
        <v/>
      </c>
      <c r="N1195" s="67" t="str">
        <f t="shared" si="55"/>
        <v/>
      </c>
    </row>
    <row r="1196" spans="1:14">
      <c r="B1196" s="134"/>
      <c r="C1196" s="134"/>
      <c r="D1196" s="134"/>
      <c r="E1196" s="134"/>
      <c r="F1196" s="135"/>
      <c r="G1196" s="136"/>
      <c r="L1196" s="67" t="str">
        <f t="shared" si="54"/>
        <v/>
      </c>
      <c r="M1196" s="67" t="str">
        <f t="shared" si="56"/>
        <v/>
      </c>
      <c r="N1196" s="67" t="str">
        <f t="shared" si="55"/>
        <v/>
      </c>
    </row>
    <row r="1197" spans="1:14">
      <c r="B1197" s="134"/>
      <c r="C1197" s="134"/>
      <c r="D1197" s="134"/>
      <c r="E1197" s="134"/>
      <c r="F1197" s="135"/>
      <c r="G1197" s="136"/>
      <c r="L1197" s="67" t="str">
        <f t="shared" si="54"/>
        <v/>
      </c>
      <c r="M1197" s="67" t="str">
        <f t="shared" si="56"/>
        <v/>
      </c>
      <c r="N1197" s="67" t="str">
        <f t="shared" si="55"/>
        <v/>
      </c>
    </row>
    <row r="1198" spans="1:14">
      <c r="B1198" s="134"/>
      <c r="C1198" s="134"/>
      <c r="D1198" s="134"/>
      <c r="E1198" s="134"/>
      <c r="F1198" s="135"/>
      <c r="G1198" s="136"/>
      <c r="L1198" s="67" t="str">
        <f t="shared" si="54"/>
        <v/>
      </c>
      <c r="M1198" s="67" t="str">
        <f t="shared" si="56"/>
        <v/>
      </c>
      <c r="N1198" s="67" t="str">
        <f t="shared" si="55"/>
        <v/>
      </c>
    </row>
    <row r="1199" spans="1:14">
      <c r="B1199" s="134"/>
      <c r="C1199" s="134"/>
      <c r="D1199" s="134"/>
      <c r="E1199" s="134"/>
      <c r="F1199" s="135"/>
      <c r="G1199" s="136"/>
      <c r="L1199" s="67" t="str">
        <f t="shared" si="54"/>
        <v/>
      </c>
      <c r="M1199" s="67" t="str">
        <f t="shared" si="56"/>
        <v/>
      </c>
      <c r="N1199" s="67" t="str">
        <f t="shared" si="55"/>
        <v/>
      </c>
    </row>
    <row r="1200" spans="1:14">
      <c r="B1200" s="134"/>
      <c r="C1200" s="134"/>
      <c r="D1200" s="134"/>
      <c r="E1200" s="134"/>
      <c r="F1200" s="135"/>
      <c r="G1200" s="136"/>
      <c r="L1200" s="67" t="str">
        <f t="shared" si="54"/>
        <v/>
      </c>
      <c r="M1200" s="67" t="str">
        <f t="shared" si="56"/>
        <v/>
      </c>
      <c r="N1200" s="67" t="str">
        <f t="shared" si="55"/>
        <v/>
      </c>
    </row>
    <row r="1201" spans="2:14">
      <c r="B1201" s="134"/>
      <c r="C1201" s="134"/>
      <c r="D1201" s="134"/>
      <c r="E1201" s="134"/>
      <c r="F1201" s="135"/>
      <c r="G1201" s="136"/>
      <c r="L1201" s="67" t="str">
        <f t="shared" si="54"/>
        <v/>
      </c>
      <c r="M1201" s="67" t="str">
        <f t="shared" si="56"/>
        <v/>
      </c>
      <c r="N1201" s="67" t="str">
        <f t="shared" si="55"/>
        <v/>
      </c>
    </row>
    <row r="1202" spans="2:14">
      <c r="B1202" s="134"/>
      <c r="C1202" s="134"/>
      <c r="D1202" s="134"/>
      <c r="E1202" s="134"/>
      <c r="F1202" s="135"/>
      <c r="G1202" s="136"/>
      <c r="L1202" s="67" t="str">
        <f t="shared" si="54"/>
        <v/>
      </c>
      <c r="M1202" s="67" t="str">
        <f t="shared" si="56"/>
        <v/>
      </c>
      <c r="N1202" s="67" t="str">
        <f t="shared" si="55"/>
        <v/>
      </c>
    </row>
    <row r="1203" spans="2:14">
      <c r="B1203" s="134"/>
      <c r="C1203" s="134"/>
      <c r="D1203" s="134"/>
      <c r="E1203" s="134"/>
      <c r="F1203" s="135"/>
      <c r="G1203" s="136"/>
      <c r="L1203" s="67" t="str">
        <f t="shared" si="54"/>
        <v/>
      </c>
      <c r="M1203" s="67" t="str">
        <f t="shared" si="56"/>
        <v/>
      </c>
      <c r="N1203" s="67" t="str">
        <f t="shared" si="55"/>
        <v/>
      </c>
    </row>
    <row r="1204" spans="2:14">
      <c r="B1204" s="134"/>
      <c r="C1204" s="134"/>
      <c r="D1204" s="134"/>
      <c r="E1204" s="134"/>
      <c r="F1204" s="135"/>
      <c r="G1204" s="136"/>
      <c r="L1204" s="67" t="str">
        <f t="shared" si="54"/>
        <v/>
      </c>
      <c r="M1204" s="67" t="str">
        <f t="shared" si="56"/>
        <v/>
      </c>
      <c r="N1204" s="67" t="str">
        <f t="shared" si="55"/>
        <v/>
      </c>
    </row>
    <row r="1205" spans="2:14">
      <c r="B1205" s="134"/>
      <c r="C1205" s="134"/>
      <c r="D1205" s="134"/>
      <c r="E1205" s="134"/>
      <c r="F1205" s="135"/>
      <c r="G1205" s="136"/>
      <c r="L1205" s="67" t="str">
        <f t="shared" si="54"/>
        <v/>
      </c>
      <c r="M1205" s="67" t="str">
        <f t="shared" si="56"/>
        <v/>
      </c>
      <c r="N1205" s="67" t="str">
        <f t="shared" si="55"/>
        <v/>
      </c>
    </row>
    <row r="1206" spans="2:14">
      <c r="B1206" s="134"/>
      <c r="C1206" s="134"/>
      <c r="D1206" s="134"/>
      <c r="E1206" s="134"/>
      <c r="F1206" s="135"/>
      <c r="G1206" s="136"/>
      <c r="L1206" s="67" t="str">
        <f t="shared" si="54"/>
        <v/>
      </c>
      <c r="M1206" s="67" t="str">
        <f t="shared" si="56"/>
        <v/>
      </c>
      <c r="N1206" s="67" t="str">
        <f t="shared" si="55"/>
        <v/>
      </c>
    </row>
    <row r="1207" spans="2:14">
      <c r="B1207" s="134"/>
      <c r="C1207" s="134"/>
      <c r="D1207" s="134"/>
      <c r="E1207" s="134"/>
      <c r="F1207" s="135"/>
      <c r="G1207" s="136"/>
      <c r="L1207" s="67" t="str">
        <f t="shared" si="54"/>
        <v/>
      </c>
      <c r="M1207" s="67" t="str">
        <f t="shared" si="56"/>
        <v/>
      </c>
      <c r="N1207" s="67" t="str">
        <f t="shared" si="55"/>
        <v/>
      </c>
    </row>
    <row r="1208" spans="2:14">
      <c r="B1208" s="134"/>
      <c r="C1208" s="134"/>
      <c r="D1208" s="134"/>
      <c r="E1208" s="134"/>
      <c r="F1208" s="135"/>
      <c r="G1208" s="136"/>
      <c r="L1208" s="67" t="str">
        <f t="shared" si="54"/>
        <v/>
      </c>
      <c r="M1208" s="67" t="str">
        <f t="shared" si="56"/>
        <v/>
      </c>
      <c r="N1208" s="67" t="str">
        <f t="shared" si="55"/>
        <v/>
      </c>
    </row>
    <row r="1209" spans="2:14">
      <c r="B1209" s="134"/>
      <c r="C1209" s="134"/>
      <c r="D1209" s="134"/>
      <c r="E1209" s="134"/>
      <c r="F1209" s="135"/>
      <c r="G1209" s="136"/>
      <c r="L1209" s="67" t="str">
        <f t="shared" si="54"/>
        <v/>
      </c>
      <c r="M1209" s="67" t="str">
        <f t="shared" si="56"/>
        <v/>
      </c>
      <c r="N1209" s="67" t="str">
        <f t="shared" si="55"/>
        <v/>
      </c>
    </row>
    <row r="1210" spans="2:14">
      <c r="B1210" s="134"/>
      <c r="C1210" s="134"/>
      <c r="D1210" s="134"/>
      <c r="E1210" s="134"/>
      <c r="F1210" s="135"/>
      <c r="G1210" s="136"/>
      <c r="L1210" s="67" t="str">
        <f t="shared" si="54"/>
        <v/>
      </c>
      <c r="M1210" s="67" t="str">
        <f t="shared" si="56"/>
        <v/>
      </c>
      <c r="N1210" s="67" t="str">
        <f t="shared" si="55"/>
        <v/>
      </c>
    </row>
    <row r="1211" spans="2:14">
      <c r="B1211" s="134"/>
      <c r="C1211" s="134"/>
      <c r="D1211" s="134"/>
      <c r="E1211" s="134"/>
      <c r="F1211" s="135"/>
      <c r="G1211" s="136"/>
      <c r="L1211" s="67" t="str">
        <f t="shared" si="54"/>
        <v/>
      </c>
      <c r="M1211" s="67" t="str">
        <f t="shared" si="56"/>
        <v/>
      </c>
      <c r="N1211" s="67" t="str">
        <f t="shared" si="55"/>
        <v/>
      </c>
    </row>
    <row r="1212" spans="2:14">
      <c r="B1212" s="134"/>
      <c r="C1212" s="134"/>
      <c r="D1212" s="134"/>
      <c r="E1212" s="134"/>
      <c r="F1212" s="135"/>
      <c r="G1212" s="136"/>
      <c r="L1212" s="67" t="str">
        <f t="shared" si="54"/>
        <v/>
      </c>
      <c r="M1212" s="67" t="str">
        <f t="shared" si="56"/>
        <v/>
      </c>
      <c r="N1212" s="67" t="str">
        <f t="shared" si="55"/>
        <v/>
      </c>
    </row>
    <row r="1213" spans="2:14">
      <c r="B1213" s="134"/>
      <c r="C1213" s="134"/>
      <c r="D1213" s="134"/>
      <c r="E1213" s="134"/>
      <c r="F1213" s="135"/>
      <c r="G1213" s="136"/>
      <c r="L1213" s="67" t="str">
        <f t="shared" si="54"/>
        <v/>
      </c>
      <c r="M1213" s="67" t="str">
        <f t="shared" si="56"/>
        <v/>
      </c>
      <c r="N1213" s="67" t="str">
        <f t="shared" si="55"/>
        <v/>
      </c>
    </row>
    <row r="1214" spans="2:14">
      <c r="B1214" s="134"/>
      <c r="C1214" s="134"/>
      <c r="D1214" s="134"/>
      <c r="E1214" s="134"/>
      <c r="F1214" s="135"/>
      <c r="G1214" s="136"/>
      <c r="L1214" s="67" t="str">
        <f t="shared" si="54"/>
        <v/>
      </c>
      <c r="M1214" s="67" t="str">
        <f t="shared" si="56"/>
        <v/>
      </c>
      <c r="N1214" s="67" t="str">
        <f t="shared" si="55"/>
        <v/>
      </c>
    </row>
    <row r="1215" spans="2:14">
      <c r="B1215" s="134"/>
      <c r="C1215" s="134"/>
      <c r="D1215" s="134"/>
      <c r="E1215" s="134"/>
      <c r="F1215" s="135"/>
      <c r="G1215" s="136"/>
      <c r="L1215" s="67" t="str">
        <f t="shared" si="54"/>
        <v/>
      </c>
      <c r="M1215" s="67" t="str">
        <f t="shared" si="56"/>
        <v/>
      </c>
      <c r="N1215" s="67" t="str">
        <f t="shared" si="55"/>
        <v/>
      </c>
    </row>
    <row r="1216" spans="2:14">
      <c r="B1216" s="134"/>
      <c r="C1216" s="134"/>
      <c r="D1216" s="134"/>
      <c r="E1216" s="134"/>
      <c r="F1216" s="135"/>
      <c r="G1216" s="136"/>
      <c r="L1216" s="67" t="str">
        <f t="shared" si="54"/>
        <v/>
      </c>
      <c r="M1216" s="67" t="str">
        <f t="shared" si="56"/>
        <v/>
      </c>
      <c r="N1216" s="67" t="str">
        <f t="shared" si="55"/>
        <v/>
      </c>
    </row>
    <row r="1217" spans="2:14">
      <c r="B1217" s="134"/>
      <c r="C1217" s="134"/>
      <c r="D1217" s="134"/>
      <c r="E1217" s="134"/>
      <c r="F1217" s="135"/>
      <c r="G1217" s="136"/>
      <c r="L1217" s="67" t="str">
        <f t="shared" si="54"/>
        <v/>
      </c>
      <c r="M1217" s="67" t="str">
        <f t="shared" si="56"/>
        <v/>
      </c>
      <c r="N1217" s="67" t="str">
        <f t="shared" si="55"/>
        <v/>
      </c>
    </row>
    <row r="1218" spans="2:14">
      <c r="B1218" s="134"/>
      <c r="C1218" s="134"/>
      <c r="D1218" s="134"/>
      <c r="E1218" s="134"/>
      <c r="F1218" s="135"/>
      <c r="G1218" s="136"/>
      <c r="L1218" s="67" t="str">
        <f t="shared" si="54"/>
        <v/>
      </c>
      <c r="M1218" s="67" t="str">
        <f t="shared" si="56"/>
        <v/>
      </c>
      <c r="N1218" s="67" t="str">
        <f t="shared" si="55"/>
        <v/>
      </c>
    </row>
    <row r="1219" spans="2:14">
      <c r="B1219" s="134"/>
      <c r="C1219" s="134"/>
      <c r="D1219" s="134"/>
      <c r="E1219" s="134"/>
      <c r="F1219" s="135"/>
      <c r="G1219" s="136"/>
      <c r="L1219" s="67" t="str">
        <f t="shared" ref="L1219:L1282" si="57">IF(E1219="","",LOGNORMDIST(E1219,J$10,J$11))</f>
        <v/>
      </c>
      <c r="M1219" s="67" t="str">
        <f t="shared" si="56"/>
        <v/>
      </c>
      <c r="N1219" s="67" t="str">
        <f t="shared" ref="N1219:N1282" si="58">IF(L1219="","",POWER(F1219-M1219,2) / M1219)</f>
        <v/>
      </c>
    </row>
    <row r="1220" spans="2:14">
      <c r="B1220" s="134"/>
      <c r="C1220" s="134"/>
      <c r="D1220" s="134"/>
      <c r="E1220" s="134"/>
      <c r="F1220" s="135"/>
      <c r="G1220" s="136"/>
      <c r="L1220" s="67" t="str">
        <f t="shared" si="57"/>
        <v/>
      </c>
      <c r="M1220" s="67" t="str">
        <f t="shared" ref="M1220:M1283" si="59">IF(L1220="","",(L1220-L1219)*J$3)</f>
        <v/>
      </c>
      <c r="N1220" s="67" t="str">
        <f t="shared" si="58"/>
        <v/>
      </c>
    </row>
    <row r="1221" spans="2:14">
      <c r="B1221" s="134"/>
      <c r="C1221" s="134"/>
      <c r="D1221" s="134"/>
      <c r="E1221" s="134"/>
      <c r="F1221" s="135"/>
      <c r="G1221" s="136"/>
      <c r="L1221" s="67" t="str">
        <f t="shared" si="57"/>
        <v/>
      </c>
      <c r="M1221" s="67" t="str">
        <f t="shared" si="59"/>
        <v/>
      </c>
      <c r="N1221" s="67" t="str">
        <f t="shared" si="58"/>
        <v/>
      </c>
    </row>
    <row r="1222" spans="2:14">
      <c r="B1222" s="134"/>
      <c r="C1222" s="134"/>
      <c r="D1222" s="134"/>
      <c r="E1222" s="134"/>
      <c r="F1222" s="135"/>
      <c r="G1222" s="136"/>
      <c r="L1222" s="67" t="str">
        <f t="shared" si="57"/>
        <v/>
      </c>
      <c r="M1222" s="67" t="str">
        <f t="shared" si="59"/>
        <v/>
      </c>
      <c r="N1222" s="67" t="str">
        <f t="shared" si="58"/>
        <v/>
      </c>
    </row>
    <row r="1223" spans="2:14">
      <c r="B1223" s="134"/>
      <c r="C1223" s="134"/>
      <c r="D1223" s="134"/>
      <c r="E1223" s="134"/>
      <c r="F1223" s="135"/>
      <c r="G1223" s="136"/>
      <c r="L1223" s="67" t="str">
        <f t="shared" si="57"/>
        <v/>
      </c>
      <c r="M1223" s="67" t="str">
        <f t="shared" si="59"/>
        <v/>
      </c>
      <c r="N1223" s="67" t="str">
        <f t="shared" si="58"/>
        <v/>
      </c>
    </row>
    <row r="1224" spans="2:14">
      <c r="B1224" s="134"/>
      <c r="C1224" s="134"/>
      <c r="D1224" s="134"/>
      <c r="E1224" s="134"/>
      <c r="F1224" s="135"/>
      <c r="G1224" s="136"/>
      <c r="L1224" s="67" t="str">
        <f t="shared" si="57"/>
        <v/>
      </c>
      <c r="M1224" s="67" t="str">
        <f t="shared" si="59"/>
        <v/>
      </c>
      <c r="N1224" s="67" t="str">
        <f t="shared" si="58"/>
        <v/>
      </c>
    </row>
    <row r="1225" spans="2:14">
      <c r="B1225" s="134"/>
      <c r="C1225" s="134"/>
      <c r="D1225" s="134"/>
      <c r="E1225" s="134"/>
      <c r="F1225" s="135"/>
      <c r="G1225" s="136"/>
      <c r="L1225" s="67" t="str">
        <f t="shared" si="57"/>
        <v/>
      </c>
      <c r="M1225" s="67" t="str">
        <f t="shared" si="59"/>
        <v/>
      </c>
      <c r="N1225" s="67" t="str">
        <f t="shared" si="58"/>
        <v/>
      </c>
    </row>
    <row r="1226" spans="2:14">
      <c r="B1226" s="134"/>
      <c r="C1226" s="134"/>
      <c r="D1226" s="134"/>
      <c r="E1226" s="134"/>
      <c r="F1226" s="135"/>
      <c r="G1226" s="136"/>
      <c r="L1226" s="67" t="str">
        <f t="shared" si="57"/>
        <v/>
      </c>
      <c r="M1226" s="67" t="str">
        <f t="shared" si="59"/>
        <v/>
      </c>
      <c r="N1226" s="67" t="str">
        <f t="shared" si="58"/>
        <v/>
      </c>
    </row>
    <row r="1227" spans="2:14">
      <c r="B1227" s="134"/>
      <c r="C1227" s="134"/>
      <c r="D1227" s="134"/>
      <c r="E1227" s="134"/>
      <c r="F1227" s="135"/>
      <c r="G1227" s="136"/>
      <c r="L1227" s="67" t="str">
        <f t="shared" si="57"/>
        <v/>
      </c>
      <c r="M1227" s="67" t="str">
        <f t="shared" si="59"/>
        <v/>
      </c>
      <c r="N1227" s="67" t="str">
        <f t="shared" si="58"/>
        <v/>
      </c>
    </row>
    <row r="1228" spans="2:14">
      <c r="B1228" s="134"/>
      <c r="C1228" s="134"/>
      <c r="D1228" s="134"/>
      <c r="E1228" s="134"/>
      <c r="F1228" s="135"/>
      <c r="G1228" s="136"/>
      <c r="L1228" s="67" t="str">
        <f t="shared" si="57"/>
        <v/>
      </c>
      <c r="M1228" s="67" t="str">
        <f t="shared" si="59"/>
        <v/>
      </c>
      <c r="N1228" s="67" t="str">
        <f t="shared" si="58"/>
        <v/>
      </c>
    </row>
    <row r="1229" spans="2:14">
      <c r="B1229" s="134"/>
      <c r="C1229" s="134"/>
      <c r="D1229" s="134"/>
      <c r="E1229" s="134"/>
      <c r="F1229" s="135"/>
      <c r="G1229" s="136"/>
      <c r="L1229" s="67" t="str">
        <f t="shared" si="57"/>
        <v/>
      </c>
      <c r="M1229" s="67" t="str">
        <f t="shared" si="59"/>
        <v/>
      </c>
      <c r="N1229" s="67" t="str">
        <f t="shared" si="58"/>
        <v/>
      </c>
    </row>
    <row r="1230" spans="2:14">
      <c r="B1230" s="134"/>
      <c r="C1230" s="134"/>
      <c r="D1230" s="134"/>
      <c r="E1230" s="134"/>
      <c r="F1230" s="135"/>
      <c r="G1230" s="136"/>
      <c r="L1230" s="67" t="str">
        <f t="shared" si="57"/>
        <v/>
      </c>
      <c r="M1230" s="67" t="str">
        <f t="shared" si="59"/>
        <v/>
      </c>
      <c r="N1230" s="67" t="str">
        <f t="shared" si="58"/>
        <v/>
      </c>
    </row>
    <row r="1231" spans="2:14">
      <c r="B1231" s="134"/>
      <c r="C1231" s="134"/>
      <c r="D1231" s="134"/>
      <c r="E1231" s="134"/>
      <c r="F1231" s="135"/>
      <c r="G1231" s="136"/>
      <c r="L1231" s="67" t="str">
        <f t="shared" si="57"/>
        <v/>
      </c>
      <c r="M1231" s="67" t="str">
        <f t="shared" si="59"/>
        <v/>
      </c>
      <c r="N1231" s="67" t="str">
        <f t="shared" si="58"/>
        <v/>
      </c>
    </row>
    <row r="1232" spans="2:14">
      <c r="B1232" s="134"/>
      <c r="C1232" s="134"/>
      <c r="D1232" s="134"/>
      <c r="E1232" s="134"/>
      <c r="F1232" s="135"/>
      <c r="G1232" s="136"/>
      <c r="L1232" s="67" t="str">
        <f t="shared" si="57"/>
        <v/>
      </c>
      <c r="M1232" s="67" t="str">
        <f t="shared" si="59"/>
        <v/>
      </c>
      <c r="N1232" s="67" t="str">
        <f t="shared" si="58"/>
        <v/>
      </c>
    </row>
    <row r="1233" spans="2:14">
      <c r="B1233" s="134"/>
      <c r="C1233" s="134"/>
      <c r="D1233" s="134"/>
      <c r="E1233" s="134"/>
      <c r="F1233" s="135"/>
      <c r="G1233" s="136"/>
      <c r="L1233" s="67" t="str">
        <f t="shared" si="57"/>
        <v/>
      </c>
      <c r="M1233" s="67" t="str">
        <f t="shared" si="59"/>
        <v/>
      </c>
      <c r="N1233" s="67" t="str">
        <f t="shared" si="58"/>
        <v/>
      </c>
    </row>
    <row r="1234" spans="2:14">
      <c r="B1234" s="134"/>
      <c r="C1234" s="134"/>
      <c r="D1234" s="134"/>
      <c r="E1234" s="134"/>
      <c r="F1234" s="135"/>
      <c r="G1234" s="136"/>
      <c r="L1234" s="67" t="str">
        <f t="shared" si="57"/>
        <v/>
      </c>
      <c r="M1234" s="67" t="str">
        <f t="shared" si="59"/>
        <v/>
      </c>
      <c r="N1234" s="67" t="str">
        <f t="shared" si="58"/>
        <v/>
      </c>
    </row>
    <row r="1235" spans="2:14">
      <c r="B1235" s="134"/>
      <c r="C1235" s="134"/>
      <c r="D1235" s="134"/>
      <c r="E1235" s="134"/>
      <c r="F1235" s="135"/>
      <c r="G1235" s="136"/>
      <c r="L1235" s="67" t="str">
        <f t="shared" si="57"/>
        <v/>
      </c>
      <c r="M1235" s="67" t="str">
        <f t="shared" si="59"/>
        <v/>
      </c>
      <c r="N1235" s="67" t="str">
        <f t="shared" si="58"/>
        <v/>
      </c>
    </row>
    <row r="1236" spans="2:14">
      <c r="B1236" s="134"/>
      <c r="C1236" s="134"/>
      <c r="D1236" s="134"/>
      <c r="E1236" s="134"/>
      <c r="F1236" s="135"/>
      <c r="G1236" s="136"/>
      <c r="L1236" s="67" t="str">
        <f t="shared" si="57"/>
        <v/>
      </c>
      <c r="M1236" s="67" t="str">
        <f t="shared" si="59"/>
        <v/>
      </c>
      <c r="N1236" s="67" t="str">
        <f t="shared" si="58"/>
        <v/>
      </c>
    </row>
    <row r="1237" spans="2:14">
      <c r="B1237" s="134"/>
      <c r="C1237" s="134"/>
      <c r="D1237" s="134"/>
      <c r="E1237" s="134"/>
      <c r="F1237" s="135"/>
      <c r="G1237" s="136"/>
      <c r="L1237" s="67" t="str">
        <f t="shared" si="57"/>
        <v/>
      </c>
      <c r="M1237" s="67" t="str">
        <f t="shared" si="59"/>
        <v/>
      </c>
      <c r="N1237" s="67" t="str">
        <f t="shared" si="58"/>
        <v/>
      </c>
    </row>
    <row r="1238" spans="2:14">
      <c r="B1238" s="134"/>
      <c r="C1238" s="134"/>
      <c r="D1238" s="134"/>
      <c r="E1238" s="134"/>
      <c r="F1238" s="135"/>
      <c r="G1238" s="136"/>
      <c r="L1238" s="67" t="str">
        <f t="shared" si="57"/>
        <v/>
      </c>
      <c r="M1238" s="67" t="str">
        <f t="shared" si="59"/>
        <v/>
      </c>
      <c r="N1238" s="67" t="str">
        <f t="shared" si="58"/>
        <v/>
      </c>
    </row>
    <row r="1239" spans="2:14">
      <c r="B1239" s="134"/>
      <c r="C1239" s="134"/>
      <c r="D1239" s="134"/>
      <c r="E1239" s="134"/>
      <c r="F1239" s="135"/>
      <c r="G1239" s="136"/>
      <c r="L1239" s="67" t="str">
        <f t="shared" si="57"/>
        <v/>
      </c>
      <c r="M1239" s="67" t="str">
        <f t="shared" si="59"/>
        <v/>
      </c>
      <c r="N1239" s="67" t="str">
        <f t="shared" si="58"/>
        <v/>
      </c>
    </row>
    <row r="1240" spans="2:14">
      <c r="B1240" s="134"/>
      <c r="C1240" s="134"/>
      <c r="D1240" s="134"/>
      <c r="E1240" s="134"/>
      <c r="F1240" s="135"/>
      <c r="G1240" s="136"/>
      <c r="L1240" s="67" t="str">
        <f t="shared" si="57"/>
        <v/>
      </c>
      <c r="M1240" s="67" t="str">
        <f t="shared" si="59"/>
        <v/>
      </c>
      <c r="N1240" s="67" t="str">
        <f t="shared" si="58"/>
        <v/>
      </c>
    </row>
    <row r="1241" spans="2:14">
      <c r="B1241" s="134"/>
      <c r="C1241" s="134"/>
      <c r="D1241" s="134"/>
      <c r="E1241" s="134"/>
      <c r="F1241" s="135"/>
      <c r="G1241" s="136"/>
      <c r="L1241" s="67" t="str">
        <f t="shared" si="57"/>
        <v/>
      </c>
      <c r="M1241" s="67" t="str">
        <f t="shared" si="59"/>
        <v/>
      </c>
      <c r="N1241" s="67" t="str">
        <f t="shared" si="58"/>
        <v/>
      </c>
    </row>
    <row r="1242" spans="2:14">
      <c r="B1242" s="134"/>
      <c r="C1242" s="134"/>
      <c r="D1242" s="134"/>
      <c r="E1242" s="134"/>
      <c r="F1242" s="135"/>
      <c r="G1242" s="136"/>
      <c r="L1242" s="67" t="str">
        <f t="shared" si="57"/>
        <v/>
      </c>
      <c r="M1242" s="67" t="str">
        <f t="shared" si="59"/>
        <v/>
      </c>
      <c r="N1242" s="67" t="str">
        <f t="shared" si="58"/>
        <v/>
      </c>
    </row>
    <row r="1243" spans="2:14">
      <c r="B1243" s="134"/>
      <c r="C1243" s="134"/>
      <c r="D1243" s="134"/>
      <c r="E1243" s="134"/>
      <c r="F1243" s="135"/>
      <c r="G1243" s="136"/>
      <c r="L1243" s="67" t="str">
        <f t="shared" si="57"/>
        <v/>
      </c>
      <c r="M1243" s="67" t="str">
        <f t="shared" si="59"/>
        <v/>
      </c>
      <c r="N1243" s="67" t="str">
        <f t="shared" si="58"/>
        <v/>
      </c>
    </row>
    <row r="1244" spans="2:14">
      <c r="B1244" s="134"/>
      <c r="C1244" s="134"/>
      <c r="D1244" s="134"/>
      <c r="E1244" s="134"/>
      <c r="F1244" s="135"/>
      <c r="G1244" s="136"/>
      <c r="L1244" s="67" t="str">
        <f t="shared" si="57"/>
        <v/>
      </c>
      <c r="M1244" s="67" t="str">
        <f t="shared" si="59"/>
        <v/>
      </c>
      <c r="N1244" s="67" t="str">
        <f t="shared" si="58"/>
        <v/>
      </c>
    </row>
    <row r="1245" spans="2:14">
      <c r="B1245" s="134"/>
      <c r="C1245" s="134"/>
      <c r="D1245" s="134"/>
      <c r="E1245" s="134"/>
      <c r="F1245" s="135"/>
      <c r="G1245" s="136"/>
      <c r="L1245" s="67" t="str">
        <f t="shared" si="57"/>
        <v/>
      </c>
      <c r="M1245" s="67" t="str">
        <f t="shared" si="59"/>
        <v/>
      </c>
      <c r="N1245" s="67" t="str">
        <f t="shared" si="58"/>
        <v/>
      </c>
    </row>
    <row r="1246" spans="2:14">
      <c r="B1246" s="134"/>
      <c r="C1246" s="134"/>
      <c r="D1246" s="134"/>
      <c r="E1246" s="134"/>
      <c r="F1246" s="135"/>
      <c r="G1246" s="136"/>
      <c r="L1246" s="67" t="str">
        <f t="shared" si="57"/>
        <v/>
      </c>
      <c r="M1246" s="67" t="str">
        <f t="shared" si="59"/>
        <v/>
      </c>
      <c r="N1246" s="67" t="str">
        <f t="shared" si="58"/>
        <v/>
      </c>
    </row>
    <row r="1247" spans="2:14">
      <c r="B1247" s="134"/>
      <c r="C1247" s="134"/>
      <c r="D1247" s="134"/>
      <c r="E1247" s="134"/>
      <c r="F1247" s="135"/>
      <c r="G1247" s="136"/>
      <c r="L1247" s="67" t="str">
        <f t="shared" si="57"/>
        <v/>
      </c>
      <c r="M1247" s="67" t="str">
        <f t="shared" si="59"/>
        <v/>
      </c>
      <c r="N1247" s="67" t="str">
        <f t="shared" si="58"/>
        <v/>
      </c>
    </row>
    <row r="1248" spans="2:14">
      <c r="B1248" s="134"/>
      <c r="C1248" s="134"/>
      <c r="D1248" s="134"/>
      <c r="E1248" s="134"/>
      <c r="F1248" s="135"/>
      <c r="G1248" s="136"/>
      <c r="L1248" s="67" t="str">
        <f t="shared" si="57"/>
        <v/>
      </c>
      <c r="M1248" s="67" t="str">
        <f t="shared" si="59"/>
        <v/>
      </c>
      <c r="N1248" s="67" t="str">
        <f t="shared" si="58"/>
        <v/>
      </c>
    </row>
    <row r="1249" spans="2:14">
      <c r="B1249" s="134"/>
      <c r="C1249" s="134"/>
      <c r="D1249" s="134"/>
      <c r="E1249" s="134"/>
      <c r="F1249" s="135"/>
      <c r="G1249" s="136"/>
      <c r="L1249" s="67" t="str">
        <f t="shared" si="57"/>
        <v/>
      </c>
      <c r="M1249" s="67" t="str">
        <f t="shared" si="59"/>
        <v/>
      </c>
      <c r="N1249" s="67" t="str">
        <f t="shared" si="58"/>
        <v/>
      </c>
    </row>
    <row r="1250" spans="2:14">
      <c r="B1250" s="134"/>
      <c r="C1250" s="134"/>
      <c r="D1250" s="134"/>
      <c r="E1250" s="134"/>
      <c r="F1250" s="135"/>
      <c r="G1250" s="136"/>
      <c r="L1250" s="67" t="str">
        <f t="shared" si="57"/>
        <v/>
      </c>
      <c r="M1250" s="67" t="str">
        <f t="shared" si="59"/>
        <v/>
      </c>
      <c r="N1250" s="67" t="str">
        <f t="shared" si="58"/>
        <v/>
      </c>
    </row>
    <row r="1251" spans="2:14">
      <c r="B1251" s="134"/>
      <c r="C1251" s="134"/>
      <c r="D1251" s="134"/>
      <c r="E1251" s="134"/>
      <c r="F1251" s="135"/>
      <c r="G1251" s="136"/>
      <c r="L1251" s="67" t="str">
        <f t="shared" si="57"/>
        <v/>
      </c>
      <c r="M1251" s="67" t="str">
        <f t="shared" si="59"/>
        <v/>
      </c>
      <c r="N1251" s="67" t="str">
        <f t="shared" si="58"/>
        <v/>
      </c>
    </row>
    <row r="1252" spans="2:14">
      <c r="B1252" s="134"/>
      <c r="C1252" s="134"/>
      <c r="D1252" s="134"/>
      <c r="E1252" s="134"/>
      <c r="F1252" s="135"/>
      <c r="G1252" s="143"/>
      <c r="L1252" s="67" t="str">
        <f t="shared" si="57"/>
        <v/>
      </c>
      <c r="M1252" s="67" t="str">
        <f t="shared" si="59"/>
        <v/>
      </c>
      <c r="N1252" s="67" t="str">
        <f t="shared" si="58"/>
        <v/>
      </c>
    </row>
    <row r="1253" spans="2:14">
      <c r="B1253" s="134"/>
      <c r="C1253" s="134"/>
      <c r="D1253" s="134"/>
      <c r="E1253" s="134"/>
      <c r="F1253" s="135"/>
      <c r="G1253" s="143"/>
      <c r="L1253" s="67" t="str">
        <f t="shared" si="57"/>
        <v/>
      </c>
      <c r="M1253" s="67" t="str">
        <f t="shared" si="59"/>
        <v/>
      </c>
      <c r="N1253" s="67" t="str">
        <f t="shared" si="58"/>
        <v/>
      </c>
    </row>
    <row r="1254" spans="2:14">
      <c r="B1254" s="134"/>
      <c r="C1254" s="134"/>
      <c r="D1254" s="134"/>
      <c r="E1254" s="134"/>
      <c r="F1254" s="135"/>
      <c r="G1254" s="143"/>
      <c r="L1254" s="67" t="str">
        <f t="shared" si="57"/>
        <v/>
      </c>
      <c r="M1254" s="67" t="str">
        <f t="shared" si="59"/>
        <v/>
      </c>
      <c r="N1254" s="67" t="str">
        <f t="shared" si="58"/>
        <v/>
      </c>
    </row>
    <row r="1255" spans="2:14">
      <c r="B1255" s="134"/>
      <c r="C1255" s="134"/>
      <c r="D1255" s="134"/>
      <c r="E1255" s="134"/>
      <c r="F1255" s="135"/>
      <c r="G1255" s="143"/>
      <c r="L1255" s="67" t="str">
        <f t="shared" si="57"/>
        <v/>
      </c>
      <c r="M1255" s="67" t="str">
        <f t="shared" si="59"/>
        <v/>
      </c>
      <c r="N1255" s="67" t="str">
        <f t="shared" si="58"/>
        <v/>
      </c>
    </row>
    <row r="1256" spans="2:14">
      <c r="B1256" s="134"/>
      <c r="C1256" s="134"/>
      <c r="D1256" s="134"/>
      <c r="E1256" s="134"/>
      <c r="F1256" s="135"/>
      <c r="G1256" s="143"/>
      <c r="L1256" s="67" t="str">
        <f t="shared" si="57"/>
        <v/>
      </c>
      <c r="M1256" s="67" t="str">
        <f t="shared" si="59"/>
        <v/>
      </c>
      <c r="N1256" s="67" t="str">
        <f t="shared" si="58"/>
        <v/>
      </c>
    </row>
    <row r="1257" spans="2:14">
      <c r="B1257" s="134"/>
      <c r="C1257" s="134"/>
      <c r="D1257" s="134"/>
      <c r="E1257" s="134"/>
      <c r="F1257" s="135"/>
      <c r="G1257" s="143"/>
      <c r="L1257" s="67" t="str">
        <f t="shared" si="57"/>
        <v/>
      </c>
      <c r="M1257" s="67" t="str">
        <f t="shared" si="59"/>
        <v/>
      </c>
      <c r="N1257" s="67" t="str">
        <f t="shared" si="58"/>
        <v/>
      </c>
    </row>
    <row r="1258" spans="2:14">
      <c r="B1258" s="134"/>
      <c r="C1258" s="134"/>
      <c r="D1258" s="134"/>
      <c r="E1258" s="134"/>
      <c r="F1258" s="135"/>
      <c r="G1258" s="143"/>
      <c r="L1258" s="67" t="str">
        <f t="shared" si="57"/>
        <v/>
      </c>
      <c r="M1258" s="67" t="str">
        <f t="shared" si="59"/>
        <v/>
      </c>
      <c r="N1258" s="67" t="str">
        <f t="shared" si="58"/>
        <v/>
      </c>
    </row>
    <row r="1259" spans="2:14">
      <c r="B1259" s="134"/>
      <c r="C1259" s="134"/>
      <c r="D1259" s="134"/>
      <c r="E1259" s="134"/>
      <c r="F1259" s="135"/>
      <c r="G1259" s="143"/>
      <c r="L1259" s="67" t="str">
        <f t="shared" si="57"/>
        <v/>
      </c>
      <c r="M1259" s="67" t="str">
        <f t="shared" si="59"/>
        <v/>
      </c>
      <c r="N1259" s="67" t="str">
        <f t="shared" si="58"/>
        <v/>
      </c>
    </row>
    <row r="1260" spans="2:14">
      <c r="B1260" s="134"/>
      <c r="C1260" s="134"/>
      <c r="D1260" s="134"/>
      <c r="E1260" s="134"/>
      <c r="F1260" s="135"/>
      <c r="G1260" s="143"/>
      <c r="L1260" s="67" t="str">
        <f t="shared" si="57"/>
        <v/>
      </c>
      <c r="M1260" s="67" t="str">
        <f t="shared" si="59"/>
        <v/>
      </c>
      <c r="N1260" s="67" t="str">
        <f t="shared" si="58"/>
        <v/>
      </c>
    </row>
    <row r="1261" spans="2:14">
      <c r="B1261" s="134"/>
      <c r="C1261" s="134"/>
      <c r="D1261" s="134"/>
      <c r="E1261" s="134"/>
      <c r="F1261" s="135"/>
      <c r="G1261" s="143"/>
      <c r="L1261" s="67" t="str">
        <f t="shared" si="57"/>
        <v/>
      </c>
      <c r="M1261" s="67" t="str">
        <f t="shared" si="59"/>
        <v/>
      </c>
      <c r="N1261" s="67" t="str">
        <f t="shared" si="58"/>
        <v/>
      </c>
    </row>
    <row r="1262" spans="2:14">
      <c r="B1262" s="134"/>
      <c r="C1262" s="134"/>
      <c r="D1262" s="134"/>
      <c r="E1262" s="134"/>
      <c r="F1262" s="135"/>
      <c r="G1262" s="143"/>
      <c r="L1262" s="67" t="str">
        <f t="shared" si="57"/>
        <v/>
      </c>
      <c r="M1262" s="67" t="str">
        <f t="shared" si="59"/>
        <v/>
      </c>
      <c r="N1262" s="67" t="str">
        <f t="shared" si="58"/>
        <v/>
      </c>
    </row>
    <row r="1263" spans="2:14">
      <c r="B1263" s="134"/>
      <c r="C1263" s="134"/>
      <c r="D1263" s="134"/>
      <c r="E1263" s="134"/>
      <c r="F1263" s="135"/>
      <c r="G1263" s="143"/>
      <c r="L1263" s="67" t="str">
        <f t="shared" si="57"/>
        <v/>
      </c>
      <c r="M1263" s="67" t="str">
        <f t="shared" si="59"/>
        <v/>
      </c>
      <c r="N1263" s="67" t="str">
        <f t="shared" si="58"/>
        <v/>
      </c>
    </row>
    <row r="1264" spans="2:14">
      <c r="B1264" s="134"/>
      <c r="C1264" s="134"/>
      <c r="D1264" s="134"/>
      <c r="E1264" s="134"/>
      <c r="F1264" s="135"/>
      <c r="G1264" s="143"/>
      <c r="L1264" s="67" t="str">
        <f t="shared" si="57"/>
        <v/>
      </c>
      <c r="M1264" s="67" t="str">
        <f t="shared" si="59"/>
        <v/>
      </c>
      <c r="N1264" s="67" t="str">
        <f t="shared" si="58"/>
        <v/>
      </c>
    </row>
    <row r="1265" spans="2:14">
      <c r="B1265" s="134"/>
      <c r="C1265" s="134"/>
      <c r="D1265" s="134"/>
      <c r="E1265" s="134"/>
      <c r="F1265" s="135"/>
      <c r="G1265" s="143"/>
      <c r="L1265" s="67" t="str">
        <f t="shared" si="57"/>
        <v/>
      </c>
      <c r="M1265" s="67" t="str">
        <f t="shared" si="59"/>
        <v/>
      </c>
      <c r="N1265" s="67" t="str">
        <f t="shared" si="58"/>
        <v/>
      </c>
    </row>
    <row r="1266" spans="2:14">
      <c r="B1266" s="134"/>
      <c r="C1266" s="134"/>
      <c r="D1266" s="134"/>
      <c r="E1266" s="134"/>
      <c r="F1266" s="135"/>
      <c r="G1266" s="143"/>
      <c r="L1266" s="67" t="str">
        <f t="shared" si="57"/>
        <v/>
      </c>
      <c r="M1266" s="67" t="str">
        <f t="shared" si="59"/>
        <v/>
      </c>
      <c r="N1266" s="67" t="str">
        <f t="shared" si="58"/>
        <v/>
      </c>
    </row>
    <row r="1267" spans="2:14">
      <c r="B1267" s="134"/>
      <c r="C1267" s="134"/>
      <c r="D1267" s="134"/>
      <c r="E1267" s="134"/>
      <c r="F1267" s="135"/>
      <c r="G1267" s="143"/>
      <c r="L1267" s="67" t="str">
        <f t="shared" si="57"/>
        <v/>
      </c>
      <c r="M1267" s="67" t="str">
        <f t="shared" si="59"/>
        <v/>
      </c>
      <c r="N1267" s="67" t="str">
        <f t="shared" si="58"/>
        <v/>
      </c>
    </row>
    <row r="1268" spans="2:14">
      <c r="B1268" s="134"/>
      <c r="C1268" s="134"/>
      <c r="D1268" s="134"/>
      <c r="E1268" s="134"/>
      <c r="F1268" s="135"/>
      <c r="G1268" s="143"/>
      <c r="L1268" s="67" t="str">
        <f t="shared" si="57"/>
        <v/>
      </c>
      <c r="M1268" s="67" t="str">
        <f t="shared" si="59"/>
        <v/>
      </c>
      <c r="N1268" s="67" t="str">
        <f t="shared" si="58"/>
        <v/>
      </c>
    </row>
    <row r="1269" spans="2:14">
      <c r="B1269" s="134"/>
      <c r="C1269" s="134"/>
      <c r="D1269" s="134"/>
      <c r="E1269" s="134"/>
      <c r="F1269" s="135"/>
      <c r="G1269" s="143"/>
      <c r="L1269" s="67" t="str">
        <f t="shared" si="57"/>
        <v/>
      </c>
      <c r="M1269" s="67" t="str">
        <f t="shared" si="59"/>
        <v/>
      </c>
      <c r="N1269" s="67" t="str">
        <f t="shared" si="58"/>
        <v/>
      </c>
    </row>
    <row r="1270" spans="2:14">
      <c r="B1270" s="134"/>
      <c r="C1270" s="134"/>
      <c r="D1270" s="134"/>
      <c r="E1270" s="134"/>
      <c r="F1270" s="135"/>
      <c r="G1270" s="143"/>
      <c r="L1270" s="67" t="str">
        <f t="shared" si="57"/>
        <v/>
      </c>
      <c r="M1270" s="67" t="str">
        <f t="shared" si="59"/>
        <v/>
      </c>
      <c r="N1270" s="67" t="str">
        <f t="shared" si="58"/>
        <v/>
      </c>
    </row>
    <row r="1271" spans="2:14">
      <c r="B1271" s="134"/>
      <c r="C1271" s="134"/>
      <c r="D1271" s="134"/>
      <c r="E1271" s="134"/>
      <c r="F1271" s="135"/>
      <c r="G1271" s="143"/>
      <c r="L1271" s="67" t="str">
        <f t="shared" si="57"/>
        <v/>
      </c>
      <c r="M1271" s="67" t="str">
        <f t="shared" si="59"/>
        <v/>
      </c>
      <c r="N1271" s="67" t="str">
        <f t="shared" si="58"/>
        <v/>
      </c>
    </row>
    <row r="1272" spans="2:14">
      <c r="B1272" s="134"/>
      <c r="C1272" s="134"/>
      <c r="D1272" s="134"/>
      <c r="E1272" s="134"/>
      <c r="F1272" s="135"/>
      <c r="G1272" s="143"/>
      <c r="L1272" s="67" t="str">
        <f t="shared" si="57"/>
        <v/>
      </c>
      <c r="M1272" s="67" t="str">
        <f t="shared" si="59"/>
        <v/>
      </c>
      <c r="N1272" s="67" t="str">
        <f t="shared" si="58"/>
        <v/>
      </c>
    </row>
    <row r="1273" spans="2:14">
      <c r="B1273" s="134"/>
      <c r="C1273" s="134"/>
      <c r="D1273" s="134"/>
      <c r="E1273" s="134"/>
      <c r="F1273" s="135"/>
      <c r="G1273" s="143"/>
      <c r="L1273" s="67" t="str">
        <f t="shared" si="57"/>
        <v/>
      </c>
      <c r="M1273" s="67" t="str">
        <f t="shared" si="59"/>
        <v/>
      </c>
      <c r="N1273" s="67" t="str">
        <f t="shared" si="58"/>
        <v/>
      </c>
    </row>
    <row r="1274" spans="2:14">
      <c r="B1274" s="134"/>
      <c r="C1274" s="134"/>
      <c r="D1274" s="134"/>
      <c r="E1274" s="134"/>
      <c r="F1274" s="135"/>
      <c r="G1274" s="143"/>
      <c r="L1274" s="67" t="str">
        <f t="shared" si="57"/>
        <v/>
      </c>
      <c r="M1274" s="67" t="str">
        <f t="shared" si="59"/>
        <v/>
      </c>
      <c r="N1274" s="67" t="str">
        <f t="shared" si="58"/>
        <v/>
      </c>
    </row>
    <row r="1275" spans="2:14">
      <c r="B1275" s="134"/>
      <c r="C1275" s="134"/>
      <c r="D1275" s="134"/>
      <c r="E1275" s="134"/>
      <c r="F1275" s="135"/>
      <c r="G1275" s="143"/>
      <c r="L1275" s="67" t="str">
        <f t="shared" si="57"/>
        <v/>
      </c>
      <c r="M1275" s="67" t="str">
        <f t="shared" si="59"/>
        <v/>
      </c>
      <c r="N1275" s="67" t="str">
        <f t="shared" si="58"/>
        <v/>
      </c>
    </row>
    <row r="1276" spans="2:14">
      <c r="B1276" s="134"/>
      <c r="C1276" s="134"/>
      <c r="D1276" s="134"/>
      <c r="E1276" s="134"/>
      <c r="F1276" s="135"/>
      <c r="G1276" s="143"/>
      <c r="L1276" s="67" t="str">
        <f t="shared" si="57"/>
        <v/>
      </c>
      <c r="M1276" s="67" t="str">
        <f t="shared" si="59"/>
        <v/>
      </c>
      <c r="N1276" s="67" t="str">
        <f t="shared" si="58"/>
        <v/>
      </c>
    </row>
    <row r="1277" spans="2:14">
      <c r="B1277" s="134"/>
      <c r="C1277" s="134"/>
      <c r="D1277" s="134"/>
      <c r="E1277" s="134"/>
      <c r="F1277" s="135"/>
      <c r="G1277" s="143"/>
      <c r="L1277" s="67" t="str">
        <f t="shared" si="57"/>
        <v/>
      </c>
      <c r="M1277" s="67" t="str">
        <f t="shared" si="59"/>
        <v/>
      </c>
      <c r="N1277" s="67" t="str">
        <f t="shared" si="58"/>
        <v/>
      </c>
    </row>
    <row r="1278" spans="2:14">
      <c r="B1278" s="134"/>
      <c r="C1278" s="134"/>
      <c r="D1278" s="134"/>
      <c r="E1278" s="134"/>
      <c r="F1278" s="135"/>
      <c r="G1278" s="143"/>
      <c r="L1278" s="67" t="str">
        <f t="shared" si="57"/>
        <v/>
      </c>
      <c r="M1278" s="67" t="str">
        <f t="shared" si="59"/>
        <v/>
      </c>
      <c r="N1278" s="67" t="str">
        <f t="shared" si="58"/>
        <v/>
      </c>
    </row>
    <row r="1279" spans="2:14">
      <c r="B1279" s="134"/>
      <c r="C1279" s="134"/>
      <c r="D1279" s="134"/>
      <c r="E1279" s="134"/>
      <c r="F1279" s="135"/>
      <c r="G1279" s="143"/>
      <c r="L1279" s="67" t="str">
        <f t="shared" si="57"/>
        <v/>
      </c>
      <c r="M1279" s="67" t="str">
        <f t="shared" si="59"/>
        <v/>
      </c>
      <c r="N1279" s="67" t="str">
        <f t="shared" si="58"/>
        <v/>
      </c>
    </row>
    <row r="1280" spans="2:14">
      <c r="B1280" s="134"/>
      <c r="C1280" s="134"/>
      <c r="D1280" s="134"/>
      <c r="E1280" s="134"/>
      <c r="F1280" s="135"/>
      <c r="G1280" s="143"/>
      <c r="L1280" s="67" t="str">
        <f t="shared" si="57"/>
        <v/>
      </c>
      <c r="M1280" s="67" t="str">
        <f t="shared" si="59"/>
        <v/>
      </c>
      <c r="N1280" s="67" t="str">
        <f t="shared" si="58"/>
        <v/>
      </c>
    </row>
    <row r="1281" spans="2:14">
      <c r="B1281" s="134"/>
      <c r="C1281" s="134"/>
      <c r="D1281" s="134"/>
      <c r="E1281" s="134"/>
      <c r="F1281" s="135"/>
      <c r="G1281" s="143"/>
      <c r="L1281" s="67" t="str">
        <f t="shared" si="57"/>
        <v/>
      </c>
      <c r="M1281" s="67" t="str">
        <f t="shared" si="59"/>
        <v/>
      </c>
      <c r="N1281" s="67" t="str">
        <f t="shared" si="58"/>
        <v/>
      </c>
    </row>
    <row r="1282" spans="2:14">
      <c r="B1282" s="134"/>
      <c r="C1282" s="134"/>
      <c r="D1282" s="134"/>
      <c r="E1282" s="134"/>
      <c r="F1282" s="135"/>
      <c r="G1282" s="143"/>
      <c r="L1282" s="67" t="str">
        <f t="shared" si="57"/>
        <v/>
      </c>
      <c r="M1282" s="67" t="str">
        <f t="shared" si="59"/>
        <v/>
      </c>
      <c r="N1282" s="67" t="str">
        <f t="shared" si="58"/>
        <v/>
      </c>
    </row>
    <row r="1283" spans="2:14">
      <c r="B1283" s="134"/>
      <c r="C1283" s="134"/>
      <c r="D1283" s="134"/>
      <c r="E1283" s="134"/>
      <c r="F1283" s="135"/>
      <c r="G1283" s="143"/>
      <c r="L1283" s="67" t="str">
        <f t="shared" ref="L1283:L1340" si="60">IF(E1283="","",LOGNORMDIST(E1283,J$10,J$11))</f>
        <v/>
      </c>
      <c r="M1283" s="67" t="str">
        <f t="shared" si="59"/>
        <v/>
      </c>
      <c r="N1283" s="67" t="str">
        <f t="shared" ref="N1283:N1346" si="61">IF(L1283="","",POWER(F1283-M1283,2) / M1283)</f>
        <v/>
      </c>
    </row>
    <row r="1284" spans="2:14">
      <c r="B1284" s="134"/>
      <c r="C1284" s="134"/>
      <c r="D1284" s="134"/>
      <c r="E1284" s="134"/>
      <c r="F1284" s="135"/>
      <c r="G1284" s="143"/>
      <c r="L1284" s="67" t="str">
        <f t="shared" si="60"/>
        <v/>
      </c>
      <c r="M1284" s="67" t="str">
        <f t="shared" ref="M1284:M1347" si="62">IF(L1284="","",(L1284-L1283)*J$3)</f>
        <v/>
      </c>
      <c r="N1284" s="67" t="str">
        <f t="shared" si="61"/>
        <v/>
      </c>
    </row>
    <row r="1285" spans="2:14">
      <c r="B1285" s="134"/>
      <c r="C1285" s="134"/>
      <c r="D1285" s="134"/>
      <c r="E1285" s="134"/>
      <c r="F1285" s="135"/>
      <c r="G1285" s="143"/>
      <c r="L1285" s="67" t="str">
        <f t="shared" si="60"/>
        <v/>
      </c>
      <c r="M1285" s="67" t="str">
        <f t="shared" si="62"/>
        <v/>
      </c>
      <c r="N1285" s="67" t="str">
        <f t="shared" si="61"/>
        <v/>
      </c>
    </row>
    <row r="1286" spans="2:14">
      <c r="B1286" s="134"/>
      <c r="C1286" s="134"/>
      <c r="D1286" s="134"/>
      <c r="E1286" s="134"/>
      <c r="F1286" s="135"/>
      <c r="G1286" s="143"/>
      <c r="L1286" s="67" t="str">
        <f t="shared" si="60"/>
        <v/>
      </c>
      <c r="M1286" s="67" t="str">
        <f t="shared" si="62"/>
        <v/>
      </c>
      <c r="N1286" s="67" t="str">
        <f t="shared" si="61"/>
        <v/>
      </c>
    </row>
    <row r="1287" spans="2:14">
      <c r="B1287" s="134"/>
      <c r="C1287" s="134"/>
      <c r="D1287" s="134"/>
      <c r="E1287" s="134"/>
      <c r="F1287" s="135"/>
      <c r="G1287" s="143"/>
      <c r="L1287" s="67" t="str">
        <f t="shared" si="60"/>
        <v/>
      </c>
      <c r="M1287" s="67" t="str">
        <f t="shared" si="62"/>
        <v/>
      </c>
      <c r="N1287" s="67" t="str">
        <f t="shared" si="61"/>
        <v/>
      </c>
    </row>
    <row r="1288" spans="2:14">
      <c r="B1288" s="134"/>
      <c r="C1288" s="134"/>
      <c r="D1288" s="134"/>
      <c r="E1288" s="134"/>
      <c r="F1288" s="135"/>
      <c r="G1288" s="143"/>
      <c r="L1288" s="67" t="str">
        <f t="shared" si="60"/>
        <v/>
      </c>
      <c r="M1288" s="67" t="str">
        <f t="shared" si="62"/>
        <v/>
      </c>
      <c r="N1288" s="67" t="str">
        <f t="shared" si="61"/>
        <v/>
      </c>
    </row>
    <row r="1289" spans="2:14">
      <c r="B1289" s="134"/>
      <c r="C1289" s="134"/>
      <c r="D1289" s="134"/>
      <c r="E1289" s="134"/>
      <c r="F1289" s="135"/>
      <c r="G1289" s="143"/>
      <c r="L1289" s="67" t="str">
        <f t="shared" si="60"/>
        <v/>
      </c>
      <c r="M1289" s="67" t="str">
        <f t="shared" si="62"/>
        <v/>
      </c>
      <c r="N1289" s="67" t="str">
        <f t="shared" si="61"/>
        <v/>
      </c>
    </row>
    <row r="1290" spans="2:14">
      <c r="B1290" s="134"/>
      <c r="C1290" s="134"/>
      <c r="D1290" s="134"/>
      <c r="E1290" s="134"/>
      <c r="F1290" s="135"/>
      <c r="G1290" s="143"/>
      <c r="L1290" s="67" t="str">
        <f t="shared" si="60"/>
        <v/>
      </c>
      <c r="M1290" s="67" t="str">
        <f t="shared" si="62"/>
        <v/>
      </c>
      <c r="N1290" s="67" t="str">
        <f t="shared" si="61"/>
        <v/>
      </c>
    </row>
    <row r="1291" spans="2:14">
      <c r="B1291" s="134"/>
      <c r="C1291" s="134"/>
      <c r="D1291" s="134"/>
      <c r="E1291" s="134"/>
      <c r="F1291" s="135"/>
      <c r="G1291" s="143"/>
      <c r="L1291" s="67" t="str">
        <f t="shared" si="60"/>
        <v/>
      </c>
      <c r="M1291" s="67" t="str">
        <f t="shared" si="62"/>
        <v/>
      </c>
      <c r="N1291" s="67" t="str">
        <f t="shared" si="61"/>
        <v/>
      </c>
    </row>
    <row r="1292" spans="2:14">
      <c r="B1292" s="134"/>
      <c r="C1292" s="134"/>
      <c r="D1292" s="134"/>
      <c r="E1292" s="134"/>
      <c r="F1292" s="135"/>
      <c r="G1292" s="143"/>
      <c r="L1292" s="67" t="str">
        <f t="shared" si="60"/>
        <v/>
      </c>
      <c r="M1292" s="67" t="str">
        <f t="shared" si="62"/>
        <v/>
      </c>
      <c r="N1292" s="67" t="str">
        <f t="shared" si="61"/>
        <v/>
      </c>
    </row>
    <row r="1293" spans="2:14">
      <c r="B1293" s="134"/>
      <c r="C1293" s="134"/>
      <c r="D1293" s="134"/>
      <c r="E1293" s="134"/>
      <c r="F1293" s="135"/>
      <c r="G1293" s="143"/>
      <c r="L1293" s="67" t="str">
        <f t="shared" si="60"/>
        <v/>
      </c>
      <c r="M1293" s="67" t="str">
        <f t="shared" si="62"/>
        <v/>
      </c>
      <c r="N1293" s="67" t="str">
        <f t="shared" si="61"/>
        <v/>
      </c>
    </row>
    <row r="1294" spans="2:14">
      <c r="B1294" s="134"/>
      <c r="C1294" s="134"/>
      <c r="D1294" s="134"/>
      <c r="E1294" s="134"/>
      <c r="F1294" s="135"/>
      <c r="G1294" s="143"/>
      <c r="L1294" s="67" t="str">
        <f t="shared" si="60"/>
        <v/>
      </c>
      <c r="M1294" s="67" t="str">
        <f t="shared" si="62"/>
        <v/>
      </c>
      <c r="N1294" s="67" t="str">
        <f t="shared" si="61"/>
        <v/>
      </c>
    </row>
    <row r="1295" spans="2:14">
      <c r="B1295" s="134"/>
      <c r="C1295" s="134"/>
      <c r="D1295" s="134"/>
      <c r="E1295" s="134"/>
      <c r="F1295" s="135"/>
      <c r="G1295" s="143"/>
      <c r="L1295" s="67" t="str">
        <f t="shared" si="60"/>
        <v/>
      </c>
      <c r="M1295" s="67" t="str">
        <f t="shared" si="62"/>
        <v/>
      </c>
      <c r="N1295" s="67" t="str">
        <f t="shared" si="61"/>
        <v/>
      </c>
    </row>
    <row r="1296" spans="2:14">
      <c r="B1296" s="134"/>
      <c r="C1296" s="134"/>
      <c r="D1296" s="134"/>
      <c r="E1296" s="134"/>
      <c r="F1296" s="135"/>
      <c r="G1296" s="143"/>
      <c r="L1296" s="67" t="str">
        <f t="shared" si="60"/>
        <v/>
      </c>
      <c r="M1296" s="67" t="str">
        <f t="shared" si="62"/>
        <v/>
      </c>
      <c r="N1296" s="67" t="str">
        <f t="shared" si="61"/>
        <v/>
      </c>
    </row>
    <row r="1297" spans="2:14">
      <c r="B1297" s="134"/>
      <c r="C1297" s="134"/>
      <c r="D1297" s="134"/>
      <c r="E1297" s="134"/>
      <c r="F1297" s="135"/>
      <c r="G1297" s="143"/>
      <c r="L1297" s="67" t="str">
        <f t="shared" si="60"/>
        <v/>
      </c>
      <c r="M1297" s="67" t="str">
        <f t="shared" si="62"/>
        <v/>
      </c>
      <c r="N1297" s="67" t="str">
        <f t="shared" si="61"/>
        <v/>
      </c>
    </row>
    <row r="1298" spans="2:14">
      <c r="B1298" s="134"/>
      <c r="C1298" s="134"/>
      <c r="D1298" s="134"/>
      <c r="E1298" s="134"/>
      <c r="F1298" s="135"/>
      <c r="G1298" s="143"/>
      <c r="L1298" s="67" t="str">
        <f t="shared" si="60"/>
        <v/>
      </c>
      <c r="M1298" s="67" t="str">
        <f t="shared" si="62"/>
        <v/>
      </c>
      <c r="N1298" s="67" t="str">
        <f t="shared" si="61"/>
        <v/>
      </c>
    </row>
    <row r="1299" spans="2:14">
      <c r="B1299" s="134"/>
      <c r="C1299" s="134"/>
      <c r="D1299" s="134"/>
      <c r="E1299" s="134"/>
      <c r="F1299" s="135"/>
      <c r="G1299" s="143"/>
      <c r="L1299" s="67" t="str">
        <f t="shared" si="60"/>
        <v/>
      </c>
      <c r="M1299" s="67" t="str">
        <f t="shared" si="62"/>
        <v/>
      </c>
      <c r="N1299" s="67" t="str">
        <f t="shared" si="61"/>
        <v/>
      </c>
    </row>
    <row r="1300" spans="2:14">
      <c r="B1300" s="134"/>
      <c r="C1300" s="134"/>
      <c r="D1300" s="134"/>
      <c r="E1300" s="134"/>
      <c r="F1300" s="135"/>
      <c r="G1300" s="143"/>
      <c r="L1300" s="67" t="str">
        <f t="shared" si="60"/>
        <v/>
      </c>
      <c r="M1300" s="67" t="str">
        <f t="shared" si="62"/>
        <v/>
      </c>
      <c r="N1300" s="67" t="str">
        <f t="shared" si="61"/>
        <v/>
      </c>
    </row>
    <row r="1301" spans="2:14">
      <c r="B1301" s="134"/>
      <c r="C1301" s="134"/>
      <c r="D1301" s="134"/>
      <c r="E1301" s="134"/>
      <c r="F1301" s="135"/>
      <c r="G1301" s="143"/>
      <c r="L1301" s="67" t="str">
        <f t="shared" si="60"/>
        <v/>
      </c>
      <c r="M1301" s="67" t="str">
        <f t="shared" si="62"/>
        <v/>
      </c>
      <c r="N1301" s="67" t="str">
        <f t="shared" si="61"/>
        <v/>
      </c>
    </row>
    <row r="1302" spans="2:14">
      <c r="B1302" s="134"/>
      <c r="C1302" s="134"/>
      <c r="D1302" s="134"/>
      <c r="E1302" s="134"/>
      <c r="F1302" s="135"/>
      <c r="G1302" s="143"/>
      <c r="L1302" s="67" t="str">
        <f t="shared" si="60"/>
        <v/>
      </c>
      <c r="M1302" s="67" t="str">
        <f t="shared" si="62"/>
        <v/>
      </c>
      <c r="N1302" s="67" t="str">
        <f t="shared" si="61"/>
        <v/>
      </c>
    </row>
    <row r="1303" spans="2:14">
      <c r="B1303" s="134"/>
      <c r="C1303" s="134"/>
      <c r="D1303" s="134"/>
      <c r="E1303" s="134"/>
      <c r="F1303" s="135"/>
      <c r="G1303" s="143"/>
      <c r="L1303" s="67" t="str">
        <f t="shared" si="60"/>
        <v/>
      </c>
      <c r="M1303" s="67" t="str">
        <f t="shared" si="62"/>
        <v/>
      </c>
      <c r="N1303" s="67" t="str">
        <f t="shared" si="61"/>
        <v/>
      </c>
    </row>
    <row r="1304" spans="2:14">
      <c r="B1304" s="134"/>
      <c r="C1304" s="134"/>
      <c r="D1304" s="134"/>
      <c r="E1304" s="134"/>
      <c r="F1304" s="135"/>
      <c r="G1304" s="143"/>
      <c r="L1304" s="67" t="str">
        <f t="shared" si="60"/>
        <v/>
      </c>
      <c r="M1304" s="67" t="str">
        <f t="shared" si="62"/>
        <v/>
      </c>
      <c r="N1304" s="67" t="str">
        <f t="shared" si="61"/>
        <v/>
      </c>
    </row>
    <row r="1305" spans="2:14">
      <c r="B1305" s="134"/>
      <c r="C1305" s="134"/>
      <c r="D1305" s="134"/>
      <c r="E1305" s="134"/>
      <c r="F1305" s="135"/>
      <c r="G1305" s="143"/>
      <c r="L1305" s="67" t="str">
        <f t="shared" si="60"/>
        <v/>
      </c>
      <c r="M1305" s="67" t="str">
        <f t="shared" si="62"/>
        <v/>
      </c>
      <c r="N1305" s="67" t="str">
        <f t="shared" si="61"/>
        <v/>
      </c>
    </row>
    <row r="1306" spans="2:14">
      <c r="B1306" s="134"/>
      <c r="C1306" s="134"/>
      <c r="D1306" s="134"/>
      <c r="E1306" s="134"/>
      <c r="F1306" s="135"/>
      <c r="G1306" s="143"/>
      <c r="L1306" s="67" t="str">
        <f t="shared" si="60"/>
        <v/>
      </c>
      <c r="M1306" s="67" t="str">
        <f t="shared" si="62"/>
        <v/>
      </c>
      <c r="N1306" s="67" t="str">
        <f t="shared" si="61"/>
        <v/>
      </c>
    </row>
    <row r="1307" spans="2:14">
      <c r="B1307" s="134"/>
      <c r="C1307" s="134"/>
      <c r="D1307" s="134"/>
      <c r="E1307" s="134"/>
      <c r="F1307" s="135"/>
      <c r="G1307" s="143"/>
      <c r="L1307" s="67" t="str">
        <f t="shared" si="60"/>
        <v/>
      </c>
      <c r="M1307" s="67" t="str">
        <f t="shared" si="62"/>
        <v/>
      </c>
      <c r="N1307" s="67" t="str">
        <f t="shared" si="61"/>
        <v/>
      </c>
    </row>
    <row r="1308" spans="2:14">
      <c r="B1308" s="134"/>
      <c r="C1308" s="134"/>
      <c r="D1308" s="134"/>
      <c r="E1308" s="134"/>
      <c r="F1308" s="135"/>
      <c r="G1308" s="143"/>
      <c r="L1308" s="67" t="str">
        <f t="shared" si="60"/>
        <v/>
      </c>
      <c r="M1308" s="67" t="str">
        <f t="shared" si="62"/>
        <v/>
      </c>
      <c r="N1308" s="67" t="str">
        <f t="shared" si="61"/>
        <v/>
      </c>
    </row>
    <row r="1309" spans="2:14">
      <c r="B1309" s="134"/>
      <c r="C1309" s="134"/>
      <c r="D1309" s="134"/>
      <c r="E1309" s="134"/>
      <c r="F1309" s="135"/>
      <c r="G1309" s="143"/>
      <c r="L1309" s="67" t="str">
        <f t="shared" si="60"/>
        <v/>
      </c>
      <c r="M1309" s="67" t="str">
        <f t="shared" si="62"/>
        <v/>
      </c>
      <c r="N1309" s="67" t="str">
        <f t="shared" si="61"/>
        <v/>
      </c>
    </row>
    <row r="1310" spans="2:14">
      <c r="B1310" s="134"/>
      <c r="C1310" s="134"/>
      <c r="D1310" s="134"/>
      <c r="E1310" s="134"/>
      <c r="F1310" s="135"/>
      <c r="G1310" s="143"/>
      <c r="L1310" s="67" t="str">
        <f t="shared" si="60"/>
        <v/>
      </c>
      <c r="M1310" s="67" t="str">
        <f t="shared" si="62"/>
        <v/>
      </c>
      <c r="N1310" s="67" t="str">
        <f t="shared" si="61"/>
        <v/>
      </c>
    </row>
    <row r="1311" spans="2:14">
      <c r="B1311" s="134"/>
      <c r="C1311" s="134"/>
      <c r="D1311" s="134"/>
      <c r="E1311" s="134"/>
      <c r="F1311" s="135"/>
      <c r="G1311" s="143"/>
      <c r="L1311" s="67" t="str">
        <f t="shared" si="60"/>
        <v/>
      </c>
      <c r="M1311" s="67" t="str">
        <f t="shared" si="62"/>
        <v/>
      </c>
      <c r="N1311" s="67" t="str">
        <f t="shared" si="61"/>
        <v/>
      </c>
    </row>
    <row r="1312" spans="2:14">
      <c r="B1312" s="134"/>
      <c r="C1312" s="134"/>
      <c r="D1312" s="134"/>
      <c r="E1312" s="134"/>
      <c r="F1312" s="135"/>
      <c r="G1312" s="143"/>
      <c r="L1312" s="67" t="str">
        <f t="shared" si="60"/>
        <v/>
      </c>
      <c r="M1312" s="67" t="str">
        <f t="shared" si="62"/>
        <v/>
      </c>
      <c r="N1312" s="67" t="str">
        <f t="shared" si="61"/>
        <v/>
      </c>
    </row>
    <row r="1313" spans="2:14">
      <c r="B1313" s="134"/>
      <c r="C1313" s="134"/>
      <c r="D1313" s="134"/>
      <c r="E1313" s="134"/>
      <c r="F1313" s="135"/>
      <c r="G1313" s="143"/>
      <c r="L1313" s="67" t="str">
        <f t="shared" si="60"/>
        <v/>
      </c>
      <c r="M1313" s="67" t="str">
        <f t="shared" si="62"/>
        <v/>
      </c>
      <c r="N1313" s="67" t="str">
        <f t="shared" si="61"/>
        <v/>
      </c>
    </row>
    <row r="1314" spans="2:14">
      <c r="B1314" s="134"/>
      <c r="C1314" s="134"/>
      <c r="D1314" s="134"/>
      <c r="E1314" s="134"/>
      <c r="F1314" s="135"/>
      <c r="G1314" s="143"/>
      <c r="L1314" s="67" t="str">
        <f t="shared" si="60"/>
        <v/>
      </c>
      <c r="M1314" s="67" t="str">
        <f t="shared" si="62"/>
        <v/>
      </c>
      <c r="N1314" s="67" t="str">
        <f t="shared" si="61"/>
        <v/>
      </c>
    </row>
    <row r="1315" spans="2:14">
      <c r="B1315" s="134"/>
      <c r="C1315" s="134"/>
      <c r="D1315" s="134"/>
      <c r="E1315" s="134"/>
      <c r="F1315" s="135"/>
      <c r="G1315" s="143"/>
      <c r="L1315" s="67" t="str">
        <f t="shared" si="60"/>
        <v/>
      </c>
      <c r="M1315" s="67" t="str">
        <f t="shared" si="62"/>
        <v/>
      </c>
      <c r="N1315" s="67" t="str">
        <f t="shared" si="61"/>
        <v/>
      </c>
    </row>
    <row r="1316" spans="2:14">
      <c r="B1316" s="134"/>
      <c r="C1316" s="134"/>
      <c r="D1316" s="134"/>
      <c r="E1316" s="134"/>
      <c r="F1316" s="135"/>
      <c r="G1316" s="143"/>
      <c r="L1316" s="67" t="str">
        <f t="shared" si="60"/>
        <v/>
      </c>
      <c r="M1316" s="67" t="str">
        <f t="shared" si="62"/>
        <v/>
      </c>
      <c r="N1316" s="67" t="str">
        <f t="shared" si="61"/>
        <v/>
      </c>
    </row>
    <row r="1317" spans="2:14">
      <c r="B1317" s="134"/>
      <c r="C1317" s="134"/>
      <c r="D1317" s="134"/>
      <c r="E1317" s="134"/>
      <c r="F1317" s="135"/>
      <c r="G1317" s="143"/>
      <c r="L1317" s="67" t="str">
        <f t="shared" si="60"/>
        <v/>
      </c>
      <c r="M1317" s="67" t="str">
        <f t="shared" si="62"/>
        <v/>
      </c>
      <c r="N1317" s="67" t="str">
        <f t="shared" si="61"/>
        <v/>
      </c>
    </row>
    <row r="1318" spans="2:14">
      <c r="B1318" s="134"/>
      <c r="C1318" s="134"/>
      <c r="D1318" s="134"/>
      <c r="E1318" s="134"/>
      <c r="F1318" s="135"/>
      <c r="G1318" s="143"/>
      <c r="L1318" s="67" t="str">
        <f t="shared" si="60"/>
        <v/>
      </c>
      <c r="M1318" s="67" t="str">
        <f t="shared" si="62"/>
        <v/>
      </c>
      <c r="N1318" s="67" t="str">
        <f t="shared" si="61"/>
        <v/>
      </c>
    </row>
    <row r="1319" spans="2:14">
      <c r="B1319" s="134"/>
      <c r="C1319" s="134"/>
      <c r="D1319" s="134"/>
      <c r="E1319" s="134"/>
      <c r="F1319" s="135"/>
      <c r="G1319" s="143"/>
      <c r="L1319" s="67" t="str">
        <f t="shared" si="60"/>
        <v/>
      </c>
      <c r="M1319" s="67" t="str">
        <f t="shared" si="62"/>
        <v/>
      </c>
      <c r="N1319" s="67" t="str">
        <f t="shared" si="61"/>
        <v/>
      </c>
    </row>
    <row r="1320" spans="2:14">
      <c r="B1320" s="134"/>
      <c r="C1320" s="134"/>
      <c r="D1320" s="134"/>
      <c r="E1320" s="134"/>
      <c r="F1320" s="135"/>
      <c r="G1320" s="143"/>
      <c r="L1320" s="67" t="str">
        <f t="shared" si="60"/>
        <v/>
      </c>
      <c r="M1320" s="67" t="str">
        <f t="shared" si="62"/>
        <v/>
      </c>
      <c r="N1320" s="67" t="str">
        <f t="shared" si="61"/>
        <v/>
      </c>
    </row>
    <row r="1321" spans="2:14">
      <c r="B1321" s="134"/>
      <c r="C1321" s="134"/>
      <c r="D1321" s="134"/>
      <c r="E1321" s="134"/>
      <c r="F1321" s="135"/>
      <c r="G1321" s="143"/>
      <c r="L1321" s="67" t="str">
        <f t="shared" si="60"/>
        <v/>
      </c>
      <c r="M1321" s="67" t="str">
        <f t="shared" si="62"/>
        <v/>
      </c>
      <c r="N1321" s="67" t="str">
        <f t="shared" si="61"/>
        <v/>
      </c>
    </row>
    <row r="1322" spans="2:14">
      <c r="B1322" s="134"/>
      <c r="C1322" s="134"/>
      <c r="D1322" s="134"/>
      <c r="E1322" s="134"/>
      <c r="F1322" s="135"/>
      <c r="G1322" s="143"/>
      <c r="L1322" s="67" t="str">
        <f t="shared" si="60"/>
        <v/>
      </c>
      <c r="M1322" s="67" t="str">
        <f t="shared" si="62"/>
        <v/>
      </c>
      <c r="N1322" s="67" t="str">
        <f t="shared" si="61"/>
        <v/>
      </c>
    </row>
    <row r="1323" spans="2:14">
      <c r="B1323" s="134"/>
      <c r="C1323" s="134"/>
      <c r="D1323" s="134"/>
      <c r="E1323" s="134"/>
      <c r="F1323" s="135"/>
      <c r="G1323" s="143"/>
      <c r="L1323" s="67" t="str">
        <f t="shared" si="60"/>
        <v/>
      </c>
      <c r="M1323" s="67" t="str">
        <f t="shared" si="62"/>
        <v/>
      </c>
      <c r="N1323" s="67" t="str">
        <f t="shared" si="61"/>
        <v/>
      </c>
    </row>
    <row r="1324" spans="2:14">
      <c r="B1324" s="134"/>
      <c r="C1324" s="134"/>
      <c r="D1324" s="134"/>
      <c r="E1324" s="134"/>
      <c r="F1324" s="135"/>
      <c r="G1324" s="143"/>
      <c r="L1324" s="67" t="str">
        <f t="shared" si="60"/>
        <v/>
      </c>
      <c r="M1324" s="67" t="str">
        <f t="shared" si="62"/>
        <v/>
      </c>
      <c r="N1324" s="67" t="str">
        <f t="shared" si="61"/>
        <v/>
      </c>
    </row>
    <row r="1325" spans="2:14">
      <c r="B1325" s="134"/>
      <c r="C1325" s="134"/>
      <c r="D1325" s="134"/>
      <c r="E1325" s="134"/>
      <c r="F1325" s="135"/>
      <c r="G1325" s="143"/>
      <c r="L1325" s="67" t="str">
        <f t="shared" si="60"/>
        <v/>
      </c>
      <c r="M1325" s="67" t="str">
        <f t="shared" si="62"/>
        <v/>
      </c>
      <c r="N1325" s="67" t="str">
        <f t="shared" si="61"/>
        <v/>
      </c>
    </row>
    <row r="1326" spans="2:14">
      <c r="B1326" s="134"/>
      <c r="C1326" s="134"/>
      <c r="D1326" s="134"/>
      <c r="E1326" s="134"/>
      <c r="F1326" s="135"/>
      <c r="G1326" s="143"/>
      <c r="L1326" s="67" t="str">
        <f t="shared" si="60"/>
        <v/>
      </c>
      <c r="M1326" s="67" t="str">
        <f t="shared" si="62"/>
        <v/>
      </c>
      <c r="N1326" s="67" t="str">
        <f t="shared" si="61"/>
        <v/>
      </c>
    </row>
    <row r="1327" spans="2:14">
      <c r="B1327" s="134"/>
      <c r="C1327" s="134"/>
      <c r="D1327" s="134"/>
      <c r="E1327" s="134"/>
      <c r="F1327" s="135"/>
      <c r="G1327" s="143"/>
      <c r="L1327" s="67" t="str">
        <f t="shared" si="60"/>
        <v/>
      </c>
      <c r="M1327" s="67" t="str">
        <f t="shared" si="62"/>
        <v/>
      </c>
      <c r="N1327" s="67" t="str">
        <f t="shared" si="61"/>
        <v/>
      </c>
    </row>
    <row r="1328" spans="2:14">
      <c r="B1328" s="134"/>
      <c r="C1328" s="134"/>
      <c r="D1328" s="134"/>
      <c r="E1328" s="134"/>
      <c r="F1328" s="135"/>
      <c r="G1328" s="143"/>
      <c r="L1328" s="67" t="str">
        <f t="shared" si="60"/>
        <v/>
      </c>
      <c r="M1328" s="67" t="str">
        <f t="shared" si="62"/>
        <v/>
      </c>
      <c r="N1328" s="67" t="str">
        <f t="shared" si="61"/>
        <v/>
      </c>
    </row>
    <row r="1329" spans="2:14">
      <c r="B1329" s="134"/>
      <c r="C1329" s="134"/>
      <c r="D1329" s="134"/>
      <c r="E1329" s="134"/>
      <c r="F1329" s="135"/>
      <c r="G1329" s="143"/>
      <c r="L1329" s="67" t="str">
        <f t="shared" si="60"/>
        <v/>
      </c>
      <c r="M1329" s="67" t="str">
        <f t="shared" si="62"/>
        <v/>
      </c>
      <c r="N1329" s="67" t="str">
        <f t="shared" si="61"/>
        <v/>
      </c>
    </row>
    <row r="1330" spans="2:14">
      <c r="B1330" s="134"/>
      <c r="C1330" s="134"/>
      <c r="D1330" s="134"/>
      <c r="E1330" s="134"/>
      <c r="F1330" s="135"/>
      <c r="G1330" s="143"/>
      <c r="L1330" s="67" t="str">
        <f t="shared" si="60"/>
        <v/>
      </c>
      <c r="M1330" s="67" t="str">
        <f t="shared" si="62"/>
        <v/>
      </c>
      <c r="N1330" s="67" t="str">
        <f t="shared" si="61"/>
        <v/>
      </c>
    </row>
    <row r="1331" spans="2:14">
      <c r="B1331" s="134"/>
      <c r="C1331" s="134"/>
      <c r="D1331" s="134"/>
      <c r="E1331" s="134"/>
      <c r="F1331" s="135"/>
      <c r="G1331" s="143"/>
      <c r="L1331" s="67" t="str">
        <f t="shared" si="60"/>
        <v/>
      </c>
      <c r="M1331" s="67" t="str">
        <f t="shared" si="62"/>
        <v/>
      </c>
      <c r="N1331" s="67" t="str">
        <f t="shared" si="61"/>
        <v/>
      </c>
    </row>
    <row r="1332" spans="2:14">
      <c r="B1332" s="134"/>
      <c r="C1332" s="134"/>
      <c r="D1332" s="134"/>
      <c r="E1332" s="134"/>
      <c r="F1332" s="135"/>
      <c r="G1332" s="143"/>
      <c r="L1332" s="67" t="str">
        <f t="shared" si="60"/>
        <v/>
      </c>
      <c r="M1332" s="67" t="str">
        <f t="shared" si="62"/>
        <v/>
      </c>
      <c r="N1332" s="67" t="str">
        <f t="shared" si="61"/>
        <v/>
      </c>
    </row>
    <row r="1333" spans="2:14">
      <c r="B1333" s="134"/>
      <c r="C1333" s="134"/>
      <c r="D1333" s="134"/>
      <c r="E1333" s="134"/>
      <c r="F1333" s="135"/>
      <c r="G1333" s="143"/>
      <c r="L1333" s="67" t="str">
        <f t="shared" si="60"/>
        <v/>
      </c>
      <c r="M1333" s="67" t="str">
        <f t="shared" si="62"/>
        <v/>
      </c>
      <c r="N1333" s="67" t="str">
        <f t="shared" si="61"/>
        <v/>
      </c>
    </row>
    <row r="1334" spans="2:14">
      <c r="B1334" s="134"/>
      <c r="C1334" s="134"/>
      <c r="D1334" s="134"/>
      <c r="E1334" s="134"/>
      <c r="F1334" s="135"/>
      <c r="G1334" s="143"/>
      <c r="L1334" s="67" t="str">
        <f t="shared" si="60"/>
        <v/>
      </c>
      <c r="M1334" s="67" t="str">
        <f t="shared" si="62"/>
        <v/>
      </c>
      <c r="N1334" s="67" t="str">
        <f t="shared" si="61"/>
        <v/>
      </c>
    </row>
    <row r="1335" spans="2:14">
      <c r="B1335" s="134"/>
      <c r="C1335" s="134"/>
      <c r="D1335" s="134"/>
      <c r="E1335" s="134"/>
      <c r="F1335" s="135"/>
      <c r="G1335" s="143"/>
      <c r="L1335" s="67" t="str">
        <f t="shared" si="60"/>
        <v/>
      </c>
      <c r="M1335" s="67" t="str">
        <f t="shared" si="62"/>
        <v/>
      </c>
      <c r="N1335" s="67" t="str">
        <f t="shared" si="61"/>
        <v/>
      </c>
    </row>
    <row r="1336" spans="2:14">
      <c r="B1336" s="134"/>
      <c r="C1336" s="134"/>
      <c r="D1336" s="134"/>
      <c r="E1336" s="134"/>
      <c r="F1336" s="135"/>
      <c r="G1336" s="143"/>
      <c r="L1336" s="67" t="str">
        <f t="shared" si="60"/>
        <v/>
      </c>
      <c r="M1336" s="67" t="str">
        <f t="shared" si="62"/>
        <v/>
      </c>
      <c r="N1336" s="67" t="str">
        <f t="shared" si="61"/>
        <v/>
      </c>
    </row>
    <row r="1337" spans="2:14">
      <c r="B1337" s="134"/>
      <c r="C1337" s="134"/>
      <c r="D1337" s="134"/>
      <c r="E1337" s="134"/>
      <c r="F1337" s="135"/>
      <c r="G1337" s="143"/>
      <c r="L1337" s="67" t="str">
        <f t="shared" si="60"/>
        <v/>
      </c>
      <c r="M1337" s="67" t="str">
        <f t="shared" si="62"/>
        <v/>
      </c>
      <c r="N1337" s="67" t="str">
        <f t="shared" si="61"/>
        <v/>
      </c>
    </row>
    <row r="1338" spans="2:14">
      <c r="B1338" s="134"/>
      <c r="C1338" s="134"/>
      <c r="D1338" s="134"/>
      <c r="E1338" s="134"/>
      <c r="F1338" s="135"/>
      <c r="G1338" s="143"/>
      <c r="L1338" s="67" t="str">
        <f t="shared" si="60"/>
        <v/>
      </c>
      <c r="M1338" s="67" t="str">
        <f t="shared" si="62"/>
        <v/>
      </c>
      <c r="N1338" s="67" t="str">
        <f t="shared" si="61"/>
        <v/>
      </c>
    </row>
    <row r="1339" spans="2:14">
      <c r="B1339" s="134"/>
      <c r="C1339" s="134"/>
      <c r="D1339" s="134"/>
      <c r="E1339" s="134"/>
      <c r="F1339" s="135"/>
      <c r="G1339" s="143"/>
      <c r="L1339" s="67" t="str">
        <f t="shared" si="60"/>
        <v/>
      </c>
      <c r="M1339" s="67" t="str">
        <f t="shared" si="62"/>
        <v/>
      </c>
      <c r="N1339" s="67" t="str">
        <f t="shared" si="61"/>
        <v/>
      </c>
    </row>
    <row r="1340" spans="2:14">
      <c r="B1340" s="134"/>
      <c r="C1340" s="134"/>
      <c r="D1340" s="134"/>
      <c r="E1340" s="134"/>
      <c r="F1340" s="135"/>
      <c r="G1340" s="143"/>
      <c r="L1340" s="67" t="str">
        <f t="shared" si="60"/>
        <v/>
      </c>
      <c r="M1340" s="67" t="str">
        <f t="shared" si="62"/>
        <v/>
      </c>
      <c r="N1340" s="67" t="str">
        <f t="shared" si="61"/>
        <v/>
      </c>
    </row>
    <row r="1341" spans="2:14">
      <c r="B1341" s="134"/>
      <c r="C1341" s="134"/>
      <c r="D1341" s="134"/>
      <c r="E1341" s="134"/>
      <c r="F1341" s="135"/>
      <c r="G1341" s="143"/>
      <c r="L1341" s="67" t="str">
        <f t="shared" ref="L1341:L1388" si="63">IF(E1341="","",NORMDIST(E1341,J$10,J$11,TRUE))</f>
        <v/>
      </c>
      <c r="M1341" s="67" t="str">
        <f t="shared" si="62"/>
        <v/>
      </c>
      <c r="N1341" s="67" t="str">
        <f t="shared" si="61"/>
        <v/>
      </c>
    </row>
    <row r="1342" spans="2:14">
      <c r="B1342" s="134"/>
      <c r="C1342" s="134"/>
      <c r="D1342" s="134"/>
      <c r="E1342" s="134"/>
      <c r="F1342" s="135"/>
      <c r="G1342" s="143"/>
      <c r="L1342" s="67" t="str">
        <f t="shared" si="63"/>
        <v/>
      </c>
      <c r="M1342" s="67" t="str">
        <f t="shared" si="62"/>
        <v/>
      </c>
      <c r="N1342" s="67" t="str">
        <f t="shared" si="61"/>
        <v/>
      </c>
    </row>
    <row r="1343" spans="2:14">
      <c r="B1343" s="134"/>
      <c r="C1343" s="134"/>
      <c r="D1343" s="134"/>
      <c r="E1343" s="134"/>
      <c r="F1343" s="135"/>
      <c r="G1343" s="143"/>
      <c r="L1343" s="67" t="str">
        <f t="shared" si="63"/>
        <v/>
      </c>
      <c r="M1343" s="67" t="str">
        <f t="shared" si="62"/>
        <v/>
      </c>
      <c r="N1343" s="67" t="str">
        <f t="shared" si="61"/>
        <v/>
      </c>
    </row>
    <row r="1344" spans="2:14">
      <c r="B1344" s="134"/>
      <c r="C1344" s="134"/>
      <c r="D1344" s="134"/>
      <c r="E1344" s="134"/>
      <c r="F1344" s="135"/>
      <c r="G1344" s="143"/>
      <c r="L1344" s="67" t="str">
        <f t="shared" si="63"/>
        <v/>
      </c>
      <c r="M1344" s="67" t="str">
        <f t="shared" si="62"/>
        <v/>
      </c>
      <c r="N1344" s="67" t="str">
        <f t="shared" si="61"/>
        <v/>
      </c>
    </row>
    <row r="1345" spans="2:14">
      <c r="B1345" s="134"/>
      <c r="C1345" s="134"/>
      <c r="D1345" s="134"/>
      <c r="E1345" s="134"/>
      <c r="F1345" s="135"/>
      <c r="G1345" s="143"/>
      <c r="L1345" s="67" t="str">
        <f t="shared" si="63"/>
        <v/>
      </c>
      <c r="M1345" s="67" t="str">
        <f t="shared" si="62"/>
        <v/>
      </c>
      <c r="N1345" s="67" t="str">
        <f t="shared" si="61"/>
        <v/>
      </c>
    </row>
    <row r="1346" spans="2:14">
      <c r="B1346" s="134"/>
      <c r="C1346" s="134"/>
      <c r="D1346" s="134"/>
      <c r="E1346" s="134"/>
      <c r="F1346" s="135"/>
      <c r="G1346" s="143"/>
      <c r="L1346" s="67" t="str">
        <f t="shared" si="63"/>
        <v/>
      </c>
      <c r="M1346" s="67" t="str">
        <f t="shared" si="62"/>
        <v/>
      </c>
      <c r="N1346" s="67" t="str">
        <f t="shared" si="61"/>
        <v/>
      </c>
    </row>
    <row r="1347" spans="2:14">
      <c r="B1347" s="134"/>
      <c r="C1347" s="134"/>
      <c r="D1347" s="134"/>
      <c r="E1347" s="134"/>
      <c r="F1347" s="135"/>
      <c r="G1347" s="143"/>
      <c r="L1347" s="67" t="str">
        <f t="shared" si="63"/>
        <v/>
      </c>
      <c r="M1347" s="67" t="str">
        <f t="shared" si="62"/>
        <v/>
      </c>
      <c r="N1347" s="67" t="str">
        <f t="shared" ref="N1347:N1386" si="64">IF(L1347="","",POWER(F1347-M1347,2) / M1347)</f>
        <v/>
      </c>
    </row>
    <row r="1348" spans="2:14">
      <c r="B1348" s="134"/>
      <c r="C1348" s="134"/>
      <c r="D1348" s="134"/>
      <c r="E1348" s="134"/>
      <c r="F1348" s="135"/>
      <c r="G1348" s="143"/>
      <c r="L1348" s="67" t="str">
        <f t="shared" si="63"/>
        <v/>
      </c>
      <c r="M1348" s="67" t="str">
        <f t="shared" ref="M1348:M1378" si="65">IF(L1348="","",(L1348-L1347)*J$3)</f>
        <v/>
      </c>
      <c r="N1348" s="67" t="str">
        <f t="shared" si="64"/>
        <v/>
      </c>
    </row>
    <row r="1349" spans="2:14">
      <c r="B1349" s="134"/>
      <c r="C1349" s="134"/>
      <c r="D1349" s="134"/>
      <c r="E1349" s="134"/>
      <c r="F1349" s="135"/>
      <c r="G1349" s="143"/>
      <c r="L1349" s="67" t="str">
        <f t="shared" si="63"/>
        <v/>
      </c>
      <c r="M1349" s="67" t="str">
        <f t="shared" si="65"/>
        <v/>
      </c>
      <c r="N1349" s="67" t="str">
        <f t="shared" si="64"/>
        <v/>
      </c>
    </row>
    <row r="1350" spans="2:14">
      <c r="B1350" s="134"/>
      <c r="C1350" s="134"/>
      <c r="D1350" s="134"/>
      <c r="E1350" s="134"/>
      <c r="F1350" s="135"/>
      <c r="G1350" s="143"/>
      <c r="L1350" s="67" t="str">
        <f t="shared" si="63"/>
        <v/>
      </c>
      <c r="M1350" s="67" t="str">
        <f t="shared" si="65"/>
        <v/>
      </c>
      <c r="N1350" s="67" t="str">
        <f t="shared" si="64"/>
        <v/>
      </c>
    </row>
    <row r="1351" spans="2:14">
      <c r="B1351" s="134"/>
      <c r="C1351" s="134"/>
      <c r="D1351" s="134"/>
      <c r="E1351" s="134"/>
      <c r="F1351" s="135"/>
      <c r="G1351" s="143"/>
      <c r="L1351" s="67" t="str">
        <f t="shared" si="63"/>
        <v/>
      </c>
      <c r="M1351" s="67" t="str">
        <f t="shared" si="65"/>
        <v/>
      </c>
      <c r="N1351" s="67" t="str">
        <f t="shared" si="64"/>
        <v/>
      </c>
    </row>
    <row r="1352" spans="2:14">
      <c r="B1352" s="134"/>
      <c r="C1352" s="134"/>
      <c r="D1352" s="134"/>
      <c r="E1352" s="134"/>
      <c r="F1352" s="135"/>
      <c r="G1352" s="143"/>
      <c r="L1352" s="67" t="str">
        <f t="shared" si="63"/>
        <v/>
      </c>
      <c r="M1352" s="67" t="str">
        <f t="shared" si="65"/>
        <v/>
      </c>
      <c r="N1352" s="67" t="str">
        <f t="shared" si="64"/>
        <v/>
      </c>
    </row>
    <row r="1353" spans="2:14">
      <c r="B1353" s="134"/>
      <c r="C1353" s="134"/>
      <c r="D1353" s="134"/>
      <c r="E1353" s="134"/>
      <c r="F1353" s="135"/>
      <c r="G1353" s="143"/>
      <c r="L1353" s="67" t="str">
        <f t="shared" si="63"/>
        <v/>
      </c>
      <c r="M1353" s="67" t="str">
        <f t="shared" si="65"/>
        <v/>
      </c>
      <c r="N1353" s="67" t="str">
        <f t="shared" si="64"/>
        <v/>
      </c>
    </row>
    <row r="1354" spans="2:14">
      <c r="B1354" s="134"/>
      <c r="C1354" s="134"/>
      <c r="D1354" s="134"/>
      <c r="E1354" s="134"/>
      <c r="F1354" s="135"/>
      <c r="G1354" s="143"/>
      <c r="L1354" s="67" t="str">
        <f t="shared" si="63"/>
        <v/>
      </c>
      <c r="M1354" s="67" t="str">
        <f t="shared" si="65"/>
        <v/>
      </c>
      <c r="N1354" s="67" t="str">
        <f t="shared" si="64"/>
        <v/>
      </c>
    </row>
    <row r="1355" spans="2:14">
      <c r="B1355" s="134"/>
      <c r="C1355" s="134"/>
      <c r="D1355" s="134"/>
      <c r="E1355" s="134"/>
      <c r="F1355" s="135"/>
      <c r="G1355" s="143"/>
      <c r="L1355" s="67" t="str">
        <f t="shared" si="63"/>
        <v/>
      </c>
      <c r="M1355" s="67" t="str">
        <f t="shared" si="65"/>
        <v/>
      </c>
      <c r="N1355" s="67" t="str">
        <f t="shared" si="64"/>
        <v/>
      </c>
    </row>
    <row r="1356" spans="2:14">
      <c r="B1356" s="134"/>
      <c r="C1356" s="134"/>
      <c r="D1356" s="134"/>
      <c r="E1356" s="134"/>
      <c r="F1356" s="135"/>
      <c r="G1356" s="143"/>
      <c r="L1356" s="67" t="str">
        <f t="shared" si="63"/>
        <v/>
      </c>
      <c r="M1356" s="67" t="str">
        <f t="shared" si="65"/>
        <v/>
      </c>
      <c r="N1356" s="67" t="str">
        <f t="shared" si="64"/>
        <v/>
      </c>
    </row>
    <row r="1357" spans="2:14">
      <c r="B1357" s="134"/>
      <c r="C1357" s="134"/>
      <c r="D1357" s="134"/>
      <c r="E1357" s="134"/>
      <c r="F1357" s="135"/>
      <c r="G1357" s="143"/>
      <c r="L1357" s="67" t="str">
        <f t="shared" si="63"/>
        <v/>
      </c>
      <c r="M1357" s="67" t="str">
        <f t="shared" si="65"/>
        <v/>
      </c>
      <c r="N1357" s="67" t="str">
        <f t="shared" si="64"/>
        <v/>
      </c>
    </row>
    <row r="1358" spans="2:14">
      <c r="B1358" s="134"/>
      <c r="C1358" s="134"/>
      <c r="D1358" s="134"/>
      <c r="E1358" s="134"/>
      <c r="F1358" s="135"/>
      <c r="G1358" s="143"/>
      <c r="L1358" s="67" t="str">
        <f t="shared" si="63"/>
        <v/>
      </c>
      <c r="M1358" s="67" t="str">
        <f t="shared" si="65"/>
        <v/>
      </c>
      <c r="N1358" s="67" t="str">
        <f t="shared" si="64"/>
        <v/>
      </c>
    </row>
    <row r="1359" spans="2:14">
      <c r="B1359" s="134"/>
      <c r="C1359" s="134"/>
      <c r="D1359" s="134"/>
      <c r="E1359" s="134"/>
      <c r="F1359" s="135"/>
      <c r="G1359" s="143"/>
      <c r="L1359" s="67" t="str">
        <f t="shared" si="63"/>
        <v/>
      </c>
      <c r="M1359" s="67" t="str">
        <f t="shared" si="65"/>
        <v/>
      </c>
      <c r="N1359" s="67" t="str">
        <f t="shared" si="64"/>
        <v/>
      </c>
    </row>
    <row r="1360" spans="2:14">
      <c r="B1360" s="134"/>
      <c r="C1360" s="134"/>
      <c r="D1360" s="134"/>
      <c r="E1360" s="134"/>
      <c r="F1360" s="135"/>
      <c r="G1360" s="143"/>
      <c r="L1360" s="67" t="str">
        <f t="shared" si="63"/>
        <v/>
      </c>
      <c r="M1360" s="67" t="str">
        <f t="shared" si="65"/>
        <v/>
      </c>
      <c r="N1360" s="67" t="str">
        <f t="shared" si="64"/>
        <v/>
      </c>
    </row>
    <row r="1361" spans="2:14">
      <c r="B1361" s="134"/>
      <c r="C1361" s="134"/>
      <c r="D1361" s="134"/>
      <c r="E1361" s="134"/>
      <c r="F1361" s="135"/>
      <c r="G1361" s="143"/>
      <c r="L1361" s="67" t="str">
        <f t="shared" si="63"/>
        <v/>
      </c>
      <c r="M1361" s="67" t="str">
        <f t="shared" si="65"/>
        <v/>
      </c>
      <c r="N1361" s="67" t="str">
        <f t="shared" si="64"/>
        <v/>
      </c>
    </row>
    <row r="1362" spans="2:14">
      <c r="B1362" s="134"/>
      <c r="C1362" s="134"/>
      <c r="D1362" s="134"/>
      <c r="E1362" s="134"/>
      <c r="F1362" s="135"/>
      <c r="G1362" s="143"/>
      <c r="L1362" s="67" t="str">
        <f t="shared" si="63"/>
        <v/>
      </c>
      <c r="M1362" s="67" t="str">
        <f t="shared" si="65"/>
        <v/>
      </c>
      <c r="N1362" s="67" t="str">
        <f t="shared" si="64"/>
        <v/>
      </c>
    </row>
    <row r="1363" spans="2:14">
      <c r="B1363" s="134"/>
      <c r="C1363" s="134"/>
      <c r="D1363" s="134"/>
      <c r="E1363" s="134"/>
      <c r="F1363" s="135"/>
      <c r="G1363" s="143"/>
      <c r="L1363" s="67" t="str">
        <f t="shared" si="63"/>
        <v/>
      </c>
      <c r="M1363" s="67" t="str">
        <f t="shared" si="65"/>
        <v/>
      </c>
      <c r="N1363" s="67" t="str">
        <f t="shared" si="64"/>
        <v/>
      </c>
    </row>
    <row r="1364" spans="2:14">
      <c r="B1364" s="134"/>
      <c r="C1364" s="134"/>
      <c r="D1364" s="134"/>
      <c r="E1364" s="134"/>
      <c r="F1364" s="135"/>
      <c r="G1364" s="143"/>
      <c r="L1364" s="67" t="str">
        <f t="shared" si="63"/>
        <v/>
      </c>
      <c r="M1364" s="67" t="str">
        <f t="shared" si="65"/>
        <v/>
      </c>
      <c r="N1364" s="67" t="str">
        <f t="shared" si="64"/>
        <v/>
      </c>
    </row>
    <row r="1365" spans="2:14">
      <c r="B1365" s="134"/>
      <c r="C1365" s="134"/>
      <c r="D1365" s="134"/>
      <c r="E1365" s="134"/>
      <c r="F1365" s="135"/>
      <c r="G1365" s="143"/>
      <c r="L1365" s="67" t="str">
        <f t="shared" si="63"/>
        <v/>
      </c>
      <c r="M1365" s="67" t="str">
        <f t="shared" si="65"/>
        <v/>
      </c>
      <c r="N1365" s="67" t="str">
        <f t="shared" si="64"/>
        <v/>
      </c>
    </row>
    <row r="1366" spans="2:14">
      <c r="B1366" s="134"/>
      <c r="C1366" s="134"/>
      <c r="D1366" s="134"/>
      <c r="E1366" s="134"/>
      <c r="F1366" s="135"/>
      <c r="G1366" s="143"/>
      <c r="L1366" s="67" t="str">
        <f t="shared" si="63"/>
        <v/>
      </c>
      <c r="M1366" s="67" t="str">
        <f t="shared" si="65"/>
        <v/>
      </c>
      <c r="N1366" s="67" t="str">
        <f t="shared" si="64"/>
        <v/>
      </c>
    </row>
    <row r="1367" spans="2:14">
      <c r="B1367" s="134"/>
      <c r="C1367" s="134"/>
      <c r="D1367" s="134"/>
      <c r="E1367" s="134"/>
      <c r="F1367" s="135"/>
      <c r="G1367" s="143"/>
      <c r="L1367" s="67" t="str">
        <f t="shared" si="63"/>
        <v/>
      </c>
      <c r="M1367" s="67" t="str">
        <f t="shared" si="65"/>
        <v/>
      </c>
      <c r="N1367" s="67" t="str">
        <f t="shared" si="64"/>
        <v/>
      </c>
    </row>
    <row r="1368" spans="2:14">
      <c r="B1368" s="134"/>
      <c r="C1368" s="134"/>
      <c r="D1368" s="134"/>
      <c r="E1368" s="134"/>
      <c r="F1368" s="135"/>
      <c r="G1368" s="143"/>
      <c r="L1368" s="67" t="str">
        <f t="shared" si="63"/>
        <v/>
      </c>
      <c r="M1368" s="67" t="str">
        <f t="shared" si="65"/>
        <v/>
      </c>
      <c r="N1368" s="67" t="str">
        <f t="shared" si="64"/>
        <v/>
      </c>
    </row>
    <row r="1369" spans="2:14">
      <c r="B1369" s="134"/>
      <c r="C1369" s="134"/>
      <c r="D1369" s="134"/>
      <c r="E1369" s="134"/>
      <c r="F1369" s="135"/>
      <c r="G1369" s="143"/>
      <c r="L1369" s="67" t="str">
        <f t="shared" si="63"/>
        <v/>
      </c>
      <c r="M1369" s="67" t="str">
        <f t="shared" si="65"/>
        <v/>
      </c>
      <c r="N1369" s="67" t="str">
        <f t="shared" si="64"/>
        <v/>
      </c>
    </row>
    <row r="1370" spans="2:14">
      <c r="B1370" s="134"/>
      <c r="C1370" s="134"/>
      <c r="D1370" s="134"/>
      <c r="E1370" s="134"/>
      <c r="F1370" s="135"/>
      <c r="G1370" s="143"/>
      <c r="L1370" s="67" t="str">
        <f t="shared" si="63"/>
        <v/>
      </c>
      <c r="M1370" s="67" t="str">
        <f t="shared" si="65"/>
        <v/>
      </c>
      <c r="N1370" s="67" t="str">
        <f t="shared" si="64"/>
        <v/>
      </c>
    </row>
    <row r="1371" spans="2:14">
      <c r="B1371" s="134"/>
      <c r="C1371" s="134"/>
      <c r="D1371" s="134"/>
      <c r="E1371" s="134"/>
      <c r="F1371" s="135"/>
      <c r="G1371" s="143"/>
      <c r="L1371" s="67" t="str">
        <f t="shared" si="63"/>
        <v/>
      </c>
      <c r="M1371" s="67" t="str">
        <f t="shared" si="65"/>
        <v/>
      </c>
      <c r="N1371" s="67" t="str">
        <f t="shared" si="64"/>
        <v/>
      </c>
    </row>
    <row r="1372" spans="2:14">
      <c r="B1372" s="134"/>
      <c r="C1372" s="134"/>
      <c r="D1372" s="134"/>
      <c r="E1372" s="134"/>
      <c r="F1372" s="135"/>
      <c r="G1372" s="143"/>
      <c r="L1372" s="67" t="str">
        <f t="shared" si="63"/>
        <v/>
      </c>
      <c r="M1372" s="67" t="str">
        <f t="shared" si="65"/>
        <v/>
      </c>
      <c r="N1372" s="67" t="str">
        <f t="shared" si="64"/>
        <v/>
      </c>
    </row>
    <row r="1373" spans="2:14">
      <c r="B1373" s="134"/>
      <c r="C1373" s="134"/>
      <c r="D1373" s="134"/>
      <c r="E1373" s="134"/>
      <c r="F1373" s="135"/>
      <c r="G1373" s="143"/>
      <c r="L1373" s="67" t="str">
        <f t="shared" si="63"/>
        <v/>
      </c>
      <c r="M1373" s="67" t="str">
        <f t="shared" si="65"/>
        <v/>
      </c>
      <c r="N1373" s="67" t="str">
        <f t="shared" si="64"/>
        <v/>
      </c>
    </row>
    <row r="1374" spans="2:14">
      <c r="B1374" s="134"/>
      <c r="C1374" s="134"/>
      <c r="D1374" s="134"/>
      <c r="E1374" s="134"/>
      <c r="F1374" s="135"/>
      <c r="G1374" s="143"/>
      <c r="L1374" s="67" t="str">
        <f t="shared" si="63"/>
        <v/>
      </c>
      <c r="M1374" s="67" t="str">
        <f t="shared" si="65"/>
        <v/>
      </c>
      <c r="N1374" s="67" t="str">
        <f t="shared" si="64"/>
        <v/>
      </c>
    </row>
    <row r="1375" spans="2:14">
      <c r="B1375" s="134"/>
      <c r="C1375" s="134"/>
      <c r="D1375" s="134"/>
      <c r="E1375" s="134"/>
      <c r="F1375" s="135"/>
      <c r="G1375" s="143"/>
      <c r="L1375" s="67" t="str">
        <f t="shared" si="63"/>
        <v/>
      </c>
      <c r="M1375" s="67" t="str">
        <f t="shared" si="65"/>
        <v/>
      </c>
      <c r="N1375" s="67" t="str">
        <f t="shared" si="64"/>
        <v/>
      </c>
    </row>
    <row r="1376" spans="2:14">
      <c r="B1376" s="134"/>
      <c r="C1376" s="134"/>
      <c r="D1376" s="134"/>
      <c r="E1376" s="134"/>
      <c r="F1376" s="135"/>
      <c r="G1376" s="143"/>
      <c r="L1376" s="67" t="str">
        <f t="shared" si="63"/>
        <v/>
      </c>
      <c r="M1376" s="67" t="str">
        <f t="shared" si="65"/>
        <v/>
      </c>
      <c r="N1376" s="67" t="str">
        <f t="shared" si="64"/>
        <v/>
      </c>
    </row>
    <row r="1377" spans="2:14">
      <c r="B1377" s="134"/>
      <c r="C1377" s="134"/>
      <c r="D1377" s="134"/>
      <c r="E1377" s="134"/>
      <c r="F1377" s="135"/>
      <c r="G1377" s="143"/>
      <c r="L1377" s="67" t="str">
        <f t="shared" si="63"/>
        <v/>
      </c>
      <c r="M1377" s="67" t="str">
        <f t="shared" si="65"/>
        <v/>
      </c>
      <c r="N1377" s="67" t="str">
        <f t="shared" si="64"/>
        <v/>
      </c>
    </row>
    <row r="1378" spans="2:14">
      <c r="B1378" s="134"/>
      <c r="C1378" s="134"/>
      <c r="D1378" s="134"/>
      <c r="E1378" s="134"/>
      <c r="F1378" s="135"/>
      <c r="G1378" s="143"/>
      <c r="L1378" s="67" t="str">
        <f t="shared" si="63"/>
        <v/>
      </c>
      <c r="M1378" s="67" t="str">
        <f t="shared" si="65"/>
        <v/>
      </c>
      <c r="N1378" s="67" t="str">
        <f t="shared" si="64"/>
        <v/>
      </c>
    </row>
    <row r="1379" spans="2:14">
      <c r="B1379" s="134"/>
      <c r="C1379" s="134"/>
      <c r="D1379" s="134"/>
      <c r="E1379" s="134"/>
      <c r="F1379" s="135"/>
      <c r="G1379" s="143"/>
      <c r="L1379" s="67" t="str">
        <f t="shared" si="63"/>
        <v/>
      </c>
      <c r="M1379" s="67" t="str">
        <f t="shared" ref="M1379:M1388" si="66">IF(L1379="","",L1379*J$3)</f>
        <v/>
      </c>
      <c r="N1379" s="67" t="str">
        <f t="shared" si="64"/>
        <v/>
      </c>
    </row>
    <row r="1380" spans="2:14">
      <c r="B1380" s="134"/>
      <c r="C1380" s="134"/>
      <c r="D1380" s="134"/>
      <c r="E1380" s="134"/>
      <c r="F1380" s="135"/>
      <c r="G1380" s="143"/>
      <c r="L1380" s="67" t="str">
        <f t="shared" si="63"/>
        <v/>
      </c>
      <c r="M1380" s="67" t="str">
        <f t="shared" si="66"/>
        <v/>
      </c>
      <c r="N1380" s="67" t="str">
        <f t="shared" si="64"/>
        <v/>
      </c>
    </row>
    <row r="1381" spans="2:14">
      <c r="B1381" s="134"/>
      <c r="C1381" s="134"/>
      <c r="D1381" s="134"/>
      <c r="E1381" s="134"/>
      <c r="F1381" s="135"/>
      <c r="G1381" s="143"/>
      <c r="L1381" s="67" t="str">
        <f t="shared" si="63"/>
        <v/>
      </c>
      <c r="M1381" s="67" t="str">
        <f t="shared" si="66"/>
        <v/>
      </c>
      <c r="N1381" s="67" t="str">
        <f t="shared" si="64"/>
        <v/>
      </c>
    </row>
    <row r="1382" spans="2:14">
      <c r="B1382" s="134"/>
      <c r="C1382" s="134"/>
      <c r="D1382" s="134"/>
      <c r="E1382" s="134"/>
      <c r="F1382" s="135"/>
      <c r="G1382" s="143"/>
      <c r="L1382" s="67" t="str">
        <f t="shared" si="63"/>
        <v/>
      </c>
      <c r="M1382" s="67" t="str">
        <f t="shared" si="66"/>
        <v/>
      </c>
      <c r="N1382" s="67" t="str">
        <f t="shared" si="64"/>
        <v/>
      </c>
    </row>
    <row r="1383" spans="2:14">
      <c r="B1383" s="134"/>
      <c r="C1383" s="134"/>
      <c r="D1383" s="134"/>
      <c r="E1383" s="134"/>
      <c r="F1383" s="135"/>
      <c r="G1383" s="143"/>
      <c r="L1383" s="67" t="str">
        <f t="shared" si="63"/>
        <v/>
      </c>
      <c r="M1383" s="67" t="str">
        <f t="shared" si="66"/>
        <v/>
      </c>
      <c r="N1383" s="67" t="str">
        <f t="shared" si="64"/>
        <v/>
      </c>
    </row>
    <row r="1384" spans="2:14">
      <c r="B1384" s="134"/>
      <c r="C1384" s="134"/>
      <c r="D1384" s="134"/>
      <c r="E1384" s="134"/>
      <c r="F1384" s="135"/>
      <c r="G1384" s="143"/>
      <c r="L1384" s="67" t="str">
        <f t="shared" si="63"/>
        <v/>
      </c>
      <c r="M1384" s="67" t="str">
        <f t="shared" si="66"/>
        <v/>
      </c>
      <c r="N1384" s="67" t="str">
        <f t="shared" si="64"/>
        <v/>
      </c>
    </row>
    <row r="1385" spans="2:14">
      <c r="B1385" s="134"/>
      <c r="C1385" s="134"/>
      <c r="D1385" s="134"/>
      <c r="E1385" s="134"/>
      <c r="F1385" s="135"/>
      <c r="G1385" s="143"/>
      <c r="L1385" s="67" t="str">
        <f t="shared" si="63"/>
        <v/>
      </c>
      <c r="M1385" s="67" t="str">
        <f t="shared" si="66"/>
        <v/>
      </c>
      <c r="N1385" s="67" t="str">
        <f t="shared" si="64"/>
        <v/>
      </c>
    </row>
    <row r="1386" spans="2:14">
      <c r="B1386" s="134"/>
      <c r="C1386" s="134"/>
      <c r="D1386" s="134"/>
      <c r="E1386" s="134"/>
      <c r="F1386" s="135"/>
      <c r="G1386" s="143"/>
      <c r="L1386" s="67" t="str">
        <f t="shared" si="63"/>
        <v/>
      </c>
      <c r="M1386" s="67" t="str">
        <f t="shared" si="66"/>
        <v/>
      </c>
      <c r="N1386" s="67" t="str">
        <f t="shared" si="64"/>
        <v/>
      </c>
    </row>
    <row r="1387" spans="2:14">
      <c r="B1387" s="134"/>
      <c r="C1387" s="134"/>
      <c r="D1387" s="134"/>
      <c r="E1387" s="134"/>
      <c r="F1387" s="135"/>
      <c r="G1387" s="143"/>
      <c r="L1387" s="67" t="str">
        <f t="shared" si="63"/>
        <v/>
      </c>
      <c r="M1387" s="67" t="str">
        <f t="shared" si="66"/>
        <v/>
      </c>
    </row>
    <row r="1388" spans="2:14">
      <c r="B1388" s="134"/>
      <c r="C1388" s="134"/>
      <c r="D1388" s="134"/>
      <c r="E1388" s="134"/>
      <c r="F1388" s="135"/>
      <c r="G1388" s="143"/>
      <c r="L1388" s="67" t="str">
        <f t="shared" si="63"/>
        <v/>
      </c>
      <c r="M1388" s="67" t="str">
        <f t="shared" si="66"/>
        <v/>
      </c>
    </row>
    <row r="1389" spans="2:14">
      <c r="B1389" s="134"/>
      <c r="C1389" s="134"/>
      <c r="D1389" s="134"/>
      <c r="E1389" s="134"/>
      <c r="F1389" s="135"/>
      <c r="G1389" s="143"/>
    </row>
    <row r="1390" spans="2:14">
      <c r="B1390" s="134"/>
      <c r="C1390" s="134"/>
      <c r="D1390" s="134"/>
      <c r="E1390" s="134"/>
      <c r="F1390" s="135"/>
      <c r="G1390" s="143"/>
    </row>
    <row r="1391" spans="2:14">
      <c r="B1391" s="134"/>
      <c r="C1391" s="134"/>
      <c r="D1391" s="134"/>
      <c r="E1391" s="134"/>
      <c r="F1391" s="135"/>
      <c r="G1391" s="143"/>
    </row>
    <row r="1392" spans="2:14">
      <c r="B1392" s="134"/>
      <c r="C1392" s="134"/>
      <c r="D1392" s="134"/>
      <c r="E1392" s="134"/>
      <c r="F1392" s="135"/>
      <c r="G1392" s="143"/>
    </row>
    <row r="1393" spans="2:7">
      <c r="B1393" s="134"/>
      <c r="C1393" s="134"/>
      <c r="D1393" s="134"/>
      <c r="E1393" s="134"/>
      <c r="F1393" s="135"/>
      <c r="G1393" s="143"/>
    </row>
    <row r="1394" spans="2:7">
      <c r="B1394" s="134"/>
      <c r="C1394" s="134"/>
      <c r="D1394" s="134"/>
      <c r="E1394" s="134"/>
      <c r="F1394" s="135"/>
      <c r="G1394" s="143"/>
    </row>
    <row r="1395" spans="2:7">
      <c r="B1395" s="134"/>
      <c r="C1395" s="134"/>
      <c r="D1395" s="134"/>
      <c r="E1395" s="134"/>
      <c r="F1395" s="135"/>
      <c r="G1395" s="143"/>
    </row>
    <row r="1396" spans="2:7">
      <c r="B1396" s="134"/>
      <c r="C1396" s="134"/>
      <c r="D1396" s="134"/>
      <c r="E1396" s="134"/>
      <c r="F1396" s="135"/>
      <c r="G1396" s="143"/>
    </row>
    <row r="1397" spans="2:7">
      <c r="B1397" s="134"/>
      <c r="C1397" s="134"/>
      <c r="D1397" s="134"/>
      <c r="E1397" s="134"/>
      <c r="F1397" s="135"/>
      <c r="G1397" s="143"/>
    </row>
    <row r="1398" spans="2:7">
      <c r="B1398" s="134"/>
      <c r="C1398" s="134"/>
      <c r="D1398" s="134"/>
      <c r="E1398" s="134"/>
      <c r="F1398" s="135"/>
      <c r="G1398" s="143"/>
    </row>
    <row r="1399" spans="2:7">
      <c r="B1399" s="134"/>
      <c r="C1399" s="134"/>
      <c r="D1399" s="134"/>
      <c r="E1399" s="134"/>
      <c r="F1399" s="135"/>
      <c r="G1399" s="143"/>
    </row>
    <row r="1400" spans="2:7">
      <c r="B1400" s="134"/>
      <c r="C1400" s="134"/>
      <c r="D1400" s="134"/>
      <c r="E1400" s="134"/>
      <c r="F1400" s="135"/>
      <c r="G1400" s="143"/>
    </row>
    <row r="1401" spans="2:7">
      <c r="B1401" s="134"/>
      <c r="C1401" s="134"/>
      <c r="D1401" s="134"/>
      <c r="E1401" s="134"/>
      <c r="F1401" s="135"/>
      <c r="G1401" s="143"/>
    </row>
    <row r="1402" spans="2:7">
      <c r="B1402" s="134"/>
      <c r="C1402" s="134"/>
      <c r="D1402" s="134"/>
      <c r="E1402" s="134"/>
      <c r="F1402" s="135"/>
      <c r="G1402" s="143"/>
    </row>
    <row r="1403" spans="2:7">
      <c r="B1403" s="134"/>
      <c r="C1403" s="134"/>
      <c r="D1403" s="134"/>
      <c r="E1403" s="134"/>
      <c r="F1403" s="135"/>
      <c r="G1403" s="143"/>
    </row>
    <row r="1404" spans="2:7">
      <c r="B1404" s="134"/>
      <c r="C1404" s="134"/>
      <c r="D1404" s="134"/>
      <c r="E1404" s="134"/>
      <c r="F1404" s="135"/>
      <c r="G1404" s="143"/>
    </row>
    <row r="1405" spans="2:7">
      <c r="B1405" s="134"/>
      <c r="C1405" s="134"/>
      <c r="D1405" s="134"/>
      <c r="E1405" s="134"/>
      <c r="F1405" s="135"/>
      <c r="G1405" s="143"/>
    </row>
    <row r="1406" spans="2:7">
      <c r="B1406" s="134"/>
      <c r="C1406" s="134"/>
      <c r="D1406" s="134"/>
      <c r="E1406" s="134"/>
      <c r="F1406" s="135"/>
      <c r="G1406" s="143"/>
    </row>
    <row r="1407" spans="2:7">
      <c r="B1407" s="134"/>
      <c r="C1407" s="134"/>
      <c r="D1407" s="134"/>
      <c r="E1407" s="134"/>
      <c r="F1407" s="135"/>
      <c r="G1407" s="143"/>
    </row>
    <row r="1408" spans="2:7">
      <c r="B1408" s="134"/>
      <c r="C1408" s="134"/>
      <c r="D1408" s="134"/>
      <c r="E1408" s="134"/>
      <c r="F1408" s="135"/>
      <c r="G1408" s="143"/>
    </row>
    <row r="1409" spans="2:7">
      <c r="B1409" s="134"/>
      <c r="C1409" s="134"/>
      <c r="D1409" s="134"/>
      <c r="E1409" s="134"/>
      <c r="F1409" s="135"/>
      <c r="G1409" s="143"/>
    </row>
    <row r="1410" spans="2:7">
      <c r="B1410" s="134"/>
      <c r="C1410" s="134"/>
      <c r="D1410" s="134"/>
      <c r="E1410" s="134"/>
      <c r="F1410" s="135"/>
      <c r="G1410" s="143"/>
    </row>
    <row r="1411" spans="2:7">
      <c r="B1411" s="134"/>
      <c r="C1411" s="134"/>
      <c r="D1411" s="134"/>
      <c r="E1411" s="134"/>
      <c r="F1411" s="135"/>
      <c r="G1411" s="143"/>
    </row>
    <row r="1412" spans="2:7">
      <c r="B1412" s="134"/>
      <c r="C1412" s="134"/>
      <c r="D1412" s="134"/>
      <c r="E1412" s="134"/>
      <c r="F1412" s="135"/>
      <c r="G1412" s="143"/>
    </row>
    <row r="1413" spans="2:7">
      <c r="B1413" s="134"/>
      <c r="C1413" s="134"/>
      <c r="D1413" s="134"/>
      <c r="E1413" s="134"/>
      <c r="F1413" s="135"/>
      <c r="G1413" s="143"/>
    </row>
    <row r="1414" spans="2:7">
      <c r="B1414" s="134"/>
      <c r="C1414" s="134"/>
      <c r="D1414" s="134"/>
      <c r="E1414" s="134"/>
      <c r="F1414" s="135"/>
      <c r="G1414" s="143"/>
    </row>
    <row r="1415" spans="2:7">
      <c r="B1415" s="134"/>
      <c r="C1415" s="134"/>
      <c r="D1415" s="134"/>
      <c r="E1415" s="134"/>
      <c r="F1415" s="135"/>
      <c r="G1415" s="143"/>
    </row>
    <row r="1416" spans="2:7">
      <c r="B1416" s="134"/>
      <c r="C1416" s="134"/>
      <c r="D1416" s="134"/>
      <c r="E1416" s="134"/>
      <c r="F1416" s="135"/>
      <c r="G1416" s="143"/>
    </row>
    <row r="1417" spans="2:7">
      <c r="B1417" s="134"/>
      <c r="C1417" s="134"/>
      <c r="D1417" s="134"/>
      <c r="E1417" s="134"/>
      <c r="F1417" s="135"/>
      <c r="G1417" s="143"/>
    </row>
    <row r="1418" spans="2:7">
      <c r="B1418" s="134"/>
      <c r="C1418" s="134"/>
      <c r="D1418" s="134"/>
      <c r="E1418" s="134"/>
      <c r="F1418" s="135"/>
      <c r="G1418" s="143"/>
    </row>
    <row r="1419" spans="2:7">
      <c r="B1419" s="134"/>
      <c r="C1419" s="134"/>
      <c r="D1419" s="134"/>
      <c r="E1419" s="134"/>
      <c r="F1419" s="135"/>
      <c r="G1419" s="143"/>
    </row>
    <row r="1420" spans="2:7">
      <c r="B1420" s="134"/>
      <c r="C1420" s="134"/>
      <c r="D1420" s="134"/>
      <c r="E1420" s="134"/>
      <c r="F1420" s="135"/>
      <c r="G1420" s="143"/>
    </row>
    <row r="1421" spans="2:7">
      <c r="B1421" s="134"/>
      <c r="C1421" s="134"/>
      <c r="D1421" s="134"/>
      <c r="E1421" s="134"/>
      <c r="F1421" s="135"/>
      <c r="G1421" s="143"/>
    </row>
    <row r="1422" spans="2:7">
      <c r="B1422" s="134"/>
      <c r="C1422" s="134"/>
      <c r="D1422" s="134"/>
      <c r="E1422" s="134"/>
      <c r="F1422" s="135"/>
      <c r="G1422" s="143"/>
    </row>
    <row r="1423" spans="2:7">
      <c r="B1423" s="134"/>
      <c r="C1423" s="134"/>
      <c r="D1423" s="134"/>
      <c r="E1423" s="134"/>
      <c r="F1423" s="135"/>
      <c r="G1423" s="143"/>
    </row>
    <row r="1424" spans="2:7">
      <c r="B1424" s="134"/>
      <c r="C1424" s="134"/>
      <c r="D1424" s="134"/>
      <c r="E1424" s="134"/>
      <c r="F1424" s="135"/>
      <c r="G1424" s="143"/>
    </row>
    <row r="1425" spans="2:7">
      <c r="B1425" s="134"/>
      <c r="C1425" s="134"/>
      <c r="D1425" s="134"/>
      <c r="E1425" s="134"/>
      <c r="F1425" s="135"/>
      <c r="G1425" s="143"/>
    </row>
    <row r="1426" spans="2:7">
      <c r="B1426" s="134"/>
      <c r="C1426" s="134"/>
      <c r="D1426" s="134"/>
      <c r="E1426" s="134"/>
      <c r="F1426" s="135"/>
      <c r="G1426" s="143"/>
    </row>
    <row r="1427" spans="2:7">
      <c r="B1427" s="134"/>
      <c r="C1427" s="134"/>
      <c r="D1427" s="134"/>
      <c r="E1427" s="134"/>
      <c r="F1427" s="135"/>
      <c r="G1427" s="143"/>
    </row>
    <row r="1428" spans="2:7">
      <c r="B1428" s="134"/>
      <c r="C1428" s="134"/>
      <c r="D1428" s="134"/>
      <c r="E1428" s="134"/>
      <c r="F1428" s="135"/>
      <c r="G1428" s="143"/>
    </row>
    <row r="1429" spans="2:7">
      <c r="B1429" s="134"/>
      <c r="C1429" s="134"/>
      <c r="D1429" s="134"/>
      <c r="E1429" s="134"/>
      <c r="F1429" s="135"/>
      <c r="G1429" s="143"/>
    </row>
    <row r="1430" spans="2:7">
      <c r="B1430" s="134"/>
      <c r="C1430" s="134"/>
      <c r="D1430" s="134"/>
      <c r="E1430" s="134"/>
      <c r="F1430" s="135"/>
      <c r="G1430" s="143"/>
    </row>
    <row r="1431" spans="2:7">
      <c r="B1431" s="134"/>
      <c r="C1431" s="134"/>
      <c r="D1431" s="134"/>
      <c r="E1431" s="134"/>
      <c r="F1431" s="135"/>
      <c r="G1431" s="143"/>
    </row>
    <row r="1432" spans="2:7">
      <c r="B1432" s="134"/>
      <c r="C1432" s="134"/>
      <c r="D1432" s="134"/>
      <c r="E1432" s="134"/>
      <c r="F1432" s="135"/>
      <c r="G1432" s="143"/>
    </row>
    <row r="1433" spans="2:7">
      <c r="B1433" s="134"/>
      <c r="C1433" s="134"/>
      <c r="D1433" s="134"/>
      <c r="E1433" s="134"/>
      <c r="F1433" s="135"/>
      <c r="G1433" s="143"/>
    </row>
    <row r="1434" spans="2:7">
      <c r="B1434" s="134"/>
      <c r="C1434" s="134"/>
      <c r="D1434" s="134"/>
      <c r="E1434" s="134"/>
      <c r="F1434" s="135"/>
      <c r="G1434" s="143"/>
    </row>
    <row r="1435" spans="2:7">
      <c r="B1435" s="134"/>
      <c r="C1435" s="134"/>
      <c r="D1435" s="134"/>
      <c r="E1435" s="134"/>
      <c r="F1435" s="135"/>
      <c r="G1435" s="143"/>
    </row>
    <row r="1436" spans="2:7">
      <c r="B1436" s="134"/>
      <c r="C1436" s="134"/>
      <c r="D1436" s="134"/>
      <c r="E1436" s="134"/>
      <c r="F1436" s="135"/>
      <c r="G1436" s="143"/>
    </row>
    <row r="1437" spans="2:7">
      <c r="B1437" s="134"/>
      <c r="C1437" s="134"/>
      <c r="D1437" s="134"/>
      <c r="E1437" s="134"/>
      <c r="F1437" s="135"/>
      <c r="G1437" s="143"/>
    </row>
    <row r="1438" spans="2:7">
      <c r="B1438" s="134"/>
      <c r="C1438" s="134"/>
      <c r="D1438" s="134"/>
      <c r="E1438" s="134"/>
      <c r="F1438" s="135"/>
      <c r="G1438" s="143"/>
    </row>
    <row r="1439" spans="2:7">
      <c r="B1439" s="134"/>
      <c r="C1439" s="134"/>
      <c r="D1439" s="134"/>
      <c r="E1439" s="134"/>
      <c r="F1439" s="135"/>
      <c r="G1439" s="143"/>
    </row>
    <row r="1440" spans="2:7">
      <c r="B1440" s="134"/>
      <c r="C1440" s="134"/>
      <c r="D1440" s="134"/>
      <c r="E1440" s="134"/>
      <c r="F1440" s="135"/>
      <c r="G1440" s="143"/>
    </row>
    <row r="1441" spans="2:7">
      <c r="B1441" s="134"/>
      <c r="C1441" s="134"/>
      <c r="D1441" s="134"/>
      <c r="E1441" s="134"/>
      <c r="F1441" s="135"/>
      <c r="G1441" s="143"/>
    </row>
    <row r="1442" spans="2:7">
      <c r="B1442" s="134"/>
      <c r="C1442" s="134"/>
      <c r="D1442" s="134"/>
      <c r="E1442" s="134"/>
      <c r="F1442" s="135"/>
      <c r="G1442" s="143"/>
    </row>
    <row r="1443" spans="2:7">
      <c r="B1443" s="134"/>
      <c r="C1443" s="134"/>
      <c r="D1443" s="134"/>
      <c r="E1443" s="134"/>
      <c r="F1443" s="135"/>
      <c r="G1443" s="143"/>
    </row>
    <row r="1444" spans="2:7">
      <c r="B1444" s="134"/>
      <c r="C1444" s="134"/>
      <c r="D1444" s="134"/>
      <c r="E1444" s="134"/>
      <c r="F1444" s="135"/>
      <c r="G1444" s="143"/>
    </row>
    <row r="1445" spans="2:7">
      <c r="B1445" s="134"/>
      <c r="C1445" s="134"/>
      <c r="D1445" s="134"/>
      <c r="E1445" s="134"/>
      <c r="F1445" s="135"/>
      <c r="G1445" s="143"/>
    </row>
    <row r="1446" spans="2:7">
      <c r="B1446" s="134"/>
      <c r="C1446" s="134"/>
      <c r="D1446" s="134"/>
      <c r="E1446" s="134"/>
      <c r="F1446" s="135"/>
      <c r="G1446" s="143"/>
    </row>
    <row r="1447" spans="2:7">
      <c r="B1447" s="134"/>
      <c r="C1447" s="134"/>
      <c r="D1447" s="134"/>
      <c r="E1447" s="134"/>
      <c r="F1447" s="135"/>
      <c r="G1447" s="143"/>
    </row>
    <row r="1448" spans="2:7">
      <c r="B1448" s="134"/>
      <c r="C1448" s="134"/>
      <c r="D1448" s="134"/>
      <c r="E1448" s="134"/>
      <c r="F1448" s="135"/>
      <c r="G1448" s="143"/>
    </row>
    <row r="1449" spans="2:7">
      <c r="B1449" s="134"/>
      <c r="C1449" s="134"/>
      <c r="D1449" s="134"/>
      <c r="E1449" s="134"/>
      <c r="F1449" s="135"/>
      <c r="G1449" s="143"/>
    </row>
    <row r="1450" spans="2:7">
      <c r="B1450" s="134"/>
      <c r="C1450" s="134"/>
      <c r="D1450" s="134"/>
      <c r="E1450" s="134"/>
      <c r="F1450" s="135"/>
      <c r="G1450" s="143"/>
    </row>
    <row r="1451" spans="2:7">
      <c r="B1451" s="134"/>
      <c r="C1451" s="134"/>
      <c r="D1451" s="134"/>
      <c r="E1451" s="134"/>
      <c r="F1451" s="135"/>
      <c r="G1451" s="143"/>
    </row>
    <row r="1452" spans="2:7">
      <c r="B1452" s="134"/>
      <c r="C1452" s="134"/>
      <c r="D1452" s="134"/>
      <c r="E1452" s="134"/>
      <c r="F1452" s="135"/>
      <c r="G1452" s="143"/>
    </row>
    <row r="1453" spans="2:7">
      <c r="B1453" s="134"/>
      <c r="C1453" s="134"/>
      <c r="D1453" s="134"/>
      <c r="E1453" s="134"/>
      <c r="F1453" s="135"/>
      <c r="G1453" s="143"/>
    </row>
    <row r="1454" spans="2:7">
      <c r="B1454" s="134"/>
      <c r="C1454" s="134"/>
      <c r="D1454" s="134"/>
      <c r="E1454" s="134"/>
      <c r="F1454" s="135"/>
      <c r="G1454" s="143"/>
    </row>
    <row r="1455" spans="2:7">
      <c r="B1455" s="134"/>
      <c r="C1455" s="134"/>
      <c r="D1455" s="134"/>
      <c r="E1455" s="134"/>
      <c r="F1455" s="135"/>
      <c r="G1455" s="143"/>
    </row>
    <row r="1456" spans="2:7">
      <c r="B1456" s="134"/>
      <c r="C1456" s="134"/>
      <c r="D1456" s="134"/>
      <c r="E1456" s="134"/>
      <c r="F1456" s="135"/>
      <c r="G1456" s="143"/>
    </row>
    <row r="1457" spans="2:7">
      <c r="B1457" s="134"/>
      <c r="C1457" s="134"/>
      <c r="D1457" s="134"/>
      <c r="E1457" s="134"/>
      <c r="F1457" s="135"/>
      <c r="G1457" s="143"/>
    </row>
    <row r="1458" spans="2:7">
      <c r="B1458" s="134"/>
      <c r="C1458" s="134"/>
      <c r="D1458" s="134"/>
      <c r="E1458" s="134"/>
      <c r="F1458" s="135"/>
      <c r="G1458" s="143"/>
    </row>
    <row r="1459" spans="2:7">
      <c r="B1459" s="134"/>
      <c r="C1459" s="134"/>
      <c r="D1459" s="134"/>
      <c r="E1459" s="134"/>
      <c r="F1459" s="135"/>
      <c r="G1459" s="143"/>
    </row>
    <row r="1460" spans="2:7">
      <c r="B1460" s="134"/>
      <c r="C1460" s="134"/>
      <c r="D1460" s="134"/>
      <c r="E1460" s="134"/>
      <c r="F1460" s="135"/>
      <c r="G1460" s="143"/>
    </row>
    <row r="1461" spans="2:7">
      <c r="B1461" s="134"/>
      <c r="C1461" s="134"/>
      <c r="D1461" s="134"/>
      <c r="E1461" s="134"/>
      <c r="F1461" s="135"/>
      <c r="G1461" s="143"/>
    </row>
    <row r="1462" spans="2:7">
      <c r="B1462" s="134"/>
      <c r="C1462" s="134"/>
      <c r="D1462" s="134"/>
      <c r="E1462" s="134"/>
      <c r="F1462" s="135"/>
      <c r="G1462" s="143"/>
    </row>
    <row r="1463" spans="2:7">
      <c r="B1463" s="134"/>
      <c r="C1463" s="134"/>
      <c r="D1463" s="134"/>
      <c r="E1463" s="134"/>
      <c r="F1463" s="135"/>
      <c r="G1463" s="143"/>
    </row>
    <row r="1464" spans="2:7">
      <c r="B1464" s="134"/>
      <c r="C1464" s="134"/>
      <c r="D1464" s="134"/>
      <c r="E1464" s="134"/>
      <c r="F1464" s="135"/>
      <c r="G1464" s="143"/>
    </row>
    <row r="1465" spans="2:7">
      <c r="B1465" s="134"/>
      <c r="C1465" s="134"/>
      <c r="D1465" s="134"/>
      <c r="E1465" s="134"/>
      <c r="F1465" s="135"/>
      <c r="G1465" s="143"/>
    </row>
    <row r="1466" spans="2:7">
      <c r="B1466" s="134"/>
      <c r="C1466" s="134"/>
      <c r="D1466" s="134"/>
      <c r="E1466" s="134"/>
      <c r="F1466" s="135"/>
      <c r="G1466" s="143"/>
    </row>
    <row r="1467" spans="2:7">
      <c r="B1467" s="134"/>
      <c r="C1467" s="134"/>
      <c r="D1467" s="134"/>
      <c r="E1467" s="134"/>
      <c r="F1467" s="135"/>
      <c r="G1467" s="143"/>
    </row>
    <row r="1468" spans="2:7">
      <c r="B1468" s="134"/>
      <c r="C1468" s="134"/>
      <c r="D1468" s="134"/>
      <c r="E1468" s="134"/>
      <c r="F1468" s="135"/>
      <c r="G1468" s="143"/>
    </row>
    <row r="1469" spans="2:7">
      <c r="B1469" s="134"/>
      <c r="C1469" s="134"/>
      <c r="D1469" s="134"/>
      <c r="E1469" s="134"/>
      <c r="F1469" s="135"/>
      <c r="G1469" s="143"/>
    </row>
    <row r="1470" spans="2:7">
      <c r="B1470" s="134"/>
      <c r="C1470" s="134"/>
      <c r="D1470" s="134"/>
      <c r="E1470" s="134"/>
      <c r="F1470" s="135"/>
      <c r="G1470" s="143"/>
    </row>
    <row r="1471" spans="2:7">
      <c r="B1471" s="134"/>
      <c r="C1471" s="134"/>
      <c r="D1471" s="134"/>
      <c r="E1471" s="134"/>
      <c r="F1471" s="135"/>
      <c r="G1471" s="143"/>
    </row>
    <row r="1472" spans="2:7">
      <c r="B1472" s="134"/>
      <c r="C1472" s="134"/>
      <c r="D1472" s="134"/>
      <c r="E1472" s="134"/>
      <c r="F1472" s="135"/>
      <c r="G1472" s="143"/>
    </row>
    <row r="1473" spans="2:7">
      <c r="B1473" s="134"/>
      <c r="C1473" s="134"/>
      <c r="D1473" s="134"/>
      <c r="E1473" s="134"/>
      <c r="F1473" s="135"/>
      <c r="G1473" s="143"/>
    </row>
    <row r="1474" spans="2:7">
      <c r="B1474" s="134"/>
      <c r="C1474" s="134"/>
      <c r="D1474" s="134"/>
      <c r="E1474" s="134"/>
      <c r="F1474" s="135"/>
      <c r="G1474" s="143"/>
    </row>
    <row r="1475" spans="2:7">
      <c r="B1475" s="134"/>
      <c r="C1475" s="134"/>
      <c r="D1475" s="134"/>
      <c r="E1475" s="134"/>
      <c r="F1475" s="135"/>
      <c r="G1475" s="143"/>
    </row>
    <row r="1476" spans="2:7">
      <c r="B1476" s="134"/>
      <c r="C1476" s="134"/>
      <c r="D1476" s="134"/>
      <c r="E1476" s="134"/>
      <c r="F1476" s="135"/>
      <c r="G1476" s="143"/>
    </row>
    <row r="1477" spans="2:7">
      <c r="B1477" s="134"/>
      <c r="C1477" s="134"/>
      <c r="D1477" s="134"/>
      <c r="E1477" s="134"/>
      <c r="F1477" s="135"/>
      <c r="G1477" s="143"/>
    </row>
    <row r="1478" spans="2:7">
      <c r="B1478" s="134"/>
      <c r="C1478" s="134"/>
      <c r="D1478" s="134"/>
      <c r="E1478" s="134"/>
      <c r="F1478" s="135"/>
      <c r="G1478" s="143"/>
    </row>
    <row r="1479" spans="2:7">
      <c r="B1479" s="134"/>
      <c r="C1479" s="134"/>
      <c r="D1479" s="134"/>
      <c r="E1479" s="134"/>
      <c r="F1479" s="135"/>
      <c r="G1479" s="143"/>
    </row>
    <row r="1480" spans="2:7">
      <c r="B1480" s="134"/>
      <c r="C1480" s="134"/>
      <c r="D1480" s="134"/>
      <c r="E1480" s="134"/>
      <c r="F1480" s="135"/>
      <c r="G1480" s="143"/>
    </row>
    <row r="1481" spans="2:7">
      <c r="B1481" s="134"/>
      <c r="C1481" s="134"/>
      <c r="D1481" s="134"/>
      <c r="E1481" s="134"/>
      <c r="F1481" s="135"/>
      <c r="G1481" s="143"/>
    </row>
    <row r="1482" spans="2:7">
      <c r="B1482" s="134"/>
      <c r="C1482" s="134"/>
      <c r="D1482" s="134"/>
      <c r="E1482" s="134"/>
      <c r="F1482" s="135"/>
      <c r="G1482" s="143"/>
    </row>
    <row r="1483" spans="2:7">
      <c r="B1483" s="134"/>
      <c r="C1483" s="134"/>
      <c r="D1483" s="134"/>
      <c r="E1483" s="134"/>
      <c r="F1483" s="135"/>
      <c r="G1483" s="143"/>
    </row>
    <row r="1484" spans="2:7">
      <c r="B1484" s="134"/>
      <c r="C1484" s="134"/>
      <c r="D1484" s="134"/>
      <c r="E1484" s="134"/>
      <c r="F1484" s="135"/>
      <c r="G1484" s="143"/>
    </row>
    <row r="1485" spans="2:7">
      <c r="B1485" s="134"/>
      <c r="C1485" s="134"/>
      <c r="D1485" s="134"/>
      <c r="E1485" s="134"/>
      <c r="F1485" s="135"/>
      <c r="G1485" s="143"/>
    </row>
    <row r="1486" spans="2:7">
      <c r="B1486" s="134"/>
      <c r="C1486" s="134"/>
      <c r="D1486" s="134"/>
      <c r="E1486" s="134"/>
      <c r="F1486" s="135"/>
      <c r="G1486" s="143"/>
    </row>
    <row r="1487" spans="2:7">
      <c r="B1487" s="134"/>
      <c r="C1487" s="134"/>
      <c r="D1487" s="134"/>
      <c r="E1487" s="134"/>
      <c r="F1487" s="135"/>
      <c r="G1487" s="143"/>
    </row>
    <row r="1488" spans="2:7">
      <c r="B1488" s="134"/>
      <c r="C1488" s="134"/>
      <c r="D1488" s="134"/>
      <c r="E1488" s="134"/>
      <c r="F1488" s="135"/>
      <c r="G1488" s="143"/>
    </row>
    <row r="1489" spans="2:7">
      <c r="B1489" s="134"/>
      <c r="C1489" s="134"/>
      <c r="D1489" s="134"/>
      <c r="E1489" s="134"/>
      <c r="F1489" s="135"/>
      <c r="G1489" s="143"/>
    </row>
    <row r="1490" spans="2:7">
      <c r="B1490" s="134"/>
      <c r="C1490" s="134"/>
      <c r="D1490" s="134"/>
      <c r="E1490" s="134"/>
      <c r="F1490" s="135"/>
      <c r="G1490" s="143"/>
    </row>
    <row r="1491" spans="2:7">
      <c r="B1491" s="134"/>
      <c r="C1491" s="134"/>
      <c r="D1491" s="134"/>
      <c r="E1491" s="134"/>
      <c r="F1491" s="135"/>
      <c r="G1491" s="143"/>
    </row>
    <row r="1492" spans="2:7">
      <c r="B1492" s="134"/>
      <c r="C1492" s="134"/>
      <c r="D1492" s="134"/>
      <c r="E1492" s="134"/>
      <c r="F1492" s="135"/>
      <c r="G1492" s="143"/>
    </row>
    <row r="1493" spans="2:7">
      <c r="B1493" s="134"/>
      <c r="C1493" s="134"/>
      <c r="D1493" s="134"/>
      <c r="E1493" s="134"/>
      <c r="F1493" s="135"/>
      <c r="G1493" s="143"/>
    </row>
    <row r="1494" spans="2:7">
      <c r="B1494" s="134"/>
      <c r="C1494" s="134"/>
      <c r="D1494" s="134"/>
      <c r="E1494" s="134"/>
      <c r="F1494" s="135"/>
      <c r="G1494" s="143"/>
    </row>
    <row r="1495" spans="2:7">
      <c r="B1495" s="134"/>
      <c r="C1495" s="134"/>
      <c r="D1495" s="134"/>
      <c r="E1495" s="134"/>
      <c r="F1495" s="135"/>
      <c r="G1495" s="143"/>
    </row>
    <row r="1496" spans="2:7">
      <c r="B1496" s="134"/>
      <c r="C1496" s="134"/>
      <c r="D1496" s="134"/>
      <c r="E1496" s="134"/>
      <c r="F1496" s="135"/>
      <c r="G1496" s="143"/>
    </row>
    <row r="1497" spans="2:7">
      <c r="B1497" s="134"/>
      <c r="C1497" s="134"/>
      <c r="D1497" s="134"/>
      <c r="E1497" s="134"/>
      <c r="F1497" s="135"/>
      <c r="G1497" s="143"/>
    </row>
    <row r="1498" spans="2:7">
      <c r="B1498" s="134"/>
      <c r="C1498" s="134"/>
      <c r="D1498" s="134"/>
      <c r="E1498" s="134"/>
      <c r="F1498" s="135"/>
      <c r="G1498" s="143"/>
    </row>
    <row r="1499" spans="2:7">
      <c r="B1499" s="134"/>
      <c r="C1499" s="134"/>
      <c r="D1499" s="134"/>
      <c r="E1499" s="134"/>
      <c r="F1499" s="135"/>
      <c r="G1499" s="143"/>
    </row>
    <row r="1500" spans="2:7">
      <c r="B1500" s="134"/>
      <c r="C1500" s="134"/>
      <c r="D1500" s="134"/>
      <c r="E1500" s="134"/>
      <c r="F1500" s="135"/>
      <c r="G1500" s="143"/>
    </row>
    <row r="1501" spans="2:7">
      <c r="B1501" s="134"/>
      <c r="C1501" s="134"/>
      <c r="D1501" s="134"/>
      <c r="E1501" s="134"/>
      <c r="F1501" s="135"/>
      <c r="G1501" s="143"/>
    </row>
    <row r="1502" spans="2:7">
      <c r="B1502" s="134"/>
      <c r="C1502" s="134"/>
      <c r="D1502" s="134"/>
      <c r="E1502" s="134"/>
      <c r="F1502" s="135"/>
      <c r="G1502" s="143"/>
    </row>
    <row r="1503" spans="2:7">
      <c r="B1503" s="134"/>
      <c r="C1503" s="134"/>
      <c r="D1503" s="134"/>
      <c r="E1503" s="134"/>
      <c r="F1503" s="135"/>
      <c r="G1503" s="143"/>
    </row>
    <row r="1504" spans="2:7">
      <c r="B1504" s="134"/>
      <c r="C1504" s="134"/>
      <c r="D1504" s="134"/>
      <c r="E1504" s="134"/>
      <c r="F1504" s="135"/>
      <c r="G1504" s="143"/>
    </row>
    <row r="1505" spans="2:7">
      <c r="B1505" s="134"/>
      <c r="C1505" s="134"/>
      <c r="D1505" s="134"/>
      <c r="E1505" s="134"/>
      <c r="F1505" s="135"/>
      <c r="G1505" s="143"/>
    </row>
    <row r="1506" spans="2:7">
      <c r="B1506" s="134"/>
      <c r="C1506" s="134"/>
      <c r="D1506" s="134"/>
      <c r="E1506" s="134"/>
      <c r="F1506" s="135"/>
      <c r="G1506" s="143"/>
    </row>
    <row r="1507" spans="2:7">
      <c r="B1507" s="134"/>
      <c r="C1507" s="134"/>
      <c r="D1507" s="134"/>
      <c r="E1507" s="134"/>
      <c r="F1507" s="135"/>
      <c r="G1507" s="143"/>
    </row>
    <row r="1508" spans="2:7">
      <c r="B1508" s="134"/>
      <c r="C1508" s="134"/>
      <c r="D1508" s="134"/>
      <c r="E1508" s="134"/>
      <c r="F1508" s="135"/>
      <c r="G1508" s="143"/>
    </row>
    <row r="1509" spans="2:7">
      <c r="B1509" s="134"/>
      <c r="C1509" s="134"/>
      <c r="D1509" s="134"/>
      <c r="E1509" s="134"/>
      <c r="F1509" s="135"/>
      <c r="G1509" s="143"/>
    </row>
    <row r="1510" spans="2:7">
      <c r="B1510" s="134"/>
      <c r="C1510" s="134"/>
      <c r="D1510" s="134"/>
      <c r="E1510" s="134"/>
      <c r="F1510" s="135"/>
      <c r="G1510" s="143"/>
    </row>
    <row r="1511" spans="2:7">
      <c r="B1511" s="134"/>
      <c r="C1511" s="134"/>
      <c r="D1511" s="134"/>
      <c r="E1511" s="134"/>
      <c r="F1511" s="135"/>
      <c r="G1511" s="143"/>
    </row>
    <row r="1512" spans="2:7">
      <c r="B1512" s="134"/>
      <c r="C1512" s="134"/>
      <c r="D1512" s="134"/>
      <c r="E1512" s="134"/>
      <c r="F1512" s="135"/>
      <c r="G1512" s="143"/>
    </row>
    <row r="1513" spans="2:7">
      <c r="B1513" s="134"/>
      <c r="C1513" s="134"/>
      <c r="D1513" s="134"/>
      <c r="E1513" s="134"/>
      <c r="F1513" s="135"/>
      <c r="G1513" s="143"/>
    </row>
    <row r="1514" spans="2:7">
      <c r="B1514" s="134"/>
      <c r="C1514" s="134"/>
      <c r="D1514" s="134"/>
      <c r="E1514" s="134"/>
      <c r="F1514" s="135"/>
      <c r="G1514" s="143"/>
    </row>
    <row r="1515" spans="2:7">
      <c r="B1515" s="134"/>
      <c r="C1515" s="134"/>
      <c r="D1515" s="134"/>
      <c r="E1515" s="134"/>
      <c r="F1515" s="135"/>
      <c r="G1515" s="143"/>
    </row>
    <row r="1516" spans="2:7">
      <c r="B1516" s="134"/>
      <c r="C1516" s="134"/>
      <c r="D1516" s="134"/>
      <c r="E1516" s="134"/>
      <c r="F1516" s="135"/>
      <c r="G1516" s="143"/>
    </row>
    <row r="1517" spans="2:7">
      <c r="B1517" s="134"/>
      <c r="C1517" s="134"/>
      <c r="D1517" s="134"/>
      <c r="E1517" s="134"/>
      <c r="F1517" s="135"/>
      <c r="G1517" s="143"/>
    </row>
    <row r="1518" spans="2:7">
      <c r="B1518" s="134"/>
      <c r="C1518" s="134"/>
      <c r="D1518" s="134"/>
      <c r="E1518" s="134"/>
      <c r="F1518" s="135"/>
      <c r="G1518" s="143"/>
    </row>
    <row r="1519" spans="2:7">
      <c r="B1519" s="134"/>
      <c r="C1519" s="134"/>
      <c r="D1519" s="134"/>
      <c r="E1519" s="134"/>
      <c r="F1519" s="135"/>
      <c r="G1519" s="143"/>
    </row>
    <row r="1520" spans="2:7">
      <c r="B1520" s="134"/>
      <c r="C1520" s="134"/>
      <c r="D1520" s="134"/>
      <c r="E1520" s="134"/>
      <c r="F1520" s="135"/>
      <c r="G1520" s="143"/>
    </row>
    <row r="1521" spans="2:7">
      <c r="B1521" s="134"/>
      <c r="C1521" s="134"/>
      <c r="D1521" s="134"/>
      <c r="E1521" s="134"/>
      <c r="F1521" s="135"/>
      <c r="G1521" s="143"/>
    </row>
    <row r="1522" spans="2:7">
      <c r="B1522" s="134"/>
      <c r="C1522" s="134"/>
      <c r="D1522" s="134"/>
      <c r="E1522" s="134"/>
      <c r="F1522" s="135"/>
      <c r="G1522" s="143"/>
    </row>
    <row r="1523" spans="2:7">
      <c r="B1523" s="134"/>
      <c r="C1523" s="134"/>
      <c r="D1523" s="134"/>
      <c r="E1523" s="134"/>
      <c r="F1523" s="135"/>
      <c r="G1523" s="143"/>
    </row>
    <row r="1524" spans="2:7">
      <c r="B1524" s="134"/>
      <c r="C1524" s="134"/>
      <c r="D1524" s="134"/>
      <c r="E1524" s="134"/>
      <c r="F1524" s="135"/>
      <c r="G1524" s="143"/>
    </row>
    <row r="1525" spans="2:7">
      <c r="B1525" s="134"/>
      <c r="C1525" s="134"/>
      <c r="D1525" s="134"/>
      <c r="E1525" s="134"/>
      <c r="F1525" s="135"/>
      <c r="G1525" s="143"/>
    </row>
    <row r="1526" spans="2:7">
      <c r="B1526" s="134"/>
      <c r="C1526" s="134"/>
      <c r="D1526" s="134"/>
      <c r="E1526" s="134"/>
      <c r="F1526" s="135"/>
      <c r="G1526" s="143"/>
    </row>
    <row r="1527" spans="2:7">
      <c r="B1527" s="134"/>
      <c r="C1527" s="134"/>
      <c r="D1527" s="134"/>
      <c r="E1527" s="134"/>
      <c r="F1527" s="135"/>
      <c r="G1527" s="143"/>
    </row>
    <row r="1528" spans="2:7">
      <c r="B1528" s="134"/>
      <c r="C1528" s="134"/>
      <c r="D1528" s="134"/>
      <c r="E1528" s="134"/>
      <c r="F1528" s="135"/>
      <c r="G1528" s="143"/>
    </row>
    <row r="1529" spans="2:7">
      <c r="B1529" s="134"/>
      <c r="C1529" s="134"/>
      <c r="D1529" s="134"/>
      <c r="E1529" s="134"/>
      <c r="F1529" s="135"/>
      <c r="G1529" s="143"/>
    </row>
    <row r="1530" spans="2:7">
      <c r="B1530" s="134"/>
      <c r="C1530" s="134"/>
      <c r="D1530" s="134"/>
      <c r="E1530" s="134"/>
      <c r="F1530" s="135"/>
      <c r="G1530" s="143"/>
    </row>
    <row r="1531" spans="2:7">
      <c r="B1531" s="134"/>
      <c r="C1531" s="134"/>
      <c r="D1531" s="134"/>
      <c r="E1531" s="134"/>
      <c r="F1531" s="135"/>
      <c r="G1531" s="143"/>
    </row>
    <row r="1532" spans="2:7">
      <c r="B1532" s="134"/>
      <c r="C1532" s="134"/>
      <c r="D1532" s="134"/>
      <c r="E1532" s="134"/>
      <c r="F1532" s="135"/>
      <c r="G1532" s="143"/>
    </row>
    <row r="1533" spans="2:7">
      <c r="B1533" s="134"/>
      <c r="C1533" s="134"/>
      <c r="D1533" s="134"/>
      <c r="E1533" s="134"/>
      <c r="F1533" s="135"/>
      <c r="G1533" s="143"/>
    </row>
    <row r="1534" spans="2:7">
      <c r="B1534" s="134"/>
      <c r="C1534" s="134"/>
      <c r="D1534" s="134"/>
      <c r="E1534" s="134"/>
      <c r="F1534" s="135"/>
      <c r="G1534" s="143"/>
    </row>
    <row r="1535" spans="2:7">
      <c r="B1535" s="134"/>
      <c r="C1535" s="134"/>
      <c r="D1535" s="134"/>
      <c r="E1535" s="134"/>
      <c r="F1535" s="135"/>
      <c r="G1535" s="143"/>
    </row>
    <row r="1536" spans="2:7">
      <c r="B1536" s="134"/>
      <c r="C1536" s="134"/>
      <c r="D1536" s="134"/>
      <c r="E1536" s="134"/>
      <c r="F1536" s="135"/>
      <c r="G1536" s="143"/>
    </row>
    <row r="1537" spans="2:7">
      <c r="B1537" s="134"/>
      <c r="C1537" s="134"/>
      <c r="D1537" s="134"/>
      <c r="E1537" s="134"/>
      <c r="F1537" s="135"/>
      <c r="G1537" s="143"/>
    </row>
    <row r="1538" spans="2:7">
      <c r="B1538" s="134"/>
      <c r="C1538" s="134"/>
      <c r="D1538" s="134"/>
      <c r="E1538" s="134"/>
      <c r="F1538" s="135"/>
      <c r="G1538" s="143"/>
    </row>
    <row r="1539" spans="2:7">
      <c r="B1539" s="134"/>
      <c r="C1539" s="134"/>
      <c r="D1539" s="134"/>
      <c r="E1539" s="134"/>
      <c r="F1539" s="135"/>
      <c r="G1539" s="143"/>
    </row>
    <row r="1540" spans="2:7">
      <c r="B1540" s="134"/>
      <c r="C1540" s="134"/>
      <c r="D1540" s="134"/>
      <c r="E1540" s="134"/>
      <c r="F1540" s="135"/>
      <c r="G1540" s="143"/>
    </row>
    <row r="1541" spans="2:7">
      <c r="B1541" s="134"/>
      <c r="C1541" s="134"/>
      <c r="D1541" s="134"/>
      <c r="E1541" s="134"/>
      <c r="F1541" s="135"/>
      <c r="G1541" s="143"/>
    </row>
    <row r="1542" spans="2:7">
      <c r="B1542" s="134"/>
      <c r="C1542" s="134"/>
      <c r="D1542" s="134"/>
      <c r="E1542" s="134"/>
      <c r="F1542" s="135"/>
      <c r="G1542" s="143"/>
    </row>
    <row r="1543" spans="2:7">
      <c r="B1543" s="134"/>
      <c r="C1543" s="134"/>
      <c r="D1543" s="134"/>
      <c r="E1543" s="134"/>
      <c r="F1543" s="135"/>
      <c r="G1543" s="143"/>
    </row>
    <row r="1544" spans="2:7">
      <c r="B1544" s="134"/>
      <c r="C1544" s="134"/>
      <c r="D1544" s="134"/>
      <c r="E1544" s="134"/>
      <c r="F1544" s="135"/>
      <c r="G1544" s="143"/>
    </row>
    <row r="1545" spans="2:7">
      <c r="B1545" s="134"/>
      <c r="C1545" s="134"/>
      <c r="D1545" s="134"/>
      <c r="E1545" s="134"/>
      <c r="F1545" s="135"/>
      <c r="G1545" s="143"/>
    </row>
    <row r="1546" spans="2:7">
      <c r="B1546" s="134"/>
      <c r="C1546" s="134"/>
      <c r="D1546" s="134"/>
      <c r="E1546" s="134"/>
      <c r="F1546" s="135"/>
      <c r="G1546" s="143"/>
    </row>
    <row r="1547" spans="2:7">
      <c r="B1547" s="134"/>
      <c r="C1547" s="134"/>
      <c r="D1547" s="134"/>
      <c r="E1547" s="134"/>
      <c r="F1547" s="135"/>
      <c r="G1547" s="143"/>
    </row>
    <row r="1548" spans="2:7">
      <c r="B1548" s="134"/>
      <c r="C1548" s="134"/>
      <c r="D1548" s="134"/>
      <c r="E1548" s="134"/>
      <c r="F1548" s="135"/>
      <c r="G1548" s="143"/>
    </row>
    <row r="1549" spans="2:7">
      <c r="B1549" s="134"/>
      <c r="C1549" s="134"/>
      <c r="D1549" s="134"/>
      <c r="E1549" s="134"/>
      <c r="F1549" s="135"/>
      <c r="G1549" s="143"/>
    </row>
    <row r="1550" spans="2:7">
      <c r="B1550" s="134"/>
      <c r="C1550" s="134"/>
      <c r="D1550" s="134"/>
      <c r="E1550" s="134"/>
      <c r="F1550" s="135"/>
      <c r="G1550" s="143"/>
    </row>
    <row r="1551" spans="2:7">
      <c r="B1551" s="134"/>
      <c r="C1551" s="134"/>
      <c r="D1551" s="134"/>
      <c r="E1551" s="134"/>
      <c r="F1551" s="135"/>
      <c r="G1551" s="143"/>
    </row>
    <row r="1552" spans="2:7">
      <c r="B1552" s="134"/>
      <c r="C1552" s="134"/>
      <c r="D1552" s="134"/>
      <c r="E1552" s="134"/>
      <c r="F1552" s="135"/>
      <c r="G1552" s="143"/>
    </row>
    <row r="1553" spans="2:7">
      <c r="B1553" s="134"/>
      <c r="C1553" s="134"/>
      <c r="D1553" s="134"/>
      <c r="E1553" s="134"/>
      <c r="F1553" s="135"/>
      <c r="G1553" s="143"/>
    </row>
    <row r="1554" spans="2:7">
      <c r="B1554" s="134"/>
      <c r="C1554" s="134"/>
      <c r="D1554" s="134"/>
      <c r="E1554" s="134"/>
      <c r="F1554" s="135"/>
      <c r="G1554" s="143"/>
    </row>
    <row r="1555" spans="2:7">
      <c r="B1555" s="134"/>
      <c r="C1555" s="134"/>
      <c r="D1555" s="134"/>
      <c r="E1555" s="134"/>
      <c r="F1555" s="135"/>
      <c r="G1555" s="143"/>
    </row>
    <row r="1556" spans="2:7">
      <c r="B1556" s="134"/>
      <c r="C1556" s="134"/>
      <c r="D1556" s="134"/>
      <c r="E1556" s="134"/>
      <c r="F1556" s="135"/>
      <c r="G1556" s="143"/>
    </row>
    <row r="1557" spans="2:7">
      <c r="B1557" s="134"/>
      <c r="C1557" s="134"/>
      <c r="D1557" s="134"/>
      <c r="E1557" s="134"/>
      <c r="F1557" s="135"/>
      <c r="G1557" s="143"/>
    </row>
    <row r="1558" spans="2:7">
      <c r="B1558" s="134"/>
      <c r="C1558" s="134"/>
      <c r="D1558" s="134"/>
      <c r="E1558" s="134"/>
      <c r="F1558" s="135"/>
      <c r="G1558" s="143"/>
    </row>
    <row r="1559" spans="2:7">
      <c r="B1559" s="134"/>
      <c r="C1559" s="134"/>
      <c r="D1559" s="134"/>
      <c r="E1559" s="134"/>
      <c r="F1559" s="135"/>
      <c r="G1559" s="143"/>
    </row>
    <row r="1560" spans="2:7">
      <c r="B1560" s="134"/>
      <c r="C1560" s="134"/>
      <c r="D1560" s="134"/>
      <c r="E1560" s="134"/>
      <c r="F1560" s="135"/>
      <c r="G1560" s="143"/>
    </row>
    <row r="1561" spans="2:7">
      <c r="B1561" s="134"/>
      <c r="C1561" s="134"/>
      <c r="D1561" s="134"/>
      <c r="E1561" s="134"/>
      <c r="F1561" s="135"/>
      <c r="G1561" s="143"/>
    </row>
    <row r="1562" spans="2:7">
      <c r="B1562" s="134"/>
      <c r="C1562" s="134"/>
      <c r="D1562" s="134"/>
      <c r="E1562" s="134"/>
      <c r="F1562" s="135"/>
      <c r="G1562" s="143"/>
    </row>
    <row r="1563" spans="2:7">
      <c r="B1563" s="134"/>
      <c r="C1563" s="134"/>
      <c r="D1563" s="134"/>
      <c r="E1563" s="134"/>
      <c r="F1563" s="135"/>
      <c r="G1563" s="143"/>
    </row>
    <row r="1564" spans="2:7">
      <c r="B1564" s="134"/>
      <c r="C1564" s="134"/>
      <c r="D1564" s="134"/>
      <c r="E1564" s="134"/>
      <c r="F1564" s="135"/>
      <c r="G1564" s="143"/>
    </row>
    <row r="1565" spans="2:7">
      <c r="B1565" s="134"/>
      <c r="C1565" s="134"/>
      <c r="D1565" s="134"/>
      <c r="E1565" s="134"/>
      <c r="F1565" s="135"/>
      <c r="G1565" s="143"/>
    </row>
    <row r="1566" spans="2:7">
      <c r="B1566" s="134"/>
      <c r="C1566" s="134"/>
      <c r="D1566" s="134"/>
      <c r="E1566" s="134"/>
      <c r="F1566" s="135"/>
      <c r="G1566" s="143"/>
    </row>
    <row r="1567" spans="2:7">
      <c r="B1567" s="134"/>
      <c r="C1567" s="134"/>
      <c r="D1567" s="134"/>
      <c r="E1567" s="134"/>
      <c r="F1567" s="135"/>
      <c r="G1567" s="143"/>
    </row>
    <row r="1568" spans="2:7">
      <c r="B1568" s="134"/>
      <c r="C1568" s="134"/>
      <c r="D1568" s="134"/>
      <c r="E1568" s="134"/>
      <c r="F1568" s="135"/>
      <c r="G1568" s="143"/>
    </row>
    <row r="1569" spans="2:7">
      <c r="B1569" s="134"/>
      <c r="C1569" s="134"/>
      <c r="D1569" s="134"/>
      <c r="E1569" s="134"/>
      <c r="F1569" s="135"/>
      <c r="G1569" s="143"/>
    </row>
    <row r="1570" spans="2:7">
      <c r="B1570" s="134"/>
      <c r="C1570" s="134"/>
      <c r="D1570" s="134"/>
      <c r="E1570" s="134"/>
      <c r="F1570" s="135"/>
      <c r="G1570" s="143"/>
    </row>
    <row r="1571" spans="2:7">
      <c r="B1571" s="134"/>
      <c r="C1571" s="134"/>
      <c r="D1571" s="134"/>
      <c r="E1571" s="134"/>
      <c r="F1571" s="135"/>
      <c r="G1571" s="143"/>
    </row>
    <row r="1572" spans="2:7">
      <c r="B1572" s="134"/>
      <c r="C1572" s="134"/>
      <c r="D1572" s="134"/>
      <c r="E1572" s="134"/>
      <c r="F1572" s="135"/>
      <c r="G1572" s="143"/>
    </row>
    <row r="1573" spans="2:7">
      <c r="B1573" s="134"/>
      <c r="C1573" s="134"/>
      <c r="D1573" s="134"/>
      <c r="E1573" s="134"/>
      <c r="F1573" s="135"/>
      <c r="G1573" s="143"/>
    </row>
    <row r="1574" spans="2:7">
      <c r="B1574" s="134"/>
      <c r="C1574" s="134"/>
      <c r="D1574" s="134"/>
      <c r="E1574" s="134"/>
      <c r="F1574" s="135"/>
      <c r="G1574" s="143"/>
    </row>
    <row r="1575" spans="2:7">
      <c r="B1575" s="134"/>
      <c r="C1575" s="134"/>
      <c r="D1575" s="134"/>
      <c r="E1575" s="134"/>
      <c r="F1575" s="135"/>
      <c r="G1575" s="143"/>
    </row>
    <row r="1576" spans="2:7">
      <c r="B1576" s="134"/>
      <c r="C1576" s="134"/>
      <c r="D1576" s="134"/>
      <c r="E1576" s="134"/>
      <c r="F1576" s="135"/>
      <c r="G1576" s="143"/>
    </row>
    <row r="1577" spans="2:7">
      <c r="B1577" s="134"/>
      <c r="C1577" s="134"/>
      <c r="D1577" s="134"/>
      <c r="E1577" s="134"/>
      <c r="F1577" s="135"/>
      <c r="G1577" s="143"/>
    </row>
    <row r="1578" spans="2:7">
      <c r="B1578" s="134"/>
      <c r="C1578" s="134"/>
      <c r="D1578" s="134"/>
      <c r="E1578" s="134"/>
      <c r="F1578" s="135"/>
      <c r="G1578" s="143"/>
    </row>
    <row r="1579" spans="2:7">
      <c r="B1579" s="134"/>
      <c r="C1579" s="134"/>
      <c r="D1579" s="134"/>
      <c r="E1579" s="134"/>
      <c r="F1579" s="135"/>
      <c r="G1579" s="143"/>
    </row>
    <row r="1580" spans="2:7">
      <c r="B1580" s="134"/>
      <c r="C1580" s="134"/>
      <c r="D1580" s="134"/>
      <c r="E1580" s="134"/>
      <c r="F1580" s="135"/>
      <c r="G1580" s="143"/>
    </row>
    <row r="1581" spans="2:7">
      <c r="B1581" s="134"/>
      <c r="C1581" s="134"/>
      <c r="D1581" s="134"/>
      <c r="E1581" s="134"/>
      <c r="F1581" s="135"/>
      <c r="G1581" s="143"/>
    </row>
    <row r="1582" spans="2:7">
      <c r="B1582" s="134"/>
      <c r="C1582" s="134"/>
      <c r="D1582" s="134"/>
      <c r="E1582" s="134"/>
      <c r="F1582" s="135"/>
      <c r="G1582" s="143"/>
    </row>
    <row r="1583" spans="2:7">
      <c r="B1583" s="134"/>
      <c r="C1583" s="134"/>
      <c r="D1583" s="134"/>
      <c r="E1583" s="134"/>
      <c r="F1583" s="135"/>
      <c r="G1583" s="143"/>
    </row>
    <row r="1584" spans="2:7">
      <c r="B1584" s="134"/>
      <c r="C1584" s="134"/>
      <c r="D1584" s="134"/>
      <c r="E1584" s="134"/>
      <c r="F1584" s="135"/>
      <c r="G1584" s="143"/>
    </row>
    <row r="1585" spans="2:7">
      <c r="B1585" s="134"/>
      <c r="C1585" s="134"/>
      <c r="D1585" s="134"/>
      <c r="E1585" s="134"/>
      <c r="F1585" s="135"/>
      <c r="G1585" s="143"/>
    </row>
    <row r="1586" spans="2:7">
      <c r="B1586" s="134"/>
      <c r="C1586" s="134"/>
      <c r="D1586" s="134"/>
      <c r="E1586" s="134"/>
      <c r="F1586" s="135"/>
      <c r="G1586" s="143"/>
    </row>
    <row r="1587" spans="2:7">
      <c r="B1587" s="134"/>
      <c r="C1587" s="134"/>
      <c r="D1587" s="134"/>
      <c r="E1587" s="134"/>
      <c r="F1587" s="135"/>
      <c r="G1587" s="143"/>
    </row>
    <row r="1588" spans="2:7">
      <c r="B1588" s="134"/>
      <c r="C1588" s="134"/>
      <c r="D1588" s="134"/>
      <c r="E1588" s="134"/>
      <c r="F1588" s="135"/>
      <c r="G1588" s="143"/>
    </row>
    <row r="1589" spans="2:7">
      <c r="B1589" s="134"/>
      <c r="C1589" s="134"/>
      <c r="D1589" s="134"/>
      <c r="E1589" s="134"/>
      <c r="F1589" s="135"/>
      <c r="G1589" s="143"/>
    </row>
    <row r="1590" spans="2:7">
      <c r="B1590" s="134"/>
      <c r="C1590" s="134"/>
      <c r="D1590" s="134"/>
      <c r="E1590" s="134"/>
      <c r="F1590" s="135"/>
      <c r="G1590" s="143"/>
    </row>
    <row r="1591" spans="2:7">
      <c r="B1591" s="134"/>
      <c r="C1591" s="134"/>
      <c r="D1591" s="134"/>
      <c r="E1591" s="134"/>
      <c r="F1591" s="135"/>
      <c r="G1591" s="143"/>
    </row>
    <row r="1592" spans="2:7">
      <c r="B1592" s="134"/>
      <c r="C1592" s="134"/>
      <c r="D1592" s="134"/>
      <c r="E1592" s="134"/>
      <c r="F1592" s="135"/>
      <c r="G1592" s="143"/>
    </row>
    <row r="1593" spans="2:7">
      <c r="B1593" s="134"/>
      <c r="C1593" s="134"/>
      <c r="D1593" s="134"/>
      <c r="E1593" s="134"/>
      <c r="F1593" s="135"/>
      <c r="G1593" s="143"/>
    </row>
    <row r="1594" spans="2:7">
      <c r="B1594" s="134"/>
      <c r="C1594" s="134"/>
      <c r="D1594" s="134"/>
      <c r="E1594" s="134"/>
      <c r="F1594" s="135"/>
      <c r="G1594" s="143"/>
    </row>
    <row r="1595" spans="2:7">
      <c r="B1595" s="134"/>
      <c r="C1595" s="134"/>
      <c r="D1595" s="134"/>
      <c r="E1595" s="134"/>
      <c r="F1595" s="135"/>
      <c r="G1595" s="143"/>
    </row>
    <row r="1596" spans="2:7">
      <c r="B1596" s="134"/>
      <c r="C1596" s="134"/>
      <c r="D1596" s="134"/>
      <c r="E1596" s="134"/>
      <c r="F1596" s="135"/>
      <c r="G1596" s="143"/>
    </row>
    <row r="1597" spans="2:7">
      <c r="B1597" s="134"/>
      <c r="C1597" s="134"/>
      <c r="D1597" s="134"/>
      <c r="E1597" s="134"/>
      <c r="F1597" s="135"/>
      <c r="G1597" s="143"/>
    </row>
    <row r="1598" spans="2:7">
      <c r="B1598" s="134"/>
      <c r="C1598" s="134"/>
      <c r="D1598" s="134"/>
      <c r="E1598" s="134"/>
      <c r="F1598" s="135"/>
      <c r="G1598" s="143"/>
    </row>
    <row r="1599" spans="2:7">
      <c r="B1599" s="134"/>
      <c r="C1599" s="134"/>
      <c r="D1599" s="134"/>
      <c r="E1599" s="134"/>
      <c r="F1599" s="135"/>
      <c r="G1599" s="143"/>
    </row>
    <row r="1600" spans="2:7">
      <c r="B1600" s="134"/>
      <c r="C1600" s="134"/>
      <c r="D1600" s="134"/>
      <c r="E1600" s="134"/>
      <c r="F1600" s="135"/>
      <c r="G1600" s="143"/>
    </row>
    <row r="1601" spans="2:7">
      <c r="B1601" s="134"/>
      <c r="C1601" s="134"/>
      <c r="D1601" s="134"/>
      <c r="E1601" s="134"/>
      <c r="F1601" s="135"/>
      <c r="G1601" s="143"/>
    </row>
    <row r="1602" spans="2:7">
      <c r="B1602" s="134"/>
      <c r="C1602" s="134"/>
      <c r="D1602" s="134"/>
      <c r="E1602" s="134"/>
      <c r="F1602" s="135"/>
      <c r="G1602" s="143"/>
    </row>
    <row r="1603" spans="2:7">
      <c r="B1603" s="134"/>
      <c r="C1603" s="134"/>
      <c r="D1603" s="134"/>
      <c r="E1603" s="134"/>
      <c r="F1603" s="135"/>
      <c r="G1603" s="143"/>
    </row>
    <row r="1604" spans="2:7">
      <c r="B1604" s="134"/>
      <c r="C1604" s="134"/>
      <c r="D1604" s="134"/>
      <c r="E1604" s="134"/>
      <c r="F1604" s="135"/>
      <c r="G1604" s="143"/>
    </row>
    <row r="1605" spans="2:7">
      <c r="B1605" s="134"/>
      <c r="C1605" s="134"/>
      <c r="D1605" s="134"/>
      <c r="E1605" s="134"/>
      <c r="F1605" s="135"/>
      <c r="G1605" s="143"/>
    </row>
    <row r="1606" spans="2:7">
      <c r="B1606" s="134"/>
      <c r="C1606" s="134"/>
      <c r="D1606" s="134"/>
      <c r="E1606" s="134"/>
      <c r="F1606" s="135"/>
      <c r="G1606" s="143"/>
    </row>
    <row r="1607" spans="2:7">
      <c r="B1607" s="134"/>
      <c r="C1607" s="134"/>
      <c r="D1607" s="134"/>
      <c r="E1607" s="134"/>
      <c r="F1607" s="135"/>
      <c r="G1607" s="143"/>
    </row>
    <row r="1608" spans="2:7">
      <c r="B1608" s="134"/>
      <c r="C1608" s="134"/>
      <c r="D1608" s="134"/>
      <c r="E1608" s="134"/>
      <c r="F1608" s="135"/>
      <c r="G1608" s="143"/>
    </row>
    <row r="1609" spans="2:7">
      <c r="B1609" s="134"/>
      <c r="C1609" s="134"/>
      <c r="D1609" s="134"/>
      <c r="E1609" s="134"/>
      <c r="F1609" s="135"/>
      <c r="G1609" s="143"/>
    </row>
    <row r="1610" spans="2:7">
      <c r="B1610" s="134"/>
      <c r="C1610" s="134"/>
      <c r="D1610" s="134"/>
      <c r="E1610" s="134"/>
      <c r="F1610" s="135"/>
      <c r="G1610" s="143"/>
    </row>
    <row r="1611" spans="2:7">
      <c r="B1611" s="134"/>
      <c r="C1611" s="134"/>
      <c r="D1611" s="134"/>
      <c r="E1611" s="134"/>
      <c r="F1611" s="135"/>
      <c r="G1611" s="143"/>
    </row>
    <row r="1612" spans="2:7">
      <c r="B1612" s="134"/>
      <c r="C1612" s="134"/>
      <c r="D1612" s="134"/>
      <c r="E1612" s="134"/>
      <c r="F1612" s="135"/>
      <c r="G1612" s="143"/>
    </row>
    <row r="1613" spans="2:7">
      <c r="B1613" s="134"/>
      <c r="C1613" s="134"/>
      <c r="D1613" s="134"/>
      <c r="E1613" s="134"/>
      <c r="F1613" s="135"/>
      <c r="G1613" s="143"/>
    </row>
    <row r="1614" spans="2:7">
      <c r="B1614" s="134"/>
      <c r="C1614" s="134"/>
      <c r="D1614" s="134"/>
      <c r="E1614" s="134"/>
      <c r="F1614" s="135"/>
      <c r="G1614" s="143"/>
    </row>
    <row r="1615" spans="2:7">
      <c r="B1615" s="134"/>
      <c r="C1615" s="134"/>
      <c r="D1615" s="134"/>
      <c r="E1615" s="134"/>
      <c r="F1615" s="135"/>
      <c r="G1615" s="143"/>
    </row>
    <row r="1616" spans="2:7">
      <c r="B1616" s="134"/>
      <c r="C1616" s="134"/>
      <c r="D1616" s="134"/>
      <c r="E1616" s="134"/>
      <c r="F1616" s="135"/>
      <c r="G1616" s="143"/>
    </row>
    <row r="1617" spans="2:7">
      <c r="B1617" s="134"/>
      <c r="C1617" s="134"/>
      <c r="D1617" s="134"/>
      <c r="E1617" s="134"/>
      <c r="F1617" s="135"/>
      <c r="G1617" s="143"/>
    </row>
    <row r="1618" spans="2:7">
      <c r="B1618" s="134"/>
      <c r="C1618" s="134"/>
      <c r="D1618" s="134"/>
      <c r="E1618" s="134"/>
      <c r="F1618" s="135"/>
      <c r="G1618" s="143"/>
    </row>
    <row r="1619" spans="2:7">
      <c r="B1619" s="134"/>
      <c r="C1619" s="134"/>
      <c r="D1619" s="134"/>
      <c r="E1619" s="134"/>
      <c r="F1619" s="135"/>
      <c r="G1619" s="143"/>
    </row>
    <row r="1620" spans="2:7">
      <c r="B1620" s="134"/>
      <c r="C1620" s="134"/>
      <c r="D1620" s="134"/>
      <c r="E1620" s="134"/>
      <c r="F1620" s="135"/>
      <c r="G1620" s="143"/>
    </row>
    <row r="1621" spans="2:7">
      <c r="B1621" s="134"/>
      <c r="C1621" s="134"/>
      <c r="D1621" s="134"/>
      <c r="E1621" s="134"/>
      <c r="F1621" s="135"/>
      <c r="G1621" s="143"/>
    </row>
    <row r="1622" spans="2:7">
      <c r="B1622" s="134"/>
      <c r="C1622" s="134"/>
      <c r="D1622" s="134"/>
      <c r="E1622" s="134"/>
      <c r="F1622" s="135"/>
      <c r="G1622" s="143"/>
    </row>
    <row r="1623" spans="2:7">
      <c r="B1623" s="134"/>
      <c r="C1623" s="134"/>
      <c r="D1623" s="134"/>
      <c r="E1623" s="134"/>
      <c r="F1623" s="135"/>
      <c r="G1623" s="143"/>
    </row>
    <row r="1624" spans="2:7">
      <c r="B1624" s="134"/>
      <c r="C1624" s="134"/>
      <c r="D1624" s="134"/>
      <c r="E1624" s="134"/>
      <c r="F1624" s="135"/>
      <c r="G1624" s="143"/>
    </row>
    <row r="1625" spans="2:7">
      <c r="B1625" s="134"/>
      <c r="C1625" s="134"/>
      <c r="D1625" s="134"/>
      <c r="E1625" s="134"/>
      <c r="F1625" s="135"/>
      <c r="G1625" s="143"/>
    </row>
    <row r="1626" spans="2:7">
      <c r="B1626" s="134"/>
      <c r="C1626" s="134"/>
      <c r="D1626" s="134"/>
      <c r="E1626" s="134"/>
      <c r="F1626" s="135"/>
      <c r="G1626" s="143"/>
    </row>
    <row r="1627" spans="2:7">
      <c r="B1627" s="134"/>
      <c r="C1627" s="134"/>
      <c r="D1627" s="134"/>
      <c r="E1627" s="134"/>
      <c r="F1627" s="135"/>
      <c r="G1627" s="143"/>
    </row>
    <row r="1628" spans="2:7">
      <c r="B1628" s="134"/>
      <c r="C1628" s="134"/>
      <c r="D1628" s="134"/>
      <c r="E1628" s="134"/>
      <c r="F1628" s="135"/>
      <c r="G1628" s="143"/>
    </row>
    <row r="1629" spans="2:7">
      <c r="B1629" s="134"/>
      <c r="C1629" s="134"/>
      <c r="D1629" s="134"/>
      <c r="E1629" s="134"/>
      <c r="F1629" s="135"/>
      <c r="G1629" s="143"/>
    </row>
    <row r="1630" spans="2:7">
      <c r="B1630" s="134"/>
      <c r="C1630" s="134"/>
      <c r="D1630" s="134"/>
      <c r="E1630" s="134"/>
      <c r="F1630" s="135"/>
      <c r="G1630" s="143"/>
    </row>
    <row r="1631" spans="2:7">
      <c r="B1631" s="134"/>
      <c r="C1631" s="134"/>
      <c r="D1631" s="134"/>
      <c r="E1631" s="134"/>
      <c r="F1631" s="135"/>
      <c r="G1631" s="143"/>
    </row>
    <row r="1632" spans="2:7">
      <c r="B1632" s="134"/>
      <c r="C1632" s="134"/>
      <c r="D1632" s="134"/>
      <c r="E1632" s="134"/>
      <c r="F1632" s="135"/>
      <c r="G1632" s="143"/>
    </row>
    <row r="1633" spans="2:7">
      <c r="B1633" s="134"/>
      <c r="C1633" s="134"/>
      <c r="D1633" s="134"/>
      <c r="E1633" s="134"/>
      <c r="F1633" s="135"/>
      <c r="G1633" s="143"/>
    </row>
    <row r="1634" spans="2:7">
      <c r="B1634" s="134"/>
      <c r="C1634" s="134"/>
      <c r="D1634" s="134"/>
      <c r="E1634" s="134"/>
      <c r="F1634" s="135"/>
      <c r="G1634" s="143"/>
    </row>
    <row r="1635" spans="2:7">
      <c r="B1635" s="134"/>
      <c r="C1635" s="134"/>
      <c r="D1635" s="134"/>
      <c r="E1635" s="134"/>
      <c r="F1635" s="135"/>
      <c r="G1635" s="143"/>
    </row>
    <row r="1636" spans="2:7">
      <c r="B1636" s="134"/>
      <c r="C1636" s="134"/>
      <c r="D1636" s="134"/>
      <c r="E1636" s="134"/>
      <c r="F1636" s="135"/>
      <c r="G1636" s="143"/>
    </row>
    <row r="1637" spans="2:7">
      <c r="B1637" s="134"/>
      <c r="C1637" s="134"/>
      <c r="D1637" s="134"/>
      <c r="E1637" s="134"/>
      <c r="F1637" s="135"/>
      <c r="G1637" s="143"/>
    </row>
    <row r="1638" spans="2:7">
      <c r="B1638" s="134"/>
      <c r="C1638" s="134"/>
      <c r="D1638" s="134"/>
      <c r="E1638" s="134"/>
      <c r="F1638" s="135"/>
      <c r="G1638" s="143"/>
    </row>
    <row r="1639" spans="2:7">
      <c r="B1639" s="134"/>
      <c r="C1639" s="134"/>
      <c r="D1639" s="134"/>
      <c r="E1639" s="134"/>
      <c r="F1639" s="135"/>
      <c r="G1639" s="143"/>
    </row>
    <row r="1640" spans="2:7">
      <c r="B1640" s="134"/>
      <c r="C1640" s="134"/>
      <c r="D1640" s="134"/>
      <c r="E1640" s="134"/>
      <c r="F1640" s="135"/>
      <c r="G1640" s="143"/>
    </row>
    <row r="1641" spans="2:7">
      <c r="B1641" s="134"/>
      <c r="C1641" s="134"/>
      <c r="D1641" s="134"/>
      <c r="E1641" s="134"/>
      <c r="F1641" s="135"/>
      <c r="G1641" s="143"/>
    </row>
    <row r="1642" spans="2:7">
      <c r="B1642" s="134"/>
      <c r="C1642" s="134"/>
      <c r="D1642" s="134"/>
      <c r="E1642" s="134"/>
      <c r="F1642" s="135"/>
      <c r="G1642" s="143"/>
    </row>
    <row r="1643" spans="2:7">
      <c r="B1643" s="134"/>
      <c r="C1643" s="134"/>
      <c r="D1643" s="134"/>
      <c r="E1643" s="134"/>
      <c r="F1643" s="135"/>
      <c r="G1643" s="143"/>
    </row>
    <row r="1644" spans="2:7">
      <c r="B1644" s="134"/>
      <c r="C1644" s="134"/>
      <c r="D1644" s="134"/>
      <c r="E1644" s="134"/>
      <c r="F1644" s="135"/>
      <c r="G1644" s="143"/>
    </row>
    <row r="1645" spans="2:7">
      <c r="B1645" s="134"/>
      <c r="C1645" s="134"/>
      <c r="D1645" s="134"/>
      <c r="E1645" s="134"/>
      <c r="F1645" s="135"/>
      <c r="G1645" s="143"/>
    </row>
    <row r="1646" spans="2:7">
      <c r="B1646" s="134"/>
      <c r="C1646" s="134"/>
      <c r="D1646" s="134"/>
      <c r="E1646" s="134"/>
      <c r="F1646" s="135"/>
      <c r="G1646" s="143"/>
    </row>
    <row r="1647" spans="2:7">
      <c r="B1647" s="134"/>
      <c r="C1647" s="134"/>
      <c r="D1647" s="134"/>
      <c r="E1647" s="134"/>
      <c r="F1647" s="135"/>
      <c r="G1647" s="143"/>
    </row>
    <row r="1648" spans="2:7">
      <c r="B1648" s="134"/>
      <c r="C1648" s="134"/>
      <c r="D1648" s="134"/>
      <c r="E1648" s="134"/>
      <c r="F1648" s="135"/>
      <c r="G1648" s="143"/>
    </row>
    <row r="1649" spans="2:7">
      <c r="B1649" s="134"/>
      <c r="C1649" s="134"/>
      <c r="D1649" s="134"/>
      <c r="E1649" s="134"/>
      <c r="F1649" s="135"/>
      <c r="G1649" s="143"/>
    </row>
    <row r="1650" spans="2:7">
      <c r="B1650" s="134"/>
      <c r="C1650" s="134"/>
      <c r="D1650" s="134"/>
      <c r="E1650" s="134"/>
      <c r="F1650" s="135"/>
      <c r="G1650" s="143"/>
    </row>
    <row r="1651" spans="2:7">
      <c r="B1651" s="134"/>
      <c r="C1651" s="134"/>
      <c r="D1651" s="134"/>
      <c r="E1651" s="134"/>
      <c r="F1651" s="135"/>
      <c r="G1651" s="143"/>
    </row>
    <row r="1652" spans="2:7">
      <c r="B1652" s="134"/>
      <c r="C1652" s="134"/>
      <c r="D1652" s="134"/>
      <c r="E1652" s="134"/>
      <c r="F1652" s="135"/>
      <c r="G1652" s="143"/>
    </row>
    <row r="1653" spans="2:7">
      <c r="B1653" s="134"/>
      <c r="C1653" s="134"/>
      <c r="D1653" s="134"/>
      <c r="E1653" s="134"/>
      <c r="F1653" s="135"/>
      <c r="G1653" s="143"/>
    </row>
    <row r="1654" spans="2:7">
      <c r="B1654" s="134"/>
      <c r="C1654" s="134"/>
      <c r="D1654" s="134"/>
      <c r="E1654" s="134"/>
      <c r="F1654" s="135"/>
      <c r="G1654" s="143"/>
    </row>
    <row r="1655" spans="2:7">
      <c r="B1655" s="134"/>
      <c r="C1655" s="134"/>
      <c r="D1655" s="134"/>
      <c r="E1655" s="134"/>
      <c r="F1655" s="135"/>
      <c r="G1655" s="143"/>
    </row>
    <row r="1656" spans="2:7">
      <c r="B1656" s="134"/>
      <c r="C1656" s="134"/>
      <c r="D1656" s="134"/>
      <c r="E1656" s="134"/>
      <c r="F1656" s="135"/>
      <c r="G1656" s="143"/>
    </row>
    <row r="1657" spans="2:7">
      <c r="B1657" s="134"/>
      <c r="C1657" s="134"/>
      <c r="D1657" s="134"/>
      <c r="E1657" s="134"/>
      <c r="F1657" s="135"/>
      <c r="G1657" s="143"/>
    </row>
    <row r="1658" spans="2:7">
      <c r="B1658" s="134"/>
      <c r="C1658" s="134"/>
      <c r="D1658" s="134"/>
      <c r="E1658" s="134"/>
      <c r="F1658" s="135"/>
      <c r="G1658" s="143"/>
    </row>
    <row r="1659" spans="2:7">
      <c r="B1659" s="134"/>
      <c r="C1659" s="134"/>
      <c r="D1659" s="134"/>
      <c r="E1659" s="134"/>
      <c r="F1659" s="135"/>
      <c r="G1659" s="143"/>
    </row>
    <row r="1660" spans="2:7">
      <c r="B1660" s="134"/>
      <c r="C1660" s="134"/>
      <c r="D1660" s="134"/>
      <c r="E1660" s="134"/>
      <c r="F1660" s="135"/>
      <c r="G1660" s="143"/>
    </row>
    <row r="1661" spans="2:7">
      <c r="B1661" s="134"/>
      <c r="C1661" s="134"/>
      <c r="D1661" s="134"/>
      <c r="E1661" s="134"/>
      <c r="F1661" s="135"/>
      <c r="G1661" s="143"/>
    </row>
    <row r="1662" spans="2:7">
      <c r="B1662" s="134"/>
      <c r="C1662" s="134"/>
      <c r="D1662" s="134"/>
      <c r="E1662" s="134"/>
      <c r="F1662" s="135"/>
      <c r="G1662" s="143"/>
    </row>
    <row r="1663" spans="2:7">
      <c r="B1663" s="134"/>
      <c r="C1663" s="134"/>
      <c r="D1663" s="134"/>
      <c r="E1663" s="134"/>
      <c r="F1663" s="135"/>
      <c r="G1663" s="143"/>
    </row>
    <row r="1664" spans="2:7">
      <c r="B1664" s="134"/>
      <c r="C1664" s="134"/>
      <c r="D1664" s="134"/>
      <c r="E1664" s="134"/>
      <c r="F1664" s="135"/>
      <c r="G1664" s="143"/>
    </row>
    <row r="1665" spans="2:7">
      <c r="B1665" s="134"/>
      <c r="C1665" s="134"/>
      <c r="D1665" s="134"/>
      <c r="E1665" s="134"/>
      <c r="F1665" s="135"/>
      <c r="G1665" s="143"/>
    </row>
    <row r="1666" spans="2:7">
      <c r="B1666" s="134"/>
      <c r="C1666" s="134"/>
      <c r="D1666" s="134"/>
      <c r="E1666" s="134"/>
      <c r="F1666" s="135"/>
      <c r="G1666" s="143"/>
    </row>
    <row r="1667" spans="2:7">
      <c r="B1667" s="134"/>
      <c r="C1667" s="134"/>
      <c r="D1667" s="134"/>
      <c r="E1667" s="134"/>
      <c r="F1667" s="135"/>
      <c r="G1667" s="143"/>
    </row>
    <row r="1668" spans="2:7">
      <c r="B1668" s="134"/>
      <c r="C1668" s="134"/>
      <c r="D1668" s="134"/>
      <c r="E1668" s="134"/>
      <c r="F1668" s="135"/>
      <c r="G1668" s="143"/>
    </row>
    <row r="1669" spans="2:7">
      <c r="B1669" s="134"/>
      <c r="C1669" s="134"/>
      <c r="D1669" s="134"/>
      <c r="E1669" s="134"/>
      <c r="F1669" s="135"/>
      <c r="G1669" s="143"/>
    </row>
    <row r="1670" spans="2:7">
      <c r="B1670" s="134"/>
      <c r="C1670" s="134"/>
      <c r="D1670" s="134"/>
      <c r="E1670" s="134"/>
      <c r="F1670" s="135"/>
      <c r="G1670" s="143"/>
    </row>
    <row r="1671" spans="2:7">
      <c r="B1671" s="134"/>
      <c r="C1671" s="134"/>
      <c r="D1671" s="134"/>
      <c r="E1671" s="134"/>
      <c r="F1671" s="135"/>
      <c r="G1671" s="143"/>
    </row>
    <row r="1672" spans="2:7">
      <c r="B1672" s="134"/>
      <c r="C1672" s="134"/>
      <c r="D1672" s="134"/>
      <c r="E1672" s="134"/>
      <c r="F1672" s="135"/>
      <c r="G1672" s="143"/>
    </row>
    <row r="1673" spans="2:7">
      <c r="B1673" s="134"/>
      <c r="C1673" s="134"/>
      <c r="D1673" s="134"/>
      <c r="E1673" s="134"/>
      <c r="F1673" s="135"/>
      <c r="G1673" s="143"/>
    </row>
    <row r="1674" spans="2:7">
      <c r="B1674" s="134"/>
      <c r="C1674" s="134"/>
      <c r="D1674" s="134"/>
      <c r="E1674" s="134"/>
      <c r="F1674" s="135"/>
      <c r="G1674" s="143"/>
    </row>
    <row r="1675" spans="2:7">
      <c r="B1675" s="134"/>
      <c r="C1675" s="134"/>
      <c r="D1675" s="134"/>
      <c r="E1675" s="134"/>
      <c r="F1675" s="135"/>
      <c r="G1675" s="143"/>
    </row>
    <row r="1676" spans="2:7">
      <c r="B1676" s="134"/>
      <c r="C1676" s="134"/>
      <c r="D1676" s="134"/>
      <c r="E1676" s="134"/>
      <c r="F1676" s="135"/>
      <c r="G1676" s="143"/>
    </row>
    <row r="1677" spans="2:7">
      <c r="B1677" s="134"/>
      <c r="C1677" s="134"/>
      <c r="D1677" s="134"/>
      <c r="E1677" s="134"/>
      <c r="F1677" s="135"/>
      <c r="G1677" s="143"/>
    </row>
    <row r="1678" spans="2:7">
      <c r="B1678" s="134"/>
      <c r="C1678" s="134"/>
      <c r="D1678" s="134"/>
      <c r="E1678" s="134"/>
      <c r="F1678" s="135"/>
      <c r="G1678" s="143"/>
    </row>
    <row r="1679" spans="2:7">
      <c r="B1679" s="134"/>
      <c r="C1679" s="134"/>
      <c r="D1679" s="134"/>
      <c r="E1679" s="134"/>
      <c r="F1679" s="135"/>
      <c r="G1679" s="143"/>
    </row>
    <row r="1680" spans="2:7">
      <c r="B1680" s="134"/>
      <c r="C1680" s="134"/>
      <c r="D1680" s="134"/>
      <c r="E1680" s="134"/>
      <c r="F1680" s="135"/>
      <c r="G1680" s="143"/>
    </row>
    <row r="1681" spans="2:7">
      <c r="B1681" s="134"/>
      <c r="C1681" s="134"/>
      <c r="D1681" s="134"/>
      <c r="E1681" s="134"/>
      <c r="F1681" s="135"/>
      <c r="G1681" s="143"/>
    </row>
    <row r="1682" spans="2:7">
      <c r="B1682" s="134"/>
      <c r="C1682" s="134"/>
      <c r="D1682" s="134"/>
      <c r="E1682" s="134"/>
      <c r="F1682" s="135"/>
      <c r="G1682" s="143"/>
    </row>
    <row r="1683" spans="2:7">
      <c r="B1683" s="134"/>
      <c r="C1683" s="134"/>
      <c r="D1683" s="134"/>
      <c r="E1683" s="134"/>
      <c r="F1683" s="135"/>
      <c r="G1683" s="143"/>
    </row>
    <row r="1684" spans="2:7">
      <c r="B1684" s="134"/>
      <c r="C1684" s="134"/>
      <c r="D1684" s="134"/>
      <c r="E1684" s="134"/>
      <c r="F1684" s="135"/>
      <c r="G1684" s="143"/>
    </row>
    <row r="1685" spans="2:7">
      <c r="B1685" s="134"/>
      <c r="C1685" s="134"/>
      <c r="D1685" s="134"/>
      <c r="E1685" s="134"/>
      <c r="F1685" s="135"/>
      <c r="G1685" s="143"/>
    </row>
    <row r="1686" spans="2:7">
      <c r="B1686" s="134"/>
      <c r="C1686" s="134"/>
      <c r="D1686" s="134"/>
      <c r="E1686" s="134"/>
      <c r="F1686" s="135"/>
      <c r="G1686" s="143"/>
    </row>
    <row r="1687" spans="2:7">
      <c r="B1687" s="134"/>
      <c r="C1687" s="134"/>
      <c r="D1687" s="134"/>
      <c r="E1687" s="134"/>
      <c r="F1687" s="135"/>
      <c r="G1687" s="143"/>
    </row>
    <row r="1688" spans="2:7">
      <c r="B1688" s="134"/>
      <c r="C1688" s="134"/>
      <c r="D1688" s="134"/>
      <c r="E1688" s="134"/>
      <c r="F1688" s="135"/>
      <c r="G1688" s="143"/>
    </row>
    <row r="1689" spans="2:7">
      <c r="B1689" s="134"/>
      <c r="C1689" s="134"/>
      <c r="D1689" s="134"/>
      <c r="E1689" s="134"/>
      <c r="F1689" s="135"/>
      <c r="G1689" s="143"/>
    </row>
    <row r="1690" spans="2:7">
      <c r="B1690" s="134"/>
      <c r="C1690" s="134"/>
      <c r="D1690" s="134"/>
      <c r="E1690" s="134"/>
      <c r="F1690" s="135"/>
      <c r="G1690" s="143"/>
    </row>
    <row r="1691" spans="2:7">
      <c r="B1691" s="134"/>
      <c r="C1691" s="134"/>
      <c r="D1691" s="134"/>
      <c r="E1691" s="134"/>
      <c r="F1691" s="135"/>
      <c r="G1691" s="143"/>
    </row>
    <row r="1692" spans="2:7">
      <c r="B1692" s="134"/>
      <c r="C1692" s="134"/>
      <c r="D1692" s="134"/>
      <c r="E1692" s="134"/>
      <c r="F1692" s="135"/>
      <c r="G1692" s="143"/>
    </row>
    <row r="1693" spans="2:7">
      <c r="B1693" s="134"/>
      <c r="C1693" s="134"/>
      <c r="D1693" s="134"/>
      <c r="E1693" s="134"/>
      <c r="F1693" s="135"/>
      <c r="G1693" s="143"/>
    </row>
    <row r="1694" spans="2:7">
      <c r="B1694" s="134"/>
      <c r="C1694" s="134"/>
      <c r="D1694" s="134"/>
      <c r="E1694" s="134"/>
      <c r="F1694" s="135"/>
      <c r="G1694" s="143"/>
    </row>
    <row r="1695" spans="2:7">
      <c r="B1695" s="134"/>
      <c r="C1695" s="134"/>
      <c r="D1695" s="134"/>
      <c r="E1695" s="134"/>
      <c r="F1695" s="135"/>
      <c r="G1695" s="143"/>
    </row>
    <row r="1696" spans="2:7">
      <c r="B1696" s="134"/>
      <c r="C1696" s="134"/>
      <c r="D1696" s="134"/>
      <c r="E1696" s="134"/>
      <c r="F1696" s="135"/>
      <c r="G1696" s="143"/>
    </row>
    <row r="1697" spans="2:7">
      <c r="B1697" s="134"/>
      <c r="C1697" s="134"/>
      <c r="D1697" s="134"/>
      <c r="E1697" s="134"/>
      <c r="F1697" s="135"/>
      <c r="G1697" s="143"/>
    </row>
    <row r="1698" spans="2:7">
      <c r="B1698" s="134"/>
      <c r="C1698" s="134"/>
      <c r="D1698" s="134"/>
      <c r="E1698" s="134"/>
      <c r="F1698" s="135"/>
      <c r="G1698" s="143"/>
    </row>
    <row r="1699" spans="2:7">
      <c r="B1699" s="134"/>
      <c r="C1699" s="134"/>
      <c r="D1699" s="134"/>
      <c r="E1699" s="134"/>
      <c r="F1699" s="135"/>
      <c r="G1699" s="143"/>
    </row>
    <row r="1700" spans="2:7">
      <c r="B1700" s="134"/>
      <c r="C1700" s="134"/>
      <c r="D1700" s="134"/>
      <c r="E1700" s="134"/>
      <c r="F1700" s="135"/>
      <c r="G1700" s="143"/>
    </row>
    <row r="1701" spans="2:7">
      <c r="B1701" s="134"/>
      <c r="C1701" s="134"/>
      <c r="D1701" s="134"/>
      <c r="E1701" s="134"/>
      <c r="F1701" s="135"/>
      <c r="G1701" s="143"/>
    </row>
    <row r="1702" spans="2:7">
      <c r="B1702" s="134"/>
      <c r="C1702" s="134"/>
      <c r="D1702" s="134"/>
      <c r="E1702" s="134"/>
      <c r="F1702" s="135"/>
      <c r="G1702" s="143"/>
    </row>
    <row r="1703" spans="2:7">
      <c r="B1703" s="134"/>
      <c r="C1703" s="134"/>
      <c r="D1703" s="134"/>
      <c r="E1703" s="134"/>
      <c r="F1703" s="135"/>
      <c r="G1703" s="143"/>
    </row>
    <row r="1704" spans="2:7">
      <c r="B1704" s="134"/>
      <c r="C1704" s="134"/>
      <c r="D1704" s="134"/>
      <c r="E1704" s="134"/>
      <c r="F1704" s="135"/>
      <c r="G1704" s="143"/>
    </row>
    <row r="1705" spans="2:7">
      <c r="B1705" s="134"/>
      <c r="C1705" s="134"/>
      <c r="D1705" s="134"/>
      <c r="E1705" s="134"/>
      <c r="F1705" s="135"/>
      <c r="G1705" s="143"/>
    </row>
    <row r="1706" spans="2:7">
      <c r="B1706" s="134"/>
      <c r="C1706" s="134"/>
      <c r="D1706" s="134"/>
      <c r="E1706" s="134"/>
      <c r="F1706" s="135"/>
      <c r="G1706" s="143"/>
    </row>
    <row r="1707" spans="2:7">
      <c r="B1707" s="134"/>
      <c r="C1707" s="134"/>
      <c r="D1707" s="134"/>
      <c r="E1707" s="134"/>
      <c r="F1707" s="135"/>
      <c r="G1707" s="143"/>
    </row>
    <row r="1708" spans="2:7">
      <c r="B1708" s="134"/>
      <c r="C1708" s="134"/>
      <c r="D1708" s="134"/>
      <c r="E1708" s="134"/>
      <c r="F1708" s="135"/>
      <c r="G1708" s="143"/>
    </row>
    <row r="1709" spans="2:7">
      <c r="B1709" s="134"/>
      <c r="C1709" s="134"/>
      <c r="D1709" s="134"/>
      <c r="E1709" s="134"/>
      <c r="F1709" s="135"/>
      <c r="G1709" s="143"/>
    </row>
    <row r="1710" spans="2:7">
      <c r="B1710" s="134"/>
      <c r="C1710" s="134"/>
      <c r="D1710" s="134"/>
      <c r="E1710" s="134"/>
      <c r="F1710" s="135"/>
      <c r="G1710" s="143"/>
    </row>
    <row r="1711" spans="2:7">
      <c r="B1711" s="134"/>
      <c r="C1711" s="134"/>
      <c r="D1711" s="134"/>
      <c r="E1711" s="134"/>
      <c r="F1711" s="135"/>
      <c r="G1711" s="143"/>
    </row>
    <row r="1712" spans="2:7">
      <c r="B1712" s="134"/>
      <c r="C1712" s="134"/>
      <c r="D1712" s="134"/>
      <c r="E1712" s="134"/>
      <c r="F1712" s="135"/>
      <c r="G1712" s="143"/>
    </row>
    <row r="1713" spans="2:7">
      <c r="B1713" s="134"/>
      <c r="C1713" s="134"/>
      <c r="D1713" s="134"/>
      <c r="E1713" s="134"/>
      <c r="F1713" s="135"/>
      <c r="G1713" s="143"/>
    </row>
    <row r="1714" spans="2:7">
      <c r="B1714" s="134"/>
      <c r="C1714" s="134"/>
      <c r="D1714" s="134"/>
      <c r="E1714" s="134"/>
      <c r="F1714" s="135"/>
      <c r="G1714" s="143"/>
    </row>
    <row r="1715" spans="2:7">
      <c r="B1715" s="134"/>
      <c r="C1715" s="134"/>
      <c r="D1715" s="134"/>
      <c r="E1715" s="134"/>
      <c r="F1715" s="135"/>
      <c r="G1715" s="143"/>
    </row>
    <row r="1716" spans="2:7">
      <c r="B1716" s="134"/>
      <c r="C1716" s="134"/>
      <c r="D1716" s="134"/>
      <c r="E1716" s="134"/>
      <c r="F1716" s="135"/>
      <c r="G1716" s="143"/>
    </row>
    <row r="1717" spans="2:7">
      <c r="B1717" s="134"/>
      <c r="C1717" s="134"/>
      <c r="D1717" s="134"/>
      <c r="E1717" s="134"/>
      <c r="F1717" s="135"/>
      <c r="G1717" s="143"/>
    </row>
    <row r="1718" spans="2:7">
      <c r="B1718" s="134"/>
      <c r="C1718" s="134"/>
      <c r="D1718" s="134"/>
      <c r="E1718" s="134"/>
      <c r="F1718" s="135"/>
      <c r="G1718" s="143"/>
    </row>
    <row r="1719" spans="2:7">
      <c r="B1719" s="134"/>
      <c r="C1719" s="134"/>
      <c r="D1719" s="134"/>
      <c r="E1719" s="134"/>
      <c r="F1719" s="135"/>
      <c r="G1719" s="143"/>
    </row>
    <row r="1720" spans="2:7">
      <c r="B1720" s="134"/>
      <c r="C1720" s="134"/>
      <c r="D1720" s="134"/>
      <c r="E1720" s="134"/>
      <c r="F1720" s="135"/>
      <c r="G1720" s="143"/>
    </row>
    <row r="1721" spans="2:7">
      <c r="B1721" s="134"/>
      <c r="C1721" s="134"/>
      <c r="D1721" s="134"/>
      <c r="E1721" s="134"/>
      <c r="F1721" s="135"/>
      <c r="G1721" s="143"/>
    </row>
    <row r="1722" spans="2:7">
      <c r="B1722" s="134"/>
      <c r="C1722" s="134"/>
      <c r="D1722" s="134"/>
      <c r="E1722" s="134"/>
      <c r="F1722" s="135"/>
      <c r="G1722" s="143"/>
    </row>
    <row r="1723" spans="2:7">
      <c r="B1723" s="134"/>
      <c r="C1723" s="134"/>
      <c r="D1723" s="134"/>
      <c r="E1723" s="134"/>
      <c r="F1723" s="135"/>
      <c r="G1723" s="143"/>
    </row>
    <row r="1724" spans="2:7">
      <c r="B1724" s="134"/>
      <c r="C1724" s="134"/>
      <c r="D1724" s="134"/>
      <c r="E1724" s="134"/>
      <c r="F1724" s="135"/>
      <c r="G1724" s="143"/>
    </row>
    <row r="1725" spans="2:7">
      <c r="B1725" s="134"/>
      <c r="C1725" s="134"/>
      <c r="D1725" s="134"/>
      <c r="E1725" s="134"/>
      <c r="F1725" s="135"/>
      <c r="G1725" s="143"/>
    </row>
    <row r="1726" spans="2:7">
      <c r="B1726" s="134"/>
      <c r="C1726" s="134"/>
      <c r="D1726" s="134"/>
      <c r="E1726" s="134"/>
      <c r="F1726" s="135"/>
      <c r="G1726" s="143"/>
    </row>
    <row r="1727" spans="2:7">
      <c r="B1727" s="134"/>
      <c r="C1727" s="134"/>
      <c r="D1727" s="134"/>
      <c r="E1727" s="134"/>
      <c r="F1727" s="135"/>
      <c r="G1727" s="143"/>
    </row>
    <row r="1728" spans="2:7">
      <c r="B1728" s="134"/>
      <c r="C1728" s="134"/>
      <c r="D1728" s="134"/>
      <c r="E1728" s="134"/>
      <c r="F1728" s="135"/>
      <c r="G1728" s="143"/>
    </row>
    <row r="1729" spans="2:7">
      <c r="B1729" s="134"/>
      <c r="C1729" s="134"/>
      <c r="D1729" s="134"/>
      <c r="E1729" s="134"/>
      <c r="F1729" s="135"/>
      <c r="G1729" s="143"/>
    </row>
    <row r="1730" spans="2:7">
      <c r="B1730" s="134"/>
      <c r="C1730" s="134"/>
      <c r="D1730" s="134"/>
      <c r="E1730" s="134"/>
      <c r="F1730" s="135"/>
      <c r="G1730" s="143"/>
    </row>
    <row r="1731" spans="2:7">
      <c r="B1731" s="134"/>
      <c r="C1731" s="134"/>
      <c r="D1731" s="134"/>
      <c r="E1731" s="134"/>
      <c r="F1731" s="135"/>
      <c r="G1731" s="143"/>
    </row>
    <row r="1732" spans="2:7">
      <c r="B1732" s="134"/>
      <c r="C1732" s="134"/>
      <c r="D1732" s="134"/>
      <c r="E1732" s="134"/>
      <c r="F1732" s="135"/>
      <c r="G1732" s="143"/>
    </row>
    <row r="1733" spans="2:7">
      <c r="B1733" s="134"/>
      <c r="C1733" s="134"/>
      <c r="D1733" s="134"/>
      <c r="E1733" s="134"/>
      <c r="F1733" s="135"/>
      <c r="G1733" s="143"/>
    </row>
    <row r="1734" spans="2:7">
      <c r="B1734" s="134"/>
      <c r="C1734" s="134"/>
      <c r="D1734" s="134"/>
      <c r="E1734" s="134"/>
      <c r="F1734" s="135"/>
      <c r="G1734" s="143"/>
    </row>
    <row r="1735" spans="2:7">
      <c r="B1735" s="134"/>
      <c r="C1735" s="134"/>
      <c r="D1735" s="134"/>
      <c r="E1735" s="134"/>
      <c r="F1735" s="135"/>
      <c r="G1735" s="143"/>
    </row>
    <row r="1736" spans="2:7">
      <c r="B1736" s="134"/>
      <c r="C1736" s="134"/>
      <c r="D1736" s="134"/>
      <c r="E1736" s="134"/>
      <c r="F1736" s="135"/>
      <c r="G1736" s="143"/>
    </row>
    <row r="1737" spans="2:7">
      <c r="B1737" s="134"/>
      <c r="C1737" s="134"/>
      <c r="D1737" s="134"/>
      <c r="E1737" s="134"/>
      <c r="F1737" s="135"/>
      <c r="G1737" s="143"/>
    </row>
    <row r="1738" spans="2:7">
      <c r="B1738" s="134"/>
      <c r="C1738" s="134"/>
      <c r="D1738" s="134"/>
      <c r="E1738" s="134"/>
      <c r="F1738" s="135"/>
      <c r="G1738" s="143"/>
    </row>
    <row r="1739" spans="2:7">
      <c r="B1739" s="134"/>
      <c r="C1739" s="134"/>
      <c r="D1739" s="134"/>
      <c r="E1739" s="134"/>
      <c r="F1739" s="135"/>
      <c r="G1739" s="143"/>
    </row>
    <row r="1740" spans="2:7">
      <c r="B1740" s="134"/>
      <c r="C1740" s="134"/>
      <c r="D1740" s="134"/>
      <c r="E1740" s="134"/>
      <c r="F1740" s="135"/>
      <c r="G1740" s="143"/>
    </row>
    <row r="1741" spans="2:7">
      <c r="B1741" s="134"/>
      <c r="C1741" s="134"/>
      <c r="D1741" s="134"/>
      <c r="E1741" s="134"/>
      <c r="F1741" s="135"/>
      <c r="G1741" s="143"/>
    </row>
    <row r="1742" spans="2:7">
      <c r="B1742" s="134"/>
      <c r="C1742" s="134"/>
      <c r="D1742" s="134"/>
      <c r="E1742" s="134"/>
      <c r="F1742" s="135"/>
      <c r="G1742" s="143"/>
    </row>
    <row r="1743" spans="2:7">
      <c r="B1743" s="134"/>
      <c r="C1743" s="134"/>
      <c r="D1743" s="134"/>
      <c r="E1743" s="134"/>
      <c r="F1743" s="135"/>
      <c r="G1743" s="143"/>
    </row>
    <row r="1744" spans="2:7">
      <c r="B1744" s="134"/>
      <c r="C1744" s="134"/>
      <c r="D1744" s="134"/>
      <c r="E1744" s="134"/>
      <c r="F1744" s="135"/>
      <c r="G1744" s="143"/>
    </row>
    <row r="1745" spans="2:7">
      <c r="B1745" s="134"/>
      <c r="C1745" s="134"/>
      <c r="D1745" s="134"/>
      <c r="E1745" s="134"/>
      <c r="F1745" s="135"/>
      <c r="G1745" s="143"/>
    </row>
    <row r="1746" spans="2:7">
      <c r="B1746" s="134"/>
      <c r="C1746" s="134"/>
      <c r="D1746" s="134"/>
      <c r="E1746" s="134"/>
      <c r="F1746" s="135"/>
      <c r="G1746" s="143"/>
    </row>
    <row r="1747" spans="2:7">
      <c r="B1747" s="134"/>
      <c r="C1747" s="134"/>
      <c r="D1747" s="134"/>
      <c r="E1747" s="134"/>
      <c r="F1747" s="135"/>
      <c r="G1747" s="143"/>
    </row>
    <row r="1748" spans="2:7">
      <c r="B1748" s="134"/>
      <c r="C1748" s="134"/>
      <c r="D1748" s="134"/>
      <c r="E1748" s="134"/>
      <c r="F1748" s="135"/>
      <c r="G1748" s="143"/>
    </row>
    <row r="1749" spans="2:7">
      <c r="B1749" s="134"/>
      <c r="C1749" s="134"/>
      <c r="D1749" s="134"/>
      <c r="E1749" s="134"/>
      <c r="F1749" s="135"/>
      <c r="G1749" s="143"/>
    </row>
    <row r="1750" spans="2:7">
      <c r="B1750" s="134"/>
      <c r="C1750" s="134"/>
      <c r="D1750" s="134"/>
      <c r="E1750" s="134"/>
      <c r="F1750" s="135"/>
      <c r="G1750" s="143"/>
    </row>
    <row r="1751" spans="2:7">
      <c r="B1751" s="134"/>
      <c r="C1751" s="134"/>
      <c r="D1751" s="134"/>
      <c r="E1751" s="134"/>
      <c r="F1751" s="135"/>
      <c r="G1751" s="143"/>
    </row>
    <row r="1752" spans="2:7">
      <c r="B1752" s="134"/>
      <c r="C1752" s="134"/>
      <c r="D1752" s="134"/>
      <c r="E1752" s="134"/>
      <c r="F1752" s="135"/>
      <c r="G1752" s="143"/>
    </row>
    <row r="1753" spans="2:7">
      <c r="B1753" s="134"/>
      <c r="C1753" s="134"/>
      <c r="D1753" s="134"/>
      <c r="E1753" s="134"/>
      <c r="F1753" s="135"/>
      <c r="G1753" s="143"/>
    </row>
    <row r="1754" spans="2:7">
      <c r="B1754" s="134"/>
      <c r="C1754" s="134"/>
      <c r="D1754" s="134"/>
      <c r="E1754" s="134"/>
      <c r="F1754" s="135"/>
      <c r="G1754" s="143"/>
    </row>
    <row r="1755" spans="2:7">
      <c r="B1755" s="134"/>
      <c r="C1755" s="134"/>
      <c r="D1755" s="134"/>
      <c r="E1755" s="134"/>
      <c r="F1755" s="135"/>
      <c r="G1755" s="143"/>
    </row>
    <row r="1756" spans="2:7">
      <c r="B1756" s="134"/>
      <c r="C1756" s="134"/>
      <c r="D1756" s="134"/>
      <c r="E1756" s="134"/>
      <c r="F1756" s="135"/>
      <c r="G1756" s="143"/>
    </row>
    <row r="1757" spans="2:7">
      <c r="B1757" s="134"/>
      <c r="C1757" s="134"/>
      <c r="D1757" s="134"/>
      <c r="E1757" s="134"/>
      <c r="F1757" s="135"/>
      <c r="G1757" s="143"/>
    </row>
    <row r="1758" spans="2:7">
      <c r="B1758" s="134"/>
      <c r="C1758" s="134"/>
      <c r="D1758" s="134"/>
      <c r="E1758" s="134"/>
      <c r="F1758" s="135"/>
      <c r="G1758" s="143"/>
    </row>
    <row r="1759" spans="2:7">
      <c r="B1759" s="134"/>
      <c r="C1759" s="134"/>
      <c r="D1759" s="134"/>
      <c r="E1759" s="134"/>
      <c r="F1759" s="135"/>
      <c r="G1759" s="143"/>
    </row>
    <row r="1760" spans="2:7">
      <c r="B1760" s="134"/>
      <c r="C1760" s="134"/>
      <c r="D1760" s="134"/>
      <c r="E1760" s="134"/>
      <c r="F1760" s="135"/>
      <c r="G1760" s="143"/>
    </row>
    <row r="1761" spans="2:7">
      <c r="B1761" s="134"/>
      <c r="C1761" s="134"/>
      <c r="D1761" s="134"/>
      <c r="E1761" s="134"/>
      <c r="F1761" s="135"/>
      <c r="G1761" s="143"/>
    </row>
    <row r="1762" spans="2:7">
      <c r="B1762" s="134"/>
      <c r="C1762" s="134"/>
      <c r="D1762" s="134"/>
      <c r="E1762" s="134"/>
      <c r="F1762" s="135"/>
      <c r="G1762" s="143"/>
    </row>
    <row r="1763" spans="2:7">
      <c r="B1763" s="134"/>
      <c r="C1763" s="134"/>
      <c r="D1763" s="134"/>
      <c r="E1763" s="134"/>
      <c r="F1763" s="135"/>
      <c r="G1763" s="143"/>
    </row>
    <row r="1764" spans="2:7">
      <c r="B1764" s="134"/>
      <c r="C1764" s="134"/>
      <c r="D1764" s="134"/>
      <c r="E1764" s="134"/>
      <c r="F1764" s="135"/>
      <c r="G1764" s="143"/>
    </row>
    <row r="1765" spans="2:7">
      <c r="B1765" s="134"/>
      <c r="C1765" s="134"/>
      <c r="D1765" s="134"/>
      <c r="E1765" s="134"/>
      <c r="F1765" s="135"/>
      <c r="G1765" s="143"/>
    </row>
    <row r="1766" spans="2:7">
      <c r="B1766" s="134"/>
      <c r="C1766" s="134"/>
      <c r="D1766" s="134"/>
      <c r="E1766" s="134"/>
      <c r="F1766" s="135"/>
      <c r="G1766" s="143"/>
    </row>
    <row r="1767" spans="2:7">
      <c r="B1767" s="134"/>
      <c r="C1767" s="134"/>
      <c r="D1767" s="134"/>
      <c r="E1767" s="134"/>
      <c r="F1767" s="135"/>
      <c r="G1767" s="143"/>
    </row>
    <row r="1768" spans="2:7">
      <c r="B1768" s="134"/>
      <c r="C1768" s="134"/>
      <c r="D1768" s="134"/>
      <c r="E1768" s="134"/>
      <c r="F1768" s="135"/>
      <c r="G1768" s="143"/>
    </row>
    <row r="1769" spans="2:7">
      <c r="B1769" s="134"/>
      <c r="C1769" s="134"/>
      <c r="D1769" s="134"/>
      <c r="E1769" s="134"/>
      <c r="F1769" s="135"/>
      <c r="G1769" s="143"/>
    </row>
    <row r="1770" spans="2:7">
      <c r="B1770" s="134"/>
      <c r="C1770" s="134"/>
      <c r="D1770" s="134"/>
      <c r="E1770" s="134"/>
      <c r="F1770" s="135"/>
      <c r="G1770" s="143"/>
    </row>
    <row r="1771" spans="2:7">
      <c r="B1771" s="134"/>
      <c r="C1771" s="134"/>
      <c r="D1771" s="134"/>
      <c r="E1771" s="134"/>
      <c r="F1771" s="135"/>
      <c r="G1771" s="143"/>
    </row>
    <row r="1772" spans="2:7">
      <c r="B1772" s="134"/>
      <c r="C1772" s="134"/>
      <c r="D1772" s="134"/>
      <c r="E1772" s="134"/>
      <c r="F1772" s="135"/>
      <c r="G1772" s="143"/>
    </row>
    <row r="1773" spans="2:7">
      <c r="B1773" s="134"/>
      <c r="C1773" s="134"/>
      <c r="D1773" s="134"/>
      <c r="E1773" s="134"/>
      <c r="F1773" s="135"/>
      <c r="G1773" s="143"/>
    </row>
    <row r="1774" spans="2:7">
      <c r="B1774" s="134"/>
      <c r="C1774" s="134"/>
      <c r="D1774" s="134"/>
      <c r="E1774" s="134"/>
      <c r="F1774" s="135"/>
      <c r="G1774" s="143"/>
    </row>
    <row r="1775" spans="2:7">
      <c r="B1775" s="134"/>
      <c r="C1775" s="134"/>
      <c r="D1775" s="134"/>
      <c r="E1775" s="134"/>
      <c r="F1775" s="135"/>
      <c r="G1775" s="143"/>
    </row>
    <row r="1776" spans="2:7">
      <c r="B1776" s="134"/>
      <c r="C1776" s="134"/>
      <c r="D1776" s="134"/>
      <c r="E1776" s="134"/>
      <c r="F1776" s="135"/>
      <c r="G1776" s="143"/>
    </row>
    <row r="1777" spans="2:7">
      <c r="B1777" s="134"/>
      <c r="C1777" s="134"/>
      <c r="D1777" s="134"/>
      <c r="E1777" s="134"/>
      <c r="F1777" s="135"/>
      <c r="G1777" s="143"/>
    </row>
    <row r="1778" spans="2:7">
      <c r="B1778" s="134"/>
      <c r="C1778" s="134"/>
      <c r="D1778" s="134"/>
      <c r="E1778" s="134"/>
      <c r="F1778" s="135"/>
      <c r="G1778" s="143"/>
    </row>
    <row r="1779" spans="2:7">
      <c r="B1779" s="134"/>
      <c r="C1779" s="134"/>
      <c r="D1779" s="134"/>
      <c r="E1779" s="134"/>
      <c r="F1779" s="135"/>
      <c r="G1779" s="143"/>
    </row>
    <row r="1780" spans="2:7">
      <c r="B1780" s="134"/>
      <c r="C1780" s="134"/>
      <c r="D1780" s="134"/>
      <c r="E1780" s="134"/>
      <c r="F1780" s="135"/>
      <c r="G1780" s="143"/>
    </row>
    <row r="1781" spans="2:7">
      <c r="B1781" s="134"/>
      <c r="C1781" s="134"/>
      <c r="D1781" s="134"/>
      <c r="E1781" s="134"/>
      <c r="F1781" s="135"/>
      <c r="G1781" s="143"/>
    </row>
    <row r="1782" spans="2:7">
      <c r="B1782" s="134"/>
      <c r="C1782" s="134"/>
      <c r="D1782" s="134"/>
      <c r="E1782" s="134"/>
      <c r="F1782" s="135"/>
      <c r="G1782" s="143"/>
    </row>
    <row r="1783" spans="2:7">
      <c r="B1783" s="134"/>
      <c r="C1783" s="134"/>
      <c r="D1783" s="134"/>
      <c r="E1783" s="134"/>
      <c r="F1783" s="135"/>
      <c r="G1783" s="143"/>
    </row>
    <row r="1784" spans="2:7">
      <c r="B1784" s="134"/>
      <c r="C1784" s="134"/>
      <c r="D1784" s="134"/>
      <c r="E1784" s="134"/>
      <c r="F1784" s="135"/>
      <c r="G1784" s="143"/>
    </row>
    <row r="1785" spans="2:7">
      <c r="B1785" s="134"/>
      <c r="C1785" s="134"/>
      <c r="D1785" s="134"/>
      <c r="E1785" s="134"/>
      <c r="F1785" s="135"/>
      <c r="G1785" s="143"/>
    </row>
    <row r="1786" spans="2:7">
      <c r="B1786" s="134"/>
      <c r="C1786" s="134"/>
      <c r="D1786" s="134"/>
      <c r="E1786" s="134"/>
      <c r="F1786" s="135"/>
      <c r="G1786" s="143"/>
    </row>
    <row r="1787" spans="2:7">
      <c r="B1787" s="134"/>
      <c r="C1787" s="134"/>
      <c r="D1787" s="134"/>
      <c r="E1787" s="134"/>
      <c r="F1787" s="135"/>
      <c r="G1787" s="143"/>
    </row>
    <row r="1788" spans="2:7">
      <c r="B1788" s="134"/>
      <c r="C1788" s="134"/>
      <c r="D1788" s="134"/>
      <c r="E1788" s="134"/>
      <c r="F1788" s="135"/>
      <c r="G1788" s="143"/>
    </row>
    <row r="1789" spans="2:7">
      <c r="B1789" s="134"/>
      <c r="C1789" s="134"/>
      <c r="D1789" s="134"/>
      <c r="E1789" s="134"/>
      <c r="F1789" s="135"/>
      <c r="G1789" s="143"/>
    </row>
    <row r="1790" spans="2:7">
      <c r="B1790" s="134"/>
      <c r="C1790" s="134"/>
      <c r="D1790" s="134"/>
      <c r="E1790" s="134"/>
      <c r="F1790" s="135"/>
      <c r="G1790" s="143"/>
    </row>
    <row r="1791" spans="2:7">
      <c r="B1791" s="134"/>
      <c r="C1791" s="134"/>
      <c r="D1791" s="134"/>
      <c r="E1791" s="134"/>
      <c r="F1791" s="135"/>
      <c r="G1791" s="143"/>
    </row>
    <row r="1792" spans="2:7">
      <c r="B1792" s="134"/>
      <c r="C1792" s="134"/>
      <c r="D1792" s="134"/>
      <c r="E1792" s="134"/>
      <c r="F1792" s="135"/>
      <c r="G1792" s="143"/>
    </row>
    <row r="1793" spans="2:7">
      <c r="B1793" s="134"/>
      <c r="C1793" s="134"/>
      <c r="D1793" s="134"/>
      <c r="E1793" s="134"/>
      <c r="F1793" s="135"/>
      <c r="G1793" s="143"/>
    </row>
    <row r="1794" spans="2:7">
      <c r="B1794" s="134"/>
      <c r="C1794" s="134"/>
      <c r="D1794" s="134"/>
      <c r="E1794" s="134"/>
      <c r="F1794" s="135"/>
      <c r="G1794" s="143"/>
    </row>
    <row r="1795" spans="2:7">
      <c r="B1795" s="134"/>
      <c r="C1795" s="134"/>
      <c r="D1795" s="134"/>
      <c r="E1795" s="134"/>
      <c r="F1795" s="135"/>
      <c r="G1795" s="143"/>
    </row>
    <row r="1796" spans="2:7">
      <c r="B1796" s="134"/>
      <c r="C1796" s="134"/>
      <c r="D1796" s="134"/>
      <c r="E1796" s="134"/>
      <c r="F1796" s="135"/>
      <c r="G1796" s="143"/>
    </row>
    <row r="1797" spans="2:7">
      <c r="B1797" s="134"/>
      <c r="C1797" s="134"/>
      <c r="D1797" s="134"/>
      <c r="E1797" s="134"/>
      <c r="F1797" s="135"/>
      <c r="G1797" s="143"/>
    </row>
    <row r="1798" spans="2:7">
      <c r="B1798" s="134"/>
      <c r="C1798" s="134"/>
      <c r="D1798" s="134"/>
      <c r="E1798" s="134"/>
      <c r="F1798" s="135"/>
      <c r="G1798" s="143"/>
    </row>
    <row r="1799" spans="2:7">
      <c r="B1799" s="134"/>
      <c r="C1799" s="134"/>
      <c r="D1799" s="134"/>
      <c r="E1799" s="134"/>
      <c r="F1799" s="135"/>
      <c r="G1799" s="143"/>
    </row>
    <row r="1800" spans="2:7">
      <c r="B1800" s="134"/>
      <c r="C1800" s="134"/>
      <c r="D1800" s="134"/>
      <c r="E1800" s="134"/>
      <c r="F1800" s="135"/>
      <c r="G1800" s="143"/>
    </row>
    <row r="1801" spans="2:7">
      <c r="B1801" s="134"/>
      <c r="C1801" s="134"/>
      <c r="D1801" s="134"/>
      <c r="E1801" s="134"/>
      <c r="F1801" s="135"/>
      <c r="G1801" s="143"/>
    </row>
    <row r="1802" spans="2:7">
      <c r="B1802" s="134"/>
      <c r="C1802" s="134"/>
      <c r="D1802" s="134"/>
      <c r="E1802" s="134"/>
      <c r="F1802" s="135"/>
      <c r="G1802" s="143"/>
    </row>
    <row r="1803" spans="2:7">
      <c r="B1803" s="134"/>
      <c r="C1803" s="134"/>
      <c r="D1803" s="134"/>
      <c r="E1803" s="134"/>
      <c r="F1803" s="135"/>
      <c r="G1803" s="143"/>
    </row>
    <row r="1804" spans="2:7">
      <c r="B1804" s="134"/>
      <c r="C1804" s="134"/>
      <c r="D1804" s="134"/>
      <c r="E1804" s="134"/>
      <c r="F1804" s="135"/>
      <c r="G1804" s="143"/>
    </row>
    <row r="1805" spans="2:7">
      <c r="B1805" s="134"/>
      <c r="C1805" s="134"/>
      <c r="D1805" s="134"/>
      <c r="E1805" s="134"/>
      <c r="F1805" s="135"/>
      <c r="G1805" s="143"/>
    </row>
    <row r="1806" spans="2:7">
      <c r="B1806" s="134"/>
      <c r="C1806" s="134"/>
      <c r="D1806" s="134"/>
      <c r="E1806" s="134"/>
      <c r="F1806" s="135"/>
      <c r="G1806" s="143"/>
    </row>
    <row r="1807" spans="2:7">
      <c r="B1807" s="134"/>
      <c r="C1807" s="134"/>
      <c r="D1807" s="134"/>
      <c r="E1807" s="134"/>
      <c r="F1807" s="135"/>
      <c r="G1807" s="143"/>
    </row>
    <row r="1808" spans="2:7">
      <c r="B1808" s="134"/>
      <c r="C1808" s="134"/>
      <c r="D1808" s="134"/>
      <c r="E1808" s="134"/>
      <c r="F1808" s="135"/>
      <c r="G1808" s="143"/>
    </row>
    <row r="1809" spans="2:7">
      <c r="B1809" s="134"/>
      <c r="C1809" s="134"/>
      <c r="D1809" s="134"/>
      <c r="E1809" s="134"/>
      <c r="F1809" s="135"/>
      <c r="G1809" s="143"/>
    </row>
    <row r="1810" spans="2:7">
      <c r="B1810" s="134"/>
      <c r="C1810" s="134"/>
      <c r="D1810" s="134"/>
      <c r="E1810" s="134"/>
      <c r="F1810" s="135"/>
      <c r="G1810" s="143"/>
    </row>
    <row r="1811" spans="2:7">
      <c r="B1811" s="134"/>
      <c r="C1811" s="134"/>
      <c r="D1811" s="134"/>
      <c r="E1811" s="134"/>
      <c r="F1811" s="135"/>
      <c r="G1811" s="143"/>
    </row>
    <row r="1812" spans="2:7">
      <c r="B1812" s="134"/>
      <c r="C1812" s="134"/>
      <c r="D1812" s="134"/>
      <c r="E1812" s="134"/>
      <c r="F1812" s="135"/>
      <c r="G1812" s="143"/>
    </row>
    <row r="1813" spans="2:7">
      <c r="B1813" s="134"/>
      <c r="C1813" s="134"/>
      <c r="D1813" s="134"/>
      <c r="E1813" s="134"/>
      <c r="F1813" s="135"/>
      <c r="G1813" s="143"/>
    </row>
    <row r="1814" spans="2:7">
      <c r="B1814" s="134"/>
      <c r="C1814" s="134"/>
      <c r="D1814" s="134"/>
      <c r="E1814" s="134"/>
      <c r="F1814" s="135"/>
      <c r="G1814" s="143"/>
    </row>
    <row r="1815" spans="2:7">
      <c r="B1815" s="134"/>
      <c r="C1815" s="134"/>
      <c r="D1815" s="134"/>
      <c r="E1815" s="134"/>
      <c r="F1815" s="135"/>
      <c r="G1815" s="143"/>
    </row>
    <row r="1816" spans="2:7">
      <c r="B1816" s="134"/>
      <c r="C1816" s="134"/>
      <c r="D1816" s="134"/>
      <c r="E1816" s="134"/>
      <c r="F1816" s="135"/>
      <c r="G1816" s="143"/>
    </row>
    <row r="1817" spans="2:7">
      <c r="B1817" s="134"/>
      <c r="C1817" s="134"/>
      <c r="D1817" s="134"/>
      <c r="E1817" s="134"/>
      <c r="F1817" s="135"/>
      <c r="G1817" s="143"/>
    </row>
    <row r="1818" spans="2:7">
      <c r="B1818" s="134"/>
      <c r="C1818" s="134"/>
      <c r="D1818" s="134"/>
      <c r="E1818" s="134"/>
      <c r="F1818" s="135"/>
      <c r="G1818" s="143"/>
    </row>
    <row r="1819" spans="2:7">
      <c r="B1819" s="134"/>
      <c r="C1819" s="134"/>
      <c r="D1819" s="134"/>
      <c r="E1819" s="134"/>
      <c r="F1819" s="135"/>
      <c r="G1819" s="143"/>
    </row>
    <row r="1820" spans="2:7">
      <c r="B1820" s="134"/>
      <c r="C1820" s="134"/>
      <c r="D1820" s="134"/>
      <c r="E1820" s="134"/>
      <c r="F1820" s="135"/>
      <c r="G1820" s="143"/>
    </row>
    <row r="1821" spans="2:7">
      <c r="B1821" s="134"/>
      <c r="C1821" s="134"/>
      <c r="D1821" s="134"/>
      <c r="E1821" s="134"/>
      <c r="F1821" s="135"/>
      <c r="G1821" s="143"/>
    </row>
    <row r="1822" spans="2:7">
      <c r="B1822" s="134"/>
      <c r="C1822" s="134"/>
      <c r="D1822" s="134"/>
      <c r="E1822" s="134"/>
      <c r="F1822" s="135"/>
      <c r="G1822" s="143"/>
    </row>
    <row r="1823" spans="2:7">
      <c r="B1823" s="134"/>
      <c r="C1823" s="134"/>
      <c r="D1823" s="134"/>
      <c r="E1823" s="134"/>
      <c r="F1823" s="135"/>
      <c r="G1823" s="143"/>
    </row>
    <row r="1824" spans="2:7">
      <c r="B1824" s="134"/>
      <c r="C1824" s="134"/>
      <c r="D1824" s="134"/>
      <c r="E1824" s="134"/>
      <c r="F1824" s="135"/>
      <c r="G1824" s="143"/>
    </row>
    <row r="1825" spans="2:7">
      <c r="B1825" s="134"/>
      <c r="C1825" s="134"/>
      <c r="D1825" s="134"/>
      <c r="E1825" s="134"/>
      <c r="F1825" s="135"/>
      <c r="G1825" s="143"/>
    </row>
    <row r="1826" spans="2:7">
      <c r="B1826" s="134"/>
      <c r="C1826" s="134"/>
      <c r="D1826" s="134"/>
      <c r="E1826" s="134"/>
      <c r="F1826" s="135"/>
      <c r="G1826" s="143"/>
    </row>
    <row r="1827" spans="2:7">
      <c r="B1827" s="134"/>
      <c r="C1827" s="134"/>
      <c r="D1827" s="134"/>
      <c r="E1827" s="134"/>
      <c r="F1827" s="135"/>
      <c r="G1827" s="143"/>
    </row>
    <row r="1828" spans="2:7">
      <c r="B1828" s="134"/>
      <c r="C1828" s="134"/>
      <c r="D1828" s="134"/>
      <c r="E1828" s="134"/>
      <c r="F1828" s="135"/>
      <c r="G1828" s="143"/>
    </row>
    <row r="1829" spans="2:7">
      <c r="B1829" s="134"/>
      <c r="C1829" s="134"/>
      <c r="D1829" s="134"/>
      <c r="E1829" s="134"/>
      <c r="F1829" s="135"/>
      <c r="G1829" s="143"/>
    </row>
    <row r="1830" spans="2:7">
      <c r="B1830" s="134"/>
      <c r="C1830" s="134"/>
      <c r="D1830" s="134"/>
      <c r="E1830" s="134"/>
      <c r="F1830" s="135"/>
      <c r="G1830" s="143"/>
    </row>
    <row r="1831" spans="2:7">
      <c r="B1831" s="134"/>
      <c r="C1831" s="134"/>
      <c r="D1831" s="134"/>
      <c r="E1831" s="134"/>
      <c r="F1831" s="135"/>
      <c r="G1831" s="143"/>
    </row>
    <row r="1832" spans="2:7">
      <c r="B1832" s="134"/>
      <c r="C1832" s="134"/>
      <c r="D1832" s="134"/>
      <c r="E1832" s="134"/>
      <c r="F1832" s="135"/>
      <c r="G1832" s="143"/>
    </row>
    <row r="1833" spans="2:7">
      <c r="B1833" s="134"/>
      <c r="C1833" s="134"/>
      <c r="D1833" s="134"/>
      <c r="E1833" s="134"/>
      <c r="F1833" s="135"/>
      <c r="G1833" s="143"/>
    </row>
    <row r="1834" spans="2:7">
      <c r="B1834" s="134"/>
      <c r="C1834" s="134"/>
      <c r="D1834" s="134"/>
      <c r="E1834" s="134"/>
      <c r="F1834" s="135"/>
      <c r="G1834" s="143"/>
    </row>
    <row r="1835" spans="2:7">
      <c r="B1835" s="134"/>
      <c r="C1835" s="134"/>
      <c r="D1835" s="134"/>
      <c r="E1835" s="134"/>
      <c r="F1835" s="135"/>
      <c r="G1835" s="143"/>
    </row>
    <row r="1836" spans="2:7">
      <c r="B1836" s="134"/>
      <c r="C1836" s="134"/>
      <c r="D1836" s="134"/>
      <c r="E1836" s="134"/>
      <c r="F1836" s="135"/>
      <c r="G1836" s="143"/>
    </row>
    <row r="1837" spans="2:7">
      <c r="B1837" s="134"/>
      <c r="C1837" s="134"/>
      <c r="D1837" s="134"/>
      <c r="E1837" s="134"/>
      <c r="F1837" s="135"/>
      <c r="G1837" s="143"/>
    </row>
    <row r="1838" spans="2:7">
      <c r="B1838" s="134"/>
      <c r="C1838" s="134"/>
      <c r="D1838" s="134"/>
      <c r="E1838" s="134"/>
      <c r="F1838" s="135"/>
      <c r="G1838" s="143"/>
    </row>
    <row r="1839" spans="2:7">
      <c r="B1839" s="134"/>
      <c r="C1839" s="134"/>
      <c r="D1839" s="134"/>
      <c r="E1839" s="134"/>
      <c r="F1839" s="135"/>
      <c r="G1839" s="143"/>
    </row>
    <row r="1840" spans="2:7">
      <c r="B1840" s="134"/>
      <c r="C1840" s="134"/>
      <c r="D1840" s="134"/>
      <c r="E1840" s="134"/>
      <c r="F1840" s="135"/>
      <c r="G1840" s="143"/>
    </row>
    <row r="1841" spans="2:7">
      <c r="B1841" s="134"/>
      <c r="C1841" s="134"/>
      <c r="D1841" s="134"/>
      <c r="E1841" s="134"/>
      <c r="F1841" s="135"/>
      <c r="G1841" s="143"/>
    </row>
    <row r="1842" spans="2:7">
      <c r="B1842" s="134"/>
      <c r="C1842" s="134"/>
      <c r="D1842" s="134"/>
      <c r="E1842" s="134"/>
      <c r="F1842" s="135"/>
      <c r="G1842" s="143"/>
    </row>
    <row r="1843" spans="2:7">
      <c r="B1843" s="134"/>
      <c r="C1843" s="134"/>
      <c r="D1843" s="134"/>
      <c r="E1843" s="134"/>
      <c r="F1843" s="135"/>
      <c r="G1843" s="143"/>
    </row>
    <row r="1844" spans="2:7">
      <c r="B1844" s="134"/>
      <c r="C1844" s="134"/>
      <c r="D1844" s="134"/>
      <c r="E1844" s="134"/>
      <c r="F1844" s="135"/>
      <c r="G1844" s="143"/>
    </row>
    <row r="1845" spans="2:7">
      <c r="B1845" s="134"/>
      <c r="C1845" s="134"/>
      <c r="D1845" s="134"/>
      <c r="E1845" s="134"/>
      <c r="F1845" s="135"/>
      <c r="G1845" s="143"/>
    </row>
    <row r="1846" spans="2:7">
      <c r="B1846" s="134"/>
      <c r="C1846" s="134"/>
      <c r="D1846" s="134"/>
      <c r="E1846" s="134"/>
      <c r="F1846" s="135"/>
      <c r="G1846" s="143"/>
    </row>
    <row r="1847" spans="2:7">
      <c r="B1847" s="134"/>
      <c r="C1847" s="134"/>
      <c r="D1847" s="134"/>
      <c r="E1847" s="134"/>
      <c r="F1847" s="135"/>
      <c r="G1847" s="143"/>
    </row>
    <row r="1848" spans="2:7">
      <c r="B1848" s="134"/>
      <c r="C1848" s="134"/>
      <c r="D1848" s="134"/>
      <c r="E1848" s="134"/>
      <c r="F1848" s="135"/>
      <c r="G1848" s="143"/>
    </row>
    <row r="1849" spans="2:7">
      <c r="B1849" s="134"/>
      <c r="C1849" s="134"/>
      <c r="D1849" s="134"/>
      <c r="E1849" s="134"/>
      <c r="F1849" s="135"/>
      <c r="G1849" s="143"/>
    </row>
    <row r="1850" spans="2:7">
      <c r="B1850" s="134"/>
      <c r="C1850" s="134"/>
      <c r="D1850" s="134"/>
      <c r="E1850" s="134"/>
      <c r="F1850" s="135"/>
      <c r="G1850" s="143"/>
    </row>
    <row r="1851" spans="2:7">
      <c r="B1851" s="134"/>
      <c r="C1851" s="134"/>
      <c r="D1851" s="134"/>
      <c r="E1851" s="134"/>
      <c r="F1851" s="135"/>
      <c r="G1851" s="143"/>
    </row>
    <row r="1852" spans="2:7">
      <c r="B1852" s="134"/>
      <c r="C1852" s="134"/>
      <c r="D1852" s="134"/>
      <c r="E1852" s="134"/>
      <c r="F1852" s="135"/>
      <c r="G1852" s="143"/>
    </row>
    <row r="1853" spans="2:7">
      <c r="B1853" s="134"/>
      <c r="C1853" s="134"/>
      <c r="D1853" s="134"/>
      <c r="E1853" s="134"/>
      <c r="F1853" s="135"/>
      <c r="G1853" s="143"/>
    </row>
    <row r="1854" spans="2:7">
      <c r="B1854" s="134"/>
      <c r="C1854" s="134"/>
      <c r="D1854" s="134"/>
      <c r="E1854" s="134"/>
      <c r="F1854" s="135"/>
      <c r="G1854" s="143"/>
    </row>
    <row r="1855" spans="2:7">
      <c r="B1855" s="134"/>
      <c r="C1855" s="134"/>
      <c r="D1855" s="134"/>
      <c r="E1855" s="134"/>
      <c r="F1855" s="135"/>
      <c r="G1855" s="143"/>
    </row>
    <row r="1856" spans="2:7">
      <c r="B1856" s="134"/>
      <c r="C1856" s="134"/>
      <c r="D1856" s="134"/>
      <c r="E1856" s="134"/>
      <c r="F1856" s="135"/>
      <c r="G1856" s="143"/>
    </row>
    <row r="1857" spans="2:7">
      <c r="B1857" s="134"/>
      <c r="C1857" s="134"/>
      <c r="D1857" s="134"/>
      <c r="E1857" s="134"/>
      <c r="F1857" s="135"/>
      <c r="G1857" s="143"/>
    </row>
    <row r="1858" spans="2:7">
      <c r="B1858" s="134"/>
      <c r="C1858" s="134"/>
      <c r="D1858" s="134"/>
      <c r="E1858" s="134"/>
      <c r="F1858" s="135"/>
      <c r="G1858" s="143"/>
    </row>
    <row r="1859" spans="2:7">
      <c r="B1859" s="134"/>
      <c r="C1859" s="134"/>
      <c r="D1859" s="134"/>
      <c r="E1859" s="134"/>
      <c r="F1859" s="135"/>
      <c r="G1859" s="143"/>
    </row>
    <row r="1860" spans="2:7">
      <c r="B1860" s="134"/>
      <c r="C1860" s="134"/>
      <c r="D1860" s="134"/>
      <c r="E1860" s="134"/>
      <c r="F1860" s="135"/>
      <c r="G1860" s="143"/>
    </row>
    <row r="1861" spans="2:7">
      <c r="B1861" s="134"/>
      <c r="C1861" s="134"/>
      <c r="D1861" s="134"/>
      <c r="E1861" s="134"/>
      <c r="F1861" s="135"/>
      <c r="G1861" s="143"/>
    </row>
    <row r="1862" spans="2:7">
      <c r="B1862" s="134"/>
      <c r="C1862" s="134"/>
      <c r="D1862" s="134"/>
      <c r="E1862" s="134"/>
      <c r="F1862" s="135"/>
      <c r="G1862" s="143"/>
    </row>
    <row r="1863" spans="2:7">
      <c r="B1863" s="134"/>
      <c r="C1863" s="134"/>
      <c r="D1863" s="134"/>
      <c r="E1863" s="134"/>
      <c r="F1863" s="135"/>
      <c r="G1863" s="143"/>
    </row>
    <row r="1864" spans="2:7">
      <c r="B1864" s="134"/>
      <c r="C1864" s="134"/>
      <c r="D1864" s="134"/>
      <c r="E1864" s="134"/>
      <c r="F1864" s="135"/>
      <c r="G1864" s="143"/>
    </row>
    <row r="1865" spans="2:7">
      <c r="B1865" s="134"/>
      <c r="C1865" s="134"/>
      <c r="D1865" s="134"/>
      <c r="E1865" s="134"/>
      <c r="F1865" s="135"/>
      <c r="G1865" s="143"/>
    </row>
    <row r="1866" spans="2:7">
      <c r="B1866" s="134"/>
      <c r="C1866" s="134"/>
      <c r="D1866" s="134"/>
      <c r="E1866" s="134"/>
      <c r="F1866" s="135"/>
      <c r="G1866" s="143"/>
    </row>
    <row r="1867" spans="2:7">
      <c r="B1867" s="134"/>
      <c r="C1867" s="134"/>
      <c r="D1867" s="134"/>
      <c r="E1867" s="134"/>
      <c r="F1867" s="135"/>
      <c r="G1867" s="143"/>
    </row>
    <row r="1868" spans="2:7">
      <c r="B1868" s="134"/>
      <c r="C1868" s="134"/>
      <c r="D1868" s="134"/>
      <c r="E1868" s="134"/>
      <c r="F1868" s="135"/>
      <c r="G1868" s="143"/>
    </row>
    <row r="1869" spans="2:7">
      <c r="B1869" s="134"/>
      <c r="C1869" s="134"/>
      <c r="D1869" s="134"/>
      <c r="E1869" s="134"/>
      <c r="F1869" s="135"/>
      <c r="G1869" s="143"/>
    </row>
    <row r="1870" spans="2:7">
      <c r="B1870" s="134"/>
      <c r="C1870" s="134"/>
      <c r="D1870" s="134"/>
      <c r="E1870" s="134"/>
      <c r="F1870" s="135"/>
      <c r="G1870" s="143"/>
    </row>
    <row r="1871" spans="2:7">
      <c r="B1871" s="134"/>
      <c r="C1871" s="134"/>
      <c r="D1871" s="134"/>
      <c r="E1871" s="134"/>
      <c r="F1871" s="135"/>
      <c r="G1871" s="143"/>
    </row>
    <row r="1872" spans="2:7">
      <c r="B1872" s="134"/>
      <c r="C1872" s="134"/>
      <c r="D1872" s="134"/>
      <c r="E1872" s="134"/>
      <c r="F1872" s="135"/>
      <c r="G1872" s="143"/>
    </row>
    <row r="1873" spans="2:7">
      <c r="B1873" s="134"/>
      <c r="C1873" s="134"/>
      <c r="D1873" s="134"/>
      <c r="E1873" s="134"/>
      <c r="F1873" s="135"/>
      <c r="G1873" s="143"/>
    </row>
    <row r="1874" spans="2:7">
      <c r="B1874" s="134"/>
      <c r="C1874" s="134"/>
      <c r="D1874" s="134"/>
      <c r="E1874" s="134"/>
      <c r="F1874" s="135"/>
      <c r="G1874" s="143"/>
    </row>
    <row r="1875" spans="2:7">
      <c r="B1875" s="134"/>
      <c r="C1875" s="134"/>
      <c r="D1875" s="134"/>
      <c r="E1875" s="134"/>
      <c r="F1875" s="135"/>
      <c r="G1875" s="143"/>
    </row>
    <row r="1876" spans="2:7">
      <c r="B1876" s="134"/>
      <c r="C1876" s="134"/>
      <c r="D1876" s="134"/>
      <c r="E1876" s="134"/>
      <c r="F1876" s="135"/>
      <c r="G1876" s="143"/>
    </row>
    <row r="1877" spans="2:7">
      <c r="B1877" s="134"/>
      <c r="C1877" s="134"/>
      <c r="D1877" s="134"/>
      <c r="E1877" s="134"/>
      <c r="F1877" s="135"/>
      <c r="G1877" s="143"/>
    </row>
    <row r="1878" spans="2:7">
      <c r="B1878" s="134"/>
      <c r="C1878" s="134"/>
      <c r="D1878" s="134"/>
      <c r="E1878" s="134"/>
      <c r="F1878" s="135"/>
      <c r="G1878" s="143"/>
    </row>
    <row r="1879" spans="2:7">
      <c r="B1879" s="134"/>
      <c r="C1879" s="134"/>
      <c r="D1879" s="134"/>
      <c r="E1879" s="134"/>
      <c r="F1879" s="135"/>
      <c r="G1879" s="143"/>
    </row>
    <row r="1880" spans="2:7">
      <c r="B1880" s="134"/>
      <c r="C1880" s="134"/>
      <c r="D1880" s="134"/>
      <c r="E1880" s="134"/>
      <c r="F1880" s="135"/>
      <c r="G1880" s="143"/>
    </row>
    <row r="1881" spans="2:7">
      <c r="B1881" s="134"/>
      <c r="C1881" s="134"/>
      <c r="D1881" s="134"/>
      <c r="E1881" s="134"/>
      <c r="F1881" s="135"/>
      <c r="G1881" s="143"/>
    </row>
    <row r="1882" spans="2:7">
      <c r="B1882" s="134"/>
      <c r="C1882" s="134"/>
      <c r="D1882" s="134"/>
      <c r="E1882" s="134"/>
      <c r="F1882" s="135"/>
      <c r="G1882" s="143"/>
    </row>
    <row r="1883" spans="2:7">
      <c r="B1883" s="134"/>
      <c r="C1883" s="134"/>
      <c r="D1883" s="134"/>
      <c r="E1883" s="134"/>
      <c r="F1883" s="135"/>
      <c r="G1883" s="143"/>
    </row>
    <row r="1884" spans="2:7">
      <c r="B1884" s="134"/>
      <c r="C1884" s="134"/>
      <c r="D1884" s="134"/>
      <c r="E1884" s="134"/>
      <c r="F1884" s="135"/>
      <c r="G1884" s="143"/>
    </row>
    <row r="1885" spans="2:7">
      <c r="B1885" s="134"/>
      <c r="C1885" s="134"/>
      <c r="D1885" s="134"/>
      <c r="E1885" s="134"/>
      <c r="F1885" s="135"/>
      <c r="G1885" s="143"/>
    </row>
    <row r="1886" spans="2:7">
      <c r="B1886" s="134"/>
      <c r="C1886" s="134"/>
      <c r="D1886" s="134"/>
      <c r="E1886" s="134"/>
      <c r="F1886" s="135"/>
      <c r="G1886" s="143"/>
    </row>
    <row r="1887" spans="2:7">
      <c r="B1887" s="134"/>
      <c r="C1887" s="134"/>
      <c r="D1887" s="134"/>
      <c r="E1887" s="134"/>
      <c r="F1887" s="135"/>
      <c r="G1887" s="143"/>
    </row>
    <row r="1888" spans="2:7">
      <c r="B1888" s="134"/>
      <c r="C1888" s="134"/>
      <c r="D1888" s="134"/>
      <c r="E1888" s="134"/>
      <c r="F1888" s="135"/>
      <c r="G1888" s="143"/>
    </row>
    <row r="1889" spans="2:7">
      <c r="B1889" s="134"/>
      <c r="C1889" s="134"/>
      <c r="D1889" s="134"/>
      <c r="E1889" s="134"/>
      <c r="F1889" s="135"/>
      <c r="G1889" s="143"/>
    </row>
    <row r="1890" spans="2:7">
      <c r="B1890" s="134"/>
      <c r="C1890" s="134"/>
      <c r="D1890" s="134"/>
      <c r="E1890" s="134"/>
      <c r="F1890" s="135"/>
      <c r="G1890" s="143"/>
    </row>
    <row r="1891" spans="2:7">
      <c r="B1891" s="134"/>
      <c r="C1891" s="134"/>
      <c r="D1891" s="134"/>
      <c r="E1891" s="134"/>
      <c r="F1891" s="135"/>
      <c r="G1891" s="143"/>
    </row>
    <row r="1892" spans="2:7">
      <c r="B1892" s="134"/>
      <c r="C1892" s="134"/>
      <c r="D1892" s="134"/>
      <c r="E1892" s="134"/>
      <c r="F1892" s="135"/>
      <c r="G1892" s="143"/>
    </row>
    <row r="1893" spans="2:7">
      <c r="B1893" s="134"/>
      <c r="C1893" s="134"/>
      <c r="D1893" s="134"/>
      <c r="E1893" s="134"/>
      <c r="F1893" s="135"/>
      <c r="G1893" s="143"/>
    </row>
    <row r="1894" spans="2:7">
      <c r="B1894" s="134"/>
      <c r="C1894" s="134"/>
      <c r="D1894" s="134"/>
      <c r="E1894" s="134"/>
      <c r="F1894" s="135"/>
      <c r="G1894" s="143"/>
    </row>
    <row r="1895" spans="2:7">
      <c r="B1895" s="134"/>
      <c r="C1895" s="134"/>
      <c r="D1895" s="134"/>
      <c r="E1895" s="134"/>
      <c r="F1895" s="135"/>
      <c r="G1895" s="143"/>
    </row>
    <row r="1896" spans="2:7">
      <c r="B1896" s="134"/>
      <c r="C1896" s="134"/>
      <c r="D1896" s="134"/>
      <c r="E1896" s="134"/>
      <c r="F1896" s="135"/>
      <c r="G1896" s="143"/>
    </row>
    <row r="1897" spans="2:7">
      <c r="B1897" s="134"/>
      <c r="C1897" s="134"/>
      <c r="D1897" s="134"/>
      <c r="E1897" s="134"/>
      <c r="F1897" s="135"/>
      <c r="G1897" s="143"/>
    </row>
    <row r="1898" spans="2:7">
      <c r="B1898" s="134"/>
      <c r="C1898" s="134"/>
      <c r="D1898" s="134"/>
      <c r="E1898" s="134"/>
      <c r="F1898" s="135"/>
      <c r="G1898" s="143"/>
    </row>
    <row r="1899" spans="2:7">
      <c r="B1899" s="134"/>
      <c r="C1899" s="134"/>
      <c r="D1899" s="134"/>
      <c r="E1899" s="134"/>
      <c r="F1899" s="135"/>
      <c r="G1899" s="143"/>
    </row>
    <row r="1900" spans="2:7">
      <c r="B1900" s="134"/>
      <c r="C1900" s="134"/>
      <c r="D1900" s="134"/>
      <c r="E1900" s="134"/>
      <c r="F1900" s="135"/>
      <c r="G1900" s="143"/>
    </row>
    <row r="1901" spans="2:7">
      <c r="B1901" s="134"/>
      <c r="C1901" s="134"/>
      <c r="D1901" s="134"/>
      <c r="E1901" s="134"/>
      <c r="F1901" s="135"/>
      <c r="G1901" s="143"/>
    </row>
    <row r="1902" spans="2:7">
      <c r="B1902" s="134"/>
      <c r="C1902" s="134"/>
      <c r="D1902" s="134"/>
      <c r="E1902" s="134"/>
      <c r="F1902" s="135"/>
      <c r="G1902" s="143"/>
    </row>
    <row r="1903" spans="2:7">
      <c r="B1903" s="134"/>
      <c r="C1903" s="134"/>
      <c r="D1903" s="134"/>
      <c r="E1903" s="134"/>
      <c r="F1903" s="135"/>
      <c r="G1903" s="143"/>
    </row>
    <row r="1904" spans="2:7">
      <c r="B1904" s="134"/>
      <c r="C1904" s="134"/>
      <c r="D1904" s="134"/>
      <c r="E1904" s="134"/>
      <c r="F1904" s="135"/>
      <c r="G1904" s="143"/>
    </row>
    <row r="1905" spans="2:7">
      <c r="B1905" s="134"/>
      <c r="C1905" s="134"/>
      <c r="D1905" s="134"/>
      <c r="E1905" s="134"/>
      <c r="F1905" s="135"/>
      <c r="G1905" s="143"/>
    </row>
    <row r="1906" spans="2:7">
      <c r="B1906" s="134"/>
      <c r="C1906" s="134"/>
      <c r="D1906" s="134"/>
      <c r="E1906" s="134"/>
      <c r="F1906" s="135"/>
      <c r="G1906" s="143"/>
    </row>
    <row r="1907" spans="2:7">
      <c r="B1907" s="134"/>
      <c r="C1907" s="134"/>
      <c r="D1907" s="134"/>
      <c r="E1907" s="134"/>
      <c r="F1907" s="135"/>
      <c r="G1907" s="143"/>
    </row>
    <row r="1908" spans="2:7">
      <c r="B1908" s="134"/>
      <c r="C1908" s="134"/>
      <c r="D1908" s="134"/>
      <c r="E1908" s="134"/>
      <c r="F1908" s="135"/>
      <c r="G1908" s="143"/>
    </row>
    <row r="1909" spans="2:7">
      <c r="B1909" s="134"/>
      <c r="C1909" s="134"/>
      <c r="D1909" s="134"/>
      <c r="E1909" s="134"/>
      <c r="F1909" s="135"/>
      <c r="G1909" s="143"/>
    </row>
    <row r="1910" spans="2:7">
      <c r="B1910" s="134"/>
      <c r="C1910" s="134"/>
      <c r="D1910" s="134"/>
      <c r="E1910" s="134"/>
      <c r="F1910" s="135"/>
      <c r="G1910" s="143"/>
    </row>
    <row r="1911" spans="2:7">
      <c r="B1911" s="134"/>
      <c r="C1911" s="134"/>
      <c r="D1911" s="134"/>
      <c r="E1911" s="134"/>
      <c r="F1911" s="135"/>
      <c r="G1911" s="143"/>
    </row>
    <row r="1912" spans="2:7">
      <c r="B1912" s="134"/>
      <c r="C1912" s="134"/>
      <c r="D1912" s="134"/>
      <c r="E1912" s="134"/>
      <c r="F1912" s="135"/>
      <c r="G1912" s="143"/>
    </row>
    <row r="1913" spans="2:7">
      <c r="B1913" s="134"/>
      <c r="C1913" s="134"/>
      <c r="D1913" s="134"/>
      <c r="E1913" s="134"/>
      <c r="F1913" s="135"/>
      <c r="G1913" s="143"/>
    </row>
    <row r="1914" spans="2:7">
      <c r="B1914" s="134"/>
      <c r="C1914" s="134"/>
      <c r="D1914" s="134"/>
      <c r="E1914" s="134"/>
      <c r="F1914" s="135"/>
      <c r="G1914" s="143"/>
    </row>
    <row r="1915" spans="2:7">
      <c r="B1915" s="134"/>
      <c r="C1915" s="134"/>
      <c r="D1915" s="134"/>
      <c r="E1915" s="134"/>
      <c r="F1915" s="135"/>
      <c r="G1915" s="143"/>
    </row>
    <row r="1916" spans="2:7">
      <c r="B1916" s="134"/>
      <c r="C1916" s="134"/>
      <c r="D1916" s="134"/>
      <c r="E1916" s="134"/>
      <c r="F1916" s="135"/>
      <c r="G1916" s="143"/>
    </row>
    <row r="1917" spans="2:7">
      <c r="B1917" s="134"/>
      <c r="C1917" s="134"/>
      <c r="D1917" s="134"/>
      <c r="E1917" s="134"/>
      <c r="F1917" s="135"/>
      <c r="G1917" s="143"/>
    </row>
    <row r="1918" spans="2:7">
      <c r="B1918" s="134"/>
      <c r="C1918" s="134"/>
      <c r="D1918" s="134"/>
      <c r="E1918" s="134"/>
      <c r="F1918" s="135"/>
      <c r="G1918" s="143"/>
    </row>
    <row r="1919" spans="2:7">
      <c r="B1919" s="134"/>
      <c r="C1919" s="134"/>
      <c r="D1919" s="134"/>
      <c r="E1919" s="134"/>
      <c r="F1919" s="135"/>
      <c r="G1919" s="143"/>
    </row>
    <row r="1920" spans="2:7">
      <c r="B1920" s="134"/>
      <c r="C1920" s="134"/>
      <c r="D1920" s="134"/>
      <c r="E1920" s="134"/>
      <c r="F1920" s="135"/>
      <c r="G1920" s="143"/>
    </row>
    <row r="1921" spans="2:7">
      <c r="B1921" s="134"/>
      <c r="C1921" s="134"/>
      <c r="D1921" s="134"/>
      <c r="E1921" s="134"/>
      <c r="F1921" s="135"/>
      <c r="G1921" s="143"/>
    </row>
    <row r="1922" spans="2:7">
      <c r="B1922" s="134"/>
      <c r="C1922" s="134"/>
      <c r="D1922" s="134"/>
      <c r="E1922" s="134"/>
      <c r="F1922" s="135"/>
      <c r="G1922" s="143"/>
    </row>
    <row r="1923" spans="2:7">
      <c r="B1923" s="134"/>
      <c r="C1923" s="134"/>
      <c r="D1923" s="134"/>
      <c r="E1923" s="134"/>
      <c r="F1923" s="135"/>
      <c r="G1923" s="143"/>
    </row>
    <row r="1924" spans="2:7">
      <c r="B1924" s="134"/>
      <c r="C1924" s="134"/>
      <c r="D1924" s="134"/>
      <c r="E1924" s="134"/>
      <c r="F1924" s="135"/>
      <c r="G1924" s="143"/>
    </row>
    <row r="1925" spans="2:7">
      <c r="B1925" s="134"/>
      <c r="C1925" s="134"/>
      <c r="D1925" s="134"/>
      <c r="E1925" s="134"/>
      <c r="F1925" s="135"/>
      <c r="G1925" s="143"/>
    </row>
    <row r="1926" spans="2:7">
      <c r="B1926" s="134"/>
      <c r="C1926" s="134"/>
      <c r="D1926" s="134"/>
      <c r="E1926" s="134"/>
      <c r="F1926" s="135"/>
      <c r="G1926" s="143"/>
    </row>
    <row r="1927" spans="2:7">
      <c r="B1927" s="134"/>
      <c r="C1927" s="134"/>
      <c r="D1927" s="134"/>
      <c r="E1927" s="134"/>
      <c r="F1927" s="135"/>
      <c r="G1927" s="143"/>
    </row>
    <row r="1928" spans="2:7">
      <c r="B1928" s="134"/>
      <c r="C1928" s="134"/>
      <c r="D1928" s="134"/>
      <c r="E1928" s="134"/>
      <c r="F1928" s="135"/>
      <c r="G1928" s="143"/>
    </row>
    <row r="1929" spans="2:7">
      <c r="B1929" s="134"/>
      <c r="C1929" s="134"/>
      <c r="D1929" s="134"/>
      <c r="E1929" s="134"/>
      <c r="F1929" s="135"/>
      <c r="G1929" s="143"/>
    </row>
    <row r="1930" spans="2:7">
      <c r="B1930" s="134"/>
      <c r="C1930" s="134"/>
      <c r="D1930" s="134"/>
      <c r="E1930" s="134"/>
      <c r="F1930" s="135"/>
      <c r="G1930" s="143"/>
    </row>
    <row r="1931" spans="2:7">
      <c r="B1931" s="134"/>
      <c r="C1931" s="134"/>
      <c r="D1931" s="134"/>
      <c r="E1931" s="134"/>
      <c r="F1931" s="135"/>
      <c r="G1931" s="143"/>
    </row>
    <row r="1932" spans="2:7">
      <c r="B1932" s="134"/>
      <c r="C1932" s="134"/>
      <c r="D1932" s="134"/>
      <c r="E1932" s="134"/>
      <c r="F1932" s="135"/>
      <c r="G1932" s="143"/>
    </row>
    <row r="1933" spans="2:7">
      <c r="B1933" s="134"/>
      <c r="C1933" s="134"/>
      <c r="D1933" s="134"/>
      <c r="E1933" s="134"/>
      <c r="F1933" s="135"/>
      <c r="G1933" s="143"/>
    </row>
    <row r="1934" spans="2:7">
      <c r="B1934" s="134"/>
      <c r="C1934" s="134"/>
      <c r="D1934" s="134"/>
      <c r="E1934" s="134"/>
      <c r="F1934" s="135"/>
      <c r="G1934" s="143"/>
    </row>
    <row r="1935" spans="2:7">
      <c r="B1935" s="134"/>
      <c r="C1935" s="134"/>
      <c r="D1935" s="134"/>
      <c r="E1935" s="134"/>
      <c r="F1935" s="135"/>
      <c r="G1935" s="143"/>
    </row>
    <row r="1936" spans="2:7">
      <c r="B1936" s="134"/>
      <c r="C1936" s="134"/>
      <c r="D1936" s="134"/>
      <c r="E1936" s="134"/>
      <c r="F1936" s="135"/>
      <c r="G1936" s="143"/>
    </row>
    <row r="1937" spans="2:7">
      <c r="B1937" s="134"/>
      <c r="C1937" s="134"/>
      <c r="D1937" s="134"/>
      <c r="E1937" s="134"/>
      <c r="F1937" s="135"/>
      <c r="G1937" s="143"/>
    </row>
    <row r="1938" spans="2:7">
      <c r="B1938" s="134"/>
      <c r="C1938" s="134"/>
      <c r="D1938" s="134"/>
      <c r="E1938" s="134"/>
      <c r="F1938" s="135"/>
      <c r="G1938" s="143"/>
    </row>
    <row r="1939" spans="2:7">
      <c r="B1939" s="134"/>
      <c r="C1939" s="134"/>
      <c r="D1939" s="134"/>
      <c r="E1939" s="134"/>
      <c r="F1939" s="135"/>
      <c r="G1939" s="143"/>
    </row>
    <row r="1940" spans="2:7">
      <c r="B1940" s="134"/>
      <c r="C1940" s="134"/>
      <c r="D1940" s="134"/>
      <c r="E1940" s="134"/>
      <c r="F1940" s="135"/>
      <c r="G1940" s="143"/>
    </row>
    <row r="1941" spans="2:7">
      <c r="B1941" s="134"/>
      <c r="C1941" s="134"/>
      <c r="D1941" s="134"/>
      <c r="E1941" s="134"/>
      <c r="F1941" s="135"/>
      <c r="G1941" s="143"/>
    </row>
    <row r="1942" spans="2:7">
      <c r="B1942" s="134"/>
      <c r="C1942" s="134"/>
      <c r="D1942" s="134"/>
      <c r="E1942" s="134"/>
      <c r="F1942" s="135"/>
      <c r="G1942" s="143"/>
    </row>
    <row r="1943" spans="2:7">
      <c r="B1943" s="134"/>
      <c r="C1943" s="134"/>
      <c r="D1943" s="134"/>
      <c r="E1943" s="134"/>
      <c r="F1943" s="135"/>
      <c r="G1943" s="143"/>
    </row>
    <row r="1944" spans="2:7">
      <c r="B1944" s="134"/>
      <c r="C1944" s="134"/>
      <c r="D1944" s="134"/>
      <c r="E1944" s="134"/>
      <c r="F1944" s="135"/>
      <c r="G1944" s="143"/>
    </row>
    <row r="1945" spans="2:7">
      <c r="B1945" s="134"/>
      <c r="C1945" s="134"/>
      <c r="D1945" s="134"/>
      <c r="E1945" s="134"/>
      <c r="F1945" s="135"/>
      <c r="G1945" s="143"/>
    </row>
    <row r="1946" spans="2:7">
      <c r="B1946" s="134"/>
      <c r="C1946" s="134"/>
      <c r="D1946" s="134"/>
      <c r="E1946" s="134"/>
      <c r="F1946" s="135"/>
      <c r="G1946" s="143"/>
    </row>
    <row r="1947" spans="2:7">
      <c r="B1947" s="134"/>
      <c r="C1947" s="134"/>
      <c r="D1947" s="134"/>
      <c r="E1947" s="134"/>
      <c r="F1947" s="135"/>
      <c r="G1947" s="143"/>
    </row>
    <row r="1948" spans="2:7">
      <c r="B1948" s="134"/>
      <c r="C1948" s="134"/>
      <c r="D1948" s="134"/>
      <c r="E1948" s="134"/>
      <c r="F1948" s="135"/>
      <c r="G1948" s="143"/>
    </row>
    <row r="1949" spans="2:7">
      <c r="B1949" s="134"/>
      <c r="C1949" s="134"/>
      <c r="D1949" s="134"/>
      <c r="E1949" s="134"/>
      <c r="F1949" s="135"/>
      <c r="G1949" s="143"/>
    </row>
    <row r="1950" spans="2:7">
      <c r="B1950" s="134"/>
      <c r="C1950" s="134"/>
      <c r="D1950" s="134"/>
      <c r="E1950" s="134"/>
      <c r="F1950" s="135"/>
      <c r="G1950" s="143"/>
    </row>
    <row r="1951" spans="2:7">
      <c r="B1951" s="134"/>
      <c r="C1951" s="134"/>
      <c r="D1951" s="134"/>
      <c r="E1951" s="134"/>
      <c r="F1951" s="135"/>
      <c r="G1951" s="143"/>
    </row>
    <row r="1952" spans="2:7">
      <c r="B1952" s="134"/>
      <c r="C1952" s="134"/>
      <c r="D1952" s="134"/>
      <c r="E1952" s="134"/>
      <c r="F1952" s="135"/>
      <c r="G1952" s="143"/>
    </row>
    <row r="1953" spans="2:7">
      <c r="B1953" s="134"/>
      <c r="C1953" s="134"/>
      <c r="D1953" s="134"/>
      <c r="E1953" s="134"/>
      <c r="F1953" s="135"/>
      <c r="G1953" s="143"/>
    </row>
    <row r="1954" spans="2:7">
      <c r="B1954" s="134"/>
      <c r="C1954" s="134"/>
      <c r="D1954" s="134"/>
      <c r="E1954" s="134"/>
      <c r="F1954" s="135"/>
      <c r="G1954" s="143"/>
    </row>
    <row r="1955" spans="2:7">
      <c r="B1955" s="134"/>
      <c r="C1955" s="134"/>
      <c r="D1955" s="134"/>
      <c r="E1955" s="134"/>
      <c r="F1955" s="135"/>
      <c r="G1955" s="143"/>
    </row>
    <row r="1956" spans="2:7">
      <c r="B1956" s="134"/>
      <c r="C1956" s="134"/>
      <c r="D1956" s="134"/>
      <c r="E1956" s="134"/>
      <c r="F1956" s="135"/>
      <c r="G1956" s="143"/>
    </row>
    <row r="1957" spans="2:7">
      <c r="B1957" s="134"/>
      <c r="C1957" s="134"/>
      <c r="D1957" s="134"/>
      <c r="E1957" s="134"/>
      <c r="F1957" s="135"/>
      <c r="G1957" s="143"/>
    </row>
    <row r="1958" spans="2:7">
      <c r="B1958" s="134"/>
      <c r="C1958" s="134"/>
      <c r="D1958" s="134"/>
      <c r="E1958" s="134"/>
      <c r="F1958" s="135"/>
      <c r="G1958" s="143"/>
    </row>
    <row r="1959" spans="2:7">
      <c r="B1959" s="134"/>
      <c r="C1959" s="134"/>
      <c r="D1959" s="134"/>
      <c r="E1959" s="134"/>
      <c r="F1959" s="135"/>
      <c r="G1959" s="143"/>
    </row>
    <row r="1960" spans="2:7">
      <c r="B1960" s="134"/>
      <c r="C1960" s="134"/>
      <c r="D1960" s="134"/>
      <c r="E1960" s="134"/>
      <c r="F1960" s="135"/>
      <c r="G1960" s="143"/>
    </row>
    <row r="1961" spans="2:7">
      <c r="B1961" s="134"/>
      <c r="C1961" s="134"/>
      <c r="D1961" s="134"/>
      <c r="E1961" s="134"/>
      <c r="F1961" s="135"/>
      <c r="G1961" s="143"/>
    </row>
    <row r="1962" spans="2:7">
      <c r="B1962" s="134"/>
      <c r="C1962" s="134"/>
      <c r="D1962" s="134"/>
      <c r="E1962" s="134"/>
      <c r="F1962" s="135"/>
      <c r="G1962" s="143"/>
    </row>
    <row r="1963" spans="2:7">
      <c r="B1963" s="134"/>
      <c r="C1963" s="134"/>
      <c r="D1963" s="134"/>
      <c r="E1963" s="134"/>
      <c r="F1963" s="135"/>
      <c r="G1963" s="143"/>
    </row>
    <row r="1964" spans="2:7">
      <c r="B1964" s="134"/>
      <c r="C1964" s="134"/>
      <c r="D1964" s="134"/>
      <c r="E1964" s="134"/>
      <c r="F1964" s="135"/>
      <c r="G1964" s="143"/>
    </row>
    <row r="1965" spans="2:7">
      <c r="B1965" s="134"/>
      <c r="C1965" s="134"/>
      <c r="D1965" s="134"/>
      <c r="E1965" s="134"/>
      <c r="F1965" s="135"/>
      <c r="G1965" s="143"/>
    </row>
    <row r="1966" spans="2:7">
      <c r="B1966" s="134"/>
      <c r="C1966" s="134"/>
      <c r="D1966" s="134"/>
      <c r="E1966" s="134"/>
      <c r="F1966" s="135"/>
      <c r="G1966" s="143"/>
    </row>
    <row r="1967" spans="2:7">
      <c r="B1967" s="134"/>
      <c r="C1967" s="134"/>
      <c r="D1967" s="134"/>
      <c r="E1967" s="134"/>
      <c r="F1967" s="135"/>
      <c r="G1967" s="143"/>
    </row>
    <row r="1968" spans="2:7">
      <c r="B1968" s="134"/>
      <c r="C1968" s="134"/>
      <c r="D1968" s="134"/>
      <c r="E1968" s="134"/>
      <c r="F1968" s="135"/>
      <c r="G1968" s="143"/>
    </row>
    <row r="1969" spans="2:7">
      <c r="B1969" s="134"/>
      <c r="C1969" s="134"/>
      <c r="D1969" s="134"/>
      <c r="E1969" s="134"/>
      <c r="F1969" s="135"/>
      <c r="G1969" s="143"/>
    </row>
    <row r="1970" spans="2:7">
      <c r="B1970" s="134"/>
      <c r="C1970" s="134"/>
      <c r="D1970" s="134"/>
      <c r="E1970" s="134"/>
      <c r="F1970" s="135"/>
      <c r="G1970" s="143"/>
    </row>
    <row r="1971" spans="2:7">
      <c r="B1971" s="134"/>
      <c r="C1971" s="134"/>
      <c r="D1971" s="134"/>
      <c r="E1971" s="134"/>
      <c r="F1971" s="135"/>
      <c r="G1971" s="143"/>
    </row>
    <row r="1972" spans="2:7">
      <c r="B1972" s="134"/>
      <c r="C1972" s="134"/>
      <c r="D1972" s="134"/>
      <c r="E1972" s="134"/>
      <c r="F1972" s="135"/>
      <c r="G1972" s="143"/>
    </row>
    <row r="1973" spans="2:7">
      <c r="B1973" s="134"/>
      <c r="C1973" s="134"/>
      <c r="D1973" s="134"/>
      <c r="E1973" s="134"/>
      <c r="F1973" s="135"/>
      <c r="G1973" s="143"/>
    </row>
    <row r="1974" spans="2:7">
      <c r="B1974" s="134"/>
      <c r="C1974" s="134"/>
      <c r="D1974" s="134"/>
      <c r="E1974" s="134"/>
      <c r="F1974" s="135"/>
      <c r="G1974" s="143"/>
    </row>
    <row r="1975" spans="2:7">
      <c r="B1975" s="134"/>
      <c r="C1975" s="134"/>
      <c r="D1975" s="134"/>
      <c r="E1975" s="134"/>
      <c r="F1975" s="135"/>
      <c r="G1975" s="143"/>
    </row>
    <row r="1976" spans="2:7">
      <c r="B1976" s="134"/>
      <c r="C1976" s="134"/>
      <c r="D1976" s="134"/>
      <c r="E1976" s="134"/>
      <c r="F1976" s="135"/>
      <c r="G1976" s="143"/>
    </row>
    <row r="1977" spans="2:7">
      <c r="B1977" s="134"/>
      <c r="C1977" s="134"/>
      <c r="D1977" s="134"/>
      <c r="E1977" s="134"/>
      <c r="F1977" s="135"/>
      <c r="G1977" s="143"/>
    </row>
    <row r="1978" spans="2:7">
      <c r="B1978" s="134"/>
      <c r="C1978" s="134"/>
      <c r="D1978" s="134"/>
      <c r="E1978" s="134"/>
      <c r="F1978" s="135"/>
      <c r="G1978" s="143"/>
    </row>
    <row r="1979" spans="2:7">
      <c r="B1979" s="134"/>
      <c r="C1979" s="134"/>
      <c r="D1979" s="134"/>
      <c r="E1979" s="134"/>
      <c r="F1979" s="135"/>
      <c r="G1979" s="143"/>
    </row>
    <row r="1980" spans="2:7">
      <c r="B1980" s="134"/>
      <c r="C1980" s="134"/>
      <c r="D1980" s="134"/>
      <c r="E1980" s="134"/>
      <c r="F1980" s="135"/>
      <c r="G1980" s="143"/>
    </row>
    <row r="1981" spans="2:7">
      <c r="B1981" s="134"/>
      <c r="C1981" s="134"/>
      <c r="D1981" s="134"/>
      <c r="E1981" s="134"/>
      <c r="F1981" s="135"/>
      <c r="G1981" s="143"/>
    </row>
    <row r="1982" spans="2:7">
      <c r="B1982" s="134"/>
      <c r="C1982" s="134"/>
      <c r="D1982" s="134"/>
      <c r="E1982" s="134"/>
      <c r="F1982" s="135"/>
      <c r="G1982" s="143"/>
    </row>
    <row r="1983" spans="2:7">
      <c r="B1983" s="134"/>
      <c r="C1983" s="134"/>
      <c r="D1983" s="134"/>
      <c r="E1983" s="134"/>
      <c r="F1983" s="135"/>
      <c r="G1983" s="143"/>
    </row>
    <row r="1984" spans="2:7">
      <c r="B1984" s="134"/>
      <c r="C1984" s="134"/>
      <c r="D1984" s="134"/>
      <c r="E1984" s="134"/>
      <c r="F1984" s="135"/>
      <c r="G1984" s="143"/>
    </row>
    <row r="1985" spans="2:7">
      <c r="B1985" s="134"/>
      <c r="C1985" s="134"/>
      <c r="D1985" s="134"/>
      <c r="E1985" s="134"/>
      <c r="F1985" s="135"/>
      <c r="G1985" s="143"/>
    </row>
    <row r="1986" spans="2:7">
      <c r="B1986" s="134"/>
      <c r="C1986" s="134"/>
      <c r="D1986" s="134"/>
      <c r="E1986" s="134"/>
      <c r="F1986" s="135"/>
      <c r="G1986" s="143"/>
    </row>
    <row r="1987" spans="2:7">
      <c r="B1987" s="134"/>
      <c r="C1987" s="134"/>
      <c r="D1987" s="134"/>
      <c r="E1987" s="134"/>
      <c r="F1987" s="135"/>
      <c r="G1987" s="143"/>
    </row>
    <row r="1988" spans="2:7">
      <c r="B1988" s="134"/>
      <c r="C1988" s="134"/>
      <c r="D1988" s="134"/>
      <c r="E1988" s="134"/>
      <c r="F1988" s="135"/>
      <c r="G1988" s="143"/>
    </row>
    <row r="1989" spans="2:7">
      <c r="B1989" s="134"/>
      <c r="C1989" s="134"/>
      <c r="D1989" s="134"/>
      <c r="E1989" s="134"/>
      <c r="F1989" s="135"/>
      <c r="G1989" s="143"/>
    </row>
    <row r="1990" spans="2:7">
      <c r="B1990" s="134"/>
      <c r="C1990" s="134"/>
      <c r="D1990" s="134"/>
      <c r="E1990" s="134"/>
      <c r="F1990" s="135"/>
      <c r="G1990" s="143"/>
    </row>
    <row r="1991" spans="2:7">
      <c r="B1991" s="134"/>
      <c r="C1991" s="134"/>
      <c r="D1991" s="134"/>
      <c r="E1991" s="134"/>
      <c r="F1991" s="135"/>
      <c r="G1991" s="143"/>
    </row>
    <row r="1992" spans="2:7">
      <c r="B1992" s="134"/>
      <c r="C1992" s="134"/>
      <c r="D1992" s="134"/>
      <c r="E1992" s="134"/>
      <c r="F1992" s="135"/>
      <c r="G1992" s="143"/>
    </row>
    <row r="1993" spans="2:7">
      <c r="B1993" s="134"/>
      <c r="C1993" s="134"/>
      <c r="D1993" s="134"/>
      <c r="E1993" s="134"/>
      <c r="F1993" s="135"/>
      <c r="G1993" s="143"/>
    </row>
    <row r="1994" spans="2:7">
      <c r="B1994" s="134"/>
      <c r="C1994" s="134"/>
      <c r="D1994" s="134"/>
      <c r="E1994" s="134"/>
      <c r="F1994" s="135"/>
      <c r="G1994" s="143"/>
    </row>
    <row r="1995" spans="2:7">
      <c r="B1995" s="134"/>
      <c r="C1995" s="134"/>
      <c r="D1995" s="134"/>
      <c r="E1995" s="134"/>
      <c r="F1995" s="135"/>
      <c r="G1995" s="143"/>
    </row>
    <row r="1996" spans="2:7">
      <c r="B1996" s="134"/>
      <c r="C1996" s="134"/>
      <c r="D1996" s="134"/>
      <c r="E1996" s="134"/>
      <c r="F1996" s="135"/>
      <c r="G1996" s="143"/>
    </row>
    <row r="1997" spans="2:7">
      <c r="B1997" s="134"/>
      <c r="C1997" s="134"/>
      <c r="D1997" s="134"/>
      <c r="E1997" s="134"/>
      <c r="F1997" s="135"/>
      <c r="G1997" s="143"/>
    </row>
    <row r="1998" spans="2:7">
      <c r="B1998" s="134"/>
      <c r="C1998" s="134"/>
      <c r="D1998" s="134"/>
      <c r="E1998" s="134"/>
      <c r="F1998" s="135"/>
      <c r="G1998" s="143"/>
    </row>
    <row r="1999" spans="2:7">
      <c r="B1999" s="134"/>
      <c r="C1999" s="134"/>
      <c r="D1999" s="134"/>
      <c r="E1999" s="134"/>
      <c r="F1999" s="135"/>
      <c r="G1999" s="143"/>
    </row>
    <row r="2000" spans="2:7">
      <c r="B2000" s="134"/>
      <c r="C2000" s="134"/>
      <c r="D2000" s="134"/>
      <c r="E2000" s="134"/>
      <c r="F2000" s="135"/>
      <c r="G2000" s="143"/>
    </row>
    <row r="2001" spans="2:7">
      <c r="B2001" s="134"/>
      <c r="C2001" s="134"/>
      <c r="D2001" s="134"/>
      <c r="E2001" s="134"/>
      <c r="F2001" s="135"/>
      <c r="G2001" s="143"/>
    </row>
    <row r="2002" spans="2:7">
      <c r="B2002" s="134"/>
      <c r="C2002" s="134"/>
      <c r="D2002" s="134"/>
      <c r="E2002" s="134"/>
      <c r="F2002" s="135"/>
      <c r="G2002" s="143"/>
    </row>
    <row r="2003" spans="2:7">
      <c r="B2003" s="134"/>
      <c r="C2003" s="134"/>
      <c r="D2003" s="134"/>
      <c r="E2003" s="134"/>
      <c r="F2003" s="135"/>
      <c r="G2003" s="143"/>
    </row>
    <row r="2004" spans="2:7">
      <c r="B2004" s="134"/>
      <c r="C2004" s="134"/>
      <c r="D2004" s="134"/>
      <c r="E2004" s="134"/>
      <c r="F2004" s="135"/>
      <c r="G2004" s="143"/>
    </row>
    <row r="2005" spans="2:7">
      <c r="B2005" s="134"/>
      <c r="C2005" s="134"/>
      <c r="D2005" s="134"/>
      <c r="E2005" s="134"/>
      <c r="F2005" s="135"/>
      <c r="G2005" s="143"/>
    </row>
    <row r="2006" spans="2:7">
      <c r="B2006" s="134"/>
      <c r="C2006" s="134"/>
      <c r="D2006" s="134"/>
      <c r="E2006" s="134"/>
      <c r="F2006" s="135"/>
      <c r="G2006" s="143"/>
    </row>
    <row r="2007" spans="2:7">
      <c r="B2007" s="134"/>
      <c r="C2007" s="134"/>
      <c r="D2007" s="134"/>
      <c r="E2007" s="134"/>
      <c r="F2007" s="135"/>
      <c r="G2007" s="143"/>
    </row>
    <row r="2008" spans="2:7">
      <c r="B2008" s="134"/>
      <c r="C2008" s="134"/>
      <c r="D2008" s="134"/>
      <c r="E2008" s="134"/>
      <c r="F2008" s="135"/>
      <c r="G2008" s="143"/>
    </row>
    <row r="2009" spans="2:7">
      <c r="B2009" s="134"/>
      <c r="C2009" s="134"/>
      <c r="D2009" s="134"/>
      <c r="E2009" s="134"/>
      <c r="F2009" s="135"/>
      <c r="G2009" s="143"/>
    </row>
    <row r="2010" spans="2:7">
      <c r="B2010" s="134"/>
      <c r="C2010" s="134"/>
      <c r="D2010" s="134"/>
      <c r="E2010" s="134"/>
      <c r="F2010" s="135"/>
      <c r="G2010" s="143"/>
    </row>
    <row r="2011" spans="2:7">
      <c r="B2011" s="134"/>
      <c r="C2011" s="134"/>
      <c r="D2011" s="134"/>
      <c r="E2011" s="134"/>
      <c r="F2011" s="135"/>
      <c r="G2011" s="143"/>
    </row>
    <row r="2012" spans="2:7">
      <c r="B2012" s="134"/>
      <c r="C2012" s="134"/>
      <c r="D2012" s="134"/>
      <c r="E2012" s="134"/>
      <c r="F2012" s="135"/>
      <c r="G2012" s="143"/>
    </row>
    <row r="2013" spans="2:7">
      <c r="B2013" s="134"/>
      <c r="C2013" s="134"/>
      <c r="D2013" s="134"/>
      <c r="E2013" s="134"/>
      <c r="F2013" s="135"/>
      <c r="G2013" s="143"/>
    </row>
    <row r="2014" spans="2:7">
      <c r="B2014" s="134"/>
      <c r="C2014" s="134"/>
      <c r="D2014" s="134"/>
      <c r="E2014" s="134"/>
      <c r="F2014" s="135"/>
    </row>
    <row r="2015" spans="2:7">
      <c r="B2015" s="134"/>
      <c r="C2015" s="134"/>
      <c r="D2015" s="134"/>
      <c r="E2015" s="134"/>
      <c r="F2015" s="135"/>
    </row>
    <row r="2016" spans="2:7">
      <c r="B2016" s="134"/>
      <c r="C2016" s="134"/>
      <c r="D2016" s="134"/>
      <c r="E2016" s="134"/>
      <c r="F2016" s="135"/>
    </row>
    <row r="2017" spans="2:6">
      <c r="B2017" s="134"/>
      <c r="C2017" s="134"/>
      <c r="D2017" s="134"/>
      <c r="E2017" s="134"/>
      <c r="F2017" s="135"/>
    </row>
    <row r="2018" spans="2:6">
      <c r="B2018" s="134"/>
      <c r="C2018" s="134"/>
      <c r="D2018" s="134"/>
      <c r="E2018" s="134"/>
      <c r="F2018" s="135"/>
    </row>
    <row r="2019" spans="2:6">
      <c r="B2019" s="134"/>
      <c r="C2019" s="134"/>
      <c r="D2019" s="134"/>
      <c r="E2019" s="134"/>
      <c r="F2019" s="135"/>
    </row>
    <row r="2020" spans="2:6">
      <c r="B2020" s="134"/>
      <c r="C2020" s="134"/>
      <c r="D2020" s="134"/>
      <c r="E2020" s="134"/>
      <c r="F2020" s="135"/>
    </row>
    <row r="2021" spans="2:6">
      <c r="B2021" s="134"/>
      <c r="C2021" s="134"/>
      <c r="D2021" s="134"/>
      <c r="E2021" s="134"/>
      <c r="F2021" s="135"/>
    </row>
    <row r="2022" spans="2:6">
      <c r="B2022" s="134"/>
      <c r="C2022" s="134"/>
      <c r="D2022" s="134"/>
      <c r="E2022" s="134"/>
      <c r="F2022" s="135"/>
    </row>
    <row r="2023" spans="2:6">
      <c r="B2023" s="134"/>
      <c r="C2023" s="134"/>
      <c r="D2023" s="134"/>
      <c r="E2023" s="134"/>
      <c r="F2023" s="135"/>
    </row>
    <row r="2024" spans="2:6">
      <c r="B2024" s="134"/>
      <c r="C2024" s="134"/>
      <c r="D2024" s="134"/>
      <c r="E2024" s="134"/>
      <c r="F2024" s="135"/>
    </row>
    <row r="2025" spans="2:6">
      <c r="B2025" s="134"/>
      <c r="C2025" s="134"/>
      <c r="D2025" s="134"/>
      <c r="E2025" s="134"/>
      <c r="F2025" s="135"/>
    </row>
    <row r="2026" spans="2:6">
      <c r="B2026" s="134"/>
      <c r="C2026" s="134"/>
      <c r="D2026" s="134"/>
      <c r="E2026" s="134"/>
      <c r="F2026" s="135"/>
    </row>
    <row r="2027" spans="2:6">
      <c r="B2027" s="134"/>
      <c r="C2027" s="134"/>
      <c r="D2027" s="134"/>
      <c r="E2027" s="134"/>
      <c r="F2027" s="135"/>
    </row>
    <row r="2028" spans="2:6">
      <c r="B2028" s="134"/>
      <c r="C2028" s="134"/>
      <c r="D2028" s="134"/>
      <c r="E2028" s="134"/>
      <c r="F2028" s="135"/>
    </row>
    <row r="2029" spans="2:6">
      <c r="B2029" s="134"/>
      <c r="C2029" s="134"/>
      <c r="D2029" s="134"/>
      <c r="E2029" s="134"/>
      <c r="F2029" s="135"/>
    </row>
    <row r="2030" spans="2:6">
      <c r="B2030" s="134"/>
      <c r="C2030" s="134"/>
      <c r="D2030" s="134"/>
      <c r="E2030" s="134"/>
      <c r="F2030" s="135"/>
    </row>
    <row r="2031" spans="2:6">
      <c r="B2031" s="134"/>
      <c r="C2031" s="134"/>
      <c r="D2031" s="134"/>
      <c r="E2031" s="134"/>
      <c r="F2031" s="135"/>
    </row>
    <row r="2032" spans="2:6">
      <c r="B2032" s="134"/>
      <c r="C2032" s="134"/>
      <c r="D2032" s="134"/>
      <c r="E2032" s="134"/>
      <c r="F2032" s="135"/>
    </row>
    <row r="2033" spans="2:6">
      <c r="B2033" s="134"/>
      <c r="C2033" s="134"/>
      <c r="D2033" s="134"/>
      <c r="E2033" s="134"/>
      <c r="F2033" s="135"/>
    </row>
    <row r="2034" spans="2:6">
      <c r="B2034" s="134"/>
      <c r="C2034" s="134"/>
      <c r="D2034" s="134"/>
      <c r="E2034" s="134"/>
      <c r="F2034" s="135"/>
    </row>
    <row r="2035" spans="2:6">
      <c r="B2035" s="134"/>
      <c r="C2035" s="134"/>
      <c r="D2035" s="134"/>
      <c r="E2035" s="134"/>
      <c r="F2035" s="135"/>
    </row>
    <row r="2036" spans="2:6">
      <c r="B2036" s="134"/>
      <c r="C2036" s="134"/>
      <c r="D2036" s="134"/>
      <c r="E2036" s="134"/>
      <c r="F2036" s="135"/>
    </row>
    <row r="2037" spans="2:6">
      <c r="B2037" s="134"/>
      <c r="C2037" s="134"/>
      <c r="D2037" s="134"/>
      <c r="E2037" s="134"/>
      <c r="F2037" s="135"/>
    </row>
    <row r="2038" spans="2:6">
      <c r="B2038" s="134"/>
      <c r="C2038" s="134"/>
      <c r="D2038" s="134"/>
      <c r="E2038" s="134"/>
      <c r="F2038" s="135"/>
    </row>
    <row r="2039" spans="2:6">
      <c r="B2039" s="134"/>
      <c r="C2039" s="134"/>
      <c r="D2039" s="134"/>
      <c r="E2039" s="134"/>
      <c r="F2039" s="135"/>
    </row>
    <row r="2040" spans="2:6">
      <c r="B2040" s="134"/>
      <c r="C2040" s="134"/>
      <c r="D2040" s="134"/>
      <c r="E2040" s="134"/>
      <c r="F2040" s="135"/>
    </row>
    <row r="2041" spans="2:6">
      <c r="B2041" s="134"/>
      <c r="C2041" s="134"/>
      <c r="D2041" s="134"/>
      <c r="E2041" s="134"/>
      <c r="F2041" s="135"/>
    </row>
    <row r="2042" spans="2:6">
      <c r="B2042" s="134"/>
      <c r="C2042" s="134"/>
      <c r="D2042" s="134"/>
      <c r="E2042" s="134"/>
      <c r="F2042" s="135"/>
    </row>
    <row r="2043" spans="2:6">
      <c r="B2043" s="134"/>
      <c r="C2043" s="134"/>
      <c r="D2043" s="134"/>
      <c r="E2043" s="134"/>
      <c r="F2043" s="135"/>
    </row>
    <row r="2044" spans="2:6">
      <c r="B2044" s="134"/>
      <c r="C2044" s="134"/>
      <c r="D2044" s="134"/>
      <c r="E2044" s="134"/>
      <c r="F2044" s="135"/>
    </row>
    <row r="2045" spans="2:6">
      <c r="B2045" s="134"/>
      <c r="C2045" s="134"/>
      <c r="D2045" s="134"/>
      <c r="E2045" s="134"/>
      <c r="F2045" s="135"/>
    </row>
    <row r="2046" spans="2:6">
      <c r="B2046" s="134"/>
      <c r="C2046" s="134"/>
      <c r="D2046" s="134"/>
      <c r="E2046" s="134"/>
      <c r="F2046" s="135"/>
    </row>
    <row r="2047" spans="2:6">
      <c r="B2047" s="134"/>
      <c r="C2047" s="134"/>
      <c r="D2047" s="134"/>
      <c r="E2047" s="134"/>
      <c r="F2047" s="135"/>
    </row>
    <row r="2048" spans="2:6">
      <c r="B2048" s="134"/>
      <c r="C2048" s="134"/>
      <c r="D2048" s="134"/>
      <c r="E2048" s="134"/>
      <c r="F2048" s="135"/>
    </row>
    <row r="2049" spans="2:6">
      <c r="B2049" s="134"/>
      <c r="C2049" s="134"/>
      <c r="D2049" s="134"/>
      <c r="E2049" s="134"/>
      <c r="F2049" s="135"/>
    </row>
    <row r="2050" spans="2:6">
      <c r="B2050" s="134"/>
      <c r="C2050" s="134"/>
      <c r="D2050" s="134"/>
      <c r="E2050" s="134"/>
      <c r="F2050" s="135"/>
    </row>
    <row r="2051" spans="2:6">
      <c r="B2051" s="134"/>
      <c r="C2051" s="134"/>
      <c r="D2051" s="134"/>
      <c r="E2051" s="134"/>
      <c r="F2051" s="135"/>
    </row>
    <row r="2052" spans="2:6">
      <c r="B2052" s="134"/>
      <c r="C2052" s="134"/>
      <c r="D2052" s="134"/>
      <c r="E2052" s="134"/>
      <c r="F2052" s="135"/>
    </row>
    <row r="2053" spans="2:6">
      <c r="B2053" s="134"/>
      <c r="C2053" s="134"/>
      <c r="D2053" s="134"/>
      <c r="E2053" s="134"/>
      <c r="F2053" s="135"/>
    </row>
    <row r="2054" spans="2:6">
      <c r="B2054" s="134"/>
      <c r="C2054" s="134"/>
      <c r="D2054" s="134"/>
      <c r="E2054" s="134"/>
      <c r="F2054" s="135"/>
    </row>
    <row r="2055" spans="2:6">
      <c r="B2055" s="134"/>
      <c r="C2055" s="134"/>
      <c r="D2055" s="134"/>
      <c r="E2055" s="134"/>
      <c r="F2055" s="135"/>
    </row>
    <row r="2056" spans="2:6">
      <c r="B2056" s="134"/>
      <c r="C2056" s="134"/>
      <c r="D2056" s="134"/>
      <c r="E2056" s="134"/>
      <c r="F2056" s="135"/>
    </row>
    <row r="2057" spans="2:6">
      <c r="B2057" s="134"/>
      <c r="C2057" s="134"/>
      <c r="D2057" s="134"/>
      <c r="E2057" s="134"/>
      <c r="F2057" s="135"/>
    </row>
    <row r="2058" spans="2:6">
      <c r="B2058" s="134"/>
      <c r="C2058" s="134"/>
      <c r="D2058" s="134"/>
      <c r="E2058" s="134"/>
      <c r="F2058" s="135"/>
    </row>
    <row r="2059" spans="2:6">
      <c r="B2059" s="134"/>
      <c r="C2059" s="134"/>
      <c r="D2059" s="134"/>
      <c r="E2059" s="134"/>
      <c r="F2059" s="135"/>
    </row>
    <row r="2060" spans="2:6">
      <c r="B2060" s="134"/>
      <c r="C2060" s="134"/>
      <c r="D2060" s="134"/>
      <c r="E2060" s="134"/>
      <c r="F2060" s="135"/>
    </row>
    <row r="2061" spans="2:6">
      <c r="B2061" s="134"/>
      <c r="C2061" s="134"/>
      <c r="D2061" s="134"/>
      <c r="E2061" s="134"/>
      <c r="F2061" s="135"/>
    </row>
    <row r="2062" spans="2:6">
      <c r="B2062" s="134"/>
      <c r="C2062" s="134"/>
      <c r="D2062" s="134"/>
      <c r="E2062" s="134"/>
      <c r="F2062" s="135"/>
    </row>
    <row r="2063" spans="2:6">
      <c r="B2063" s="134"/>
      <c r="C2063" s="134"/>
      <c r="D2063" s="134"/>
      <c r="E2063" s="134"/>
      <c r="F2063" s="135"/>
    </row>
    <row r="2064" spans="2:6">
      <c r="B2064" s="134"/>
      <c r="C2064" s="134"/>
      <c r="D2064" s="134"/>
      <c r="E2064" s="134"/>
      <c r="F2064" s="135"/>
    </row>
    <row r="2065" spans="2:6">
      <c r="B2065" s="134"/>
      <c r="C2065" s="134"/>
      <c r="D2065" s="134"/>
      <c r="E2065" s="134"/>
      <c r="F2065" s="135"/>
    </row>
    <row r="2066" spans="2:6">
      <c r="B2066" s="134"/>
      <c r="C2066" s="134"/>
      <c r="D2066" s="134"/>
      <c r="E2066" s="134"/>
      <c r="F2066" s="135"/>
    </row>
    <row r="2067" spans="2:6">
      <c r="B2067" s="134"/>
      <c r="C2067" s="134"/>
      <c r="D2067" s="134"/>
      <c r="E2067" s="134"/>
      <c r="F2067" s="135"/>
    </row>
    <row r="2068" spans="2:6">
      <c r="B2068" s="134"/>
      <c r="C2068" s="134"/>
      <c r="D2068" s="134"/>
      <c r="E2068" s="134"/>
      <c r="F2068" s="135"/>
    </row>
    <row r="2069" spans="2:6">
      <c r="B2069" s="134"/>
      <c r="C2069" s="134"/>
      <c r="D2069" s="134"/>
      <c r="E2069" s="134"/>
      <c r="F2069" s="135"/>
    </row>
    <row r="2070" spans="2:6">
      <c r="B2070" s="134"/>
      <c r="C2070" s="134"/>
      <c r="D2070" s="134"/>
      <c r="E2070" s="134"/>
      <c r="F2070" s="135"/>
    </row>
    <row r="2071" spans="2:6">
      <c r="B2071" s="134"/>
      <c r="C2071" s="134"/>
      <c r="D2071" s="134"/>
      <c r="E2071" s="134"/>
      <c r="F2071" s="135"/>
    </row>
    <row r="2072" spans="2:6">
      <c r="B2072" s="134"/>
      <c r="C2072" s="134"/>
      <c r="D2072" s="134"/>
      <c r="E2072" s="134"/>
      <c r="F2072" s="135"/>
    </row>
    <row r="2073" spans="2:6">
      <c r="B2073" s="134"/>
      <c r="C2073" s="134"/>
      <c r="D2073" s="134"/>
      <c r="E2073" s="134"/>
      <c r="F2073" s="135"/>
    </row>
    <row r="2074" spans="2:6">
      <c r="B2074" s="134"/>
      <c r="C2074" s="134"/>
      <c r="D2074" s="134"/>
      <c r="E2074" s="134"/>
      <c r="F2074" s="135"/>
    </row>
    <row r="2075" spans="2:6">
      <c r="B2075" s="134"/>
      <c r="C2075" s="134"/>
      <c r="D2075" s="134"/>
      <c r="E2075" s="134"/>
      <c r="F2075" s="135"/>
    </row>
    <row r="2076" spans="2:6">
      <c r="B2076" s="134"/>
      <c r="C2076" s="134"/>
      <c r="D2076" s="134"/>
      <c r="E2076" s="134"/>
      <c r="F2076" s="135"/>
    </row>
    <row r="2077" spans="2:6">
      <c r="B2077" s="134"/>
      <c r="C2077" s="134"/>
      <c r="D2077" s="134"/>
      <c r="E2077" s="134"/>
      <c r="F2077" s="135"/>
    </row>
    <row r="2078" spans="2:6">
      <c r="B2078" s="134"/>
      <c r="C2078" s="134"/>
      <c r="D2078" s="134"/>
      <c r="E2078" s="134"/>
      <c r="F2078" s="135"/>
    </row>
    <row r="2079" spans="2:6">
      <c r="B2079" s="134"/>
      <c r="C2079" s="134"/>
      <c r="D2079" s="134"/>
      <c r="E2079" s="134"/>
      <c r="F2079" s="135"/>
    </row>
    <row r="2080" spans="2:6">
      <c r="B2080" s="134"/>
      <c r="C2080" s="134"/>
      <c r="D2080" s="134"/>
      <c r="E2080" s="134"/>
      <c r="F2080" s="135"/>
    </row>
    <row r="2081" spans="2:6">
      <c r="B2081" s="134"/>
      <c r="C2081" s="134"/>
      <c r="D2081" s="134"/>
      <c r="E2081" s="134"/>
      <c r="F2081" s="135"/>
    </row>
    <row r="2082" spans="2:6">
      <c r="B2082" s="134"/>
      <c r="C2082" s="134"/>
      <c r="D2082" s="134"/>
      <c r="E2082" s="134"/>
      <c r="F2082" s="135"/>
    </row>
    <row r="2083" spans="2:6">
      <c r="B2083" s="134"/>
      <c r="C2083" s="134"/>
      <c r="D2083" s="134"/>
      <c r="E2083" s="134"/>
      <c r="F2083" s="135"/>
    </row>
    <row r="2084" spans="2:6">
      <c r="B2084" s="134"/>
      <c r="C2084" s="134"/>
      <c r="D2084" s="134"/>
      <c r="E2084" s="134"/>
      <c r="F2084" s="135"/>
    </row>
    <row r="2085" spans="2:6">
      <c r="B2085" s="134"/>
      <c r="C2085" s="134"/>
      <c r="D2085" s="134"/>
      <c r="E2085" s="134"/>
      <c r="F2085" s="135"/>
    </row>
    <row r="2086" spans="2:6">
      <c r="B2086" s="134"/>
      <c r="C2086" s="134"/>
      <c r="D2086" s="134"/>
      <c r="E2086" s="134"/>
      <c r="F2086" s="135"/>
    </row>
    <row r="2087" spans="2:6">
      <c r="B2087" s="134"/>
      <c r="C2087" s="134"/>
      <c r="D2087" s="134"/>
      <c r="E2087" s="134"/>
      <c r="F2087" s="135"/>
    </row>
    <row r="2088" spans="2:6">
      <c r="B2088" s="134"/>
      <c r="C2088" s="134"/>
      <c r="D2088" s="134"/>
      <c r="E2088" s="134"/>
      <c r="F2088" s="135"/>
    </row>
    <row r="2089" spans="2:6">
      <c r="B2089" s="134"/>
      <c r="C2089" s="134"/>
      <c r="D2089" s="134"/>
      <c r="E2089" s="134"/>
      <c r="F2089" s="135"/>
    </row>
    <row r="2090" spans="2:6">
      <c r="B2090" s="134"/>
      <c r="C2090" s="134"/>
      <c r="D2090" s="134"/>
      <c r="E2090" s="134"/>
      <c r="F2090" s="135"/>
    </row>
    <row r="2091" spans="2:6">
      <c r="B2091" s="134"/>
      <c r="C2091" s="134"/>
      <c r="D2091" s="134"/>
      <c r="E2091" s="134"/>
      <c r="F2091" s="135"/>
    </row>
    <row r="2092" spans="2:6">
      <c r="B2092" s="134"/>
      <c r="C2092" s="134"/>
      <c r="D2092" s="134"/>
      <c r="E2092" s="134"/>
      <c r="F2092" s="135"/>
    </row>
    <row r="2093" spans="2:6">
      <c r="B2093" s="134"/>
      <c r="C2093" s="134"/>
      <c r="D2093" s="134"/>
      <c r="E2093" s="134"/>
      <c r="F2093" s="135"/>
    </row>
    <row r="2094" spans="2:6">
      <c r="B2094" s="134"/>
      <c r="C2094" s="134"/>
      <c r="D2094" s="134"/>
      <c r="E2094" s="134"/>
      <c r="F2094" s="135"/>
    </row>
    <row r="2095" spans="2:6">
      <c r="B2095" s="134"/>
      <c r="C2095" s="134"/>
      <c r="D2095" s="134"/>
      <c r="E2095" s="134"/>
      <c r="F2095" s="135"/>
    </row>
    <row r="2096" spans="2:6">
      <c r="B2096" s="134"/>
      <c r="C2096" s="134"/>
      <c r="D2096" s="134"/>
      <c r="E2096" s="134"/>
      <c r="F2096" s="135"/>
    </row>
    <row r="2097" spans="2:6">
      <c r="B2097" s="134"/>
      <c r="C2097" s="134"/>
      <c r="D2097" s="134"/>
      <c r="E2097" s="134"/>
      <c r="F2097" s="135"/>
    </row>
    <row r="2098" spans="2:6">
      <c r="B2098" s="134"/>
      <c r="C2098" s="134"/>
      <c r="D2098" s="134"/>
      <c r="E2098" s="134"/>
      <c r="F2098" s="135"/>
    </row>
    <row r="2099" spans="2:6">
      <c r="B2099" s="134"/>
      <c r="C2099" s="134"/>
      <c r="D2099" s="134"/>
      <c r="E2099" s="134"/>
      <c r="F2099" s="135"/>
    </row>
    <row r="2100" spans="2:6">
      <c r="B2100" s="134"/>
      <c r="C2100" s="134"/>
      <c r="D2100" s="134"/>
      <c r="E2100" s="134"/>
      <c r="F2100" s="135"/>
    </row>
    <row r="2101" spans="2:6">
      <c r="B2101" s="134"/>
      <c r="C2101" s="134"/>
      <c r="D2101" s="134"/>
      <c r="E2101" s="134"/>
      <c r="F2101" s="135"/>
    </row>
    <row r="2102" spans="2:6">
      <c r="B2102" s="134"/>
      <c r="C2102" s="134"/>
      <c r="D2102" s="134"/>
      <c r="E2102" s="134"/>
      <c r="F2102" s="135"/>
    </row>
    <row r="2103" spans="2:6">
      <c r="B2103" s="134"/>
      <c r="C2103" s="134"/>
      <c r="D2103" s="134"/>
      <c r="E2103" s="134"/>
      <c r="F2103" s="135"/>
    </row>
    <row r="2104" spans="2:6">
      <c r="B2104" s="134"/>
      <c r="C2104" s="134"/>
      <c r="D2104" s="134"/>
      <c r="E2104" s="134"/>
      <c r="F2104" s="135"/>
    </row>
    <row r="2105" spans="2:6">
      <c r="B2105" s="134"/>
      <c r="C2105" s="134"/>
      <c r="D2105" s="134"/>
      <c r="E2105" s="134"/>
      <c r="F2105" s="135"/>
    </row>
    <row r="2106" spans="2:6">
      <c r="B2106" s="134"/>
      <c r="C2106" s="134"/>
      <c r="D2106" s="134"/>
      <c r="E2106" s="134"/>
      <c r="F2106" s="135"/>
    </row>
    <row r="2107" spans="2:6">
      <c r="B2107" s="134"/>
      <c r="C2107" s="134"/>
      <c r="D2107" s="134"/>
      <c r="E2107" s="134"/>
      <c r="F2107" s="135"/>
    </row>
    <row r="2108" spans="2:6">
      <c r="B2108" s="134"/>
      <c r="C2108" s="134"/>
      <c r="D2108" s="134"/>
      <c r="E2108" s="134"/>
      <c r="F2108" s="135"/>
    </row>
    <row r="2109" spans="2:6">
      <c r="B2109" s="134"/>
      <c r="C2109" s="134"/>
      <c r="D2109" s="134"/>
      <c r="E2109" s="134"/>
      <c r="F2109" s="135"/>
    </row>
    <row r="2110" spans="2:6">
      <c r="B2110" s="134"/>
      <c r="C2110" s="134"/>
      <c r="D2110" s="134"/>
      <c r="E2110" s="134"/>
      <c r="F2110" s="135"/>
    </row>
    <row r="2111" spans="2:6">
      <c r="B2111" s="134"/>
      <c r="C2111" s="134"/>
      <c r="D2111" s="134"/>
      <c r="E2111" s="134"/>
      <c r="F2111" s="135"/>
    </row>
    <row r="2112" spans="2:6">
      <c r="B2112" s="134"/>
      <c r="C2112" s="134"/>
      <c r="D2112" s="134"/>
      <c r="E2112" s="134"/>
      <c r="F2112" s="135"/>
    </row>
    <row r="2113" spans="2:6">
      <c r="B2113" s="134"/>
      <c r="C2113" s="134"/>
      <c r="D2113" s="134"/>
      <c r="E2113" s="134"/>
      <c r="F2113" s="135"/>
    </row>
    <row r="2114" spans="2:6">
      <c r="B2114" s="134"/>
      <c r="C2114" s="134"/>
      <c r="D2114" s="134"/>
      <c r="E2114" s="134"/>
      <c r="F2114" s="135"/>
    </row>
    <row r="2115" spans="2:6">
      <c r="B2115" s="134"/>
      <c r="C2115" s="134"/>
      <c r="D2115" s="134"/>
      <c r="E2115" s="134"/>
      <c r="F2115" s="135"/>
    </row>
    <row r="2116" spans="2:6">
      <c r="B2116" s="134"/>
      <c r="C2116" s="134"/>
      <c r="D2116" s="134"/>
      <c r="E2116" s="134"/>
      <c r="F2116" s="135"/>
    </row>
    <row r="2117" spans="2:6">
      <c r="B2117" s="134"/>
      <c r="C2117" s="134"/>
      <c r="D2117" s="134"/>
      <c r="E2117" s="134"/>
      <c r="F2117" s="135"/>
    </row>
    <row r="2118" spans="2:6">
      <c r="B2118" s="134"/>
      <c r="C2118" s="134"/>
      <c r="D2118" s="134"/>
      <c r="E2118" s="134"/>
      <c r="F2118" s="135"/>
    </row>
    <row r="2119" spans="2:6">
      <c r="B2119" s="134"/>
      <c r="C2119" s="134"/>
      <c r="D2119" s="134"/>
      <c r="E2119" s="134"/>
      <c r="F2119" s="135"/>
    </row>
    <row r="2120" spans="2:6">
      <c r="B2120" s="134"/>
      <c r="C2120" s="134"/>
      <c r="D2120" s="134"/>
      <c r="E2120" s="134"/>
      <c r="F2120" s="135"/>
    </row>
    <row r="2121" spans="2:6">
      <c r="B2121" s="134"/>
      <c r="C2121" s="134"/>
      <c r="D2121" s="134"/>
      <c r="E2121" s="134"/>
      <c r="F2121" s="135"/>
    </row>
    <row r="2122" spans="2:6">
      <c r="B2122" s="134"/>
      <c r="C2122" s="134"/>
      <c r="D2122" s="134"/>
      <c r="E2122" s="134"/>
      <c r="F2122" s="135"/>
    </row>
    <row r="2123" spans="2:6">
      <c r="B2123" s="134"/>
      <c r="C2123" s="134"/>
      <c r="D2123" s="134"/>
      <c r="E2123" s="134"/>
      <c r="F2123" s="135"/>
    </row>
    <row r="2124" spans="2:6">
      <c r="B2124" s="134"/>
      <c r="C2124" s="134"/>
      <c r="D2124" s="134"/>
      <c r="E2124" s="134"/>
      <c r="F2124" s="135"/>
    </row>
    <row r="2125" spans="2:6">
      <c r="B2125" s="134"/>
      <c r="C2125" s="134"/>
      <c r="D2125" s="134"/>
      <c r="E2125" s="134"/>
      <c r="F2125" s="135"/>
    </row>
    <row r="2126" spans="2:6">
      <c r="B2126" s="134"/>
      <c r="C2126" s="134"/>
      <c r="D2126" s="134"/>
      <c r="E2126" s="134"/>
      <c r="F2126" s="135"/>
    </row>
    <row r="2127" spans="2:6">
      <c r="B2127" s="134"/>
      <c r="C2127" s="134"/>
      <c r="D2127" s="134"/>
      <c r="E2127" s="134"/>
      <c r="F2127" s="135"/>
    </row>
    <row r="2128" spans="2:6">
      <c r="B2128" s="134"/>
      <c r="C2128" s="134"/>
      <c r="D2128" s="134"/>
      <c r="E2128" s="134"/>
      <c r="F2128" s="135"/>
    </row>
    <row r="2129" spans="2:6">
      <c r="B2129" s="134"/>
      <c r="C2129" s="134"/>
      <c r="D2129" s="134"/>
      <c r="E2129" s="134"/>
      <c r="F2129" s="135"/>
    </row>
    <row r="2130" spans="2:6">
      <c r="B2130" s="134"/>
      <c r="C2130" s="134"/>
      <c r="D2130" s="134"/>
      <c r="E2130" s="134"/>
      <c r="F2130" s="135"/>
    </row>
    <row r="2131" spans="2:6">
      <c r="B2131" s="134"/>
      <c r="C2131" s="134"/>
      <c r="D2131" s="134"/>
      <c r="E2131" s="134"/>
      <c r="F2131" s="135"/>
    </row>
    <row r="2132" spans="2:6">
      <c r="B2132" s="134"/>
      <c r="C2132" s="134"/>
      <c r="D2132" s="134"/>
      <c r="E2132" s="134"/>
      <c r="F2132" s="135"/>
    </row>
    <row r="2133" spans="2:6">
      <c r="B2133" s="134"/>
      <c r="C2133" s="134"/>
      <c r="D2133" s="134"/>
      <c r="E2133" s="134"/>
      <c r="F2133" s="135"/>
    </row>
    <row r="2134" spans="2:6">
      <c r="B2134" s="134"/>
      <c r="C2134" s="134"/>
      <c r="D2134" s="134"/>
      <c r="E2134" s="134"/>
      <c r="F2134" s="135"/>
    </row>
    <row r="2135" spans="2:6">
      <c r="B2135" s="134"/>
      <c r="C2135" s="134"/>
      <c r="D2135" s="134"/>
      <c r="E2135" s="134"/>
      <c r="F2135" s="135"/>
    </row>
    <row r="2136" spans="2:6">
      <c r="B2136" s="134"/>
      <c r="C2136" s="134"/>
      <c r="D2136" s="134"/>
      <c r="E2136" s="134"/>
      <c r="F2136" s="135"/>
    </row>
    <row r="2137" spans="2:6">
      <c r="B2137" s="134"/>
      <c r="C2137" s="134"/>
      <c r="D2137" s="134"/>
      <c r="E2137" s="134"/>
      <c r="F2137" s="135"/>
    </row>
    <row r="2138" spans="2:6">
      <c r="B2138" s="134"/>
      <c r="C2138" s="134"/>
      <c r="D2138" s="134"/>
      <c r="E2138" s="134"/>
      <c r="F2138" s="135"/>
    </row>
    <row r="2139" spans="2:6">
      <c r="B2139" s="134"/>
      <c r="C2139" s="134"/>
      <c r="D2139" s="134"/>
      <c r="E2139" s="134"/>
      <c r="F2139" s="135"/>
    </row>
    <row r="2140" spans="2:6">
      <c r="B2140" s="134"/>
      <c r="C2140" s="134"/>
      <c r="D2140" s="134"/>
      <c r="E2140" s="134"/>
      <c r="F2140" s="135"/>
    </row>
    <row r="2141" spans="2:6">
      <c r="B2141" s="134"/>
      <c r="C2141" s="134"/>
      <c r="D2141" s="134"/>
      <c r="E2141" s="134"/>
      <c r="F2141" s="135"/>
    </row>
    <row r="2142" spans="2:6">
      <c r="B2142" s="134"/>
      <c r="C2142" s="134"/>
      <c r="D2142" s="134"/>
      <c r="E2142" s="134"/>
      <c r="F2142" s="135"/>
    </row>
    <row r="2143" spans="2:6">
      <c r="B2143" s="134"/>
      <c r="C2143" s="134"/>
      <c r="D2143" s="134"/>
      <c r="E2143" s="134"/>
      <c r="F2143" s="135"/>
    </row>
    <row r="2144" spans="2:6">
      <c r="B2144" s="134"/>
      <c r="C2144" s="134"/>
      <c r="D2144" s="134"/>
      <c r="E2144" s="134"/>
      <c r="F2144" s="135"/>
    </row>
    <row r="2145" spans="2:6">
      <c r="B2145" s="134"/>
      <c r="C2145" s="134"/>
      <c r="D2145" s="134"/>
      <c r="E2145" s="134"/>
      <c r="F2145" s="135"/>
    </row>
    <row r="2146" spans="2:6">
      <c r="B2146" s="134"/>
      <c r="C2146" s="134"/>
      <c r="D2146" s="134"/>
      <c r="E2146" s="134"/>
      <c r="F2146" s="135"/>
    </row>
    <row r="2147" spans="2:6">
      <c r="B2147" s="134"/>
      <c r="C2147" s="134"/>
      <c r="D2147" s="134"/>
      <c r="E2147" s="134"/>
      <c r="F2147" s="135"/>
    </row>
    <row r="2148" spans="2:6">
      <c r="B2148" s="134"/>
      <c r="C2148" s="134"/>
      <c r="D2148" s="134"/>
      <c r="E2148" s="134"/>
      <c r="F2148" s="135"/>
    </row>
    <row r="2149" spans="2:6">
      <c r="B2149" s="134"/>
      <c r="C2149" s="134"/>
      <c r="D2149" s="134"/>
      <c r="E2149" s="134"/>
      <c r="F2149" s="135"/>
    </row>
    <row r="2150" spans="2:6">
      <c r="B2150" s="134"/>
      <c r="C2150" s="134"/>
      <c r="D2150" s="134"/>
      <c r="E2150" s="134"/>
      <c r="F2150" s="135"/>
    </row>
    <row r="2151" spans="2:6">
      <c r="B2151" s="134"/>
      <c r="C2151" s="134"/>
      <c r="D2151" s="134"/>
      <c r="E2151" s="134"/>
      <c r="F2151" s="135"/>
    </row>
    <row r="2152" spans="2:6">
      <c r="B2152" s="134"/>
      <c r="C2152" s="134"/>
      <c r="D2152" s="134"/>
      <c r="E2152" s="134"/>
      <c r="F2152" s="135"/>
    </row>
    <row r="2153" spans="2:6">
      <c r="B2153" s="134"/>
      <c r="C2153" s="134"/>
      <c r="D2153" s="134"/>
      <c r="E2153" s="134"/>
      <c r="F2153" s="135"/>
    </row>
    <row r="2154" spans="2:6">
      <c r="B2154" s="134"/>
      <c r="C2154" s="134"/>
      <c r="D2154" s="134"/>
      <c r="E2154" s="134"/>
      <c r="F2154" s="135"/>
    </row>
    <row r="2155" spans="2:6">
      <c r="B2155" s="134"/>
      <c r="C2155" s="134"/>
      <c r="D2155" s="134"/>
      <c r="E2155" s="134"/>
      <c r="F2155" s="135"/>
    </row>
    <row r="2156" spans="2:6">
      <c r="B2156" s="134"/>
      <c r="C2156" s="134"/>
      <c r="D2156" s="134"/>
      <c r="E2156" s="134"/>
      <c r="F2156" s="135"/>
    </row>
    <row r="2157" spans="2:6">
      <c r="B2157" s="134"/>
      <c r="C2157" s="134"/>
      <c r="D2157" s="134"/>
      <c r="E2157" s="134"/>
      <c r="F2157" s="135"/>
    </row>
    <row r="2158" spans="2:6">
      <c r="B2158" s="134"/>
      <c r="C2158" s="134"/>
      <c r="D2158" s="134"/>
      <c r="E2158" s="134"/>
      <c r="F2158" s="135"/>
    </row>
    <row r="2159" spans="2:6">
      <c r="B2159" s="134"/>
      <c r="C2159" s="134"/>
      <c r="D2159" s="134"/>
      <c r="E2159" s="134"/>
      <c r="F2159" s="135"/>
    </row>
    <row r="2160" spans="2:6">
      <c r="B2160" s="134"/>
      <c r="C2160" s="134"/>
      <c r="D2160" s="134"/>
      <c r="E2160" s="134"/>
      <c r="F2160" s="135"/>
    </row>
    <row r="2161" spans="2:6">
      <c r="B2161" s="134"/>
      <c r="C2161" s="134"/>
      <c r="D2161" s="134"/>
      <c r="E2161" s="134"/>
      <c r="F2161" s="135"/>
    </row>
    <row r="2162" spans="2:6">
      <c r="B2162" s="134"/>
      <c r="C2162" s="134"/>
      <c r="D2162" s="134"/>
      <c r="E2162" s="134"/>
      <c r="F2162" s="135"/>
    </row>
    <row r="2163" spans="2:6">
      <c r="B2163" s="134"/>
      <c r="C2163" s="134"/>
      <c r="D2163" s="134"/>
      <c r="E2163" s="134"/>
      <c r="F2163" s="135"/>
    </row>
    <row r="2164" spans="2:6">
      <c r="B2164" s="134"/>
      <c r="C2164" s="134"/>
      <c r="D2164" s="134"/>
      <c r="E2164" s="134"/>
      <c r="F2164" s="135"/>
    </row>
    <row r="2165" spans="2:6">
      <c r="B2165" s="134"/>
      <c r="C2165" s="134"/>
      <c r="D2165" s="134"/>
      <c r="E2165" s="134"/>
      <c r="F2165" s="135"/>
    </row>
    <row r="2166" spans="2:6">
      <c r="B2166" s="134"/>
      <c r="C2166" s="134"/>
      <c r="D2166" s="134"/>
      <c r="E2166" s="134"/>
      <c r="F2166" s="135"/>
    </row>
    <row r="2167" spans="2:6">
      <c r="B2167" s="134"/>
      <c r="C2167" s="134"/>
      <c r="D2167" s="134"/>
      <c r="E2167" s="134"/>
      <c r="F2167" s="135"/>
    </row>
    <row r="2168" spans="2:6">
      <c r="B2168" s="134"/>
      <c r="C2168" s="134"/>
      <c r="D2168" s="134"/>
      <c r="E2168" s="134"/>
      <c r="F2168" s="135"/>
    </row>
    <row r="2169" spans="2:6">
      <c r="B2169" s="134"/>
      <c r="C2169" s="134"/>
      <c r="D2169" s="134"/>
      <c r="E2169" s="134"/>
      <c r="F2169" s="135"/>
    </row>
    <row r="2170" spans="2:6">
      <c r="B2170" s="134"/>
      <c r="C2170" s="134"/>
      <c r="D2170" s="134"/>
      <c r="E2170" s="134"/>
      <c r="F2170" s="135"/>
    </row>
    <row r="2171" spans="2:6">
      <c r="B2171" s="134"/>
      <c r="C2171" s="134"/>
      <c r="D2171" s="134"/>
      <c r="E2171" s="134"/>
      <c r="F2171" s="135"/>
    </row>
    <row r="2172" spans="2:6">
      <c r="B2172" s="134"/>
      <c r="C2172" s="134"/>
      <c r="D2172" s="134"/>
      <c r="E2172" s="134"/>
      <c r="F2172" s="135"/>
    </row>
    <row r="2173" spans="2:6">
      <c r="B2173" s="134"/>
      <c r="C2173" s="134"/>
      <c r="D2173" s="134"/>
      <c r="E2173" s="134"/>
      <c r="F2173" s="135"/>
    </row>
    <row r="2174" spans="2:6">
      <c r="B2174" s="134"/>
      <c r="C2174" s="134"/>
      <c r="D2174" s="134"/>
      <c r="E2174" s="134"/>
      <c r="F2174" s="135"/>
    </row>
    <row r="2175" spans="2:6">
      <c r="B2175" s="134"/>
      <c r="C2175" s="134"/>
      <c r="D2175" s="134"/>
      <c r="E2175" s="134"/>
      <c r="F2175" s="135"/>
    </row>
    <row r="2176" spans="2:6">
      <c r="B2176" s="134"/>
      <c r="C2176" s="134"/>
      <c r="D2176" s="134"/>
      <c r="E2176" s="134"/>
      <c r="F2176" s="135"/>
    </row>
    <row r="2177" spans="2:6">
      <c r="B2177" s="134"/>
      <c r="C2177" s="134"/>
      <c r="D2177" s="134"/>
      <c r="E2177" s="134"/>
      <c r="F2177" s="135"/>
    </row>
    <row r="2178" spans="2:6">
      <c r="B2178" s="134"/>
      <c r="C2178" s="134"/>
      <c r="D2178" s="134"/>
      <c r="E2178" s="134"/>
      <c r="F2178" s="135"/>
    </row>
    <row r="2179" spans="2:6">
      <c r="B2179" s="134"/>
      <c r="C2179" s="134"/>
      <c r="D2179" s="134"/>
      <c r="E2179" s="134"/>
      <c r="F2179" s="135"/>
    </row>
    <row r="2180" spans="2:6">
      <c r="B2180" s="134"/>
      <c r="C2180" s="134"/>
      <c r="D2180" s="134"/>
      <c r="E2180" s="134"/>
      <c r="F2180" s="135"/>
    </row>
    <row r="2181" spans="2:6">
      <c r="B2181" s="134"/>
      <c r="C2181" s="134"/>
      <c r="D2181" s="134"/>
      <c r="E2181" s="134"/>
      <c r="F2181" s="135"/>
    </row>
    <row r="2182" spans="2:6">
      <c r="B2182" s="134"/>
      <c r="C2182" s="134"/>
      <c r="D2182" s="134"/>
      <c r="E2182" s="134"/>
      <c r="F2182" s="135"/>
    </row>
    <row r="2183" spans="2:6">
      <c r="B2183" s="134"/>
      <c r="C2183" s="134"/>
      <c r="D2183" s="134"/>
      <c r="E2183" s="134"/>
      <c r="F2183" s="135"/>
    </row>
    <row r="2184" spans="2:6">
      <c r="B2184" s="134"/>
      <c r="C2184" s="134"/>
      <c r="D2184" s="134"/>
      <c r="E2184" s="134"/>
      <c r="F2184" s="135"/>
    </row>
    <row r="2185" spans="2:6">
      <c r="B2185" s="134"/>
      <c r="C2185" s="134"/>
      <c r="D2185" s="134"/>
      <c r="E2185" s="134"/>
      <c r="F2185" s="135"/>
    </row>
    <row r="2186" spans="2:6">
      <c r="B2186" s="134"/>
      <c r="C2186" s="134"/>
      <c r="D2186" s="134"/>
      <c r="E2186" s="134"/>
      <c r="F2186" s="135"/>
    </row>
    <row r="2187" spans="2:6">
      <c r="B2187" s="134"/>
      <c r="C2187" s="134"/>
      <c r="D2187" s="134"/>
      <c r="E2187" s="134"/>
      <c r="F2187" s="135"/>
    </row>
    <row r="2188" spans="2:6">
      <c r="B2188" s="134"/>
      <c r="C2188" s="134"/>
      <c r="D2188" s="134"/>
      <c r="E2188" s="134"/>
      <c r="F2188" s="135"/>
    </row>
    <row r="2189" spans="2:6">
      <c r="B2189" s="134"/>
      <c r="C2189" s="134"/>
      <c r="D2189" s="134"/>
      <c r="E2189" s="134"/>
      <c r="F2189" s="135"/>
    </row>
    <row r="2190" spans="2:6">
      <c r="B2190" s="134"/>
      <c r="C2190" s="134"/>
      <c r="D2190" s="134"/>
      <c r="E2190" s="134"/>
      <c r="F2190" s="135"/>
    </row>
    <row r="2191" spans="2:6">
      <c r="B2191" s="134"/>
      <c r="C2191" s="134"/>
      <c r="D2191" s="134"/>
      <c r="E2191" s="134"/>
      <c r="F2191" s="135"/>
    </row>
    <row r="2192" spans="2:6">
      <c r="B2192" s="134"/>
      <c r="C2192" s="134"/>
      <c r="D2192" s="134"/>
      <c r="E2192" s="134"/>
      <c r="F2192" s="135"/>
    </row>
    <row r="2193" spans="2:6">
      <c r="B2193" s="134"/>
      <c r="C2193" s="134"/>
      <c r="D2193" s="134"/>
      <c r="E2193" s="134"/>
      <c r="F2193" s="135"/>
    </row>
    <row r="2194" spans="2:6">
      <c r="B2194" s="134"/>
      <c r="C2194" s="134"/>
      <c r="D2194" s="134"/>
      <c r="E2194" s="134"/>
      <c r="F2194" s="135"/>
    </row>
    <row r="2195" spans="2:6">
      <c r="B2195" s="134"/>
      <c r="C2195" s="134"/>
      <c r="D2195" s="134"/>
      <c r="E2195" s="134"/>
      <c r="F2195" s="135"/>
    </row>
    <row r="2196" spans="2:6">
      <c r="B2196" s="134"/>
      <c r="C2196" s="134"/>
      <c r="D2196" s="134"/>
      <c r="E2196" s="134"/>
      <c r="F2196" s="135"/>
    </row>
    <row r="2197" spans="2:6">
      <c r="B2197" s="134"/>
      <c r="C2197" s="134"/>
      <c r="D2197" s="134"/>
      <c r="E2197" s="134"/>
      <c r="F2197" s="135"/>
    </row>
    <row r="2198" spans="2:6">
      <c r="B2198" s="134"/>
      <c r="C2198" s="134"/>
      <c r="D2198" s="134"/>
      <c r="E2198" s="134"/>
      <c r="F2198" s="135"/>
    </row>
    <row r="2199" spans="2:6">
      <c r="B2199" s="134"/>
      <c r="C2199" s="134"/>
      <c r="D2199" s="134"/>
      <c r="E2199" s="134"/>
      <c r="F2199" s="135"/>
    </row>
    <row r="2200" spans="2:6">
      <c r="B2200" s="134"/>
      <c r="C2200" s="134"/>
      <c r="D2200" s="134"/>
      <c r="E2200" s="134"/>
      <c r="F2200" s="135"/>
    </row>
    <row r="2201" spans="2:6">
      <c r="B2201" s="134"/>
      <c r="C2201" s="134"/>
      <c r="D2201" s="134"/>
      <c r="E2201" s="134"/>
      <c r="F2201" s="135"/>
    </row>
    <row r="2202" spans="2:6">
      <c r="B2202" s="134"/>
      <c r="C2202" s="134"/>
      <c r="D2202" s="134"/>
      <c r="E2202" s="134"/>
      <c r="F2202" s="135"/>
    </row>
    <row r="2203" spans="2:6">
      <c r="B2203" s="134"/>
      <c r="C2203" s="134"/>
      <c r="D2203" s="134"/>
      <c r="E2203" s="134"/>
      <c r="F2203" s="135"/>
    </row>
    <row r="2204" spans="2:6">
      <c r="B2204" s="134"/>
      <c r="C2204" s="134"/>
      <c r="D2204" s="134"/>
      <c r="E2204" s="134"/>
    </row>
    <row r="2205" spans="2:6">
      <c r="B2205" s="134"/>
      <c r="C2205" s="134"/>
      <c r="D2205" s="134"/>
      <c r="E2205" s="134"/>
    </row>
    <row r="2206" spans="2:6">
      <c r="B2206" s="134"/>
      <c r="C2206" s="134"/>
      <c r="D2206" s="134"/>
      <c r="E2206" s="134"/>
    </row>
    <row r="2207" spans="2:6">
      <c r="B2207" s="134"/>
      <c r="C2207" s="134"/>
      <c r="D2207" s="134"/>
      <c r="E2207" s="134"/>
    </row>
    <row r="2208" spans="2:6">
      <c r="B2208" s="134"/>
      <c r="C2208" s="134"/>
      <c r="D2208" s="134"/>
      <c r="E2208" s="134"/>
    </row>
    <row r="2209" spans="2:5">
      <c r="B2209" s="134"/>
      <c r="C2209" s="134"/>
      <c r="D2209" s="134"/>
      <c r="E2209" s="134"/>
    </row>
    <row r="2210" spans="2:5">
      <c r="B2210" s="134"/>
      <c r="C2210" s="134"/>
      <c r="D2210" s="134"/>
      <c r="E2210" s="134"/>
    </row>
    <row r="2211" spans="2:5">
      <c r="B2211" s="134"/>
      <c r="C2211" s="134"/>
      <c r="D2211" s="134"/>
      <c r="E2211" s="134"/>
    </row>
    <row r="2212" spans="2:5">
      <c r="B2212" s="134"/>
      <c r="C2212" s="134"/>
      <c r="D2212" s="134"/>
      <c r="E2212" s="134"/>
    </row>
    <row r="2213" spans="2:5">
      <c r="B2213" s="134"/>
      <c r="C2213" s="134"/>
      <c r="D2213" s="134"/>
      <c r="E2213" s="134"/>
    </row>
    <row r="2214" spans="2:5">
      <c r="B2214" s="134"/>
      <c r="C2214" s="134"/>
      <c r="D2214" s="134"/>
      <c r="E2214" s="134"/>
    </row>
    <row r="2215" spans="2:5">
      <c r="B2215" s="134"/>
      <c r="C2215" s="134"/>
      <c r="D2215" s="134"/>
      <c r="E2215" s="134"/>
    </row>
    <row r="2216" spans="2:5">
      <c r="B2216" s="134"/>
      <c r="C2216" s="134"/>
      <c r="D2216" s="134"/>
      <c r="E2216" s="134"/>
    </row>
    <row r="2217" spans="2:5">
      <c r="B2217" s="134"/>
      <c r="C2217" s="134"/>
      <c r="D2217" s="134"/>
      <c r="E2217" s="134"/>
    </row>
    <row r="2218" spans="2:5">
      <c r="B2218" s="134"/>
      <c r="C2218" s="134"/>
      <c r="D2218" s="134"/>
      <c r="E2218" s="134"/>
    </row>
    <row r="2219" spans="2:5">
      <c r="B2219" s="134"/>
      <c r="C2219" s="134"/>
      <c r="D2219" s="134"/>
      <c r="E2219" s="134"/>
    </row>
    <row r="2220" spans="2:5">
      <c r="B2220" s="134"/>
      <c r="C2220" s="134"/>
      <c r="D2220" s="134"/>
      <c r="E2220" s="134"/>
    </row>
    <row r="2221" spans="2:5">
      <c r="B2221" s="134"/>
      <c r="C2221" s="134"/>
      <c r="D2221" s="134"/>
      <c r="E2221" s="134"/>
    </row>
    <row r="2222" spans="2:5">
      <c r="B2222" s="134"/>
      <c r="C2222" s="134"/>
      <c r="D2222" s="134"/>
      <c r="E2222" s="134"/>
    </row>
    <row r="2223" spans="2:5">
      <c r="B2223" s="134"/>
      <c r="C2223" s="134"/>
      <c r="D2223" s="134"/>
      <c r="E2223" s="134"/>
    </row>
    <row r="2224" spans="2:5">
      <c r="B2224" s="134"/>
      <c r="C2224" s="134"/>
      <c r="D2224" s="134"/>
      <c r="E2224" s="134"/>
    </row>
    <row r="2225" spans="2:5">
      <c r="B2225" s="134"/>
      <c r="C2225" s="134"/>
      <c r="D2225" s="134"/>
      <c r="E2225" s="134"/>
    </row>
    <row r="2226" spans="2:5">
      <c r="B2226" s="134"/>
      <c r="C2226" s="134"/>
      <c r="D2226" s="134"/>
      <c r="E2226" s="134"/>
    </row>
    <row r="2227" spans="2:5">
      <c r="B2227" s="134"/>
      <c r="C2227" s="134"/>
      <c r="D2227" s="134"/>
      <c r="E2227" s="134"/>
    </row>
    <row r="2228" spans="2:5">
      <c r="B2228" s="134"/>
      <c r="C2228" s="134"/>
      <c r="D2228" s="134"/>
      <c r="E2228" s="134"/>
    </row>
    <row r="2229" spans="2:5">
      <c r="B2229" s="134"/>
      <c r="C2229" s="134"/>
      <c r="D2229" s="134"/>
      <c r="E2229" s="134"/>
    </row>
    <row r="2230" spans="2:5">
      <c r="B2230" s="134"/>
      <c r="C2230" s="134"/>
      <c r="D2230" s="134"/>
      <c r="E2230" s="134"/>
    </row>
    <row r="2231" spans="2:5">
      <c r="B2231" s="134"/>
      <c r="C2231" s="134"/>
      <c r="D2231" s="134"/>
      <c r="E2231" s="134"/>
    </row>
    <row r="2232" spans="2:5">
      <c r="B2232" s="134"/>
      <c r="C2232" s="134"/>
      <c r="D2232" s="134"/>
      <c r="E2232" s="134"/>
    </row>
    <row r="2233" spans="2:5">
      <c r="B2233" s="134"/>
      <c r="C2233" s="134"/>
      <c r="D2233" s="134"/>
      <c r="E2233" s="134"/>
    </row>
    <row r="2234" spans="2:5">
      <c r="B2234" s="134"/>
      <c r="C2234" s="134"/>
      <c r="D2234" s="134"/>
      <c r="E2234" s="134"/>
    </row>
    <row r="2235" spans="2:5">
      <c r="B2235" s="134"/>
      <c r="C2235" s="134"/>
      <c r="D2235" s="134"/>
      <c r="E2235" s="134"/>
    </row>
    <row r="2236" spans="2:5">
      <c r="B2236" s="134"/>
      <c r="C2236" s="134"/>
      <c r="D2236" s="134"/>
      <c r="E2236" s="134"/>
    </row>
    <row r="2237" spans="2:5">
      <c r="B2237" s="134"/>
      <c r="C2237" s="134"/>
      <c r="D2237" s="134"/>
      <c r="E2237" s="134"/>
    </row>
    <row r="2238" spans="2:5">
      <c r="B2238" s="134"/>
      <c r="C2238" s="134"/>
      <c r="D2238" s="134"/>
      <c r="E2238" s="134"/>
    </row>
    <row r="2239" spans="2:5">
      <c r="B2239" s="134"/>
      <c r="C2239" s="134"/>
      <c r="D2239" s="134"/>
      <c r="E2239" s="134"/>
    </row>
    <row r="2240" spans="2:5">
      <c r="B2240" s="134"/>
      <c r="C2240" s="134"/>
      <c r="D2240" s="134"/>
      <c r="E2240" s="134"/>
    </row>
    <row r="2241" spans="2:5">
      <c r="B2241" s="134"/>
      <c r="C2241" s="134"/>
      <c r="D2241" s="134"/>
      <c r="E2241" s="134"/>
    </row>
    <row r="2242" spans="2:5">
      <c r="B2242" s="134"/>
      <c r="C2242" s="134"/>
      <c r="D2242" s="134"/>
      <c r="E2242" s="134"/>
    </row>
    <row r="2243" spans="2:5">
      <c r="B2243" s="134"/>
      <c r="C2243" s="134"/>
      <c r="D2243" s="134"/>
      <c r="E2243" s="134"/>
    </row>
    <row r="2244" spans="2:5">
      <c r="B2244" s="134"/>
      <c r="C2244" s="134"/>
      <c r="D2244" s="134"/>
      <c r="E2244" s="134"/>
    </row>
    <row r="2245" spans="2:5">
      <c r="B2245" s="134"/>
      <c r="C2245" s="134"/>
      <c r="D2245" s="134"/>
      <c r="E2245" s="134"/>
    </row>
    <row r="2246" spans="2:5">
      <c r="B2246" s="134"/>
      <c r="C2246" s="134"/>
      <c r="D2246" s="134"/>
      <c r="E2246" s="134"/>
    </row>
    <row r="2247" spans="2:5">
      <c r="B2247" s="134"/>
      <c r="C2247" s="134"/>
      <c r="D2247" s="134"/>
      <c r="E2247" s="134"/>
    </row>
    <row r="2248" spans="2:5">
      <c r="B2248" s="134"/>
      <c r="C2248" s="134"/>
      <c r="D2248" s="134"/>
      <c r="E2248" s="134"/>
    </row>
    <row r="2249" spans="2:5">
      <c r="B2249" s="134"/>
      <c r="C2249" s="134"/>
      <c r="D2249" s="134"/>
      <c r="E2249" s="134"/>
    </row>
    <row r="2250" spans="2:5">
      <c r="B2250" s="134"/>
      <c r="C2250" s="134"/>
      <c r="D2250" s="134"/>
      <c r="E2250" s="134"/>
    </row>
    <row r="2251" spans="2:5">
      <c r="B2251" s="134"/>
      <c r="C2251" s="134"/>
      <c r="D2251" s="134"/>
      <c r="E2251" s="134"/>
    </row>
    <row r="2252" spans="2:5">
      <c r="B2252" s="134"/>
      <c r="C2252" s="134"/>
      <c r="D2252" s="134"/>
      <c r="E2252" s="134"/>
    </row>
    <row r="2253" spans="2:5">
      <c r="B2253" s="134"/>
      <c r="C2253" s="134"/>
      <c r="D2253" s="134"/>
      <c r="E2253" s="134"/>
    </row>
    <row r="2254" spans="2:5">
      <c r="B2254" s="134"/>
      <c r="C2254" s="134"/>
      <c r="D2254" s="134"/>
      <c r="E2254" s="134"/>
    </row>
    <row r="2255" spans="2:5">
      <c r="B2255" s="134"/>
      <c r="C2255" s="134"/>
      <c r="D2255" s="134"/>
      <c r="E2255" s="134"/>
    </row>
    <row r="2256" spans="2:5">
      <c r="B2256" s="134"/>
      <c r="C2256" s="134"/>
      <c r="D2256" s="134"/>
      <c r="E2256" s="134"/>
    </row>
    <row r="2257" spans="2:5">
      <c r="B2257" s="134"/>
      <c r="C2257" s="134"/>
      <c r="D2257" s="134"/>
      <c r="E2257" s="134"/>
    </row>
    <row r="2258" spans="2:5">
      <c r="B2258" s="134"/>
      <c r="C2258" s="134"/>
      <c r="D2258" s="134"/>
      <c r="E2258" s="134"/>
    </row>
    <row r="2259" spans="2:5">
      <c r="B2259" s="134"/>
      <c r="C2259" s="134"/>
      <c r="D2259" s="134"/>
      <c r="E2259" s="134"/>
    </row>
    <row r="2260" spans="2:5">
      <c r="B2260" s="134"/>
      <c r="C2260" s="134"/>
      <c r="D2260" s="134"/>
      <c r="E2260" s="134"/>
    </row>
    <row r="2261" spans="2:5">
      <c r="B2261" s="134"/>
      <c r="C2261" s="134"/>
      <c r="D2261" s="134"/>
      <c r="E2261" s="134"/>
    </row>
    <row r="2262" spans="2:5">
      <c r="B2262" s="134"/>
      <c r="C2262" s="134"/>
      <c r="D2262" s="134"/>
      <c r="E2262" s="134"/>
    </row>
    <row r="2263" spans="2:5">
      <c r="B2263" s="134"/>
      <c r="C2263" s="134"/>
      <c r="D2263" s="134"/>
      <c r="E2263" s="134"/>
    </row>
    <row r="2264" spans="2:5">
      <c r="B2264" s="134"/>
      <c r="C2264" s="134"/>
      <c r="D2264" s="134"/>
      <c r="E2264" s="134"/>
    </row>
    <row r="2265" spans="2:5">
      <c r="B2265" s="134"/>
      <c r="C2265" s="134"/>
      <c r="D2265" s="134"/>
      <c r="E2265" s="134"/>
    </row>
    <row r="2266" spans="2:5">
      <c r="B2266" s="134"/>
      <c r="C2266" s="134"/>
      <c r="D2266" s="134"/>
      <c r="E2266" s="134"/>
    </row>
    <row r="2267" spans="2:5">
      <c r="B2267" s="134"/>
      <c r="C2267" s="134"/>
      <c r="D2267" s="134"/>
      <c r="E2267" s="134"/>
    </row>
    <row r="2268" spans="2:5">
      <c r="B2268" s="134"/>
      <c r="C2268" s="134"/>
      <c r="D2268" s="134"/>
      <c r="E2268" s="134"/>
    </row>
    <row r="2269" spans="2:5">
      <c r="B2269" s="134"/>
      <c r="C2269" s="134"/>
      <c r="D2269" s="134"/>
      <c r="E2269" s="134"/>
    </row>
    <row r="2270" spans="2:5">
      <c r="B2270" s="134"/>
      <c r="C2270" s="134"/>
      <c r="D2270" s="134"/>
      <c r="E2270" s="134"/>
    </row>
    <row r="2271" spans="2:5">
      <c r="B2271" s="134"/>
      <c r="C2271" s="134"/>
      <c r="D2271" s="134"/>
      <c r="E2271" s="134"/>
    </row>
    <row r="2272" spans="2:5">
      <c r="B2272" s="134"/>
      <c r="C2272" s="134"/>
      <c r="D2272" s="134"/>
      <c r="E2272" s="134"/>
    </row>
    <row r="2273" spans="2:5">
      <c r="B2273" s="134"/>
      <c r="C2273" s="134"/>
      <c r="D2273" s="134"/>
      <c r="E2273" s="134"/>
    </row>
    <row r="2274" spans="2:5">
      <c r="B2274" s="134"/>
      <c r="C2274" s="134"/>
      <c r="D2274" s="134"/>
      <c r="E2274" s="134"/>
    </row>
    <row r="2275" spans="2:5">
      <c r="B2275" s="134"/>
      <c r="C2275" s="134"/>
      <c r="D2275" s="134"/>
      <c r="E2275" s="134"/>
    </row>
    <row r="2276" spans="2:5">
      <c r="B2276" s="134"/>
      <c r="C2276" s="134"/>
      <c r="D2276" s="134"/>
      <c r="E2276" s="134"/>
    </row>
    <row r="2277" spans="2:5">
      <c r="B2277" s="134"/>
      <c r="C2277" s="134"/>
      <c r="D2277" s="134"/>
      <c r="E2277" s="134"/>
    </row>
    <row r="2278" spans="2:5">
      <c r="B2278" s="134"/>
      <c r="C2278" s="134"/>
      <c r="D2278" s="134"/>
      <c r="E2278" s="134"/>
    </row>
    <row r="2279" spans="2:5">
      <c r="B2279" s="134"/>
      <c r="C2279" s="134"/>
      <c r="D2279" s="134"/>
      <c r="E2279" s="134"/>
    </row>
    <row r="2280" spans="2:5">
      <c r="B2280" s="134"/>
      <c r="C2280" s="134"/>
      <c r="D2280" s="134"/>
      <c r="E2280" s="134"/>
    </row>
    <row r="2281" spans="2:5">
      <c r="B2281" s="134"/>
      <c r="C2281" s="134"/>
      <c r="D2281" s="134"/>
      <c r="E2281" s="134"/>
    </row>
    <row r="2282" spans="2:5">
      <c r="B2282" s="134"/>
      <c r="C2282" s="134"/>
      <c r="D2282" s="134"/>
      <c r="E2282" s="134"/>
    </row>
    <row r="2283" spans="2:5">
      <c r="B2283" s="134"/>
      <c r="C2283" s="134"/>
      <c r="D2283" s="134"/>
      <c r="E2283" s="134"/>
    </row>
    <row r="2284" spans="2:5">
      <c r="B2284" s="134"/>
      <c r="C2284" s="134"/>
      <c r="D2284" s="134"/>
      <c r="E2284" s="134"/>
    </row>
    <row r="2285" spans="2:5">
      <c r="B2285" s="134"/>
      <c r="C2285" s="134"/>
      <c r="D2285" s="134"/>
      <c r="E2285" s="134"/>
    </row>
    <row r="2286" spans="2:5">
      <c r="B2286" s="134"/>
      <c r="C2286" s="134"/>
      <c r="D2286" s="134"/>
      <c r="E2286" s="134"/>
    </row>
    <row r="2287" spans="2:5">
      <c r="B2287" s="134"/>
      <c r="C2287" s="134"/>
      <c r="D2287" s="134"/>
      <c r="E2287" s="134"/>
    </row>
    <row r="2288" spans="2:5">
      <c r="B2288" s="134"/>
      <c r="C2288" s="134"/>
      <c r="D2288" s="134"/>
      <c r="E2288" s="134"/>
    </row>
    <row r="2289" spans="2:5">
      <c r="B2289" s="134"/>
      <c r="C2289" s="134"/>
      <c r="D2289" s="134"/>
      <c r="E2289" s="134"/>
    </row>
    <row r="2290" spans="2:5">
      <c r="B2290" s="134"/>
      <c r="C2290" s="134"/>
      <c r="D2290" s="134"/>
      <c r="E2290" s="134"/>
    </row>
    <row r="2291" spans="2:5">
      <c r="B2291" s="134"/>
      <c r="C2291" s="134"/>
      <c r="D2291" s="134"/>
      <c r="E2291" s="134"/>
    </row>
    <row r="2292" spans="2:5">
      <c r="B2292" s="134"/>
      <c r="C2292" s="134"/>
      <c r="D2292" s="134"/>
      <c r="E2292" s="134"/>
    </row>
    <row r="2293" spans="2:5">
      <c r="B2293" s="134"/>
      <c r="C2293" s="134"/>
      <c r="D2293" s="134"/>
      <c r="E2293" s="134"/>
    </row>
    <row r="2294" spans="2:5">
      <c r="B2294" s="134"/>
      <c r="C2294" s="134"/>
      <c r="D2294" s="134"/>
      <c r="E2294" s="134"/>
    </row>
    <row r="2295" spans="2:5">
      <c r="B2295" s="134"/>
      <c r="C2295" s="134"/>
      <c r="D2295" s="134"/>
      <c r="E2295" s="134"/>
    </row>
    <row r="2296" spans="2:5">
      <c r="B2296" s="134"/>
      <c r="C2296" s="134"/>
      <c r="D2296" s="134"/>
      <c r="E2296" s="134"/>
    </row>
    <row r="2297" spans="2:5">
      <c r="B2297" s="134"/>
      <c r="C2297" s="134"/>
      <c r="D2297" s="134"/>
      <c r="E2297" s="134"/>
    </row>
    <row r="2298" spans="2:5">
      <c r="B2298" s="134"/>
      <c r="C2298" s="134"/>
      <c r="D2298" s="134"/>
      <c r="E2298" s="134"/>
    </row>
    <row r="2299" spans="2:5">
      <c r="B2299" s="134"/>
      <c r="C2299" s="134"/>
      <c r="D2299" s="134"/>
      <c r="E2299" s="134"/>
    </row>
    <row r="2300" spans="2:5">
      <c r="B2300" s="134"/>
      <c r="C2300" s="134"/>
      <c r="D2300" s="134"/>
      <c r="E2300" s="134"/>
    </row>
    <row r="2301" spans="2:5">
      <c r="B2301" s="134"/>
      <c r="C2301" s="134"/>
      <c r="D2301" s="134"/>
      <c r="E2301" s="134"/>
    </row>
    <row r="2302" spans="2:5">
      <c r="B2302" s="134"/>
      <c r="C2302" s="134"/>
      <c r="D2302" s="134"/>
      <c r="E2302" s="134"/>
    </row>
    <row r="2303" spans="2:5">
      <c r="B2303" s="134"/>
      <c r="C2303" s="134"/>
      <c r="D2303" s="134"/>
      <c r="E2303" s="134"/>
    </row>
    <row r="2304" spans="2:5">
      <c r="B2304" s="134"/>
      <c r="C2304" s="134"/>
      <c r="D2304" s="134"/>
      <c r="E2304" s="134"/>
    </row>
    <row r="2305" spans="2:5">
      <c r="B2305" s="134"/>
      <c r="C2305" s="134"/>
      <c r="D2305" s="134"/>
      <c r="E2305" s="134"/>
    </row>
    <row r="2306" spans="2:5">
      <c r="B2306" s="134"/>
      <c r="C2306" s="134"/>
      <c r="D2306" s="134"/>
      <c r="E2306" s="134"/>
    </row>
    <row r="2307" spans="2:5">
      <c r="B2307" s="134"/>
      <c r="C2307" s="134"/>
      <c r="D2307" s="134"/>
      <c r="E2307" s="134"/>
    </row>
    <row r="2308" spans="2:5">
      <c r="B2308" s="134"/>
      <c r="C2308" s="134"/>
      <c r="D2308" s="134"/>
      <c r="E2308" s="134"/>
    </row>
    <row r="2309" spans="2:5">
      <c r="B2309" s="134"/>
      <c r="C2309" s="134"/>
      <c r="D2309" s="134"/>
      <c r="E2309" s="134"/>
    </row>
    <row r="2310" spans="2:5">
      <c r="B2310" s="134"/>
      <c r="C2310" s="134"/>
      <c r="D2310" s="134"/>
      <c r="E2310" s="134"/>
    </row>
    <row r="2311" spans="2:5">
      <c r="B2311" s="134"/>
      <c r="C2311" s="134"/>
      <c r="D2311" s="134"/>
      <c r="E2311" s="134"/>
    </row>
    <row r="2312" spans="2:5">
      <c r="B2312" s="134"/>
      <c r="C2312" s="134"/>
      <c r="D2312" s="134"/>
      <c r="E2312" s="134"/>
    </row>
    <row r="2313" spans="2:5">
      <c r="B2313" s="134"/>
      <c r="C2313" s="134"/>
      <c r="D2313" s="134"/>
      <c r="E2313" s="134"/>
    </row>
    <row r="2314" spans="2:5">
      <c r="B2314" s="134"/>
      <c r="C2314" s="134"/>
      <c r="D2314" s="134"/>
      <c r="E2314" s="134"/>
    </row>
    <row r="2315" spans="2:5">
      <c r="B2315" s="134"/>
      <c r="C2315" s="134"/>
      <c r="D2315" s="134"/>
      <c r="E2315" s="134"/>
    </row>
    <row r="2316" spans="2:5">
      <c r="B2316" s="134"/>
      <c r="C2316" s="134"/>
      <c r="D2316" s="134"/>
      <c r="E2316" s="134"/>
    </row>
    <row r="2317" spans="2:5">
      <c r="B2317" s="134"/>
      <c r="C2317" s="134"/>
      <c r="D2317" s="134"/>
      <c r="E2317" s="134"/>
    </row>
    <row r="2318" spans="2:5">
      <c r="B2318" s="134"/>
      <c r="C2318" s="134"/>
      <c r="D2318" s="134"/>
      <c r="E2318" s="134"/>
    </row>
    <row r="2319" spans="2:5">
      <c r="B2319" s="134"/>
      <c r="C2319" s="134"/>
      <c r="D2319" s="134"/>
      <c r="E2319" s="134"/>
    </row>
    <row r="2320" spans="2:5">
      <c r="B2320" s="134"/>
      <c r="C2320" s="134"/>
      <c r="D2320" s="134"/>
      <c r="E2320" s="134"/>
    </row>
    <row r="2321" spans="2:5">
      <c r="B2321" s="134"/>
      <c r="C2321" s="134"/>
      <c r="D2321" s="134"/>
      <c r="E2321" s="134"/>
    </row>
    <row r="2322" spans="2:5">
      <c r="B2322" s="134"/>
      <c r="C2322" s="134"/>
      <c r="D2322" s="134"/>
      <c r="E2322" s="134"/>
    </row>
    <row r="2323" spans="2:5">
      <c r="B2323" s="134"/>
      <c r="C2323" s="134"/>
      <c r="D2323" s="134"/>
      <c r="E2323" s="134"/>
    </row>
    <row r="2324" spans="2:5">
      <c r="B2324" s="134"/>
      <c r="C2324" s="134"/>
      <c r="D2324" s="134"/>
      <c r="E2324" s="134"/>
    </row>
    <row r="2325" spans="2:5">
      <c r="B2325" s="134"/>
      <c r="C2325" s="134"/>
      <c r="D2325" s="134"/>
      <c r="E2325" s="134"/>
    </row>
    <row r="2326" spans="2:5">
      <c r="B2326" s="134"/>
      <c r="C2326" s="134"/>
      <c r="D2326" s="134"/>
      <c r="E2326" s="134"/>
    </row>
    <row r="2327" spans="2:5">
      <c r="B2327" s="134"/>
      <c r="C2327" s="134"/>
      <c r="D2327" s="134"/>
      <c r="E2327" s="134"/>
    </row>
    <row r="2328" spans="2:5">
      <c r="B2328" s="134"/>
      <c r="C2328" s="134"/>
      <c r="D2328" s="134"/>
      <c r="E2328" s="134"/>
    </row>
    <row r="2329" spans="2:5">
      <c r="B2329" s="134"/>
      <c r="C2329" s="134"/>
      <c r="D2329" s="134"/>
      <c r="E2329" s="134"/>
    </row>
    <row r="2330" spans="2:5">
      <c r="B2330" s="134"/>
      <c r="C2330" s="134"/>
      <c r="D2330" s="134"/>
      <c r="E2330" s="134"/>
    </row>
    <row r="2331" spans="2:5">
      <c r="B2331" s="134"/>
      <c r="C2331" s="134"/>
      <c r="D2331" s="134"/>
      <c r="E2331" s="134"/>
    </row>
    <row r="2332" spans="2:5">
      <c r="B2332" s="134"/>
      <c r="C2332" s="134"/>
      <c r="D2332" s="134"/>
      <c r="E2332" s="134"/>
    </row>
    <row r="2333" spans="2:5">
      <c r="B2333" s="134"/>
      <c r="C2333" s="134"/>
      <c r="D2333" s="134"/>
      <c r="E2333" s="134"/>
    </row>
    <row r="2334" spans="2:5">
      <c r="B2334" s="134"/>
      <c r="C2334" s="134"/>
      <c r="D2334" s="134"/>
      <c r="E2334" s="134"/>
    </row>
    <row r="2335" spans="2:5">
      <c r="B2335" s="134"/>
      <c r="C2335" s="134"/>
      <c r="D2335" s="134"/>
      <c r="E2335" s="134"/>
    </row>
    <row r="2336" spans="2:5">
      <c r="B2336" s="134"/>
      <c r="C2336" s="134"/>
      <c r="D2336" s="134"/>
      <c r="E2336" s="134"/>
    </row>
    <row r="2337" spans="2:5">
      <c r="B2337" s="134"/>
      <c r="C2337" s="134"/>
      <c r="D2337" s="134"/>
      <c r="E2337" s="134"/>
    </row>
    <row r="2338" spans="2:5">
      <c r="B2338" s="134"/>
      <c r="C2338" s="134"/>
      <c r="D2338" s="134"/>
      <c r="E2338" s="134"/>
    </row>
    <row r="2339" spans="2:5">
      <c r="B2339" s="134"/>
      <c r="C2339" s="134"/>
      <c r="D2339" s="134"/>
      <c r="E2339" s="134"/>
    </row>
    <row r="2340" spans="2:5">
      <c r="B2340" s="134"/>
      <c r="C2340" s="134"/>
      <c r="D2340" s="134"/>
      <c r="E2340" s="134"/>
    </row>
    <row r="2341" spans="2:5">
      <c r="B2341" s="134"/>
      <c r="C2341" s="134"/>
      <c r="D2341" s="134"/>
      <c r="E2341" s="134"/>
    </row>
    <row r="2342" spans="2:5">
      <c r="B2342" s="134"/>
      <c r="C2342" s="134"/>
      <c r="D2342" s="134"/>
      <c r="E2342" s="134"/>
    </row>
    <row r="2343" spans="2:5">
      <c r="B2343" s="134"/>
      <c r="C2343" s="134"/>
      <c r="D2343" s="134"/>
      <c r="E2343" s="134"/>
    </row>
    <row r="2344" spans="2:5">
      <c r="B2344" s="134"/>
      <c r="C2344" s="134"/>
      <c r="D2344" s="134"/>
      <c r="E2344" s="134"/>
    </row>
    <row r="2345" spans="2:5">
      <c r="B2345" s="134"/>
      <c r="C2345" s="134"/>
      <c r="D2345" s="134"/>
      <c r="E2345" s="134"/>
    </row>
    <row r="2346" spans="2:5">
      <c r="B2346" s="134"/>
      <c r="C2346" s="134"/>
      <c r="D2346" s="134"/>
      <c r="E2346" s="134"/>
    </row>
    <row r="2347" spans="2:5">
      <c r="B2347" s="134"/>
      <c r="C2347" s="134"/>
      <c r="D2347" s="134"/>
      <c r="E2347" s="134"/>
    </row>
    <row r="2348" spans="2:5">
      <c r="B2348" s="134"/>
      <c r="C2348" s="134"/>
      <c r="D2348" s="134"/>
      <c r="E2348" s="134"/>
    </row>
    <row r="2349" spans="2:5">
      <c r="B2349" s="134"/>
      <c r="C2349" s="134"/>
      <c r="D2349" s="134"/>
      <c r="E2349" s="134"/>
    </row>
    <row r="2350" spans="2:5">
      <c r="B2350" s="134"/>
      <c r="C2350" s="134"/>
      <c r="D2350" s="134"/>
      <c r="E2350" s="134"/>
    </row>
    <row r="2351" spans="2:5">
      <c r="B2351" s="134"/>
      <c r="C2351" s="134"/>
      <c r="D2351" s="134"/>
      <c r="E2351" s="134"/>
    </row>
    <row r="2352" spans="2:5">
      <c r="B2352" s="134"/>
      <c r="C2352" s="134"/>
      <c r="D2352" s="134"/>
      <c r="E2352" s="134"/>
    </row>
    <row r="2353" spans="2:5">
      <c r="B2353" s="134"/>
      <c r="C2353" s="134"/>
      <c r="D2353" s="134"/>
      <c r="E2353" s="134"/>
    </row>
    <row r="2354" spans="2:5">
      <c r="B2354" s="134"/>
      <c r="C2354" s="134"/>
      <c r="D2354" s="134"/>
      <c r="E2354" s="134"/>
    </row>
    <row r="2355" spans="2:5">
      <c r="B2355" s="134"/>
      <c r="C2355" s="134"/>
      <c r="D2355" s="134"/>
      <c r="E2355" s="134"/>
    </row>
    <row r="2356" spans="2:5">
      <c r="B2356" s="134"/>
      <c r="C2356" s="134"/>
      <c r="D2356" s="134"/>
      <c r="E2356" s="134"/>
    </row>
    <row r="2357" spans="2:5">
      <c r="B2357" s="134"/>
      <c r="C2357" s="134"/>
      <c r="D2357" s="134"/>
      <c r="E2357" s="134"/>
    </row>
    <row r="2358" spans="2:5">
      <c r="B2358" s="134"/>
      <c r="C2358" s="134"/>
      <c r="D2358" s="134"/>
      <c r="E2358" s="134"/>
    </row>
    <row r="2359" spans="2:5">
      <c r="B2359" s="134"/>
      <c r="C2359" s="134"/>
      <c r="D2359" s="134"/>
      <c r="E2359" s="134"/>
    </row>
    <row r="2360" spans="2:5">
      <c r="B2360" s="134"/>
      <c r="C2360" s="134"/>
      <c r="D2360" s="134"/>
      <c r="E2360" s="134"/>
    </row>
    <row r="2361" spans="2:5">
      <c r="B2361" s="134"/>
      <c r="C2361" s="134"/>
      <c r="D2361" s="134"/>
      <c r="E2361" s="134"/>
    </row>
    <row r="65536" spans="1:1">
      <c r="A65536" s="142">
        <f>+J3</f>
        <v>41</v>
      </c>
    </row>
  </sheetData>
  <mergeCells count="1">
    <mergeCell ref="I2:J2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129"/>
  <sheetViews>
    <sheetView topLeftCell="D1" workbookViewId="0">
      <selection activeCell="L29" sqref="L29"/>
    </sheetView>
  </sheetViews>
  <sheetFormatPr defaultColWidth="11.5546875" defaultRowHeight="14.4"/>
  <sheetData>
    <row r="1" spans="1:23" ht="15" thickBot="1">
      <c r="A1" s="404" t="s">
        <v>0</v>
      </c>
      <c r="B1" s="405"/>
      <c r="C1" s="405"/>
      <c r="D1" s="405"/>
      <c r="E1" s="405"/>
      <c r="F1" s="405"/>
      <c r="G1" s="405"/>
      <c r="H1" s="405"/>
      <c r="I1" s="405"/>
      <c r="J1" s="405"/>
      <c r="K1" s="406"/>
      <c r="M1" s="404" t="s">
        <v>1</v>
      </c>
      <c r="N1" s="405"/>
      <c r="O1" s="405"/>
      <c r="P1" s="405"/>
      <c r="Q1" s="405"/>
      <c r="R1" s="405"/>
      <c r="S1" s="405"/>
      <c r="T1" s="405"/>
      <c r="U1" s="405"/>
      <c r="V1" s="405"/>
      <c r="W1" s="406"/>
    </row>
    <row r="2" spans="1:23" ht="15" thickBot="1">
      <c r="A2" s="1" t="s">
        <v>2</v>
      </c>
      <c r="B2" s="2">
        <v>0</v>
      </c>
      <c r="C2" s="2">
        <v>1</v>
      </c>
      <c r="D2" s="2">
        <v>2</v>
      </c>
      <c r="E2" s="2">
        <v>3</v>
      </c>
      <c r="F2" s="2">
        <v>4</v>
      </c>
      <c r="G2" s="2">
        <v>5</v>
      </c>
      <c r="H2" s="2">
        <v>6</v>
      </c>
      <c r="I2" s="2">
        <v>7</v>
      </c>
      <c r="J2" s="2">
        <v>8</v>
      </c>
      <c r="K2" s="3">
        <v>9</v>
      </c>
      <c r="M2" s="4" t="s">
        <v>3</v>
      </c>
      <c r="N2" s="5">
        <v>0</v>
      </c>
      <c r="O2" s="6">
        <v>0.01</v>
      </c>
      <c r="P2" s="6">
        <v>0.02</v>
      </c>
      <c r="Q2" s="6">
        <v>0.03</v>
      </c>
      <c r="R2" s="6">
        <v>0.04</v>
      </c>
      <c r="S2" s="6">
        <v>0.05</v>
      </c>
      <c r="T2" s="6">
        <v>0.06</v>
      </c>
      <c r="U2" s="6">
        <v>7.0000000000000007E-2</v>
      </c>
      <c r="V2" s="6">
        <v>0.08</v>
      </c>
      <c r="W2" s="7">
        <v>0.09</v>
      </c>
    </row>
    <row r="3" spans="1:23">
      <c r="A3" s="8">
        <v>10</v>
      </c>
      <c r="B3" s="9">
        <v>0.49519999999999997</v>
      </c>
      <c r="C3" s="9">
        <v>0.49959999999999999</v>
      </c>
      <c r="D3" s="9">
        <v>0.50349999999999995</v>
      </c>
      <c r="E3" s="9">
        <v>0.50700000000000001</v>
      </c>
      <c r="F3" s="9">
        <v>0.51</v>
      </c>
      <c r="G3" s="9">
        <v>0.51280000000000003</v>
      </c>
      <c r="H3" s="9">
        <v>0.51570000000000005</v>
      </c>
      <c r="I3" s="9">
        <v>0.5181</v>
      </c>
      <c r="J3" s="9">
        <v>0.5202</v>
      </c>
      <c r="K3" s="10">
        <v>0.52200000000000002</v>
      </c>
      <c r="M3" s="11">
        <v>0</v>
      </c>
      <c r="N3" s="12">
        <v>0.5</v>
      </c>
      <c r="O3" s="13">
        <v>0.504</v>
      </c>
      <c r="P3" s="13">
        <v>0.50800000000000001</v>
      </c>
      <c r="Q3" s="13">
        <v>0.51200000000000001</v>
      </c>
      <c r="R3" s="13">
        <v>0.51600000000000001</v>
      </c>
      <c r="S3" s="13">
        <v>0.51990000000000003</v>
      </c>
      <c r="T3" s="13">
        <v>0.52390000000000003</v>
      </c>
      <c r="U3" s="13">
        <v>0.52790000000000004</v>
      </c>
      <c r="V3" s="13">
        <v>0.53190000000000004</v>
      </c>
      <c r="W3" s="14">
        <v>0.53590000000000004</v>
      </c>
    </row>
    <row r="4" spans="1:23">
      <c r="A4" s="8">
        <v>20</v>
      </c>
      <c r="B4" s="9">
        <v>0.52359999999999995</v>
      </c>
      <c r="C4" s="9">
        <v>0.5252</v>
      </c>
      <c r="D4" s="9">
        <v>0.52680000000000005</v>
      </c>
      <c r="E4" s="9">
        <v>0.52829999999999999</v>
      </c>
      <c r="F4" s="9">
        <v>0.52959999999999996</v>
      </c>
      <c r="G4" s="9">
        <v>0.53090000000000004</v>
      </c>
      <c r="H4" s="9">
        <v>0.53200000000000003</v>
      </c>
      <c r="I4" s="9">
        <v>0.53320000000000001</v>
      </c>
      <c r="J4" s="9">
        <v>0.5343</v>
      </c>
      <c r="K4" s="10">
        <v>0.5353</v>
      </c>
      <c r="M4" s="15">
        <v>0.1</v>
      </c>
      <c r="N4" s="16">
        <v>0.53979999999999995</v>
      </c>
      <c r="O4" s="17">
        <v>0.54379999999999995</v>
      </c>
      <c r="P4" s="17">
        <v>0.54779999999999995</v>
      </c>
      <c r="Q4" s="17">
        <v>0.55169999999999997</v>
      </c>
      <c r="R4" s="17">
        <v>0.55569999999999997</v>
      </c>
      <c r="S4" s="17">
        <v>0.55959999999999999</v>
      </c>
      <c r="T4" s="17">
        <v>0.56359999999999999</v>
      </c>
      <c r="U4" s="17">
        <v>0.5675</v>
      </c>
      <c r="V4" s="17">
        <v>0.57140000000000002</v>
      </c>
      <c r="W4" s="18">
        <v>0.57530000000000003</v>
      </c>
    </row>
    <row r="5" spans="1:23">
      <c r="A5" s="8">
        <v>30</v>
      </c>
      <c r="B5" s="9">
        <v>0.53620000000000001</v>
      </c>
      <c r="C5" s="9">
        <v>0.53710000000000002</v>
      </c>
      <c r="D5" s="9">
        <v>0.53800000000000003</v>
      </c>
      <c r="E5" s="9">
        <v>0.53879999999999995</v>
      </c>
      <c r="F5" s="9">
        <v>0.53959999999999997</v>
      </c>
      <c r="G5" s="9">
        <v>0.54630000000000001</v>
      </c>
      <c r="H5" s="9">
        <v>0.54100000000000004</v>
      </c>
      <c r="I5" s="9">
        <v>0.54179999999999995</v>
      </c>
      <c r="J5" s="9">
        <v>0.54239999999999999</v>
      </c>
      <c r="K5" s="10">
        <v>0.54300000000000004</v>
      </c>
      <c r="M5" s="15">
        <v>0.2</v>
      </c>
      <c r="N5" s="16">
        <v>0.57930000000000004</v>
      </c>
      <c r="O5" s="17">
        <v>0.58320000000000005</v>
      </c>
      <c r="P5" s="17">
        <v>0.58709999999999996</v>
      </c>
      <c r="Q5" s="17">
        <v>0.59099999999999997</v>
      </c>
      <c r="R5" s="17">
        <v>0.5948</v>
      </c>
      <c r="S5" s="17">
        <v>0.59870000000000001</v>
      </c>
      <c r="T5" s="17">
        <v>0.60260000000000002</v>
      </c>
      <c r="U5" s="17">
        <v>0.60640000000000005</v>
      </c>
      <c r="V5" s="17">
        <v>0.61029999999999995</v>
      </c>
      <c r="W5" s="18">
        <v>0.61409999999999998</v>
      </c>
    </row>
    <row r="6" spans="1:23">
      <c r="A6" s="8">
        <v>40</v>
      </c>
      <c r="B6" s="9">
        <v>0.54359999999999997</v>
      </c>
      <c r="C6" s="9">
        <v>0.54420000000000002</v>
      </c>
      <c r="D6" s="9">
        <v>0.54479999999999995</v>
      </c>
      <c r="E6" s="9">
        <v>0.54530000000000001</v>
      </c>
      <c r="F6" s="9">
        <v>0.54579999999999995</v>
      </c>
      <c r="G6" s="9">
        <v>0.54630000000000001</v>
      </c>
      <c r="H6" s="9">
        <v>0.54679999999999995</v>
      </c>
      <c r="I6" s="9">
        <v>0.54730000000000001</v>
      </c>
      <c r="J6" s="9">
        <v>0.54769999999999996</v>
      </c>
      <c r="K6" s="10">
        <v>0.54810000000000003</v>
      </c>
      <c r="M6" s="15">
        <v>0.3</v>
      </c>
      <c r="N6" s="16">
        <v>0.6179</v>
      </c>
      <c r="O6" s="17">
        <v>0.62170000000000003</v>
      </c>
      <c r="P6" s="17">
        <v>0.62549999999999994</v>
      </c>
      <c r="Q6" s="17">
        <v>0.62929999999999997</v>
      </c>
      <c r="R6" s="17">
        <v>0.6331</v>
      </c>
      <c r="S6" s="17">
        <v>0.63680000000000003</v>
      </c>
      <c r="T6" s="17">
        <v>0.64059999999999995</v>
      </c>
      <c r="U6" s="17">
        <v>0.64429999999999998</v>
      </c>
      <c r="V6" s="17">
        <v>0.64800000000000002</v>
      </c>
      <c r="W6" s="18">
        <v>0.65169999999999995</v>
      </c>
    </row>
    <row r="7" spans="1:23">
      <c r="A7" s="8">
        <v>50</v>
      </c>
      <c r="B7" s="9">
        <v>0.54849999999999999</v>
      </c>
      <c r="C7" s="9">
        <v>0.54890000000000005</v>
      </c>
      <c r="D7" s="9">
        <v>0.54930000000000001</v>
      </c>
      <c r="E7" s="9">
        <v>0.54969999999999997</v>
      </c>
      <c r="F7" s="9">
        <v>0.55010000000000003</v>
      </c>
      <c r="G7" s="9">
        <v>0.5504</v>
      </c>
      <c r="H7" s="9">
        <v>0.55079999999999996</v>
      </c>
      <c r="I7" s="9">
        <v>0.55110000000000003</v>
      </c>
      <c r="J7" s="9">
        <v>0.55149999999999999</v>
      </c>
      <c r="K7" s="10">
        <v>0.55179999999999996</v>
      </c>
      <c r="M7" s="15">
        <v>0.4</v>
      </c>
      <c r="N7" s="16">
        <v>0.65539999999999998</v>
      </c>
      <c r="O7" s="17">
        <v>0.65910000000000002</v>
      </c>
      <c r="P7" s="17">
        <v>0.66279999999999994</v>
      </c>
      <c r="Q7" s="17">
        <v>0.66639999999999999</v>
      </c>
      <c r="R7" s="17">
        <v>0.67</v>
      </c>
      <c r="S7" s="17">
        <v>0.67359999999999998</v>
      </c>
      <c r="T7" s="17">
        <v>0.67720000000000002</v>
      </c>
      <c r="U7" s="17">
        <v>0.68079999999999996</v>
      </c>
      <c r="V7" s="17">
        <v>0.68440000000000001</v>
      </c>
      <c r="W7" s="18">
        <v>0.68789999999999996</v>
      </c>
    </row>
    <row r="8" spans="1:23">
      <c r="A8" s="8">
        <v>60</v>
      </c>
      <c r="B8" s="9">
        <v>0.55210000000000004</v>
      </c>
      <c r="C8" s="9">
        <v>0.5524</v>
      </c>
      <c r="D8" s="9">
        <v>0.55269999999999997</v>
      </c>
      <c r="E8" s="9">
        <v>0.55300000000000005</v>
      </c>
      <c r="F8" s="9">
        <v>0.55330000000000001</v>
      </c>
      <c r="G8" s="9">
        <v>0.55349999999999999</v>
      </c>
      <c r="H8" s="9">
        <v>0.55379999999999996</v>
      </c>
      <c r="I8" s="9">
        <v>0.55400000000000005</v>
      </c>
      <c r="J8" s="9">
        <v>0.55430000000000001</v>
      </c>
      <c r="K8" s="10">
        <v>0.55449999999999999</v>
      </c>
      <c r="M8" s="15">
        <v>0.5</v>
      </c>
      <c r="N8" s="16">
        <v>0.6915</v>
      </c>
      <c r="O8" s="17">
        <v>0.69499999999999995</v>
      </c>
      <c r="P8" s="17">
        <v>0.69850000000000001</v>
      </c>
      <c r="Q8" s="17">
        <v>0.70189999999999997</v>
      </c>
      <c r="R8" s="17">
        <v>0.70540000000000003</v>
      </c>
      <c r="S8" s="17">
        <v>0.70879999999999999</v>
      </c>
      <c r="T8" s="17">
        <v>0.71230000000000004</v>
      </c>
      <c r="U8" s="17">
        <v>0.7157</v>
      </c>
      <c r="V8" s="17">
        <v>0.71899999999999997</v>
      </c>
      <c r="W8" s="18">
        <v>0.72240000000000004</v>
      </c>
    </row>
    <row r="9" spans="1:23">
      <c r="A9" s="8">
        <v>70</v>
      </c>
      <c r="B9" s="9">
        <v>0.55479999999999996</v>
      </c>
      <c r="C9" s="9">
        <v>0.55500000000000005</v>
      </c>
      <c r="D9" s="9">
        <v>0.55520000000000003</v>
      </c>
      <c r="E9" s="9">
        <v>0.55549999999999999</v>
      </c>
      <c r="F9" s="9">
        <v>0.55569999999999997</v>
      </c>
      <c r="G9" s="9">
        <v>0.55589999999999995</v>
      </c>
      <c r="H9" s="9">
        <v>0.55610000000000004</v>
      </c>
      <c r="I9" s="9">
        <v>0.55630000000000002</v>
      </c>
      <c r="J9" s="9">
        <v>0.55649999999999999</v>
      </c>
      <c r="K9" s="10">
        <v>0.55669999999999997</v>
      </c>
      <c r="M9" s="15">
        <v>0.6</v>
      </c>
      <c r="N9" s="16">
        <v>0.72570000000000001</v>
      </c>
      <c r="O9" s="17">
        <v>0.72909999999999997</v>
      </c>
      <c r="P9" s="17">
        <v>0.73240000000000005</v>
      </c>
      <c r="Q9" s="17">
        <v>0.73570000000000002</v>
      </c>
      <c r="R9" s="17">
        <v>0.7389</v>
      </c>
      <c r="S9" s="17">
        <v>0.74219999999999997</v>
      </c>
      <c r="T9" s="17">
        <v>0.74539999999999995</v>
      </c>
      <c r="U9" s="17">
        <v>0.74860000000000004</v>
      </c>
      <c r="V9" s="17">
        <v>0.75170000000000003</v>
      </c>
      <c r="W9" s="18">
        <v>0.75490000000000002</v>
      </c>
    </row>
    <row r="10" spans="1:23">
      <c r="A10" s="8">
        <v>80</v>
      </c>
      <c r="B10" s="9">
        <v>0.55689999999999995</v>
      </c>
      <c r="C10" s="9">
        <v>0.55700000000000005</v>
      </c>
      <c r="D10" s="9">
        <v>0.55720000000000003</v>
      </c>
      <c r="E10" s="9">
        <v>0.55740000000000001</v>
      </c>
      <c r="F10" s="9">
        <v>0.55759999999999998</v>
      </c>
      <c r="G10" s="9">
        <v>0.55779999999999996</v>
      </c>
      <c r="H10" s="9">
        <v>0.55800000000000005</v>
      </c>
      <c r="I10" s="9">
        <v>0.55810000000000004</v>
      </c>
      <c r="J10" s="9">
        <v>0.55830000000000002</v>
      </c>
      <c r="K10" s="10">
        <v>0.5585</v>
      </c>
      <c r="M10" s="15">
        <v>0.7</v>
      </c>
      <c r="N10" s="16">
        <v>0.75800000000000001</v>
      </c>
      <c r="O10" s="17">
        <v>0.7611</v>
      </c>
      <c r="P10" s="17">
        <v>0.76419999999999999</v>
      </c>
      <c r="Q10" s="17">
        <v>0.76729999999999998</v>
      </c>
      <c r="R10" s="17">
        <v>0.77039999999999997</v>
      </c>
      <c r="S10" s="17">
        <v>0.77339999999999998</v>
      </c>
      <c r="T10" s="17">
        <v>0.77639999999999998</v>
      </c>
      <c r="U10" s="17">
        <v>0.77939999999999998</v>
      </c>
      <c r="V10" s="17">
        <v>0.7823</v>
      </c>
      <c r="W10" s="18">
        <v>0.78520000000000001</v>
      </c>
    </row>
    <row r="11" spans="1:23">
      <c r="A11" s="8">
        <v>90</v>
      </c>
      <c r="B11" s="9">
        <v>0.55859999999999999</v>
      </c>
      <c r="C11" s="9">
        <v>0.55869999999999997</v>
      </c>
      <c r="D11" s="9">
        <v>0.55889999999999995</v>
      </c>
      <c r="E11" s="9">
        <v>0.55910000000000004</v>
      </c>
      <c r="F11" s="9">
        <v>0.55920000000000003</v>
      </c>
      <c r="G11" s="9">
        <v>0.55930000000000002</v>
      </c>
      <c r="H11" s="9">
        <v>0.5595</v>
      </c>
      <c r="I11" s="9">
        <v>0.55959999999999999</v>
      </c>
      <c r="J11" s="9">
        <v>0.55979999999999996</v>
      </c>
      <c r="K11" s="10">
        <v>0.55989999999999995</v>
      </c>
      <c r="M11" s="15">
        <v>0.8</v>
      </c>
      <c r="N11" s="16">
        <v>0.78810000000000002</v>
      </c>
      <c r="O11" s="17">
        <v>0.79100000000000004</v>
      </c>
      <c r="P11" s="17">
        <v>0.79390000000000005</v>
      </c>
      <c r="Q11" s="17">
        <v>0.79669999999999996</v>
      </c>
      <c r="R11" s="17">
        <v>0.79949999999999999</v>
      </c>
      <c r="S11" s="17">
        <v>0.80230000000000001</v>
      </c>
      <c r="T11" s="17">
        <v>0.80510000000000004</v>
      </c>
      <c r="U11" s="17">
        <v>0.80779999999999996</v>
      </c>
      <c r="V11" s="17">
        <v>0.81059999999999999</v>
      </c>
      <c r="W11" s="18">
        <v>0.81330000000000002</v>
      </c>
    </row>
    <row r="12" spans="1:23" ht="15" thickBot="1">
      <c r="A12" s="19">
        <v>100</v>
      </c>
      <c r="B12" s="20">
        <v>0.56000000000000005</v>
      </c>
      <c r="C12" s="20"/>
      <c r="D12" s="20"/>
      <c r="E12" s="20"/>
      <c r="F12" s="20"/>
      <c r="G12" s="20"/>
      <c r="H12" s="20"/>
      <c r="I12" s="20"/>
      <c r="J12" s="20"/>
      <c r="K12" s="21"/>
      <c r="M12" s="15">
        <v>0.9</v>
      </c>
      <c r="N12" s="16">
        <v>0.81589999999999996</v>
      </c>
      <c r="O12" s="17">
        <v>0.81859999999999999</v>
      </c>
      <c r="P12" s="17">
        <v>0.82120000000000004</v>
      </c>
      <c r="Q12" s="17">
        <v>0.82379999999999998</v>
      </c>
      <c r="R12" s="17">
        <v>0.82640000000000002</v>
      </c>
      <c r="S12" s="17">
        <v>0.82889999999999997</v>
      </c>
      <c r="T12" s="17">
        <v>0.83150000000000002</v>
      </c>
      <c r="U12" s="17">
        <v>0.83399999999999996</v>
      </c>
      <c r="V12" s="17">
        <v>0.83650000000000002</v>
      </c>
      <c r="W12" s="18">
        <v>0.83889999999999998</v>
      </c>
    </row>
    <row r="13" spans="1:23">
      <c r="M13" s="15">
        <v>1</v>
      </c>
      <c r="N13" s="16">
        <v>0.84130000000000005</v>
      </c>
      <c r="O13" s="17">
        <v>0.84379999999999999</v>
      </c>
      <c r="P13" s="17">
        <v>0.84609999999999996</v>
      </c>
      <c r="Q13" s="17">
        <v>0.84850000000000003</v>
      </c>
      <c r="R13" s="17">
        <v>0.8508</v>
      </c>
      <c r="S13" s="17">
        <v>0.85309999999999997</v>
      </c>
      <c r="T13" s="17">
        <v>0.85540000000000005</v>
      </c>
      <c r="U13" s="17">
        <v>0.85770000000000002</v>
      </c>
      <c r="V13" s="17">
        <v>0.8599</v>
      </c>
      <c r="W13" s="18">
        <v>0.86209999999999998</v>
      </c>
    </row>
    <row r="14" spans="1:23" ht="15" thickBot="1">
      <c r="M14" s="15">
        <v>1.1000000000000001</v>
      </c>
      <c r="N14" s="16">
        <v>0.86429999999999996</v>
      </c>
      <c r="O14" s="17">
        <v>0.86650000000000005</v>
      </c>
      <c r="P14" s="17">
        <v>0.86860000000000004</v>
      </c>
      <c r="Q14" s="17">
        <v>0.87080000000000002</v>
      </c>
      <c r="R14" s="17">
        <v>0.87290000000000001</v>
      </c>
      <c r="S14" s="17">
        <v>0.87490000000000001</v>
      </c>
      <c r="T14" s="17">
        <v>0.877</v>
      </c>
      <c r="U14" s="17">
        <v>0.879</v>
      </c>
      <c r="V14" s="17">
        <v>0.88100000000000001</v>
      </c>
      <c r="W14" s="18">
        <v>0.88300000000000001</v>
      </c>
    </row>
    <row r="15" spans="1:23" ht="15" thickBot="1">
      <c r="A15" s="404" t="s">
        <v>4</v>
      </c>
      <c r="B15" s="405"/>
      <c r="C15" s="405"/>
      <c r="D15" s="405"/>
      <c r="E15" s="405"/>
      <c r="F15" s="405"/>
      <c r="G15" s="405"/>
      <c r="H15" s="405"/>
      <c r="I15" s="405"/>
      <c r="J15" s="405"/>
      <c r="K15" s="406"/>
      <c r="M15" s="15">
        <v>1.2</v>
      </c>
      <c r="N15" s="16">
        <v>0.88490000000000002</v>
      </c>
      <c r="O15" s="17">
        <v>0.88690000000000002</v>
      </c>
      <c r="P15" s="17">
        <v>0.88880000000000003</v>
      </c>
      <c r="Q15" s="17">
        <v>0.89070000000000005</v>
      </c>
      <c r="R15" s="17">
        <v>0.89249999999999996</v>
      </c>
      <c r="S15" s="17">
        <v>0.89439999999999997</v>
      </c>
      <c r="T15" s="17">
        <v>0.8962</v>
      </c>
      <c r="U15" s="17">
        <v>0.89800000000000002</v>
      </c>
      <c r="V15" s="17">
        <v>0.89970000000000006</v>
      </c>
      <c r="W15" s="18">
        <v>0.90149999999999997</v>
      </c>
    </row>
    <row r="16" spans="1:23">
      <c r="A16" s="1" t="s">
        <v>2</v>
      </c>
      <c r="B16" s="2">
        <v>0</v>
      </c>
      <c r="C16" s="2">
        <v>1</v>
      </c>
      <c r="D16" s="2">
        <v>2</v>
      </c>
      <c r="E16" s="2">
        <v>3</v>
      </c>
      <c r="F16" s="2">
        <v>4</v>
      </c>
      <c r="G16" s="2">
        <v>5</v>
      </c>
      <c r="H16" s="2">
        <v>6</v>
      </c>
      <c r="I16" s="2">
        <v>7</v>
      </c>
      <c r="J16" s="2">
        <v>8</v>
      </c>
      <c r="K16" s="3">
        <v>9</v>
      </c>
      <c r="M16" s="15">
        <v>1.3</v>
      </c>
      <c r="N16" s="16">
        <v>0.9032</v>
      </c>
      <c r="O16" s="17">
        <v>0.90490000000000004</v>
      </c>
      <c r="P16" s="17">
        <v>0.90659999999999996</v>
      </c>
      <c r="Q16" s="17">
        <v>0.90820000000000001</v>
      </c>
      <c r="R16" s="17">
        <v>0.90990000000000004</v>
      </c>
      <c r="S16" s="17">
        <v>0.91149999999999998</v>
      </c>
      <c r="T16" s="17">
        <v>0.91310000000000002</v>
      </c>
      <c r="U16" s="17">
        <v>0.91469999999999996</v>
      </c>
      <c r="V16" s="17">
        <v>0.91620000000000001</v>
      </c>
      <c r="W16" s="18">
        <v>0.91769999999999996</v>
      </c>
    </row>
    <row r="17" spans="1:23">
      <c r="A17" s="8">
        <v>10</v>
      </c>
      <c r="B17" s="9">
        <v>0.9496</v>
      </c>
      <c r="C17" s="9">
        <v>0.96760000000000002</v>
      </c>
      <c r="D17" s="9">
        <v>0.98329999999999995</v>
      </c>
      <c r="E17" s="9">
        <v>0.99709999999999999</v>
      </c>
      <c r="F17" s="9">
        <v>1.0095000000000001</v>
      </c>
      <c r="G17" s="9">
        <v>1.0206</v>
      </c>
      <c r="H17" s="9">
        <v>1.0316000000000001</v>
      </c>
      <c r="I17" s="9">
        <v>1.0410999999999999</v>
      </c>
      <c r="J17" s="9">
        <v>1.0492999999999999</v>
      </c>
      <c r="K17" s="10">
        <v>1.0565</v>
      </c>
      <c r="M17" s="15">
        <v>1.4</v>
      </c>
      <c r="N17" s="16">
        <v>0.91920000000000002</v>
      </c>
      <c r="O17" s="17">
        <v>0.92069999999999996</v>
      </c>
      <c r="P17" s="17">
        <v>0.92220000000000002</v>
      </c>
      <c r="Q17" s="17">
        <v>0.92359999999999998</v>
      </c>
      <c r="R17" s="17">
        <v>0.92510000000000003</v>
      </c>
      <c r="S17" s="17">
        <v>0.92649999999999999</v>
      </c>
      <c r="T17" s="17">
        <v>0.92789999999999995</v>
      </c>
      <c r="U17" s="17">
        <v>0.92920000000000003</v>
      </c>
      <c r="V17" s="17">
        <v>0.93059999999999998</v>
      </c>
      <c r="W17" s="18">
        <v>0.93189999999999995</v>
      </c>
    </row>
    <row r="18" spans="1:23">
      <c r="A18" s="8">
        <v>20</v>
      </c>
      <c r="B18" s="9">
        <v>1.0628</v>
      </c>
      <c r="C18" s="9">
        <v>1.0696000000000001</v>
      </c>
      <c r="D18" s="9">
        <v>1.0753999999999999</v>
      </c>
      <c r="E18" s="9">
        <v>1.0810999999999999</v>
      </c>
      <c r="F18" s="9">
        <v>1.0864</v>
      </c>
      <c r="G18" s="9">
        <v>1.0914999999999999</v>
      </c>
      <c r="H18" s="9">
        <v>1.0961000000000001</v>
      </c>
      <c r="I18" s="9">
        <v>1.1004</v>
      </c>
      <c r="J18" s="9">
        <v>1.1047</v>
      </c>
      <c r="K18" s="10">
        <v>1.1086</v>
      </c>
      <c r="M18" s="15">
        <v>1.5</v>
      </c>
      <c r="N18" s="16">
        <v>0.93320000000000003</v>
      </c>
      <c r="O18" s="17">
        <v>0.9345</v>
      </c>
      <c r="P18" s="17">
        <v>0.93569999999999998</v>
      </c>
      <c r="Q18" s="17">
        <v>0.93700000000000006</v>
      </c>
      <c r="R18" s="17">
        <v>0.93820000000000003</v>
      </c>
      <c r="S18" s="17">
        <v>0.93940000000000001</v>
      </c>
      <c r="T18" s="17">
        <v>0.94059999999999999</v>
      </c>
      <c r="U18" s="17">
        <v>0.94179999999999997</v>
      </c>
      <c r="V18" s="17">
        <v>0.94289999999999996</v>
      </c>
      <c r="W18" s="18">
        <v>0.94410000000000005</v>
      </c>
    </row>
    <row r="19" spans="1:23">
      <c r="A19" s="8">
        <v>30</v>
      </c>
      <c r="B19" s="9">
        <v>1.1124000000000001</v>
      </c>
      <c r="C19" s="9">
        <v>1.1158999999999999</v>
      </c>
      <c r="D19" s="9">
        <v>1.1193</v>
      </c>
      <c r="E19" s="9">
        <v>1.1226</v>
      </c>
      <c r="F19" s="9">
        <v>1.1254999999999999</v>
      </c>
      <c r="G19" s="9">
        <v>1.1285000000000001</v>
      </c>
      <c r="H19" s="9">
        <v>1.1313</v>
      </c>
      <c r="I19" s="9">
        <v>1.1338999999999999</v>
      </c>
      <c r="J19" s="9">
        <v>1.1363000000000001</v>
      </c>
      <c r="K19" s="10">
        <v>1.1388</v>
      </c>
      <c r="M19" s="15">
        <v>1.6</v>
      </c>
      <c r="N19" s="16">
        <v>0.94520000000000004</v>
      </c>
      <c r="O19" s="17">
        <v>0.94630000000000003</v>
      </c>
      <c r="P19" s="17">
        <v>0.94740000000000002</v>
      </c>
      <c r="Q19" s="17">
        <v>0.94840000000000002</v>
      </c>
      <c r="R19" s="17">
        <v>0.94950000000000001</v>
      </c>
      <c r="S19" s="17">
        <v>0.95050000000000001</v>
      </c>
      <c r="T19" s="17">
        <v>0.95154000000000005</v>
      </c>
      <c r="U19" s="17">
        <v>0.95254000000000005</v>
      </c>
      <c r="V19" s="17">
        <v>0.95352000000000003</v>
      </c>
      <c r="W19" s="18">
        <v>0.95448999999999995</v>
      </c>
    </row>
    <row r="20" spans="1:23">
      <c r="A20" s="8">
        <v>40</v>
      </c>
      <c r="B20" s="9">
        <v>1.1413</v>
      </c>
      <c r="C20" s="9">
        <v>1.1435999999999999</v>
      </c>
      <c r="D20" s="9">
        <v>1.1457999999999999</v>
      </c>
      <c r="E20" s="9">
        <v>1.1479999999999999</v>
      </c>
      <c r="F20" s="9">
        <v>1.1498999999999999</v>
      </c>
      <c r="G20" s="9">
        <v>1.1518999999999999</v>
      </c>
      <c r="H20" s="9">
        <v>1.1537999999999999</v>
      </c>
      <c r="I20" s="9">
        <v>1.1556999999999999</v>
      </c>
      <c r="J20" s="9">
        <v>1.1574</v>
      </c>
      <c r="K20" s="10">
        <v>1.159</v>
      </c>
      <c r="M20" s="15">
        <v>1.7</v>
      </c>
      <c r="N20" s="16">
        <v>0.95543</v>
      </c>
      <c r="O20" s="17">
        <v>0.95637000000000005</v>
      </c>
      <c r="P20" s="17">
        <v>0.95728000000000002</v>
      </c>
      <c r="Q20" s="17">
        <v>0.95818000000000003</v>
      </c>
      <c r="R20" s="17">
        <v>0.95906999999999998</v>
      </c>
      <c r="S20" s="17">
        <v>0.95994000000000002</v>
      </c>
      <c r="T20" s="17">
        <v>0.96079999999999999</v>
      </c>
      <c r="U20" s="17">
        <v>0.96164000000000005</v>
      </c>
      <c r="V20" s="17">
        <v>0.96245999999999998</v>
      </c>
      <c r="W20" s="18">
        <v>0.96326999999999996</v>
      </c>
    </row>
    <row r="21" spans="1:23">
      <c r="A21" s="8">
        <v>50</v>
      </c>
      <c r="B21" s="9">
        <v>1.1607000000000001</v>
      </c>
      <c r="C21" s="9">
        <v>1.1623000000000001</v>
      </c>
      <c r="D21" s="9">
        <v>1.1637999999999999</v>
      </c>
      <c r="E21" s="9">
        <v>1.1657999999999999</v>
      </c>
      <c r="F21" s="9">
        <v>1.1667000000000001</v>
      </c>
      <c r="G21" s="9">
        <v>1.1680999999999999</v>
      </c>
      <c r="H21" s="9">
        <v>1.1696</v>
      </c>
      <c r="I21" s="9">
        <v>1.1708000000000001</v>
      </c>
      <c r="J21" s="9">
        <v>1.1720999999999999</v>
      </c>
      <c r="K21" s="10">
        <v>1.1734</v>
      </c>
      <c r="M21" s="15">
        <v>1.8</v>
      </c>
      <c r="N21" s="16">
        <v>0.96406999999999998</v>
      </c>
      <c r="O21" s="17">
        <v>0.96484999999999999</v>
      </c>
      <c r="P21" s="17">
        <v>0.96562000000000003</v>
      </c>
      <c r="Q21" s="17">
        <v>0.96638000000000002</v>
      </c>
      <c r="R21" s="17">
        <v>0.96711999999999998</v>
      </c>
      <c r="S21" s="17">
        <v>0.96784000000000003</v>
      </c>
      <c r="T21" s="17">
        <v>0.96855999999999998</v>
      </c>
      <c r="U21" s="17">
        <v>0.96926000000000001</v>
      </c>
      <c r="V21" s="17">
        <v>0.96994999999999998</v>
      </c>
      <c r="W21" s="18">
        <v>0.97062000000000004</v>
      </c>
    </row>
    <row r="22" spans="1:23">
      <c r="A22" s="8">
        <v>60</v>
      </c>
      <c r="B22" s="9">
        <v>1.1747000000000001</v>
      </c>
      <c r="C22" s="9">
        <v>1.1758999999999999</v>
      </c>
      <c r="D22" s="9">
        <v>1.177</v>
      </c>
      <c r="E22" s="9">
        <v>1.1781999999999999</v>
      </c>
      <c r="F22" s="9">
        <v>1.1793</v>
      </c>
      <c r="G22" s="9">
        <v>1.1802999999999999</v>
      </c>
      <c r="H22" s="9">
        <v>1.1814</v>
      </c>
      <c r="I22" s="9">
        <v>1.1823999999999999</v>
      </c>
      <c r="J22" s="9">
        <v>1.1834</v>
      </c>
      <c r="K22" s="10">
        <v>1.1843999999999999</v>
      </c>
      <c r="M22" s="15">
        <v>1.9</v>
      </c>
      <c r="N22" s="16">
        <v>0.97128000000000003</v>
      </c>
      <c r="O22" s="17">
        <v>0.97192999999999996</v>
      </c>
      <c r="P22" s="17">
        <v>0.97257000000000005</v>
      </c>
      <c r="Q22" s="17">
        <v>0.97319999999999995</v>
      </c>
      <c r="R22" s="17">
        <v>0.97380999999999995</v>
      </c>
      <c r="S22" s="17">
        <v>0.97441</v>
      </c>
      <c r="T22" s="17">
        <v>0.97499999999999998</v>
      </c>
      <c r="U22" s="17">
        <v>0.97558</v>
      </c>
      <c r="V22" s="17">
        <v>0.97614999999999996</v>
      </c>
      <c r="W22" s="18">
        <v>0.97670000000000001</v>
      </c>
    </row>
    <row r="23" spans="1:23">
      <c r="A23" s="8">
        <v>70</v>
      </c>
      <c r="B23" s="9">
        <v>1.1854</v>
      </c>
      <c r="C23" s="9">
        <v>1.1873</v>
      </c>
      <c r="D23" s="9">
        <v>1.1873</v>
      </c>
      <c r="E23" s="9">
        <v>1.1880999999999999</v>
      </c>
      <c r="F23" s="9">
        <v>1.1890000000000001</v>
      </c>
      <c r="G23" s="9">
        <v>1.1898</v>
      </c>
      <c r="H23" s="9">
        <v>1.1906000000000001</v>
      </c>
      <c r="I23" s="9">
        <v>1.1915</v>
      </c>
      <c r="J23" s="9">
        <v>1.1922999999999999</v>
      </c>
      <c r="K23" s="10">
        <v>1.1930000000000001</v>
      </c>
      <c r="M23" s="15">
        <v>2</v>
      </c>
      <c r="N23" s="16">
        <v>0.97724999999999995</v>
      </c>
      <c r="O23" s="17">
        <v>0.97777999999999998</v>
      </c>
      <c r="P23" s="17">
        <v>0.97831000000000001</v>
      </c>
      <c r="Q23" s="17">
        <v>0.97882000000000002</v>
      </c>
      <c r="R23" s="17">
        <v>0.97931999999999997</v>
      </c>
      <c r="S23" s="17">
        <v>0.97982000000000002</v>
      </c>
      <c r="T23" s="17">
        <v>0.98029999999999995</v>
      </c>
      <c r="U23" s="17">
        <v>0.98077000000000003</v>
      </c>
      <c r="V23" s="17">
        <v>0.98124</v>
      </c>
      <c r="W23" s="18">
        <v>0.98168999999999995</v>
      </c>
    </row>
    <row r="24" spans="1:23">
      <c r="A24" s="8">
        <v>80</v>
      </c>
      <c r="B24" s="9">
        <v>1.1938</v>
      </c>
      <c r="C24" s="9">
        <v>1.1944999999999999</v>
      </c>
      <c r="D24" s="9">
        <v>1.1953</v>
      </c>
      <c r="E24" s="9">
        <v>1.1959</v>
      </c>
      <c r="F24" s="9">
        <v>1.1967000000000001</v>
      </c>
      <c r="G24" s="9">
        <v>1.1973</v>
      </c>
      <c r="H24" s="9">
        <v>1.198</v>
      </c>
      <c r="I24" s="9">
        <v>1.1987000000000001</v>
      </c>
      <c r="J24" s="9">
        <v>1.1994</v>
      </c>
      <c r="K24" s="10">
        <v>1.2000999999999999</v>
      </c>
      <c r="M24" s="15">
        <v>2.1</v>
      </c>
      <c r="N24" s="16">
        <v>0.98214000000000001</v>
      </c>
      <c r="O24" s="17">
        <v>0.98257000000000005</v>
      </c>
      <c r="P24" s="17">
        <v>0.98299999999999998</v>
      </c>
      <c r="Q24" s="17">
        <v>0.98341000000000001</v>
      </c>
      <c r="R24" s="17">
        <v>0.98382000000000003</v>
      </c>
      <c r="S24" s="17">
        <v>0.98421999999999998</v>
      </c>
      <c r="T24" s="17">
        <v>0.98460999999999999</v>
      </c>
      <c r="U24" s="17">
        <v>0.98499999999999999</v>
      </c>
      <c r="V24" s="17">
        <v>0.98536999999999997</v>
      </c>
      <c r="W24" s="18">
        <v>0.98573999999999995</v>
      </c>
    </row>
    <row r="25" spans="1:23">
      <c r="A25" s="8">
        <v>90</v>
      </c>
      <c r="B25" s="9">
        <v>1.2007000000000001</v>
      </c>
      <c r="C25" s="9">
        <v>1.2013</v>
      </c>
      <c r="D25" s="9">
        <v>1.202</v>
      </c>
      <c r="E25" s="9">
        <v>1.2025999999999999</v>
      </c>
      <c r="F25" s="9">
        <v>1.2032</v>
      </c>
      <c r="G25" s="9">
        <v>1.2038</v>
      </c>
      <c r="H25" s="9">
        <v>1.2043999999999999</v>
      </c>
      <c r="I25" s="9">
        <v>1.2049000000000001</v>
      </c>
      <c r="J25" s="9">
        <v>1.2055</v>
      </c>
      <c r="K25" s="10">
        <v>1.206</v>
      </c>
      <c r="M25" s="15">
        <v>2.2000000000000002</v>
      </c>
      <c r="N25" s="16">
        <v>0.98609999999999998</v>
      </c>
      <c r="O25" s="17">
        <v>0.98645000000000005</v>
      </c>
      <c r="P25" s="17">
        <v>0.98678999999999994</v>
      </c>
      <c r="Q25" s="17">
        <v>0.98712999999999995</v>
      </c>
      <c r="R25" s="17">
        <v>0.98745000000000005</v>
      </c>
      <c r="S25" s="17">
        <v>0.98777999999999999</v>
      </c>
      <c r="T25" s="17">
        <v>0.98809000000000002</v>
      </c>
      <c r="U25" s="17">
        <v>0.98839999999999995</v>
      </c>
      <c r="V25" s="17">
        <v>0.98870000000000002</v>
      </c>
      <c r="W25" s="18">
        <v>0.98899000000000004</v>
      </c>
    </row>
    <row r="26" spans="1:23" ht="15" thickBot="1">
      <c r="A26" s="19">
        <v>100</v>
      </c>
      <c r="B26" s="20">
        <v>1.2064999999999999</v>
      </c>
      <c r="C26" s="20"/>
      <c r="D26" s="20"/>
      <c r="E26" s="20"/>
      <c r="F26" s="20"/>
      <c r="G26" s="20"/>
      <c r="H26" s="20"/>
      <c r="I26" s="20"/>
      <c r="J26" s="20"/>
      <c r="K26" s="21"/>
      <c r="M26" s="15">
        <v>2.2999999999999998</v>
      </c>
      <c r="N26" s="16">
        <v>0.98928000000000005</v>
      </c>
      <c r="O26" s="17">
        <v>0.98956</v>
      </c>
      <c r="P26" s="17">
        <v>0.98982999999999999</v>
      </c>
      <c r="Q26" s="22">
        <v>0.99009999999999998</v>
      </c>
      <c r="R26" s="17">
        <v>0.99036000000000002</v>
      </c>
      <c r="S26" s="17">
        <v>0.99060999999999999</v>
      </c>
      <c r="T26" s="17">
        <v>0.99085999999999996</v>
      </c>
      <c r="U26" s="17">
        <v>0.99111000000000005</v>
      </c>
      <c r="V26" s="17">
        <v>0.99134</v>
      </c>
      <c r="W26" s="18">
        <v>0.99158000000000002</v>
      </c>
    </row>
    <row r="27" spans="1:23" ht="15" thickBot="1">
      <c r="M27" s="15">
        <v>2.4</v>
      </c>
      <c r="N27" s="16">
        <v>0.99180000000000001</v>
      </c>
      <c r="O27" s="17">
        <v>0.99202000000000001</v>
      </c>
      <c r="P27" s="17">
        <v>0.99224000000000001</v>
      </c>
      <c r="Q27" s="17">
        <v>0.99245000000000005</v>
      </c>
      <c r="R27" s="17">
        <v>0.99265999999999999</v>
      </c>
      <c r="S27" s="17">
        <v>0.99285999999999996</v>
      </c>
      <c r="T27" s="17">
        <v>0.99304999999999999</v>
      </c>
      <c r="U27" s="17">
        <v>0.99324000000000001</v>
      </c>
      <c r="V27" s="17">
        <v>0.99343000000000004</v>
      </c>
      <c r="W27" s="18">
        <v>0.99360999999999999</v>
      </c>
    </row>
    <row r="28" spans="1:23" ht="15" thickBot="1">
      <c r="A28" s="404" t="s">
        <v>5</v>
      </c>
      <c r="B28" s="405"/>
      <c r="C28" s="405"/>
      <c r="D28" s="405"/>
      <c r="E28" s="405"/>
      <c r="F28" s="405"/>
      <c r="G28" s="406"/>
      <c r="H28" s="23"/>
      <c r="I28" s="407" t="s">
        <v>6</v>
      </c>
      <c r="J28" s="408"/>
      <c r="K28" s="409"/>
      <c r="M28" s="15">
        <v>2.5</v>
      </c>
      <c r="N28" s="16">
        <v>0.99378999999999995</v>
      </c>
      <c r="O28" s="17">
        <v>0.99395999999999995</v>
      </c>
      <c r="P28" s="17">
        <v>0.99412999999999996</v>
      </c>
      <c r="Q28" s="17">
        <v>0.99429999999999996</v>
      </c>
      <c r="R28" s="17">
        <v>0.99446000000000001</v>
      </c>
      <c r="S28" s="17">
        <v>0.99460999999999999</v>
      </c>
      <c r="T28" s="17">
        <v>0.99477000000000004</v>
      </c>
      <c r="U28" s="17">
        <v>0.99492000000000003</v>
      </c>
      <c r="V28" s="17">
        <v>0.99505999999999994</v>
      </c>
      <c r="W28" s="18">
        <v>0.99519999999999997</v>
      </c>
    </row>
    <row r="29" spans="1:23">
      <c r="A29" s="24" t="s">
        <v>2</v>
      </c>
      <c r="B29" s="25">
        <v>0.9</v>
      </c>
      <c r="C29" s="25">
        <v>0.95</v>
      </c>
      <c r="D29" s="25">
        <v>0.97499999999999998</v>
      </c>
      <c r="E29" s="25">
        <v>0.99</v>
      </c>
      <c r="F29" s="25">
        <v>0.995</v>
      </c>
      <c r="G29" s="26">
        <v>0.99950000000000006</v>
      </c>
      <c r="I29" s="24" t="s">
        <v>2</v>
      </c>
      <c r="J29" s="27" t="s">
        <v>7</v>
      </c>
      <c r="K29" s="28" t="s">
        <v>8</v>
      </c>
      <c r="M29" s="15">
        <v>2.6</v>
      </c>
      <c r="N29" s="16">
        <v>0.99534</v>
      </c>
      <c r="O29" s="17">
        <v>0.99546999999999997</v>
      </c>
      <c r="P29" s="17">
        <v>0.99560000000000004</v>
      </c>
      <c r="Q29" s="17">
        <v>0.99573</v>
      </c>
      <c r="R29" s="17">
        <v>0.99585000000000001</v>
      </c>
      <c r="S29" s="17">
        <v>0.99597999999999998</v>
      </c>
      <c r="T29" s="17">
        <v>0.99609000000000003</v>
      </c>
      <c r="U29" s="17">
        <v>0.99621000000000004</v>
      </c>
      <c r="V29" s="17">
        <v>0.99631999999999998</v>
      </c>
      <c r="W29" s="18">
        <v>0.99643000000000004</v>
      </c>
    </row>
    <row r="30" spans="1:23">
      <c r="A30" s="8">
        <v>1</v>
      </c>
      <c r="B30" s="29">
        <v>3.0779999999999998</v>
      </c>
      <c r="C30" s="29">
        <v>6.3140000000000001</v>
      </c>
      <c r="D30" s="29">
        <v>12.706</v>
      </c>
      <c r="E30" s="29">
        <v>31.821000000000002</v>
      </c>
      <c r="F30" s="29">
        <v>63.656999999999996</v>
      </c>
      <c r="G30" s="30">
        <v>636.61900000000003</v>
      </c>
      <c r="I30" s="31">
        <v>1</v>
      </c>
      <c r="J30" s="29">
        <v>0.97499999999999998</v>
      </c>
      <c r="K30" s="32"/>
      <c r="M30" s="15">
        <v>2.7</v>
      </c>
      <c r="N30" s="16">
        <v>0.99653000000000003</v>
      </c>
      <c r="O30" s="17">
        <v>0.99663999999999997</v>
      </c>
      <c r="P30" s="17">
        <v>0.99673999999999996</v>
      </c>
      <c r="Q30" s="17">
        <v>0.99682999999999999</v>
      </c>
      <c r="R30" s="17">
        <v>0.99692999999999998</v>
      </c>
      <c r="S30" s="17">
        <v>0.99702000000000002</v>
      </c>
      <c r="T30" s="17">
        <v>0.99711000000000005</v>
      </c>
      <c r="U30" s="17">
        <v>0.99719999999999998</v>
      </c>
      <c r="V30" s="17">
        <v>0.99728000000000006</v>
      </c>
      <c r="W30" s="18">
        <v>0.99736000000000002</v>
      </c>
    </row>
    <row r="31" spans="1:23">
      <c r="A31" s="8">
        <v>2</v>
      </c>
      <c r="B31" s="29">
        <v>1.8859999999999999</v>
      </c>
      <c r="C31" s="29">
        <v>2.92</v>
      </c>
      <c r="D31" s="29">
        <v>4.3029999999999999</v>
      </c>
      <c r="E31" s="29">
        <v>6.9649999999999999</v>
      </c>
      <c r="F31" s="29">
        <v>9.9649999999999999</v>
      </c>
      <c r="G31" s="30">
        <v>31.597999999999999</v>
      </c>
      <c r="I31" s="31">
        <v>2</v>
      </c>
      <c r="J31" s="29">
        <v>0.84199999999999997</v>
      </c>
      <c r="K31" s="32"/>
      <c r="M31" s="15">
        <v>2.8</v>
      </c>
      <c r="N31" s="16">
        <v>0.99743999999999999</v>
      </c>
      <c r="O31" s="17">
        <v>0.99751999999999996</v>
      </c>
      <c r="P31" s="17">
        <v>0.99760000000000004</v>
      </c>
      <c r="Q31" s="17">
        <v>0.99766999999999995</v>
      </c>
      <c r="R31" s="17">
        <v>0.99773999999999996</v>
      </c>
      <c r="S31" s="17">
        <v>0.99780999999999997</v>
      </c>
      <c r="T31" s="17">
        <v>0.99787999999999999</v>
      </c>
      <c r="U31" s="17">
        <v>0.99795</v>
      </c>
      <c r="V31" s="17">
        <v>0.99800999999999995</v>
      </c>
      <c r="W31" s="18">
        <v>0.99807000000000001</v>
      </c>
    </row>
    <row r="32" spans="1:23">
      <c r="A32" s="8">
        <v>3</v>
      </c>
      <c r="B32" s="29">
        <v>1.6379999999999999</v>
      </c>
      <c r="C32" s="29">
        <v>2.3530000000000002</v>
      </c>
      <c r="D32" s="29">
        <v>3.1819999999999999</v>
      </c>
      <c r="E32" s="29">
        <v>4.5410000000000004</v>
      </c>
      <c r="F32" s="29">
        <v>5.8410000000000002</v>
      </c>
      <c r="G32" s="30">
        <v>12.941000000000001</v>
      </c>
      <c r="I32" s="31">
        <v>3</v>
      </c>
      <c r="J32" s="29">
        <v>0.70799999999999996</v>
      </c>
      <c r="K32" s="32"/>
      <c r="M32" s="15">
        <v>2.9</v>
      </c>
      <c r="N32" s="16">
        <v>0.99812999999999996</v>
      </c>
      <c r="O32" s="17">
        <v>0.99819000000000002</v>
      </c>
      <c r="P32" s="17">
        <v>0.99824999999999997</v>
      </c>
      <c r="Q32" s="17">
        <v>0.99831000000000003</v>
      </c>
      <c r="R32" s="17">
        <v>0.99836000000000003</v>
      </c>
      <c r="S32" s="17">
        <v>0.99841000000000002</v>
      </c>
      <c r="T32" s="17">
        <v>0.99846000000000001</v>
      </c>
      <c r="U32" s="17">
        <v>0.99851000000000001</v>
      </c>
      <c r="V32" s="17">
        <v>0.99856</v>
      </c>
      <c r="W32" s="18">
        <v>0.99861</v>
      </c>
    </row>
    <row r="33" spans="1:23">
      <c r="A33" s="8">
        <v>4</v>
      </c>
      <c r="B33" s="29">
        <v>1.5329999999999999</v>
      </c>
      <c r="C33" s="29">
        <v>2.1320000000000001</v>
      </c>
      <c r="D33" s="29">
        <v>2.7759999999999998</v>
      </c>
      <c r="E33" s="29">
        <v>3.7469999999999999</v>
      </c>
      <c r="F33" s="29">
        <v>4.6040000000000001</v>
      </c>
      <c r="G33" s="30">
        <v>8.61</v>
      </c>
      <c r="I33" s="31">
        <v>4</v>
      </c>
      <c r="J33" s="29">
        <v>0.624</v>
      </c>
      <c r="K33" s="32"/>
      <c r="M33" s="15">
        <v>3</v>
      </c>
      <c r="N33" s="16">
        <v>0.99865000000000004</v>
      </c>
      <c r="O33" s="17">
        <v>0.99868999999999997</v>
      </c>
      <c r="P33" s="17">
        <v>0.99873999999999996</v>
      </c>
      <c r="Q33" s="17">
        <v>0.99878</v>
      </c>
      <c r="R33" s="17">
        <v>0.99882000000000004</v>
      </c>
      <c r="S33" s="17">
        <v>0.99885999999999997</v>
      </c>
      <c r="T33" s="17">
        <v>0.99888999999999994</v>
      </c>
      <c r="U33" s="17">
        <v>0.99892999999999998</v>
      </c>
      <c r="V33" s="17">
        <v>0.99895999999999996</v>
      </c>
      <c r="W33" s="18">
        <v>0.999</v>
      </c>
    </row>
    <row r="34" spans="1:23">
      <c r="A34" s="8">
        <v>5</v>
      </c>
      <c r="B34" s="29">
        <v>1.476</v>
      </c>
      <c r="C34" s="29">
        <v>2.0150000000000001</v>
      </c>
      <c r="D34" s="29">
        <v>2.5710000000000002</v>
      </c>
      <c r="E34" s="29">
        <v>3.3650000000000002</v>
      </c>
      <c r="F34" s="29">
        <v>4.032</v>
      </c>
      <c r="G34" s="30">
        <v>6.859</v>
      </c>
      <c r="I34" s="31">
        <v>5</v>
      </c>
      <c r="J34" s="29">
        <v>0.56299999999999994</v>
      </c>
      <c r="K34" s="32"/>
      <c r="M34" s="15">
        <v>3.1</v>
      </c>
      <c r="N34" s="16">
        <v>0.99902999999999997</v>
      </c>
      <c r="O34" s="17">
        <v>0.99905999999999995</v>
      </c>
      <c r="P34" s="17">
        <v>0.99909999999999999</v>
      </c>
      <c r="Q34" s="17">
        <v>0.99912999999999996</v>
      </c>
      <c r="R34" s="17">
        <v>0.99916000000000005</v>
      </c>
      <c r="S34" s="17">
        <v>0.99917999999999996</v>
      </c>
      <c r="T34" s="17">
        <v>0.99921000000000004</v>
      </c>
      <c r="U34" s="17">
        <v>0.99924000000000002</v>
      </c>
      <c r="V34" s="17">
        <v>0.99926000000000004</v>
      </c>
      <c r="W34" s="18">
        <v>0.99929000000000001</v>
      </c>
    </row>
    <row r="35" spans="1:23">
      <c r="A35" s="8">
        <v>6</v>
      </c>
      <c r="B35" s="29">
        <v>1.44</v>
      </c>
      <c r="C35" s="29">
        <v>1.9430000000000001</v>
      </c>
      <c r="D35" s="29">
        <v>2.4470000000000001</v>
      </c>
      <c r="E35" s="29">
        <v>3.1429999999999998</v>
      </c>
      <c r="F35" s="29">
        <v>3.7069999999999999</v>
      </c>
      <c r="G35" s="30">
        <v>5.9589999999999996</v>
      </c>
      <c r="I35" s="31">
        <v>6</v>
      </c>
      <c r="J35" s="29">
        <v>0.52100000000000002</v>
      </c>
      <c r="K35" s="32"/>
      <c r="M35" s="15">
        <v>3.2</v>
      </c>
      <c r="N35" s="16">
        <v>0.99931000000000003</v>
      </c>
      <c r="O35" s="17">
        <v>0.99934000000000001</v>
      </c>
      <c r="P35" s="17">
        <v>0.99936000000000003</v>
      </c>
      <c r="Q35" s="17">
        <v>0.99938000000000005</v>
      </c>
      <c r="R35" s="17">
        <v>0.99939999999999996</v>
      </c>
      <c r="S35" s="17">
        <v>0.99941999999999998</v>
      </c>
      <c r="T35" s="17">
        <v>0.99944</v>
      </c>
      <c r="U35" s="17">
        <v>0.99946000000000002</v>
      </c>
      <c r="V35" s="17">
        <v>0.99948000000000004</v>
      </c>
      <c r="W35" s="18">
        <v>0.99950000000000006</v>
      </c>
    </row>
    <row r="36" spans="1:23">
      <c r="A36" s="8">
        <v>7</v>
      </c>
      <c r="B36" s="29">
        <v>1.415</v>
      </c>
      <c r="C36" s="29">
        <v>1.895</v>
      </c>
      <c r="D36" s="29">
        <v>2.3650000000000002</v>
      </c>
      <c r="E36" s="29">
        <v>2.9980000000000002</v>
      </c>
      <c r="F36" s="29">
        <v>3.4990000000000001</v>
      </c>
      <c r="G36" s="30">
        <v>5.4050000000000002</v>
      </c>
      <c r="I36" s="31">
        <v>7</v>
      </c>
      <c r="J36" s="29">
        <v>0.48599999999999999</v>
      </c>
      <c r="K36" s="32"/>
      <c r="M36" s="15">
        <v>3.3</v>
      </c>
      <c r="N36" s="16">
        <v>0.99951999999999996</v>
      </c>
      <c r="O36" s="17">
        <v>0.99953000000000003</v>
      </c>
      <c r="P36" s="17">
        <v>0.99955000000000005</v>
      </c>
      <c r="Q36" s="17">
        <v>0.99956999999999996</v>
      </c>
      <c r="R36" s="17">
        <v>0.99958000000000002</v>
      </c>
      <c r="S36" s="17">
        <v>0.99960000000000004</v>
      </c>
      <c r="T36" s="17">
        <v>0.99961</v>
      </c>
      <c r="U36" s="17">
        <v>0.99961999999999995</v>
      </c>
      <c r="V36" s="17">
        <v>0.99963999999999997</v>
      </c>
      <c r="W36" s="18">
        <v>0.99965000000000004</v>
      </c>
    </row>
    <row r="37" spans="1:23">
      <c r="A37" s="8">
        <v>8</v>
      </c>
      <c r="B37" s="29">
        <v>1.397</v>
      </c>
      <c r="C37" s="29">
        <v>1.86</v>
      </c>
      <c r="D37" s="29">
        <v>2.306</v>
      </c>
      <c r="E37" s="29">
        <v>2.8959999999999999</v>
      </c>
      <c r="F37" s="29">
        <v>3.355</v>
      </c>
      <c r="G37" s="30">
        <v>5.0410000000000004</v>
      </c>
      <c r="I37" s="31">
        <v>8</v>
      </c>
      <c r="J37" s="29">
        <v>0.45700000000000002</v>
      </c>
      <c r="K37" s="32"/>
      <c r="M37" s="15">
        <v>3.4</v>
      </c>
      <c r="N37" s="16">
        <v>0.99965999999999999</v>
      </c>
      <c r="O37" s="17">
        <v>0.99968000000000001</v>
      </c>
      <c r="P37" s="17">
        <v>0.99968999999999997</v>
      </c>
      <c r="Q37" s="17">
        <v>0.99970000000000003</v>
      </c>
      <c r="R37" s="17">
        <v>0.99970999999999999</v>
      </c>
      <c r="S37" s="17">
        <v>0.99972000000000005</v>
      </c>
      <c r="T37" s="17">
        <v>0.99973000000000001</v>
      </c>
      <c r="U37" s="17">
        <v>0.99973999999999996</v>
      </c>
      <c r="V37" s="17">
        <v>0.99975000000000003</v>
      </c>
      <c r="W37" s="18">
        <v>0.99975999999999998</v>
      </c>
    </row>
    <row r="38" spans="1:23">
      <c r="A38" s="8">
        <v>9</v>
      </c>
      <c r="B38" s="29">
        <v>1.383</v>
      </c>
      <c r="C38" s="29">
        <v>1.833</v>
      </c>
      <c r="D38" s="29">
        <v>2.262</v>
      </c>
      <c r="E38" s="29">
        <v>2.8210000000000002</v>
      </c>
      <c r="F38" s="29">
        <v>3.25</v>
      </c>
      <c r="G38" s="30">
        <v>4.7809999999999997</v>
      </c>
      <c r="I38" s="31">
        <v>9</v>
      </c>
      <c r="J38" s="29">
        <v>0.432</v>
      </c>
      <c r="K38" s="32"/>
      <c r="M38" s="15">
        <v>3.5</v>
      </c>
      <c r="N38" s="16">
        <v>0.99977000000000005</v>
      </c>
      <c r="O38" s="17">
        <v>0.99978</v>
      </c>
      <c r="P38" s="17">
        <v>0.99978</v>
      </c>
      <c r="Q38" s="17">
        <v>0.99978999999999996</v>
      </c>
      <c r="R38" s="17">
        <v>0.99980000000000002</v>
      </c>
      <c r="S38" s="17">
        <v>0.99980999999999998</v>
      </c>
      <c r="T38" s="17">
        <v>0.99980999999999998</v>
      </c>
      <c r="U38" s="17">
        <v>0.99982000000000004</v>
      </c>
      <c r="V38" s="17">
        <v>0.99983</v>
      </c>
      <c r="W38" s="18">
        <v>0.99983</v>
      </c>
    </row>
    <row r="39" spans="1:23">
      <c r="A39" s="8">
        <v>10</v>
      </c>
      <c r="B39" s="29">
        <v>1.3720000000000001</v>
      </c>
      <c r="C39" s="29">
        <v>1.8120000000000001</v>
      </c>
      <c r="D39" s="29">
        <v>2.2280000000000002</v>
      </c>
      <c r="E39" s="29">
        <v>2.7639999999999998</v>
      </c>
      <c r="F39" s="29">
        <v>3.16</v>
      </c>
      <c r="G39" s="30">
        <v>4.5869999999999997</v>
      </c>
      <c r="I39" s="31">
        <v>10</v>
      </c>
      <c r="J39" s="29">
        <v>0.40899999999999997</v>
      </c>
      <c r="K39" s="32"/>
      <c r="M39" s="15">
        <v>3.6</v>
      </c>
      <c r="N39" s="16">
        <v>0.99983999999999995</v>
      </c>
      <c r="O39" s="17">
        <v>0.99985000000000002</v>
      </c>
      <c r="P39" s="17">
        <v>0.99985000000000002</v>
      </c>
      <c r="Q39" s="17">
        <v>0.99985999999999997</v>
      </c>
      <c r="R39" s="17">
        <v>0.99985999999999997</v>
      </c>
      <c r="S39" s="17">
        <v>0.99987000000000004</v>
      </c>
      <c r="T39" s="17">
        <v>0.99987000000000004</v>
      </c>
      <c r="U39" s="17">
        <v>0.99987999999999999</v>
      </c>
      <c r="V39" s="17">
        <v>0.99987999999999999</v>
      </c>
      <c r="W39" s="18">
        <v>0.99988999999999995</v>
      </c>
    </row>
    <row r="40" spans="1:23">
      <c r="A40" s="8">
        <v>11</v>
      </c>
      <c r="B40" s="29">
        <v>1.363</v>
      </c>
      <c r="C40" s="29">
        <v>1.796</v>
      </c>
      <c r="D40" s="29">
        <v>2.2010000000000001</v>
      </c>
      <c r="E40" s="29">
        <v>2.718</v>
      </c>
      <c r="F40" s="29">
        <v>3.1059999999999999</v>
      </c>
      <c r="G40" s="30">
        <v>4.4370000000000003</v>
      </c>
      <c r="I40" s="31">
        <v>11</v>
      </c>
      <c r="J40" s="29">
        <v>0.39100000000000001</v>
      </c>
      <c r="K40" s="32"/>
      <c r="M40" s="15">
        <v>3.7</v>
      </c>
      <c r="N40" s="16">
        <v>0.99988999999999995</v>
      </c>
      <c r="O40" s="17">
        <v>0.99990000000000001</v>
      </c>
      <c r="P40" s="17">
        <v>0.99990000000000001</v>
      </c>
      <c r="Q40" s="17">
        <v>0.99990000000000001</v>
      </c>
      <c r="R40" s="17">
        <v>0.99990999999999997</v>
      </c>
      <c r="S40" s="17">
        <v>0.99990999999999997</v>
      </c>
      <c r="T40" s="17">
        <v>0.99992000000000003</v>
      </c>
      <c r="U40" s="17">
        <v>0.99992000000000003</v>
      </c>
      <c r="V40" s="17">
        <v>0.99992000000000003</v>
      </c>
      <c r="W40" s="18">
        <v>0.99992000000000003</v>
      </c>
    </row>
    <row r="41" spans="1:23">
      <c r="A41" s="8">
        <v>12</v>
      </c>
      <c r="B41" s="29">
        <v>1.3560000000000001</v>
      </c>
      <c r="C41" s="29">
        <v>1.782</v>
      </c>
      <c r="D41" s="29">
        <v>2.1789999999999998</v>
      </c>
      <c r="E41" s="29">
        <v>2.681</v>
      </c>
      <c r="F41" s="29">
        <v>3.0550000000000002</v>
      </c>
      <c r="G41" s="30">
        <v>4.3179999999999996</v>
      </c>
      <c r="I41" s="31">
        <v>12</v>
      </c>
      <c r="J41" s="29">
        <v>0.375</v>
      </c>
      <c r="K41" s="32"/>
      <c r="M41" s="15">
        <v>3.8</v>
      </c>
      <c r="N41" s="16">
        <v>0.99992999999999999</v>
      </c>
      <c r="O41" s="17">
        <v>0.99992999999999999</v>
      </c>
      <c r="P41" s="17">
        <v>0.99992999999999999</v>
      </c>
      <c r="Q41" s="17">
        <v>0.99994000000000005</v>
      </c>
      <c r="R41" s="17">
        <v>0.99994000000000005</v>
      </c>
      <c r="S41" s="17">
        <v>0.99994000000000005</v>
      </c>
      <c r="T41" s="17">
        <v>0.99994000000000005</v>
      </c>
      <c r="U41" s="17">
        <v>0.99995000000000001</v>
      </c>
      <c r="V41" s="17">
        <v>0.99995000000000001</v>
      </c>
      <c r="W41" s="18">
        <v>0.99995000000000001</v>
      </c>
    </row>
    <row r="42" spans="1:23" ht="15" thickBot="1">
      <c r="A42" s="8">
        <v>13</v>
      </c>
      <c r="B42" s="29">
        <v>1.35</v>
      </c>
      <c r="C42" s="29">
        <v>1.7709999999999999</v>
      </c>
      <c r="D42" s="29">
        <v>2.16</v>
      </c>
      <c r="E42" s="29">
        <v>2.65</v>
      </c>
      <c r="F42" s="29">
        <v>3.012</v>
      </c>
      <c r="G42" s="30">
        <v>4.2210000000000001</v>
      </c>
      <c r="I42" s="31">
        <v>13</v>
      </c>
      <c r="J42" s="29">
        <v>0.36099999999999999</v>
      </c>
      <c r="K42" s="32"/>
      <c r="M42" s="33">
        <v>3.9</v>
      </c>
      <c r="N42" s="34">
        <v>0.99995000000000001</v>
      </c>
      <c r="O42" s="35">
        <v>0.99995000000000001</v>
      </c>
      <c r="P42" s="35">
        <v>0.99995999999999996</v>
      </c>
      <c r="Q42" s="35">
        <v>0.99995999999999996</v>
      </c>
      <c r="R42" s="35">
        <v>0.99995999999999996</v>
      </c>
      <c r="S42" s="35">
        <v>0.99995999999999996</v>
      </c>
      <c r="T42" s="35">
        <v>0.99995999999999996</v>
      </c>
      <c r="U42" s="35">
        <v>0.99995999999999996</v>
      </c>
      <c r="V42" s="35">
        <v>0.99997000000000003</v>
      </c>
      <c r="W42" s="36">
        <v>0.99997000000000003</v>
      </c>
    </row>
    <row r="43" spans="1:23">
      <c r="A43" s="8">
        <v>14</v>
      </c>
      <c r="B43" s="29">
        <v>1.345</v>
      </c>
      <c r="C43" s="29">
        <v>1.7609999999999999</v>
      </c>
      <c r="D43" s="29">
        <v>2.145</v>
      </c>
      <c r="E43" s="29">
        <v>2.6240000000000001</v>
      </c>
      <c r="F43" s="29">
        <v>2.9769999999999999</v>
      </c>
      <c r="G43" s="30">
        <v>4.1399999999999997</v>
      </c>
      <c r="I43" s="31">
        <v>14</v>
      </c>
      <c r="J43" s="29">
        <v>0.34899999999999998</v>
      </c>
      <c r="K43" s="32"/>
    </row>
    <row r="44" spans="1:23">
      <c r="A44" s="8">
        <v>15</v>
      </c>
      <c r="B44" s="29">
        <v>1.341</v>
      </c>
      <c r="C44" s="29">
        <v>1.7529999999999999</v>
      </c>
      <c r="D44" s="29">
        <v>2.1309999999999998</v>
      </c>
      <c r="E44" s="29">
        <v>2.6019999999999999</v>
      </c>
      <c r="F44" s="29">
        <v>2.9470000000000001</v>
      </c>
      <c r="G44" s="30">
        <v>4.0730000000000004</v>
      </c>
      <c r="I44" s="31">
        <v>15</v>
      </c>
      <c r="J44" s="29">
        <v>0.33800000000000002</v>
      </c>
      <c r="K44" s="32"/>
    </row>
    <row r="45" spans="1:23">
      <c r="A45" s="8">
        <v>16</v>
      </c>
      <c r="B45" s="29">
        <v>1.337</v>
      </c>
      <c r="C45" s="29">
        <v>1.746</v>
      </c>
      <c r="D45" s="29">
        <v>2.12</v>
      </c>
      <c r="E45" s="29">
        <v>2.5830000000000002</v>
      </c>
      <c r="F45" s="29">
        <v>2.9209999999999998</v>
      </c>
      <c r="G45" s="30">
        <v>4.0149999999999997</v>
      </c>
      <c r="I45" s="31">
        <v>16</v>
      </c>
      <c r="J45" s="29">
        <v>0.32800000000000001</v>
      </c>
      <c r="K45" s="32"/>
    </row>
    <row r="46" spans="1:23">
      <c r="A46" s="8">
        <v>17</v>
      </c>
      <c r="B46" s="29">
        <v>1.333</v>
      </c>
      <c r="C46" s="29">
        <v>1.74</v>
      </c>
      <c r="D46" s="29">
        <v>2.11</v>
      </c>
      <c r="E46" s="29">
        <v>2.5670000000000002</v>
      </c>
      <c r="F46" s="29">
        <v>2.8079999999999998</v>
      </c>
      <c r="G46" s="30">
        <v>3.9649999999999999</v>
      </c>
      <c r="I46" s="31">
        <v>17</v>
      </c>
      <c r="J46" s="29">
        <v>0.318</v>
      </c>
      <c r="K46" s="32"/>
    </row>
    <row r="47" spans="1:23">
      <c r="A47" s="8">
        <v>18</v>
      </c>
      <c r="B47" s="29">
        <v>1.33</v>
      </c>
      <c r="C47" s="29">
        <v>1.734</v>
      </c>
      <c r="D47" s="29">
        <v>2.101</v>
      </c>
      <c r="E47" s="29">
        <v>2.552</v>
      </c>
      <c r="F47" s="29">
        <v>2.8780000000000001</v>
      </c>
      <c r="G47" s="30">
        <v>3.9220000000000002</v>
      </c>
      <c r="I47" s="31">
        <v>18</v>
      </c>
      <c r="J47" s="29">
        <v>0.309</v>
      </c>
      <c r="K47" s="32"/>
    </row>
    <row r="48" spans="1:23">
      <c r="A48" s="8">
        <v>19</v>
      </c>
      <c r="B48" s="29">
        <v>1.3280000000000001</v>
      </c>
      <c r="C48" s="29">
        <v>1.7290000000000001</v>
      </c>
      <c r="D48" s="29">
        <v>2.093</v>
      </c>
      <c r="E48" s="29">
        <v>2.5390000000000001</v>
      </c>
      <c r="F48" s="29">
        <v>2.8610000000000002</v>
      </c>
      <c r="G48" s="30">
        <v>3.883</v>
      </c>
      <c r="I48" s="31">
        <v>19</v>
      </c>
      <c r="J48" s="29">
        <v>0.30099999999999999</v>
      </c>
      <c r="K48" s="32"/>
    </row>
    <row r="49" spans="1:12" ht="15" thickBot="1">
      <c r="A49" s="8">
        <v>20</v>
      </c>
      <c r="B49" s="29">
        <v>1.325</v>
      </c>
      <c r="C49" s="29">
        <v>1.7250000000000001</v>
      </c>
      <c r="D49" s="29">
        <v>2.0859999999999999</v>
      </c>
      <c r="E49" s="29">
        <v>2.528</v>
      </c>
      <c r="F49" s="29">
        <v>2.8450000000000002</v>
      </c>
      <c r="G49" s="30">
        <v>3.85</v>
      </c>
      <c r="I49" s="37">
        <v>20</v>
      </c>
      <c r="J49" s="38">
        <v>0.29399999999999998</v>
      </c>
      <c r="K49" s="39"/>
    </row>
    <row r="50" spans="1:12">
      <c r="A50" s="8">
        <v>21</v>
      </c>
      <c r="B50" s="29">
        <v>1.323</v>
      </c>
      <c r="C50" s="29">
        <v>1.7210000000000001</v>
      </c>
      <c r="D50" s="29">
        <v>2.08</v>
      </c>
      <c r="E50" s="29">
        <v>2.5179999999999998</v>
      </c>
      <c r="F50" s="29">
        <v>2.831</v>
      </c>
      <c r="G50" s="30">
        <v>3.819</v>
      </c>
    </row>
    <row r="51" spans="1:12">
      <c r="A51" s="8">
        <v>22</v>
      </c>
      <c r="B51" s="29">
        <v>1.321</v>
      </c>
      <c r="C51" s="29">
        <v>1.7170000000000001</v>
      </c>
      <c r="D51" s="29">
        <v>2.0739999999999998</v>
      </c>
      <c r="E51" s="29">
        <v>2.508</v>
      </c>
      <c r="F51" s="29">
        <v>2.819</v>
      </c>
      <c r="G51" s="30">
        <v>3.7919999999999998</v>
      </c>
    </row>
    <row r="52" spans="1:12">
      <c r="A52" s="8">
        <v>23</v>
      </c>
      <c r="B52" s="29">
        <v>1.319</v>
      </c>
      <c r="C52" s="29">
        <v>1.714</v>
      </c>
      <c r="D52" s="29">
        <v>2.069</v>
      </c>
      <c r="E52" s="29">
        <v>2.5</v>
      </c>
      <c r="F52" s="29">
        <v>2.8069999999999999</v>
      </c>
      <c r="G52" s="30">
        <v>3.7669999999999999</v>
      </c>
    </row>
    <row r="53" spans="1:12">
      <c r="A53" s="8">
        <v>24</v>
      </c>
      <c r="B53" s="29">
        <v>1.3180000000000001</v>
      </c>
      <c r="C53" s="29">
        <v>1.7110000000000001</v>
      </c>
      <c r="D53" s="29">
        <v>2.0640000000000001</v>
      </c>
      <c r="E53" s="29">
        <v>2.492</v>
      </c>
      <c r="F53" s="29">
        <v>2.7970000000000002</v>
      </c>
      <c r="G53" s="30">
        <v>3.7450000000000001</v>
      </c>
      <c r="L53" s="40"/>
    </row>
    <row r="54" spans="1:12">
      <c r="A54" s="8">
        <v>25</v>
      </c>
      <c r="B54" s="29">
        <v>1.3160000000000001</v>
      </c>
      <c r="C54" s="29">
        <v>1.708</v>
      </c>
      <c r="D54" s="29">
        <v>2.06</v>
      </c>
      <c r="E54" s="29">
        <v>2.4849999999999999</v>
      </c>
      <c r="F54" s="29">
        <v>2.7869999999999999</v>
      </c>
      <c r="G54" s="30">
        <v>3.7250000000000001</v>
      </c>
      <c r="L54" s="40"/>
    </row>
    <row r="55" spans="1:12">
      <c r="A55" s="8">
        <v>26</v>
      </c>
      <c r="B55" s="29">
        <v>1.3149999999999999</v>
      </c>
      <c r="C55" s="29">
        <v>1.706</v>
      </c>
      <c r="D55" s="29">
        <v>2.056</v>
      </c>
      <c r="E55" s="29">
        <v>2.4790000000000001</v>
      </c>
      <c r="F55" s="29">
        <v>2.7789999999999999</v>
      </c>
      <c r="G55" s="30">
        <v>3.7069999999999999</v>
      </c>
      <c r="L55" s="40"/>
    </row>
    <row r="56" spans="1:12">
      <c r="A56" s="8">
        <v>27</v>
      </c>
      <c r="B56" s="29">
        <v>1.3140000000000001</v>
      </c>
      <c r="C56" s="29">
        <v>1.7030000000000001</v>
      </c>
      <c r="D56" s="29">
        <v>2.052</v>
      </c>
      <c r="E56" s="29">
        <v>2.4729999999999999</v>
      </c>
      <c r="F56" s="29">
        <v>2.7709999999999999</v>
      </c>
      <c r="G56" s="30">
        <v>3.69</v>
      </c>
    </row>
    <row r="57" spans="1:12">
      <c r="A57" s="8">
        <v>28</v>
      </c>
      <c r="B57" s="29">
        <v>1.3129999999999999</v>
      </c>
      <c r="C57" s="29">
        <v>1.7010000000000001</v>
      </c>
      <c r="D57" s="29">
        <v>2.048</v>
      </c>
      <c r="E57" s="29">
        <v>2.4670000000000001</v>
      </c>
      <c r="F57" s="29">
        <v>2.7629999999999999</v>
      </c>
      <c r="G57" s="30">
        <v>3.6739999999999999</v>
      </c>
    </row>
    <row r="58" spans="1:12">
      <c r="A58" s="8">
        <v>29</v>
      </c>
      <c r="B58" s="29">
        <v>1.3109999999999999</v>
      </c>
      <c r="C58" s="29">
        <v>1.6990000000000001</v>
      </c>
      <c r="D58" s="29">
        <v>2.0449999999999999</v>
      </c>
      <c r="E58" s="29">
        <v>2.4620000000000002</v>
      </c>
      <c r="F58" s="29">
        <v>2.7559999999999998</v>
      </c>
      <c r="G58" s="30">
        <v>3.6589999999999998</v>
      </c>
    </row>
    <row r="59" spans="1:12">
      <c r="A59" s="8">
        <v>30</v>
      </c>
      <c r="B59" s="29">
        <v>1.31</v>
      </c>
      <c r="C59" s="29">
        <v>1.6970000000000001</v>
      </c>
      <c r="D59" s="29">
        <v>2.0419999999999998</v>
      </c>
      <c r="E59" s="29">
        <v>2.4569999999999999</v>
      </c>
      <c r="F59" s="29">
        <v>2.75</v>
      </c>
      <c r="G59" s="30">
        <v>3.6459999999999999</v>
      </c>
    </row>
    <row r="60" spans="1:12">
      <c r="A60" s="41">
        <v>31</v>
      </c>
      <c r="B60" s="42">
        <f>+(B59-B69)*(A59-A60)/(A69-A59)+B59</f>
        <v>1.3093000000000001</v>
      </c>
      <c r="C60" s="42">
        <f>+($C$59-$C$69)*($A$59-$A60)/($A$69-$A$59)+$C$59</f>
        <v>1.6957</v>
      </c>
      <c r="D60" s="42">
        <f>+($D$59-$D$69)*($A$59-$A60)/($A$69-$A$59)+$D$59</f>
        <v>2.0398999999999998</v>
      </c>
      <c r="E60" s="42">
        <f>+($E$59-$E$69)*($A$59-$A60)/($A$69-$A$59)+$E$59</f>
        <v>2.4535999999999998</v>
      </c>
      <c r="F60" s="42">
        <f>+($F$59-$F$69)*($A$59-$A60)/($A$69-$A$59)+$F$59</f>
        <v>2.7454000000000001</v>
      </c>
      <c r="G60" s="42">
        <f>+($G$59-$G$69)*($A$59-$A60)/($A$69-$A$59)+$G$59</f>
        <v>3.6364999999999998</v>
      </c>
    </row>
    <row r="61" spans="1:12">
      <c r="A61" s="41">
        <v>32</v>
      </c>
      <c r="B61" s="42">
        <f t="shared" ref="B61:B68" si="0">+($B$59-$B$69)*($A$59-$A61)/($A$69-$A$59)+$B$59</f>
        <v>1.3086</v>
      </c>
      <c r="C61" s="42">
        <f t="shared" ref="C61:C68" si="1">+($C$59-$C$69)*($A$59-$A61)/($A$69-$A$59)+$C$59</f>
        <v>1.6944000000000001</v>
      </c>
      <c r="D61" s="42">
        <f t="shared" ref="D61:D68" si="2">+($D$59-$D$69)*($A$59-$A61)/($A$69-$A$59)+$D$59</f>
        <v>2.0377999999999998</v>
      </c>
      <c r="E61" s="42">
        <f t="shared" ref="E61:E68" si="3">+($E$59-$E$69)*($A$59-$A61)/($A$69-$A$59)+$E$59</f>
        <v>2.4501999999999997</v>
      </c>
      <c r="F61" s="42">
        <f t="shared" ref="F61:F68" si="4">+($F$59-$F$69)*($A$59-$A61)/($A$69-$A$59)+$F$59</f>
        <v>2.7408000000000001</v>
      </c>
      <c r="G61" s="42">
        <f t="shared" ref="G61:G67" si="5">+($G$59-$G$69)*($A$59-$A61)/($A$69-$A$59)+$G$59</f>
        <v>3.6269999999999998</v>
      </c>
    </row>
    <row r="62" spans="1:12">
      <c r="A62" s="41">
        <v>33</v>
      </c>
      <c r="B62" s="42">
        <f t="shared" si="0"/>
        <v>1.3079000000000001</v>
      </c>
      <c r="C62" s="42">
        <f t="shared" si="1"/>
        <v>1.6931</v>
      </c>
      <c r="D62" s="42">
        <f t="shared" si="2"/>
        <v>2.0356999999999998</v>
      </c>
      <c r="E62" s="42">
        <f t="shared" si="3"/>
        <v>2.4468000000000001</v>
      </c>
      <c r="F62" s="42">
        <f t="shared" si="4"/>
        <v>2.7362000000000002</v>
      </c>
      <c r="G62" s="42">
        <f t="shared" si="5"/>
        <v>3.6175000000000002</v>
      </c>
    </row>
    <row r="63" spans="1:12">
      <c r="A63" s="41">
        <v>34</v>
      </c>
      <c r="B63" s="42">
        <f t="shared" si="0"/>
        <v>1.3071999999999999</v>
      </c>
      <c r="C63" s="42">
        <f t="shared" si="1"/>
        <v>1.6918</v>
      </c>
      <c r="D63" s="42">
        <f t="shared" si="2"/>
        <v>2.0335999999999999</v>
      </c>
      <c r="E63" s="42">
        <f t="shared" si="3"/>
        <v>2.4434</v>
      </c>
      <c r="F63" s="42">
        <f t="shared" si="4"/>
        <v>2.7316000000000003</v>
      </c>
      <c r="G63" s="42">
        <f t="shared" si="5"/>
        <v>3.6080000000000001</v>
      </c>
    </row>
    <row r="64" spans="1:12">
      <c r="A64" s="41">
        <v>35</v>
      </c>
      <c r="B64" s="42">
        <f t="shared" si="0"/>
        <v>1.3065</v>
      </c>
      <c r="C64" s="42">
        <f t="shared" si="1"/>
        <v>1.6905000000000001</v>
      </c>
      <c r="D64" s="42">
        <f t="shared" si="2"/>
        <v>2.0314999999999999</v>
      </c>
      <c r="E64" s="42">
        <f t="shared" si="3"/>
        <v>2.44</v>
      </c>
      <c r="F64" s="42">
        <f t="shared" si="4"/>
        <v>2.7270000000000003</v>
      </c>
      <c r="G64" s="42">
        <f t="shared" si="5"/>
        <v>3.5985</v>
      </c>
    </row>
    <row r="65" spans="1:8">
      <c r="A65" s="41">
        <v>36</v>
      </c>
      <c r="B65" s="42">
        <f t="shared" si="0"/>
        <v>1.3058000000000001</v>
      </c>
      <c r="C65" s="42">
        <f t="shared" si="1"/>
        <v>1.6892</v>
      </c>
      <c r="D65" s="42">
        <f t="shared" si="2"/>
        <v>2.0293999999999999</v>
      </c>
      <c r="E65" s="42">
        <f t="shared" si="3"/>
        <v>2.4365999999999999</v>
      </c>
      <c r="F65" s="42">
        <f t="shared" si="4"/>
        <v>2.7223999999999999</v>
      </c>
      <c r="G65" s="42">
        <f t="shared" si="5"/>
        <v>3.589</v>
      </c>
    </row>
    <row r="66" spans="1:8">
      <c r="A66" s="41">
        <v>37</v>
      </c>
      <c r="B66" s="42">
        <f t="shared" si="0"/>
        <v>1.3050999999999999</v>
      </c>
      <c r="C66" s="42">
        <f t="shared" si="1"/>
        <v>1.6879</v>
      </c>
      <c r="D66" s="42">
        <f t="shared" si="2"/>
        <v>2.0272999999999999</v>
      </c>
      <c r="E66" s="42">
        <f t="shared" si="3"/>
        <v>2.4331999999999998</v>
      </c>
      <c r="F66" s="42">
        <f t="shared" si="4"/>
        <v>2.7178</v>
      </c>
      <c r="G66" s="42">
        <f t="shared" si="5"/>
        <v>3.5794999999999999</v>
      </c>
    </row>
    <row r="67" spans="1:8">
      <c r="A67" s="41">
        <v>38</v>
      </c>
      <c r="B67" s="42">
        <f t="shared" si="0"/>
        <v>1.3044</v>
      </c>
      <c r="C67" s="42">
        <f t="shared" si="1"/>
        <v>1.6865999999999999</v>
      </c>
      <c r="D67" s="42">
        <f t="shared" si="2"/>
        <v>2.0251999999999999</v>
      </c>
      <c r="E67" s="42">
        <f t="shared" si="3"/>
        <v>2.4298000000000002</v>
      </c>
      <c r="F67" s="42">
        <f t="shared" si="4"/>
        <v>2.7132000000000001</v>
      </c>
      <c r="G67" s="42">
        <f t="shared" si="5"/>
        <v>3.5700000000000003</v>
      </c>
    </row>
    <row r="68" spans="1:8">
      <c r="A68" s="41">
        <v>39</v>
      </c>
      <c r="B68" s="42">
        <f t="shared" si="0"/>
        <v>1.3036999999999999</v>
      </c>
      <c r="C68" s="42">
        <f t="shared" si="1"/>
        <v>1.6853</v>
      </c>
      <c r="D68" s="42">
        <f t="shared" si="2"/>
        <v>2.0230999999999999</v>
      </c>
      <c r="E68" s="42">
        <f t="shared" si="3"/>
        <v>2.4264000000000001</v>
      </c>
      <c r="F68" s="42">
        <f t="shared" si="4"/>
        <v>2.7086000000000001</v>
      </c>
      <c r="G68" s="42">
        <f>+($G$59-$G$69)*($A$59-$A68)/($A$69-$A$59)+$G$59</f>
        <v>3.5605000000000002</v>
      </c>
    </row>
    <row r="69" spans="1:8">
      <c r="A69" s="8">
        <v>40</v>
      </c>
      <c r="B69" s="29">
        <v>1.3029999999999999</v>
      </c>
      <c r="C69" s="29">
        <v>1.6839999999999999</v>
      </c>
      <c r="D69" s="29">
        <v>2.0209999999999999</v>
      </c>
      <c r="E69" s="29">
        <v>2.423</v>
      </c>
      <c r="F69" s="29">
        <v>2.7040000000000002</v>
      </c>
      <c r="G69" s="30">
        <v>3.5510000000000002</v>
      </c>
    </row>
    <row r="70" spans="1:8">
      <c r="A70" s="41">
        <v>41</v>
      </c>
      <c r="B70" s="42">
        <f>+($B$69-$B$79)*($A$69-$A70)/($A$79-$A$69)+$B$69</f>
        <v>1.3026</v>
      </c>
      <c r="C70" s="42">
        <f>+($C$69-$C$79)*($A$69-$A70)/($A$79-$A$69)+$C$69</f>
        <v>1.6832</v>
      </c>
      <c r="D70" s="42">
        <f>+($D$69-$D$79)*($A$69-$A70)/($A$79-$A$69)+$D$69</f>
        <v>2.0198</v>
      </c>
      <c r="E70" s="42">
        <f>+($E$69-$E$79)*($A$69-$A70)/($A$79-$A$69)+$E$69</f>
        <v>2.4210000000000003</v>
      </c>
      <c r="F70" s="42">
        <f>+($F$69-$F$79)*($A$69-$A70)/($A$79-$A$69)+$F$69</f>
        <v>2.7014</v>
      </c>
      <c r="G70" s="42">
        <f>+($G$69-$G$79)*($A$69-$A70)/($A$79-$A$69)+$G$69</f>
        <v>3.5455000000000001</v>
      </c>
    </row>
    <row r="71" spans="1:8">
      <c r="A71" s="41">
        <v>42</v>
      </c>
      <c r="B71" s="42">
        <f t="shared" ref="B71:B78" si="6">+($B$69-$B$79)*($A$69-$A71)/($A$79-$A$69)+$B$69</f>
        <v>1.3022</v>
      </c>
      <c r="C71" s="42">
        <f t="shared" ref="C71:C78" si="7">+($C$69-$C$79)*($A$69-$A71)/($A$79-$A$69)+$C$69</f>
        <v>1.6823999999999999</v>
      </c>
      <c r="D71" s="42">
        <f t="shared" ref="D71:D78" si="8">+($D$69-$D$79)*($A$69-$A71)/($A$79-$A$69)+$D$69</f>
        <v>2.0185999999999997</v>
      </c>
      <c r="E71" s="42">
        <f t="shared" ref="E71:E78" si="9">+($E$69-$E$79)*($A$69-$A71)/($A$79-$A$69)+$E$69</f>
        <v>2.419</v>
      </c>
      <c r="F71" s="42">
        <f t="shared" ref="F71:F78" si="10">+($F$69-$F$79)*($A$69-$A71)/($A$79-$A$69)+$F$69</f>
        <v>2.6988000000000003</v>
      </c>
      <c r="G71" s="42">
        <f t="shared" ref="G71:G78" si="11">+($G$69-$G$79)*($A$69-$A71)/($A$79-$A$69)+$G$69</f>
        <v>3.54</v>
      </c>
    </row>
    <row r="72" spans="1:8">
      <c r="A72" s="41">
        <v>43</v>
      </c>
      <c r="B72" s="42">
        <f t="shared" si="6"/>
        <v>1.3017999999999998</v>
      </c>
      <c r="C72" s="42">
        <f t="shared" si="7"/>
        <v>1.6816</v>
      </c>
      <c r="D72" s="42">
        <f t="shared" si="8"/>
        <v>2.0173999999999999</v>
      </c>
      <c r="E72" s="42">
        <f t="shared" si="9"/>
        <v>2.4169999999999998</v>
      </c>
      <c r="F72" s="42">
        <f t="shared" si="10"/>
        <v>2.6962000000000002</v>
      </c>
      <c r="G72" s="42">
        <f t="shared" si="11"/>
        <v>3.5345</v>
      </c>
    </row>
    <row r="73" spans="1:8">
      <c r="A73" s="41">
        <v>44</v>
      </c>
      <c r="B73" s="42">
        <f t="shared" si="6"/>
        <v>1.3013999999999999</v>
      </c>
      <c r="C73" s="42">
        <f t="shared" si="7"/>
        <v>1.6807999999999998</v>
      </c>
      <c r="D73" s="42">
        <f t="shared" si="8"/>
        <v>2.0162</v>
      </c>
      <c r="E73" s="42">
        <f t="shared" si="9"/>
        <v>2.415</v>
      </c>
      <c r="F73" s="42">
        <f t="shared" si="10"/>
        <v>2.6936</v>
      </c>
      <c r="G73" s="42">
        <f t="shared" si="11"/>
        <v>3.5289999999999999</v>
      </c>
    </row>
    <row r="74" spans="1:8">
      <c r="A74" s="41">
        <v>45</v>
      </c>
      <c r="B74" s="42">
        <f t="shared" si="6"/>
        <v>1.3009999999999999</v>
      </c>
      <c r="C74" s="42">
        <f t="shared" si="7"/>
        <v>1.68</v>
      </c>
      <c r="D74" s="42">
        <f t="shared" si="8"/>
        <v>2.0149999999999997</v>
      </c>
      <c r="E74" s="42">
        <f t="shared" si="9"/>
        <v>2.4130000000000003</v>
      </c>
      <c r="F74" s="42">
        <f t="shared" si="10"/>
        <v>2.6909999999999998</v>
      </c>
      <c r="G74" s="42">
        <f t="shared" si="11"/>
        <v>3.5235000000000003</v>
      </c>
    </row>
    <row r="75" spans="1:8">
      <c r="A75" s="41">
        <v>46</v>
      </c>
      <c r="B75" s="42">
        <f t="shared" si="6"/>
        <v>1.3006</v>
      </c>
      <c r="C75" s="42">
        <f t="shared" si="7"/>
        <v>1.6792</v>
      </c>
      <c r="D75" s="42">
        <f t="shared" si="8"/>
        <v>2.0137999999999998</v>
      </c>
      <c r="E75" s="42">
        <f t="shared" si="9"/>
        <v>2.411</v>
      </c>
      <c r="F75" s="42">
        <f t="shared" si="10"/>
        <v>2.6884000000000001</v>
      </c>
      <c r="G75" s="42">
        <f t="shared" si="11"/>
        <v>3.5180000000000002</v>
      </c>
    </row>
    <row r="76" spans="1:8">
      <c r="A76" s="41">
        <v>47</v>
      </c>
      <c r="B76" s="42">
        <f t="shared" si="6"/>
        <v>1.3002</v>
      </c>
      <c r="C76" s="42">
        <f t="shared" si="7"/>
        <v>1.6783999999999999</v>
      </c>
      <c r="D76" s="42">
        <f t="shared" si="8"/>
        <v>2.0125999999999999</v>
      </c>
      <c r="E76" s="42">
        <f t="shared" si="9"/>
        <v>2.4089999999999998</v>
      </c>
      <c r="F76" s="42">
        <f t="shared" si="10"/>
        <v>2.6858</v>
      </c>
      <c r="G76" s="42">
        <f t="shared" si="11"/>
        <v>3.5125000000000002</v>
      </c>
    </row>
    <row r="77" spans="1:8">
      <c r="A77" s="41">
        <v>48</v>
      </c>
      <c r="B77" s="42">
        <f t="shared" si="6"/>
        <v>1.2997999999999998</v>
      </c>
      <c r="C77" s="42">
        <f t="shared" si="7"/>
        <v>1.6776</v>
      </c>
      <c r="D77" s="42">
        <f t="shared" si="8"/>
        <v>2.0114000000000001</v>
      </c>
      <c r="E77" s="42">
        <f t="shared" si="9"/>
        <v>2.407</v>
      </c>
      <c r="F77" s="42">
        <f t="shared" si="10"/>
        <v>2.6831999999999998</v>
      </c>
      <c r="G77" s="42">
        <f t="shared" si="11"/>
        <v>3.5070000000000001</v>
      </c>
    </row>
    <row r="78" spans="1:8">
      <c r="A78" s="41">
        <v>49</v>
      </c>
      <c r="B78" s="42">
        <f t="shared" si="6"/>
        <v>1.2993999999999999</v>
      </c>
      <c r="C78" s="42">
        <f t="shared" si="7"/>
        <v>1.6767999999999998</v>
      </c>
      <c r="D78" s="42">
        <f t="shared" si="8"/>
        <v>2.0101999999999998</v>
      </c>
      <c r="E78" s="42">
        <f t="shared" si="9"/>
        <v>2.4050000000000002</v>
      </c>
      <c r="F78" s="42">
        <f t="shared" si="10"/>
        <v>2.6806000000000001</v>
      </c>
      <c r="G78" s="42">
        <f t="shared" si="11"/>
        <v>3.5015000000000001</v>
      </c>
    </row>
    <row r="79" spans="1:8">
      <c r="A79" s="8">
        <v>50</v>
      </c>
      <c r="B79" s="29">
        <v>1.2989999999999999</v>
      </c>
      <c r="C79" s="29">
        <v>1.6759999999999999</v>
      </c>
      <c r="D79" s="29">
        <v>2.0089999999999999</v>
      </c>
      <c r="E79" s="29">
        <v>2.403</v>
      </c>
      <c r="F79" s="29">
        <v>2.6779999999999999</v>
      </c>
      <c r="G79" s="30">
        <v>3.496</v>
      </c>
      <c r="H79" s="43"/>
    </row>
    <row r="80" spans="1:8">
      <c r="A80" s="41">
        <v>51</v>
      </c>
      <c r="B80" s="42">
        <f>+($B$79-$B$89)*($A$79-$A80)/($A$89-$A$79)+$B$79</f>
        <v>1.2987</v>
      </c>
      <c r="C80" s="42">
        <f>+($C$79-$C$89)*($A$79-$A80)/($A$89-$A$79)+$C$79</f>
        <v>1.6755</v>
      </c>
      <c r="D80" s="42">
        <f>+($D$79-$D$89)*($A$79-$A80)/($A$89-$A$79)+$D$79</f>
        <v>2.0080999999999998</v>
      </c>
      <c r="E80" s="42">
        <f>+($E$79-$E$89)*($A$79-$A80)/($A$89-$A$79)+$E$79</f>
        <v>2.4016999999999999</v>
      </c>
      <c r="F80" s="42">
        <f>+($F$79-$F$89)*($A$79-$A80)/($A$89-$A$79)+$F$79</f>
        <v>2.6762000000000001</v>
      </c>
      <c r="G80" s="42">
        <f>+($G$79-$G$89)*($A$79-$A80)/($A$89-$A$79)+$G$79</f>
        <v>3.4923999999999999</v>
      </c>
    </row>
    <row r="81" spans="1:7">
      <c r="A81" s="41">
        <v>52</v>
      </c>
      <c r="B81" s="42">
        <f t="shared" ref="B81:B88" si="12">+($B$79-$B$89)*($A$79-$A81)/($A$89-$A$79)+$B$79</f>
        <v>1.2984</v>
      </c>
      <c r="C81" s="42">
        <f t="shared" ref="C81:C88" si="13">+($C$79-$C$89)*($A$79-$A81)/($A$89-$A$79)+$C$79</f>
        <v>1.675</v>
      </c>
      <c r="D81" s="42">
        <f t="shared" ref="D81:D88" si="14">+($D$79-$D$89)*($A$79-$A81)/($A$89-$A$79)+$D$79</f>
        <v>2.0072000000000001</v>
      </c>
      <c r="E81" s="42">
        <f t="shared" ref="E81:E88" si="15">+($E$79-$E$89)*($A$79-$A81)/($A$89-$A$79)+$E$79</f>
        <v>2.4003999999999999</v>
      </c>
      <c r="F81" s="42">
        <f t="shared" ref="F81:F88" si="16">+($F$79-$F$89)*($A$79-$A81)/($A$89-$A$79)+$F$79</f>
        <v>2.6743999999999999</v>
      </c>
      <c r="G81" s="42">
        <f t="shared" ref="G81:G88" si="17">+($G$79-$G$89)*($A$79-$A81)/($A$89-$A$79)+$G$79</f>
        <v>3.4887999999999999</v>
      </c>
    </row>
    <row r="82" spans="1:7">
      <c r="A82" s="41">
        <v>53</v>
      </c>
      <c r="B82" s="42">
        <f t="shared" si="12"/>
        <v>1.2981</v>
      </c>
      <c r="C82" s="42">
        <f t="shared" si="13"/>
        <v>1.6744999999999999</v>
      </c>
      <c r="D82" s="42">
        <f t="shared" si="14"/>
        <v>2.0063</v>
      </c>
      <c r="E82" s="42">
        <f t="shared" si="15"/>
        <v>2.3991000000000002</v>
      </c>
      <c r="F82" s="42">
        <f t="shared" si="16"/>
        <v>2.6726000000000001</v>
      </c>
      <c r="G82" s="42">
        <f t="shared" si="17"/>
        <v>3.4851999999999999</v>
      </c>
    </row>
    <row r="83" spans="1:7">
      <c r="A83" s="41">
        <v>54</v>
      </c>
      <c r="B83" s="42">
        <f t="shared" si="12"/>
        <v>1.2978000000000001</v>
      </c>
      <c r="C83" s="42">
        <f t="shared" si="13"/>
        <v>1.6739999999999999</v>
      </c>
      <c r="D83" s="42">
        <f t="shared" si="14"/>
        <v>2.0053999999999998</v>
      </c>
      <c r="E83" s="42">
        <f t="shared" si="15"/>
        <v>2.3978000000000002</v>
      </c>
      <c r="F83" s="42">
        <f t="shared" si="16"/>
        <v>2.6707999999999998</v>
      </c>
      <c r="G83" s="42">
        <f t="shared" si="17"/>
        <v>3.4815999999999998</v>
      </c>
    </row>
    <row r="84" spans="1:7">
      <c r="A84" s="41">
        <v>55</v>
      </c>
      <c r="B84" s="42">
        <f t="shared" si="12"/>
        <v>1.2974999999999999</v>
      </c>
      <c r="C84" s="42">
        <f t="shared" si="13"/>
        <v>1.6735</v>
      </c>
      <c r="D84" s="42">
        <f t="shared" si="14"/>
        <v>2.0045000000000002</v>
      </c>
      <c r="E84" s="42">
        <f t="shared" si="15"/>
        <v>2.3965000000000001</v>
      </c>
      <c r="F84" s="42">
        <f t="shared" si="16"/>
        <v>2.669</v>
      </c>
      <c r="G84" s="42">
        <f t="shared" si="17"/>
        <v>3.4779999999999998</v>
      </c>
    </row>
    <row r="85" spans="1:7">
      <c r="A85" s="41">
        <v>56</v>
      </c>
      <c r="B85" s="42">
        <f t="shared" si="12"/>
        <v>1.2971999999999999</v>
      </c>
      <c r="C85" s="42">
        <f t="shared" si="13"/>
        <v>1.673</v>
      </c>
      <c r="D85" s="42">
        <f t="shared" si="14"/>
        <v>2.0036</v>
      </c>
      <c r="E85" s="42">
        <f t="shared" si="15"/>
        <v>2.3952</v>
      </c>
      <c r="F85" s="42">
        <f t="shared" si="16"/>
        <v>2.6672000000000002</v>
      </c>
      <c r="G85" s="42">
        <f t="shared" si="17"/>
        <v>3.4744000000000002</v>
      </c>
    </row>
    <row r="86" spans="1:7">
      <c r="A86" s="41">
        <v>57</v>
      </c>
      <c r="B86" s="42">
        <f t="shared" si="12"/>
        <v>1.2968999999999999</v>
      </c>
      <c r="C86" s="42">
        <f t="shared" si="13"/>
        <v>1.6725000000000001</v>
      </c>
      <c r="D86" s="42">
        <f t="shared" si="14"/>
        <v>2.0026999999999999</v>
      </c>
      <c r="E86" s="42">
        <f t="shared" si="15"/>
        <v>2.3938999999999999</v>
      </c>
      <c r="F86" s="42">
        <f t="shared" si="16"/>
        <v>2.6654</v>
      </c>
      <c r="G86" s="42">
        <f t="shared" si="17"/>
        <v>3.4708000000000001</v>
      </c>
    </row>
    <row r="87" spans="1:7">
      <c r="A87" s="41">
        <v>58</v>
      </c>
      <c r="B87" s="42">
        <f t="shared" si="12"/>
        <v>1.2966</v>
      </c>
      <c r="C87" s="42">
        <f t="shared" si="13"/>
        <v>1.6719999999999999</v>
      </c>
      <c r="D87" s="42">
        <f t="shared" si="14"/>
        <v>2.0017999999999998</v>
      </c>
      <c r="E87" s="42">
        <f t="shared" si="15"/>
        <v>2.3926000000000003</v>
      </c>
      <c r="F87" s="42">
        <f t="shared" si="16"/>
        <v>2.6636000000000002</v>
      </c>
      <c r="G87" s="42">
        <f t="shared" si="17"/>
        <v>3.4672000000000001</v>
      </c>
    </row>
    <row r="88" spans="1:7">
      <c r="A88" s="41">
        <v>59</v>
      </c>
      <c r="B88" s="42">
        <f t="shared" si="12"/>
        <v>1.2963</v>
      </c>
      <c r="C88" s="42">
        <f t="shared" si="13"/>
        <v>1.6715</v>
      </c>
      <c r="D88" s="42">
        <f t="shared" si="14"/>
        <v>2.0009000000000001</v>
      </c>
      <c r="E88" s="42">
        <f t="shared" si="15"/>
        <v>2.3913000000000002</v>
      </c>
      <c r="F88" s="42">
        <f t="shared" si="16"/>
        <v>2.6617999999999999</v>
      </c>
      <c r="G88" s="42">
        <f t="shared" si="17"/>
        <v>3.4636</v>
      </c>
    </row>
    <row r="89" spans="1:7">
      <c r="A89" s="8">
        <v>60</v>
      </c>
      <c r="B89" s="29">
        <v>1.296</v>
      </c>
      <c r="C89" s="29">
        <v>1.671</v>
      </c>
      <c r="D89" s="29">
        <v>2</v>
      </c>
      <c r="E89" s="29">
        <v>2.39</v>
      </c>
      <c r="F89" s="29">
        <v>2.66</v>
      </c>
      <c r="G89" s="30">
        <v>3.46</v>
      </c>
    </row>
    <row r="90" spans="1:7">
      <c r="A90" s="41">
        <v>61</v>
      </c>
      <c r="B90" s="42">
        <f>+($B$89-$B$99)*($A$89-$A90)/($A$99-$A$89)+$B$89</f>
        <v>1.2958000000000001</v>
      </c>
      <c r="C90" s="42">
        <f>+($C$89-$C$99)*($A$89-$A90)/($A$99-$A$89)+$C$89</f>
        <v>1.6706000000000001</v>
      </c>
      <c r="D90" s="42">
        <f>+($D$89-$D$99)*($A$89-$A90)/($A$99-$A$89)+$D$89</f>
        <v>1.9994000000000001</v>
      </c>
      <c r="E90" s="42">
        <f>+($E$89-$E$99)*($A$89-$A90)/($A$99-$A$89)+$E$89</f>
        <v>2.3891</v>
      </c>
      <c r="F90" s="42">
        <f>+($F$89-$F$99)*($A$89-$A90)/($A$99-$A$89)+$F$89</f>
        <v>2.6588000000000003</v>
      </c>
      <c r="G90" s="42">
        <f>+($G$89-$G$99)*($A$89-$A90)/($A$99-$A$89)+$G$89</f>
        <v>3.4575</v>
      </c>
    </row>
    <row r="91" spans="1:7">
      <c r="A91" s="41">
        <v>62</v>
      </c>
      <c r="B91" s="42">
        <f t="shared" ref="B91:B98" si="18">+($B$89-$B$99)*($A$89-$A91)/($A$99-$A$89)+$B$89</f>
        <v>1.2956000000000001</v>
      </c>
      <c r="C91" s="42">
        <f t="shared" ref="C91:C98" si="19">+($C$89-$C$99)*($A$89-$A91)/($A$99-$A$89)+$C$89</f>
        <v>1.6702000000000001</v>
      </c>
      <c r="D91" s="42">
        <f t="shared" ref="D91:D98" si="20">+($D$89-$D$99)*($A$89-$A91)/($A$99-$A$89)+$D$89</f>
        <v>1.9987999999999999</v>
      </c>
      <c r="E91" s="42">
        <f t="shared" ref="E91:E98" si="21">+($E$89-$E$99)*($A$89-$A91)/($A$99-$A$89)+$E$89</f>
        <v>2.3881999999999999</v>
      </c>
      <c r="F91" s="42">
        <f t="shared" ref="F91:F98" si="22">+($F$89-$F$99)*($A$89-$A91)/($A$99-$A$89)+$F$89</f>
        <v>2.6576</v>
      </c>
      <c r="G91" s="42">
        <f t="shared" ref="G91:G98" si="23">+($G$89-$G$99)*($A$89-$A91)/($A$99-$A$89)+$G$89</f>
        <v>3.4550000000000001</v>
      </c>
    </row>
    <row r="92" spans="1:7">
      <c r="A92" s="41">
        <v>63</v>
      </c>
      <c r="B92" s="42">
        <f t="shared" si="18"/>
        <v>1.2954000000000001</v>
      </c>
      <c r="C92" s="42">
        <f t="shared" si="19"/>
        <v>1.6698</v>
      </c>
      <c r="D92" s="42">
        <f t="shared" si="20"/>
        <v>1.9982</v>
      </c>
      <c r="E92" s="42">
        <f t="shared" si="21"/>
        <v>2.3873000000000002</v>
      </c>
      <c r="F92" s="42">
        <f t="shared" si="22"/>
        <v>2.6564000000000001</v>
      </c>
      <c r="G92" s="42">
        <f t="shared" si="23"/>
        <v>3.4525000000000001</v>
      </c>
    </row>
    <row r="93" spans="1:7">
      <c r="A93" s="41">
        <v>64</v>
      </c>
      <c r="B93" s="42">
        <f t="shared" si="18"/>
        <v>1.2952000000000001</v>
      </c>
      <c r="C93" s="42">
        <f t="shared" si="19"/>
        <v>1.6694</v>
      </c>
      <c r="D93" s="42">
        <f t="shared" si="20"/>
        <v>1.9976</v>
      </c>
      <c r="E93" s="42">
        <f t="shared" si="21"/>
        <v>2.3864000000000001</v>
      </c>
      <c r="F93" s="42">
        <f t="shared" si="22"/>
        <v>2.6552000000000002</v>
      </c>
      <c r="G93" s="42">
        <f t="shared" si="23"/>
        <v>3.45</v>
      </c>
    </row>
    <row r="94" spans="1:7">
      <c r="A94" s="41">
        <v>65</v>
      </c>
      <c r="B94" s="42">
        <f t="shared" si="18"/>
        <v>1.2949999999999999</v>
      </c>
      <c r="C94" s="42">
        <f t="shared" si="19"/>
        <v>1.669</v>
      </c>
      <c r="D94" s="42">
        <f t="shared" si="20"/>
        <v>1.9969999999999999</v>
      </c>
      <c r="E94" s="42">
        <f t="shared" si="21"/>
        <v>2.3855</v>
      </c>
      <c r="F94" s="42">
        <f t="shared" si="22"/>
        <v>2.6539999999999999</v>
      </c>
      <c r="G94" s="42">
        <f t="shared" si="23"/>
        <v>3.4474999999999998</v>
      </c>
    </row>
    <row r="95" spans="1:7">
      <c r="A95" s="41">
        <v>66</v>
      </c>
      <c r="B95" s="42">
        <f t="shared" si="18"/>
        <v>1.2948</v>
      </c>
      <c r="C95" s="42">
        <f t="shared" si="19"/>
        <v>1.6686000000000001</v>
      </c>
      <c r="D95" s="42">
        <f t="shared" si="20"/>
        <v>1.9964</v>
      </c>
      <c r="E95" s="42">
        <f t="shared" si="21"/>
        <v>2.3845999999999998</v>
      </c>
      <c r="F95" s="42">
        <f t="shared" si="22"/>
        <v>2.6528</v>
      </c>
      <c r="G95" s="42">
        <f t="shared" si="23"/>
        <v>3.4449999999999998</v>
      </c>
    </row>
    <row r="96" spans="1:7">
      <c r="A96" s="41">
        <v>67</v>
      </c>
      <c r="B96" s="42">
        <f t="shared" si="18"/>
        <v>1.2946</v>
      </c>
      <c r="C96" s="42">
        <f t="shared" si="19"/>
        <v>1.6682000000000001</v>
      </c>
      <c r="D96" s="42">
        <f t="shared" si="20"/>
        <v>1.9958</v>
      </c>
      <c r="E96" s="42">
        <f t="shared" si="21"/>
        <v>2.3836999999999997</v>
      </c>
      <c r="F96" s="42">
        <f t="shared" si="22"/>
        <v>2.6516000000000002</v>
      </c>
      <c r="G96" s="42">
        <f t="shared" si="23"/>
        <v>3.4424999999999999</v>
      </c>
    </row>
    <row r="97" spans="1:7">
      <c r="A97" s="41">
        <v>68</v>
      </c>
      <c r="B97" s="42">
        <f t="shared" si="18"/>
        <v>1.2944</v>
      </c>
      <c r="C97" s="42">
        <f t="shared" si="19"/>
        <v>1.6677999999999999</v>
      </c>
      <c r="D97" s="42">
        <f t="shared" si="20"/>
        <v>1.9952000000000001</v>
      </c>
      <c r="E97" s="42">
        <f t="shared" si="21"/>
        <v>2.3828</v>
      </c>
      <c r="F97" s="42">
        <f t="shared" si="22"/>
        <v>2.6504000000000003</v>
      </c>
      <c r="G97" s="42">
        <f t="shared" si="23"/>
        <v>3.44</v>
      </c>
    </row>
    <row r="98" spans="1:7">
      <c r="A98" s="41">
        <v>69</v>
      </c>
      <c r="B98" s="42">
        <f t="shared" si="18"/>
        <v>1.2942</v>
      </c>
      <c r="C98" s="42">
        <f t="shared" si="19"/>
        <v>1.6674</v>
      </c>
      <c r="D98" s="42">
        <f t="shared" si="20"/>
        <v>1.9945999999999999</v>
      </c>
      <c r="E98" s="42">
        <f t="shared" si="21"/>
        <v>2.3818999999999999</v>
      </c>
      <c r="F98" s="42">
        <f t="shared" si="22"/>
        <v>2.6492</v>
      </c>
      <c r="G98" s="42">
        <f t="shared" si="23"/>
        <v>3.4375</v>
      </c>
    </row>
    <row r="99" spans="1:7">
      <c r="A99" s="44">
        <v>70</v>
      </c>
      <c r="B99" s="45">
        <v>1.294</v>
      </c>
      <c r="C99" s="45">
        <v>1.667</v>
      </c>
      <c r="D99" s="45">
        <v>1.994</v>
      </c>
      <c r="E99" s="45">
        <v>2.3809999999999998</v>
      </c>
      <c r="F99" s="45">
        <v>2.6480000000000001</v>
      </c>
      <c r="G99" s="46">
        <v>3.4350000000000001</v>
      </c>
    </row>
    <row r="100" spans="1:7">
      <c r="A100" s="41">
        <v>71</v>
      </c>
      <c r="B100" s="42">
        <f>+($B$99-$B$109)*($A$99-$A100)/($A$109-$A$99)+$B$99</f>
        <v>1.2938000000000001</v>
      </c>
      <c r="C100" s="42">
        <f>+($C$99-$C$109)*($A$99-$A100)/($A$109-$A$99)+$C$99</f>
        <v>1.6667000000000001</v>
      </c>
      <c r="D100" s="42">
        <f>+($D$99-$D$109)*($A$99-$A100)/($A$109-$A$99)+$D$99</f>
        <v>1.9936</v>
      </c>
      <c r="E100" s="42">
        <f>+($E$99-$E$109)*($A$99-$A100)/($A$109-$A$99)+$E$99</f>
        <v>2.3802999999999996</v>
      </c>
      <c r="F100" s="42">
        <f>+($F$99-$F$109)*($A$99-$A100)/($A$109-$A$99)+$F$99</f>
        <v>2.6471</v>
      </c>
      <c r="G100" s="42">
        <f>+($G$99-$G$109)*($A$99-$A100)/($A$109-$A$99)+$G$99</f>
        <v>3.4331</v>
      </c>
    </row>
    <row r="101" spans="1:7">
      <c r="A101" s="41">
        <v>72</v>
      </c>
      <c r="B101" s="42">
        <f t="shared" ref="B101:B108" si="24">+($B$99-$B$109)*($A$99-$A101)/($A$109-$A$99)+$B$99</f>
        <v>1.2936000000000001</v>
      </c>
      <c r="C101" s="42">
        <f t="shared" ref="C101:C108" si="25">+($C$99-$C$109)*($A$99-$A101)/($A$109-$A$99)+$C$99</f>
        <v>1.6664000000000001</v>
      </c>
      <c r="D101" s="42">
        <f t="shared" ref="D101:D108" si="26">+($D$99-$D$109)*($A$99-$A101)/($A$109-$A$99)+$D$99</f>
        <v>1.9932000000000001</v>
      </c>
      <c r="E101" s="42">
        <f t="shared" ref="E101:E108" si="27">+($E$99-$E$109)*($A$99-$A101)/($A$109-$A$99)+$E$99</f>
        <v>2.3795999999999999</v>
      </c>
      <c r="F101" s="42">
        <f t="shared" ref="F101:F108" si="28">+($F$99-$F$109)*($A$99-$A101)/($A$109-$A$99)+$F$99</f>
        <v>2.6461999999999999</v>
      </c>
      <c r="G101" s="42">
        <f t="shared" ref="G101:G108" si="29">+($G$99-$G$109)*($A$99-$A101)/($A$109-$A$99)+$G$99</f>
        <v>3.4312</v>
      </c>
    </row>
    <row r="102" spans="1:7">
      <c r="A102" s="41">
        <v>73</v>
      </c>
      <c r="B102" s="42">
        <f t="shared" si="24"/>
        <v>1.2934000000000001</v>
      </c>
      <c r="C102" s="42">
        <f t="shared" si="25"/>
        <v>1.6660999999999999</v>
      </c>
      <c r="D102" s="42">
        <f t="shared" si="26"/>
        <v>1.9927999999999999</v>
      </c>
      <c r="E102" s="42">
        <f t="shared" si="27"/>
        <v>2.3788999999999998</v>
      </c>
      <c r="F102" s="42">
        <f t="shared" si="28"/>
        <v>2.6453000000000002</v>
      </c>
      <c r="G102" s="42">
        <f t="shared" si="29"/>
        <v>3.4293</v>
      </c>
    </row>
    <row r="103" spans="1:7">
      <c r="A103" s="41">
        <v>74</v>
      </c>
      <c r="B103" s="42">
        <f t="shared" si="24"/>
        <v>1.2932000000000001</v>
      </c>
      <c r="C103" s="42">
        <f t="shared" si="25"/>
        <v>1.6657999999999999</v>
      </c>
      <c r="D103" s="42">
        <f t="shared" si="26"/>
        <v>1.9923999999999999</v>
      </c>
      <c r="E103" s="42">
        <f t="shared" si="27"/>
        <v>2.3782000000000001</v>
      </c>
      <c r="F103" s="42">
        <f t="shared" si="28"/>
        <v>2.6444000000000001</v>
      </c>
      <c r="G103" s="42">
        <f t="shared" si="29"/>
        <v>3.4274</v>
      </c>
    </row>
    <row r="104" spans="1:7">
      <c r="A104" s="41">
        <v>75</v>
      </c>
      <c r="B104" s="42">
        <f t="shared" si="24"/>
        <v>1.2930000000000001</v>
      </c>
      <c r="C104" s="42">
        <f t="shared" si="25"/>
        <v>1.6655</v>
      </c>
      <c r="D104" s="42">
        <f t="shared" si="26"/>
        <v>1.992</v>
      </c>
      <c r="E104" s="42">
        <f t="shared" si="27"/>
        <v>2.3774999999999999</v>
      </c>
      <c r="F104" s="42">
        <f t="shared" si="28"/>
        <v>2.6435</v>
      </c>
      <c r="G104" s="42">
        <f t="shared" si="29"/>
        <v>3.4255</v>
      </c>
    </row>
    <row r="105" spans="1:7">
      <c r="A105" s="41">
        <v>76</v>
      </c>
      <c r="B105" s="42">
        <f t="shared" si="24"/>
        <v>1.2927999999999999</v>
      </c>
      <c r="C105" s="42">
        <f t="shared" si="25"/>
        <v>1.6652</v>
      </c>
      <c r="D105" s="42">
        <f t="shared" si="26"/>
        <v>1.9916</v>
      </c>
      <c r="E105" s="42">
        <f t="shared" si="27"/>
        <v>2.3767999999999998</v>
      </c>
      <c r="F105" s="42">
        <f t="shared" si="28"/>
        <v>2.6425999999999998</v>
      </c>
      <c r="G105" s="42">
        <f t="shared" si="29"/>
        <v>3.4236</v>
      </c>
    </row>
    <row r="106" spans="1:7">
      <c r="A106" s="41">
        <v>77</v>
      </c>
      <c r="B106" s="42">
        <f t="shared" si="24"/>
        <v>1.2926</v>
      </c>
      <c r="C106" s="42">
        <f t="shared" si="25"/>
        <v>1.6649</v>
      </c>
      <c r="D106" s="42">
        <f t="shared" si="26"/>
        <v>1.9912000000000001</v>
      </c>
      <c r="E106" s="42">
        <f t="shared" si="27"/>
        <v>2.3761000000000001</v>
      </c>
      <c r="F106" s="42">
        <f t="shared" si="28"/>
        <v>2.6416999999999997</v>
      </c>
      <c r="G106" s="42">
        <f t="shared" si="29"/>
        <v>3.4217</v>
      </c>
    </row>
    <row r="107" spans="1:7">
      <c r="A107" s="41">
        <v>78</v>
      </c>
      <c r="B107" s="42">
        <f t="shared" si="24"/>
        <v>1.2924</v>
      </c>
      <c r="C107" s="42">
        <f t="shared" si="25"/>
        <v>1.6645999999999999</v>
      </c>
      <c r="D107" s="42">
        <f t="shared" si="26"/>
        <v>1.9907999999999999</v>
      </c>
      <c r="E107" s="42">
        <f t="shared" si="27"/>
        <v>2.3754</v>
      </c>
      <c r="F107" s="42">
        <f t="shared" si="28"/>
        <v>2.6408</v>
      </c>
      <c r="G107" s="42">
        <f t="shared" si="29"/>
        <v>3.4198</v>
      </c>
    </row>
    <row r="108" spans="1:7">
      <c r="A108" s="41">
        <v>79</v>
      </c>
      <c r="B108" s="42">
        <f t="shared" si="24"/>
        <v>1.2922</v>
      </c>
      <c r="C108" s="42">
        <f t="shared" si="25"/>
        <v>1.6642999999999999</v>
      </c>
      <c r="D108" s="42">
        <f t="shared" si="26"/>
        <v>1.9903999999999999</v>
      </c>
      <c r="E108" s="42">
        <f t="shared" si="27"/>
        <v>2.3747000000000003</v>
      </c>
      <c r="F108" s="42">
        <f t="shared" si="28"/>
        <v>2.6398999999999999</v>
      </c>
      <c r="G108" s="42">
        <f t="shared" si="29"/>
        <v>3.4178999999999999</v>
      </c>
    </row>
    <row r="109" spans="1:7">
      <c r="A109" s="44">
        <v>80</v>
      </c>
      <c r="B109" s="45">
        <v>1.292</v>
      </c>
      <c r="C109" s="45">
        <v>1.6639999999999999</v>
      </c>
      <c r="D109" s="45">
        <v>1.99</v>
      </c>
      <c r="E109" s="45">
        <v>2.3740000000000001</v>
      </c>
      <c r="F109" s="45">
        <v>2.6389999999999998</v>
      </c>
      <c r="G109" s="46">
        <v>3.4159999999999999</v>
      </c>
    </row>
    <row r="110" spans="1:7">
      <c r="A110" s="41">
        <v>81</v>
      </c>
      <c r="B110" s="42">
        <f>+($B$109-$B$119)*($A$109-$A110)/($A$119-$A$109)+$B$109</f>
        <v>1.2919</v>
      </c>
      <c r="C110" s="42">
        <f>+($C$109-$C$119)*($A$109-$A110)/($A$119-$A$109)+$C$109</f>
        <v>1.6637999999999999</v>
      </c>
      <c r="D110" s="42">
        <f>+($D$109-$D$119)*($A$109-$A110)/($A$119-$A$109)+$D$109</f>
        <v>1.9897</v>
      </c>
      <c r="E110" s="42">
        <f>+($E$109-$E$119)*($A$109-$A110)/($A$119-$A$109)+$E$109</f>
        <v>2.3734000000000002</v>
      </c>
      <c r="F110" s="42">
        <f>+($F$109-$F$119)*($A$109-$A110)/($A$119-$A$109)+$F$109</f>
        <v>2.6382999999999996</v>
      </c>
      <c r="G110" s="42">
        <f>+($G$109-$G$119)*($A$109-$A110)/($A$119-$A$109)+$G$109</f>
        <v>3.4146000000000001</v>
      </c>
    </row>
    <row r="111" spans="1:7">
      <c r="A111" s="41">
        <v>82</v>
      </c>
      <c r="B111" s="42">
        <f t="shared" ref="B111:B118" si="30">+($B$109-$B$119)*($A$109-$A111)/($A$119-$A$109)+$B$109</f>
        <v>1.2918000000000001</v>
      </c>
      <c r="C111" s="42">
        <f t="shared" ref="C111:C118" si="31">+($C$109-$C$119)*($A$109-$A111)/($A$119-$A$109)+$C$109</f>
        <v>1.6636</v>
      </c>
      <c r="D111" s="42">
        <f t="shared" ref="D111:D118" si="32">+($D$109-$D$119)*($A$109-$A111)/($A$119-$A$109)+$D$109</f>
        <v>1.9894000000000001</v>
      </c>
      <c r="E111" s="42">
        <f t="shared" ref="E111:E118" si="33">+($E$109-$E$119)*($A$109-$A111)/($A$119-$A$109)+$E$109</f>
        <v>2.3728000000000002</v>
      </c>
      <c r="F111" s="42">
        <f t="shared" ref="F111:F118" si="34">+($F$109-$F$119)*($A$109-$A111)/($A$119-$A$109)+$F$109</f>
        <v>2.6375999999999999</v>
      </c>
      <c r="G111" s="42">
        <f t="shared" ref="G111:G118" si="35">+($G$109-$G$119)*($A$109-$A111)/($A$119-$A$109)+$G$109</f>
        <v>3.4131999999999998</v>
      </c>
    </row>
    <row r="112" spans="1:7">
      <c r="A112" s="41">
        <v>83</v>
      </c>
      <c r="B112" s="42">
        <f t="shared" si="30"/>
        <v>1.2917000000000001</v>
      </c>
      <c r="C112" s="42">
        <f t="shared" si="31"/>
        <v>1.6634</v>
      </c>
      <c r="D112" s="42">
        <f t="shared" si="32"/>
        <v>1.9891000000000001</v>
      </c>
      <c r="E112" s="42">
        <f t="shared" si="33"/>
        <v>2.3721999999999999</v>
      </c>
      <c r="F112" s="42">
        <f t="shared" si="34"/>
        <v>2.6368999999999998</v>
      </c>
      <c r="G112" s="42">
        <f t="shared" si="35"/>
        <v>3.4117999999999999</v>
      </c>
    </row>
    <row r="113" spans="1:7">
      <c r="A113" s="41">
        <v>84</v>
      </c>
      <c r="B113" s="42">
        <f t="shared" si="30"/>
        <v>1.2916000000000001</v>
      </c>
      <c r="C113" s="42">
        <f t="shared" si="31"/>
        <v>1.6632</v>
      </c>
      <c r="D113" s="42">
        <f t="shared" si="32"/>
        <v>1.9888000000000001</v>
      </c>
      <c r="E113" s="42">
        <f t="shared" si="33"/>
        <v>2.3715999999999999</v>
      </c>
      <c r="F113" s="42">
        <f t="shared" si="34"/>
        <v>2.6362000000000001</v>
      </c>
      <c r="G113" s="42">
        <f t="shared" si="35"/>
        <v>3.4104000000000001</v>
      </c>
    </row>
    <row r="114" spans="1:7">
      <c r="A114" s="41">
        <v>85</v>
      </c>
      <c r="B114" s="42">
        <f t="shared" si="30"/>
        <v>1.2915000000000001</v>
      </c>
      <c r="C114" s="42">
        <f t="shared" si="31"/>
        <v>1.6629999999999998</v>
      </c>
      <c r="D114" s="42">
        <f t="shared" si="32"/>
        <v>1.9885000000000002</v>
      </c>
      <c r="E114" s="42">
        <f t="shared" si="33"/>
        <v>2.371</v>
      </c>
      <c r="F114" s="42">
        <f t="shared" si="34"/>
        <v>2.6355</v>
      </c>
      <c r="G114" s="42">
        <f t="shared" si="35"/>
        <v>3.4089999999999998</v>
      </c>
    </row>
    <row r="115" spans="1:7">
      <c r="A115" s="41">
        <v>86</v>
      </c>
      <c r="B115" s="42">
        <f t="shared" si="30"/>
        <v>1.2913999999999999</v>
      </c>
      <c r="C115" s="42">
        <f t="shared" si="31"/>
        <v>1.6627999999999998</v>
      </c>
      <c r="D115" s="42">
        <f t="shared" si="32"/>
        <v>1.9882</v>
      </c>
      <c r="E115" s="42">
        <f t="shared" si="33"/>
        <v>2.3704000000000001</v>
      </c>
      <c r="F115" s="42">
        <f t="shared" si="34"/>
        <v>2.6347999999999998</v>
      </c>
      <c r="G115" s="42">
        <f t="shared" si="35"/>
        <v>3.4076</v>
      </c>
    </row>
    <row r="116" spans="1:7">
      <c r="A116" s="41">
        <v>87</v>
      </c>
      <c r="B116" s="42">
        <f t="shared" si="30"/>
        <v>1.2912999999999999</v>
      </c>
      <c r="C116" s="42">
        <f t="shared" si="31"/>
        <v>1.6625999999999999</v>
      </c>
      <c r="D116" s="42">
        <f t="shared" si="32"/>
        <v>1.9879</v>
      </c>
      <c r="E116" s="42">
        <f t="shared" si="33"/>
        <v>2.3698000000000001</v>
      </c>
      <c r="F116" s="42">
        <f t="shared" si="34"/>
        <v>2.6341000000000001</v>
      </c>
      <c r="G116" s="42">
        <f t="shared" si="35"/>
        <v>3.4062000000000001</v>
      </c>
    </row>
    <row r="117" spans="1:7">
      <c r="A117" s="41">
        <v>88</v>
      </c>
      <c r="B117" s="42">
        <f t="shared" si="30"/>
        <v>1.2911999999999999</v>
      </c>
      <c r="C117" s="42">
        <f t="shared" si="31"/>
        <v>1.6623999999999999</v>
      </c>
      <c r="D117" s="42">
        <f t="shared" si="32"/>
        <v>1.9876</v>
      </c>
      <c r="E117" s="42">
        <f t="shared" si="33"/>
        <v>2.3691999999999998</v>
      </c>
      <c r="F117" s="42">
        <f t="shared" si="34"/>
        <v>2.6334</v>
      </c>
      <c r="G117" s="42">
        <f t="shared" si="35"/>
        <v>3.4048000000000003</v>
      </c>
    </row>
    <row r="118" spans="1:7">
      <c r="A118" s="41">
        <v>89</v>
      </c>
      <c r="B118" s="42">
        <f t="shared" si="30"/>
        <v>1.2910999999999999</v>
      </c>
      <c r="C118" s="42">
        <f t="shared" si="31"/>
        <v>1.6621999999999999</v>
      </c>
      <c r="D118" s="42">
        <f t="shared" si="32"/>
        <v>1.9873000000000001</v>
      </c>
      <c r="E118" s="42">
        <f t="shared" si="33"/>
        <v>2.3685999999999998</v>
      </c>
      <c r="F118" s="42">
        <f t="shared" si="34"/>
        <v>2.6327000000000003</v>
      </c>
      <c r="G118" s="42">
        <f t="shared" si="35"/>
        <v>3.4034</v>
      </c>
    </row>
    <row r="119" spans="1:7">
      <c r="A119" s="44">
        <v>90</v>
      </c>
      <c r="B119" s="45">
        <v>1.2909999999999999</v>
      </c>
      <c r="C119" s="45">
        <v>1.6619999999999999</v>
      </c>
      <c r="D119" s="45">
        <v>1.9870000000000001</v>
      </c>
      <c r="E119" s="45">
        <v>2.3679999999999999</v>
      </c>
      <c r="F119" s="45">
        <v>2.6320000000000001</v>
      </c>
      <c r="G119" s="46">
        <v>3.4020000000000001</v>
      </c>
    </row>
    <row r="120" spans="1:7">
      <c r="A120" s="41">
        <v>91</v>
      </c>
      <c r="B120" s="42">
        <f>+($B$119-$B$129)*($A$119-$A120)/($A$129-$A$119)+$B$119</f>
        <v>1.2908999999999999</v>
      </c>
      <c r="C120" s="42">
        <f>+($C$119-$C$129)*($A$119-$A120)/($A$129-$A$119)+$C$119</f>
        <v>1.6617999999999999</v>
      </c>
      <c r="D120" s="42">
        <f>+($D$119-$D$129)*($A$119-$A120)/($A$129-$A$119)+$D$119</f>
        <v>1.9867000000000001</v>
      </c>
      <c r="E120" s="42">
        <f>+($E$119-$E$129)*($A$119-$A120)/($A$129-$A$119)+$E$119</f>
        <v>2.3675999999999999</v>
      </c>
      <c r="F120" s="42">
        <f>+($F$119-$F$129)*($A$119-$A120)/($A$129-$A$119)+$F$119</f>
        <v>2.6314000000000002</v>
      </c>
      <c r="G120" s="42">
        <f>+($G$119-$G$129)*($A$119-$A120)/($A$129-$A$119)+$G$119</f>
        <v>3.4008000000000003</v>
      </c>
    </row>
    <row r="121" spans="1:7">
      <c r="A121" s="41">
        <v>92</v>
      </c>
      <c r="B121" s="42">
        <f t="shared" ref="B121:B128" si="36">+($B$119-$B$129)*($A$119-$A121)/($A$129-$A$119)+$B$119</f>
        <v>1.2907999999999999</v>
      </c>
      <c r="C121" s="42">
        <f t="shared" ref="C121:C128" si="37">+($C$119-$C$129)*($A$119-$A121)/($A$129-$A$119)+$C$119</f>
        <v>1.6616</v>
      </c>
      <c r="D121" s="42">
        <f t="shared" ref="D121:D128" si="38">+($D$119-$D$129)*($A$119-$A121)/($A$129-$A$119)+$D$119</f>
        <v>1.9864000000000002</v>
      </c>
      <c r="E121" s="42">
        <f t="shared" ref="E121:E128" si="39">+($E$119-$E$129)*($A$119-$A121)/($A$129-$A$119)+$E$119</f>
        <v>2.3672</v>
      </c>
      <c r="F121" s="42">
        <f t="shared" ref="F121:F128" si="40">+($F$119-$F$129)*($A$119-$A121)/($A$129-$A$119)+$F$119</f>
        <v>2.6308000000000002</v>
      </c>
      <c r="G121" s="42">
        <f t="shared" ref="G121:G128" si="41">+($G$119-$G$129)*($A$119-$A121)/($A$129-$A$119)+$G$119</f>
        <v>3.3996</v>
      </c>
    </row>
    <row r="122" spans="1:7">
      <c r="A122" s="41">
        <v>93</v>
      </c>
      <c r="B122" s="42">
        <f t="shared" si="36"/>
        <v>1.2907</v>
      </c>
      <c r="C122" s="42">
        <f t="shared" si="37"/>
        <v>1.6614</v>
      </c>
      <c r="D122" s="42">
        <f t="shared" si="38"/>
        <v>1.9861</v>
      </c>
      <c r="E122" s="42">
        <f t="shared" si="39"/>
        <v>2.3668</v>
      </c>
      <c r="F122" s="42">
        <f t="shared" si="40"/>
        <v>2.6301999999999999</v>
      </c>
      <c r="G122" s="42">
        <f t="shared" si="41"/>
        <v>3.3984000000000001</v>
      </c>
    </row>
    <row r="123" spans="1:7">
      <c r="A123" s="41">
        <v>94</v>
      </c>
      <c r="B123" s="42">
        <f t="shared" si="36"/>
        <v>1.2906</v>
      </c>
      <c r="C123" s="42">
        <f t="shared" si="37"/>
        <v>1.6612</v>
      </c>
      <c r="D123" s="42">
        <f t="shared" si="38"/>
        <v>1.9858</v>
      </c>
      <c r="E123" s="42">
        <f t="shared" si="39"/>
        <v>2.3664000000000001</v>
      </c>
      <c r="F123" s="42">
        <f t="shared" si="40"/>
        <v>2.6295999999999999</v>
      </c>
      <c r="G123" s="42">
        <f t="shared" si="41"/>
        <v>3.3972000000000002</v>
      </c>
    </row>
    <row r="124" spans="1:7">
      <c r="A124" s="41">
        <v>95</v>
      </c>
      <c r="B124" s="42">
        <f t="shared" si="36"/>
        <v>1.2905</v>
      </c>
      <c r="C124" s="42">
        <f t="shared" si="37"/>
        <v>1.661</v>
      </c>
      <c r="D124" s="42">
        <f t="shared" si="38"/>
        <v>1.9855</v>
      </c>
      <c r="E124" s="42">
        <f t="shared" si="39"/>
        <v>2.3659999999999997</v>
      </c>
      <c r="F124" s="42">
        <f t="shared" si="40"/>
        <v>2.629</v>
      </c>
      <c r="G124" s="42">
        <f t="shared" si="41"/>
        <v>3.3959999999999999</v>
      </c>
    </row>
    <row r="125" spans="1:7">
      <c r="A125" s="41">
        <v>96</v>
      </c>
      <c r="B125" s="42">
        <f t="shared" si="36"/>
        <v>1.2904</v>
      </c>
      <c r="C125" s="42">
        <f t="shared" si="37"/>
        <v>1.6607999999999998</v>
      </c>
      <c r="D125" s="42">
        <f t="shared" si="38"/>
        <v>1.9852000000000001</v>
      </c>
      <c r="E125" s="42">
        <f t="shared" si="39"/>
        <v>2.3655999999999997</v>
      </c>
      <c r="F125" s="42">
        <f t="shared" si="40"/>
        <v>2.6284000000000001</v>
      </c>
      <c r="G125" s="42">
        <f t="shared" si="41"/>
        <v>3.3948</v>
      </c>
    </row>
    <row r="126" spans="1:7">
      <c r="A126" s="41">
        <v>97</v>
      </c>
      <c r="B126" s="42">
        <f t="shared" si="36"/>
        <v>1.2903</v>
      </c>
      <c r="C126" s="42">
        <f t="shared" si="37"/>
        <v>1.6605999999999999</v>
      </c>
      <c r="D126" s="42">
        <f t="shared" si="38"/>
        <v>1.9849000000000001</v>
      </c>
      <c r="E126" s="42">
        <f t="shared" si="39"/>
        <v>2.3651999999999997</v>
      </c>
      <c r="F126" s="42">
        <f t="shared" si="40"/>
        <v>2.6278000000000001</v>
      </c>
      <c r="G126" s="42">
        <f t="shared" si="41"/>
        <v>3.3936000000000002</v>
      </c>
    </row>
    <row r="127" spans="1:7">
      <c r="A127" s="41">
        <v>98</v>
      </c>
      <c r="B127" s="42">
        <f t="shared" si="36"/>
        <v>1.2902</v>
      </c>
      <c r="C127" s="42">
        <f t="shared" si="37"/>
        <v>1.6603999999999999</v>
      </c>
      <c r="D127" s="42">
        <f t="shared" si="38"/>
        <v>1.9845999999999999</v>
      </c>
      <c r="E127" s="42">
        <f t="shared" si="39"/>
        <v>2.3647999999999998</v>
      </c>
      <c r="F127" s="42">
        <f t="shared" si="40"/>
        <v>2.6271999999999998</v>
      </c>
      <c r="G127" s="42">
        <f t="shared" si="41"/>
        <v>3.3924000000000003</v>
      </c>
    </row>
    <row r="128" spans="1:7">
      <c r="A128" s="41">
        <v>99</v>
      </c>
      <c r="B128" s="42">
        <f t="shared" si="36"/>
        <v>1.2901</v>
      </c>
      <c r="C128" s="42">
        <f t="shared" si="37"/>
        <v>1.6601999999999999</v>
      </c>
      <c r="D128" s="42">
        <f t="shared" si="38"/>
        <v>1.9843</v>
      </c>
      <c r="E128" s="42">
        <f t="shared" si="39"/>
        <v>2.3643999999999998</v>
      </c>
      <c r="F128" s="42">
        <f t="shared" si="40"/>
        <v>2.6265999999999998</v>
      </c>
      <c r="G128" s="42">
        <f t="shared" si="41"/>
        <v>3.3912</v>
      </c>
    </row>
    <row r="129" spans="1:7" ht="15" thickBot="1">
      <c r="A129" s="19">
        <v>100</v>
      </c>
      <c r="B129" s="38">
        <v>1.29</v>
      </c>
      <c r="C129" s="38">
        <v>1.66</v>
      </c>
      <c r="D129" s="38">
        <v>1.984</v>
      </c>
      <c r="E129" s="38">
        <v>2.3639999999999999</v>
      </c>
      <c r="F129" s="38">
        <v>2.6259999999999999</v>
      </c>
      <c r="G129" s="47">
        <v>3.39</v>
      </c>
    </row>
  </sheetData>
  <mergeCells count="5">
    <mergeCell ref="A1:K1"/>
    <mergeCell ref="M1:W1"/>
    <mergeCell ref="A15:K15"/>
    <mergeCell ref="A28:G28"/>
    <mergeCell ref="I28:K28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8"/>
  <sheetViews>
    <sheetView workbookViewId="0">
      <selection activeCell="B7" sqref="B7"/>
    </sheetView>
  </sheetViews>
  <sheetFormatPr defaultColWidth="11.5546875" defaultRowHeight="14.4"/>
  <cols>
    <col min="1" max="1" width="20.5546875" customWidth="1"/>
    <col min="2" max="2" width="16.77734375" customWidth="1"/>
    <col min="3" max="3" width="16" customWidth="1"/>
    <col min="4" max="4" width="16.5546875" customWidth="1"/>
  </cols>
  <sheetData>
    <row r="1" spans="1:9" ht="23.4" customHeight="1" thickBot="1">
      <c r="A1" s="48" t="s">
        <v>9</v>
      </c>
      <c r="B1" s="48" t="s">
        <v>10</v>
      </c>
      <c r="C1" s="414" t="s">
        <v>11</v>
      </c>
      <c r="D1" s="415"/>
      <c r="F1" s="49" t="s">
        <v>12</v>
      </c>
      <c r="G1" s="49" t="s">
        <v>13</v>
      </c>
      <c r="H1" s="50" t="s">
        <v>14</v>
      </c>
      <c r="I1" s="50" t="s">
        <v>15</v>
      </c>
    </row>
    <row r="2" spans="1:9" ht="16.2" thickBot="1">
      <c r="A2" s="51">
        <v>5</v>
      </c>
      <c r="B2" s="52">
        <v>46.170197717933711</v>
      </c>
      <c r="C2" s="52">
        <v>34.895859414887987</v>
      </c>
      <c r="D2" s="53">
        <v>57.444536020979434</v>
      </c>
      <c r="F2" s="49">
        <v>0.8</v>
      </c>
      <c r="G2" s="49">
        <f t="shared" ref="G2:G8" si="0">-LN(-LN(F2))</f>
        <v>1.4999399867595158</v>
      </c>
      <c r="H2" s="50">
        <v>2.6300773837558569</v>
      </c>
      <c r="I2" s="50">
        <f>+SQRT(1+1.13*H2+1.1*POWER(H2,2))</f>
        <v>3.4030905354754486</v>
      </c>
    </row>
    <row r="3" spans="1:9" ht="16.2" thickBot="1">
      <c r="A3" s="51">
        <v>10</v>
      </c>
      <c r="B3" s="52">
        <v>52.321434852742897</v>
      </c>
      <c r="C3" s="52">
        <v>41.047096549697173</v>
      </c>
      <c r="D3" s="53">
        <v>63.595773155788621</v>
      </c>
      <c r="F3" s="49">
        <v>0.9</v>
      </c>
      <c r="G3" s="49">
        <f t="shared" si="0"/>
        <v>2.2503673273124454</v>
      </c>
      <c r="H3" s="50">
        <v>2.6300773837558569</v>
      </c>
      <c r="I3" s="50">
        <f>+SQRT(1+1.13*H3+1.1*POWER(H3,2))</f>
        <v>3.4030905354754486</v>
      </c>
    </row>
    <row r="4" spans="1:9" ht="16.2" thickBot="1">
      <c r="A4" s="51">
        <v>20</v>
      </c>
      <c r="B4" s="52">
        <v>58.221849194728165</v>
      </c>
      <c r="C4" s="52">
        <v>46.947510891682441</v>
      </c>
      <c r="D4" s="53">
        <v>69.496187497773889</v>
      </c>
      <c r="F4" s="49">
        <v>0.95</v>
      </c>
      <c r="G4" s="49">
        <f t="shared" si="0"/>
        <v>2.9701952490421637</v>
      </c>
      <c r="H4" s="50">
        <v>2.6300773837558569</v>
      </c>
      <c r="I4" s="50">
        <f>+SQRT(1+1.13*H4+1.1*POWER(H4,2))</f>
        <v>3.4030905354754486</v>
      </c>
    </row>
    <row r="5" spans="1:9" ht="16.2" thickBot="1">
      <c r="A5" s="51">
        <v>50</v>
      </c>
      <c r="B5" s="52">
        <v>65.859330330046944</v>
      </c>
      <c r="C5" s="52">
        <v>54.584992027001221</v>
      </c>
      <c r="D5" s="53">
        <v>77.133668633092668</v>
      </c>
      <c r="F5" s="49">
        <v>0.98</v>
      </c>
      <c r="G5" s="49">
        <f t="shared" si="0"/>
        <v>3.9019386579358333</v>
      </c>
      <c r="H5" s="50">
        <v>2.6300773837558569</v>
      </c>
      <c r="I5" s="50">
        <f>+SQRT(1+1.13*H5+1.1*POWER(H5,2))</f>
        <v>3.4030905354754486</v>
      </c>
    </row>
    <row r="6" spans="1:9" ht="16.2" thickBot="1">
      <c r="A6" s="51">
        <v>100</v>
      </c>
      <c r="B6" s="52">
        <v>71.582547684847611</v>
      </c>
      <c r="C6" s="52">
        <v>60.308209381801888</v>
      </c>
      <c r="D6" s="53">
        <v>82.856885987893335</v>
      </c>
      <c r="F6" s="49">
        <v>0.99</v>
      </c>
      <c r="G6" s="49">
        <f t="shared" si="0"/>
        <v>4.6001492267765789</v>
      </c>
      <c r="H6" s="50">
        <v>2.6300773837558569</v>
      </c>
      <c r="I6" s="50">
        <f>+SQRT(1+1.13*H6+1.1*POWER(H6,2))</f>
        <v>3.4030905354754486</v>
      </c>
    </row>
    <row r="7" spans="1:9" ht="16.2" thickBot="1">
      <c r="A7" s="51">
        <v>1000</v>
      </c>
      <c r="B7" s="52">
        <v>90.493845785388629</v>
      </c>
      <c r="C7" s="52">
        <v>79.219507482342905</v>
      </c>
      <c r="D7" s="53">
        <v>101.76818408843435</v>
      </c>
      <c r="F7" s="49">
        <v>0.999</v>
      </c>
      <c r="G7" s="50">
        <f t="shared" si="0"/>
        <v>6.9072550705237159</v>
      </c>
      <c r="H7" s="50">
        <v>2.6300773837558569</v>
      </c>
      <c r="I7" s="50">
        <f>+SQRT(1+1.13*H7+1.1*POWER(H7,2))</f>
        <v>3.4030905354754486</v>
      </c>
    </row>
    <row r="8" spans="1:9" ht="16.2" thickBot="1">
      <c r="A8" s="54">
        <v>10000</v>
      </c>
      <c r="B8" s="55">
        <v>639.21755535179193</v>
      </c>
      <c r="C8" s="55">
        <v>528.64721568002983</v>
      </c>
      <c r="D8" s="56">
        <v>749.78789502355403</v>
      </c>
      <c r="F8" s="49">
        <v>0.99990000000000001</v>
      </c>
      <c r="G8" s="50">
        <f t="shared" si="0"/>
        <v>9.2102903698928351</v>
      </c>
      <c r="H8" s="50">
        <v>3.3686593703558447</v>
      </c>
      <c r="I8" s="50">
        <f t="shared" ref="I8" si="1">+SQRT(1+1.13*H8+1.1*POWER(H8,2))</f>
        <v>4.1580329047924769</v>
      </c>
    </row>
  </sheetData>
  <mergeCells count="1">
    <mergeCell ref="C1:D1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5536"/>
  <sheetViews>
    <sheetView workbookViewId="0">
      <selection activeCell="L29" sqref="L29"/>
    </sheetView>
  </sheetViews>
  <sheetFormatPr defaultColWidth="11.44140625" defaultRowHeight="14.4"/>
  <cols>
    <col min="1" max="1" width="11.44140625" style="142"/>
    <col min="2" max="5" width="11.44140625" style="144"/>
    <col min="6" max="6" width="11.44140625" style="9"/>
    <col min="7" max="7" width="11.44140625" style="32"/>
    <col min="12" max="13" width="11.44140625" style="67"/>
    <col min="14" max="14" width="15.88671875" style="67" customWidth="1"/>
    <col min="15" max="16" width="11.44140625" style="67"/>
  </cols>
  <sheetData>
    <row r="1" spans="1:22" s="131" customFormat="1" ht="15" thickBot="1">
      <c r="A1" s="128" t="s">
        <v>52</v>
      </c>
      <c r="B1" s="129" t="s">
        <v>53</v>
      </c>
      <c r="C1" s="129" t="s">
        <v>54</v>
      </c>
      <c r="D1" s="129" t="s">
        <v>55</v>
      </c>
      <c r="E1" s="129" t="s">
        <v>56</v>
      </c>
      <c r="F1" s="129" t="s">
        <v>57</v>
      </c>
      <c r="G1" s="130" t="s">
        <v>58</v>
      </c>
      <c r="L1" s="132" t="s">
        <v>59</v>
      </c>
      <c r="M1" s="132" t="s">
        <v>60</v>
      </c>
      <c r="N1" s="132" t="s">
        <v>61</v>
      </c>
      <c r="O1" s="132"/>
      <c r="P1" s="132"/>
    </row>
    <row r="2" spans="1:22" ht="15" thickBot="1">
      <c r="A2" s="133">
        <v>1</v>
      </c>
      <c r="B2" s="134">
        <v>8.1999999999999993</v>
      </c>
      <c r="C2" s="134">
        <v>0.19999999999999998</v>
      </c>
      <c r="D2" s="134">
        <v>-0.4758849953271107</v>
      </c>
      <c r="E2" s="134">
        <v>29.974401876140664</v>
      </c>
      <c r="F2" s="135">
        <v>9</v>
      </c>
      <c r="G2" s="136">
        <v>7.8048780487805017E-2</v>
      </c>
      <c r="I2" s="400" t="s">
        <v>62</v>
      </c>
      <c r="J2" s="401"/>
      <c r="L2" s="67">
        <f>IF(E2="","",EXP(-EXP(-(E2-J$11)/J$10)))</f>
        <v>0.2</v>
      </c>
      <c r="M2" s="67">
        <f>IF(L2="","",L2*J$3)</f>
        <v>8.2000000000000011</v>
      </c>
      <c r="N2" s="67">
        <f>IF(L2="","",POWER(F2-M2,2) / M2)</f>
        <v>7.804878048780467E-2</v>
      </c>
      <c r="V2">
        <v>-0.84000000000000008</v>
      </c>
    </row>
    <row r="3" spans="1:22">
      <c r="A3" s="133">
        <v>2</v>
      </c>
      <c r="B3" s="134">
        <v>8.1999999999999993</v>
      </c>
      <c r="C3" s="134">
        <v>0.39999999999999997</v>
      </c>
      <c r="D3" s="134">
        <v>8.7421571790755048E-2</v>
      </c>
      <c r="E3" s="134">
        <v>34.591813964810292</v>
      </c>
      <c r="F3" s="135">
        <v>5</v>
      </c>
      <c r="G3" s="136">
        <v>1.2487804878048776</v>
      </c>
      <c r="I3" s="24" t="s">
        <v>2</v>
      </c>
      <c r="J3" s="86">
        <v>41</v>
      </c>
      <c r="L3" s="67">
        <f t="shared" ref="L3:L66" si="0">IF(E3="","",EXP(-EXP(-(E3-J$11)/J$10)))</f>
        <v>0.39999999999999986</v>
      </c>
      <c r="M3" s="67">
        <f>IF(L3="","",(L3-L2)*J$3)</f>
        <v>8.199999999999994</v>
      </c>
      <c r="N3" s="67">
        <f t="shared" ref="N3:N66" si="1">IF(L3="","",POWER(F3-M3,2) / M3)</f>
        <v>1.2487804878048743</v>
      </c>
      <c r="V3">
        <v>-0.25</v>
      </c>
    </row>
    <row r="4" spans="1:22">
      <c r="A4" s="133">
        <v>3</v>
      </c>
      <c r="B4" s="134">
        <v>8.1999999999999993</v>
      </c>
      <c r="C4" s="134">
        <v>0.6</v>
      </c>
      <c r="D4" s="134">
        <v>0.67172699209212194</v>
      </c>
      <c r="E4" s="134">
        <v>39.38135321158105</v>
      </c>
      <c r="F4" s="135">
        <v>10</v>
      </c>
      <c r="G4" s="136">
        <v>0.39512195121951255</v>
      </c>
      <c r="I4" s="8" t="s">
        <v>63</v>
      </c>
      <c r="J4" s="10">
        <f>+INT(J3/10) + 1</f>
        <v>5</v>
      </c>
      <c r="L4" s="67">
        <f t="shared" si="0"/>
        <v>0.60000000000000009</v>
      </c>
      <c r="M4" s="67">
        <f t="shared" ref="M4:M67" si="2">IF(L4="","",(L4-L3)*J$3)</f>
        <v>8.2000000000000099</v>
      </c>
      <c r="N4" s="67">
        <f t="shared" si="1"/>
        <v>0.39512195121950733</v>
      </c>
      <c r="V4">
        <v>0.25</v>
      </c>
    </row>
    <row r="5" spans="1:22" ht="15" thickBot="1">
      <c r="A5" s="133">
        <v>4</v>
      </c>
      <c r="B5" s="134">
        <v>8.1999999999999993</v>
      </c>
      <c r="C5" s="134">
        <v>0.79999999999999993</v>
      </c>
      <c r="D5" s="134">
        <v>1.4999399867595151</v>
      </c>
      <c r="E5" s="134">
        <v>46.170197717933704</v>
      </c>
      <c r="F5" s="135">
        <v>9</v>
      </c>
      <c r="G5" s="136">
        <v>7.8048780487805017E-2</v>
      </c>
      <c r="I5" s="19" t="s">
        <v>53</v>
      </c>
      <c r="J5" s="137">
        <f>+IF(J3="","",IF(J4="","",J3/J4))</f>
        <v>8.1999999999999993</v>
      </c>
      <c r="L5" s="67">
        <f t="shared" si="0"/>
        <v>0.79999999999999982</v>
      </c>
      <c r="M5" s="67">
        <f t="shared" si="2"/>
        <v>8.1999999999999886</v>
      </c>
      <c r="N5" s="67">
        <f t="shared" si="1"/>
        <v>7.8048780487807209E-2</v>
      </c>
      <c r="V5">
        <v>0.84000000000000008</v>
      </c>
    </row>
    <row r="6" spans="1:22" ht="15" thickBot="1">
      <c r="A6" s="133">
        <v>5</v>
      </c>
      <c r="B6" s="134">
        <v>8.1999999999999993</v>
      </c>
      <c r="C6" s="134">
        <v>1</v>
      </c>
      <c r="D6" s="134"/>
      <c r="E6" s="134"/>
      <c r="F6" s="135">
        <v>8</v>
      </c>
      <c r="G6" s="136">
        <v>4.878048780487771E-3</v>
      </c>
      <c r="L6" s="67" t="str">
        <f t="shared" si="0"/>
        <v/>
      </c>
      <c r="M6" s="67" t="str">
        <f t="shared" si="2"/>
        <v/>
      </c>
      <c r="N6" s="67" t="str">
        <f t="shared" si="1"/>
        <v/>
      </c>
    </row>
    <row r="7" spans="1:22" ht="15" customHeight="1">
      <c r="A7" s="133"/>
      <c r="B7" s="134"/>
      <c r="C7" s="134"/>
      <c r="D7" s="134"/>
      <c r="E7" s="134"/>
      <c r="F7" s="135"/>
      <c r="G7" s="136"/>
      <c r="I7" s="138" t="s">
        <v>64</v>
      </c>
      <c r="J7" s="139">
        <v>1.8048780487804879</v>
      </c>
      <c r="L7" s="67" t="str">
        <f t="shared" si="0"/>
        <v/>
      </c>
      <c r="M7" s="67" t="str">
        <f t="shared" si="2"/>
        <v/>
      </c>
      <c r="N7" s="67" t="str">
        <f t="shared" si="1"/>
        <v/>
      </c>
    </row>
    <row r="8" spans="1:22" ht="15.75" customHeight="1" thickBot="1">
      <c r="A8" s="133"/>
      <c r="B8" s="134"/>
      <c r="C8" s="134"/>
      <c r="D8" s="134"/>
      <c r="E8" s="134"/>
      <c r="F8" s="135"/>
      <c r="G8" s="136"/>
      <c r="H8" s="140"/>
      <c r="I8" s="141" t="s">
        <v>65</v>
      </c>
      <c r="J8" s="137">
        <v>9.4877300000000009</v>
      </c>
      <c r="L8" s="67" t="str">
        <f t="shared" si="0"/>
        <v/>
      </c>
      <c r="M8" s="67" t="str">
        <f t="shared" si="2"/>
        <v/>
      </c>
      <c r="N8" s="67" t="str">
        <f t="shared" si="1"/>
        <v/>
      </c>
    </row>
    <row r="9" spans="1:22">
      <c r="A9" s="133"/>
      <c r="B9" s="134"/>
      <c r="C9" s="134"/>
      <c r="D9" s="134"/>
      <c r="E9" s="134"/>
      <c r="F9" s="135"/>
      <c r="G9" s="136"/>
      <c r="H9" s="140"/>
      <c r="L9" s="67" t="str">
        <f t="shared" si="0"/>
        <v/>
      </c>
      <c r="M9" s="67" t="str">
        <f t="shared" si="2"/>
        <v/>
      </c>
      <c r="N9" s="67" t="str">
        <f t="shared" si="1"/>
        <v/>
      </c>
    </row>
    <row r="10" spans="1:22">
      <c r="A10" s="133"/>
      <c r="B10" s="134"/>
      <c r="C10" s="134"/>
      <c r="D10" s="134"/>
      <c r="E10" s="134"/>
      <c r="F10" s="135"/>
      <c r="G10" s="136"/>
      <c r="I10" t="s">
        <v>39</v>
      </c>
      <c r="J10">
        <v>8.1969789777073352</v>
      </c>
      <c r="L10" s="67" t="str">
        <f t="shared" si="0"/>
        <v/>
      </c>
      <c r="M10" s="67" t="str">
        <f t="shared" si="2"/>
        <v/>
      </c>
      <c r="N10" s="67" t="str">
        <f t="shared" si="1"/>
        <v/>
      </c>
    </row>
    <row r="11" spans="1:22">
      <c r="A11" s="133"/>
      <c r="B11" s="134"/>
      <c r="C11" s="134"/>
      <c r="D11" s="134"/>
      <c r="E11" s="134"/>
      <c r="F11" s="135"/>
      <c r="G11" s="136"/>
      <c r="I11" t="s">
        <v>81</v>
      </c>
      <c r="J11">
        <v>33.875221178643343</v>
      </c>
      <c r="L11" s="67" t="str">
        <f t="shared" si="0"/>
        <v/>
      </c>
      <c r="M11" s="67" t="str">
        <f t="shared" si="2"/>
        <v/>
      </c>
      <c r="N11" s="67" t="str">
        <f t="shared" si="1"/>
        <v/>
      </c>
    </row>
    <row r="12" spans="1:22">
      <c r="A12" s="133"/>
      <c r="B12" s="134"/>
      <c r="C12" s="134"/>
      <c r="D12" s="134"/>
      <c r="E12" s="134"/>
      <c r="F12" s="135"/>
      <c r="G12" s="136"/>
      <c r="L12" s="67" t="str">
        <f t="shared" si="0"/>
        <v/>
      </c>
      <c r="M12" s="67" t="str">
        <f t="shared" si="2"/>
        <v/>
      </c>
      <c r="N12" s="67" t="str">
        <f t="shared" si="1"/>
        <v/>
      </c>
    </row>
    <row r="13" spans="1:22" ht="15" thickBot="1">
      <c r="A13" s="133"/>
      <c r="B13" s="134"/>
      <c r="C13" s="134"/>
      <c r="D13" s="134"/>
      <c r="E13" s="134"/>
      <c r="F13" s="135"/>
      <c r="G13" s="136"/>
      <c r="L13" s="67" t="str">
        <f t="shared" si="0"/>
        <v/>
      </c>
      <c r="M13" s="67" t="str">
        <f t="shared" si="2"/>
        <v/>
      </c>
      <c r="N13" s="67" t="str">
        <f t="shared" si="1"/>
        <v/>
      </c>
    </row>
    <row r="14" spans="1:22" ht="15" customHeight="1">
      <c r="A14" s="133"/>
      <c r="B14" s="134"/>
      <c r="C14" s="134"/>
      <c r="D14" s="134"/>
      <c r="E14" s="134"/>
      <c r="F14" s="135"/>
      <c r="G14" s="136"/>
      <c r="I14" s="138" t="s">
        <v>64</v>
      </c>
      <c r="J14" s="139">
        <f>SUM(N:N)</f>
        <v>1.7999999999999936</v>
      </c>
      <c r="L14" s="67" t="str">
        <f t="shared" si="0"/>
        <v/>
      </c>
      <c r="M14" s="67" t="str">
        <f t="shared" si="2"/>
        <v/>
      </c>
      <c r="N14" s="67" t="str">
        <f t="shared" si="1"/>
        <v/>
      </c>
    </row>
    <row r="15" spans="1:22">
      <c r="A15" s="133"/>
      <c r="B15" s="134"/>
      <c r="C15" s="134"/>
      <c r="D15" s="134"/>
      <c r="E15" s="134"/>
      <c r="F15" s="135"/>
      <c r="G15" s="136"/>
      <c r="L15" s="67" t="str">
        <f t="shared" si="0"/>
        <v/>
      </c>
      <c r="M15" s="67" t="str">
        <f t="shared" si="2"/>
        <v/>
      </c>
      <c r="N15" s="67" t="str">
        <f t="shared" si="1"/>
        <v/>
      </c>
    </row>
    <row r="16" spans="1:22">
      <c r="A16" s="133"/>
      <c r="B16" s="134"/>
      <c r="C16" s="134"/>
      <c r="D16" s="134"/>
      <c r="E16" s="134"/>
      <c r="F16" s="135"/>
      <c r="G16" s="136"/>
      <c r="L16" s="67" t="str">
        <f t="shared" si="0"/>
        <v/>
      </c>
      <c r="M16" s="67" t="str">
        <f t="shared" si="2"/>
        <v/>
      </c>
      <c r="N16" s="67" t="str">
        <f t="shared" si="1"/>
        <v/>
      </c>
    </row>
    <row r="17" spans="1:14">
      <c r="A17" s="133"/>
      <c r="B17" s="134"/>
      <c r="C17" s="134"/>
      <c r="D17" s="134"/>
      <c r="E17" s="134"/>
      <c r="F17" s="135"/>
      <c r="G17" s="136"/>
      <c r="L17" s="67" t="str">
        <f t="shared" si="0"/>
        <v/>
      </c>
      <c r="M17" s="67" t="str">
        <f t="shared" si="2"/>
        <v/>
      </c>
      <c r="N17" s="67" t="str">
        <f t="shared" si="1"/>
        <v/>
      </c>
    </row>
    <row r="18" spans="1:14">
      <c r="A18" s="133"/>
      <c r="B18" s="134"/>
      <c r="C18" s="134"/>
      <c r="D18" s="134"/>
      <c r="E18" s="134"/>
      <c r="F18" s="135"/>
      <c r="G18" s="136"/>
      <c r="L18" s="67" t="str">
        <f t="shared" si="0"/>
        <v/>
      </c>
      <c r="M18" s="67" t="str">
        <f t="shared" si="2"/>
        <v/>
      </c>
      <c r="N18" s="67" t="str">
        <f t="shared" si="1"/>
        <v/>
      </c>
    </row>
    <row r="19" spans="1:14">
      <c r="A19" s="133"/>
      <c r="B19" s="134"/>
      <c r="C19" s="134"/>
      <c r="D19" s="134"/>
      <c r="E19" s="134"/>
      <c r="F19" s="135"/>
      <c r="G19" s="136"/>
      <c r="L19" s="67" t="str">
        <f t="shared" si="0"/>
        <v/>
      </c>
      <c r="M19" s="67" t="str">
        <f t="shared" si="2"/>
        <v/>
      </c>
      <c r="N19" s="67" t="str">
        <f t="shared" si="1"/>
        <v/>
      </c>
    </row>
    <row r="20" spans="1:14">
      <c r="A20" s="133"/>
      <c r="B20" s="134"/>
      <c r="C20" s="134"/>
      <c r="D20" s="134"/>
      <c r="E20" s="134"/>
      <c r="F20" s="135"/>
      <c r="G20" s="136"/>
      <c r="L20" s="67" t="str">
        <f t="shared" si="0"/>
        <v/>
      </c>
      <c r="M20" s="67" t="str">
        <f t="shared" si="2"/>
        <v/>
      </c>
      <c r="N20" s="67" t="str">
        <f t="shared" si="1"/>
        <v/>
      </c>
    </row>
    <row r="21" spans="1:14">
      <c r="A21" s="133"/>
      <c r="B21" s="134"/>
      <c r="C21" s="134"/>
      <c r="D21" s="134"/>
      <c r="E21" s="134"/>
      <c r="F21" s="135"/>
      <c r="G21" s="136"/>
      <c r="L21" s="67" t="str">
        <f t="shared" si="0"/>
        <v/>
      </c>
      <c r="M21" s="67" t="str">
        <f t="shared" si="2"/>
        <v/>
      </c>
      <c r="N21" s="67" t="str">
        <f t="shared" si="1"/>
        <v/>
      </c>
    </row>
    <row r="22" spans="1:14">
      <c r="A22" s="133"/>
      <c r="B22" s="134"/>
      <c r="C22" s="134"/>
      <c r="D22" s="134"/>
      <c r="E22" s="134"/>
      <c r="F22" s="135"/>
      <c r="G22" s="136"/>
      <c r="L22" s="67" t="str">
        <f t="shared" si="0"/>
        <v/>
      </c>
      <c r="M22" s="67" t="str">
        <f t="shared" si="2"/>
        <v/>
      </c>
      <c r="N22" s="67" t="str">
        <f t="shared" si="1"/>
        <v/>
      </c>
    </row>
    <row r="23" spans="1:14">
      <c r="A23" s="133"/>
      <c r="B23" s="134"/>
      <c r="C23" s="134"/>
      <c r="D23" s="134"/>
      <c r="E23" s="134"/>
      <c r="F23" s="135"/>
      <c r="G23" s="136"/>
      <c r="L23" s="67" t="str">
        <f t="shared" si="0"/>
        <v/>
      </c>
      <c r="M23" s="67" t="str">
        <f t="shared" si="2"/>
        <v/>
      </c>
      <c r="N23" s="67" t="str">
        <f t="shared" si="1"/>
        <v/>
      </c>
    </row>
    <row r="24" spans="1:14">
      <c r="A24" s="133"/>
      <c r="B24" s="134"/>
      <c r="C24" s="134"/>
      <c r="D24" s="134"/>
      <c r="E24" s="134"/>
      <c r="F24" s="135"/>
      <c r="G24" s="136"/>
      <c r="L24" s="67" t="str">
        <f t="shared" si="0"/>
        <v/>
      </c>
      <c r="M24" s="67" t="str">
        <f t="shared" si="2"/>
        <v/>
      </c>
      <c r="N24" s="67" t="str">
        <f t="shared" si="1"/>
        <v/>
      </c>
    </row>
    <row r="25" spans="1:14">
      <c r="A25" s="133"/>
      <c r="B25" s="134"/>
      <c r="C25" s="134"/>
      <c r="D25" s="134"/>
      <c r="E25" s="134"/>
      <c r="F25" s="135"/>
      <c r="G25" s="136"/>
      <c r="K25" t="s">
        <v>67</v>
      </c>
      <c r="L25" s="67" t="str">
        <f t="shared" si="0"/>
        <v/>
      </c>
      <c r="M25" s="67" t="str">
        <f t="shared" si="2"/>
        <v/>
      </c>
      <c r="N25" s="67" t="str">
        <f t="shared" si="1"/>
        <v/>
      </c>
    </row>
    <row r="26" spans="1:14">
      <c r="A26" s="133"/>
      <c r="B26" s="134"/>
      <c r="C26" s="134"/>
      <c r="D26" s="134"/>
      <c r="E26" s="134"/>
      <c r="F26" s="135"/>
      <c r="G26" s="136"/>
      <c r="L26" s="67" t="str">
        <f t="shared" si="0"/>
        <v/>
      </c>
      <c r="M26" s="67" t="str">
        <f t="shared" si="2"/>
        <v/>
      </c>
      <c r="N26" s="67" t="str">
        <f t="shared" si="1"/>
        <v/>
      </c>
    </row>
    <row r="27" spans="1:14">
      <c r="A27" s="133"/>
      <c r="B27" s="134"/>
      <c r="C27" s="134"/>
      <c r="D27" s="134"/>
      <c r="E27" s="134"/>
      <c r="F27" s="135"/>
      <c r="G27" s="136"/>
      <c r="L27" s="67" t="str">
        <f t="shared" si="0"/>
        <v/>
      </c>
      <c r="M27" s="67" t="str">
        <f t="shared" si="2"/>
        <v/>
      </c>
      <c r="N27" s="67" t="str">
        <f t="shared" si="1"/>
        <v/>
      </c>
    </row>
    <row r="28" spans="1:14">
      <c r="A28" s="133"/>
      <c r="B28" s="134"/>
      <c r="C28" s="134"/>
      <c r="D28" s="134"/>
      <c r="E28" s="134"/>
      <c r="F28" s="135"/>
      <c r="G28" s="136"/>
      <c r="L28" s="67" t="str">
        <f t="shared" si="0"/>
        <v/>
      </c>
      <c r="M28" s="67" t="str">
        <f t="shared" si="2"/>
        <v/>
      </c>
      <c r="N28" s="67" t="str">
        <f t="shared" si="1"/>
        <v/>
      </c>
    </row>
    <row r="29" spans="1:14">
      <c r="A29" s="133"/>
      <c r="B29" s="134"/>
      <c r="C29" s="134"/>
      <c r="D29" s="134"/>
      <c r="E29" s="134"/>
      <c r="F29" s="135"/>
      <c r="G29" s="136"/>
      <c r="L29" s="67" t="str">
        <f t="shared" si="0"/>
        <v/>
      </c>
      <c r="M29" s="67" t="str">
        <f t="shared" si="2"/>
        <v/>
      </c>
      <c r="N29" s="67" t="str">
        <f t="shared" si="1"/>
        <v/>
      </c>
    </row>
    <row r="30" spans="1:14">
      <c r="A30" s="133"/>
      <c r="B30" s="134"/>
      <c r="C30" s="134"/>
      <c r="D30" s="134"/>
      <c r="E30" s="134"/>
      <c r="F30" s="135"/>
      <c r="G30" s="136"/>
      <c r="L30" s="67" t="str">
        <f t="shared" si="0"/>
        <v/>
      </c>
      <c r="M30" s="67" t="str">
        <f t="shared" si="2"/>
        <v/>
      </c>
      <c r="N30" s="67" t="str">
        <f t="shared" si="1"/>
        <v/>
      </c>
    </row>
    <row r="31" spans="1:14">
      <c r="A31" s="133"/>
      <c r="B31" s="134"/>
      <c r="C31" s="134"/>
      <c r="D31" s="134"/>
      <c r="E31" s="134"/>
      <c r="F31" s="135"/>
      <c r="G31" s="136"/>
      <c r="L31" s="67" t="str">
        <f t="shared" si="0"/>
        <v/>
      </c>
      <c r="M31" s="67" t="str">
        <f t="shared" si="2"/>
        <v/>
      </c>
      <c r="N31" s="67" t="str">
        <f t="shared" si="1"/>
        <v/>
      </c>
    </row>
    <row r="32" spans="1:14">
      <c r="A32" s="133"/>
      <c r="B32" s="134"/>
      <c r="C32" s="134"/>
      <c r="D32" s="134"/>
      <c r="E32" s="134"/>
      <c r="F32" s="135"/>
      <c r="G32" s="136"/>
      <c r="L32" s="67" t="str">
        <f t="shared" si="0"/>
        <v/>
      </c>
      <c r="M32" s="67" t="str">
        <f t="shared" si="2"/>
        <v/>
      </c>
      <c r="N32" s="67" t="str">
        <f t="shared" si="1"/>
        <v/>
      </c>
    </row>
    <row r="33" spans="1:14">
      <c r="A33" s="133"/>
      <c r="B33" s="134"/>
      <c r="C33" s="134"/>
      <c r="D33" s="134"/>
      <c r="E33" s="134"/>
      <c r="F33" s="135"/>
      <c r="G33" s="136"/>
      <c r="L33" s="67" t="str">
        <f t="shared" si="0"/>
        <v/>
      </c>
      <c r="M33" s="67" t="str">
        <f t="shared" si="2"/>
        <v/>
      </c>
      <c r="N33" s="67" t="str">
        <f t="shared" si="1"/>
        <v/>
      </c>
    </row>
    <row r="34" spans="1:14">
      <c r="A34" s="133"/>
      <c r="B34" s="134"/>
      <c r="C34" s="134"/>
      <c r="D34" s="134"/>
      <c r="E34" s="134"/>
      <c r="F34" s="135"/>
      <c r="G34" s="136"/>
      <c r="L34" s="67" t="str">
        <f t="shared" si="0"/>
        <v/>
      </c>
      <c r="M34" s="67" t="str">
        <f t="shared" si="2"/>
        <v/>
      </c>
      <c r="N34" s="67" t="str">
        <f t="shared" si="1"/>
        <v/>
      </c>
    </row>
    <row r="35" spans="1:14">
      <c r="A35" s="133"/>
      <c r="B35" s="134"/>
      <c r="C35" s="134"/>
      <c r="D35" s="134"/>
      <c r="E35" s="134"/>
      <c r="F35" s="135"/>
      <c r="G35" s="136"/>
      <c r="L35" s="67" t="str">
        <f t="shared" si="0"/>
        <v/>
      </c>
      <c r="M35" s="67" t="str">
        <f t="shared" si="2"/>
        <v/>
      </c>
      <c r="N35" s="67" t="str">
        <f t="shared" si="1"/>
        <v/>
      </c>
    </row>
    <row r="36" spans="1:14">
      <c r="A36" s="133"/>
      <c r="B36" s="134"/>
      <c r="C36" s="134"/>
      <c r="D36" s="134"/>
      <c r="E36" s="134"/>
      <c r="F36" s="135"/>
      <c r="G36" s="136"/>
      <c r="L36" s="67" t="str">
        <f t="shared" si="0"/>
        <v/>
      </c>
      <c r="M36" s="67" t="str">
        <f t="shared" si="2"/>
        <v/>
      </c>
      <c r="N36" s="67" t="str">
        <f t="shared" si="1"/>
        <v/>
      </c>
    </row>
    <row r="37" spans="1:14">
      <c r="A37" s="133"/>
      <c r="B37" s="134"/>
      <c r="C37" s="134"/>
      <c r="D37" s="134"/>
      <c r="E37" s="134"/>
      <c r="F37" s="135"/>
      <c r="G37" s="136"/>
      <c r="L37" s="67" t="str">
        <f t="shared" si="0"/>
        <v/>
      </c>
      <c r="M37" s="67" t="str">
        <f t="shared" si="2"/>
        <v/>
      </c>
      <c r="N37" s="67" t="str">
        <f t="shared" si="1"/>
        <v/>
      </c>
    </row>
    <row r="38" spans="1:14">
      <c r="A38" s="133"/>
      <c r="B38" s="134"/>
      <c r="C38" s="134"/>
      <c r="D38" s="134"/>
      <c r="E38" s="134"/>
      <c r="F38" s="135"/>
      <c r="G38" s="136"/>
      <c r="L38" s="67" t="str">
        <f t="shared" si="0"/>
        <v/>
      </c>
      <c r="M38" s="67" t="str">
        <f t="shared" si="2"/>
        <v/>
      </c>
      <c r="N38" s="67" t="str">
        <f t="shared" si="1"/>
        <v/>
      </c>
    </row>
    <row r="39" spans="1:14">
      <c r="A39" s="133"/>
      <c r="B39" s="134"/>
      <c r="C39" s="134"/>
      <c r="D39" s="134"/>
      <c r="E39" s="134"/>
      <c r="F39" s="135"/>
      <c r="G39" s="136"/>
      <c r="L39" s="67" t="str">
        <f t="shared" si="0"/>
        <v/>
      </c>
      <c r="M39" s="67" t="str">
        <f t="shared" si="2"/>
        <v/>
      </c>
      <c r="N39" s="67" t="str">
        <f t="shared" si="1"/>
        <v/>
      </c>
    </row>
    <row r="40" spans="1:14">
      <c r="A40" s="133"/>
      <c r="B40" s="134"/>
      <c r="C40" s="134"/>
      <c r="D40" s="134"/>
      <c r="E40" s="134"/>
      <c r="F40" s="135"/>
      <c r="G40" s="136"/>
      <c r="L40" s="67" t="str">
        <f t="shared" si="0"/>
        <v/>
      </c>
      <c r="M40" s="67" t="str">
        <f t="shared" si="2"/>
        <v/>
      </c>
      <c r="N40" s="67" t="str">
        <f t="shared" si="1"/>
        <v/>
      </c>
    </row>
    <row r="41" spans="1:14">
      <c r="A41" s="133"/>
      <c r="B41" s="134"/>
      <c r="C41" s="134"/>
      <c r="D41" s="134"/>
      <c r="E41" s="134"/>
      <c r="F41" s="135"/>
      <c r="G41" s="136"/>
      <c r="L41" s="67" t="str">
        <f t="shared" si="0"/>
        <v/>
      </c>
      <c r="M41" s="67" t="str">
        <f t="shared" si="2"/>
        <v/>
      </c>
      <c r="N41" s="67" t="str">
        <f t="shared" si="1"/>
        <v/>
      </c>
    </row>
    <row r="42" spans="1:14">
      <c r="A42" s="133"/>
      <c r="B42" s="134"/>
      <c r="C42" s="134"/>
      <c r="D42" s="134"/>
      <c r="E42" s="134"/>
      <c r="F42" s="135"/>
      <c r="G42" s="136"/>
      <c r="L42" s="67" t="str">
        <f t="shared" si="0"/>
        <v/>
      </c>
      <c r="M42" s="67" t="str">
        <f t="shared" si="2"/>
        <v/>
      </c>
      <c r="N42" s="67" t="str">
        <f t="shared" si="1"/>
        <v/>
      </c>
    </row>
    <row r="43" spans="1:14">
      <c r="A43" s="133"/>
      <c r="B43" s="134"/>
      <c r="C43" s="134"/>
      <c r="D43" s="134"/>
      <c r="E43" s="134"/>
      <c r="F43" s="135"/>
      <c r="G43" s="136"/>
      <c r="L43" s="67" t="str">
        <f t="shared" si="0"/>
        <v/>
      </c>
      <c r="M43" s="67" t="str">
        <f t="shared" si="2"/>
        <v/>
      </c>
      <c r="N43" s="67" t="str">
        <f t="shared" si="1"/>
        <v/>
      </c>
    </row>
    <row r="44" spans="1:14">
      <c r="A44" s="133"/>
      <c r="B44" s="134"/>
      <c r="C44" s="134"/>
      <c r="D44" s="134"/>
      <c r="E44" s="134"/>
      <c r="F44" s="135"/>
      <c r="G44" s="136"/>
      <c r="L44" s="67" t="str">
        <f t="shared" si="0"/>
        <v/>
      </c>
      <c r="M44" s="67" t="str">
        <f t="shared" si="2"/>
        <v/>
      </c>
      <c r="N44" s="67" t="str">
        <f t="shared" si="1"/>
        <v/>
      </c>
    </row>
    <row r="45" spans="1:14">
      <c r="A45" s="133"/>
      <c r="B45" s="134"/>
      <c r="C45" s="134"/>
      <c r="D45" s="134"/>
      <c r="E45" s="134"/>
      <c r="F45" s="135"/>
      <c r="G45" s="136"/>
      <c r="L45" s="67" t="str">
        <f t="shared" si="0"/>
        <v/>
      </c>
      <c r="M45" s="67" t="str">
        <f t="shared" si="2"/>
        <v/>
      </c>
      <c r="N45" s="67" t="str">
        <f t="shared" si="1"/>
        <v/>
      </c>
    </row>
    <row r="46" spans="1:14">
      <c r="A46" s="133"/>
      <c r="B46" s="134"/>
      <c r="C46" s="134"/>
      <c r="D46" s="134"/>
      <c r="E46" s="134"/>
      <c r="F46" s="135"/>
      <c r="G46" s="136"/>
      <c r="L46" s="67" t="str">
        <f t="shared" si="0"/>
        <v/>
      </c>
      <c r="M46" s="67" t="str">
        <f t="shared" si="2"/>
        <v/>
      </c>
      <c r="N46" s="67" t="str">
        <f t="shared" si="1"/>
        <v/>
      </c>
    </row>
    <row r="47" spans="1:14">
      <c r="A47" s="133"/>
      <c r="B47" s="134"/>
      <c r="C47" s="134"/>
      <c r="D47" s="134"/>
      <c r="E47" s="134"/>
      <c r="F47" s="135"/>
      <c r="G47" s="136"/>
      <c r="L47" s="67" t="str">
        <f t="shared" si="0"/>
        <v/>
      </c>
      <c r="M47" s="67" t="str">
        <f t="shared" si="2"/>
        <v/>
      </c>
      <c r="N47" s="67" t="str">
        <f t="shared" si="1"/>
        <v/>
      </c>
    </row>
    <row r="48" spans="1:14">
      <c r="A48" s="133"/>
      <c r="B48" s="134"/>
      <c r="C48" s="134"/>
      <c r="D48" s="134"/>
      <c r="E48" s="134"/>
      <c r="F48" s="135"/>
      <c r="G48" s="136"/>
      <c r="L48" s="67" t="str">
        <f t="shared" si="0"/>
        <v/>
      </c>
      <c r="M48" s="67" t="str">
        <f t="shared" si="2"/>
        <v/>
      </c>
      <c r="N48" s="67" t="str">
        <f t="shared" si="1"/>
        <v/>
      </c>
    </row>
    <row r="49" spans="1:14">
      <c r="A49" s="133"/>
      <c r="B49" s="134"/>
      <c r="C49" s="134"/>
      <c r="D49" s="134"/>
      <c r="E49" s="134"/>
      <c r="F49" s="135"/>
      <c r="G49" s="136"/>
      <c r="L49" s="67" t="str">
        <f t="shared" si="0"/>
        <v/>
      </c>
      <c r="M49" s="67" t="str">
        <f t="shared" si="2"/>
        <v/>
      </c>
      <c r="N49" s="67" t="str">
        <f t="shared" si="1"/>
        <v/>
      </c>
    </row>
    <row r="50" spans="1:14">
      <c r="A50" s="133"/>
      <c r="B50" s="134"/>
      <c r="C50" s="134"/>
      <c r="D50" s="134"/>
      <c r="E50" s="134"/>
      <c r="F50" s="135"/>
      <c r="G50" s="136"/>
      <c r="L50" s="67" t="str">
        <f t="shared" si="0"/>
        <v/>
      </c>
      <c r="M50" s="67" t="str">
        <f t="shared" si="2"/>
        <v/>
      </c>
      <c r="N50" s="67" t="str">
        <f t="shared" si="1"/>
        <v/>
      </c>
    </row>
    <row r="51" spans="1:14">
      <c r="A51" s="133"/>
      <c r="B51" s="134"/>
      <c r="C51" s="134"/>
      <c r="D51" s="134"/>
      <c r="E51" s="134"/>
      <c r="F51" s="135"/>
      <c r="G51" s="136"/>
      <c r="L51" s="67" t="str">
        <f t="shared" si="0"/>
        <v/>
      </c>
      <c r="M51" s="67" t="str">
        <f t="shared" si="2"/>
        <v/>
      </c>
      <c r="N51" s="67" t="str">
        <f t="shared" si="1"/>
        <v/>
      </c>
    </row>
    <row r="52" spans="1:14">
      <c r="A52" s="133"/>
      <c r="B52" s="134"/>
      <c r="C52" s="134"/>
      <c r="D52" s="134"/>
      <c r="E52" s="134"/>
      <c r="F52" s="135"/>
      <c r="G52" s="136"/>
      <c r="L52" s="67" t="str">
        <f t="shared" si="0"/>
        <v/>
      </c>
      <c r="M52" s="67" t="str">
        <f t="shared" si="2"/>
        <v/>
      </c>
      <c r="N52" s="67" t="str">
        <f t="shared" si="1"/>
        <v/>
      </c>
    </row>
    <row r="53" spans="1:14">
      <c r="A53" s="133"/>
      <c r="B53" s="134"/>
      <c r="C53" s="134"/>
      <c r="D53" s="134"/>
      <c r="E53" s="134"/>
      <c r="F53" s="135"/>
      <c r="G53" s="136"/>
      <c r="L53" s="67" t="str">
        <f t="shared" si="0"/>
        <v/>
      </c>
      <c r="M53" s="67" t="str">
        <f t="shared" si="2"/>
        <v/>
      </c>
      <c r="N53" s="67" t="str">
        <f t="shared" si="1"/>
        <v/>
      </c>
    </row>
    <row r="54" spans="1:14">
      <c r="A54" s="133"/>
      <c r="B54" s="134"/>
      <c r="C54" s="134"/>
      <c r="D54" s="134"/>
      <c r="E54" s="134"/>
      <c r="F54" s="135"/>
      <c r="G54" s="136"/>
      <c r="L54" s="67" t="str">
        <f t="shared" si="0"/>
        <v/>
      </c>
      <c r="M54" s="67" t="str">
        <f t="shared" si="2"/>
        <v/>
      </c>
      <c r="N54" s="67" t="str">
        <f t="shared" si="1"/>
        <v/>
      </c>
    </row>
    <row r="55" spans="1:14">
      <c r="A55" s="133"/>
      <c r="B55" s="134"/>
      <c r="C55" s="134"/>
      <c r="D55" s="134"/>
      <c r="E55" s="134"/>
      <c r="F55" s="135"/>
      <c r="G55" s="136"/>
      <c r="L55" s="67" t="str">
        <f t="shared" si="0"/>
        <v/>
      </c>
      <c r="M55" s="67" t="str">
        <f t="shared" si="2"/>
        <v/>
      </c>
      <c r="N55" s="67" t="str">
        <f t="shared" si="1"/>
        <v/>
      </c>
    </row>
    <row r="56" spans="1:14">
      <c r="A56" s="133"/>
      <c r="B56" s="134"/>
      <c r="C56" s="134"/>
      <c r="D56" s="134"/>
      <c r="E56" s="134"/>
      <c r="F56" s="135"/>
      <c r="G56" s="136"/>
      <c r="L56" s="67" t="str">
        <f t="shared" si="0"/>
        <v/>
      </c>
      <c r="M56" s="67" t="str">
        <f t="shared" si="2"/>
        <v/>
      </c>
      <c r="N56" s="67" t="str">
        <f t="shared" si="1"/>
        <v/>
      </c>
    </row>
    <row r="57" spans="1:14">
      <c r="A57" s="133"/>
      <c r="B57" s="134"/>
      <c r="C57" s="134"/>
      <c r="D57" s="134"/>
      <c r="E57" s="134"/>
      <c r="F57" s="135"/>
      <c r="G57" s="136"/>
      <c r="L57" s="67" t="str">
        <f t="shared" si="0"/>
        <v/>
      </c>
      <c r="M57" s="67" t="str">
        <f t="shared" si="2"/>
        <v/>
      </c>
      <c r="N57" s="67" t="str">
        <f t="shared" si="1"/>
        <v/>
      </c>
    </row>
    <row r="58" spans="1:14">
      <c r="A58" s="133"/>
      <c r="B58" s="134"/>
      <c r="C58" s="134"/>
      <c r="D58" s="134"/>
      <c r="E58" s="134"/>
      <c r="F58" s="135"/>
      <c r="G58" s="136"/>
      <c r="L58" s="67" t="str">
        <f t="shared" si="0"/>
        <v/>
      </c>
      <c r="M58" s="67" t="str">
        <f t="shared" si="2"/>
        <v/>
      </c>
      <c r="N58" s="67" t="str">
        <f t="shared" si="1"/>
        <v/>
      </c>
    </row>
    <row r="59" spans="1:14">
      <c r="A59" s="133"/>
      <c r="B59" s="134"/>
      <c r="C59" s="134"/>
      <c r="D59" s="134"/>
      <c r="E59" s="134"/>
      <c r="F59" s="135"/>
      <c r="G59" s="136"/>
      <c r="L59" s="67" t="str">
        <f t="shared" si="0"/>
        <v/>
      </c>
      <c r="M59" s="67" t="str">
        <f t="shared" si="2"/>
        <v/>
      </c>
      <c r="N59" s="67" t="str">
        <f t="shared" si="1"/>
        <v/>
      </c>
    </row>
    <row r="60" spans="1:14">
      <c r="A60" s="133"/>
      <c r="B60" s="134"/>
      <c r="C60" s="134"/>
      <c r="D60" s="134"/>
      <c r="E60" s="134"/>
      <c r="F60" s="135"/>
      <c r="G60" s="136"/>
      <c r="L60" s="67" t="str">
        <f t="shared" si="0"/>
        <v/>
      </c>
      <c r="M60" s="67" t="str">
        <f t="shared" si="2"/>
        <v/>
      </c>
      <c r="N60" s="67" t="str">
        <f t="shared" si="1"/>
        <v/>
      </c>
    </row>
    <row r="61" spans="1:14">
      <c r="A61" s="133"/>
      <c r="B61" s="134"/>
      <c r="C61" s="134"/>
      <c r="D61" s="134"/>
      <c r="E61" s="134"/>
      <c r="F61" s="135"/>
      <c r="G61" s="136"/>
      <c r="L61" s="67" t="str">
        <f t="shared" si="0"/>
        <v/>
      </c>
      <c r="M61" s="67" t="str">
        <f t="shared" si="2"/>
        <v/>
      </c>
      <c r="N61" s="67" t="str">
        <f t="shared" si="1"/>
        <v/>
      </c>
    </row>
    <row r="62" spans="1:14">
      <c r="A62" s="133"/>
      <c r="B62" s="134"/>
      <c r="C62" s="134"/>
      <c r="D62" s="134"/>
      <c r="E62" s="134"/>
      <c r="F62" s="135"/>
      <c r="G62" s="136"/>
      <c r="L62" s="67" t="str">
        <f t="shared" si="0"/>
        <v/>
      </c>
      <c r="M62" s="67" t="str">
        <f t="shared" si="2"/>
        <v/>
      </c>
      <c r="N62" s="67" t="str">
        <f t="shared" si="1"/>
        <v/>
      </c>
    </row>
    <row r="63" spans="1:14">
      <c r="A63" s="133"/>
      <c r="B63" s="134"/>
      <c r="C63" s="134"/>
      <c r="D63" s="134"/>
      <c r="E63" s="134"/>
      <c r="F63" s="135"/>
      <c r="G63" s="136"/>
      <c r="L63" s="67" t="str">
        <f t="shared" si="0"/>
        <v/>
      </c>
      <c r="M63" s="67" t="str">
        <f t="shared" si="2"/>
        <v/>
      </c>
      <c r="N63" s="67" t="str">
        <f t="shared" si="1"/>
        <v/>
      </c>
    </row>
    <row r="64" spans="1:14">
      <c r="A64" s="133"/>
      <c r="B64" s="134"/>
      <c r="C64" s="134"/>
      <c r="D64" s="134"/>
      <c r="E64" s="134"/>
      <c r="F64" s="135"/>
      <c r="G64" s="136"/>
      <c r="L64" s="67" t="str">
        <f t="shared" si="0"/>
        <v/>
      </c>
      <c r="M64" s="67" t="str">
        <f t="shared" si="2"/>
        <v/>
      </c>
      <c r="N64" s="67" t="str">
        <f t="shared" si="1"/>
        <v/>
      </c>
    </row>
    <row r="65" spans="1:14">
      <c r="A65" s="133"/>
      <c r="B65" s="134"/>
      <c r="C65" s="134"/>
      <c r="D65" s="134"/>
      <c r="E65" s="134"/>
      <c r="F65" s="135"/>
      <c r="G65" s="136"/>
      <c r="L65" s="67" t="str">
        <f t="shared" si="0"/>
        <v/>
      </c>
      <c r="M65" s="67" t="str">
        <f t="shared" si="2"/>
        <v/>
      </c>
      <c r="N65" s="67" t="str">
        <f t="shared" si="1"/>
        <v/>
      </c>
    </row>
    <row r="66" spans="1:14">
      <c r="A66" s="133"/>
      <c r="B66" s="134"/>
      <c r="C66" s="134"/>
      <c r="D66" s="134"/>
      <c r="E66" s="134"/>
      <c r="F66" s="135"/>
      <c r="G66" s="136"/>
      <c r="L66" s="67" t="str">
        <f t="shared" si="0"/>
        <v/>
      </c>
      <c r="M66" s="67" t="str">
        <f t="shared" si="2"/>
        <v/>
      </c>
      <c r="N66" s="67" t="str">
        <f t="shared" si="1"/>
        <v/>
      </c>
    </row>
    <row r="67" spans="1:14">
      <c r="A67" s="133"/>
      <c r="B67" s="134"/>
      <c r="C67" s="134"/>
      <c r="D67" s="134"/>
      <c r="E67" s="134"/>
      <c r="F67" s="135"/>
      <c r="G67" s="136"/>
      <c r="L67" s="67" t="str">
        <f t="shared" ref="L67:L130" si="3">IF(E67="","",EXP(-EXP(-(E67-J$11)/J$10)))</f>
        <v/>
      </c>
      <c r="M67" s="67" t="str">
        <f t="shared" si="2"/>
        <v/>
      </c>
      <c r="N67" s="67" t="str">
        <f t="shared" ref="N67:N130" si="4">IF(L67="","",POWER(F67-M67,2) / M67)</f>
        <v/>
      </c>
    </row>
    <row r="68" spans="1:14">
      <c r="A68" s="133"/>
      <c r="B68" s="134"/>
      <c r="C68" s="134"/>
      <c r="D68" s="134"/>
      <c r="E68" s="134"/>
      <c r="F68" s="135"/>
      <c r="G68" s="136"/>
      <c r="L68" s="67" t="str">
        <f t="shared" si="3"/>
        <v/>
      </c>
      <c r="M68" s="67" t="str">
        <f t="shared" ref="M68:M131" si="5">IF(L68="","",(L68-L67)*J$3)</f>
        <v/>
      </c>
      <c r="N68" s="67" t="str">
        <f t="shared" si="4"/>
        <v/>
      </c>
    </row>
    <row r="69" spans="1:14">
      <c r="A69" s="133"/>
      <c r="B69" s="134"/>
      <c r="C69" s="134"/>
      <c r="D69" s="134"/>
      <c r="E69" s="134"/>
      <c r="F69" s="135"/>
      <c r="G69" s="136"/>
      <c r="L69" s="67" t="str">
        <f t="shared" si="3"/>
        <v/>
      </c>
      <c r="M69" s="67" t="str">
        <f t="shared" si="5"/>
        <v/>
      </c>
      <c r="N69" s="67" t="str">
        <f t="shared" si="4"/>
        <v/>
      </c>
    </row>
    <row r="70" spans="1:14">
      <c r="A70" s="133"/>
      <c r="B70" s="134"/>
      <c r="C70" s="134"/>
      <c r="D70" s="134"/>
      <c r="E70" s="134"/>
      <c r="F70" s="135"/>
      <c r="G70" s="136"/>
      <c r="L70" s="67" t="str">
        <f t="shared" si="3"/>
        <v/>
      </c>
      <c r="M70" s="67" t="str">
        <f t="shared" si="5"/>
        <v/>
      </c>
      <c r="N70" s="67" t="str">
        <f t="shared" si="4"/>
        <v/>
      </c>
    </row>
    <row r="71" spans="1:14">
      <c r="A71" s="133"/>
      <c r="B71" s="134"/>
      <c r="C71" s="134"/>
      <c r="D71" s="134"/>
      <c r="E71" s="134"/>
      <c r="F71" s="135"/>
      <c r="G71" s="136"/>
      <c r="L71" s="67" t="str">
        <f t="shared" si="3"/>
        <v/>
      </c>
      <c r="M71" s="67" t="str">
        <f t="shared" si="5"/>
        <v/>
      </c>
      <c r="N71" s="67" t="str">
        <f t="shared" si="4"/>
        <v/>
      </c>
    </row>
    <row r="72" spans="1:14">
      <c r="A72" s="133"/>
      <c r="B72" s="134"/>
      <c r="C72" s="134"/>
      <c r="D72" s="134"/>
      <c r="E72" s="134"/>
      <c r="F72" s="135"/>
      <c r="G72" s="136"/>
      <c r="L72" s="67" t="str">
        <f t="shared" si="3"/>
        <v/>
      </c>
      <c r="M72" s="67" t="str">
        <f t="shared" si="5"/>
        <v/>
      </c>
      <c r="N72" s="67" t="str">
        <f t="shared" si="4"/>
        <v/>
      </c>
    </row>
    <row r="73" spans="1:14">
      <c r="A73" s="133"/>
      <c r="B73" s="134"/>
      <c r="C73" s="134"/>
      <c r="D73" s="134"/>
      <c r="E73" s="134"/>
      <c r="F73" s="135"/>
      <c r="G73" s="136"/>
      <c r="L73" s="67" t="str">
        <f t="shared" si="3"/>
        <v/>
      </c>
      <c r="M73" s="67" t="str">
        <f t="shared" si="5"/>
        <v/>
      </c>
      <c r="N73" s="67" t="str">
        <f t="shared" si="4"/>
        <v/>
      </c>
    </row>
    <row r="74" spans="1:14">
      <c r="A74" s="133"/>
      <c r="B74" s="134"/>
      <c r="C74" s="134"/>
      <c r="D74" s="134"/>
      <c r="E74" s="134"/>
      <c r="F74" s="135"/>
      <c r="G74" s="136"/>
      <c r="L74" s="67" t="str">
        <f t="shared" si="3"/>
        <v/>
      </c>
      <c r="M74" s="67" t="str">
        <f t="shared" si="5"/>
        <v/>
      </c>
      <c r="N74" s="67" t="str">
        <f t="shared" si="4"/>
        <v/>
      </c>
    </row>
    <row r="75" spans="1:14">
      <c r="A75" s="133"/>
      <c r="B75" s="134"/>
      <c r="C75" s="134"/>
      <c r="D75" s="134"/>
      <c r="E75" s="134"/>
      <c r="F75" s="135"/>
      <c r="G75" s="136"/>
      <c r="L75" s="67" t="str">
        <f t="shared" si="3"/>
        <v/>
      </c>
      <c r="M75" s="67" t="str">
        <f t="shared" si="5"/>
        <v/>
      </c>
      <c r="N75" s="67" t="str">
        <f t="shared" si="4"/>
        <v/>
      </c>
    </row>
    <row r="76" spans="1:14">
      <c r="A76" s="133"/>
      <c r="B76" s="134"/>
      <c r="C76" s="134"/>
      <c r="D76" s="134"/>
      <c r="E76" s="134"/>
      <c r="F76" s="135"/>
      <c r="G76" s="136"/>
      <c r="L76" s="67" t="str">
        <f t="shared" si="3"/>
        <v/>
      </c>
      <c r="M76" s="67" t="str">
        <f t="shared" si="5"/>
        <v/>
      </c>
      <c r="N76" s="67" t="str">
        <f t="shared" si="4"/>
        <v/>
      </c>
    </row>
    <row r="77" spans="1:14">
      <c r="A77" s="133"/>
      <c r="B77" s="134"/>
      <c r="C77" s="134"/>
      <c r="D77" s="134"/>
      <c r="E77" s="134"/>
      <c r="F77" s="135"/>
      <c r="G77" s="136"/>
      <c r="L77" s="67" t="str">
        <f t="shared" si="3"/>
        <v/>
      </c>
      <c r="M77" s="67" t="str">
        <f t="shared" si="5"/>
        <v/>
      </c>
      <c r="N77" s="67" t="str">
        <f t="shared" si="4"/>
        <v/>
      </c>
    </row>
    <row r="78" spans="1:14">
      <c r="A78" s="133"/>
      <c r="B78" s="134"/>
      <c r="C78" s="134"/>
      <c r="D78" s="134"/>
      <c r="E78" s="134"/>
      <c r="F78" s="135"/>
      <c r="G78" s="136"/>
      <c r="L78" s="67" t="str">
        <f t="shared" si="3"/>
        <v/>
      </c>
      <c r="M78" s="67" t="str">
        <f t="shared" si="5"/>
        <v/>
      </c>
      <c r="N78" s="67" t="str">
        <f t="shared" si="4"/>
        <v/>
      </c>
    </row>
    <row r="79" spans="1:14">
      <c r="A79" s="133"/>
      <c r="B79" s="134"/>
      <c r="C79" s="134"/>
      <c r="D79" s="134"/>
      <c r="E79" s="134"/>
      <c r="F79" s="135"/>
      <c r="G79" s="136"/>
      <c r="L79" s="67" t="str">
        <f t="shared" si="3"/>
        <v/>
      </c>
      <c r="M79" s="67" t="str">
        <f t="shared" si="5"/>
        <v/>
      </c>
      <c r="N79" s="67" t="str">
        <f t="shared" si="4"/>
        <v/>
      </c>
    </row>
    <row r="80" spans="1:14">
      <c r="A80" s="133"/>
      <c r="B80" s="134"/>
      <c r="C80" s="134"/>
      <c r="D80" s="134"/>
      <c r="E80" s="134"/>
      <c r="F80" s="135"/>
      <c r="G80" s="136"/>
      <c r="L80" s="67" t="str">
        <f t="shared" si="3"/>
        <v/>
      </c>
      <c r="M80" s="67" t="str">
        <f t="shared" si="5"/>
        <v/>
      </c>
      <c r="N80" s="67" t="str">
        <f t="shared" si="4"/>
        <v/>
      </c>
    </row>
    <row r="81" spans="1:14">
      <c r="A81" s="133"/>
      <c r="B81" s="134"/>
      <c r="C81" s="134"/>
      <c r="D81" s="134"/>
      <c r="E81" s="134"/>
      <c r="F81" s="135"/>
      <c r="G81" s="136"/>
      <c r="L81" s="67" t="str">
        <f t="shared" si="3"/>
        <v/>
      </c>
      <c r="M81" s="67" t="str">
        <f t="shared" si="5"/>
        <v/>
      </c>
      <c r="N81" s="67" t="str">
        <f t="shared" si="4"/>
        <v/>
      </c>
    </row>
    <row r="82" spans="1:14">
      <c r="A82" s="133"/>
      <c r="B82" s="134"/>
      <c r="C82" s="134"/>
      <c r="D82" s="134"/>
      <c r="E82" s="134"/>
      <c r="F82" s="135"/>
      <c r="G82" s="136"/>
      <c r="L82" s="67" t="str">
        <f t="shared" si="3"/>
        <v/>
      </c>
      <c r="M82" s="67" t="str">
        <f t="shared" si="5"/>
        <v/>
      </c>
      <c r="N82" s="67" t="str">
        <f t="shared" si="4"/>
        <v/>
      </c>
    </row>
    <row r="83" spans="1:14">
      <c r="A83" s="133"/>
      <c r="B83" s="134"/>
      <c r="C83" s="134"/>
      <c r="D83" s="134"/>
      <c r="E83" s="134"/>
      <c r="F83" s="135"/>
      <c r="G83" s="136"/>
      <c r="L83" s="67" t="str">
        <f t="shared" si="3"/>
        <v/>
      </c>
      <c r="M83" s="67" t="str">
        <f t="shared" si="5"/>
        <v/>
      </c>
      <c r="N83" s="67" t="str">
        <f t="shared" si="4"/>
        <v/>
      </c>
    </row>
    <row r="84" spans="1:14">
      <c r="A84" s="133"/>
      <c r="B84" s="134"/>
      <c r="C84" s="134"/>
      <c r="D84" s="134"/>
      <c r="E84" s="134"/>
      <c r="F84" s="135"/>
      <c r="G84" s="136"/>
      <c r="L84" s="67" t="str">
        <f t="shared" si="3"/>
        <v/>
      </c>
      <c r="M84" s="67" t="str">
        <f t="shared" si="5"/>
        <v/>
      </c>
      <c r="N84" s="67" t="str">
        <f t="shared" si="4"/>
        <v/>
      </c>
    </row>
    <row r="85" spans="1:14">
      <c r="A85" s="133"/>
      <c r="B85" s="134"/>
      <c r="C85" s="134"/>
      <c r="D85" s="134"/>
      <c r="E85" s="134"/>
      <c r="F85" s="135"/>
      <c r="G85" s="136"/>
      <c r="L85" s="67" t="str">
        <f t="shared" si="3"/>
        <v/>
      </c>
      <c r="M85" s="67" t="str">
        <f t="shared" si="5"/>
        <v/>
      </c>
      <c r="N85" s="67" t="str">
        <f t="shared" si="4"/>
        <v/>
      </c>
    </row>
    <row r="86" spans="1:14">
      <c r="A86" s="133"/>
      <c r="B86" s="134"/>
      <c r="C86" s="134"/>
      <c r="D86" s="134"/>
      <c r="E86" s="134"/>
      <c r="F86" s="135"/>
      <c r="G86" s="136"/>
      <c r="L86" s="67" t="str">
        <f t="shared" si="3"/>
        <v/>
      </c>
      <c r="M86" s="67" t="str">
        <f t="shared" si="5"/>
        <v/>
      </c>
      <c r="N86" s="67" t="str">
        <f t="shared" si="4"/>
        <v/>
      </c>
    </row>
    <row r="87" spans="1:14">
      <c r="A87" s="133"/>
      <c r="B87" s="134"/>
      <c r="C87" s="134"/>
      <c r="D87" s="134"/>
      <c r="E87" s="134"/>
      <c r="F87" s="135"/>
      <c r="G87" s="136"/>
      <c r="L87" s="67" t="str">
        <f t="shared" si="3"/>
        <v/>
      </c>
      <c r="M87" s="67" t="str">
        <f t="shared" si="5"/>
        <v/>
      </c>
      <c r="N87" s="67" t="str">
        <f t="shared" si="4"/>
        <v/>
      </c>
    </row>
    <row r="88" spans="1:14">
      <c r="A88" s="133"/>
      <c r="B88" s="134"/>
      <c r="C88" s="134"/>
      <c r="D88" s="134"/>
      <c r="E88" s="134"/>
      <c r="F88" s="135"/>
      <c r="G88" s="136"/>
      <c r="L88" s="67" t="str">
        <f t="shared" si="3"/>
        <v/>
      </c>
      <c r="M88" s="67" t="str">
        <f t="shared" si="5"/>
        <v/>
      </c>
      <c r="N88" s="67" t="str">
        <f t="shared" si="4"/>
        <v/>
      </c>
    </row>
    <row r="89" spans="1:14">
      <c r="A89" s="133"/>
      <c r="B89" s="134"/>
      <c r="C89" s="134"/>
      <c r="D89" s="134"/>
      <c r="E89" s="134"/>
      <c r="F89" s="135"/>
      <c r="G89" s="136"/>
      <c r="L89" s="67" t="str">
        <f t="shared" si="3"/>
        <v/>
      </c>
      <c r="M89" s="67" t="str">
        <f t="shared" si="5"/>
        <v/>
      </c>
      <c r="N89" s="67" t="str">
        <f t="shared" si="4"/>
        <v/>
      </c>
    </row>
    <row r="90" spans="1:14">
      <c r="A90" s="133"/>
      <c r="B90" s="134"/>
      <c r="C90" s="134"/>
      <c r="D90" s="134"/>
      <c r="E90" s="134"/>
      <c r="F90" s="135"/>
      <c r="G90" s="136"/>
      <c r="L90" s="67" t="str">
        <f t="shared" si="3"/>
        <v/>
      </c>
      <c r="M90" s="67" t="str">
        <f t="shared" si="5"/>
        <v/>
      </c>
      <c r="N90" s="67" t="str">
        <f t="shared" si="4"/>
        <v/>
      </c>
    </row>
    <row r="91" spans="1:14">
      <c r="A91" s="133"/>
      <c r="B91" s="134"/>
      <c r="C91" s="134"/>
      <c r="D91" s="134"/>
      <c r="E91" s="134"/>
      <c r="F91" s="135"/>
      <c r="G91" s="136"/>
      <c r="L91" s="67" t="str">
        <f t="shared" si="3"/>
        <v/>
      </c>
      <c r="M91" s="67" t="str">
        <f t="shared" si="5"/>
        <v/>
      </c>
      <c r="N91" s="67" t="str">
        <f t="shared" si="4"/>
        <v/>
      </c>
    </row>
    <row r="92" spans="1:14">
      <c r="A92" s="133"/>
      <c r="B92" s="134"/>
      <c r="C92" s="134"/>
      <c r="D92" s="134"/>
      <c r="E92" s="134"/>
      <c r="F92" s="135"/>
      <c r="G92" s="136"/>
      <c r="L92" s="67" t="str">
        <f t="shared" si="3"/>
        <v/>
      </c>
      <c r="M92" s="67" t="str">
        <f t="shared" si="5"/>
        <v/>
      </c>
      <c r="N92" s="67" t="str">
        <f t="shared" si="4"/>
        <v/>
      </c>
    </row>
    <row r="93" spans="1:14">
      <c r="A93" s="133"/>
      <c r="B93" s="134"/>
      <c r="C93" s="134"/>
      <c r="D93" s="134"/>
      <c r="E93" s="134"/>
      <c r="F93" s="135"/>
      <c r="G93" s="136"/>
      <c r="L93" s="67" t="str">
        <f t="shared" si="3"/>
        <v/>
      </c>
      <c r="M93" s="67" t="str">
        <f t="shared" si="5"/>
        <v/>
      </c>
      <c r="N93" s="67" t="str">
        <f t="shared" si="4"/>
        <v/>
      </c>
    </row>
    <row r="94" spans="1:14">
      <c r="A94" s="133"/>
      <c r="B94" s="134"/>
      <c r="C94" s="134"/>
      <c r="D94" s="134"/>
      <c r="E94" s="134"/>
      <c r="F94" s="135"/>
      <c r="G94" s="136"/>
      <c r="L94" s="67" t="str">
        <f t="shared" si="3"/>
        <v/>
      </c>
      <c r="M94" s="67" t="str">
        <f t="shared" si="5"/>
        <v/>
      </c>
      <c r="N94" s="67" t="str">
        <f t="shared" si="4"/>
        <v/>
      </c>
    </row>
    <row r="95" spans="1:14">
      <c r="A95" s="133"/>
      <c r="B95" s="134"/>
      <c r="C95" s="134"/>
      <c r="D95" s="134"/>
      <c r="E95" s="134"/>
      <c r="F95" s="135"/>
      <c r="G95" s="136"/>
      <c r="L95" s="67" t="str">
        <f t="shared" si="3"/>
        <v/>
      </c>
      <c r="M95" s="67" t="str">
        <f t="shared" si="5"/>
        <v/>
      </c>
      <c r="N95" s="67" t="str">
        <f t="shared" si="4"/>
        <v/>
      </c>
    </row>
    <row r="96" spans="1:14">
      <c r="A96" s="133"/>
      <c r="B96" s="134"/>
      <c r="C96" s="134"/>
      <c r="D96" s="134"/>
      <c r="E96" s="134"/>
      <c r="F96" s="135"/>
      <c r="G96" s="136"/>
      <c r="L96" s="67" t="str">
        <f t="shared" si="3"/>
        <v/>
      </c>
      <c r="M96" s="67" t="str">
        <f t="shared" si="5"/>
        <v/>
      </c>
      <c r="N96" s="67" t="str">
        <f t="shared" si="4"/>
        <v/>
      </c>
    </row>
    <row r="97" spans="1:14">
      <c r="A97" s="133"/>
      <c r="B97" s="134"/>
      <c r="C97" s="134"/>
      <c r="D97" s="134"/>
      <c r="E97" s="134"/>
      <c r="F97" s="135"/>
      <c r="G97" s="136"/>
      <c r="L97" s="67" t="str">
        <f t="shared" si="3"/>
        <v/>
      </c>
      <c r="M97" s="67" t="str">
        <f t="shared" si="5"/>
        <v/>
      </c>
      <c r="N97" s="67" t="str">
        <f t="shared" si="4"/>
        <v/>
      </c>
    </row>
    <row r="98" spans="1:14">
      <c r="A98" s="133"/>
      <c r="B98" s="134"/>
      <c r="C98" s="134"/>
      <c r="D98" s="134"/>
      <c r="E98" s="134"/>
      <c r="F98" s="135"/>
      <c r="G98" s="136"/>
      <c r="L98" s="67" t="str">
        <f t="shared" si="3"/>
        <v/>
      </c>
      <c r="M98" s="67" t="str">
        <f t="shared" si="5"/>
        <v/>
      </c>
      <c r="N98" s="67" t="str">
        <f t="shared" si="4"/>
        <v/>
      </c>
    </row>
    <row r="99" spans="1:14">
      <c r="A99" s="133"/>
      <c r="B99" s="134"/>
      <c r="C99" s="134"/>
      <c r="D99" s="134"/>
      <c r="E99" s="134"/>
      <c r="F99" s="135"/>
      <c r="G99" s="136"/>
      <c r="L99" s="67" t="str">
        <f t="shared" si="3"/>
        <v/>
      </c>
      <c r="M99" s="67" t="str">
        <f t="shared" si="5"/>
        <v/>
      </c>
      <c r="N99" s="67" t="str">
        <f t="shared" si="4"/>
        <v/>
      </c>
    </row>
    <row r="100" spans="1:14">
      <c r="A100" s="133"/>
      <c r="B100" s="134"/>
      <c r="C100" s="134"/>
      <c r="D100" s="134"/>
      <c r="E100" s="134"/>
      <c r="F100" s="135"/>
      <c r="G100" s="136"/>
      <c r="L100" s="67" t="str">
        <f t="shared" si="3"/>
        <v/>
      </c>
      <c r="M100" s="67" t="str">
        <f t="shared" si="5"/>
        <v/>
      </c>
      <c r="N100" s="67" t="str">
        <f t="shared" si="4"/>
        <v/>
      </c>
    </row>
    <row r="101" spans="1:14">
      <c r="A101" s="133"/>
      <c r="B101" s="134"/>
      <c r="C101" s="134"/>
      <c r="D101" s="134"/>
      <c r="E101" s="134"/>
      <c r="F101" s="135"/>
      <c r="G101" s="136"/>
      <c r="L101" s="67" t="str">
        <f t="shared" si="3"/>
        <v/>
      </c>
      <c r="M101" s="67" t="str">
        <f t="shared" si="5"/>
        <v/>
      </c>
      <c r="N101" s="67" t="str">
        <f t="shared" si="4"/>
        <v/>
      </c>
    </row>
    <row r="102" spans="1:14">
      <c r="A102" s="133"/>
      <c r="B102" s="134"/>
      <c r="C102" s="134"/>
      <c r="D102" s="134"/>
      <c r="E102" s="134"/>
      <c r="F102" s="135"/>
      <c r="G102" s="136"/>
      <c r="L102" s="67" t="str">
        <f t="shared" si="3"/>
        <v/>
      </c>
      <c r="M102" s="67" t="str">
        <f t="shared" si="5"/>
        <v/>
      </c>
      <c r="N102" s="67" t="str">
        <f t="shared" si="4"/>
        <v/>
      </c>
    </row>
    <row r="103" spans="1:14">
      <c r="A103" s="133"/>
      <c r="B103" s="134"/>
      <c r="C103" s="134"/>
      <c r="D103" s="134"/>
      <c r="E103" s="134"/>
      <c r="F103" s="135"/>
      <c r="G103" s="136"/>
      <c r="L103" s="67" t="str">
        <f t="shared" si="3"/>
        <v/>
      </c>
      <c r="M103" s="67" t="str">
        <f t="shared" si="5"/>
        <v/>
      </c>
      <c r="N103" s="67" t="str">
        <f t="shared" si="4"/>
        <v/>
      </c>
    </row>
    <row r="104" spans="1:14">
      <c r="A104" s="133"/>
      <c r="B104" s="134"/>
      <c r="C104" s="134"/>
      <c r="D104" s="134"/>
      <c r="E104" s="134"/>
      <c r="F104" s="135"/>
      <c r="G104" s="136"/>
      <c r="L104" s="67" t="str">
        <f t="shared" si="3"/>
        <v/>
      </c>
      <c r="M104" s="67" t="str">
        <f t="shared" si="5"/>
        <v/>
      </c>
      <c r="N104" s="67" t="str">
        <f t="shared" si="4"/>
        <v/>
      </c>
    </row>
    <row r="105" spans="1:14">
      <c r="A105" s="133"/>
      <c r="B105" s="134"/>
      <c r="C105" s="134"/>
      <c r="D105" s="134"/>
      <c r="E105" s="134"/>
      <c r="F105" s="135"/>
      <c r="G105" s="136"/>
      <c r="L105" s="67" t="str">
        <f t="shared" si="3"/>
        <v/>
      </c>
      <c r="M105" s="67" t="str">
        <f t="shared" si="5"/>
        <v/>
      </c>
      <c r="N105" s="67" t="str">
        <f t="shared" si="4"/>
        <v/>
      </c>
    </row>
    <row r="106" spans="1:14">
      <c r="A106" s="133"/>
      <c r="B106" s="134"/>
      <c r="C106" s="134"/>
      <c r="D106" s="134"/>
      <c r="E106" s="134"/>
      <c r="F106" s="135"/>
      <c r="G106" s="136"/>
      <c r="L106" s="67" t="str">
        <f t="shared" si="3"/>
        <v/>
      </c>
      <c r="M106" s="67" t="str">
        <f t="shared" si="5"/>
        <v/>
      </c>
      <c r="N106" s="67" t="str">
        <f t="shared" si="4"/>
        <v/>
      </c>
    </row>
    <row r="107" spans="1:14">
      <c r="A107" s="133"/>
      <c r="B107" s="134"/>
      <c r="C107" s="134"/>
      <c r="D107" s="134"/>
      <c r="E107" s="134"/>
      <c r="F107" s="135"/>
      <c r="G107" s="136"/>
      <c r="L107" s="67" t="str">
        <f t="shared" si="3"/>
        <v/>
      </c>
      <c r="M107" s="67" t="str">
        <f t="shared" si="5"/>
        <v/>
      </c>
      <c r="N107" s="67" t="str">
        <f t="shared" si="4"/>
        <v/>
      </c>
    </row>
    <row r="108" spans="1:14">
      <c r="A108" s="133"/>
      <c r="B108" s="134"/>
      <c r="C108" s="134"/>
      <c r="D108" s="134"/>
      <c r="E108" s="134"/>
      <c r="F108" s="135"/>
      <c r="G108" s="136"/>
      <c r="L108" s="67" t="str">
        <f t="shared" si="3"/>
        <v/>
      </c>
      <c r="M108" s="67" t="str">
        <f t="shared" si="5"/>
        <v/>
      </c>
      <c r="N108" s="67" t="str">
        <f t="shared" si="4"/>
        <v/>
      </c>
    </row>
    <row r="109" spans="1:14">
      <c r="A109" s="133"/>
      <c r="B109" s="134"/>
      <c r="C109" s="134"/>
      <c r="D109" s="134"/>
      <c r="E109" s="134"/>
      <c r="F109" s="135"/>
      <c r="G109" s="136"/>
      <c r="L109" s="67" t="str">
        <f t="shared" si="3"/>
        <v/>
      </c>
      <c r="M109" s="67" t="str">
        <f t="shared" si="5"/>
        <v/>
      </c>
      <c r="N109" s="67" t="str">
        <f t="shared" si="4"/>
        <v/>
      </c>
    </row>
    <row r="110" spans="1:14">
      <c r="A110" s="133"/>
      <c r="B110" s="134"/>
      <c r="C110" s="134"/>
      <c r="D110" s="134"/>
      <c r="E110" s="134"/>
      <c r="F110" s="135"/>
      <c r="G110" s="136"/>
      <c r="L110" s="67" t="str">
        <f t="shared" si="3"/>
        <v/>
      </c>
      <c r="M110" s="67" t="str">
        <f t="shared" si="5"/>
        <v/>
      </c>
      <c r="N110" s="67" t="str">
        <f t="shared" si="4"/>
        <v/>
      </c>
    </row>
    <row r="111" spans="1:14">
      <c r="A111" s="133"/>
      <c r="B111" s="134"/>
      <c r="C111" s="134"/>
      <c r="D111" s="134"/>
      <c r="E111" s="134"/>
      <c r="F111" s="135"/>
      <c r="G111" s="136"/>
      <c r="L111" s="67" t="str">
        <f t="shared" si="3"/>
        <v/>
      </c>
      <c r="M111" s="67" t="str">
        <f t="shared" si="5"/>
        <v/>
      </c>
      <c r="N111" s="67" t="str">
        <f t="shared" si="4"/>
        <v/>
      </c>
    </row>
    <row r="112" spans="1:14">
      <c r="A112" s="133"/>
      <c r="B112" s="134"/>
      <c r="C112" s="134"/>
      <c r="D112" s="134"/>
      <c r="E112" s="134"/>
      <c r="F112" s="135"/>
      <c r="G112" s="136"/>
      <c r="L112" s="67" t="str">
        <f t="shared" si="3"/>
        <v/>
      </c>
      <c r="M112" s="67" t="str">
        <f t="shared" si="5"/>
        <v/>
      </c>
      <c r="N112" s="67" t="str">
        <f t="shared" si="4"/>
        <v/>
      </c>
    </row>
    <row r="113" spans="1:14">
      <c r="A113" s="133"/>
      <c r="B113" s="134"/>
      <c r="C113" s="134"/>
      <c r="D113" s="134"/>
      <c r="E113" s="134"/>
      <c r="F113" s="135"/>
      <c r="G113" s="136"/>
      <c r="L113" s="67" t="str">
        <f t="shared" si="3"/>
        <v/>
      </c>
      <c r="M113" s="67" t="str">
        <f t="shared" si="5"/>
        <v/>
      </c>
      <c r="N113" s="67" t="str">
        <f t="shared" si="4"/>
        <v/>
      </c>
    </row>
    <row r="114" spans="1:14">
      <c r="A114" s="133"/>
      <c r="B114" s="134"/>
      <c r="C114" s="134"/>
      <c r="D114" s="134"/>
      <c r="E114" s="134"/>
      <c r="F114" s="135"/>
      <c r="G114" s="136"/>
      <c r="L114" s="67" t="str">
        <f t="shared" si="3"/>
        <v/>
      </c>
      <c r="M114" s="67" t="str">
        <f t="shared" si="5"/>
        <v/>
      </c>
      <c r="N114" s="67" t="str">
        <f t="shared" si="4"/>
        <v/>
      </c>
    </row>
    <row r="115" spans="1:14">
      <c r="A115" s="133"/>
      <c r="B115" s="134"/>
      <c r="C115" s="134"/>
      <c r="D115" s="134"/>
      <c r="E115" s="134"/>
      <c r="F115" s="135"/>
      <c r="G115" s="136"/>
      <c r="L115" s="67" t="str">
        <f t="shared" si="3"/>
        <v/>
      </c>
      <c r="M115" s="67" t="str">
        <f t="shared" si="5"/>
        <v/>
      </c>
      <c r="N115" s="67" t="str">
        <f t="shared" si="4"/>
        <v/>
      </c>
    </row>
    <row r="116" spans="1:14">
      <c r="A116" s="133"/>
      <c r="B116" s="134"/>
      <c r="C116" s="134"/>
      <c r="D116" s="134"/>
      <c r="E116" s="134"/>
      <c r="F116" s="135"/>
      <c r="G116" s="136"/>
      <c r="L116" s="67" t="str">
        <f t="shared" si="3"/>
        <v/>
      </c>
      <c r="M116" s="67" t="str">
        <f t="shared" si="5"/>
        <v/>
      </c>
      <c r="N116" s="67" t="str">
        <f t="shared" si="4"/>
        <v/>
      </c>
    </row>
    <row r="117" spans="1:14">
      <c r="A117" s="133"/>
      <c r="B117" s="134"/>
      <c r="C117" s="134"/>
      <c r="D117" s="134"/>
      <c r="E117" s="134"/>
      <c r="F117" s="135"/>
      <c r="G117" s="136"/>
      <c r="L117" s="67" t="str">
        <f t="shared" si="3"/>
        <v/>
      </c>
      <c r="M117" s="67" t="str">
        <f t="shared" si="5"/>
        <v/>
      </c>
      <c r="N117" s="67" t="str">
        <f t="shared" si="4"/>
        <v/>
      </c>
    </row>
    <row r="118" spans="1:14">
      <c r="A118" s="133"/>
      <c r="B118" s="134"/>
      <c r="C118" s="134"/>
      <c r="D118" s="134"/>
      <c r="E118" s="134"/>
      <c r="F118" s="135"/>
      <c r="G118" s="136"/>
      <c r="L118" s="67" t="str">
        <f t="shared" si="3"/>
        <v/>
      </c>
      <c r="M118" s="67" t="str">
        <f t="shared" si="5"/>
        <v/>
      </c>
      <c r="N118" s="67" t="str">
        <f t="shared" si="4"/>
        <v/>
      </c>
    </row>
    <row r="119" spans="1:14">
      <c r="A119" s="133"/>
      <c r="B119" s="134"/>
      <c r="C119" s="134"/>
      <c r="D119" s="134"/>
      <c r="E119" s="134"/>
      <c r="F119" s="135"/>
      <c r="G119" s="136"/>
      <c r="L119" s="67" t="str">
        <f t="shared" si="3"/>
        <v/>
      </c>
      <c r="M119" s="67" t="str">
        <f t="shared" si="5"/>
        <v/>
      </c>
      <c r="N119" s="67" t="str">
        <f t="shared" si="4"/>
        <v/>
      </c>
    </row>
    <row r="120" spans="1:14">
      <c r="A120" s="133"/>
      <c r="B120" s="134"/>
      <c r="C120" s="134"/>
      <c r="D120" s="134"/>
      <c r="E120" s="134"/>
      <c r="F120" s="135"/>
      <c r="G120" s="136"/>
      <c r="L120" s="67" t="str">
        <f t="shared" si="3"/>
        <v/>
      </c>
      <c r="M120" s="67" t="str">
        <f t="shared" si="5"/>
        <v/>
      </c>
      <c r="N120" s="67" t="str">
        <f t="shared" si="4"/>
        <v/>
      </c>
    </row>
    <row r="121" spans="1:14">
      <c r="A121" s="133"/>
      <c r="B121" s="134"/>
      <c r="C121" s="134"/>
      <c r="D121" s="134"/>
      <c r="E121" s="134"/>
      <c r="F121" s="135"/>
      <c r="G121" s="136"/>
      <c r="L121" s="67" t="str">
        <f t="shared" si="3"/>
        <v/>
      </c>
      <c r="M121" s="67" t="str">
        <f t="shared" si="5"/>
        <v/>
      </c>
      <c r="N121" s="67" t="str">
        <f t="shared" si="4"/>
        <v/>
      </c>
    </row>
    <row r="122" spans="1:14">
      <c r="A122" s="133"/>
      <c r="B122" s="134"/>
      <c r="C122" s="134"/>
      <c r="D122" s="134"/>
      <c r="E122" s="134"/>
      <c r="F122" s="135"/>
      <c r="G122" s="136"/>
      <c r="L122" s="67" t="str">
        <f t="shared" si="3"/>
        <v/>
      </c>
      <c r="M122" s="67" t="str">
        <f t="shared" si="5"/>
        <v/>
      </c>
      <c r="N122" s="67" t="str">
        <f t="shared" si="4"/>
        <v/>
      </c>
    </row>
    <row r="123" spans="1:14">
      <c r="A123" s="133"/>
      <c r="B123" s="134"/>
      <c r="C123" s="134"/>
      <c r="D123" s="134"/>
      <c r="E123" s="134"/>
      <c r="F123" s="135"/>
      <c r="G123" s="136"/>
      <c r="L123" s="67" t="str">
        <f t="shared" si="3"/>
        <v/>
      </c>
      <c r="M123" s="67" t="str">
        <f t="shared" si="5"/>
        <v/>
      </c>
      <c r="N123" s="67" t="str">
        <f t="shared" si="4"/>
        <v/>
      </c>
    </row>
    <row r="124" spans="1:14">
      <c r="A124" s="133"/>
      <c r="B124" s="134"/>
      <c r="C124" s="134"/>
      <c r="D124" s="134"/>
      <c r="E124" s="134"/>
      <c r="F124" s="135"/>
      <c r="G124" s="136"/>
      <c r="L124" s="67" t="str">
        <f t="shared" si="3"/>
        <v/>
      </c>
      <c r="M124" s="67" t="str">
        <f t="shared" si="5"/>
        <v/>
      </c>
      <c r="N124" s="67" t="str">
        <f t="shared" si="4"/>
        <v/>
      </c>
    </row>
    <row r="125" spans="1:14">
      <c r="A125" s="133"/>
      <c r="B125" s="134"/>
      <c r="C125" s="134"/>
      <c r="D125" s="134"/>
      <c r="E125" s="134"/>
      <c r="F125" s="135"/>
      <c r="G125" s="136"/>
      <c r="L125" s="67" t="str">
        <f t="shared" si="3"/>
        <v/>
      </c>
      <c r="M125" s="67" t="str">
        <f t="shared" si="5"/>
        <v/>
      </c>
      <c r="N125" s="67" t="str">
        <f t="shared" si="4"/>
        <v/>
      </c>
    </row>
    <row r="126" spans="1:14">
      <c r="A126" s="133"/>
      <c r="B126" s="134"/>
      <c r="C126" s="134"/>
      <c r="D126" s="134"/>
      <c r="E126" s="134"/>
      <c r="F126" s="135"/>
      <c r="G126" s="136"/>
      <c r="L126" s="67" t="str">
        <f t="shared" si="3"/>
        <v/>
      </c>
      <c r="M126" s="67" t="str">
        <f t="shared" si="5"/>
        <v/>
      </c>
      <c r="N126" s="67" t="str">
        <f t="shared" si="4"/>
        <v/>
      </c>
    </row>
    <row r="127" spans="1:14">
      <c r="A127" s="133"/>
      <c r="B127" s="134"/>
      <c r="C127" s="134"/>
      <c r="D127" s="134"/>
      <c r="E127" s="134"/>
      <c r="F127" s="135"/>
      <c r="G127" s="136"/>
      <c r="L127" s="67" t="str">
        <f t="shared" si="3"/>
        <v/>
      </c>
      <c r="M127" s="67" t="str">
        <f t="shared" si="5"/>
        <v/>
      </c>
      <c r="N127" s="67" t="str">
        <f t="shared" si="4"/>
        <v/>
      </c>
    </row>
    <row r="128" spans="1:14">
      <c r="A128" s="133"/>
      <c r="B128" s="134"/>
      <c r="C128" s="134"/>
      <c r="D128" s="134"/>
      <c r="E128" s="134"/>
      <c r="F128" s="135"/>
      <c r="G128" s="136"/>
      <c r="L128" s="67" t="str">
        <f t="shared" si="3"/>
        <v/>
      </c>
      <c r="M128" s="67" t="str">
        <f t="shared" si="5"/>
        <v/>
      </c>
      <c r="N128" s="67" t="str">
        <f t="shared" si="4"/>
        <v/>
      </c>
    </row>
    <row r="129" spans="1:14">
      <c r="A129" s="133"/>
      <c r="B129" s="134"/>
      <c r="C129" s="134"/>
      <c r="D129" s="134"/>
      <c r="E129" s="134"/>
      <c r="F129" s="135"/>
      <c r="G129" s="136"/>
      <c r="L129" s="67" t="str">
        <f t="shared" si="3"/>
        <v/>
      </c>
      <c r="M129" s="67" t="str">
        <f t="shared" si="5"/>
        <v/>
      </c>
      <c r="N129" s="67" t="str">
        <f t="shared" si="4"/>
        <v/>
      </c>
    </row>
    <row r="130" spans="1:14">
      <c r="A130" s="133"/>
      <c r="B130" s="134"/>
      <c r="C130" s="134"/>
      <c r="D130" s="134"/>
      <c r="E130" s="134"/>
      <c r="F130" s="135"/>
      <c r="G130" s="136"/>
      <c r="L130" s="67" t="str">
        <f t="shared" si="3"/>
        <v/>
      </c>
      <c r="M130" s="67" t="str">
        <f t="shared" si="5"/>
        <v/>
      </c>
      <c r="N130" s="67" t="str">
        <f t="shared" si="4"/>
        <v/>
      </c>
    </row>
    <row r="131" spans="1:14">
      <c r="A131" s="133"/>
      <c r="B131" s="134"/>
      <c r="C131" s="134"/>
      <c r="D131" s="134"/>
      <c r="E131" s="134"/>
      <c r="F131" s="135"/>
      <c r="G131" s="136"/>
      <c r="L131" s="67" t="str">
        <f t="shared" ref="L131:L194" si="6">IF(E131="","",EXP(-EXP(-(E131-J$11)/J$10)))</f>
        <v/>
      </c>
      <c r="M131" s="67" t="str">
        <f t="shared" si="5"/>
        <v/>
      </c>
      <c r="N131" s="67" t="str">
        <f t="shared" ref="N131:N194" si="7">IF(L131="","",POWER(F131-M131,2) / M131)</f>
        <v/>
      </c>
    </row>
    <row r="132" spans="1:14">
      <c r="A132" s="133"/>
      <c r="B132" s="134"/>
      <c r="C132" s="134"/>
      <c r="D132" s="134"/>
      <c r="E132" s="134"/>
      <c r="F132" s="135"/>
      <c r="G132" s="136"/>
      <c r="L132" s="67" t="str">
        <f t="shared" si="6"/>
        <v/>
      </c>
      <c r="M132" s="67" t="str">
        <f t="shared" ref="M132:M195" si="8">IF(L132="","",(L132-L131)*J$3)</f>
        <v/>
      </c>
      <c r="N132" s="67" t="str">
        <f t="shared" si="7"/>
        <v/>
      </c>
    </row>
    <row r="133" spans="1:14">
      <c r="A133" s="133"/>
      <c r="B133" s="134"/>
      <c r="C133" s="134"/>
      <c r="D133" s="134"/>
      <c r="E133" s="134"/>
      <c r="F133" s="135"/>
      <c r="G133" s="136"/>
      <c r="L133" s="67" t="str">
        <f t="shared" si="6"/>
        <v/>
      </c>
      <c r="M133" s="67" t="str">
        <f t="shared" si="8"/>
        <v/>
      </c>
      <c r="N133" s="67" t="str">
        <f t="shared" si="7"/>
        <v/>
      </c>
    </row>
    <row r="134" spans="1:14">
      <c r="A134" s="133"/>
      <c r="B134" s="134"/>
      <c r="C134" s="134"/>
      <c r="D134" s="134"/>
      <c r="E134" s="134"/>
      <c r="F134" s="135"/>
      <c r="G134" s="136"/>
      <c r="L134" s="67" t="str">
        <f t="shared" si="6"/>
        <v/>
      </c>
      <c r="M134" s="67" t="str">
        <f t="shared" si="8"/>
        <v/>
      </c>
      <c r="N134" s="67" t="str">
        <f t="shared" si="7"/>
        <v/>
      </c>
    </row>
    <row r="135" spans="1:14">
      <c r="A135" s="133"/>
      <c r="B135" s="134"/>
      <c r="C135" s="134"/>
      <c r="D135" s="134"/>
      <c r="E135" s="134"/>
      <c r="F135" s="135"/>
      <c r="G135" s="136"/>
      <c r="L135" s="67" t="str">
        <f t="shared" si="6"/>
        <v/>
      </c>
      <c r="M135" s="67" t="str">
        <f t="shared" si="8"/>
        <v/>
      </c>
      <c r="N135" s="67" t="str">
        <f t="shared" si="7"/>
        <v/>
      </c>
    </row>
    <row r="136" spans="1:14">
      <c r="A136" s="133"/>
      <c r="B136" s="134"/>
      <c r="C136" s="134"/>
      <c r="D136" s="134"/>
      <c r="E136" s="134"/>
      <c r="F136" s="135"/>
      <c r="G136" s="136"/>
      <c r="L136" s="67" t="str">
        <f t="shared" si="6"/>
        <v/>
      </c>
      <c r="M136" s="67" t="str">
        <f t="shared" si="8"/>
        <v/>
      </c>
      <c r="N136" s="67" t="str">
        <f t="shared" si="7"/>
        <v/>
      </c>
    </row>
    <row r="137" spans="1:14">
      <c r="A137" s="133"/>
      <c r="B137" s="134"/>
      <c r="C137" s="134"/>
      <c r="D137" s="134"/>
      <c r="E137" s="134"/>
      <c r="F137" s="135"/>
      <c r="G137" s="136"/>
      <c r="L137" s="67" t="str">
        <f t="shared" si="6"/>
        <v/>
      </c>
      <c r="M137" s="67" t="str">
        <f t="shared" si="8"/>
        <v/>
      </c>
      <c r="N137" s="67" t="str">
        <f t="shared" si="7"/>
        <v/>
      </c>
    </row>
    <row r="138" spans="1:14">
      <c r="A138" s="133"/>
      <c r="B138" s="134"/>
      <c r="C138" s="134"/>
      <c r="D138" s="134"/>
      <c r="E138" s="134"/>
      <c r="F138" s="135"/>
      <c r="G138" s="136"/>
      <c r="L138" s="67" t="str">
        <f t="shared" si="6"/>
        <v/>
      </c>
      <c r="M138" s="67" t="str">
        <f t="shared" si="8"/>
        <v/>
      </c>
      <c r="N138" s="67" t="str">
        <f t="shared" si="7"/>
        <v/>
      </c>
    </row>
    <row r="139" spans="1:14">
      <c r="A139" s="133"/>
      <c r="B139" s="134"/>
      <c r="C139" s="134"/>
      <c r="D139" s="134"/>
      <c r="E139" s="134"/>
      <c r="F139" s="135"/>
      <c r="G139" s="136"/>
      <c r="L139" s="67" t="str">
        <f t="shared" si="6"/>
        <v/>
      </c>
      <c r="M139" s="67" t="str">
        <f t="shared" si="8"/>
        <v/>
      </c>
      <c r="N139" s="67" t="str">
        <f t="shared" si="7"/>
        <v/>
      </c>
    </row>
    <row r="140" spans="1:14">
      <c r="A140" s="133"/>
      <c r="B140" s="134"/>
      <c r="C140" s="134"/>
      <c r="D140" s="134"/>
      <c r="E140" s="134"/>
      <c r="F140" s="135"/>
      <c r="G140" s="136"/>
      <c r="L140" s="67" t="str">
        <f t="shared" si="6"/>
        <v/>
      </c>
      <c r="M140" s="67" t="str">
        <f t="shared" si="8"/>
        <v/>
      </c>
      <c r="N140" s="67" t="str">
        <f t="shared" si="7"/>
        <v/>
      </c>
    </row>
    <row r="141" spans="1:14">
      <c r="A141" s="133"/>
      <c r="B141" s="134"/>
      <c r="C141" s="134"/>
      <c r="D141" s="134"/>
      <c r="E141" s="134"/>
      <c r="F141" s="135"/>
      <c r="G141" s="136"/>
      <c r="L141" s="67" t="str">
        <f t="shared" si="6"/>
        <v/>
      </c>
      <c r="M141" s="67" t="str">
        <f t="shared" si="8"/>
        <v/>
      </c>
      <c r="N141" s="67" t="str">
        <f t="shared" si="7"/>
        <v/>
      </c>
    </row>
    <row r="142" spans="1:14">
      <c r="A142" s="133"/>
      <c r="B142" s="134"/>
      <c r="C142" s="134"/>
      <c r="D142" s="134"/>
      <c r="E142" s="134"/>
      <c r="F142" s="135"/>
      <c r="G142" s="136"/>
      <c r="L142" s="67" t="str">
        <f t="shared" si="6"/>
        <v/>
      </c>
      <c r="M142" s="67" t="str">
        <f t="shared" si="8"/>
        <v/>
      </c>
      <c r="N142" s="67" t="str">
        <f t="shared" si="7"/>
        <v/>
      </c>
    </row>
    <row r="143" spans="1:14">
      <c r="A143" s="133"/>
      <c r="B143" s="134"/>
      <c r="C143" s="134"/>
      <c r="D143" s="134"/>
      <c r="E143" s="134"/>
      <c r="F143" s="135"/>
      <c r="G143" s="136"/>
      <c r="L143" s="67" t="str">
        <f t="shared" si="6"/>
        <v/>
      </c>
      <c r="M143" s="67" t="str">
        <f t="shared" si="8"/>
        <v/>
      </c>
      <c r="N143" s="67" t="str">
        <f t="shared" si="7"/>
        <v/>
      </c>
    </row>
    <row r="144" spans="1:14">
      <c r="A144" s="133"/>
      <c r="B144" s="134"/>
      <c r="C144" s="134"/>
      <c r="D144" s="134"/>
      <c r="E144" s="134"/>
      <c r="F144" s="135"/>
      <c r="G144" s="136"/>
      <c r="L144" s="67" t="str">
        <f t="shared" si="6"/>
        <v/>
      </c>
      <c r="M144" s="67" t="str">
        <f t="shared" si="8"/>
        <v/>
      </c>
      <c r="N144" s="67" t="str">
        <f t="shared" si="7"/>
        <v/>
      </c>
    </row>
    <row r="145" spans="1:14">
      <c r="A145" s="133"/>
      <c r="B145" s="134"/>
      <c r="C145" s="134"/>
      <c r="D145" s="134"/>
      <c r="E145" s="134"/>
      <c r="F145" s="135"/>
      <c r="G145" s="136"/>
      <c r="L145" s="67" t="str">
        <f t="shared" si="6"/>
        <v/>
      </c>
      <c r="M145" s="67" t="str">
        <f t="shared" si="8"/>
        <v/>
      </c>
      <c r="N145" s="67" t="str">
        <f t="shared" si="7"/>
        <v/>
      </c>
    </row>
    <row r="146" spans="1:14">
      <c r="A146" s="133"/>
      <c r="B146" s="134"/>
      <c r="C146" s="134"/>
      <c r="D146" s="134"/>
      <c r="E146" s="134"/>
      <c r="F146" s="135"/>
      <c r="G146" s="136"/>
      <c r="L146" s="67" t="str">
        <f t="shared" si="6"/>
        <v/>
      </c>
      <c r="M146" s="67" t="str">
        <f t="shared" si="8"/>
        <v/>
      </c>
      <c r="N146" s="67" t="str">
        <f t="shared" si="7"/>
        <v/>
      </c>
    </row>
    <row r="147" spans="1:14">
      <c r="A147" s="133"/>
      <c r="B147" s="134"/>
      <c r="C147" s="134"/>
      <c r="D147" s="134"/>
      <c r="E147" s="134"/>
      <c r="F147" s="135"/>
      <c r="G147" s="136"/>
      <c r="L147" s="67" t="str">
        <f t="shared" si="6"/>
        <v/>
      </c>
      <c r="M147" s="67" t="str">
        <f t="shared" si="8"/>
        <v/>
      </c>
      <c r="N147" s="67" t="str">
        <f t="shared" si="7"/>
        <v/>
      </c>
    </row>
    <row r="148" spans="1:14">
      <c r="A148" s="133"/>
      <c r="B148" s="134"/>
      <c r="C148" s="134"/>
      <c r="D148" s="134"/>
      <c r="E148" s="134"/>
      <c r="F148" s="135"/>
      <c r="G148" s="136"/>
      <c r="L148" s="67" t="str">
        <f t="shared" si="6"/>
        <v/>
      </c>
      <c r="M148" s="67" t="str">
        <f t="shared" si="8"/>
        <v/>
      </c>
      <c r="N148" s="67" t="str">
        <f t="shared" si="7"/>
        <v/>
      </c>
    </row>
    <row r="149" spans="1:14">
      <c r="A149" s="133"/>
      <c r="B149" s="134"/>
      <c r="C149" s="134"/>
      <c r="D149" s="134"/>
      <c r="E149" s="134"/>
      <c r="F149" s="135"/>
      <c r="G149" s="136"/>
      <c r="L149" s="67" t="str">
        <f t="shared" si="6"/>
        <v/>
      </c>
      <c r="M149" s="67" t="str">
        <f t="shared" si="8"/>
        <v/>
      </c>
      <c r="N149" s="67" t="str">
        <f t="shared" si="7"/>
        <v/>
      </c>
    </row>
    <row r="150" spans="1:14">
      <c r="A150" s="133"/>
      <c r="B150" s="134"/>
      <c r="C150" s="134"/>
      <c r="D150" s="134"/>
      <c r="E150" s="134"/>
      <c r="F150" s="135"/>
      <c r="G150" s="136"/>
      <c r="L150" s="67" t="str">
        <f t="shared" si="6"/>
        <v/>
      </c>
      <c r="M150" s="67" t="str">
        <f t="shared" si="8"/>
        <v/>
      </c>
      <c r="N150" s="67" t="str">
        <f t="shared" si="7"/>
        <v/>
      </c>
    </row>
    <row r="151" spans="1:14">
      <c r="A151" s="133"/>
      <c r="B151" s="134"/>
      <c r="C151" s="134"/>
      <c r="D151" s="134"/>
      <c r="E151" s="134"/>
      <c r="F151" s="135"/>
      <c r="G151" s="136"/>
      <c r="L151" s="67" t="str">
        <f t="shared" si="6"/>
        <v/>
      </c>
      <c r="M151" s="67" t="str">
        <f t="shared" si="8"/>
        <v/>
      </c>
      <c r="N151" s="67" t="str">
        <f t="shared" si="7"/>
        <v/>
      </c>
    </row>
    <row r="152" spans="1:14">
      <c r="A152" s="133"/>
      <c r="B152" s="134"/>
      <c r="C152" s="134"/>
      <c r="D152" s="134"/>
      <c r="E152" s="134"/>
      <c r="F152" s="135"/>
      <c r="G152" s="136"/>
      <c r="L152" s="67" t="str">
        <f t="shared" si="6"/>
        <v/>
      </c>
      <c r="M152" s="67" t="str">
        <f t="shared" si="8"/>
        <v/>
      </c>
      <c r="N152" s="67" t="str">
        <f t="shared" si="7"/>
        <v/>
      </c>
    </row>
    <row r="153" spans="1:14">
      <c r="A153" s="133"/>
      <c r="B153" s="134"/>
      <c r="C153" s="134"/>
      <c r="D153" s="134"/>
      <c r="E153" s="134"/>
      <c r="F153" s="135"/>
      <c r="G153" s="136"/>
      <c r="L153" s="67" t="str">
        <f t="shared" si="6"/>
        <v/>
      </c>
      <c r="M153" s="67" t="str">
        <f t="shared" si="8"/>
        <v/>
      </c>
      <c r="N153" s="67" t="str">
        <f t="shared" si="7"/>
        <v/>
      </c>
    </row>
    <row r="154" spans="1:14">
      <c r="A154" s="133"/>
      <c r="B154" s="134"/>
      <c r="C154" s="134"/>
      <c r="D154" s="134"/>
      <c r="E154" s="134"/>
      <c r="F154" s="135"/>
      <c r="G154" s="136"/>
      <c r="L154" s="67" t="str">
        <f t="shared" si="6"/>
        <v/>
      </c>
      <c r="M154" s="67" t="str">
        <f t="shared" si="8"/>
        <v/>
      </c>
      <c r="N154" s="67" t="str">
        <f t="shared" si="7"/>
        <v/>
      </c>
    </row>
    <row r="155" spans="1:14">
      <c r="A155" s="133"/>
      <c r="B155" s="134"/>
      <c r="C155" s="134"/>
      <c r="D155" s="134"/>
      <c r="E155" s="134"/>
      <c r="F155" s="135"/>
      <c r="G155" s="136"/>
      <c r="L155" s="67" t="str">
        <f t="shared" si="6"/>
        <v/>
      </c>
      <c r="M155" s="67" t="str">
        <f t="shared" si="8"/>
        <v/>
      </c>
      <c r="N155" s="67" t="str">
        <f t="shared" si="7"/>
        <v/>
      </c>
    </row>
    <row r="156" spans="1:14">
      <c r="A156" s="133"/>
      <c r="B156" s="134"/>
      <c r="C156" s="134"/>
      <c r="D156" s="134"/>
      <c r="E156" s="134"/>
      <c r="F156" s="135"/>
      <c r="G156" s="136"/>
      <c r="L156" s="67" t="str">
        <f t="shared" si="6"/>
        <v/>
      </c>
      <c r="M156" s="67" t="str">
        <f t="shared" si="8"/>
        <v/>
      </c>
      <c r="N156" s="67" t="str">
        <f t="shared" si="7"/>
        <v/>
      </c>
    </row>
    <row r="157" spans="1:14">
      <c r="A157" s="133"/>
      <c r="B157" s="134"/>
      <c r="C157" s="134"/>
      <c r="D157" s="134"/>
      <c r="E157" s="134"/>
      <c r="F157" s="135"/>
      <c r="G157" s="136"/>
      <c r="L157" s="67" t="str">
        <f t="shared" si="6"/>
        <v/>
      </c>
      <c r="M157" s="67" t="str">
        <f t="shared" si="8"/>
        <v/>
      </c>
      <c r="N157" s="67" t="str">
        <f t="shared" si="7"/>
        <v/>
      </c>
    </row>
    <row r="158" spans="1:14">
      <c r="A158" s="133"/>
      <c r="B158" s="134"/>
      <c r="C158" s="134"/>
      <c r="D158" s="134"/>
      <c r="E158" s="134"/>
      <c r="F158" s="135"/>
      <c r="G158" s="136"/>
      <c r="L158" s="67" t="str">
        <f t="shared" si="6"/>
        <v/>
      </c>
      <c r="M158" s="67" t="str">
        <f t="shared" si="8"/>
        <v/>
      </c>
      <c r="N158" s="67" t="str">
        <f t="shared" si="7"/>
        <v/>
      </c>
    </row>
    <row r="159" spans="1:14">
      <c r="A159" s="133"/>
      <c r="B159" s="134"/>
      <c r="C159" s="134"/>
      <c r="D159" s="134"/>
      <c r="E159" s="134"/>
      <c r="F159" s="135"/>
      <c r="G159" s="136"/>
      <c r="L159" s="67" t="str">
        <f t="shared" si="6"/>
        <v/>
      </c>
      <c r="M159" s="67" t="str">
        <f t="shared" si="8"/>
        <v/>
      </c>
      <c r="N159" s="67" t="str">
        <f t="shared" si="7"/>
        <v/>
      </c>
    </row>
    <row r="160" spans="1:14">
      <c r="A160" s="133"/>
      <c r="B160" s="134"/>
      <c r="C160" s="134"/>
      <c r="D160" s="134"/>
      <c r="E160" s="134"/>
      <c r="F160" s="135"/>
      <c r="G160" s="136"/>
      <c r="L160" s="67" t="str">
        <f t="shared" si="6"/>
        <v/>
      </c>
      <c r="M160" s="67" t="str">
        <f t="shared" si="8"/>
        <v/>
      </c>
      <c r="N160" s="67" t="str">
        <f t="shared" si="7"/>
        <v/>
      </c>
    </row>
    <row r="161" spans="1:14">
      <c r="A161" s="133"/>
      <c r="B161" s="134"/>
      <c r="C161" s="134"/>
      <c r="D161" s="134"/>
      <c r="E161" s="134"/>
      <c r="F161" s="135"/>
      <c r="G161" s="136"/>
      <c r="L161" s="67" t="str">
        <f t="shared" si="6"/>
        <v/>
      </c>
      <c r="M161" s="67" t="str">
        <f t="shared" si="8"/>
        <v/>
      </c>
      <c r="N161" s="67" t="str">
        <f t="shared" si="7"/>
        <v/>
      </c>
    </row>
    <row r="162" spans="1:14">
      <c r="A162" s="133"/>
      <c r="B162" s="134"/>
      <c r="C162" s="134"/>
      <c r="D162" s="134"/>
      <c r="E162" s="134"/>
      <c r="F162" s="135"/>
      <c r="G162" s="136"/>
      <c r="L162" s="67" t="str">
        <f t="shared" si="6"/>
        <v/>
      </c>
      <c r="M162" s="67" t="str">
        <f t="shared" si="8"/>
        <v/>
      </c>
      <c r="N162" s="67" t="str">
        <f t="shared" si="7"/>
        <v/>
      </c>
    </row>
    <row r="163" spans="1:14">
      <c r="A163" s="133"/>
      <c r="B163" s="134"/>
      <c r="C163" s="134"/>
      <c r="D163" s="134"/>
      <c r="E163" s="134"/>
      <c r="F163" s="135"/>
      <c r="G163" s="136"/>
      <c r="L163" s="67" t="str">
        <f t="shared" si="6"/>
        <v/>
      </c>
      <c r="M163" s="67" t="str">
        <f t="shared" si="8"/>
        <v/>
      </c>
      <c r="N163" s="67" t="str">
        <f t="shared" si="7"/>
        <v/>
      </c>
    </row>
    <row r="164" spans="1:14">
      <c r="A164" s="133"/>
      <c r="B164" s="134"/>
      <c r="C164" s="134"/>
      <c r="D164" s="134"/>
      <c r="E164" s="134"/>
      <c r="F164" s="135"/>
      <c r="G164" s="136"/>
      <c r="L164" s="67" t="str">
        <f t="shared" si="6"/>
        <v/>
      </c>
      <c r="M164" s="67" t="str">
        <f t="shared" si="8"/>
        <v/>
      </c>
      <c r="N164" s="67" t="str">
        <f t="shared" si="7"/>
        <v/>
      </c>
    </row>
    <row r="165" spans="1:14">
      <c r="A165" s="133"/>
      <c r="B165" s="134"/>
      <c r="C165" s="134"/>
      <c r="D165" s="134"/>
      <c r="E165" s="134"/>
      <c r="F165" s="135"/>
      <c r="G165" s="136"/>
      <c r="L165" s="67" t="str">
        <f t="shared" si="6"/>
        <v/>
      </c>
      <c r="M165" s="67" t="str">
        <f t="shared" si="8"/>
        <v/>
      </c>
      <c r="N165" s="67" t="str">
        <f t="shared" si="7"/>
        <v/>
      </c>
    </row>
    <row r="166" spans="1:14">
      <c r="A166" s="133"/>
      <c r="B166" s="134"/>
      <c r="C166" s="134"/>
      <c r="D166" s="134"/>
      <c r="E166" s="134"/>
      <c r="F166" s="135"/>
      <c r="G166" s="136"/>
      <c r="L166" s="67" t="str">
        <f t="shared" si="6"/>
        <v/>
      </c>
      <c r="M166" s="67" t="str">
        <f t="shared" si="8"/>
        <v/>
      </c>
      <c r="N166" s="67" t="str">
        <f t="shared" si="7"/>
        <v/>
      </c>
    </row>
    <row r="167" spans="1:14">
      <c r="A167" s="133"/>
      <c r="B167" s="134"/>
      <c r="C167" s="134"/>
      <c r="D167" s="134"/>
      <c r="E167" s="134"/>
      <c r="F167" s="135"/>
      <c r="G167" s="136"/>
      <c r="L167" s="67" t="str">
        <f t="shared" si="6"/>
        <v/>
      </c>
      <c r="M167" s="67" t="str">
        <f t="shared" si="8"/>
        <v/>
      </c>
      <c r="N167" s="67" t="str">
        <f t="shared" si="7"/>
        <v/>
      </c>
    </row>
    <row r="168" spans="1:14">
      <c r="A168" s="133"/>
      <c r="B168" s="134"/>
      <c r="C168" s="134"/>
      <c r="D168" s="134"/>
      <c r="E168" s="134"/>
      <c r="F168" s="135"/>
      <c r="G168" s="136"/>
      <c r="L168" s="67" t="str">
        <f t="shared" si="6"/>
        <v/>
      </c>
      <c r="M168" s="67" t="str">
        <f t="shared" si="8"/>
        <v/>
      </c>
      <c r="N168" s="67" t="str">
        <f t="shared" si="7"/>
        <v/>
      </c>
    </row>
    <row r="169" spans="1:14">
      <c r="A169" s="133"/>
      <c r="B169" s="134"/>
      <c r="C169" s="134"/>
      <c r="D169" s="134"/>
      <c r="E169" s="134"/>
      <c r="F169" s="135"/>
      <c r="G169" s="136"/>
      <c r="L169" s="67" t="str">
        <f t="shared" si="6"/>
        <v/>
      </c>
      <c r="M169" s="67" t="str">
        <f t="shared" si="8"/>
        <v/>
      </c>
      <c r="N169" s="67" t="str">
        <f t="shared" si="7"/>
        <v/>
      </c>
    </row>
    <row r="170" spans="1:14">
      <c r="A170" s="133"/>
      <c r="B170" s="134"/>
      <c r="C170" s="134"/>
      <c r="D170" s="134"/>
      <c r="E170" s="134"/>
      <c r="F170" s="135"/>
      <c r="G170" s="136"/>
      <c r="L170" s="67" t="str">
        <f t="shared" si="6"/>
        <v/>
      </c>
      <c r="M170" s="67" t="str">
        <f t="shared" si="8"/>
        <v/>
      </c>
      <c r="N170" s="67" t="str">
        <f t="shared" si="7"/>
        <v/>
      </c>
    </row>
    <row r="171" spans="1:14">
      <c r="A171" s="133"/>
      <c r="B171" s="134"/>
      <c r="C171" s="134"/>
      <c r="D171" s="134"/>
      <c r="E171" s="134"/>
      <c r="F171" s="135"/>
      <c r="G171" s="136"/>
      <c r="L171" s="67" t="str">
        <f t="shared" si="6"/>
        <v/>
      </c>
      <c r="M171" s="67" t="str">
        <f t="shared" si="8"/>
        <v/>
      </c>
      <c r="N171" s="67" t="str">
        <f t="shared" si="7"/>
        <v/>
      </c>
    </row>
    <row r="172" spans="1:14">
      <c r="A172" s="133"/>
      <c r="B172" s="134"/>
      <c r="C172" s="134"/>
      <c r="D172" s="134"/>
      <c r="E172" s="134"/>
      <c r="F172" s="135"/>
      <c r="G172" s="136"/>
      <c r="L172" s="67" t="str">
        <f t="shared" si="6"/>
        <v/>
      </c>
      <c r="M172" s="67" t="str">
        <f t="shared" si="8"/>
        <v/>
      </c>
      <c r="N172" s="67" t="str">
        <f t="shared" si="7"/>
        <v/>
      </c>
    </row>
    <row r="173" spans="1:14">
      <c r="A173" s="133"/>
      <c r="B173" s="134"/>
      <c r="C173" s="134"/>
      <c r="D173" s="134"/>
      <c r="E173" s="134"/>
      <c r="F173" s="135"/>
      <c r="G173" s="136"/>
      <c r="L173" s="67" t="str">
        <f t="shared" si="6"/>
        <v/>
      </c>
      <c r="M173" s="67" t="str">
        <f t="shared" si="8"/>
        <v/>
      </c>
      <c r="N173" s="67" t="str">
        <f t="shared" si="7"/>
        <v/>
      </c>
    </row>
    <row r="174" spans="1:14">
      <c r="A174" s="133"/>
      <c r="B174" s="134"/>
      <c r="C174" s="134"/>
      <c r="D174" s="134"/>
      <c r="E174" s="134"/>
      <c r="F174" s="135"/>
      <c r="G174" s="136"/>
      <c r="L174" s="67" t="str">
        <f t="shared" si="6"/>
        <v/>
      </c>
      <c r="M174" s="67" t="str">
        <f t="shared" si="8"/>
        <v/>
      </c>
      <c r="N174" s="67" t="str">
        <f t="shared" si="7"/>
        <v/>
      </c>
    </row>
    <row r="175" spans="1:14">
      <c r="A175" s="133"/>
      <c r="B175" s="134"/>
      <c r="C175" s="134"/>
      <c r="D175" s="134"/>
      <c r="E175" s="134"/>
      <c r="F175" s="135"/>
      <c r="G175" s="136"/>
      <c r="L175" s="67" t="str">
        <f t="shared" si="6"/>
        <v/>
      </c>
      <c r="M175" s="67" t="str">
        <f t="shared" si="8"/>
        <v/>
      </c>
      <c r="N175" s="67" t="str">
        <f t="shared" si="7"/>
        <v/>
      </c>
    </row>
    <row r="176" spans="1:14">
      <c r="A176" s="133"/>
      <c r="B176" s="134"/>
      <c r="C176" s="134"/>
      <c r="D176" s="134"/>
      <c r="E176" s="134"/>
      <c r="F176" s="135"/>
      <c r="G176" s="136"/>
      <c r="L176" s="67" t="str">
        <f t="shared" si="6"/>
        <v/>
      </c>
      <c r="M176" s="67" t="str">
        <f t="shared" si="8"/>
        <v/>
      </c>
      <c r="N176" s="67" t="str">
        <f t="shared" si="7"/>
        <v/>
      </c>
    </row>
    <row r="177" spans="1:14">
      <c r="A177" s="133"/>
      <c r="B177" s="134"/>
      <c r="C177" s="134"/>
      <c r="D177" s="134"/>
      <c r="E177" s="134"/>
      <c r="F177" s="135"/>
      <c r="G177" s="136"/>
      <c r="L177" s="67" t="str">
        <f t="shared" si="6"/>
        <v/>
      </c>
      <c r="M177" s="67" t="str">
        <f t="shared" si="8"/>
        <v/>
      </c>
      <c r="N177" s="67" t="str">
        <f t="shared" si="7"/>
        <v/>
      </c>
    </row>
    <row r="178" spans="1:14">
      <c r="A178" s="133"/>
      <c r="B178" s="134"/>
      <c r="C178" s="134"/>
      <c r="D178" s="134"/>
      <c r="E178" s="134"/>
      <c r="F178" s="135"/>
      <c r="G178" s="136"/>
      <c r="L178" s="67" t="str">
        <f t="shared" si="6"/>
        <v/>
      </c>
      <c r="M178" s="67" t="str">
        <f t="shared" si="8"/>
        <v/>
      </c>
      <c r="N178" s="67" t="str">
        <f t="shared" si="7"/>
        <v/>
      </c>
    </row>
    <row r="179" spans="1:14">
      <c r="A179" s="133"/>
      <c r="B179" s="134"/>
      <c r="C179" s="134"/>
      <c r="D179" s="134"/>
      <c r="E179" s="134"/>
      <c r="F179" s="135"/>
      <c r="G179" s="136"/>
      <c r="L179" s="67" t="str">
        <f t="shared" si="6"/>
        <v/>
      </c>
      <c r="M179" s="67" t="str">
        <f t="shared" si="8"/>
        <v/>
      </c>
      <c r="N179" s="67" t="str">
        <f t="shared" si="7"/>
        <v/>
      </c>
    </row>
    <row r="180" spans="1:14">
      <c r="A180" s="133"/>
      <c r="B180" s="134"/>
      <c r="C180" s="134"/>
      <c r="D180" s="134"/>
      <c r="E180" s="134"/>
      <c r="F180" s="135"/>
      <c r="G180" s="136"/>
      <c r="L180" s="67" t="str">
        <f t="shared" si="6"/>
        <v/>
      </c>
      <c r="M180" s="67" t="str">
        <f t="shared" si="8"/>
        <v/>
      </c>
      <c r="N180" s="67" t="str">
        <f t="shared" si="7"/>
        <v/>
      </c>
    </row>
    <row r="181" spans="1:14">
      <c r="A181" s="133"/>
      <c r="B181" s="134"/>
      <c r="C181" s="134"/>
      <c r="D181" s="134"/>
      <c r="E181" s="134"/>
      <c r="F181" s="135"/>
      <c r="G181" s="136"/>
      <c r="L181" s="67" t="str">
        <f t="shared" si="6"/>
        <v/>
      </c>
      <c r="M181" s="67" t="str">
        <f t="shared" si="8"/>
        <v/>
      </c>
      <c r="N181" s="67" t="str">
        <f t="shared" si="7"/>
        <v/>
      </c>
    </row>
    <row r="182" spans="1:14">
      <c r="A182" s="133"/>
      <c r="B182" s="134"/>
      <c r="C182" s="134"/>
      <c r="D182" s="134"/>
      <c r="E182" s="134"/>
      <c r="F182" s="135"/>
      <c r="G182" s="136"/>
      <c r="L182" s="67" t="str">
        <f t="shared" si="6"/>
        <v/>
      </c>
      <c r="M182" s="67" t="str">
        <f t="shared" si="8"/>
        <v/>
      </c>
      <c r="N182" s="67" t="str">
        <f t="shared" si="7"/>
        <v/>
      </c>
    </row>
    <row r="183" spans="1:14">
      <c r="A183" s="133"/>
      <c r="B183" s="134"/>
      <c r="C183" s="134"/>
      <c r="D183" s="134"/>
      <c r="E183" s="134"/>
      <c r="F183" s="135"/>
      <c r="G183" s="136"/>
      <c r="L183" s="67" t="str">
        <f t="shared" si="6"/>
        <v/>
      </c>
      <c r="M183" s="67" t="str">
        <f t="shared" si="8"/>
        <v/>
      </c>
      <c r="N183" s="67" t="str">
        <f t="shared" si="7"/>
        <v/>
      </c>
    </row>
    <row r="184" spans="1:14">
      <c r="A184" s="133"/>
      <c r="B184" s="134"/>
      <c r="C184" s="134"/>
      <c r="D184" s="134"/>
      <c r="E184" s="134"/>
      <c r="F184" s="135"/>
      <c r="G184" s="136"/>
      <c r="L184" s="67" t="str">
        <f t="shared" si="6"/>
        <v/>
      </c>
      <c r="M184" s="67" t="str">
        <f t="shared" si="8"/>
        <v/>
      </c>
      <c r="N184" s="67" t="str">
        <f t="shared" si="7"/>
        <v/>
      </c>
    </row>
    <row r="185" spans="1:14">
      <c r="A185" s="133"/>
      <c r="B185" s="134"/>
      <c r="C185" s="134"/>
      <c r="D185" s="134"/>
      <c r="E185" s="134"/>
      <c r="F185" s="135"/>
      <c r="G185" s="136"/>
      <c r="L185" s="67" t="str">
        <f t="shared" si="6"/>
        <v/>
      </c>
      <c r="M185" s="67" t="str">
        <f t="shared" si="8"/>
        <v/>
      </c>
      <c r="N185" s="67" t="str">
        <f t="shared" si="7"/>
        <v/>
      </c>
    </row>
    <row r="186" spans="1:14">
      <c r="A186" s="133"/>
      <c r="B186" s="134"/>
      <c r="C186" s="134"/>
      <c r="D186" s="134"/>
      <c r="E186" s="134"/>
      <c r="F186" s="135"/>
      <c r="G186" s="136"/>
      <c r="L186" s="67" t="str">
        <f t="shared" si="6"/>
        <v/>
      </c>
      <c r="M186" s="67" t="str">
        <f t="shared" si="8"/>
        <v/>
      </c>
      <c r="N186" s="67" t="str">
        <f t="shared" si="7"/>
        <v/>
      </c>
    </row>
    <row r="187" spans="1:14">
      <c r="A187" s="133"/>
      <c r="B187" s="134"/>
      <c r="C187" s="134"/>
      <c r="D187" s="134"/>
      <c r="E187" s="134"/>
      <c r="F187" s="135"/>
      <c r="G187" s="136"/>
      <c r="L187" s="67" t="str">
        <f t="shared" si="6"/>
        <v/>
      </c>
      <c r="M187" s="67" t="str">
        <f t="shared" si="8"/>
        <v/>
      </c>
      <c r="N187" s="67" t="str">
        <f t="shared" si="7"/>
        <v/>
      </c>
    </row>
    <row r="188" spans="1:14">
      <c r="A188" s="133"/>
      <c r="B188" s="134"/>
      <c r="C188" s="134"/>
      <c r="D188" s="134"/>
      <c r="E188" s="134"/>
      <c r="F188" s="135"/>
      <c r="G188" s="136"/>
      <c r="L188" s="67" t="str">
        <f t="shared" si="6"/>
        <v/>
      </c>
      <c r="M188" s="67" t="str">
        <f t="shared" si="8"/>
        <v/>
      </c>
      <c r="N188" s="67" t="str">
        <f t="shared" si="7"/>
        <v/>
      </c>
    </row>
    <row r="189" spans="1:14">
      <c r="A189" s="133"/>
      <c r="B189" s="134"/>
      <c r="C189" s="134"/>
      <c r="D189" s="134"/>
      <c r="E189" s="134"/>
      <c r="F189" s="135"/>
      <c r="G189" s="136"/>
      <c r="L189" s="67" t="str">
        <f t="shared" si="6"/>
        <v/>
      </c>
      <c r="M189" s="67" t="str">
        <f t="shared" si="8"/>
        <v/>
      </c>
      <c r="N189" s="67" t="str">
        <f t="shared" si="7"/>
        <v/>
      </c>
    </row>
    <row r="190" spans="1:14">
      <c r="A190" s="133"/>
      <c r="B190" s="134"/>
      <c r="C190" s="134"/>
      <c r="D190" s="134"/>
      <c r="E190" s="134"/>
      <c r="F190" s="135"/>
      <c r="G190" s="136"/>
      <c r="L190" s="67" t="str">
        <f t="shared" si="6"/>
        <v/>
      </c>
      <c r="M190" s="67" t="str">
        <f t="shared" si="8"/>
        <v/>
      </c>
      <c r="N190" s="67" t="str">
        <f t="shared" si="7"/>
        <v/>
      </c>
    </row>
    <row r="191" spans="1:14">
      <c r="A191" s="133"/>
      <c r="B191" s="134"/>
      <c r="C191" s="134"/>
      <c r="D191" s="134"/>
      <c r="E191" s="134"/>
      <c r="F191" s="135"/>
      <c r="G191" s="136"/>
      <c r="L191" s="67" t="str">
        <f t="shared" si="6"/>
        <v/>
      </c>
      <c r="M191" s="67" t="str">
        <f t="shared" si="8"/>
        <v/>
      </c>
      <c r="N191" s="67" t="str">
        <f t="shared" si="7"/>
        <v/>
      </c>
    </row>
    <row r="192" spans="1:14">
      <c r="A192" s="133"/>
      <c r="B192" s="134"/>
      <c r="C192" s="134"/>
      <c r="D192" s="134"/>
      <c r="E192" s="134"/>
      <c r="F192" s="135"/>
      <c r="G192" s="136"/>
      <c r="L192" s="67" t="str">
        <f t="shared" si="6"/>
        <v/>
      </c>
      <c r="M192" s="67" t="str">
        <f t="shared" si="8"/>
        <v/>
      </c>
      <c r="N192" s="67" t="str">
        <f t="shared" si="7"/>
        <v/>
      </c>
    </row>
    <row r="193" spans="1:14">
      <c r="A193" s="133"/>
      <c r="B193" s="134"/>
      <c r="C193" s="134"/>
      <c r="D193" s="134"/>
      <c r="E193" s="134"/>
      <c r="F193" s="135"/>
      <c r="G193" s="136"/>
      <c r="L193" s="67" t="str">
        <f t="shared" si="6"/>
        <v/>
      </c>
      <c r="M193" s="67" t="str">
        <f t="shared" si="8"/>
        <v/>
      </c>
      <c r="N193" s="67" t="str">
        <f t="shared" si="7"/>
        <v/>
      </c>
    </row>
    <row r="194" spans="1:14">
      <c r="A194" s="133"/>
      <c r="B194" s="134"/>
      <c r="C194" s="134"/>
      <c r="D194" s="134"/>
      <c r="E194" s="134"/>
      <c r="F194" s="135"/>
      <c r="G194" s="136"/>
      <c r="L194" s="67" t="str">
        <f t="shared" si="6"/>
        <v/>
      </c>
      <c r="M194" s="67" t="str">
        <f t="shared" si="8"/>
        <v/>
      </c>
      <c r="N194" s="67" t="str">
        <f t="shared" si="7"/>
        <v/>
      </c>
    </row>
    <row r="195" spans="1:14">
      <c r="A195" s="133"/>
      <c r="B195" s="134"/>
      <c r="C195" s="134"/>
      <c r="D195" s="134"/>
      <c r="E195" s="134"/>
      <c r="F195" s="135"/>
      <c r="G195" s="136"/>
      <c r="L195" s="67" t="str">
        <f t="shared" ref="L195:L258" si="9">IF(E195="","",EXP(-EXP(-(E195-J$11)/J$10)))</f>
        <v/>
      </c>
      <c r="M195" s="67" t="str">
        <f t="shared" si="8"/>
        <v/>
      </c>
      <c r="N195" s="67" t="str">
        <f t="shared" ref="N195:N258" si="10">IF(L195="","",POWER(F195-M195,2) / M195)</f>
        <v/>
      </c>
    </row>
    <row r="196" spans="1:14">
      <c r="A196" s="133"/>
      <c r="B196" s="134"/>
      <c r="C196" s="134"/>
      <c r="D196" s="134"/>
      <c r="E196" s="134"/>
      <c r="F196" s="135"/>
      <c r="G196" s="136"/>
      <c r="L196" s="67" t="str">
        <f t="shared" si="9"/>
        <v/>
      </c>
      <c r="M196" s="67" t="str">
        <f t="shared" ref="M196:M259" si="11">IF(L196="","",(L196-L195)*J$3)</f>
        <v/>
      </c>
      <c r="N196" s="67" t="str">
        <f t="shared" si="10"/>
        <v/>
      </c>
    </row>
    <row r="197" spans="1:14">
      <c r="A197" s="133"/>
      <c r="B197" s="134"/>
      <c r="C197" s="134"/>
      <c r="D197" s="134"/>
      <c r="E197" s="134"/>
      <c r="F197" s="135"/>
      <c r="G197" s="136"/>
      <c r="L197" s="67" t="str">
        <f t="shared" si="9"/>
        <v/>
      </c>
      <c r="M197" s="67" t="str">
        <f t="shared" si="11"/>
        <v/>
      </c>
      <c r="N197" s="67" t="str">
        <f t="shared" si="10"/>
        <v/>
      </c>
    </row>
    <row r="198" spans="1:14">
      <c r="A198" s="133"/>
      <c r="B198" s="134"/>
      <c r="C198" s="134"/>
      <c r="D198" s="134"/>
      <c r="E198" s="134"/>
      <c r="F198" s="135"/>
      <c r="G198" s="136"/>
      <c r="L198" s="67" t="str">
        <f t="shared" si="9"/>
        <v/>
      </c>
      <c r="M198" s="67" t="str">
        <f t="shared" si="11"/>
        <v/>
      </c>
      <c r="N198" s="67" t="str">
        <f t="shared" si="10"/>
        <v/>
      </c>
    </row>
    <row r="199" spans="1:14">
      <c r="A199" s="133"/>
      <c r="B199" s="134"/>
      <c r="C199" s="134"/>
      <c r="D199" s="134"/>
      <c r="E199" s="134"/>
      <c r="F199" s="135"/>
      <c r="G199" s="136"/>
      <c r="L199" s="67" t="str">
        <f t="shared" si="9"/>
        <v/>
      </c>
      <c r="M199" s="67" t="str">
        <f t="shared" si="11"/>
        <v/>
      </c>
      <c r="N199" s="67" t="str">
        <f t="shared" si="10"/>
        <v/>
      </c>
    </row>
    <row r="200" spans="1:14">
      <c r="A200" s="133"/>
      <c r="B200" s="134"/>
      <c r="C200" s="134"/>
      <c r="D200" s="134"/>
      <c r="E200" s="134"/>
      <c r="F200" s="135"/>
      <c r="G200" s="136"/>
      <c r="L200" s="67" t="str">
        <f t="shared" si="9"/>
        <v/>
      </c>
      <c r="M200" s="67" t="str">
        <f t="shared" si="11"/>
        <v/>
      </c>
      <c r="N200" s="67" t="str">
        <f t="shared" si="10"/>
        <v/>
      </c>
    </row>
    <row r="201" spans="1:14">
      <c r="A201" s="133"/>
      <c r="B201" s="134"/>
      <c r="C201" s="134"/>
      <c r="D201" s="134"/>
      <c r="E201" s="134"/>
      <c r="F201" s="135"/>
      <c r="G201" s="136"/>
      <c r="L201" s="67" t="str">
        <f t="shared" si="9"/>
        <v/>
      </c>
      <c r="M201" s="67" t="str">
        <f t="shared" si="11"/>
        <v/>
      </c>
      <c r="N201" s="67" t="str">
        <f t="shared" si="10"/>
        <v/>
      </c>
    </row>
    <row r="202" spans="1:14">
      <c r="A202" s="133"/>
      <c r="B202" s="134"/>
      <c r="C202" s="134"/>
      <c r="D202" s="134"/>
      <c r="E202" s="134"/>
      <c r="F202" s="135"/>
      <c r="G202" s="136"/>
      <c r="L202" s="67" t="str">
        <f t="shared" si="9"/>
        <v/>
      </c>
      <c r="M202" s="67" t="str">
        <f t="shared" si="11"/>
        <v/>
      </c>
      <c r="N202" s="67" t="str">
        <f t="shared" si="10"/>
        <v/>
      </c>
    </row>
    <row r="203" spans="1:14">
      <c r="A203" s="133"/>
      <c r="B203" s="134"/>
      <c r="C203" s="134"/>
      <c r="D203" s="134"/>
      <c r="E203" s="134"/>
      <c r="F203" s="135"/>
      <c r="G203" s="136"/>
      <c r="L203" s="67" t="str">
        <f t="shared" si="9"/>
        <v/>
      </c>
      <c r="M203" s="67" t="str">
        <f t="shared" si="11"/>
        <v/>
      </c>
      <c r="N203" s="67" t="str">
        <f t="shared" si="10"/>
        <v/>
      </c>
    </row>
    <row r="204" spans="1:14">
      <c r="A204" s="133"/>
      <c r="B204" s="134"/>
      <c r="C204" s="134"/>
      <c r="D204" s="134"/>
      <c r="E204" s="134"/>
      <c r="F204" s="135"/>
      <c r="G204" s="136"/>
      <c r="L204" s="67" t="str">
        <f t="shared" si="9"/>
        <v/>
      </c>
      <c r="M204" s="67" t="str">
        <f t="shared" si="11"/>
        <v/>
      </c>
      <c r="N204" s="67" t="str">
        <f t="shared" si="10"/>
        <v/>
      </c>
    </row>
    <row r="205" spans="1:14">
      <c r="A205" s="133"/>
      <c r="B205" s="134"/>
      <c r="C205" s="134"/>
      <c r="D205" s="134"/>
      <c r="E205" s="134"/>
      <c r="F205" s="135"/>
      <c r="G205" s="136"/>
      <c r="L205" s="67" t="str">
        <f t="shared" si="9"/>
        <v/>
      </c>
      <c r="M205" s="67" t="str">
        <f t="shared" si="11"/>
        <v/>
      </c>
      <c r="N205" s="67" t="str">
        <f t="shared" si="10"/>
        <v/>
      </c>
    </row>
    <row r="206" spans="1:14">
      <c r="A206" s="133"/>
      <c r="B206" s="134"/>
      <c r="C206" s="134"/>
      <c r="D206" s="134"/>
      <c r="E206" s="134"/>
      <c r="F206" s="135"/>
      <c r="G206" s="136"/>
      <c r="L206" s="67" t="str">
        <f t="shared" si="9"/>
        <v/>
      </c>
      <c r="M206" s="67" t="str">
        <f t="shared" si="11"/>
        <v/>
      </c>
      <c r="N206" s="67" t="str">
        <f t="shared" si="10"/>
        <v/>
      </c>
    </row>
    <row r="207" spans="1:14">
      <c r="A207" s="133"/>
      <c r="B207" s="134"/>
      <c r="C207" s="134"/>
      <c r="D207" s="134"/>
      <c r="E207" s="134"/>
      <c r="F207" s="135"/>
      <c r="G207" s="136"/>
      <c r="L207" s="67" t="str">
        <f t="shared" si="9"/>
        <v/>
      </c>
      <c r="M207" s="67" t="str">
        <f t="shared" si="11"/>
        <v/>
      </c>
      <c r="N207" s="67" t="str">
        <f t="shared" si="10"/>
        <v/>
      </c>
    </row>
    <row r="208" spans="1:14">
      <c r="A208" s="133"/>
      <c r="B208" s="134"/>
      <c r="C208" s="134"/>
      <c r="D208" s="134"/>
      <c r="E208" s="134"/>
      <c r="F208" s="135"/>
      <c r="G208" s="136"/>
      <c r="L208" s="67" t="str">
        <f t="shared" si="9"/>
        <v/>
      </c>
      <c r="M208" s="67" t="str">
        <f t="shared" si="11"/>
        <v/>
      </c>
      <c r="N208" s="67" t="str">
        <f t="shared" si="10"/>
        <v/>
      </c>
    </row>
    <row r="209" spans="1:14">
      <c r="A209" s="133"/>
      <c r="B209" s="134"/>
      <c r="C209" s="134"/>
      <c r="D209" s="134"/>
      <c r="E209" s="134"/>
      <c r="F209" s="135"/>
      <c r="G209" s="136"/>
      <c r="L209" s="67" t="str">
        <f t="shared" si="9"/>
        <v/>
      </c>
      <c r="M209" s="67" t="str">
        <f t="shared" si="11"/>
        <v/>
      </c>
      <c r="N209" s="67" t="str">
        <f t="shared" si="10"/>
        <v/>
      </c>
    </row>
    <row r="210" spans="1:14">
      <c r="A210" s="133"/>
      <c r="B210" s="134"/>
      <c r="C210" s="134"/>
      <c r="D210" s="134"/>
      <c r="E210" s="134"/>
      <c r="F210" s="135"/>
      <c r="G210" s="136"/>
      <c r="L210" s="67" t="str">
        <f t="shared" si="9"/>
        <v/>
      </c>
      <c r="M210" s="67" t="str">
        <f t="shared" si="11"/>
        <v/>
      </c>
      <c r="N210" s="67" t="str">
        <f t="shared" si="10"/>
        <v/>
      </c>
    </row>
    <row r="211" spans="1:14">
      <c r="A211" s="133"/>
      <c r="B211" s="134"/>
      <c r="C211" s="134"/>
      <c r="D211" s="134"/>
      <c r="E211" s="134"/>
      <c r="F211" s="135"/>
      <c r="G211" s="136"/>
      <c r="L211" s="67" t="str">
        <f t="shared" si="9"/>
        <v/>
      </c>
      <c r="M211" s="67" t="str">
        <f t="shared" si="11"/>
        <v/>
      </c>
      <c r="N211" s="67" t="str">
        <f t="shared" si="10"/>
        <v/>
      </c>
    </row>
    <row r="212" spans="1:14">
      <c r="A212" s="133"/>
      <c r="B212" s="134"/>
      <c r="C212" s="134"/>
      <c r="D212" s="134"/>
      <c r="E212" s="134"/>
      <c r="F212" s="135"/>
      <c r="G212" s="136"/>
      <c r="L212" s="67" t="str">
        <f t="shared" si="9"/>
        <v/>
      </c>
      <c r="M212" s="67" t="str">
        <f t="shared" si="11"/>
        <v/>
      </c>
      <c r="N212" s="67" t="str">
        <f t="shared" si="10"/>
        <v/>
      </c>
    </row>
    <row r="213" spans="1:14">
      <c r="A213" s="133"/>
      <c r="B213" s="134"/>
      <c r="C213" s="134"/>
      <c r="D213" s="134"/>
      <c r="E213" s="134"/>
      <c r="F213" s="135"/>
      <c r="G213" s="136"/>
      <c r="L213" s="67" t="str">
        <f t="shared" si="9"/>
        <v/>
      </c>
      <c r="M213" s="67" t="str">
        <f t="shared" si="11"/>
        <v/>
      </c>
      <c r="N213" s="67" t="str">
        <f t="shared" si="10"/>
        <v/>
      </c>
    </row>
    <row r="214" spans="1:14">
      <c r="A214" s="133"/>
      <c r="B214" s="134"/>
      <c r="C214" s="134"/>
      <c r="D214" s="134"/>
      <c r="E214" s="134"/>
      <c r="F214" s="135"/>
      <c r="G214" s="136"/>
      <c r="L214" s="67" t="str">
        <f t="shared" si="9"/>
        <v/>
      </c>
      <c r="M214" s="67" t="str">
        <f t="shared" si="11"/>
        <v/>
      </c>
      <c r="N214" s="67" t="str">
        <f t="shared" si="10"/>
        <v/>
      </c>
    </row>
    <row r="215" spans="1:14">
      <c r="A215" s="133"/>
      <c r="B215" s="134"/>
      <c r="C215" s="134"/>
      <c r="D215" s="134"/>
      <c r="E215" s="134"/>
      <c r="F215" s="135"/>
      <c r="G215" s="136"/>
      <c r="L215" s="67" t="str">
        <f t="shared" si="9"/>
        <v/>
      </c>
      <c r="M215" s="67" t="str">
        <f t="shared" si="11"/>
        <v/>
      </c>
      <c r="N215" s="67" t="str">
        <f t="shared" si="10"/>
        <v/>
      </c>
    </row>
    <row r="216" spans="1:14">
      <c r="A216" s="133"/>
      <c r="B216" s="134"/>
      <c r="C216" s="134"/>
      <c r="D216" s="134"/>
      <c r="E216" s="134"/>
      <c r="F216" s="135"/>
      <c r="G216" s="136"/>
      <c r="L216" s="67" t="str">
        <f t="shared" si="9"/>
        <v/>
      </c>
      <c r="M216" s="67" t="str">
        <f t="shared" si="11"/>
        <v/>
      </c>
      <c r="N216" s="67" t="str">
        <f t="shared" si="10"/>
        <v/>
      </c>
    </row>
    <row r="217" spans="1:14">
      <c r="A217" s="133"/>
      <c r="B217" s="134"/>
      <c r="C217" s="134"/>
      <c r="D217" s="134"/>
      <c r="E217" s="134"/>
      <c r="F217" s="135"/>
      <c r="G217" s="136"/>
      <c r="L217" s="67" t="str">
        <f t="shared" si="9"/>
        <v/>
      </c>
      <c r="M217" s="67" t="str">
        <f t="shared" si="11"/>
        <v/>
      </c>
      <c r="N217" s="67" t="str">
        <f t="shared" si="10"/>
        <v/>
      </c>
    </row>
    <row r="218" spans="1:14">
      <c r="A218" s="133"/>
      <c r="B218" s="134"/>
      <c r="C218" s="134"/>
      <c r="D218" s="134"/>
      <c r="E218" s="134"/>
      <c r="F218" s="135"/>
      <c r="G218" s="136"/>
      <c r="L218" s="67" t="str">
        <f t="shared" si="9"/>
        <v/>
      </c>
      <c r="M218" s="67" t="str">
        <f t="shared" si="11"/>
        <v/>
      </c>
      <c r="N218" s="67" t="str">
        <f t="shared" si="10"/>
        <v/>
      </c>
    </row>
    <row r="219" spans="1:14">
      <c r="A219" s="133"/>
      <c r="B219" s="134"/>
      <c r="C219" s="134"/>
      <c r="D219" s="134"/>
      <c r="E219" s="134"/>
      <c r="F219" s="135"/>
      <c r="G219" s="136"/>
      <c r="L219" s="67" t="str">
        <f t="shared" si="9"/>
        <v/>
      </c>
      <c r="M219" s="67" t="str">
        <f t="shared" si="11"/>
        <v/>
      </c>
      <c r="N219" s="67" t="str">
        <f t="shared" si="10"/>
        <v/>
      </c>
    </row>
    <row r="220" spans="1:14">
      <c r="A220" s="133"/>
      <c r="B220" s="134"/>
      <c r="C220" s="134"/>
      <c r="D220" s="134"/>
      <c r="E220" s="134"/>
      <c r="F220" s="135"/>
      <c r="G220" s="136"/>
      <c r="L220" s="67" t="str">
        <f t="shared" si="9"/>
        <v/>
      </c>
      <c r="M220" s="67" t="str">
        <f t="shared" si="11"/>
        <v/>
      </c>
      <c r="N220" s="67" t="str">
        <f t="shared" si="10"/>
        <v/>
      </c>
    </row>
    <row r="221" spans="1:14">
      <c r="A221" s="133"/>
      <c r="B221" s="134"/>
      <c r="C221" s="134"/>
      <c r="D221" s="134"/>
      <c r="E221" s="134"/>
      <c r="F221" s="135"/>
      <c r="G221" s="136"/>
      <c r="L221" s="67" t="str">
        <f t="shared" si="9"/>
        <v/>
      </c>
      <c r="M221" s="67" t="str">
        <f t="shared" si="11"/>
        <v/>
      </c>
      <c r="N221" s="67" t="str">
        <f t="shared" si="10"/>
        <v/>
      </c>
    </row>
    <row r="222" spans="1:14">
      <c r="A222" s="133"/>
      <c r="B222" s="134"/>
      <c r="C222" s="134"/>
      <c r="D222" s="134"/>
      <c r="E222" s="134"/>
      <c r="F222" s="135"/>
      <c r="G222" s="136"/>
      <c r="L222" s="67" t="str">
        <f t="shared" si="9"/>
        <v/>
      </c>
      <c r="M222" s="67" t="str">
        <f t="shared" si="11"/>
        <v/>
      </c>
      <c r="N222" s="67" t="str">
        <f t="shared" si="10"/>
        <v/>
      </c>
    </row>
    <row r="223" spans="1:14">
      <c r="A223" s="133"/>
      <c r="B223" s="134"/>
      <c r="C223" s="134"/>
      <c r="D223" s="134"/>
      <c r="E223" s="134"/>
      <c r="F223" s="135"/>
      <c r="G223" s="136"/>
      <c r="L223" s="67" t="str">
        <f t="shared" si="9"/>
        <v/>
      </c>
      <c r="M223" s="67" t="str">
        <f t="shared" si="11"/>
        <v/>
      </c>
      <c r="N223" s="67" t="str">
        <f t="shared" si="10"/>
        <v/>
      </c>
    </row>
    <row r="224" spans="1:14">
      <c r="A224" s="133"/>
      <c r="B224" s="134"/>
      <c r="C224" s="134"/>
      <c r="D224" s="134"/>
      <c r="E224" s="134"/>
      <c r="F224" s="135"/>
      <c r="G224" s="136"/>
      <c r="L224" s="67" t="str">
        <f t="shared" si="9"/>
        <v/>
      </c>
      <c r="M224" s="67" t="str">
        <f t="shared" si="11"/>
        <v/>
      </c>
      <c r="N224" s="67" t="str">
        <f t="shared" si="10"/>
        <v/>
      </c>
    </row>
    <row r="225" spans="1:14">
      <c r="A225" s="133"/>
      <c r="B225" s="134"/>
      <c r="C225" s="134"/>
      <c r="D225" s="134"/>
      <c r="E225" s="134"/>
      <c r="F225" s="135"/>
      <c r="G225" s="136"/>
      <c r="L225" s="67" t="str">
        <f t="shared" si="9"/>
        <v/>
      </c>
      <c r="M225" s="67" t="str">
        <f t="shared" si="11"/>
        <v/>
      </c>
      <c r="N225" s="67" t="str">
        <f t="shared" si="10"/>
        <v/>
      </c>
    </row>
    <row r="226" spans="1:14">
      <c r="A226" s="133"/>
      <c r="B226" s="134"/>
      <c r="C226" s="134"/>
      <c r="D226" s="134"/>
      <c r="E226" s="134"/>
      <c r="F226" s="135"/>
      <c r="G226" s="136"/>
      <c r="L226" s="67" t="str">
        <f t="shared" si="9"/>
        <v/>
      </c>
      <c r="M226" s="67" t="str">
        <f t="shared" si="11"/>
        <v/>
      </c>
      <c r="N226" s="67" t="str">
        <f t="shared" si="10"/>
        <v/>
      </c>
    </row>
    <row r="227" spans="1:14">
      <c r="A227" s="133"/>
      <c r="B227" s="134"/>
      <c r="C227" s="134"/>
      <c r="D227" s="134"/>
      <c r="E227" s="134"/>
      <c r="F227" s="135"/>
      <c r="G227" s="136"/>
      <c r="L227" s="67" t="str">
        <f t="shared" si="9"/>
        <v/>
      </c>
      <c r="M227" s="67" t="str">
        <f t="shared" si="11"/>
        <v/>
      </c>
      <c r="N227" s="67" t="str">
        <f t="shared" si="10"/>
        <v/>
      </c>
    </row>
    <row r="228" spans="1:14">
      <c r="A228" s="133"/>
      <c r="B228" s="134"/>
      <c r="C228" s="134"/>
      <c r="D228" s="134"/>
      <c r="E228" s="134"/>
      <c r="F228" s="135"/>
      <c r="G228" s="136"/>
      <c r="L228" s="67" t="str">
        <f t="shared" si="9"/>
        <v/>
      </c>
      <c r="M228" s="67" t="str">
        <f t="shared" si="11"/>
        <v/>
      </c>
      <c r="N228" s="67" t="str">
        <f t="shared" si="10"/>
        <v/>
      </c>
    </row>
    <row r="229" spans="1:14">
      <c r="A229" s="133"/>
      <c r="B229" s="134"/>
      <c r="C229" s="134"/>
      <c r="D229" s="134"/>
      <c r="E229" s="134"/>
      <c r="F229" s="135"/>
      <c r="G229" s="136"/>
      <c r="L229" s="67" t="str">
        <f t="shared" si="9"/>
        <v/>
      </c>
      <c r="M229" s="67" t="str">
        <f t="shared" si="11"/>
        <v/>
      </c>
      <c r="N229" s="67" t="str">
        <f t="shared" si="10"/>
        <v/>
      </c>
    </row>
    <row r="230" spans="1:14">
      <c r="A230" s="133"/>
      <c r="B230" s="134"/>
      <c r="C230" s="134"/>
      <c r="D230" s="134"/>
      <c r="E230" s="134"/>
      <c r="F230" s="135"/>
      <c r="G230" s="136"/>
      <c r="L230" s="67" t="str">
        <f t="shared" si="9"/>
        <v/>
      </c>
      <c r="M230" s="67" t="str">
        <f t="shared" si="11"/>
        <v/>
      </c>
      <c r="N230" s="67" t="str">
        <f t="shared" si="10"/>
        <v/>
      </c>
    </row>
    <row r="231" spans="1:14">
      <c r="A231" s="133"/>
      <c r="B231" s="134"/>
      <c r="C231" s="134"/>
      <c r="D231" s="134"/>
      <c r="E231" s="134"/>
      <c r="F231" s="135"/>
      <c r="G231" s="136"/>
      <c r="L231" s="67" t="str">
        <f t="shared" si="9"/>
        <v/>
      </c>
      <c r="M231" s="67" t="str">
        <f t="shared" si="11"/>
        <v/>
      </c>
      <c r="N231" s="67" t="str">
        <f t="shared" si="10"/>
        <v/>
      </c>
    </row>
    <row r="232" spans="1:14">
      <c r="A232" s="133"/>
      <c r="B232" s="134"/>
      <c r="C232" s="134"/>
      <c r="D232" s="134"/>
      <c r="E232" s="134"/>
      <c r="F232" s="135"/>
      <c r="G232" s="136"/>
      <c r="L232" s="67" t="str">
        <f t="shared" si="9"/>
        <v/>
      </c>
      <c r="M232" s="67" t="str">
        <f t="shared" si="11"/>
        <v/>
      </c>
      <c r="N232" s="67" t="str">
        <f t="shared" si="10"/>
        <v/>
      </c>
    </row>
    <row r="233" spans="1:14">
      <c r="A233" s="133"/>
      <c r="B233" s="134"/>
      <c r="C233" s="134"/>
      <c r="D233" s="134"/>
      <c r="E233" s="134"/>
      <c r="F233" s="135"/>
      <c r="G233" s="136"/>
      <c r="L233" s="67" t="str">
        <f t="shared" si="9"/>
        <v/>
      </c>
      <c r="M233" s="67" t="str">
        <f t="shared" si="11"/>
        <v/>
      </c>
      <c r="N233" s="67" t="str">
        <f t="shared" si="10"/>
        <v/>
      </c>
    </row>
    <row r="234" spans="1:14">
      <c r="A234" s="133"/>
      <c r="B234" s="134"/>
      <c r="C234" s="134"/>
      <c r="D234" s="134"/>
      <c r="E234" s="134"/>
      <c r="F234" s="135"/>
      <c r="G234" s="136"/>
      <c r="L234" s="67" t="str">
        <f t="shared" si="9"/>
        <v/>
      </c>
      <c r="M234" s="67" t="str">
        <f t="shared" si="11"/>
        <v/>
      </c>
      <c r="N234" s="67" t="str">
        <f t="shared" si="10"/>
        <v/>
      </c>
    </row>
    <row r="235" spans="1:14">
      <c r="A235" s="133"/>
      <c r="B235" s="134"/>
      <c r="C235" s="134"/>
      <c r="D235" s="134"/>
      <c r="E235" s="134"/>
      <c r="F235" s="135"/>
      <c r="G235" s="136"/>
      <c r="L235" s="67" t="str">
        <f t="shared" si="9"/>
        <v/>
      </c>
      <c r="M235" s="67" t="str">
        <f t="shared" si="11"/>
        <v/>
      </c>
      <c r="N235" s="67" t="str">
        <f t="shared" si="10"/>
        <v/>
      </c>
    </row>
    <row r="236" spans="1:14">
      <c r="A236" s="133"/>
      <c r="B236" s="134"/>
      <c r="C236" s="134"/>
      <c r="D236" s="134"/>
      <c r="E236" s="134"/>
      <c r="F236" s="135"/>
      <c r="G236" s="136"/>
      <c r="L236" s="67" t="str">
        <f t="shared" si="9"/>
        <v/>
      </c>
      <c r="M236" s="67" t="str">
        <f t="shared" si="11"/>
        <v/>
      </c>
      <c r="N236" s="67" t="str">
        <f t="shared" si="10"/>
        <v/>
      </c>
    </row>
    <row r="237" spans="1:14">
      <c r="A237" s="133"/>
      <c r="B237" s="134"/>
      <c r="C237" s="134"/>
      <c r="D237" s="134"/>
      <c r="E237" s="134"/>
      <c r="F237" s="135"/>
      <c r="G237" s="136"/>
      <c r="L237" s="67" t="str">
        <f t="shared" si="9"/>
        <v/>
      </c>
      <c r="M237" s="67" t="str">
        <f t="shared" si="11"/>
        <v/>
      </c>
      <c r="N237" s="67" t="str">
        <f t="shared" si="10"/>
        <v/>
      </c>
    </row>
    <row r="238" spans="1:14">
      <c r="A238" s="133"/>
      <c r="B238" s="134"/>
      <c r="C238" s="134"/>
      <c r="D238" s="134"/>
      <c r="E238" s="134"/>
      <c r="F238" s="135"/>
      <c r="G238" s="136"/>
      <c r="L238" s="67" t="str">
        <f t="shared" si="9"/>
        <v/>
      </c>
      <c r="M238" s="67" t="str">
        <f t="shared" si="11"/>
        <v/>
      </c>
      <c r="N238" s="67" t="str">
        <f t="shared" si="10"/>
        <v/>
      </c>
    </row>
    <row r="239" spans="1:14">
      <c r="A239" s="133"/>
      <c r="B239" s="134"/>
      <c r="C239" s="134"/>
      <c r="D239" s="134"/>
      <c r="E239" s="134"/>
      <c r="F239" s="135"/>
      <c r="G239" s="136"/>
      <c r="L239" s="67" t="str">
        <f t="shared" si="9"/>
        <v/>
      </c>
      <c r="M239" s="67" t="str">
        <f t="shared" si="11"/>
        <v/>
      </c>
      <c r="N239" s="67" t="str">
        <f t="shared" si="10"/>
        <v/>
      </c>
    </row>
    <row r="240" spans="1:14">
      <c r="A240" s="133"/>
      <c r="B240" s="134"/>
      <c r="C240" s="134"/>
      <c r="D240" s="134"/>
      <c r="E240" s="134"/>
      <c r="F240" s="135"/>
      <c r="G240" s="136"/>
      <c r="L240" s="67" t="str">
        <f t="shared" si="9"/>
        <v/>
      </c>
      <c r="M240" s="67" t="str">
        <f t="shared" si="11"/>
        <v/>
      </c>
      <c r="N240" s="67" t="str">
        <f t="shared" si="10"/>
        <v/>
      </c>
    </row>
    <row r="241" spans="1:14">
      <c r="A241" s="133"/>
      <c r="B241" s="134"/>
      <c r="C241" s="134"/>
      <c r="D241" s="134"/>
      <c r="E241" s="134"/>
      <c r="F241" s="135"/>
      <c r="G241" s="136"/>
      <c r="L241" s="67" t="str">
        <f t="shared" si="9"/>
        <v/>
      </c>
      <c r="M241" s="67" t="str">
        <f t="shared" si="11"/>
        <v/>
      </c>
      <c r="N241" s="67" t="str">
        <f t="shared" si="10"/>
        <v/>
      </c>
    </row>
    <row r="242" spans="1:14">
      <c r="A242" s="133"/>
      <c r="B242" s="134"/>
      <c r="C242" s="134"/>
      <c r="D242" s="134"/>
      <c r="E242" s="134"/>
      <c r="F242" s="135"/>
      <c r="G242" s="136"/>
      <c r="L242" s="67" t="str">
        <f t="shared" si="9"/>
        <v/>
      </c>
      <c r="M242" s="67" t="str">
        <f t="shared" si="11"/>
        <v/>
      </c>
      <c r="N242" s="67" t="str">
        <f t="shared" si="10"/>
        <v/>
      </c>
    </row>
    <row r="243" spans="1:14">
      <c r="A243" s="133"/>
      <c r="B243" s="134"/>
      <c r="C243" s="134"/>
      <c r="D243" s="134"/>
      <c r="E243" s="134"/>
      <c r="F243" s="135"/>
      <c r="G243" s="136"/>
      <c r="L243" s="67" t="str">
        <f t="shared" si="9"/>
        <v/>
      </c>
      <c r="M243" s="67" t="str">
        <f t="shared" si="11"/>
        <v/>
      </c>
      <c r="N243" s="67" t="str">
        <f t="shared" si="10"/>
        <v/>
      </c>
    </row>
    <row r="244" spans="1:14">
      <c r="A244" s="133"/>
      <c r="B244" s="134"/>
      <c r="C244" s="134"/>
      <c r="D244" s="134"/>
      <c r="E244" s="134"/>
      <c r="F244" s="135"/>
      <c r="G244" s="136"/>
      <c r="L244" s="67" t="str">
        <f t="shared" si="9"/>
        <v/>
      </c>
      <c r="M244" s="67" t="str">
        <f t="shared" si="11"/>
        <v/>
      </c>
      <c r="N244" s="67" t="str">
        <f t="shared" si="10"/>
        <v/>
      </c>
    </row>
    <row r="245" spans="1:14">
      <c r="A245" s="133"/>
      <c r="B245" s="134"/>
      <c r="C245" s="134"/>
      <c r="D245" s="134"/>
      <c r="E245" s="134"/>
      <c r="F245" s="135"/>
      <c r="G245" s="136"/>
      <c r="L245" s="67" t="str">
        <f t="shared" si="9"/>
        <v/>
      </c>
      <c r="M245" s="67" t="str">
        <f t="shared" si="11"/>
        <v/>
      </c>
      <c r="N245" s="67" t="str">
        <f t="shared" si="10"/>
        <v/>
      </c>
    </row>
    <row r="246" spans="1:14">
      <c r="A246" s="133"/>
      <c r="B246" s="134"/>
      <c r="C246" s="134"/>
      <c r="D246" s="134"/>
      <c r="E246" s="134"/>
      <c r="F246" s="135"/>
      <c r="G246" s="136"/>
      <c r="L246" s="67" t="str">
        <f t="shared" si="9"/>
        <v/>
      </c>
      <c r="M246" s="67" t="str">
        <f t="shared" si="11"/>
        <v/>
      </c>
      <c r="N246" s="67" t="str">
        <f t="shared" si="10"/>
        <v/>
      </c>
    </row>
    <row r="247" spans="1:14">
      <c r="A247" s="133"/>
      <c r="B247" s="134"/>
      <c r="C247" s="134"/>
      <c r="D247" s="134"/>
      <c r="E247" s="134"/>
      <c r="F247" s="135"/>
      <c r="G247" s="136"/>
      <c r="L247" s="67" t="str">
        <f t="shared" si="9"/>
        <v/>
      </c>
      <c r="M247" s="67" t="str">
        <f t="shared" si="11"/>
        <v/>
      </c>
      <c r="N247" s="67" t="str">
        <f t="shared" si="10"/>
        <v/>
      </c>
    </row>
    <row r="248" spans="1:14">
      <c r="A248" s="133"/>
      <c r="B248" s="134"/>
      <c r="C248" s="134"/>
      <c r="D248" s="134"/>
      <c r="E248" s="134"/>
      <c r="F248" s="135"/>
      <c r="G248" s="136"/>
      <c r="L248" s="67" t="str">
        <f t="shared" si="9"/>
        <v/>
      </c>
      <c r="M248" s="67" t="str">
        <f t="shared" si="11"/>
        <v/>
      </c>
      <c r="N248" s="67" t="str">
        <f t="shared" si="10"/>
        <v/>
      </c>
    </row>
    <row r="249" spans="1:14">
      <c r="A249" s="133"/>
      <c r="B249" s="134"/>
      <c r="C249" s="134"/>
      <c r="D249" s="134"/>
      <c r="E249" s="134"/>
      <c r="F249" s="135"/>
      <c r="G249" s="136"/>
      <c r="L249" s="67" t="str">
        <f t="shared" si="9"/>
        <v/>
      </c>
      <c r="M249" s="67" t="str">
        <f t="shared" si="11"/>
        <v/>
      </c>
      <c r="N249" s="67" t="str">
        <f t="shared" si="10"/>
        <v/>
      </c>
    </row>
    <row r="250" spans="1:14">
      <c r="A250" s="133"/>
      <c r="B250" s="134"/>
      <c r="C250" s="134"/>
      <c r="D250" s="134"/>
      <c r="E250" s="134"/>
      <c r="F250" s="135"/>
      <c r="G250" s="136"/>
      <c r="L250" s="67" t="str">
        <f t="shared" si="9"/>
        <v/>
      </c>
      <c r="M250" s="67" t="str">
        <f t="shared" si="11"/>
        <v/>
      </c>
      <c r="N250" s="67" t="str">
        <f t="shared" si="10"/>
        <v/>
      </c>
    </row>
    <row r="251" spans="1:14">
      <c r="A251" s="133"/>
      <c r="B251" s="134"/>
      <c r="C251" s="134"/>
      <c r="D251" s="134"/>
      <c r="E251" s="134"/>
      <c r="F251" s="135"/>
      <c r="G251" s="136"/>
      <c r="L251" s="67" t="str">
        <f t="shared" si="9"/>
        <v/>
      </c>
      <c r="M251" s="67" t="str">
        <f t="shared" si="11"/>
        <v/>
      </c>
      <c r="N251" s="67" t="str">
        <f t="shared" si="10"/>
        <v/>
      </c>
    </row>
    <row r="252" spans="1:14">
      <c r="A252" s="133"/>
      <c r="B252" s="134"/>
      <c r="C252" s="134"/>
      <c r="D252" s="134"/>
      <c r="E252" s="134"/>
      <c r="F252" s="135"/>
      <c r="G252" s="136"/>
      <c r="L252" s="67" t="str">
        <f t="shared" si="9"/>
        <v/>
      </c>
      <c r="M252" s="67" t="str">
        <f t="shared" si="11"/>
        <v/>
      </c>
      <c r="N252" s="67" t="str">
        <f t="shared" si="10"/>
        <v/>
      </c>
    </row>
    <row r="253" spans="1:14">
      <c r="A253" s="133"/>
      <c r="B253" s="134"/>
      <c r="C253" s="134"/>
      <c r="D253" s="134"/>
      <c r="E253" s="134"/>
      <c r="F253" s="135"/>
      <c r="G253" s="136"/>
      <c r="L253" s="67" t="str">
        <f t="shared" si="9"/>
        <v/>
      </c>
      <c r="M253" s="67" t="str">
        <f t="shared" si="11"/>
        <v/>
      </c>
      <c r="N253" s="67" t="str">
        <f t="shared" si="10"/>
        <v/>
      </c>
    </row>
    <row r="254" spans="1:14">
      <c r="A254" s="133"/>
      <c r="B254" s="134"/>
      <c r="C254" s="134"/>
      <c r="D254" s="134"/>
      <c r="E254" s="134"/>
      <c r="F254" s="135"/>
      <c r="G254" s="136"/>
      <c r="L254" s="67" t="str">
        <f t="shared" si="9"/>
        <v/>
      </c>
      <c r="M254" s="67" t="str">
        <f t="shared" si="11"/>
        <v/>
      </c>
      <c r="N254" s="67" t="str">
        <f t="shared" si="10"/>
        <v/>
      </c>
    </row>
    <row r="255" spans="1:14">
      <c r="A255" s="133"/>
      <c r="B255" s="134"/>
      <c r="C255" s="134"/>
      <c r="D255" s="134"/>
      <c r="E255" s="134"/>
      <c r="F255" s="135"/>
      <c r="G255" s="136"/>
      <c r="L255" s="67" t="str">
        <f t="shared" si="9"/>
        <v/>
      </c>
      <c r="M255" s="67" t="str">
        <f t="shared" si="11"/>
        <v/>
      </c>
      <c r="N255" s="67" t="str">
        <f t="shared" si="10"/>
        <v/>
      </c>
    </row>
    <row r="256" spans="1:14">
      <c r="A256" s="133"/>
      <c r="B256" s="134"/>
      <c r="C256" s="134"/>
      <c r="D256" s="134"/>
      <c r="E256" s="134"/>
      <c r="F256" s="135"/>
      <c r="G256" s="136"/>
      <c r="L256" s="67" t="str">
        <f t="shared" si="9"/>
        <v/>
      </c>
      <c r="M256" s="67" t="str">
        <f t="shared" si="11"/>
        <v/>
      </c>
      <c r="N256" s="67" t="str">
        <f t="shared" si="10"/>
        <v/>
      </c>
    </row>
    <row r="257" spans="1:14">
      <c r="A257" s="133"/>
      <c r="B257" s="134"/>
      <c r="C257" s="134"/>
      <c r="D257" s="134"/>
      <c r="E257" s="134"/>
      <c r="F257" s="135"/>
      <c r="G257" s="136"/>
      <c r="L257" s="67" t="str">
        <f t="shared" si="9"/>
        <v/>
      </c>
      <c r="M257" s="67" t="str">
        <f t="shared" si="11"/>
        <v/>
      </c>
      <c r="N257" s="67" t="str">
        <f t="shared" si="10"/>
        <v/>
      </c>
    </row>
    <row r="258" spans="1:14">
      <c r="A258" s="133"/>
      <c r="B258" s="134"/>
      <c r="C258" s="134"/>
      <c r="D258" s="134"/>
      <c r="E258" s="134"/>
      <c r="F258" s="135"/>
      <c r="G258" s="136"/>
      <c r="L258" s="67" t="str">
        <f t="shared" si="9"/>
        <v/>
      </c>
      <c r="M258" s="67" t="str">
        <f t="shared" si="11"/>
        <v/>
      </c>
      <c r="N258" s="67" t="str">
        <f t="shared" si="10"/>
        <v/>
      </c>
    </row>
    <row r="259" spans="1:14">
      <c r="A259" s="133"/>
      <c r="B259" s="134"/>
      <c r="C259" s="134"/>
      <c r="D259" s="134"/>
      <c r="E259" s="134"/>
      <c r="F259" s="135"/>
      <c r="G259" s="136"/>
      <c r="L259" s="67" t="str">
        <f t="shared" ref="L259:L322" si="12">IF(E259="","",EXP(-EXP(-(E259-J$11)/J$10)))</f>
        <v/>
      </c>
      <c r="M259" s="67" t="str">
        <f t="shared" si="11"/>
        <v/>
      </c>
      <c r="N259" s="67" t="str">
        <f t="shared" ref="N259:N322" si="13">IF(L259="","",POWER(F259-M259,2) / M259)</f>
        <v/>
      </c>
    </row>
    <row r="260" spans="1:14">
      <c r="A260" s="133"/>
      <c r="B260" s="134"/>
      <c r="C260" s="134"/>
      <c r="D260" s="134"/>
      <c r="E260" s="134"/>
      <c r="F260" s="135"/>
      <c r="G260" s="136"/>
      <c r="L260" s="67" t="str">
        <f t="shared" si="12"/>
        <v/>
      </c>
      <c r="M260" s="67" t="str">
        <f t="shared" ref="M260:M323" si="14">IF(L260="","",(L260-L259)*J$3)</f>
        <v/>
      </c>
      <c r="N260" s="67" t="str">
        <f t="shared" si="13"/>
        <v/>
      </c>
    </row>
    <row r="261" spans="1:14">
      <c r="A261" s="133"/>
      <c r="B261" s="134"/>
      <c r="C261" s="134"/>
      <c r="D261" s="134"/>
      <c r="E261" s="134"/>
      <c r="F261" s="135"/>
      <c r="G261" s="136"/>
      <c r="L261" s="67" t="str">
        <f t="shared" si="12"/>
        <v/>
      </c>
      <c r="M261" s="67" t="str">
        <f t="shared" si="14"/>
        <v/>
      </c>
      <c r="N261" s="67" t="str">
        <f t="shared" si="13"/>
        <v/>
      </c>
    </row>
    <row r="262" spans="1:14">
      <c r="A262" s="133"/>
      <c r="B262" s="134"/>
      <c r="C262" s="134"/>
      <c r="D262" s="134"/>
      <c r="E262" s="134"/>
      <c r="F262" s="135"/>
      <c r="G262" s="136"/>
      <c r="L262" s="67" t="str">
        <f t="shared" si="12"/>
        <v/>
      </c>
      <c r="M262" s="67" t="str">
        <f t="shared" si="14"/>
        <v/>
      </c>
      <c r="N262" s="67" t="str">
        <f t="shared" si="13"/>
        <v/>
      </c>
    </row>
    <row r="263" spans="1:14">
      <c r="A263" s="133"/>
      <c r="B263" s="134"/>
      <c r="C263" s="134"/>
      <c r="D263" s="134"/>
      <c r="E263" s="134"/>
      <c r="F263" s="135"/>
      <c r="G263" s="136"/>
      <c r="L263" s="67" t="str">
        <f t="shared" si="12"/>
        <v/>
      </c>
      <c r="M263" s="67" t="str">
        <f t="shared" si="14"/>
        <v/>
      </c>
      <c r="N263" s="67" t="str">
        <f t="shared" si="13"/>
        <v/>
      </c>
    </row>
    <row r="264" spans="1:14">
      <c r="A264" s="133"/>
      <c r="B264" s="134"/>
      <c r="C264" s="134"/>
      <c r="D264" s="134"/>
      <c r="E264" s="134"/>
      <c r="F264" s="135"/>
      <c r="G264" s="136"/>
      <c r="L264" s="67" t="str">
        <f t="shared" si="12"/>
        <v/>
      </c>
      <c r="M264" s="67" t="str">
        <f t="shared" si="14"/>
        <v/>
      </c>
      <c r="N264" s="67" t="str">
        <f t="shared" si="13"/>
        <v/>
      </c>
    </row>
    <row r="265" spans="1:14">
      <c r="A265" s="133"/>
      <c r="B265" s="134"/>
      <c r="C265" s="134"/>
      <c r="D265" s="134"/>
      <c r="E265" s="134"/>
      <c r="F265" s="135"/>
      <c r="G265" s="136"/>
      <c r="L265" s="67" t="str">
        <f t="shared" si="12"/>
        <v/>
      </c>
      <c r="M265" s="67" t="str">
        <f t="shared" si="14"/>
        <v/>
      </c>
      <c r="N265" s="67" t="str">
        <f t="shared" si="13"/>
        <v/>
      </c>
    </row>
    <row r="266" spans="1:14">
      <c r="A266" s="133"/>
      <c r="B266" s="134"/>
      <c r="C266" s="134"/>
      <c r="D266" s="134"/>
      <c r="E266" s="134"/>
      <c r="F266" s="135"/>
      <c r="G266" s="136"/>
      <c r="L266" s="67" t="str">
        <f t="shared" si="12"/>
        <v/>
      </c>
      <c r="M266" s="67" t="str">
        <f t="shared" si="14"/>
        <v/>
      </c>
      <c r="N266" s="67" t="str">
        <f t="shared" si="13"/>
        <v/>
      </c>
    </row>
    <row r="267" spans="1:14">
      <c r="A267" s="133"/>
      <c r="B267" s="134"/>
      <c r="C267" s="134"/>
      <c r="D267" s="134"/>
      <c r="E267" s="134"/>
      <c r="F267" s="135"/>
      <c r="G267" s="136"/>
      <c r="L267" s="67" t="str">
        <f t="shared" si="12"/>
        <v/>
      </c>
      <c r="M267" s="67" t="str">
        <f t="shared" si="14"/>
        <v/>
      </c>
      <c r="N267" s="67" t="str">
        <f t="shared" si="13"/>
        <v/>
      </c>
    </row>
    <row r="268" spans="1:14">
      <c r="A268" s="133"/>
      <c r="B268" s="134"/>
      <c r="C268" s="134"/>
      <c r="D268" s="134"/>
      <c r="E268" s="134"/>
      <c r="F268" s="135"/>
      <c r="G268" s="136"/>
      <c r="L268" s="67" t="str">
        <f t="shared" si="12"/>
        <v/>
      </c>
      <c r="M268" s="67" t="str">
        <f t="shared" si="14"/>
        <v/>
      </c>
      <c r="N268" s="67" t="str">
        <f t="shared" si="13"/>
        <v/>
      </c>
    </row>
    <row r="269" spans="1:14">
      <c r="A269" s="133"/>
      <c r="B269" s="134"/>
      <c r="C269" s="134"/>
      <c r="D269" s="134"/>
      <c r="E269" s="134"/>
      <c r="F269" s="135"/>
      <c r="G269" s="136"/>
      <c r="L269" s="67" t="str">
        <f t="shared" si="12"/>
        <v/>
      </c>
      <c r="M269" s="67" t="str">
        <f t="shared" si="14"/>
        <v/>
      </c>
      <c r="N269" s="67" t="str">
        <f t="shared" si="13"/>
        <v/>
      </c>
    </row>
    <row r="270" spans="1:14">
      <c r="A270" s="133"/>
      <c r="B270" s="134"/>
      <c r="C270" s="134"/>
      <c r="D270" s="134"/>
      <c r="E270" s="134"/>
      <c r="F270" s="135"/>
      <c r="G270" s="136"/>
      <c r="L270" s="67" t="str">
        <f t="shared" si="12"/>
        <v/>
      </c>
      <c r="M270" s="67" t="str">
        <f t="shared" si="14"/>
        <v/>
      </c>
      <c r="N270" s="67" t="str">
        <f t="shared" si="13"/>
        <v/>
      </c>
    </row>
    <row r="271" spans="1:14">
      <c r="A271" s="133"/>
      <c r="B271" s="134"/>
      <c r="C271" s="134"/>
      <c r="D271" s="134"/>
      <c r="E271" s="134"/>
      <c r="F271" s="135"/>
      <c r="G271" s="136"/>
      <c r="L271" s="67" t="str">
        <f t="shared" si="12"/>
        <v/>
      </c>
      <c r="M271" s="67" t="str">
        <f t="shared" si="14"/>
        <v/>
      </c>
      <c r="N271" s="67" t="str">
        <f t="shared" si="13"/>
        <v/>
      </c>
    </row>
    <row r="272" spans="1:14">
      <c r="A272" s="133"/>
      <c r="B272" s="134"/>
      <c r="C272" s="134"/>
      <c r="D272" s="134"/>
      <c r="E272" s="134"/>
      <c r="F272" s="135"/>
      <c r="G272" s="136"/>
      <c r="L272" s="67" t="str">
        <f t="shared" si="12"/>
        <v/>
      </c>
      <c r="M272" s="67" t="str">
        <f t="shared" si="14"/>
        <v/>
      </c>
      <c r="N272" s="67" t="str">
        <f t="shared" si="13"/>
        <v/>
      </c>
    </row>
    <row r="273" spans="1:14">
      <c r="A273" s="133"/>
      <c r="B273" s="134"/>
      <c r="C273" s="134"/>
      <c r="D273" s="134"/>
      <c r="E273" s="134"/>
      <c r="F273" s="135"/>
      <c r="G273" s="136"/>
      <c r="L273" s="67" t="str">
        <f t="shared" si="12"/>
        <v/>
      </c>
      <c r="M273" s="67" t="str">
        <f t="shared" si="14"/>
        <v/>
      </c>
      <c r="N273" s="67" t="str">
        <f t="shared" si="13"/>
        <v/>
      </c>
    </row>
    <row r="274" spans="1:14">
      <c r="A274" s="133"/>
      <c r="B274" s="134"/>
      <c r="C274" s="134"/>
      <c r="D274" s="134"/>
      <c r="E274" s="134"/>
      <c r="F274" s="135"/>
      <c r="G274" s="136"/>
      <c r="L274" s="67" t="str">
        <f t="shared" si="12"/>
        <v/>
      </c>
      <c r="M274" s="67" t="str">
        <f t="shared" si="14"/>
        <v/>
      </c>
      <c r="N274" s="67" t="str">
        <f t="shared" si="13"/>
        <v/>
      </c>
    </row>
    <row r="275" spans="1:14">
      <c r="A275" s="133"/>
      <c r="B275" s="134"/>
      <c r="C275" s="134"/>
      <c r="D275" s="134"/>
      <c r="E275" s="134"/>
      <c r="F275" s="135"/>
      <c r="G275" s="136"/>
      <c r="L275" s="67" t="str">
        <f t="shared" si="12"/>
        <v/>
      </c>
      <c r="M275" s="67" t="str">
        <f t="shared" si="14"/>
        <v/>
      </c>
      <c r="N275" s="67" t="str">
        <f t="shared" si="13"/>
        <v/>
      </c>
    </row>
    <row r="276" spans="1:14">
      <c r="A276" s="133"/>
      <c r="B276" s="134"/>
      <c r="C276" s="134"/>
      <c r="D276" s="134"/>
      <c r="E276" s="134"/>
      <c r="F276" s="135"/>
      <c r="G276" s="136"/>
      <c r="L276" s="67" t="str">
        <f t="shared" si="12"/>
        <v/>
      </c>
      <c r="M276" s="67" t="str">
        <f t="shared" si="14"/>
        <v/>
      </c>
      <c r="N276" s="67" t="str">
        <f t="shared" si="13"/>
        <v/>
      </c>
    </row>
    <row r="277" spans="1:14">
      <c r="A277" s="133"/>
      <c r="B277" s="134"/>
      <c r="C277" s="134"/>
      <c r="D277" s="134"/>
      <c r="E277" s="134"/>
      <c r="F277" s="135"/>
      <c r="G277" s="136"/>
      <c r="L277" s="67" t="str">
        <f t="shared" si="12"/>
        <v/>
      </c>
      <c r="M277" s="67" t="str">
        <f t="shared" si="14"/>
        <v/>
      </c>
      <c r="N277" s="67" t="str">
        <f t="shared" si="13"/>
        <v/>
      </c>
    </row>
    <row r="278" spans="1:14">
      <c r="A278" s="133"/>
      <c r="B278" s="134"/>
      <c r="C278" s="134"/>
      <c r="D278" s="134"/>
      <c r="E278" s="134"/>
      <c r="F278" s="135"/>
      <c r="G278" s="136"/>
      <c r="L278" s="67" t="str">
        <f t="shared" si="12"/>
        <v/>
      </c>
      <c r="M278" s="67" t="str">
        <f t="shared" si="14"/>
        <v/>
      </c>
      <c r="N278" s="67" t="str">
        <f t="shared" si="13"/>
        <v/>
      </c>
    </row>
    <row r="279" spans="1:14">
      <c r="A279" s="133"/>
      <c r="B279" s="134"/>
      <c r="C279" s="134"/>
      <c r="D279" s="134"/>
      <c r="E279" s="134"/>
      <c r="F279" s="135"/>
      <c r="G279" s="136"/>
      <c r="L279" s="67" t="str">
        <f t="shared" si="12"/>
        <v/>
      </c>
      <c r="M279" s="67" t="str">
        <f t="shared" si="14"/>
        <v/>
      </c>
      <c r="N279" s="67" t="str">
        <f t="shared" si="13"/>
        <v/>
      </c>
    </row>
    <row r="280" spans="1:14">
      <c r="A280" s="133"/>
      <c r="B280" s="134"/>
      <c r="C280" s="134"/>
      <c r="D280" s="134"/>
      <c r="E280" s="134"/>
      <c r="F280" s="135"/>
      <c r="G280" s="136"/>
      <c r="L280" s="67" t="str">
        <f t="shared" si="12"/>
        <v/>
      </c>
      <c r="M280" s="67" t="str">
        <f t="shared" si="14"/>
        <v/>
      </c>
      <c r="N280" s="67" t="str">
        <f t="shared" si="13"/>
        <v/>
      </c>
    </row>
    <row r="281" spans="1:14">
      <c r="A281" s="133"/>
      <c r="B281" s="134"/>
      <c r="C281" s="134"/>
      <c r="D281" s="134"/>
      <c r="E281" s="134"/>
      <c r="F281" s="135"/>
      <c r="G281" s="136"/>
      <c r="L281" s="67" t="str">
        <f t="shared" si="12"/>
        <v/>
      </c>
      <c r="M281" s="67" t="str">
        <f t="shared" si="14"/>
        <v/>
      </c>
      <c r="N281" s="67" t="str">
        <f t="shared" si="13"/>
        <v/>
      </c>
    </row>
    <row r="282" spans="1:14">
      <c r="A282" s="133"/>
      <c r="B282" s="134"/>
      <c r="C282" s="134"/>
      <c r="D282" s="134"/>
      <c r="E282" s="134"/>
      <c r="F282" s="135"/>
      <c r="G282" s="136"/>
      <c r="L282" s="67" t="str">
        <f t="shared" si="12"/>
        <v/>
      </c>
      <c r="M282" s="67" t="str">
        <f t="shared" si="14"/>
        <v/>
      </c>
      <c r="N282" s="67" t="str">
        <f t="shared" si="13"/>
        <v/>
      </c>
    </row>
    <row r="283" spans="1:14">
      <c r="A283" s="133"/>
      <c r="B283" s="134"/>
      <c r="C283" s="134"/>
      <c r="D283" s="134"/>
      <c r="E283" s="134"/>
      <c r="F283" s="135"/>
      <c r="G283" s="136"/>
      <c r="L283" s="67" t="str">
        <f t="shared" si="12"/>
        <v/>
      </c>
      <c r="M283" s="67" t="str">
        <f t="shared" si="14"/>
        <v/>
      </c>
      <c r="N283" s="67" t="str">
        <f t="shared" si="13"/>
        <v/>
      </c>
    </row>
    <row r="284" spans="1:14">
      <c r="A284" s="133"/>
      <c r="B284" s="134"/>
      <c r="C284" s="134"/>
      <c r="D284" s="134"/>
      <c r="E284" s="134"/>
      <c r="F284" s="135"/>
      <c r="G284" s="136"/>
      <c r="L284" s="67" t="str">
        <f t="shared" si="12"/>
        <v/>
      </c>
      <c r="M284" s="67" t="str">
        <f t="shared" si="14"/>
        <v/>
      </c>
      <c r="N284" s="67" t="str">
        <f t="shared" si="13"/>
        <v/>
      </c>
    </row>
    <row r="285" spans="1:14">
      <c r="A285" s="133"/>
      <c r="B285" s="134"/>
      <c r="C285" s="134"/>
      <c r="D285" s="134"/>
      <c r="E285" s="134"/>
      <c r="F285" s="135"/>
      <c r="G285" s="136"/>
      <c r="L285" s="67" t="str">
        <f t="shared" si="12"/>
        <v/>
      </c>
      <c r="M285" s="67" t="str">
        <f t="shared" si="14"/>
        <v/>
      </c>
      <c r="N285" s="67" t="str">
        <f t="shared" si="13"/>
        <v/>
      </c>
    </row>
    <row r="286" spans="1:14">
      <c r="A286" s="133"/>
      <c r="B286" s="134"/>
      <c r="C286" s="134"/>
      <c r="D286" s="134"/>
      <c r="E286" s="134"/>
      <c r="F286" s="135"/>
      <c r="G286" s="136"/>
      <c r="L286" s="67" t="str">
        <f t="shared" si="12"/>
        <v/>
      </c>
      <c r="M286" s="67" t="str">
        <f t="shared" si="14"/>
        <v/>
      </c>
      <c r="N286" s="67" t="str">
        <f t="shared" si="13"/>
        <v/>
      </c>
    </row>
    <row r="287" spans="1:14">
      <c r="A287" s="133"/>
      <c r="B287" s="134"/>
      <c r="C287" s="134"/>
      <c r="D287" s="134"/>
      <c r="E287" s="134"/>
      <c r="F287" s="135"/>
      <c r="G287" s="136"/>
      <c r="L287" s="67" t="str">
        <f t="shared" si="12"/>
        <v/>
      </c>
      <c r="M287" s="67" t="str">
        <f t="shared" si="14"/>
        <v/>
      </c>
      <c r="N287" s="67" t="str">
        <f t="shared" si="13"/>
        <v/>
      </c>
    </row>
    <row r="288" spans="1:14">
      <c r="A288" s="133"/>
      <c r="B288" s="134"/>
      <c r="C288" s="134"/>
      <c r="D288" s="134"/>
      <c r="E288" s="134"/>
      <c r="F288" s="135"/>
      <c r="G288" s="136"/>
      <c r="L288" s="67" t="str">
        <f t="shared" si="12"/>
        <v/>
      </c>
      <c r="M288" s="67" t="str">
        <f t="shared" si="14"/>
        <v/>
      </c>
      <c r="N288" s="67" t="str">
        <f t="shared" si="13"/>
        <v/>
      </c>
    </row>
    <row r="289" spans="1:14">
      <c r="A289" s="133"/>
      <c r="B289" s="134"/>
      <c r="C289" s="134"/>
      <c r="D289" s="134"/>
      <c r="E289" s="134"/>
      <c r="F289" s="135"/>
      <c r="G289" s="136"/>
      <c r="L289" s="67" t="str">
        <f t="shared" si="12"/>
        <v/>
      </c>
      <c r="M289" s="67" t="str">
        <f t="shared" si="14"/>
        <v/>
      </c>
      <c r="N289" s="67" t="str">
        <f t="shared" si="13"/>
        <v/>
      </c>
    </row>
    <row r="290" spans="1:14">
      <c r="A290" s="133"/>
      <c r="B290" s="134"/>
      <c r="C290" s="134"/>
      <c r="D290" s="134"/>
      <c r="E290" s="134"/>
      <c r="F290" s="135"/>
      <c r="G290" s="136"/>
      <c r="L290" s="67" t="str">
        <f t="shared" si="12"/>
        <v/>
      </c>
      <c r="M290" s="67" t="str">
        <f t="shared" si="14"/>
        <v/>
      </c>
      <c r="N290" s="67" t="str">
        <f t="shared" si="13"/>
        <v/>
      </c>
    </row>
    <row r="291" spans="1:14">
      <c r="A291" s="133"/>
      <c r="B291" s="134"/>
      <c r="C291" s="134"/>
      <c r="D291" s="134"/>
      <c r="E291" s="134"/>
      <c r="F291" s="135"/>
      <c r="G291" s="136"/>
      <c r="L291" s="67" t="str">
        <f t="shared" si="12"/>
        <v/>
      </c>
      <c r="M291" s="67" t="str">
        <f t="shared" si="14"/>
        <v/>
      </c>
      <c r="N291" s="67" t="str">
        <f t="shared" si="13"/>
        <v/>
      </c>
    </row>
    <row r="292" spans="1:14">
      <c r="A292" s="133"/>
      <c r="B292" s="134"/>
      <c r="C292" s="134"/>
      <c r="D292" s="134"/>
      <c r="E292" s="134"/>
      <c r="F292" s="135"/>
      <c r="G292" s="136"/>
      <c r="L292" s="67" t="str">
        <f t="shared" si="12"/>
        <v/>
      </c>
      <c r="M292" s="67" t="str">
        <f t="shared" si="14"/>
        <v/>
      </c>
      <c r="N292" s="67" t="str">
        <f t="shared" si="13"/>
        <v/>
      </c>
    </row>
    <row r="293" spans="1:14">
      <c r="A293" s="133"/>
      <c r="B293" s="134"/>
      <c r="C293" s="134"/>
      <c r="D293" s="134"/>
      <c r="E293" s="134"/>
      <c r="F293" s="135"/>
      <c r="G293" s="136"/>
      <c r="L293" s="67" t="str">
        <f t="shared" si="12"/>
        <v/>
      </c>
      <c r="M293" s="67" t="str">
        <f t="shared" si="14"/>
        <v/>
      </c>
      <c r="N293" s="67" t="str">
        <f t="shared" si="13"/>
        <v/>
      </c>
    </row>
    <row r="294" spans="1:14">
      <c r="A294" s="133"/>
      <c r="B294" s="134"/>
      <c r="C294" s="134"/>
      <c r="D294" s="134"/>
      <c r="E294" s="134"/>
      <c r="F294" s="135"/>
      <c r="G294" s="136"/>
      <c r="L294" s="67" t="str">
        <f t="shared" si="12"/>
        <v/>
      </c>
      <c r="M294" s="67" t="str">
        <f t="shared" si="14"/>
        <v/>
      </c>
      <c r="N294" s="67" t="str">
        <f t="shared" si="13"/>
        <v/>
      </c>
    </row>
    <row r="295" spans="1:14">
      <c r="A295" s="133"/>
      <c r="B295" s="134"/>
      <c r="C295" s="134"/>
      <c r="D295" s="134"/>
      <c r="E295" s="134"/>
      <c r="F295" s="135"/>
      <c r="G295" s="136"/>
      <c r="L295" s="67" t="str">
        <f t="shared" si="12"/>
        <v/>
      </c>
      <c r="M295" s="67" t="str">
        <f t="shared" si="14"/>
        <v/>
      </c>
      <c r="N295" s="67" t="str">
        <f t="shared" si="13"/>
        <v/>
      </c>
    </row>
    <row r="296" spans="1:14">
      <c r="A296" s="133"/>
      <c r="B296" s="134"/>
      <c r="C296" s="134"/>
      <c r="D296" s="134"/>
      <c r="E296" s="134"/>
      <c r="F296" s="135"/>
      <c r="G296" s="136"/>
      <c r="L296" s="67" t="str">
        <f t="shared" si="12"/>
        <v/>
      </c>
      <c r="M296" s="67" t="str">
        <f t="shared" si="14"/>
        <v/>
      </c>
      <c r="N296" s="67" t="str">
        <f t="shared" si="13"/>
        <v/>
      </c>
    </row>
    <row r="297" spans="1:14">
      <c r="A297" s="133"/>
      <c r="B297" s="134"/>
      <c r="C297" s="134"/>
      <c r="D297" s="134"/>
      <c r="E297" s="134"/>
      <c r="F297" s="135"/>
      <c r="G297" s="136"/>
      <c r="L297" s="67" t="str">
        <f t="shared" si="12"/>
        <v/>
      </c>
      <c r="M297" s="67" t="str">
        <f t="shared" si="14"/>
        <v/>
      </c>
      <c r="N297" s="67" t="str">
        <f t="shared" si="13"/>
        <v/>
      </c>
    </row>
    <row r="298" spans="1:14">
      <c r="A298" s="133"/>
      <c r="B298" s="134"/>
      <c r="C298" s="134"/>
      <c r="D298" s="134"/>
      <c r="E298" s="134"/>
      <c r="F298" s="135"/>
      <c r="G298" s="136"/>
      <c r="L298" s="67" t="str">
        <f t="shared" si="12"/>
        <v/>
      </c>
      <c r="M298" s="67" t="str">
        <f t="shared" si="14"/>
        <v/>
      </c>
      <c r="N298" s="67" t="str">
        <f t="shared" si="13"/>
        <v/>
      </c>
    </row>
    <row r="299" spans="1:14">
      <c r="A299" s="133"/>
      <c r="B299" s="134"/>
      <c r="C299" s="134"/>
      <c r="D299" s="134"/>
      <c r="E299" s="134"/>
      <c r="F299" s="135"/>
      <c r="G299" s="136"/>
      <c r="L299" s="67" t="str">
        <f t="shared" si="12"/>
        <v/>
      </c>
      <c r="M299" s="67" t="str">
        <f t="shared" si="14"/>
        <v/>
      </c>
      <c r="N299" s="67" t="str">
        <f t="shared" si="13"/>
        <v/>
      </c>
    </row>
    <row r="300" spans="1:14">
      <c r="A300" s="133"/>
      <c r="B300" s="134"/>
      <c r="C300" s="134"/>
      <c r="D300" s="134"/>
      <c r="E300" s="134"/>
      <c r="F300" s="135"/>
      <c r="G300" s="136"/>
      <c r="L300" s="67" t="str">
        <f t="shared" si="12"/>
        <v/>
      </c>
      <c r="M300" s="67" t="str">
        <f t="shared" si="14"/>
        <v/>
      </c>
      <c r="N300" s="67" t="str">
        <f t="shared" si="13"/>
        <v/>
      </c>
    </row>
    <row r="301" spans="1:14">
      <c r="A301" s="133"/>
      <c r="B301" s="134"/>
      <c r="C301" s="134"/>
      <c r="D301" s="134"/>
      <c r="E301" s="134"/>
      <c r="F301" s="135"/>
      <c r="G301" s="136"/>
      <c r="L301" s="67" t="str">
        <f t="shared" si="12"/>
        <v/>
      </c>
      <c r="M301" s="67" t="str">
        <f t="shared" si="14"/>
        <v/>
      </c>
      <c r="N301" s="67" t="str">
        <f t="shared" si="13"/>
        <v/>
      </c>
    </row>
    <row r="302" spans="1:14">
      <c r="A302" s="133"/>
      <c r="B302" s="134"/>
      <c r="C302" s="134"/>
      <c r="D302" s="134"/>
      <c r="E302" s="134"/>
      <c r="F302" s="135"/>
      <c r="G302" s="136"/>
      <c r="L302" s="67" t="str">
        <f t="shared" si="12"/>
        <v/>
      </c>
      <c r="M302" s="67" t="str">
        <f t="shared" si="14"/>
        <v/>
      </c>
      <c r="N302" s="67" t="str">
        <f t="shared" si="13"/>
        <v/>
      </c>
    </row>
    <row r="303" spans="1:14">
      <c r="A303" s="133"/>
      <c r="B303" s="134"/>
      <c r="C303" s="134"/>
      <c r="D303" s="134"/>
      <c r="E303" s="134"/>
      <c r="F303" s="135"/>
      <c r="G303" s="136"/>
      <c r="L303" s="67" t="str">
        <f t="shared" si="12"/>
        <v/>
      </c>
      <c r="M303" s="67" t="str">
        <f t="shared" si="14"/>
        <v/>
      </c>
      <c r="N303" s="67" t="str">
        <f t="shared" si="13"/>
        <v/>
      </c>
    </row>
    <row r="304" spans="1:14">
      <c r="A304" s="133"/>
      <c r="B304" s="134"/>
      <c r="C304" s="134"/>
      <c r="D304" s="134"/>
      <c r="E304" s="134"/>
      <c r="F304" s="135"/>
      <c r="G304" s="136"/>
      <c r="L304" s="67" t="str">
        <f t="shared" si="12"/>
        <v/>
      </c>
      <c r="M304" s="67" t="str">
        <f t="shared" si="14"/>
        <v/>
      </c>
      <c r="N304" s="67" t="str">
        <f t="shared" si="13"/>
        <v/>
      </c>
    </row>
    <row r="305" spans="1:14">
      <c r="A305" s="133"/>
      <c r="B305" s="134"/>
      <c r="C305" s="134"/>
      <c r="D305" s="134"/>
      <c r="E305" s="134"/>
      <c r="F305" s="135"/>
      <c r="G305" s="136"/>
      <c r="L305" s="67" t="str">
        <f t="shared" si="12"/>
        <v/>
      </c>
      <c r="M305" s="67" t="str">
        <f t="shared" si="14"/>
        <v/>
      </c>
      <c r="N305" s="67" t="str">
        <f t="shared" si="13"/>
        <v/>
      </c>
    </row>
    <row r="306" spans="1:14">
      <c r="A306" s="133"/>
      <c r="B306" s="134"/>
      <c r="C306" s="134"/>
      <c r="D306" s="134"/>
      <c r="E306" s="134"/>
      <c r="F306" s="135"/>
      <c r="G306" s="136"/>
      <c r="L306" s="67" t="str">
        <f t="shared" si="12"/>
        <v/>
      </c>
      <c r="M306" s="67" t="str">
        <f t="shared" si="14"/>
        <v/>
      </c>
      <c r="N306" s="67" t="str">
        <f t="shared" si="13"/>
        <v/>
      </c>
    </row>
    <row r="307" spans="1:14">
      <c r="A307" s="133"/>
      <c r="B307" s="134"/>
      <c r="C307" s="134"/>
      <c r="D307" s="134"/>
      <c r="E307" s="134"/>
      <c r="F307" s="135"/>
      <c r="G307" s="136"/>
      <c r="L307" s="67" t="str">
        <f t="shared" si="12"/>
        <v/>
      </c>
      <c r="M307" s="67" t="str">
        <f t="shared" si="14"/>
        <v/>
      </c>
      <c r="N307" s="67" t="str">
        <f t="shared" si="13"/>
        <v/>
      </c>
    </row>
    <row r="308" spans="1:14">
      <c r="A308" s="133"/>
      <c r="B308" s="134"/>
      <c r="C308" s="134"/>
      <c r="D308" s="134"/>
      <c r="E308" s="134"/>
      <c r="F308" s="135"/>
      <c r="G308" s="136"/>
      <c r="L308" s="67" t="str">
        <f t="shared" si="12"/>
        <v/>
      </c>
      <c r="M308" s="67" t="str">
        <f t="shared" si="14"/>
        <v/>
      </c>
      <c r="N308" s="67" t="str">
        <f t="shared" si="13"/>
        <v/>
      </c>
    </row>
    <row r="309" spans="1:14">
      <c r="A309" s="133"/>
      <c r="B309" s="134"/>
      <c r="C309" s="134"/>
      <c r="D309" s="134"/>
      <c r="E309" s="134"/>
      <c r="F309" s="135"/>
      <c r="G309" s="136"/>
      <c r="L309" s="67" t="str">
        <f t="shared" si="12"/>
        <v/>
      </c>
      <c r="M309" s="67" t="str">
        <f t="shared" si="14"/>
        <v/>
      </c>
      <c r="N309" s="67" t="str">
        <f t="shared" si="13"/>
        <v/>
      </c>
    </row>
    <row r="310" spans="1:14">
      <c r="A310" s="133"/>
      <c r="B310" s="134"/>
      <c r="C310" s="134"/>
      <c r="D310" s="134"/>
      <c r="E310" s="134"/>
      <c r="F310" s="135"/>
      <c r="G310" s="136"/>
      <c r="L310" s="67" t="str">
        <f t="shared" si="12"/>
        <v/>
      </c>
      <c r="M310" s="67" t="str">
        <f t="shared" si="14"/>
        <v/>
      </c>
      <c r="N310" s="67" t="str">
        <f t="shared" si="13"/>
        <v/>
      </c>
    </row>
    <row r="311" spans="1:14">
      <c r="A311" s="133"/>
      <c r="B311" s="134"/>
      <c r="C311" s="134"/>
      <c r="D311" s="134"/>
      <c r="E311" s="134"/>
      <c r="F311" s="135"/>
      <c r="G311" s="136"/>
      <c r="L311" s="67" t="str">
        <f t="shared" si="12"/>
        <v/>
      </c>
      <c r="M311" s="67" t="str">
        <f t="shared" si="14"/>
        <v/>
      </c>
      <c r="N311" s="67" t="str">
        <f t="shared" si="13"/>
        <v/>
      </c>
    </row>
    <row r="312" spans="1:14">
      <c r="A312" s="133"/>
      <c r="B312" s="134"/>
      <c r="C312" s="134"/>
      <c r="D312" s="134"/>
      <c r="E312" s="134"/>
      <c r="F312" s="135"/>
      <c r="G312" s="136"/>
      <c r="L312" s="67" t="str">
        <f t="shared" si="12"/>
        <v/>
      </c>
      <c r="M312" s="67" t="str">
        <f t="shared" si="14"/>
        <v/>
      </c>
      <c r="N312" s="67" t="str">
        <f t="shared" si="13"/>
        <v/>
      </c>
    </row>
    <row r="313" spans="1:14">
      <c r="A313" s="133"/>
      <c r="B313" s="134"/>
      <c r="C313" s="134"/>
      <c r="D313" s="134"/>
      <c r="E313" s="134"/>
      <c r="F313" s="135"/>
      <c r="G313" s="136"/>
      <c r="L313" s="67" t="str">
        <f t="shared" si="12"/>
        <v/>
      </c>
      <c r="M313" s="67" t="str">
        <f t="shared" si="14"/>
        <v/>
      </c>
      <c r="N313" s="67" t="str">
        <f t="shared" si="13"/>
        <v/>
      </c>
    </row>
    <row r="314" spans="1:14">
      <c r="A314" s="133"/>
      <c r="B314" s="134"/>
      <c r="C314" s="134"/>
      <c r="D314" s="134"/>
      <c r="E314" s="134"/>
      <c r="F314" s="135"/>
      <c r="G314" s="136"/>
      <c r="L314" s="67" t="str">
        <f t="shared" si="12"/>
        <v/>
      </c>
      <c r="M314" s="67" t="str">
        <f t="shared" si="14"/>
        <v/>
      </c>
      <c r="N314" s="67" t="str">
        <f t="shared" si="13"/>
        <v/>
      </c>
    </row>
    <row r="315" spans="1:14">
      <c r="A315" s="133"/>
      <c r="B315" s="134"/>
      <c r="C315" s="134"/>
      <c r="D315" s="134"/>
      <c r="E315" s="134"/>
      <c r="F315" s="135"/>
      <c r="G315" s="136"/>
      <c r="L315" s="67" t="str">
        <f t="shared" si="12"/>
        <v/>
      </c>
      <c r="M315" s="67" t="str">
        <f t="shared" si="14"/>
        <v/>
      </c>
      <c r="N315" s="67" t="str">
        <f t="shared" si="13"/>
        <v/>
      </c>
    </row>
    <row r="316" spans="1:14">
      <c r="A316" s="133"/>
      <c r="B316" s="134"/>
      <c r="C316" s="134"/>
      <c r="D316" s="134"/>
      <c r="E316" s="134"/>
      <c r="F316" s="135"/>
      <c r="G316" s="136"/>
      <c r="L316" s="67" t="str">
        <f t="shared" si="12"/>
        <v/>
      </c>
      <c r="M316" s="67" t="str">
        <f t="shared" si="14"/>
        <v/>
      </c>
      <c r="N316" s="67" t="str">
        <f t="shared" si="13"/>
        <v/>
      </c>
    </row>
    <row r="317" spans="1:14">
      <c r="A317" s="133"/>
      <c r="B317" s="134"/>
      <c r="C317" s="134"/>
      <c r="D317" s="134"/>
      <c r="E317" s="134"/>
      <c r="F317" s="135"/>
      <c r="G317" s="136"/>
      <c r="L317" s="67" t="str">
        <f t="shared" si="12"/>
        <v/>
      </c>
      <c r="M317" s="67" t="str">
        <f t="shared" si="14"/>
        <v/>
      </c>
      <c r="N317" s="67" t="str">
        <f t="shared" si="13"/>
        <v/>
      </c>
    </row>
    <row r="318" spans="1:14">
      <c r="A318" s="133"/>
      <c r="B318" s="134"/>
      <c r="C318" s="134"/>
      <c r="D318" s="134"/>
      <c r="E318" s="134"/>
      <c r="F318" s="135"/>
      <c r="G318" s="136"/>
      <c r="L318" s="67" t="str">
        <f t="shared" si="12"/>
        <v/>
      </c>
      <c r="M318" s="67" t="str">
        <f t="shared" si="14"/>
        <v/>
      </c>
      <c r="N318" s="67" t="str">
        <f t="shared" si="13"/>
        <v/>
      </c>
    </row>
    <row r="319" spans="1:14">
      <c r="A319" s="133"/>
      <c r="B319" s="134"/>
      <c r="C319" s="134"/>
      <c r="D319" s="134"/>
      <c r="E319" s="134"/>
      <c r="F319" s="135"/>
      <c r="G319" s="136"/>
      <c r="L319" s="67" t="str">
        <f t="shared" si="12"/>
        <v/>
      </c>
      <c r="M319" s="67" t="str">
        <f t="shared" si="14"/>
        <v/>
      </c>
      <c r="N319" s="67" t="str">
        <f t="shared" si="13"/>
        <v/>
      </c>
    </row>
    <row r="320" spans="1:14">
      <c r="A320" s="133"/>
      <c r="B320" s="134"/>
      <c r="C320" s="134"/>
      <c r="D320" s="134"/>
      <c r="E320" s="134"/>
      <c r="F320" s="135"/>
      <c r="G320" s="136"/>
      <c r="L320" s="67" t="str">
        <f t="shared" si="12"/>
        <v/>
      </c>
      <c r="M320" s="67" t="str">
        <f t="shared" si="14"/>
        <v/>
      </c>
      <c r="N320" s="67" t="str">
        <f t="shared" si="13"/>
        <v/>
      </c>
    </row>
    <row r="321" spans="1:14">
      <c r="A321" s="133"/>
      <c r="B321" s="134"/>
      <c r="C321" s="134"/>
      <c r="D321" s="134"/>
      <c r="E321" s="134"/>
      <c r="F321" s="135"/>
      <c r="G321" s="136"/>
      <c r="L321" s="67" t="str">
        <f t="shared" si="12"/>
        <v/>
      </c>
      <c r="M321" s="67" t="str">
        <f t="shared" si="14"/>
        <v/>
      </c>
      <c r="N321" s="67" t="str">
        <f t="shared" si="13"/>
        <v/>
      </c>
    </row>
    <row r="322" spans="1:14">
      <c r="A322" s="133"/>
      <c r="B322" s="134"/>
      <c r="C322" s="134"/>
      <c r="D322" s="134"/>
      <c r="E322" s="134"/>
      <c r="F322" s="135"/>
      <c r="G322" s="136"/>
      <c r="L322" s="67" t="str">
        <f t="shared" si="12"/>
        <v/>
      </c>
      <c r="M322" s="67" t="str">
        <f t="shared" si="14"/>
        <v/>
      </c>
      <c r="N322" s="67" t="str">
        <f t="shared" si="13"/>
        <v/>
      </c>
    </row>
    <row r="323" spans="1:14">
      <c r="A323" s="133"/>
      <c r="B323" s="134"/>
      <c r="C323" s="134"/>
      <c r="D323" s="134"/>
      <c r="E323" s="134"/>
      <c r="F323" s="135"/>
      <c r="G323" s="136"/>
      <c r="L323" s="67" t="str">
        <f t="shared" ref="L323:L386" si="15">IF(E323="","",EXP(-EXP(-(E323-J$11)/J$10)))</f>
        <v/>
      </c>
      <c r="M323" s="67" t="str">
        <f t="shared" si="14"/>
        <v/>
      </c>
      <c r="N323" s="67" t="str">
        <f t="shared" ref="N323:N386" si="16">IF(L323="","",POWER(F323-M323,2) / M323)</f>
        <v/>
      </c>
    </row>
    <row r="324" spans="1:14">
      <c r="A324" s="133"/>
      <c r="B324" s="134"/>
      <c r="C324" s="134"/>
      <c r="D324" s="134"/>
      <c r="E324" s="134"/>
      <c r="F324" s="135"/>
      <c r="G324" s="136"/>
      <c r="L324" s="67" t="str">
        <f t="shared" si="15"/>
        <v/>
      </c>
      <c r="M324" s="67" t="str">
        <f t="shared" ref="M324:M387" si="17">IF(L324="","",(L324-L323)*J$3)</f>
        <v/>
      </c>
      <c r="N324" s="67" t="str">
        <f t="shared" si="16"/>
        <v/>
      </c>
    </row>
    <row r="325" spans="1:14">
      <c r="A325" s="133"/>
      <c r="B325" s="134"/>
      <c r="C325" s="134"/>
      <c r="D325" s="134"/>
      <c r="E325" s="134"/>
      <c r="F325" s="135"/>
      <c r="G325" s="136"/>
      <c r="L325" s="67" t="str">
        <f t="shared" si="15"/>
        <v/>
      </c>
      <c r="M325" s="67" t="str">
        <f t="shared" si="17"/>
        <v/>
      </c>
      <c r="N325" s="67" t="str">
        <f t="shared" si="16"/>
        <v/>
      </c>
    </row>
    <row r="326" spans="1:14">
      <c r="A326" s="133"/>
      <c r="B326" s="134"/>
      <c r="C326" s="134"/>
      <c r="D326" s="134"/>
      <c r="E326" s="134"/>
      <c r="F326" s="135"/>
      <c r="G326" s="136"/>
      <c r="L326" s="67" t="str">
        <f t="shared" si="15"/>
        <v/>
      </c>
      <c r="M326" s="67" t="str">
        <f t="shared" si="17"/>
        <v/>
      </c>
      <c r="N326" s="67" t="str">
        <f t="shared" si="16"/>
        <v/>
      </c>
    </row>
    <row r="327" spans="1:14">
      <c r="A327" s="133"/>
      <c r="B327" s="134"/>
      <c r="C327" s="134"/>
      <c r="D327" s="134"/>
      <c r="E327" s="134"/>
      <c r="F327" s="135"/>
      <c r="G327" s="136"/>
      <c r="L327" s="67" t="str">
        <f t="shared" si="15"/>
        <v/>
      </c>
      <c r="M327" s="67" t="str">
        <f t="shared" si="17"/>
        <v/>
      </c>
      <c r="N327" s="67" t="str">
        <f t="shared" si="16"/>
        <v/>
      </c>
    </row>
    <row r="328" spans="1:14">
      <c r="A328" s="133"/>
      <c r="B328" s="134"/>
      <c r="C328" s="134"/>
      <c r="D328" s="134"/>
      <c r="E328" s="134"/>
      <c r="F328" s="135"/>
      <c r="G328" s="136"/>
      <c r="L328" s="67" t="str">
        <f t="shared" si="15"/>
        <v/>
      </c>
      <c r="M328" s="67" t="str">
        <f t="shared" si="17"/>
        <v/>
      </c>
      <c r="N328" s="67" t="str">
        <f t="shared" si="16"/>
        <v/>
      </c>
    </row>
    <row r="329" spans="1:14">
      <c r="A329" s="133"/>
      <c r="B329" s="134"/>
      <c r="C329" s="134"/>
      <c r="D329" s="134"/>
      <c r="E329" s="134"/>
      <c r="F329" s="135"/>
      <c r="G329" s="136"/>
      <c r="L329" s="67" t="str">
        <f t="shared" si="15"/>
        <v/>
      </c>
      <c r="M329" s="67" t="str">
        <f t="shared" si="17"/>
        <v/>
      </c>
      <c r="N329" s="67" t="str">
        <f t="shared" si="16"/>
        <v/>
      </c>
    </row>
    <row r="330" spans="1:14">
      <c r="A330" s="133"/>
      <c r="B330" s="134"/>
      <c r="C330" s="134"/>
      <c r="D330" s="134"/>
      <c r="E330" s="134"/>
      <c r="F330" s="135"/>
      <c r="G330" s="136"/>
      <c r="L330" s="67" t="str">
        <f t="shared" si="15"/>
        <v/>
      </c>
      <c r="M330" s="67" t="str">
        <f t="shared" si="17"/>
        <v/>
      </c>
      <c r="N330" s="67" t="str">
        <f t="shared" si="16"/>
        <v/>
      </c>
    </row>
    <row r="331" spans="1:14">
      <c r="A331" s="133"/>
      <c r="B331" s="134"/>
      <c r="C331" s="134"/>
      <c r="D331" s="134"/>
      <c r="E331" s="134"/>
      <c r="F331" s="135"/>
      <c r="G331" s="136"/>
      <c r="L331" s="67" t="str">
        <f t="shared" si="15"/>
        <v/>
      </c>
      <c r="M331" s="67" t="str">
        <f t="shared" si="17"/>
        <v/>
      </c>
      <c r="N331" s="67" t="str">
        <f t="shared" si="16"/>
        <v/>
      </c>
    </row>
    <row r="332" spans="1:14">
      <c r="A332" s="133"/>
      <c r="B332" s="134"/>
      <c r="C332" s="134"/>
      <c r="D332" s="134"/>
      <c r="E332" s="134"/>
      <c r="F332" s="135"/>
      <c r="G332" s="136"/>
      <c r="L332" s="67" t="str">
        <f t="shared" si="15"/>
        <v/>
      </c>
      <c r="M332" s="67" t="str">
        <f t="shared" si="17"/>
        <v/>
      </c>
      <c r="N332" s="67" t="str">
        <f t="shared" si="16"/>
        <v/>
      </c>
    </row>
    <row r="333" spans="1:14">
      <c r="A333" s="133"/>
      <c r="B333" s="134"/>
      <c r="C333" s="134"/>
      <c r="D333" s="134"/>
      <c r="E333" s="134"/>
      <c r="F333" s="135"/>
      <c r="G333" s="136"/>
      <c r="L333" s="67" t="str">
        <f t="shared" si="15"/>
        <v/>
      </c>
      <c r="M333" s="67" t="str">
        <f t="shared" si="17"/>
        <v/>
      </c>
      <c r="N333" s="67" t="str">
        <f t="shared" si="16"/>
        <v/>
      </c>
    </row>
    <row r="334" spans="1:14">
      <c r="A334" s="133"/>
      <c r="B334" s="134"/>
      <c r="C334" s="134"/>
      <c r="D334" s="134"/>
      <c r="E334" s="134"/>
      <c r="F334" s="135"/>
      <c r="G334" s="136"/>
      <c r="L334" s="67" t="str">
        <f t="shared" si="15"/>
        <v/>
      </c>
      <c r="M334" s="67" t="str">
        <f t="shared" si="17"/>
        <v/>
      </c>
      <c r="N334" s="67" t="str">
        <f t="shared" si="16"/>
        <v/>
      </c>
    </row>
    <row r="335" spans="1:14">
      <c r="A335" s="133"/>
      <c r="B335" s="134"/>
      <c r="C335" s="134"/>
      <c r="D335" s="134"/>
      <c r="E335" s="134"/>
      <c r="F335" s="135"/>
      <c r="G335" s="136"/>
      <c r="L335" s="67" t="str">
        <f t="shared" si="15"/>
        <v/>
      </c>
      <c r="M335" s="67" t="str">
        <f t="shared" si="17"/>
        <v/>
      </c>
      <c r="N335" s="67" t="str">
        <f t="shared" si="16"/>
        <v/>
      </c>
    </row>
    <row r="336" spans="1:14">
      <c r="A336" s="133"/>
      <c r="B336" s="134"/>
      <c r="C336" s="134"/>
      <c r="D336" s="134"/>
      <c r="E336" s="134"/>
      <c r="F336" s="135"/>
      <c r="G336" s="136"/>
      <c r="L336" s="67" t="str">
        <f t="shared" si="15"/>
        <v/>
      </c>
      <c r="M336" s="67" t="str">
        <f t="shared" si="17"/>
        <v/>
      </c>
      <c r="N336" s="67" t="str">
        <f t="shared" si="16"/>
        <v/>
      </c>
    </row>
    <row r="337" spans="1:14">
      <c r="A337" s="133"/>
      <c r="B337" s="134"/>
      <c r="C337" s="134"/>
      <c r="D337" s="134"/>
      <c r="E337" s="134"/>
      <c r="F337" s="135"/>
      <c r="G337" s="136"/>
      <c r="L337" s="67" t="str">
        <f t="shared" si="15"/>
        <v/>
      </c>
      <c r="M337" s="67" t="str">
        <f t="shared" si="17"/>
        <v/>
      </c>
      <c r="N337" s="67" t="str">
        <f t="shared" si="16"/>
        <v/>
      </c>
    </row>
    <row r="338" spans="1:14">
      <c r="A338" s="133"/>
      <c r="B338" s="134"/>
      <c r="C338" s="134"/>
      <c r="D338" s="134"/>
      <c r="E338" s="134"/>
      <c r="F338" s="135"/>
      <c r="G338" s="136"/>
      <c r="L338" s="67" t="str">
        <f t="shared" si="15"/>
        <v/>
      </c>
      <c r="M338" s="67" t="str">
        <f t="shared" si="17"/>
        <v/>
      </c>
      <c r="N338" s="67" t="str">
        <f t="shared" si="16"/>
        <v/>
      </c>
    </row>
    <row r="339" spans="1:14">
      <c r="A339" s="133"/>
      <c r="B339" s="134"/>
      <c r="C339" s="134"/>
      <c r="D339" s="134"/>
      <c r="E339" s="134"/>
      <c r="F339" s="135"/>
      <c r="G339" s="136"/>
      <c r="L339" s="67" t="str">
        <f t="shared" si="15"/>
        <v/>
      </c>
      <c r="M339" s="67" t="str">
        <f t="shared" si="17"/>
        <v/>
      </c>
      <c r="N339" s="67" t="str">
        <f t="shared" si="16"/>
        <v/>
      </c>
    </row>
    <row r="340" spans="1:14">
      <c r="A340" s="133"/>
      <c r="B340" s="134"/>
      <c r="C340" s="134"/>
      <c r="D340" s="134"/>
      <c r="E340" s="134"/>
      <c r="F340" s="135"/>
      <c r="G340" s="136"/>
      <c r="L340" s="67" t="str">
        <f t="shared" si="15"/>
        <v/>
      </c>
      <c r="M340" s="67" t="str">
        <f t="shared" si="17"/>
        <v/>
      </c>
      <c r="N340" s="67" t="str">
        <f t="shared" si="16"/>
        <v/>
      </c>
    </row>
    <row r="341" spans="1:14">
      <c r="A341" s="133"/>
      <c r="B341" s="134"/>
      <c r="C341" s="134"/>
      <c r="D341" s="134"/>
      <c r="E341" s="134"/>
      <c r="F341" s="135"/>
      <c r="G341" s="136"/>
      <c r="L341" s="67" t="str">
        <f t="shared" si="15"/>
        <v/>
      </c>
      <c r="M341" s="67" t="str">
        <f t="shared" si="17"/>
        <v/>
      </c>
      <c r="N341" s="67" t="str">
        <f t="shared" si="16"/>
        <v/>
      </c>
    </row>
    <row r="342" spans="1:14">
      <c r="A342" s="133"/>
      <c r="B342" s="134"/>
      <c r="C342" s="134"/>
      <c r="D342" s="134"/>
      <c r="E342" s="134"/>
      <c r="F342" s="135"/>
      <c r="G342" s="136"/>
      <c r="L342" s="67" t="str">
        <f t="shared" si="15"/>
        <v/>
      </c>
      <c r="M342" s="67" t="str">
        <f t="shared" si="17"/>
        <v/>
      </c>
      <c r="N342" s="67" t="str">
        <f t="shared" si="16"/>
        <v/>
      </c>
    </row>
    <row r="343" spans="1:14">
      <c r="A343" s="133"/>
      <c r="B343" s="134"/>
      <c r="C343" s="134"/>
      <c r="D343" s="134"/>
      <c r="E343" s="134"/>
      <c r="F343" s="135"/>
      <c r="G343" s="136"/>
      <c r="L343" s="67" t="str">
        <f t="shared" si="15"/>
        <v/>
      </c>
      <c r="M343" s="67" t="str">
        <f t="shared" si="17"/>
        <v/>
      </c>
      <c r="N343" s="67" t="str">
        <f t="shared" si="16"/>
        <v/>
      </c>
    </row>
    <row r="344" spans="1:14">
      <c r="A344" s="133"/>
      <c r="B344" s="134"/>
      <c r="C344" s="134"/>
      <c r="D344" s="134"/>
      <c r="E344" s="134"/>
      <c r="F344" s="135"/>
      <c r="G344" s="136"/>
      <c r="L344" s="67" t="str">
        <f t="shared" si="15"/>
        <v/>
      </c>
      <c r="M344" s="67" t="str">
        <f t="shared" si="17"/>
        <v/>
      </c>
      <c r="N344" s="67" t="str">
        <f t="shared" si="16"/>
        <v/>
      </c>
    </row>
    <row r="345" spans="1:14">
      <c r="A345" s="133"/>
      <c r="B345" s="134"/>
      <c r="C345" s="134"/>
      <c r="D345" s="134"/>
      <c r="E345" s="134"/>
      <c r="F345" s="135"/>
      <c r="G345" s="136"/>
      <c r="L345" s="67" t="str">
        <f t="shared" si="15"/>
        <v/>
      </c>
      <c r="M345" s="67" t="str">
        <f t="shared" si="17"/>
        <v/>
      </c>
      <c r="N345" s="67" t="str">
        <f t="shared" si="16"/>
        <v/>
      </c>
    </row>
    <row r="346" spans="1:14">
      <c r="A346" s="133"/>
      <c r="B346" s="134"/>
      <c r="C346" s="134"/>
      <c r="D346" s="134"/>
      <c r="E346" s="134"/>
      <c r="F346" s="135"/>
      <c r="G346" s="136"/>
      <c r="L346" s="67" t="str">
        <f t="shared" si="15"/>
        <v/>
      </c>
      <c r="M346" s="67" t="str">
        <f t="shared" si="17"/>
        <v/>
      </c>
      <c r="N346" s="67" t="str">
        <f t="shared" si="16"/>
        <v/>
      </c>
    </row>
    <row r="347" spans="1:14">
      <c r="A347" s="133"/>
      <c r="B347" s="134"/>
      <c r="C347" s="134"/>
      <c r="D347" s="134"/>
      <c r="E347" s="134"/>
      <c r="F347" s="135"/>
      <c r="G347" s="136"/>
      <c r="L347" s="67" t="str">
        <f t="shared" si="15"/>
        <v/>
      </c>
      <c r="M347" s="67" t="str">
        <f t="shared" si="17"/>
        <v/>
      </c>
      <c r="N347" s="67" t="str">
        <f t="shared" si="16"/>
        <v/>
      </c>
    </row>
    <row r="348" spans="1:14">
      <c r="A348" s="133"/>
      <c r="B348" s="134"/>
      <c r="C348" s="134"/>
      <c r="D348" s="134"/>
      <c r="E348" s="134"/>
      <c r="F348" s="135"/>
      <c r="G348" s="136"/>
      <c r="L348" s="67" t="str">
        <f t="shared" si="15"/>
        <v/>
      </c>
      <c r="M348" s="67" t="str">
        <f t="shared" si="17"/>
        <v/>
      </c>
      <c r="N348" s="67" t="str">
        <f t="shared" si="16"/>
        <v/>
      </c>
    </row>
    <row r="349" spans="1:14">
      <c r="A349" s="133"/>
      <c r="B349" s="134"/>
      <c r="C349" s="134"/>
      <c r="D349" s="134"/>
      <c r="E349" s="134"/>
      <c r="F349" s="135"/>
      <c r="G349" s="136"/>
      <c r="L349" s="67" t="str">
        <f t="shared" si="15"/>
        <v/>
      </c>
      <c r="M349" s="67" t="str">
        <f t="shared" si="17"/>
        <v/>
      </c>
      <c r="N349" s="67" t="str">
        <f t="shared" si="16"/>
        <v/>
      </c>
    </row>
    <row r="350" spans="1:14">
      <c r="A350" s="133"/>
      <c r="B350" s="134"/>
      <c r="C350" s="134"/>
      <c r="D350" s="134"/>
      <c r="E350" s="134"/>
      <c r="F350" s="135"/>
      <c r="G350" s="136"/>
      <c r="L350" s="67" t="str">
        <f t="shared" si="15"/>
        <v/>
      </c>
      <c r="M350" s="67" t="str">
        <f t="shared" si="17"/>
        <v/>
      </c>
      <c r="N350" s="67" t="str">
        <f t="shared" si="16"/>
        <v/>
      </c>
    </row>
    <row r="351" spans="1:14">
      <c r="A351" s="133"/>
      <c r="B351" s="134"/>
      <c r="C351" s="134"/>
      <c r="D351" s="134"/>
      <c r="E351" s="134"/>
      <c r="F351" s="135"/>
      <c r="G351" s="136"/>
      <c r="L351" s="67" t="str">
        <f t="shared" si="15"/>
        <v/>
      </c>
      <c r="M351" s="67" t="str">
        <f t="shared" si="17"/>
        <v/>
      </c>
      <c r="N351" s="67" t="str">
        <f t="shared" si="16"/>
        <v/>
      </c>
    </row>
    <row r="352" spans="1:14">
      <c r="A352" s="133"/>
      <c r="B352" s="134"/>
      <c r="C352" s="134"/>
      <c r="D352" s="134"/>
      <c r="E352" s="134"/>
      <c r="F352" s="135"/>
      <c r="G352" s="136"/>
      <c r="L352" s="67" t="str">
        <f t="shared" si="15"/>
        <v/>
      </c>
      <c r="M352" s="67" t="str">
        <f t="shared" si="17"/>
        <v/>
      </c>
      <c r="N352" s="67" t="str">
        <f t="shared" si="16"/>
        <v/>
      </c>
    </row>
    <row r="353" spans="1:14">
      <c r="A353" s="133"/>
      <c r="B353" s="134"/>
      <c r="C353" s="134"/>
      <c r="D353" s="134"/>
      <c r="E353" s="134"/>
      <c r="F353" s="135"/>
      <c r="G353" s="136"/>
      <c r="L353" s="67" t="str">
        <f t="shared" si="15"/>
        <v/>
      </c>
      <c r="M353" s="67" t="str">
        <f t="shared" si="17"/>
        <v/>
      </c>
      <c r="N353" s="67" t="str">
        <f t="shared" si="16"/>
        <v/>
      </c>
    </row>
    <row r="354" spans="1:14">
      <c r="A354" s="133"/>
      <c r="B354" s="134"/>
      <c r="C354" s="134"/>
      <c r="D354" s="134"/>
      <c r="E354" s="134"/>
      <c r="F354" s="135"/>
      <c r="G354" s="136"/>
      <c r="L354" s="67" t="str">
        <f t="shared" si="15"/>
        <v/>
      </c>
      <c r="M354" s="67" t="str">
        <f t="shared" si="17"/>
        <v/>
      </c>
      <c r="N354" s="67" t="str">
        <f t="shared" si="16"/>
        <v/>
      </c>
    </row>
    <row r="355" spans="1:14">
      <c r="A355" s="133"/>
      <c r="B355" s="134"/>
      <c r="C355" s="134"/>
      <c r="D355" s="134"/>
      <c r="E355" s="134"/>
      <c r="F355" s="135"/>
      <c r="G355" s="136"/>
      <c r="L355" s="67" t="str">
        <f t="shared" si="15"/>
        <v/>
      </c>
      <c r="M355" s="67" t="str">
        <f t="shared" si="17"/>
        <v/>
      </c>
      <c r="N355" s="67" t="str">
        <f t="shared" si="16"/>
        <v/>
      </c>
    </row>
    <row r="356" spans="1:14">
      <c r="A356" s="133"/>
      <c r="B356" s="134"/>
      <c r="C356" s="134"/>
      <c r="D356" s="134"/>
      <c r="E356" s="134"/>
      <c r="F356" s="135"/>
      <c r="G356" s="136"/>
      <c r="L356" s="67" t="str">
        <f t="shared" si="15"/>
        <v/>
      </c>
      <c r="M356" s="67" t="str">
        <f t="shared" si="17"/>
        <v/>
      </c>
      <c r="N356" s="67" t="str">
        <f t="shared" si="16"/>
        <v/>
      </c>
    </row>
    <row r="357" spans="1:14">
      <c r="A357" s="133"/>
      <c r="B357" s="134"/>
      <c r="C357" s="134"/>
      <c r="D357" s="134"/>
      <c r="E357" s="134"/>
      <c r="F357" s="135"/>
      <c r="G357" s="136"/>
      <c r="L357" s="67" t="str">
        <f t="shared" si="15"/>
        <v/>
      </c>
      <c r="M357" s="67" t="str">
        <f t="shared" si="17"/>
        <v/>
      </c>
      <c r="N357" s="67" t="str">
        <f t="shared" si="16"/>
        <v/>
      </c>
    </row>
    <row r="358" spans="1:14">
      <c r="A358" s="133"/>
      <c r="B358" s="134"/>
      <c r="C358" s="134"/>
      <c r="D358" s="134"/>
      <c r="E358" s="134"/>
      <c r="F358" s="135"/>
      <c r="G358" s="136"/>
      <c r="L358" s="67" t="str">
        <f t="shared" si="15"/>
        <v/>
      </c>
      <c r="M358" s="67" t="str">
        <f t="shared" si="17"/>
        <v/>
      </c>
      <c r="N358" s="67" t="str">
        <f t="shared" si="16"/>
        <v/>
      </c>
    </row>
    <row r="359" spans="1:14">
      <c r="A359" s="133"/>
      <c r="B359" s="134"/>
      <c r="C359" s="134"/>
      <c r="D359" s="134"/>
      <c r="E359" s="134"/>
      <c r="F359" s="135"/>
      <c r="G359" s="136"/>
      <c r="L359" s="67" t="str">
        <f t="shared" si="15"/>
        <v/>
      </c>
      <c r="M359" s="67" t="str">
        <f t="shared" si="17"/>
        <v/>
      </c>
      <c r="N359" s="67" t="str">
        <f t="shared" si="16"/>
        <v/>
      </c>
    </row>
    <row r="360" spans="1:14">
      <c r="A360" s="133"/>
      <c r="B360" s="134"/>
      <c r="C360" s="134"/>
      <c r="D360" s="134"/>
      <c r="E360" s="134"/>
      <c r="F360" s="135"/>
      <c r="G360" s="136"/>
      <c r="L360" s="67" t="str">
        <f t="shared" si="15"/>
        <v/>
      </c>
      <c r="M360" s="67" t="str">
        <f t="shared" si="17"/>
        <v/>
      </c>
      <c r="N360" s="67" t="str">
        <f t="shared" si="16"/>
        <v/>
      </c>
    </row>
    <row r="361" spans="1:14">
      <c r="A361" s="133"/>
      <c r="B361" s="134"/>
      <c r="C361" s="134"/>
      <c r="D361" s="134"/>
      <c r="E361" s="134"/>
      <c r="F361" s="135"/>
      <c r="G361" s="136"/>
      <c r="L361" s="67" t="str">
        <f t="shared" si="15"/>
        <v/>
      </c>
      <c r="M361" s="67" t="str">
        <f t="shared" si="17"/>
        <v/>
      </c>
      <c r="N361" s="67" t="str">
        <f t="shared" si="16"/>
        <v/>
      </c>
    </row>
    <row r="362" spans="1:14">
      <c r="A362" s="133"/>
      <c r="B362" s="134"/>
      <c r="C362" s="134"/>
      <c r="D362" s="134"/>
      <c r="E362" s="134"/>
      <c r="F362" s="135"/>
      <c r="G362" s="136"/>
      <c r="L362" s="67" t="str">
        <f t="shared" si="15"/>
        <v/>
      </c>
      <c r="M362" s="67" t="str">
        <f t="shared" si="17"/>
        <v/>
      </c>
      <c r="N362" s="67" t="str">
        <f t="shared" si="16"/>
        <v/>
      </c>
    </row>
    <row r="363" spans="1:14">
      <c r="A363" s="133"/>
      <c r="B363" s="134"/>
      <c r="C363" s="134"/>
      <c r="D363" s="134"/>
      <c r="E363" s="134"/>
      <c r="F363" s="135"/>
      <c r="G363" s="136"/>
      <c r="L363" s="67" t="str">
        <f t="shared" si="15"/>
        <v/>
      </c>
      <c r="M363" s="67" t="str">
        <f t="shared" si="17"/>
        <v/>
      </c>
      <c r="N363" s="67" t="str">
        <f t="shared" si="16"/>
        <v/>
      </c>
    </row>
    <row r="364" spans="1:14">
      <c r="A364" s="133"/>
      <c r="B364" s="134"/>
      <c r="C364" s="134"/>
      <c r="D364" s="134"/>
      <c r="E364" s="134"/>
      <c r="F364" s="135"/>
      <c r="G364" s="136"/>
      <c r="L364" s="67" t="str">
        <f t="shared" si="15"/>
        <v/>
      </c>
      <c r="M364" s="67" t="str">
        <f t="shared" si="17"/>
        <v/>
      </c>
      <c r="N364" s="67" t="str">
        <f t="shared" si="16"/>
        <v/>
      </c>
    </row>
    <row r="365" spans="1:14">
      <c r="A365" s="133"/>
      <c r="B365" s="134"/>
      <c r="C365" s="134"/>
      <c r="D365" s="134"/>
      <c r="E365" s="134"/>
      <c r="F365" s="135"/>
      <c r="G365" s="136"/>
      <c r="L365" s="67" t="str">
        <f t="shared" si="15"/>
        <v/>
      </c>
      <c r="M365" s="67" t="str">
        <f t="shared" si="17"/>
        <v/>
      </c>
      <c r="N365" s="67" t="str">
        <f t="shared" si="16"/>
        <v/>
      </c>
    </row>
    <row r="366" spans="1:14">
      <c r="A366" s="133"/>
      <c r="B366" s="134"/>
      <c r="C366" s="134"/>
      <c r="D366" s="134"/>
      <c r="E366" s="134"/>
      <c r="F366" s="135"/>
      <c r="G366" s="136"/>
      <c r="L366" s="67" t="str">
        <f t="shared" si="15"/>
        <v/>
      </c>
      <c r="M366" s="67" t="str">
        <f t="shared" si="17"/>
        <v/>
      </c>
      <c r="N366" s="67" t="str">
        <f t="shared" si="16"/>
        <v/>
      </c>
    </row>
    <row r="367" spans="1:14">
      <c r="A367" s="133"/>
      <c r="B367" s="134"/>
      <c r="C367" s="134"/>
      <c r="D367" s="134"/>
      <c r="E367" s="134"/>
      <c r="F367" s="135"/>
      <c r="G367" s="136"/>
      <c r="L367" s="67" t="str">
        <f t="shared" si="15"/>
        <v/>
      </c>
      <c r="M367" s="67" t="str">
        <f t="shared" si="17"/>
        <v/>
      </c>
      <c r="N367" s="67" t="str">
        <f t="shared" si="16"/>
        <v/>
      </c>
    </row>
    <row r="368" spans="1:14">
      <c r="A368" s="133"/>
      <c r="B368" s="134"/>
      <c r="C368" s="134"/>
      <c r="D368" s="134"/>
      <c r="E368" s="134"/>
      <c r="F368" s="135"/>
      <c r="G368" s="136"/>
      <c r="L368" s="67" t="str">
        <f t="shared" si="15"/>
        <v/>
      </c>
      <c r="M368" s="67" t="str">
        <f t="shared" si="17"/>
        <v/>
      </c>
      <c r="N368" s="67" t="str">
        <f t="shared" si="16"/>
        <v/>
      </c>
    </row>
    <row r="369" spans="1:14">
      <c r="A369" s="133"/>
      <c r="B369" s="134"/>
      <c r="C369" s="134"/>
      <c r="D369" s="134"/>
      <c r="E369" s="134"/>
      <c r="F369" s="135"/>
      <c r="G369" s="136"/>
      <c r="L369" s="67" t="str">
        <f t="shared" si="15"/>
        <v/>
      </c>
      <c r="M369" s="67" t="str">
        <f t="shared" si="17"/>
        <v/>
      </c>
      <c r="N369" s="67" t="str">
        <f t="shared" si="16"/>
        <v/>
      </c>
    </row>
    <row r="370" spans="1:14">
      <c r="A370" s="133"/>
      <c r="B370" s="134"/>
      <c r="C370" s="134"/>
      <c r="D370" s="134"/>
      <c r="E370" s="134"/>
      <c r="F370" s="135"/>
      <c r="G370" s="136"/>
      <c r="L370" s="67" t="str">
        <f t="shared" si="15"/>
        <v/>
      </c>
      <c r="M370" s="67" t="str">
        <f t="shared" si="17"/>
        <v/>
      </c>
      <c r="N370" s="67" t="str">
        <f t="shared" si="16"/>
        <v/>
      </c>
    </row>
    <row r="371" spans="1:14">
      <c r="A371" s="133"/>
      <c r="B371" s="134"/>
      <c r="C371" s="134"/>
      <c r="D371" s="134"/>
      <c r="E371" s="134"/>
      <c r="F371" s="135"/>
      <c r="G371" s="136"/>
      <c r="L371" s="67" t="str">
        <f t="shared" si="15"/>
        <v/>
      </c>
      <c r="M371" s="67" t="str">
        <f t="shared" si="17"/>
        <v/>
      </c>
      <c r="N371" s="67" t="str">
        <f t="shared" si="16"/>
        <v/>
      </c>
    </row>
    <row r="372" spans="1:14">
      <c r="A372" s="133"/>
      <c r="B372" s="134"/>
      <c r="C372" s="134"/>
      <c r="D372" s="134"/>
      <c r="E372" s="134"/>
      <c r="F372" s="135"/>
      <c r="G372" s="136"/>
      <c r="L372" s="67" t="str">
        <f t="shared" si="15"/>
        <v/>
      </c>
      <c r="M372" s="67" t="str">
        <f t="shared" si="17"/>
        <v/>
      </c>
      <c r="N372" s="67" t="str">
        <f t="shared" si="16"/>
        <v/>
      </c>
    </row>
    <row r="373" spans="1:14">
      <c r="A373" s="133"/>
      <c r="B373" s="134"/>
      <c r="C373" s="134"/>
      <c r="D373" s="134"/>
      <c r="E373" s="134"/>
      <c r="F373" s="135"/>
      <c r="G373" s="136"/>
      <c r="L373" s="67" t="str">
        <f t="shared" si="15"/>
        <v/>
      </c>
      <c r="M373" s="67" t="str">
        <f t="shared" si="17"/>
        <v/>
      </c>
      <c r="N373" s="67" t="str">
        <f t="shared" si="16"/>
        <v/>
      </c>
    </row>
    <row r="374" spans="1:14">
      <c r="A374" s="133"/>
      <c r="B374" s="134"/>
      <c r="C374" s="134"/>
      <c r="D374" s="134"/>
      <c r="E374" s="134"/>
      <c r="F374" s="135"/>
      <c r="G374" s="136"/>
      <c r="L374" s="67" t="str">
        <f t="shared" si="15"/>
        <v/>
      </c>
      <c r="M374" s="67" t="str">
        <f t="shared" si="17"/>
        <v/>
      </c>
      <c r="N374" s="67" t="str">
        <f t="shared" si="16"/>
        <v/>
      </c>
    </row>
    <row r="375" spans="1:14">
      <c r="A375" s="133"/>
      <c r="B375" s="134"/>
      <c r="C375" s="134"/>
      <c r="D375" s="134"/>
      <c r="E375" s="134"/>
      <c r="F375" s="135"/>
      <c r="G375" s="136"/>
      <c r="L375" s="67" t="str">
        <f t="shared" si="15"/>
        <v/>
      </c>
      <c r="M375" s="67" t="str">
        <f t="shared" si="17"/>
        <v/>
      </c>
      <c r="N375" s="67" t="str">
        <f t="shared" si="16"/>
        <v/>
      </c>
    </row>
    <row r="376" spans="1:14">
      <c r="A376" s="133"/>
      <c r="B376" s="134"/>
      <c r="C376" s="134"/>
      <c r="D376" s="134"/>
      <c r="E376" s="134"/>
      <c r="F376" s="135"/>
      <c r="G376" s="136"/>
      <c r="L376" s="67" t="str">
        <f t="shared" si="15"/>
        <v/>
      </c>
      <c r="M376" s="67" t="str">
        <f t="shared" si="17"/>
        <v/>
      </c>
      <c r="N376" s="67" t="str">
        <f t="shared" si="16"/>
        <v/>
      </c>
    </row>
    <row r="377" spans="1:14">
      <c r="A377" s="133"/>
      <c r="B377" s="134"/>
      <c r="C377" s="134"/>
      <c r="D377" s="134"/>
      <c r="E377" s="134"/>
      <c r="F377" s="135"/>
      <c r="G377" s="136"/>
      <c r="L377" s="67" t="str">
        <f t="shared" si="15"/>
        <v/>
      </c>
      <c r="M377" s="67" t="str">
        <f t="shared" si="17"/>
        <v/>
      </c>
      <c r="N377" s="67" t="str">
        <f t="shared" si="16"/>
        <v/>
      </c>
    </row>
    <row r="378" spans="1:14">
      <c r="A378" s="133"/>
      <c r="B378" s="134"/>
      <c r="C378" s="134"/>
      <c r="D378" s="134"/>
      <c r="E378" s="134"/>
      <c r="F378" s="135"/>
      <c r="G378" s="136"/>
      <c r="L378" s="67" t="str">
        <f t="shared" si="15"/>
        <v/>
      </c>
      <c r="M378" s="67" t="str">
        <f t="shared" si="17"/>
        <v/>
      </c>
      <c r="N378" s="67" t="str">
        <f t="shared" si="16"/>
        <v/>
      </c>
    </row>
    <row r="379" spans="1:14">
      <c r="A379" s="133"/>
      <c r="B379" s="134"/>
      <c r="C379" s="134"/>
      <c r="D379" s="134"/>
      <c r="E379" s="134"/>
      <c r="F379" s="135"/>
      <c r="G379" s="136"/>
      <c r="L379" s="67" t="str">
        <f t="shared" si="15"/>
        <v/>
      </c>
      <c r="M379" s="67" t="str">
        <f t="shared" si="17"/>
        <v/>
      </c>
      <c r="N379" s="67" t="str">
        <f t="shared" si="16"/>
        <v/>
      </c>
    </row>
    <row r="380" spans="1:14">
      <c r="A380" s="133"/>
      <c r="B380" s="134"/>
      <c r="C380" s="134"/>
      <c r="D380" s="134"/>
      <c r="E380" s="134"/>
      <c r="F380" s="135"/>
      <c r="G380" s="136"/>
      <c r="L380" s="67" t="str">
        <f t="shared" si="15"/>
        <v/>
      </c>
      <c r="M380" s="67" t="str">
        <f t="shared" si="17"/>
        <v/>
      </c>
      <c r="N380" s="67" t="str">
        <f t="shared" si="16"/>
        <v/>
      </c>
    </row>
    <row r="381" spans="1:14">
      <c r="A381" s="133"/>
      <c r="B381" s="134"/>
      <c r="C381" s="134"/>
      <c r="D381" s="134"/>
      <c r="E381" s="134"/>
      <c r="F381" s="135"/>
      <c r="G381" s="136"/>
      <c r="L381" s="67" t="str">
        <f t="shared" si="15"/>
        <v/>
      </c>
      <c r="M381" s="67" t="str">
        <f t="shared" si="17"/>
        <v/>
      </c>
      <c r="N381" s="67" t="str">
        <f t="shared" si="16"/>
        <v/>
      </c>
    </row>
    <row r="382" spans="1:14">
      <c r="A382" s="133"/>
      <c r="B382" s="134"/>
      <c r="C382" s="134"/>
      <c r="D382" s="134"/>
      <c r="E382" s="134"/>
      <c r="F382" s="135"/>
      <c r="G382" s="136"/>
      <c r="L382" s="67" t="str">
        <f t="shared" si="15"/>
        <v/>
      </c>
      <c r="M382" s="67" t="str">
        <f t="shared" si="17"/>
        <v/>
      </c>
      <c r="N382" s="67" t="str">
        <f t="shared" si="16"/>
        <v/>
      </c>
    </row>
    <row r="383" spans="1:14">
      <c r="A383" s="133"/>
      <c r="B383" s="134"/>
      <c r="C383" s="134"/>
      <c r="D383" s="134"/>
      <c r="E383" s="134"/>
      <c r="F383" s="135"/>
      <c r="G383" s="136"/>
      <c r="L383" s="67" t="str">
        <f t="shared" si="15"/>
        <v/>
      </c>
      <c r="M383" s="67" t="str">
        <f t="shared" si="17"/>
        <v/>
      </c>
      <c r="N383" s="67" t="str">
        <f t="shared" si="16"/>
        <v/>
      </c>
    </row>
    <row r="384" spans="1:14">
      <c r="A384" s="133"/>
      <c r="B384" s="134"/>
      <c r="C384" s="134"/>
      <c r="D384" s="134"/>
      <c r="E384" s="134"/>
      <c r="F384" s="135"/>
      <c r="G384" s="136"/>
      <c r="L384" s="67" t="str">
        <f t="shared" si="15"/>
        <v/>
      </c>
      <c r="M384" s="67" t="str">
        <f t="shared" si="17"/>
        <v/>
      </c>
      <c r="N384" s="67" t="str">
        <f t="shared" si="16"/>
        <v/>
      </c>
    </row>
    <row r="385" spans="1:14">
      <c r="A385" s="133"/>
      <c r="B385" s="134"/>
      <c r="C385" s="134"/>
      <c r="D385" s="134"/>
      <c r="E385" s="134"/>
      <c r="F385" s="135"/>
      <c r="G385" s="136"/>
      <c r="L385" s="67" t="str">
        <f t="shared" si="15"/>
        <v/>
      </c>
      <c r="M385" s="67" t="str">
        <f t="shared" si="17"/>
        <v/>
      </c>
      <c r="N385" s="67" t="str">
        <f t="shared" si="16"/>
        <v/>
      </c>
    </row>
    <row r="386" spans="1:14">
      <c r="A386" s="133"/>
      <c r="B386" s="134"/>
      <c r="C386" s="134"/>
      <c r="D386" s="134"/>
      <c r="E386" s="134"/>
      <c r="F386" s="135"/>
      <c r="G386" s="136"/>
      <c r="L386" s="67" t="str">
        <f t="shared" si="15"/>
        <v/>
      </c>
      <c r="M386" s="67" t="str">
        <f t="shared" si="17"/>
        <v/>
      </c>
      <c r="N386" s="67" t="str">
        <f t="shared" si="16"/>
        <v/>
      </c>
    </row>
    <row r="387" spans="1:14">
      <c r="A387" s="133"/>
      <c r="B387" s="134"/>
      <c r="C387" s="134"/>
      <c r="D387" s="134"/>
      <c r="E387" s="134"/>
      <c r="F387" s="135"/>
      <c r="G387" s="136"/>
      <c r="L387" s="67" t="str">
        <f t="shared" ref="L387:L450" si="18">IF(E387="","",EXP(-EXP(-(E387-J$11)/J$10)))</f>
        <v/>
      </c>
      <c r="M387" s="67" t="str">
        <f t="shared" si="17"/>
        <v/>
      </c>
      <c r="N387" s="67" t="str">
        <f t="shared" ref="N387:N450" si="19">IF(L387="","",POWER(F387-M387,2) / M387)</f>
        <v/>
      </c>
    </row>
    <row r="388" spans="1:14">
      <c r="A388" s="133"/>
      <c r="B388" s="134"/>
      <c r="C388" s="134"/>
      <c r="D388" s="134"/>
      <c r="E388" s="134"/>
      <c r="F388" s="135"/>
      <c r="G388" s="136"/>
      <c r="L388" s="67" t="str">
        <f t="shared" si="18"/>
        <v/>
      </c>
      <c r="M388" s="67" t="str">
        <f t="shared" ref="M388:M451" si="20">IF(L388="","",(L388-L387)*J$3)</f>
        <v/>
      </c>
      <c r="N388" s="67" t="str">
        <f t="shared" si="19"/>
        <v/>
      </c>
    </row>
    <row r="389" spans="1:14">
      <c r="A389" s="133"/>
      <c r="B389" s="134"/>
      <c r="C389" s="134"/>
      <c r="D389" s="134"/>
      <c r="E389" s="134"/>
      <c r="F389" s="135"/>
      <c r="G389" s="136"/>
      <c r="L389" s="67" t="str">
        <f t="shared" si="18"/>
        <v/>
      </c>
      <c r="M389" s="67" t="str">
        <f t="shared" si="20"/>
        <v/>
      </c>
      <c r="N389" s="67" t="str">
        <f t="shared" si="19"/>
        <v/>
      </c>
    </row>
    <row r="390" spans="1:14">
      <c r="A390" s="133"/>
      <c r="B390" s="134"/>
      <c r="C390" s="134"/>
      <c r="D390" s="134"/>
      <c r="E390" s="134"/>
      <c r="F390" s="135"/>
      <c r="G390" s="136"/>
      <c r="L390" s="67" t="str">
        <f t="shared" si="18"/>
        <v/>
      </c>
      <c r="M390" s="67" t="str">
        <f t="shared" si="20"/>
        <v/>
      </c>
      <c r="N390" s="67" t="str">
        <f t="shared" si="19"/>
        <v/>
      </c>
    </row>
    <row r="391" spans="1:14">
      <c r="A391" s="133"/>
      <c r="B391" s="134"/>
      <c r="C391" s="134"/>
      <c r="D391" s="134"/>
      <c r="E391" s="134"/>
      <c r="F391" s="135"/>
      <c r="G391" s="136"/>
      <c r="L391" s="67" t="str">
        <f t="shared" si="18"/>
        <v/>
      </c>
      <c r="M391" s="67" t="str">
        <f t="shared" si="20"/>
        <v/>
      </c>
      <c r="N391" s="67" t="str">
        <f t="shared" si="19"/>
        <v/>
      </c>
    </row>
    <row r="392" spans="1:14">
      <c r="A392" s="133"/>
      <c r="B392" s="134"/>
      <c r="C392" s="134"/>
      <c r="D392" s="134"/>
      <c r="E392" s="134"/>
      <c r="F392" s="135"/>
      <c r="G392" s="136"/>
      <c r="L392" s="67" t="str">
        <f t="shared" si="18"/>
        <v/>
      </c>
      <c r="M392" s="67" t="str">
        <f t="shared" si="20"/>
        <v/>
      </c>
      <c r="N392" s="67" t="str">
        <f t="shared" si="19"/>
        <v/>
      </c>
    </row>
    <row r="393" spans="1:14">
      <c r="A393" s="133"/>
      <c r="B393" s="134"/>
      <c r="C393" s="134"/>
      <c r="D393" s="134"/>
      <c r="E393" s="134"/>
      <c r="F393" s="135"/>
      <c r="G393" s="136"/>
      <c r="L393" s="67" t="str">
        <f t="shared" si="18"/>
        <v/>
      </c>
      <c r="M393" s="67" t="str">
        <f t="shared" si="20"/>
        <v/>
      </c>
      <c r="N393" s="67" t="str">
        <f t="shared" si="19"/>
        <v/>
      </c>
    </row>
    <row r="394" spans="1:14">
      <c r="A394" s="133"/>
      <c r="B394" s="134"/>
      <c r="C394" s="134"/>
      <c r="D394" s="134"/>
      <c r="E394" s="134"/>
      <c r="F394" s="135"/>
      <c r="G394" s="136"/>
      <c r="L394" s="67" t="str">
        <f t="shared" si="18"/>
        <v/>
      </c>
      <c r="M394" s="67" t="str">
        <f t="shared" si="20"/>
        <v/>
      </c>
      <c r="N394" s="67" t="str">
        <f t="shared" si="19"/>
        <v/>
      </c>
    </row>
    <row r="395" spans="1:14">
      <c r="A395" s="133"/>
      <c r="B395" s="134"/>
      <c r="C395" s="134"/>
      <c r="D395" s="134"/>
      <c r="E395" s="134"/>
      <c r="F395" s="135"/>
      <c r="G395" s="136"/>
      <c r="L395" s="67" t="str">
        <f t="shared" si="18"/>
        <v/>
      </c>
      <c r="M395" s="67" t="str">
        <f t="shared" si="20"/>
        <v/>
      </c>
      <c r="N395" s="67" t="str">
        <f t="shared" si="19"/>
        <v/>
      </c>
    </row>
    <row r="396" spans="1:14">
      <c r="A396" s="133"/>
      <c r="B396" s="134"/>
      <c r="C396" s="134"/>
      <c r="D396" s="134"/>
      <c r="E396" s="134"/>
      <c r="F396" s="135"/>
      <c r="G396" s="136"/>
      <c r="L396" s="67" t="str">
        <f t="shared" si="18"/>
        <v/>
      </c>
      <c r="M396" s="67" t="str">
        <f t="shared" si="20"/>
        <v/>
      </c>
      <c r="N396" s="67" t="str">
        <f t="shared" si="19"/>
        <v/>
      </c>
    </row>
    <row r="397" spans="1:14">
      <c r="A397" s="133"/>
      <c r="B397" s="134"/>
      <c r="C397" s="134"/>
      <c r="D397" s="134"/>
      <c r="E397" s="134"/>
      <c r="F397" s="135"/>
      <c r="G397" s="136"/>
      <c r="L397" s="67" t="str">
        <f t="shared" si="18"/>
        <v/>
      </c>
      <c r="M397" s="67" t="str">
        <f t="shared" si="20"/>
        <v/>
      </c>
      <c r="N397" s="67" t="str">
        <f t="shared" si="19"/>
        <v/>
      </c>
    </row>
    <row r="398" spans="1:14">
      <c r="A398" s="133"/>
      <c r="B398" s="134"/>
      <c r="C398" s="134"/>
      <c r="D398" s="134"/>
      <c r="E398" s="134"/>
      <c r="F398" s="135"/>
      <c r="G398" s="136"/>
      <c r="L398" s="67" t="str">
        <f t="shared" si="18"/>
        <v/>
      </c>
      <c r="M398" s="67" t="str">
        <f t="shared" si="20"/>
        <v/>
      </c>
      <c r="N398" s="67" t="str">
        <f t="shared" si="19"/>
        <v/>
      </c>
    </row>
    <row r="399" spans="1:14">
      <c r="A399" s="133"/>
      <c r="B399" s="134"/>
      <c r="C399" s="134"/>
      <c r="D399" s="134"/>
      <c r="E399" s="134"/>
      <c r="F399" s="135"/>
      <c r="G399" s="136"/>
      <c r="L399" s="67" t="str">
        <f t="shared" si="18"/>
        <v/>
      </c>
      <c r="M399" s="67" t="str">
        <f t="shared" si="20"/>
        <v/>
      </c>
      <c r="N399" s="67" t="str">
        <f t="shared" si="19"/>
        <v/>
      </c>
    </row>
    <row r="400" spans="1:14">
      <c r="A400" s="133"/>
      <c r="B400" s="134"/>
      <c r="C400" s="134"/>
      <c r="D400" s="134"/>
      <c r="E400" s="134"/>
      <c r="F400" s="135"/>
      <c r="G400" s="136"/>
      <c r="L400" s="67" t="str">
        <f t="shared" si="18"/>
        <v/>
      </c>
      <c r="M400" s="67" t="str">
        <f t="shared" si="20"/>
        <v/>
      </c>
      <c r="N400" s="67" t="str">
        <f t="shared" si="19"/>
        <v/>
      </c>
    </row>
    <row r="401" spans="1:14">
      <c r="A401" s="133"/>
      <c r="B401" s="134"/>
      <c r="C401" s="134"/>
      <c r="D401" s="134"/>
      <c r="E401" s="134"/>
      <c r="F401" s="135"/>
      <c r="G401" s="136"/>
      <c r="L401" s="67" t="str">
        <f t="shared" si="18"/>
        <v/>
      </c>
      <c r="M401" s="67" t="str">
        <f t="shared" si="20"/>
        <v/>
      </c>
      <c r="N401" s="67" t="str">
        <f t="shared" si="19"/>
        <v/>
      </c>
    </row>
    <row r="402" spans="1:14">
      <c r="A402" s="133"/>
      <c r="B402" s="134"/>
      <c r="C402" s="134"/>
      <c r="D402" s="134"/>
      <c r="E402" s="134"/>
      <c r="F402" s="135"/>
      <c r="G402" s="136"/>
      <c r="L402" s="67" t="str">
        <f t="shared" si="18"/>
        <v/>
      </c>
      <c r="M402" s="67" t="str">
        <f t="shared" si="20"/>
        <v/>
      </c>
      <c r="N402" s="67" t="str">
        <f t="shared" si="19"/>
        <v/>
      </c>
    </row>
    <row r="403" spans="1:14">
      <c r="A403" s="133"/>
      <c r="B403" s="134"/>
      <c r="C403" s="134"/>
      <c r="D403" s="134"/>
      <c r="E403" s="134"/>
      <c r="F403" s="135"/>
      <c r="G403" s="136"/>
      <c r="L403" s="67" t="str">
        <f t="shared" si="18"/>
        <v/>
      </c>
      <c r="M403" s="67" t="str">
        <f t="shared" si="20"/>
        <v/>
      </c>
      <c r="N403" s="67" t="str">
        <f t="shared" si="19"/>
        <v/>
      </c>
    </row>
    <row r="404" spans="1:14">
      <c r="A404" s="133"/>
      <c r="B404" s="134"/>
      <c r="C404" s="134"/>
      <c r="D404" s="134"/>
      <c r="E404" s="134"/>
      <c r="F404" s="135"/>
      <c r="G404" s="136"/>
      <c r="L404" s="67" t="str">
        <f t="shared" si="18"/>
        <v/>
      </c>
      <c r="M404" s="67" t="str">
        <f t="shared" si="20"/>
        <v/>
      </c>
      <c r="N404" s="67" t="str">
        <f t="shared" si="19"/>
        <v/>
      </c>
    </row>
    <row r="405" spans="1:14">
      <c r="A405" s="133"/>
      <c r="B405" s="134"/>
      <c r="C405" s="134"/>
      <c r="D405" s="134"/>
      <c r="E405" s="134"/>
      <c r="F405" s="135"/>
      <c r="G405" s="136"/>
      <c r="L405" s="67" t="str">
        <f t="shared" si="18"/>
        <v/>
      </c>
      <c r="M405" s="67" t="str">
        <f t="shared" si="20"/>
        <v/>
      </c>
      <c r="N405" s="67" t="str">
        <f t="shared" si="19"/>
        <v/>
      </c>
    </row>
    <row r="406" spans="1:14">
      <c r="A406" s="133"/>
      <c r="B406" s="134"/>
      <c r="C406" s="134"/>
      <c r="D406" s="134"/>
      <c r="E406" s="134"/>
      <c r="F406" s="135"/>
      <c r="G406" s="136"/>
      <c r="L406" s="67" t="str">
        <f t="shared" si="18"/>
        <v/>
      </c>
      <c r="M406" s="67" t="str">
        <f t="shared" si="20"/>
        <v/>
      </c>
      <c r="N406" s="67" t="str">
        <f t="shared" si="19"/>
        <v/>
      </c>
    </row>
    <row r="407" spans="1:14">
      <c r="A407" s="133"/>
      <c r="B407" s="134"/>
      <c r="C407" s="134"/>
      <c r="D407" s="134"/>
      <c r="E407" s="134"/>
      <c r="F407" s="135"/>
      <c r="G407" s="136"/>
      <c r="L407" s="67" t="str">
        <f t="shared" si="18"/>
        <v/>
      </c>
      <c r="M407" s="67" t="str">
        <f t="shared" si="20"/>
        <v/>
      </c>
      <c r="N407" s="67" t="str">
        <f t="shared" si="19"/>
        <v/>
      </c>
    </row>
    <row r="408" spans="1:14">
      <c r="A408" s="133"/>
      <c r="B408" s="134"/>
      <c r="C408" s="134"/>
      <c r="D408" s="134"/>
      <c r="E408" s="134"/>
      <c r="F408" s="135"/>
      <c r="G408" s="136"/>
      <c r="L408" s="67" t="str">
        <f t="shared" si="18"/>
        <v/>
      </c>
      <c r="M408" s="67" t="str">
        <f t="shared" si="20"/>
        <v/>
      </c>
      <c r="N408" s="67" t="str">
        <f t="shared" si="19"/>
        <v/>
      </c>
    </row>
    <row r="409" spans="1:14">
      <c r="A409" s="133"/>
      <c r="B409" s="134"/>
      <c r="C409" s="134"/>
      <c r="D409" s="134"/>
      <c r="E409" s="134"/>
      <c r="F409" s="135"/>
      <c r="G409" s="136"/>
      <c r="L409" s="67" t="str">
        <f t="shared" si="18"/>
        <v/>
      </c>
      <c r="M409" s="67" t="str">
        <f t="shared" si="20"/>
        <v/>
      </c>
      <c r="N409" s="67" t="str">
        <f t="shared" si="19"/>
        <v/>
      </c>
    </row>
    <row r="410" spans="1:14">
      <c r="A410" s="133"/>
      <c r="B410" s="134"/>
      <c r="C410" s="134"/>
      <c r="D410" s="134"/>
      <c r="E410" s="134"/>
      <c r="F410" s="135"/>
      <c r="G410" s="136"/>
      <c r="L410" s="67" t="str">
        <f t="shared" si="18"/>
        <v/>
      </c>
      <c r="M410" s="67" t="str">
        <f t="shared" si="20"/>
        <v/>
      </c>
      <c r="N410" s="67" t="str">
        <f t="shared" si="19"/>
        <v/>
      </c>
    </row>
    <row r="411" spans="1:14">
      <c r="A411" s="133"/>
      <c r="B411" s="134"/>
      <c r="C411" s="134"/>
      <c r="D411" s="134"/>
      <c r="E411" s="134"/>
      <c r="F411" s="135"/>
      <c r="G411" s="136"/>
      <c r="L411" s="67" t="str">
        <f t="shared" si="18"/>
        <v/>
      </c>
      <c r="M411" s="67" t="str">
        <f t="shared" si="20"/>
        <v/>
      </c>
      <c r="N411" s="67" t="str">
        <f t="shared" si="19"/>
        <v/>
      </c>
    </row>
    <row r="412" spans="1:14">
      <c r="A412" s="133"/>
      <c r="B412" s="134"/>
      <c r="C412" s="134"/>
      <c r="D412" s="134"/>
      <c r="E412" s="134"/>
      <c r="F412" s="135"/>
      <c r="G412" s="136"/>
      <c r="L412" s="67" t="str">
        <f t="shared" si="18"/>
        <v/>
      </c>
      <c r="M412" s="67" t="str">
        <f t="shared" si="20"/>
        <v/>
      </c>
      <c r="N412" s="67" t="str">
        <f t="shared" si="19"/>
        <v/>
      </c>
    </row>
    <row r="413" spans="1:14">
      <c r="A413" s="133"/>
      <c r="B413" s="134"/>
      <c r="C413" s="134"/>
      <c r="D413" s="134"/>
      <c r="E413" s="134"/>
      <c r="F413" s="135"/>
      <c r="G413" s="136"/>
      <c r="L413" s="67" t="str">
        <f t="shared" si="18"/>
        <v/>
      </c>
      <c r="M413" s="67" t="str">
        <f t="shared" si="20"/>
        <v/>
      </c>
      <c r="N413" s="67" t="str">
        <f t="shared" si="19"/>
        <v/>
      </c>
    </row>
    <row r="414" spans="1:14">
      <c r="A414" s="133"/>
      <c r="B414" s="134"/>
      <c r="C414" s="134"/>
      <c r="D414" s="134"/>
      <c r="E414" s="134"/>
      <c r="F414" s="135"/>
      <c r="G414" s="136"/>
      <c r="L414" s="67" t="str">
        <f t="shared" si="18"/>
        <v/>
      </c>
      <c r="M414" s="67" t="str">
        <f t="shared" si="20"/>
        <v/>
      </c>
      <c r="N414" s="67" t="str">
        <f t="shared" si="19"/>
        <v/>
      </c>
    </row>
    <row r="415" spans="1:14">
      <c r="A415" s="133"/>
      <c r="B415" s="134"/>
      <c r="C415" s="134"/>
      <c r="D415" s="134"/>
      <c r="E415" s="134"/>
      <c r="F415" s="135"/>
      <c r="G415" s="136"/>
      <c r="L415" s="67" t="str">
        <f t="shared" si="18"/>
        <v/>
      </c>
      <c r="M415" s="67" t="str">
        <f t="shared" si="20"/>
        <v/>
      </c>
      <c r="N415" s="67" t="str">
        <f t="shared" si="19"/>
        <v/>
      </c>
    </row>
    <row r="416" spans="1:14">
      <c r="A416" s="133"/>
      <c r="B416" s="134"/>
      <c r="C416" s="134"/>
      <c r="D416" s="134"/>
      <c r="E416" s="134"/>
      <c r="F416" s="135"/>
      <c r="G416" s="136"/>
      <c r="L416" s="67" t="str">
        <f t="shared" si="18"/>
        <v/>
      </c>
      <c r="M416" s="67" t="str">
        <f t="shared" si="20"/>
        <v/>
      </c>
      <c r="N416" s="67" t="str">
        <f t="shared" si="19"/>
        <v/>
      </c>
    </row>
    <row r="417" spans="1:14">
      <c r="A417" s="133"/>
      <c r="B417" s="134"/>
      <c r="C417" s="134"/>
      <c r="D417" s="134"/>
      <c r="E417" s="134"/>
      <c r="F417" s="135"/>
      <c r="G417" s="136"/>
      <c r="L417" s="67" t="str">
        <f t="shared" si="18"/>
        <v/>
      </c>
      <c r="M417" s="67" t="str">
        <f t="shared" si="20"/>
        <v/>
      </c>
      <c r="N417" s="67" t="str">
        <f t="shared" si="19"/>
        <v/>
      </c>
    </row>
    <row r="418" spans="1:14">
      <c r="A418" s="133"/>
      <c r="B418" s="134"/>
      <c r="C418" s="134"/>
      <c r="D418" s="134"/>
      <c r="E418" s="134"/>
      <c r="F418" s="135"/>
      <c r="G418" s="136"/>
      <c r="L418" s="67" t="str">
        <f t="shared" si="18"/>
        <v/>
      </c>
      <c r="M418" s="67" t="str">
        <f t="shared" si="20"/>
        <v/>
      </c>
      <c r="N418" s="67" t="str">
        <f t="shared" si="19"/>
        <v/>
      </c>
    </row>
    <row r="419" spans="1:14">
      <c r="A419" s="133"/>
      <c r="B419" s="134"/>
      <c r="C419" s="134"/>
      <c r="D419" s="134"/>
      <c r="E419" s="134"/>
      <c r="F419" s="135"/>
      <c r="G419" s="136"/>
      <c r="L419" s="67" t="str">
        <f t="shared" si="18"/>
        <v/>
      </c>
      <c r="M419" s="67" t="str">
        <f t="shared" si="20"/>
        <v/>
      </c>
      <c r="N419" s="67" t="str">
        <f t="shared" si="19"/>
        <v/>
      </c>
    </row>
    <row r="420" spans="1:14">
      <c r="A420" s="133"/>
      <c r="B420" s="134"/>
      <c r="C420" s="134"/>
      <c r="D420" s="134"/>
      <c r="E420" s="134"/>
      <c r="F420" s="135"/>
      <c r="G420" s="136"/>
      <c r="L420" s="67" t="str">
        <f t="shared" si="18"/>
        <v/>
      </c>
      <c r="M420" s="67" t="str">
        <f t="shared" si="20"/>
        <v/>
      </c>
      <c r="N420" s="67" t="str">
        <f t="shared" si="19"/>
        <v/>
      </c>
    </row>
    <row r="421" spans="1:14">
      <c r="A421" s="133"/>
      <c r="B421" s="134"/>
      <c r="C421" s="134"/>
      <c r="D421" s="134"/>
      <c r="E421" s="134"/>
      <c r="F421" s="135"/>
      <c r="G421" s="136"/>
      <c r="L421" s="67" t="str">
        <f t="shared" si="18"/>
        <v/>
      </c>
      <c r="M421" s="67" t="str">
        <f t="shared" si="20"/>
        <v/>
      </c>
      <c r="N421" s="67" t="str">
        <f t="shared" si="19"/>
        <v/>
      </c>
    </row>
    <row r="422" spans="1:14">
      <c r="A422" s="133"/>
      <c r="B422" s="134"/>
      <c r="C422" s="134"/>
      <c r="D422" s="134"/>
      <c r="E422" s="134"/>
      <c r="F422" s="135"/>
      <c r="G422" s="136"/>
      <c r="L422" s="67" t="str">
        <f t="shared" si="18"/>
        <v/>
      </c>
      <c r="M422" s="67" t="str">
        <f t="shared" si="20"/>
        <v/>
      </c>
      <c r="N422" s="67" t="str">
        <f t="shared" si="19"/>
        <v/>
      </c>
    </row>
    <row r="423" spans="1:14">
      <c r="A423" s="133"/>
      <c r="B423" s="134"/>
      <c r="C423" s="134"/>
      <c r="D423" s="134"/>
      <c r="E423" s="134"/>
      <c r="F423" s="135"/>
      <c r="G423" s="136"/>
      <c r="L423" s="67" t="str">
        <f t="shared" si="18"/>
        <v/>
      </c>
      <c r="M423" s="67" t="str">
        <f t="shared" si="20"/>
        <v/>
      </c>
      <c r="N423" s="67" t="str">
        <f t="shared" si="19"/>
        <v/>
      </c>
    </row>
    <row r="424" spans="1:14">
      <c r="A424" s="133"/>
      <c r="B424" s="134"/>
      <c r="C424" s="134"/>
      <c r="D424" s="134"/>
      <c r="E424" s="134"/>
      <c r="F424" s="135"/>
      <c r="G424" s="136"/>
      <c r="L424" s="67" t="str">
        <f t="shared" si="18"/>
        <v/>
      </c>
      <c r="M424" s="67" t="str">
        <f t="shared" si="20"/>
        <v/>
      </c>
      <c r="N424" s="67" t="str">
        <f t="shared" si="19"/>
        <v/>
      </c>
    </row>
    <row r="425" spans="1:14">
      <c r="A425" s="133"/>
      <c r="B425" s="134"/>
      <c r="C425" s="134"/>
      <c r="D425" s="134"/>
      <c r="E425" s="134"/>
      <c r="F425" s="135"/>
      <c r="G425" s="136"/>
      <c r="L425" s="67" t="str">
        <f t="shared" si="18"/>
        <v/>
      </c>
      <c r="M425" s="67" t="str">
        <f t="shared" si="20"/>
        <v/>
      </c>
      <c r="N425" s="67" t="str">
        <f t="shared" si="19"/>
        <v/>
      </c>
    </row>
    <row r="426" spans="1:14">
      <c r="A426" s="133"/>
      <c r="B426" s="134"/>
      <c r="C426" s="134"/>
      <c r="D426" s="134"/>
      <c r="E426" s="134"/>
      <c r="F426" s="135"/>
      <c r="G426" s="136"/>
      <c r="L426" s="67" t="str">
        <f t="shared" si="18"/>
        <v/>
      </c>
      <c r="M426" s="67" t="str">
        <f t="shared" si="20"/>
        <v/>
      </c>
      <c r="N426" s="67" t="str">
        <f t="shared" si="19"/>
        <v/>
      </c>
    </row>
    <row r="427" spans="1:14">
      <c r="A427" s="133"/>
      <c r="B427" s="134"/>
      <c r="C427" s="134"/>
      <c r="D427" s="134"/>
      <c r="E427" s="134"/>
      <c r="F427" s="135"/>
      <c r="G427" s="136"/>
      <c r="L427" s="67" t="str">
        <f t="shared" si="18"/>
        <v/>
      </c>
      <c r="M427" s="67" t="str">
        <f t="shared" si="20"/>
        <v/>
      </c>
      <c r="N427" s="67" t="str">
        <f t="shared" si="19"/>
        <v/>
      </c>
    </row>
    <row r="428" spans="1:14">
      <c r="A428" s="133"/>
      <c r="B428" s="134"/>
      <c r="C428" s="134"/>
      <c r="D428" s="134"/>
      <c r="E428" s="134"/>
      <c r="F428" s="135"/>
      <c r="G428" s="136"/>
      <c r="L428" s="67" t="str">
        <f t="shared" si="18"/>
        <v/>
      </c>
      <c r="M428" s="67" t="str">
        <f t="shared" si="20"/>
        <v/>
      </c>
      <c r="N428" s="67" t="str">
        <f t="shared" si="19"/>
        <v/>
      </c>
    </row>
    <row r="429" spans="1:14">
      <c r="A429" s="133"/>
      <c r="B429" s="134"/>
      <c r="C429" s="134"/>
      <c r="D429" s="134"/>
      <c r="E429" s="134"/>
      <c r="F429" s="135"/>
      <c r="G429" s="136"/>
      <c r="L429" s="67" t="str">
        <f t="shared" si="18"/>
        <v/>
      </c>
      <c r="M429" s="67" t="str">
        <f t="shared" si="20"/>
        <v/>
      </c>
      <c r="N429" s="67" t="str">
        <f t="shared" si="19"/>
        <v/>
      </c>
    </row>
    <row r="430" spans="1:14">
      <c r="A430" s="133"/>
      <c r="B430" s="134"/>
      <c r="C430" s="134"/>
      <c r="D430" s="134"/>
      <c r="E430" s="134"/>
      <c r="F430" s="135"/>
      <c r="G430" s="136"/>
      <c r="L430" s="67" t="str">
        <f t="shared" si="18"/>
        <v/>
      </c>
      <c r="M430" s="67" t="str">
        <f t="shared" si="20"/>
        <v/>
      </c>
      <c r="N430" s="67" t="str">
        <f t="shared" si="19"/>
        <v/>
      </c>
    </row>
    <row r="431" spans="1:14">
      <c r="A431" s="133"/>
      <c r="B431" s="134"/>
      <c r="C431" s="134"/>
      <c r="D431" s="134"/>
      <c r="E431" s="134"/>
      <c r="F431" s="135"/>
      <c r="G431" s="136"/>
      <c r="L431" s="67" t="str">
        <f t="shared" si="18"/>
        <v/>
      </c>
      <c r="M431" s="67" t="str">
        <f t="shared" si="20"/>
        <v/>
      </c>
      <c r="N431" s="67" t="str">
        <f t="shared" si="19"/>
        <v/>
      </c>
    </row>
    <row r="432" spans="1:14">
      <c r="A432" s="133"/>
      <c r="B432" s="134"/>
      <c r="C432" s="134"/>
      <c r="D432" s="134"/>
      <c r="E432" s="134"/>
      <c r="F432" s="135"/>
      <c r="G432" s="136"/>
      <c r="L432" s="67" t="str">
        <f t="shared" si="18"/>
        <v/>
      </c>
      <c r="M432" s="67" t="str">
        <f t="shared" si="20"/>
        <v/>
      </c>
      <c r="N432" s="67" t="str">
        <f t="shared" si="19"/>
        <v/>
      </c>
    </row>
    <row r="433" spans="1:14">
      <c r="A433" s="133"/>
      <c r="B433" s="134"/>
      <c r="C433" s="134"/>
      <c r="D433" s="134"/>
      <c r="E433" s="134"/>
      <c r="F433" s="135"/>
      <c r="G433" s="136"/>
      <c r="L433" s="67" t="str">
        <f t="shared" si="18"/>
        <v/>
      </c>
      <c r="M433" s="67" t="str">
        <f t="shared" si="20"/>
        <v/>
      </c>
      <c r="N433" s="67" t="str">
        <f t="shared" si="19"/>
        <v/>
      </c>
    </row>
    <row r="434" spans="1:14">
      <c r="A434" s="133"/>
      <c r="B434" s="134"/>
      <c r="C434" s="134"/>
      <c r="D434" s="134"/>
      <c r="E434" s="134"/>
      <c r="F434" s="135"/>
      <c r="G434" s="136"/>
      <c r="L434" s="67" t="str">
        <f t="shared" si="18"/>
        <v/>
      </c>
      <c r="M434" s="67" t="str">
        <f t="shared" si="20"/>
        <v/>
      </c>
      <c r="N434" s="67" t="str">
        <f t="shared" si="19"/>
        <v/>
      </c>
    </row>
    <row r="435" spans="1:14">
      <c r="A435" s="133"/>
      <c r="B435" s="134"/>
      <c r="C435" s="134"/>
      <c r="D435" s="134"/>
      <c r="E435" s="134"/>
      <c r="F435" s="135"/>
      <c r="G435" s="136"/>
      <c r="L435" s="67" t="str">
        <f t="shared" si="18"/>
        <v/>
      </c>
      <c r="M435" s="67" t="str">
        <f t="shared" si="20"/>
        <v/>
      </c>
      <c r="N435" s="67" t="str">
        <f t="shared" si="19"/>
        <v/>
      </c>
    </row>
    <row r="436" spans="1:14">
      <c r="A436" s="133"/>
      <c r="B436" s="134"/>
      <c r="C436" s="134"/>
      <c r="D436" s="134"/>
      <c r="E436" s="134"/>
      <c r="F436" s="135"/>
      <c r="G436" s="136"/>
      <c r="L436" s="67" t="str">
        <f t="shared" si="18"/>
        <v/>
      </c>
      <c r="M436" s="67" t="str">
        <f t="shared" si="20"/>
        <v/>
      </c>
      <c r="N436" s="67" t="str">
        <f t="shared" si="19"/>
        <v/>
      </c>
    </row>
    <row r="437" spans="1:14">
      <c r="A437" s="133"/>
      <c r="B437" s="134"/>
      <c r="C437" s="134"/>
      <c r="D437" s="134"/>
      <c r="E437" s="134"/>
      <c r="F437" s="135"/>
      <c r="G437" s="136"/>
      <c r="L437" s="67" t="str">
        <f t="shared" si="18"/>
        <v/>
      </c>
      <c r="M437" s="67" t="str">
        <f t="shared" si="20"/>
        <v/>
      </c>
      <c r="N437" s="67" t="str">
        <f t="shared" si="19"/>
        <v/>
      </c>
    </row>
    <row r="438" spans="1:14">
      <c r="A438" s="133"/>
      <c r="B438" s="134"/>
      <c r="C438" s="134"/>
      <c r="D438" s="134"/>
      <c r="E438" s="134"/>
      <c r="F438" s="135"/>
      <c r="G438" s="136"/>
      <c r="L438" s="67" t="str">
        <f t="shared" si="18"/>
        <v/>
      </c>
      <c r="M438" s="67" t="str">
        <f t="shared" si="20"/>
        <v/>
      </c>
      <c r="N438" s="67" t="str">
        <f t="shared" si="19"/>
        <v/>
      </c>
    </row>
    <row r="439" spans="1:14">
      <c r="A439" s="133"/>
      <c r="B439" s="134"/>
      <c r="C439" s="134"/>
      <c r="D439" s="134"/>
      <c r="E439" s="134"/>
      <c r="F439" s="135"/>
      <c r="G439" s="136"/>
      <c r="L439" s="67" t="str">
        <f t="shared" si="18"/>
        <v/>
      </c>
      <c r="M439" s="67" t="str">
        <f t="shared" si="20"/>
        <v/>
      </c>
      <c r="N439" s="67" t="str">
        <f t="shared" si="19"/>
        <v/>
      </c>
    </row>
    <row r="440" spans="1:14">
      <c r="A440" s="133"/>
      <c r="B440" s="134"/>
      <c r="C440" s="134"/>
      <c r="D440" s="134"/>
      <c r="E440" s="134"/>
      <c r="F440" s="135"/>
      <c r="G440" s="136"/>
      <c r="L440" s="67" t="str">
        <f t="shared" si="18"/>
        <v/>
      </c>
      <c r="M440" s="67" t="str">
        <f t="shared" si="20"/>
        <v/>
      </c>
      <c r="N440" s="67" t="str">
        <f t="shared" si="19"/>
        <v/>
      </c>
    </row>
    <row r="441" spans="1:14">
      <c r="A441" s="133"/>
      <c r="B441" s="134"/>
      <c r="C441" s="134"/>
      <c r="D441" s="134"/>
      <c r="E441" s="134"/>
      <c r="F441" s="135"/>
      <c r="G441" s="136"/>
      <c r="L441" s="67" t="str">
        <f t="shared" si="18"/>
        <v/>
      </c>
      <c r="M441" s="67" t="str">
        <f t="shared" si="20"/>
        <v/>
      </c>
      <c r="N441" s="67" t="str">
        <f t="shared" si="19"/>
        <v/>
      </c>
    </row>
    <row r="442" spans="1:14">
      <c r="A442" s="133"/>
      <c r="B442" s="134"/>
      <c r="C442" s="134"/>
      <c r="D442" s="134"/>
      <c r="E442" s="134"/>
      <c r="F442" s="135"/>
      <c r="G442" s="136"/>
      <c r="L442" s="67" t="str">
        <f t="shared" si="18"/>
        <v/>
      </c>
      <c r="M442" s="67" t="str">
        <f t="shared" si="20"/>
        <v/>
      </c>
      <c r="N442" s="67" t="str">
        <f t="shared" si="19"/>
        <v/>
      </c>
    </row>
    <row r="443" spans="1:14">
      <c r="A443" s="133"/>
      <c r="B443" s="134"/>
      <c r="C443" s="134"/>
      <c r="D443" s="134"/>
      <c r="E443" s="134"/>
      <c r="F443" s="135"/>
      <c r="G443" s="136"/>
      <c r="L443" s="67" t="str">
        <f t="shared" si="18"/>
        <v/>
      </c>
      <c r="M443" s="67" t="str">
        <f t="shared" si="20"/>
        <v/>
      </c>
      <c r="N443" s="67" t="str">
        <f t="shared" si="19"/>
        <v/>
      </c>
    </row>
    <row r="444" spans="1:14">
      <c r="A444" s="133"/>
      <c r="B444" s="134"/>
      <c r="C444" s="134"/>
      <c r="D444" s="134"/>
      <c r="E444" s="134"/>
      <c r="F444" s="135"/>
      <c r="G444" s="136"/>
      <c r="L444" s="67" t="str">
        <f t="shared" si="18"/>
        <v/>
      </c>
      <c r="M444" s="67" t="str">
        <f t="shared" si="20"/>
        <v/>
      </c>
      <c r="N444" s="67" t="str">
        <f t="shared" si="19"/>
        <v/>
      </c>
    </row>
    <row r="445" spans="1:14">
      <c r="A445" s="133"/>
      <c r="B445" s="134"/>
      <c r="C445" s="134"/>
      <c r="D445" s="134"/>
      <c r="E445" s="134"/>
      <c r="F445" s="135"/>
      <c r="G445" s="136"/>
      <c r="L445" s="67" t="str">
        <f t="shared" si="18"/>
        <v/>
      </c>
      <c r="M445" s="67" t="str">
        <f t="shared" si="20"/>
        <v/>
      </c>
      <c r="N445" s="67" t="str">
        <f t="shared" si="19"/>
        <v/>
      </c>
    </row>
    <row r="446" spans="1:14">
      <c r="A446" s="133"/>
      <c r="B446" s="134"/>
      <c r="C446" s="134"/>
      <c r="D446" s="134"/>
      <c r="E446" s="134"/>
      <c r="F446" s="135"/>
      <c r="G446" s="136"/>
      <c r="L446" s="67" t="str">
        <f t="shared" si="18"/>
        <v/>
      </c>
      <c r="M446" s="67" t="str">
        <f t="shared" si="20"/>
        <v/>
      </c>
      <c r="N446" s="67" t="str">
        <f t="shared" si="19"/>
        <v/>
      </c>
    </row>
    <row r="447" spans="1:14">
      <c r="A447" s="133"/>
      <c r="B447" s="134"/>
      <c r="C447" s="134"/>
      <c r="D447" s="134"/>
      <c r="E447" s="134"/>
      <c r="F447" s="135"/>
      <c r="G447" s="136"/>
      <c r="L447" s="67" t="str">
        <f t="shared" si="18"/>
        <v/>
      </c>
      <c r="M447" s="67" t="str">
        <f t="shared" si="20"/>
        <v/>
      </c>
      <c r="N447" s="67" t="str">
        <f t="shared" si="19"/>
        <v/>
      </c>
    </row>
    <row r="448" spans="1:14">
      <c r="A448" s="133"/>
      <c r="B448" s="134"/>
      <c r="C448" s="134"/>
      <c r="D448" s="134"/>
      <c r="E448" s="134"/>
      <c r="F448" s="135"/>
      <c r="G448" s="136"/>
      <c r="L448" s="67" t="str">
        <f t="shared" si="18"/>
        <v/>
      </c>
      <c r="M448" s="67" t="str">
        <f t="shared" si="20"/>
        <v/>
      </c>
      <c r="N448" s="67" t="str">
        <f t="shared" si="19"/>
        <v/>
      </c>
    </row>
    <row r="449" spans="1:14">
      <c r="A449" s="133"/>
      <c r="B449" s="134"/>
      <c r="C449" s="134"/>
      <c r="D449" s="134"/>
      <c r="E449" s="134"/>
      <c r="F449" s="135"/>
      <c r="G449" s="136"/>
      <c r="L449" s="67" t="str">
        <f t="shared" si="18"/>
        <v/>
      </c>
      <c r="M449" s="67" t="str">
        <f t="shared" si="20"/>
        <v/>
      </c>
      <c r="N449" s="67" t="str">
        <f t="shared" si="19"/>
        <v/>
      </c>
    </row>
    <row r="450" spans="1:14">
      <c r="A450" s="133"/>
      <c r="B450" s="134"/>
      <c r="C450" s="134"/>
      <c r="D450" s="134"/>
      <c r="E450" s="134"/>
      <c r="F450" s="135"/>
      <c r="G450" s="136"/>
      <c r="L450" s="67" t="str">
        <f t="shared" si="18"/>
        <v/>
      </c>
      <c r="M450" s="67" t="str">
        <f t="shared" si="20"/>
        <v/>
      </c>
      <c r="N450" s="67" t="str">
        <f t="shared" si="19"/>
        <v/>
      </c>
    </row>
    <row r="451" spans="1:14">
      <c r="A451" s="133"/>
      <c r="B451" s="134"/>
      <c r="C451" s="134"/>
      <c r="D451" s="134"/>
      <c r="E451" s="134"/>
      <c r="F451" s="135"/>
      <c r="G451" s="136"/>
      <c r="L451" s="67" t="str">
        <f t="shared" ref="L451:L514" si="21">IF(E451="","",EXP(-EXP(-(E451-J$11)/J$10)))</f>
        <v/>
      </c>
      <c r="M451" s="67" t="str">
        <f t="shared" si="20"/>
        <v/>
      </c>
      <c r="N451" s="67" t="str">
        <f t="shared" ref="N451:N514" si="22">IF(L451="","",POWER(F451-M451,2) / M451)</f>
        <v/>
      </c>
    </row>
    <row r="452" spans="1:14">
      <c r="A452" s="133"/>
      <c r="B452" s="134"/>
      <c r="C452" s="134"/>
      <c r="D452" s="134"/>
      <c r="E452" s="134"/>
      <c r="F452" s="135"/>
      <c r="G452" s="136"/>
      <c r="L452" s="67" t="str">
        <f t="shared" si="21"/>
        <v/>
      </c>
      <c r="M452" s="67" t="str">
        <f t="shared" ref="M452:M515" si="23">IF(L452="","",(L452-L451)*J$3)</f>
        <v/>
      </c>
      <c r="N452" s="67" t="str">
        <f t="shared" si="22"/>
        <v/>
      </c>
    </row>
    <row r="453" spans="1:14">
      <c r="A453" s="133"/>
      <c r="B453" s="134"/>
      <c r="C453" s="134"/>
      <c r="D453" s="134"/>
      <c r="E453" s="134"/>
      <c r="F453" s="135"/>
      <c r="G453" s="136"/>
      <c r="L453" s="67" t="str">
        <f t="shared" si="21"/>
        <v/>
      </c>
      <c r="M453" s="67" t="str">
        <f t="shared" si="23"/>
        <v/>
      </c>
      <c r="N453" s="67" t="str">
        <f t="shared" si="22"/>
        <v/>
      </c>
    </row>
    <row r="454" spans="1:14">
      <c r="A454" s="133"/>
      <c r="B454" s="134"/>
      <c r="C454" s="134"/>
      <c r="D454" s="134"/>
      <c r="E454" s="134"/>
      <c r="F454" s="135"/>
      <c r="G454" s="136"/>
      <c r="L454" s="67" t="str">
        <f t="shared" si="21"/>
        <v/>
      </c>
      <c r="M454" s="67" t="str">
        <f t="shared" si="23"/>
        <v/>
      </c>
      <c r="N454" s="67" t="str">
        <f t="shared" si="22"/>
        <v/>
      </c>
    </row>
    <row r="455" spans="1:14">
      <c r="A455" s="133"/>
      <c r="B455" s="134"/>
      <c r="C455" s="134"/>
      <c r="D455" s="134"/>
      <c r="E455" s="134"/>
      <c r="F455" s="135"/>
      <c r="G455" s="136"/>
      <c r="L455" s="67" t="str">
        <f t="shared" si="21"/>
        <v/>
      </c>
      <c r="M455" s="67" t="str">
        <f t="shared" si="23"/>
        <v/>
      </c>
      <c r="N455" s="67" t="str">
        <f t="shared" si="22"/>
        <v/>
      </c>
    </row>
    <row r="456" spans="1:14">
      <c r="A456" s="133"/>
      <c r="B456" s="134"/>
      <c r="C456" s="134"/>
      <c r="D456" s="134"/>
      <c r="E456" s="134"/>
      <c r="F456" s="135"/>
      <c r="G456" s="136"/>
      <c r="L456" s="67" t="str">
        <f t="shared" si="21"/>
        <v/>
      </c>
      <c r="M456" s="67" t="str">
        <f t="shared" si="23"/>
        <v/>
      </c>
      <c r="N456" s="67" t="str">
        <f t="shared" si="22"/>
        <v/>
      </c>
    </row>
    <row r="457" spans="1:14">
      <c r="A457" s="133"/>
      <c r="B457" s="134"/>
      <c r="C457" s="134"/>
      <c r="D457" s="134"/>
      <c r="E457" s="134"/>
      <c r="F457" s="135"/>
      <c r="G457" s="136"/>
      <c r="L457" s="67" t="str">
        <f t="shared" si="21"/>
        <v/>
      </c>
      <c r="M457" s="67" t="str">
        <f t="shared" si="23"/>
        <v/>
      </c>
      <c r="N457" s="67" t="str">
        <f t="shared" si="22"/>
        <v/>
      </c>
    </row>
    <row r="458" spans="1:14">
      <c r="A458" s="133"/>
      <c r="B458" s="134"/>
      <c r="C458" s="134"/>
      <c r="D458" s="134"/>
      <c r="E458" s="134"/>
      <c r="F458" s="135"/>
      <c r="G458" s="136"/>
      <c r="L458" s="67" t="str">
        <f t="shared" si="21"/>
        <v/>
      </c>
      <c r="M458" s="67" t="str">
        <f t="shared" si="23"/>
        <v/>
      </c>
      <c r="N458" s="67" t="str">
        <f t="shared" si="22"/>
        <v/>
      </c>
    </row>
    <row r="459" spans="1:14">
      <c r="A459" s="133"/>
      <c r="B459" s="134"/>
      <c r="C459" s="134"/>
      <c r="D459" s="134"/>
      <c r="E459" s="134"/>
      <c r="F459" s="135"/>
      <c r="G459" s="136"/>
      <c r="L459" s="67" t="str">
        <f t="shared" si="21"/>
        <v/>
      </c>
      <c r="M459" s="67" t="str">
        <f t="shared" si="23"/>
        <v/>
      </c>
      <c r="N459" s="67" t="str">
        <f t="shared" si="22"/>
        <v/>
      </c>
    </row>
    <row r="460" spans="1:14">
      <c r="A460" s="133"/>
      <c r="B460" s="134"/>
      <c r="C460" s="134"/>
      <c r="D460" s="134"/>
      <c r="E460" s="134"/>
      <c r="F460" s="135"/>
      <c r="G460" s="136"/>
      <c r="L460" s="67" t="str">
        <f t="shared" si="21"/>
        <v/>
      </c>
      <c r="M460" s="67" t="str">
        <f t="shared" si="23"/>
        <v/>
      </c>
      <c r="N460" s="67" t="str">
        <f t="shared" si="22"/>
        <v/>
      </c>
    </row>
    <row r="461" spans="1:14">
      <c r="A461" s="133"/>
      <c r="B461" s="134"/>
      <c r="C461" s="134"/>
      <c r="D461" s="134"/>
      <c r="E461" s="134"/>
      <c r="F461" s="135"/>
      <c r="G461" s="136"/>
      <c r="L461" s="67" t="str">
        <f t="shared" si="21"/>
        <v/>
      </c>
      <c r="M461" s="67" t="str">
        <f t="shared" si="23"/>
        <v/>
      </c>
      <c r="N461" s="67" t="str">
        <f t="shared" si="22"/>
        <v/>
      </c>
    </row>
    <row r="462" spans="1:14">
      <c r="A462" s="133"/>
      <c r="B462" s="134"/>
      <c r="C462" s="134"/>
      <c r="D462" s="134"/>
      <c r="E462" s="134"/>
      <c r="F462" s="135"/>
      <c r="G462" s="136"/>
      <c r="L462" s="67" t="str">
        <f t="shared" si="21"/>
        <v/>
      </c>
      <c r="M462" s="67" t="str">
        <f t="shared" si="23"/>
        <v/>
      </c>
      <c r="N462" s="67" t="str">
        <f t="shared" si="22"/>
        <v/>
      </c>
    </row>
    <row r="463" spans="1:14">
      <c r="A463" s="133"/>
      <c r="B463" s="134"/>
      <c r="C463" s="134"/>
      <c r="D463" s="134"/>
      <c r="E463" s="134"/>
      <c r="F463" s="135"/>
      <c r="G463" s="136"/>
      <c r="L463" s="67" t="str">
        <f t="shared" si="21"/>
        <v/>
      </c>
      <c r="M463" s="67" t="str">
        <f t="shared" si="23"/>
        <v/>
      </c>
      <c r="N463" s="67" t="str">
        <f t="shared" si="22"/>
        <v/>
      </c>
    </row>
    <row r="464" spans="1:14">
      <c r="A464" s="133"/>
      <c r="B464" s="134"/>
      <c r="C464" s="134"/>
      <c r="D464" s="134"/>
      <c r="E464" s="134"/>
      <c r="F464" s="135"/>
      <c r="G464" s="136"/>
      <c r="L464" s="67" t="str">
        <f t="shared" si="21"/>
        <v/>
      </c>
      <c r="M464" s="67" t="str">
        <f t="shared" si="23"/>
        <v/>
      </c>
      <c r="N464" s="67" t="str">
        <f t="shared" si="22"/>
        <v/>
      </c>
    </row>
    <row r="465" spans="1:14">
      <c r="A465" s="133"/>
      <c r="B465" s="134"/>
      <c r="C465" s="134"/>
      <c r="D465" s="134"/>
      <c r="E465" s="134"/>
      <c r="F465" s="135"/>
      <c r="G465" s="136"/>
      <c r="L465" s="67" t="str">
        <f t="shared" si="21"/>
        <v/>
      </c>
      <c r="M465" s="67" t="str">
        <f t="shared" si="23"/>
        <v/>
      </c>
      <c r="N465" s="67" t="str">
        <f t="shared" si="22"/>
        <v/>
      </c>
    </row>
    <row r="466" spans="1:14">
      <c r="A466" s="133"/>
      <c r="B466" s="134"/>
      <c r="C466" s="134"/>
      <c r="D466" s="134"/>
      <c r="E466" s="134"/>
      <c r="F466" s="135"/>
      <c r="G466" s="136"/>
      <c r="L466" s="67" t="str">
        <f t="shared" si="21"/>
        <v/>
      </c>
      <c r="M466" s="67" t="str">
        <f t="shared" si="23"/>
        <v/>
      </c>
      <c r="N466" s="67" t="str">
        <f t="shared" si="22"/>
        <v/>
      </c>
    </row>
    <row r="467" spans="1:14">
      <c r="A467" s="133"/>
      <c r="B467" s="134"/>
      <c r="C467" s="134"/>
      <c r="D467" s="134"/>
      <c r="E467" s="134"/>
      <c r="F467" s="135"/>
      <c r="G467" s="136"/>
      <c r="L467" s="67" t="str">
        <f t="shared" si="21"/>
        <v/>
      </c>
      <c r="M467" s="67" t="str">
        <f t="shared" si="23"/>
        <v/>
      </c>
      <c r="N467" s="67" t="str">
        <f t="shared" si="22"/>
        <v/>
      </c>
    </row>
    <row r="468" spans="1:14">
      <c r="A468" s="133"/>
      <c r="B468" s="134"/>
      <c r="C468" s="134"/>
      <c r="D468" s="134"/>
      <c r="E468" s="134"/>
      <c r="F468" s="135"/>
      <c r="G468" s="136"/>
      <c r="L468" s="67" t="str">
        <f t="shared" si="21"/>
        <v/>
      </c>
      <c r="M468" s="67" t="str">
        <f t="shared" si="23"/>
        <v/>
      </c>
      <c r="N468" s="67" t="str">
        <f t="shared" si="22"/>
        <v/>
      </c>
    </row>
    <row r="469" spans="1:14">
      <c r="A469" s="133"/>
      <c r="B469" s="134"/>
      <c r="C469" s="134"/>
      <c r="D469" s="134"/>
      <c r="E469" s="134"/>
      <c r="F469" s="135"/>
      <c r="G469" s="136"/>
      <c r="L469" s="67" t="str">
        <f t="shared" si="21"/>
        <v/>
      </c>
      <c r="M469" s="67" t="str">
        <f t="shared" si="23"/>
        <v/>
      </c>
      <c r="N469" s="67" t="str">
        <f t="shared" si="22"/>
        <v/>
      </c>
    </row>
    <row r="470" spans="1:14">
      <c r="A470" s="133"/>
      <c r="B470" s="134"/>
      <c r="C470" s="134"/>
      <c r="D470" s="134"/>
      <c r="E470" s="134"/>
      <c r="F470" s="135"/>
      <c r="G470" s="136"/>
      <c r="L470" s="67" t="str">
        <f t="shared" si="21"/>
        <v/>
      </c>
      <c r="M470" s="67" t="str">
        <f t="shared" si="23"/>
        <v/>
      </c>
      <c r="N470" s="67" t="str">
        <f t="shared" si="22"/>
        <v/>
      </c>
    </row>
    <row r="471" spans="1:14">
      <c r="A471" s="133"/>
      <c r="B471" s="134"/>
      <c r="C471" s="134"/>
      <c r="D471" s="134"/>
      <c r="E471" s="134"/>
      <c r="F471" s="135"/>
      <c r="G471" s="136"/>
      <c r="L471" s="67" t="str">
        <f t="shared" si="21"/>
        <v/>
      </c>
      <c r="M471" s="67" t="str">
        <f t="shared" si="23"/>
        <v/>
      </c>
      <c r="N471" s="67" t="str">
        <f t="shared" si="22"/>
        <v/>
      </c>
    </row>
    <row r="472" spans="1:14">
      <c r="A472" s="133"/>
      <c r="B472" s="134"/>
      <c r="C472" s="134"/>
      <c r="D472" s="134"/>
      <c r="E472" s="134"/>
      <c r="F472" s="135"/>
      <c r="G472" s="136"/>
      <c r="L472" s="67" t="str">
        <f t="shared" si="21"/>
        <v/>
      </c>
      <c r="M472" s="67" t="str">
        <f t="shared" si="23"/>
        <v/>
      </c>
      <c r="N472" s="67" t="str">
        <f t="shared" si="22"/>
        <v/>
      </c>
    </row>
    <row r="473" spans="1:14">
      <c r="A473" s="133"/>
      <c r="B473" s="134"/>
      <c r="C473" s="134"/>
      <c r="D473" s="134"/>
      <c r="E473" s="134"/>
      <c r="F473" s="135"/>
      <c r="G473" s="136"/>
      <c r="L473" s="67" t="str">
        <f t="shared" si="21"/>
        <v/>
      </c>
      <c r="M473" s="67" t="str">
        <f t="shared" si="23"/>
        <v/>
      </c>
      <c r="N473" s="67" t="str">
        <f t="shared" si="22"/>
        <v/>
      </c>
    </row>
    <row r="474" spans="1:14">
      <c r="A474" s="133"/>
      <c r="B474" s="134"/>
      <c r="C474" s="134"/>
      <c r="D474" s="134"/>
      <c r="E474" s="134"/>
      <c r="F474" s="135"/>
      <c r="G474" s="136"/>
      <c r="L474" s="67" t="str">
        <f t="shared" si="21"/>
        <v/>
      </c>
      <c r="M474" s="67" t="str">
        <f t="shared" si="23"/>
        <v/>
      </c>
      <c r="N474" s="67" t="str">
        <f t="shared" si="22"/>
        <v/>
      </c>
    </row>
    <row r="475" spans="1:14">
      <c r="A475" s="133"/>
      <c r="B475" s="134"/>
      <c r="C475" s="134"/>
      <c r="D475" s="134"/>
      <c r="E475" s="134"/>
      <c r="F475" s="135"/>
      <c r="G475" s="136"/>
      <c r="L475" s="67" t="str">
        <f t="shared" si="21"/>
        <v/>
      </c>
      <c r="M475" s="67" t="str">
        <f t="shared" si="23"/>
        <v/>
      </c>
      <c r="N475" s="67" t="str">
        <f t="shared" si="22"/>
        <v/>
      </c>
    </row>
    <row r="476" spans="1:14">
      <c r="A476" s="133"/>
      <c r="B476" s="134"/>
      <c r="C476" s="134"/>
      <c r="D476" s="134"/>
      <c r="E476" s="134"/>
      <c r="F476" s="135"/>
      <c r="G476" s="136"/>
      <c r="L476" s="67" t="str">
        <f t="shared" si="21"/>
        <v/>
      </c>
      <c r="M476" s="67" t="str">
        <f t="shared" si="23"/>
        <v/>
      </c>
      <c r="N476" s="67" t="str">
        <f t="shared" si="22"/>
        <v/>
      </c>
    </row>
    <row r="477" spans="1:14">
      <c r="A477" s="133"/>
      <c r="B477" s="134"/>
      <c r="C477" s="134"/>
      <c r="D477" s="134"/>
      <c r="E477" s="134"/>
      <c r="F477" s="135"/>
      <c r="G477" s="136"/>
      <c r="L477" s="67" t="str">
        <f t="shared" si="21"/>
        <v/>
      </c>
      <c r="M477" s="67" t="str">
        <f t="shared" si="23"/>
        <v/>
      </c>
      <c r="N477" s="67" t="str">
        <f t="shared" si="22"/>
        <v/>
      </c>
    </row>
    <row r="478" spans="1:14">
      <c r="A478" s="133"/>
      <c r="B478" s="134"/>
      <c r="C478" s="134"/>
      <c r="D478" s="134"/>
      <c r="E478" s="134"/>
      <c r="F478" s="135"/>
      <c r="G478" s="136"/>
      <c r="L478" s="67" t="str">
        <f t="shared" si="21"/>
        <v/>
      </c>
      <c r="M478" s="67" t="str">
        <f t="shared" si="23"/>
        <v/>
      </c>
      <c r="N478" s="67" t="str">
        <f t="shared" si="22"/>
        <v/>
      </c>
    </row>
    <row r="479" spans="1:14">
      <c r="A479" s="133"/>
      <c r="B479" s="134"/>
      <c r="C479" s="134"/>
      <c r="D479" s="134"/>
      <c r="E479" s="134"/>
      <c r="F479" s="135"/>
      <c r="G479" s="136"/>
      <c r="L479" s="67" t="str">
        <f t="shared" si="21"/>
        <v/>
      </c>
      <c r="M479" s="67" t="str">
        <f t="shared" si="23"/>
        <v/>
      </c>
      <c r="N479" s="67" t="str">
        <f t="shared" si="22"/>
        <v/>
      </c>
    </row>
    <row r="480" spans="1:14">
      <c r="A480" s="133"/>
      <c r="B480" s="134"/>
      <c r="C480" s="134"/>
      <c r="D480" s="134"/>
      <c r="E480" s="134"/>
      <c r="F480" s="135"/>
      <c r="G480" s="136"/>
      <c r="L480" s="67" t="str">
        <f t="shared" si="21"/>
        <v/>
      </c>
      <c r="M480" s="67" t="str">
        <f t="shared" si="23"/>
        <v/>
      </c>
      <c r="N480" s="67" t="str">
        <f t="shared" si="22"/>
        <v/>
      </c>
    </row>
    <row r="481" spans="1:14">
      <c r="A481" s="133"/>
      <c r="B481" s="134"/>
      <c r="C481" s="134"/>
      <c r="D481" s="134"/>
      <c r="E481" s="134"/>
      <c r="F481" s="135"/>
      <c r="G481" s="136"/>
      <c r="L481" s="67" t="str">
        <f t="shared" si="21"/>
        <v/>
      </c>
      <c r="M481" s="67" t="str">
        <f t="shared" si="23"/>
        <v/>
      </c>
      <c r="N481" s="67" t="str">
        <f t="shared" si="22"/>
        <v/>
      </c>
    </row>
    <row r="482" spans="1:14">
      <c r="A482" s="133"/>
      <c r="B482" s="134"/>
      <c r="C482" s="134"/>
      <c r="D482" s="134"/>
      <c r="E482" s="134"/>
      <c r="F482" s="135"/>
      <c r="G482" s="136"/>
      <c r="L482" s="67" t="str">
        <f t="shared" si="21"/>
        <v/>
      </c>
      <c r="M482" s="67" t="str">
        <f t="shared" si="23"/>
        <v/>
      </c>
      <c r="N482" s="67" t="str">
        <f t="shared" si="22"/>
        <v/>
      </c>
    </row>
    <row r="483" spans="1:14">
      <c r="A483" s="133"/>
      <c r="B483" s="134"/>
      <c r="C483" s="134"/>
      <c r="D483" s="134"/>
      <c r="E483" s="134"/>
      <c r="F483" s="135"/>
      <c r="G483" s="136"/>
      <c r="L483" s="67" t="str">
        <f t="shared" si="21"/>
        <v/>
      </c>
      <c r="M483" s="67" t="str">
        <f t="shared" si="23"/>
        <v/>
      </c>
      <c r="N483" s="67" t="str">
        <f t="shared" si="22"/>
        <v/>
      </c>
    </row>
    <row r="484" spans="1:14">
      <c r="A484" s="133"/>
      <c r="B484" s="134"/>
      <c r="C484" s="134"/>
      <c r="D484" s="134"/>
      <c r="E484" s="134"/>
      <c r="F484" s="135"/>
      <c r="G484" s="136"/>
      <c r="L484" s="67" t="str">
        <f t="shared" si="21"/>
        <v/>
      </c>
      <c r="M484" s="67" t="str">
        <f t="shared" si="23"/>
        <v/>
      </c>
      <c r="N484" s="67" t="str">
        <f t="shared" si="22"/>
        <v/>
      </c>
    </row>
    <row r="485" spans="1:14">
      <c r="A485" s="133"/>
      <c r="B485" s="134"/>
      <c r="C485" s="134"/>
      <c r="D485" s="134"/>
      <c r="E485" s="134"/>
      <c r="F485" s="135"/>
      <c r="G485" s="136"/>
      <c r="L485" s="67" t="str">
        <f t="shared" si="21"/>
        <v/>
      </c>
      <c r="M485" s="67" t="str">
        <f t="shared" si="23"/>
        <v/>
      </c>
      <c r="N485" s="67" t="str">
        <f t="shared" si="22"/>
        <v/>
      </c>
    </row>
    <row r="486" spans="1:14">
      <c r="A486" s="133"/>
      <c r="B486" s="134"/>
      <c r="C486" s="134"/>
      <c r="D486" s="134"/>
      <c r="E486" s="134"/>
      <c r="F486" s="135"/>
      <c r="G486" s="136"/>
      <c r="L486" s="67" t="str">
        <f t="shared" si="21"/>
        <v/>
      </c>
      <c r="M486" s="67" t="str">
        <f t="shared" si="23"/>
        <v/>
      </c>
      <c r="N486" s="67" t="str">
        <f t="shared" si="22"/>
        <v/>
      </c>
    </row>
    <row r="487" spans="1:14">
      <c r="A487" s="133"/>
      <c r="B487" s="134"/>
      <c r="C487" s="134"/>
      <c r="D487" s="134"/>
      <c r="E487" s="134"/>
      <c r="F487" s="135"/>
      <c r="G487" s="136"/>
      <c r="L487" s="67" t="str">
        <f t="shared" si="21"/>
        <v/>
      </c>
      <c r="M487" s="67" t="str">
        <f t="shared" si="23"/>
        <v/>
      </c>
      <c r="N487" s="67" t="str">
        <f t="shared" si="22"/>
        <v/>
      </c>
    </row>
    <row r="488" spans="1:14">
      <c r="A488" s="133"/>
      <c r="B488" s="134"/>
      <c r="C488" s="134"/>
      <c r="D488" s="134"/>
      <c r="E488" s="134"/>
      <c r="F488" s="135"/>
      <c r="G488" s="136"/>
      <c r="L488" s="67" t="str">
        <f t="shared" si="21"/>
        <v/>
      </c>
      <c r="M488" s="67" t="str">
        <f t="shared" si="23"/>
        <v/>
      </c>
      <c r="N488" s="67" t="str">
        <f t="shared" si="22"/>
        <v/>
      </c>
    </row>
    <row r="489" spans="1:14">
      <c r="A489" s="133"/>
      <c r="B489" s="134"/>
      <c r="C489" s="134"/>
      <c r="D489" s="134"/>
      <c r="E489" s="134"/>
      <c r="F489" s="135"/>
      <c r="G489" s="136"/>
      <c r="L489" s="67" t="str">
        <f t="shared" si="21"/>
        <v/>
      </c>
      <c r="M489" s="67" t="str">
        <f t="shared" si="23"/>
        <v/>
      </c>
      <c r="N489" s="67" t="str">
        <f t="shared" si="22"/>
        <v/>
      </c>
    </row>
    <row r="490" spans="1:14">
      <c r="A490" s="133"/>
      <c r="B490" s="134"/>
      <c r="C490" s="134"/>
      <c r="D490" s="134"/>
      <c r="E490" s="134"/>
      <c r="F490" s="135"/>
      <c r="G490" s="136"/>
      <c r="L490" s="67" t="str">
        <f t="shared" si="21"/>
        <v/>
      </c>
      <c r="M490" s="67" t="str">
        <f t="shared" si="23"/>
        <v/>
      </c>
      <c r="N490" s="67" t="str">
        <f t="shared" si="22"/>
        <v/>
      </c>
    </row>
    <row r="491" spans="1:14">
      <c r="A491" s="133"/>
      <c r="B491" s="134"/>
      <c r="C491" s="134"/>
      <c r="D491" s="134"/>
      <c r="E491" s="134"/>
      <c r="F491" s="135"/>
      <c r="G491" s="136"/>
      <c r="L491" s="67" t="str">
        <f t="shared" si="21"/>
        <v/>
      </c>
      <c r="M491" s="67" t="str">
        <f t="shared" si="23"/>
        <v/>
      </c>
      <c r="N491" s="67" t="str">
        <f t="shared" si="22"/>
        <v/>
      </c>
    </row>
    <row r="492" spans="1:14">
      <c r="A492" s="133"/>
      <c r="B492" s="134"/>
      <c r="C492" s="134"/>
      <c r="D492" s="134"/>
      <c r="E492" s="134"/>
      <c r="F492" s="135"/>
      <c r="G492" s="136"/>
      <c r="L492" s="67" t="str">
        <f t="shared" si="21"/>
        <v/>
      </c>
      <c r="M492" s="67" t="str">
        <f t="shared" si="23"/>
        <v/>
      </c>
      <c r="N492" s="67" t="str">
        <f t="shared" si="22"/>
        <v/>
      </c>
    </row>
    <row r="493" spans="1:14">
      <c r="A493" s="133"/>
      <c r="B493" s="134"/>
      <c r="C493" s="134"/>
      <c r="D493" s="134"/>
      <c r="E493" s="134"/>
      <c r="F493" s="135"/>
      <c r="G493" s="136"/>
      <c r="L493" s="67" t="str">
        <f t="shared" si="21"/>
        <v/>
      </c>
      <c r="M493" s="67" t="str">
        <f t="shared" si="23"/>
        <v/>
      </c>
      <c r="N493" s="67" t="str">
        <f t="shared" si="22"/>
        <v/>
      </c>
    </row>
    <row r="494" spans="1:14">
      <c r="A494" s="133"/>
      <c r="B494" s="134"/>
      <c r="C494" s="134"/>
      <c r="D494" s="134"/>
      <c r="E494" s="134"/>
      <c r="F494" s="135"/>
      <c r="G494" s="136"/>
      <c r="L494" s="67" t="str">
        <f t="shared" si="21"/>
        <v/>
      </c>
      <c r="M494" s="67" t="str">
        <f t="shared" si="23"/>
        <v/>
      </c>
      <c r="N494" s="67" t="str">
        <f t="shared" si="22"/>
        <v/>
      </c>
    </row>
    <row r="495" spans="1:14">
      <c r="A495" s="133"/>
      <c r="B495" s="134"/>
      <c r="C495" s="134"/>
      <c r="D495" s="134"/>
      <c r="E495" s="134"/>
      <c r="F495" s="135"/>
      <c r="G495" s="136"/>
      <c r="L495" s="67" t="str">
        <f t="shared" si="21"/>
        <v/>
      </c>
      <c r="M495" s="67" t="str">
        <f t="shared" si="23"/>
        <v/>
      </c>
      <c r="N495" s="67" t="str">
        <f t="shared" si="22"/>
        <v/>
      </c>
    </row>
    <row r="496" spans="1:14">
      <c r="A496" s="133"/>
      <c r="B496" s="134"/>
      <c r="C496" s="134"/>
      <c r="D496" s="134"/>
      <c r="E496" s="134"/>
      <c r="F496" s="135"/>
      <c r="G496" s="136"/>
      <c r="L496" s="67" t="str">
        <f t="shared" si="21"/>
        <v/>
      </c>
      <c r="M496" s="67" t="str">
        <f t="shared" si="23"/>
        <v/>
      </c>
      <c r="N496" s="67" t="str">
        <f t="shared" si="22"/>
        <v/>
      </c>
    </row>
    <row r="497" spans="1:14">
      <c r="A497" s="133"/>
      <c r="B497" s="134"/>
      <c r="C497" s="134"/>
      <c r="D497" s="134"/>
      <c r="E497" s="134"/>
      <c r="F497" s="135"/>
      <c r="G497" s="136"/>
      <c r="L497" s="67" t="str">
        <f t="shared" si="21"/>
        <v/>
      </c>
      <c r="M497" s="67" t="str">
        <f t="shared" si="23"/>
        <v/>
      </c>
      <c r="N497" s="67" t="str">
        <f t="shared" si="22"/>
        <v/>
      </c>
    </row>
    <row r="498" spans="1:14">
      <c r="A498" s="133"/>
      <c r="B498" s="134"/>
      <c r="C498" s="134"/>
      <c r="D498" s="134"/>
      <c r="E498" s="134"/>
      <c r="F498" s="135"/>
      <c r="G498" s="136"/>
      <c r="L498" s="67" t="str">
        <f t="shared" si="21"/>
        <v/>
      </c>
      <c r="M498" s="67" t="str">
        <f t="shared" si="23"/>
        <v/>
      </c>
      <c r="N498" s="67" t="str">
        <f t="shared" si="22"/>
        <v/>
      </c>
    </row>
    <row r="499" spans="1:14">
      <c r="A499" s="133"/>
      <c r="B499" s="134"/>
      <c r="C499" s="134"/>
      <c r="D499" s="134"/>
      <c r="E499" s="134"/>
      <c r="F499" s="135"/>
      <c r="G499" s="136"/>
      <c r="L499" s="67" t="str">
        <f t="shared" si="21"/>
        <v/>
      </c>
      <c r="M499" s="67" t="str">
        <f t="shared" si="23"/>
        <v/>
      </c>
      <c r="N499" s="67" t="str">
        <f t="shared" si="22"/>
        <v/>
      </c>
    </row>
    <row r="500" spans="1:14">
      <c r="A500" s="133"/>
      <c r="B500" s="134"/>
      <c r="C500" s="134"/>
      <c r="D500" s="134"/>
      <c r="E500" s="134"/>
      <c r="F500" s="135"/>
      <c r="G500" s="136"/>
      <c r="L500" s="67" t="str">
        <f t="shared" si="21"/>
        <v/>
      </c>
      <c r="M500" s="67" t="str">
        <f t="shared" si="23"/>
        <v/>
      </c>
      <c r="N500" s="67" t="str">
        <f t="shared" si="22"/>
        <v/>
      </c>
    </row>
    <row r="501" spans="1:14">
      <c r="A501" s="133"/>
      <c r="B501" s="134"/>
      <c r="C501" s="134"/>
      <c r="D501" s="134"/>
      <c r="E501" s="134"/>
      <c r="F501" s="135"/>
      <c r="G501" s="136"/>
      <c r="L501" s="67" t="str">
        <f t="shared" si="21"/>
        <v/>
      </c>
      <c r="M501" s="67" t="str">
        <f t="shared" si="23"/>
        <v/>
      </c>
      <c r="N501" s="67" t="str">
        <f t="shared" si="22"/>
        <v/>
      </c>
    </row>
    <row r="502" spans="1:14">
      <c r="A502" s="133"/>
      <c r="B502" s="134"/>
      <c r="C502" s="134"/>
      <c r="D502" s="134"/>
      <c r="E502" s="134"/>
      <c r="F502" s="135"/>
      <c r="G502" s="136"/>
      <c r="L502" s="67" t="str">
        <f t="shared" si="21"/>
        <v/>
      </c>
      <c r="M502" s="67" t="str">
        <f t="shared" si="23"/>
        <v/>
      </c>
      <c r="N502" s="67" t="str">
        <f t="shared" si="22"/>
        <v/>
      </c>
    </row>
    <row r="503" spans="1:14">
      <c r="A503" s="133"/>
      <c r="B503" s="134"/>
      <c r="C503" s="134"/>
      <c r="D503" s="134"/>
      <c r="E503" s="134"/>
      <c r="F503" s="135"/>
      <c r="G503" s="136"/>
      <c r="L503" s="67" t="str">
        <f t="shared" si="21"/>
        <v/>
      </c>
      <c r="M503" s="67" t="str">
        <f t="shared" si="23"/>
        <v/>
      </c>
      <c r="N503" s="67" t="str">
        <f t="shared" si="22"/>
        <v/>
      </c>
    </row>
    <row r="504" spans="1:14">
      <c r="A504" s="133"/>
      <c r="B504" s="134"/>
      <c r="C504" s="134"/>
      <c r="D504" s="134"/>
      <c r="E504" s="134"/>
      <c r="F504" s="135"/>
      <c r="G504" s="136"/>
      <c r="L504" s="67" t="str">
        <f t="shared" si="21"/>
        <v/>
      </c>
      <c r="M504" s="67" t="str">
        <f t="shared" si="23"/>
        <v/>
      </c>
      <c r="N504" s="67" t="str">
        <f t="shared" si="22"/>
        <v/>
      </c>
    </row>
    <row r="505" spans="1:14">
      <c r="A505" s="133"/>
      <c r="B505" s="134"/>
      <c r="C505" s="134"/>
      <c r="D505" s="134"/>
      <c r="E505" s="134"/>
      <c r="F505" s="135"/>
      <c r="G505" s="136"/>
      <c r="L505" s="67" t="str">
        <f t="shared" si="21"/>
        <v/>
      </c>
      <c r="M505" s="67" t="str">
        <f t="shared" si="23"/>
        <v/>
      </c>
      <c r="N505" s="67" t="str">
        <f t="shared" si="22"/>
        <v/>
      </c>
    </row>
    <row r="506" spans="1:14">
      <c r="A506" s="133"/>
      <c r="B506" s="134"/>
      <c r="C506" s="134"/>
      <c r="D506" s="134"/>
      <c r="E506" s="134"/>
      <c r="F506" s="135"/>
      <c r="G506" s="136"/>
      <c r="L506" s="67" t="str">
        <f t="shared" si="21"/>
        <v/>
      </c>
      <c r="M506" s="67" t="str">
        <f t="shared" si="23"/>
        <v/>
      </c>
      <c r="N506" s="67" t="str">
        <f t="shared" si="22"/>
        <v/>
      </c>
    </row>
    <row r="507" spans="1:14">
      <c r="A507" s="133"/>
      <c r="B507" s="134"/>
      <c r="C507" s="134"/>
      <c r="D507" s="134"/>
      <c r="E507" s="134"/>
      <c r="F507" s="135"/>
      <c r="G507" s="136"/>
      <c r="L507" s="67" t="str">
        <f t="shared" si="21"/>
        <v/>
      </c>
      <c r="M507" s="67" t="str">
        <f t="shared" si="23"/>
        <v/>
      </c>
      <c r="N507" s="67" t="str">
        <f t="shared" si="22"/>
        <v/>
      </c>
    </row>
    <row r="508" spans="1:14">
      <c r="A508" s="133"/>
      <c r="B508" s="134"/>
      <c r="C508" s="134"/>
      <c r="D508" s="134"/>
      <c r="E508" s="134"/>
      <c r="F508" s="135"/>
      <c r="G508" s="136"/>
      <c r="L508" s="67" t="str">
        <f t="shared" si="21"/>
        <v/>
      </c>
      <c r="M508" s="67" t="str">
        <f t="shared" si="23"/>
        <v/>
      </c>
      <c r="N508" s="67" t="str">
        <f t="shared" si="22"/>
        <v/>
      </c>
    </row>
    <row r="509" spans="1:14">
      <c r="A509" s="133"/>
      <c r="B509" s="134"/>
      <c r="C509" s="134"/>
      <c r="D509" s="134"/>
      <c r="E509" s="134"/>
      <c r="F509" s="135"/>
      <c r="G509" s="136"/>
      <c r="L509" s="67" t="str">
        <f t="shared" si="21"/>
        <v/>
      </c>
      <c r="M509" s="67" t="str">
        <f t="shared" si="23"/>
        <v/>
      </c>
      <c r="N509" s="67" t="str">
        <f t="shared" si="22"/>
        <v/>
      </c>
    </row>
    <row r="510" spans="1:14">
      <c r="A510" s="133"/>
      <c r="B510" s="134"/>
      <c r="C510" s="134"/>
      <c r="D510" s="134"/>
      <c r="E510" s="134"/>
      <c r="F510" s="135"/>
      <c r="G510" s="136"/>
      <c r="L510" s="67" t="str">
        <f t="shared" si="21"/>
        <v/>
      </c>
      <c r="M510" s="67" t="str">
        <f t="shared" si="23"/>
        <v/>
      </c>
      <c r="N510" s="67" t="str">
        <f t="shared" si="22"/>
        <v/>
      </c>
    </row>
    <row r="511" spans="1:14">
      <c r="A511" s="133"/>
      <c r="B511" s="134"/>
      <c r="C511" s="134"/>
      <c r="D511" s="134"/>
      <c r="E511" s="134"/>
      <c r="F511" s="135"/>
      <c r="G511" s="136"/>
      <c r="L511" s="67" t="str">
        <f t="shared" si="21"/>
        <v/>
      </c>
      <c r="M511" s="67" t="str">
        <f t="shared" si="23"/>
        <v/>
      </c>
      <c r="N511" s="67" t="str">
        <f t="shared" si="22"/>
        <v/>
      </c>
    </row>
    <row r="512" spans="1:14">
      <c r="A512" s="133"/>
      <c r="B512" s="134"/>
      <c r="C512" s="134"/>
      <c r="D512" s="134"/>
      <c r="E512" s="134"/>
      <c r="F512" s="135"/>
      <c r="G512" s="136"/>
      <c r="L512" s="67" t="str">
        <f t="shared" si="21"/>
        <v/>
      </c>
      <c r="M512" s="67" t="str">
        <f t="shared" si="23"/>
        <v/>
      </c>
      <c r="N512" s="67" t="str">
        <f t="shared" si="22"/>
        <v/>
      </c>
    </row>
    <row r="513" spans="1:14">
      <c r="A513" s="133"/>
      <c r="B513" s="134"/>
      <c r="C513" s="134"/>
      <c r="D513" s="134"/>
      <c r="E513" s="134"/>
      <c r="F513" s="135"/>
      <c r="G513" s="136"/>
      <c r="L513" s="67" t="str">
        <f t="shared" si="21"/>
        <v/>
      </c>
      <c r="M513" s="67" t="str">
        <f t="shared" si="23"/>
        <v/>
      </c>
      <c r="N513" s="67" t="str">
        <f t="shared" si="22"/>
        <v/>
      </c>
    </row>
    <row r="514" spans="1:14">
      <c r="A514" s="133"/>
      <c r="B514" s="134"/>
      <c r="C514" s="134"/>
      <c r="D514" s="134"/>
      <c r="E514" s="134"/>
      <c r="F514" s="135"/>
      <c r="G514" s="136"/>
      <c r="L514" s="67" t="str">
        <f t="shared" si="21"/>
        <v/>
      </c>
      <c r="M514" s="67" t="str">
        <f t="shared" si="23"/>
        <v/>
      </c>
      <c r="N514" s="67" t="str">
        <f t="shared" si="22"/>
        <v/>
      </c>
    </row>
    <row r="515" spans="1:14">
      <c r="A515" s="133"/>
      <c r="B515" s="134"/>
      <c r="C515" s="134"/>
      <c r="D515" s="134"/>
      <c r="E515" s="134"/>
      <c r="F515" s="135"/>
      <c r="G515" s="136"/>
      <c r="L515" s="67" t="str">
        <f t="shared" ref="L515:L578" si="24">IF(E515="","",EXP(-EXP(-(E515-J$11)/J$10)))</f>
        <v/>
      </c>
      <c r="M515" s="67" t="str">
        <f t="shared" si="23"/>
        <v/>
      </c>
      <c r="N515" s="67" t="str">
        <f t="shared" ref="N515:N578" si="25">IF(L515="","",POWER(F515-M515,2) / M515)</f>
        <v/>
      </c>
    </row>
    <row r="516" spans="1:14">
      <c r="A516" s="133"/>
      <c r="B516" s="134"/>
      <c r="C516" s="134"/>
      <c r="D516" s="134"/>
      <c r="E516" s="134"/>
      <c r="F516" s="135"/>
      <c r="G516" s="136"/>
      <c r="L516" s="67" t="str">
        <f t="shared" si="24"/>
        <v/>
      </c>
      <c r="M516" s="67" t="str">
        <f t="shared" ref="M516:M579" si="26">IF(L516="","",(L516-L515)*J$3)</f>
        <v/>
      </c>
      <c r="N516" s="67" t="str">
        <f t="shared" si="25"/>
        <v/>
      </c>
    </row>
    <row r="517" spans="1:14">
      <c r="A517" s="133"/>
      <c r="B517" s="134"/>
      <c r="C517" s="134"/>
      <c r="D517" s="134"/>
      <c r="E517" s="134"/>
      <c r="F517" s="135"/>
      <c r="G517" s="136"/>
      <c r="L517" s="67" t="str">
        <f t="shared" si="24"/>
        <v/>
      </c>
      <c r="M517" s="67" t="str">
        <f t="shared" si="26"/>
        <v/>
      </c>
      <c r="N517" s="67" t="str">
        <f t="shared" si="25"/>
        <v/>
      </c>
    </row>
    <row r="518" spans="1:14">
      <c r="A518" s="133"/>
      <c r="B518" s="134"/>
      <c r="C518" s="134"/>
      <c r="D518" s="134"/>
      <c r="E518" s="134"/>
      <c r="F518" s="135"/>
      <c r="G518" s="136"/>
      <c r="L518" s="67" t="str">
        <f t="shared" si="24"/>
        <v/>
      </c>
      <c r="M518" s="67" t="str">
        <f t="shared" si="26"/>
        <v/>
      </c>
      <c r="N518" s="67" t="str">
        <f t="shared" si="25"/>
        <v/>
      </c>
    </row>
    <row r="519" spans="1:14">
      <c r="A519" s="133"/>
      <c r="B519" s="134"/>
      <c r="C519" s="134"/>
      <c r="D519" s="134"/>
      <c r="E519" s="134"/>
      <c r="F519" s="135"/>
      <c r="G519" s="136"/>
      <c r="L519" s="67" t="str">
        <f t="shared" si="24"/>
        <v/>
      </c>
      <c r="M519" s="67" t="str">
        <f t="shared" si="26"/>
        <v/>
      </c>
      <c r="N519" s="67" t="str">
        <f t="shared" si="25"/>
        <v/>
      </c>
    </row>
    <row r="520" spans="1:14">
      <c r="A520" s="133"/>
      <c r="B520" s="134"/>
      <c r="C520" s="134"/>
      <c r="D520" s="134"/>
      <c r="E520" s="134"/>
      <c r="F520" s="135"/>
      <c r="G520" s="136"/>
      <c r="L520" s="67" t="str">
        <f t="shared" si="24"/>
        <v/>
      </c>
      <c r="M520" s="67" t="str">
        <f t="shared" si="26"/>
        <v/>
      </c>
      <c r="N520" s="67" t="str">
        <f t="shared" si="25"/>
        <v/>
      </c>
    </row>
    <row r="521" spans="1:14">
      <c r="A521" s="133"/>
      <c r="B521" s="134"/>
      <c r="C521" s="134"/>
      <c r="D521" s="134"/>
      <c r="E521" s="134"/>
      <c r="F521" s="135"/>
      <c r="G521" s="136"/>
      <c r="L521" s="67" t="str">
        <f t="shared" si="24"/>
        <v/>
      </c>
      <c r="M521" s="67" t="str">
        <f t="shared" si="26"/>
        <v/>
      </c>
      <c r="N521" s="67" t="str">
        <f t="shared" si="25"/>
        <v/>
      </c>
    </row>
    <row r="522" spans="1:14">
      <c r="A522" s="133"/>
      <c r="B522" s="134"/>
      <c r="C522" s="134"/>
      <c r="D522" s="134"/>
      <c r="E522" s="134"/>
      <c r="F522" s="135"/>
      <c r="G522" s="136"/>
      <c r="L522" s="67" t="str">
        <f t="shared" si="24"/>
        <v/>
      </c>
      <c r="M522" s="67" t="str">
        <f t="shared" si="26"/>
        <v/>
      </c>
      <c r="N522" s="67" t="str">
        <f t="shared" si="25"/>
        <v/>
      </c>
    </row>
    <row r="523" spans="1:14">
      <c r="A523" s="133"/>
      <c r="B523" s="134"/>
      <c r="C523" s="134"/>
      <c r="D523" s="134"/>
      <c r="E523" s="134"/>
      <c r="F523" s="135"/>
      <c r="G523" s="136"/>
      <c r="L523" s="67" t="str">
        <f t="shared" si="24"/>
        <v/>
      </c>
      <c r="M523" s="67" t="str">
        <f t="shared" si="26"/>
        <v/>
      </c>
      <c r="N523" s="67" t="str">
        <f t="shared" si="25"/>
        <v/>
      </c>
    </row>
    <row r="524" spans="1:14">
      <c r="A524" s="133"/>
      <c r="B524" s="134"/>
      <c r="C524" s="134"/>
      <c r="D524" s="134"/>
      <c r="E524" s="134"/>
      <c r="F524" s="135"/>
      <c r="G524" s="136"/>
      <c r="L524" s="67" t="str">
        <f t="shared" si="24"/>
        <v/>
      </c>
      <c r="M524" s="67" t="str">
        <f t="shared" si="26"/>
        <v/>
      </c>
      <c r="N524" s="67" t="str">
        <f t="shared" si="25"/>
        <v/>
      </c>
    </row>
    <row r="525" spans="1:14">
      <c r="A525" s="133"/>
      <c r="B525" s="134"/>
      <c r="C525" s="134"/>
      <c r="D525" s="134"/>
      <c r="E525" s="134"/>
      <c r="F525" s="135"/>
      <c r="G525" s="136"/>
      <c r="L525" s="67" t="str">
        <f t="shared" si="24"/>
        <v/>
      </c>
      <c r="M525" s="67" t="str">
        <f t="shared" si="26"/>
        <v/>
      </c>
      <c r="N525" s="67" t="str">
        <f t="shared" si="25"/>
        <v/>
      </c>
    </row>
    <row r="526" spans="1:14">
      <c r="A526" s="133"/>
      <c r="B526" s="134"/>
      <c r="C526" s="134"/>
      <c r="D526" s="134"/>
      <c r="E526" s="134"/>
      <c r="F526" s="135"/>
      <c r="G526" s="136"/>
      <c r="L526" s="67" t="str">
        <f t="shared" si="24"/>
        <v/>
      </c>
      <c r="M526" s="67" t="str">
        <f t="shared" si="26"/>
        <v/>
      </c>
      <c r="N526" s="67" t="str">
        <f t="shared" si="25"/>
        <v/>
      </c>
    </row>
    <row r="527" spans="1:14">
      <c r="A527" s="133"/>
      <c r="B527" s="134"/>
      <c r="C527" s="134"/>
      <c r="D527" s="134"/>
      <c r="E527" s="134"/>
      <c r="F527" s="135"/>
      <c r="G527" s="136"/>
      <c r="L527" s="67" t="str">
        <f t="shared" si="24"/>
        <v/>
      </c>
      <c r="M527" s="67" t="str">
        <f t="shared" si="26"/>
        <v/>
      </c>
      <c r="N527" s="67" t="str">
        <f t="shared" si="25"/>
        <v/>
      </c>
    </row>
    <row r="528" spans="1:14">
      <c r="A528" s="133"/>
      <c r="B528" s="134"/>
      <c r="C528" s="134"/>
      <c r="D528" s="134"/>
      <c r="E528" s="134"/>
      <c r="F528" s="135"/>
      <c r="G528" s="136"/>
      <c r="L528" s="67" t="str">
        <f t="shared" si="24"/>
        <v/>
      </c>
      <c r="M528" s="67" t="str">
        <f t="shared" si="26"/>
        <v/>
      </c>
      <c r="N528" s="67" t="str">
        <f t="shared" si="25"/>
        <v/>
      </c>
    </row>
    <row r="529" spans="1:14">
      <c r="A529" s="133"/>
      <c r="B529" s="134"/>
      <c r="C529" s="134"/>
      <c r="D529" s="134"/>
      <c r="E529" s="134"/>
      <c r="F529" s="135"/>
      <c r="G529" s="136"/>
      <c r="L529" s="67" t="str">
        <f t="shared" si="24"/>
        <v/>
      </c>
      <c r="M529" s="67" t="str">
        <f t="shared" si="26"/>
        <v/>
      </c>
      <c r="N529" s="67" t="str">
        <f t="shared" si="25"/>
        <v/>
      </c>
    </row>
    <row r="530" spans="1:14">
      <c r="A530" s="133"/>
      <c r="B530" s="134"/>
      <c r="C530" s="134"/>
      <c r="D530" s="134"/>
      <c r="E530" s="134"/>
      <c r="F530" s="135"/>
      <c r="G530" s="136"/>
      <c r="L530" s="67" t="str">
        <f t="shared" si="24"/>
        <v/>
      </c>
      <c r="M530" s="67" t="str">
        <f t="shared" si="26"/>
        <v/>
      </c>
      <c r="N530" s="67" t="str">
        <f t="shared" si="25"/>
        <v/>
      </c>
    </row>
    <row r="531" spans="1:14">
      <c r="A531" s="133"/>
      <c r="B531" s="134"/>
      <c r="C531" s="134"/>
      <c r="D531" s="134"/>
      <c r="E531" s="134"/>
      <c r="F531" s="135"/>
      <c r="G531" s="136"/>
      <c r="L531" s="67" t="str">
        <f t="shared" si="24"/>
        <v/>
      </c>
      <c r="M531" s="67" t="str">
        <f t="shared" si="26"/>
        <v/>
      </c>
      <c r="N531" s="67" t="str">
        <f t="shared" si="25"/>
        <v/>
      </c>
    </row>
    <row r="532" spans="1:14">
      <c r="A532" s="133"/>
      <c r="B532" s="134"/>
      <c r="C532" s="134"/>
      <c r="D532" s="134"/>
      <c r="E532" s="134"/>
      <c r="F532" s="135"/>
      <c r="G532" s="136"/>
      <c r="L532" s="67" t="str">
        <f t="shared" si="24"/>
        <v/>
      </c>
      <c r="M532" s="67" t="str">
        <f t="shared" si="26"/>
        <v/>
      </c>
      <c r="N532" s="67" t="str">
        <f t="shared" si="25"/>
        <v/>
      </c>
    </row>
    <row r="533" spans="1:14">
      <c r="A533" s="133"/>
      <c r="B533" s="134"/>
      <c r="C533" s="134"/>
      <c r="D533" s="134"/>
      <c r="E533" s="134"/>
      <c r="F533" s="135"/>
      <c r="G533" s="136"/>
      <c r="L533" s="67" t="str">
        <f t="shared" si="24"/>
        <v/>
      </c>
      <c r="M533" s="67" t="str">
        <f t="shared" si="26"/>
        <v/>
      </c>
      <c r="N533" s="67" t="str">
        <f t="shared" si="25"/>
        <v/>
      </c>
    </row>
    <row r="534" spans="1:14">
      <c r="A534" s="133"/>
      <c r="B534" s="134"/>
      <c r="C534" s="134"/>
      <c r="D534" s="134"/>
      <c r="E534" s="134"/>
      <c r="F534" s="135"/>
      <c r="G534" s="136"/>
      <c r="L534" s="67" t="str">
        <f t="shared" si="24"/>
        <v/>
      </c>
      <c r="M534" s="67" t="str">
        <f t="shared" si="26"/>
        <v/>
      </c>
      <c r="N534" s="67" t="str">
        <f t="shared" si="25"/>
        <v/>
      </c>
    </row>
    <row r="535" spans="1:14">
      <c r="A535" s="133"/>
      <c r="B535" s="134"/>
      <c r="C535" s="134"/>
      <c r="D535" s="134"/>
      <c r="E535" s="134"/>
      <c r="F535" s="135"/>
      <c r="G535" s="136"/>
      <c r="L535" s="67" t="str">
        <f t="shared" si="24"/>
        <v/>
      </c>
      <c r="M535" s="67" t="str">
        <f t="shared" si="26"/>
        <v/>
      </c>
      <c r="N535" s="67" t="str">
        <f t="shared" si="25"/>
        <v/>
      </c>
    </row>
    <row r="536" spans="1:14">
      <c r="A536" s="133"/>
      <c r="B536" s="134"/>
      <c r="C536" s="134"/>
      <c r="D536" s="134"/>
      <c r="E536" s="134"/>
      <c r="F536" s="135"/>
      <c r="G536" s="136"/>
      <c r="L536" s="67" t="str">
        <f t="shared" si="24"/>
        <v/>
      </c>
      <c r="M536" s="67" t="str">
        <f t="shared" si="26"/>
        <v/>
      </c>
      <c r="N536" s="67" t="str">
        <f t="shared" si="25"/>
        <v/>
      </c>
    </row>
    <row r="537" spans="1:14">
      <c r="A537" s="133"/>
      <c r="B537" s="134"/>
      <c r="C537" s="134"/>
      <c r="D537" s="134"/>
      <c r="E537" s="134"/>
      <c r="F537" s="135"/>
      <c r="G537" s="136"/>
      <c r="L537" s="67" t="str">
        <f t="shared" si="24"/>
        <v/>
      </c>
      <c r="M537" s="67" t="str">
        <f t="shared" si="26"/>
        <v/>
      </c>
      <c r="N537" s="67" t="str">
        <f t="shared" si="25"/>
        <v/>
      </c>
    </row>
    <row r="538" spans="1:14">
      <c r="A538" s="133"/>
      <c r="B538" s="134"/>
      <c r="C538" s="134"/>
      <c r="D538" s="134"/>
      <c r="E538" s="134"/>
      <c r="F538" s="135"/>
      <c r="G538" s="136"/>
      <c r="L538" s="67" t="str">
        <f t="shared" si="24"/>
        <v/>
      </c>
      <c r="M538" s="67" t="str">
        <f t="shared" si="26"/>
        <v/>
      </c>
      <c r="N538" s="67" t="str">
        <f t="shared" si="25"/>
        <v/>
      </c>
    </row>
    <row r="539" spans="1:14">
      <c r="A539" s="133"/>
      <c r="B539" s="134"/>
      <c r="C539" s="134"/>
      <c r="D539" s="134"/>
      <c r="E539" s="134"/>
      <c r="F539" s="135"/>
      <c r="G539" s="136"/>
      <c r="L539" s="67" t="str">
        <f t="shared" si="24"/>
        <v/>
      </c>
      <c r="M539" s="67" t="str">
        <f t="shared" si="26"/>
        <v/>
      </c>
      <c r="N539" s="67" t="str">
        <f t="shared" si="25"/>
        <v/>
      </c>
    </row>
    <row r="540" spans="1:14">
      <c r="A540" s="133"/>
      <c r="B540" s="134"/>
      <c r="C540" s="134"/>
      <c r="D540" s="134"/>
      <c r="E540" s="134"/>
      <c r="F540" s="135"/>
      <c r="G540" s="136"/>
      <c r="L540" s="67" t="str">
        <f t="shared" si="24"/>
        <v/>
      </c>
      <c r="M540" s="67" t="str">
        <f t="shared" si="26"/>
        <v/>
      </c>
      <c r="N540" s="67" t="str">
        <f t="shared" si="25"/>
        <v/>
      </c>
    </row>
    <row r="541" spans="1:14">
      <c r="A541" s="133"/>
      <c r="B541" s="134"/>
      <c r="C541" s="134"/>
      <c r="D541" s="134"/>
      <c r="E541" s="134"/>
      <c r="F541" s="135"/>
      <c r="G541" s="136"/>
      <c r="L541" s="67" t="str">
        <f t="shared" si="24"/>
        <v/>
      </c>
      <c r="M541" s="67" t="str">
        <f t="shared" si="26"/>
        <v/>
      </c>
      <c r="N541" s="67" t="str">
        <f t="shared" si="25"/>
        <v/>
      </c>
    </row>
    <row r="542" spans="1:14">
      <c r="A542" s="133"/>
      <c r="B542" s="134"/>
      <c r="C542" s="134"/>
      <c r="D542" s="134"/>
      <c r="E542" s="134"/>
      <c r="F542" s="135"/>
      <c r="G542" s="136"/>
      <c r="L542" s="67" t="str">
        <f t="shared" si="24"/>
        <v/>
      </c>
      <c r="M542" s="67" t="str">
        <f t="shared" si="26"/>
        <v/>
      </c>
      <c r="N542" s="67" t="str">
        <f t="shared" si="25"/>
        <v/>
      </c>
    </row>
    <row r="543" spans="1:14">
      <c r="A543" s="133"/>
      <c r="B543" s="134"/>
      <c r="C543" s="134"/>
      <c r="D543" s="134"/>
      <c r="E543" s="134"/>
      <c r="F543" s="135"/>
      <c r="G543" s="136"/>
      <c r="L543" s="67" t="str">
        <f t="shared" si="24"/>
        <v/>
      </c>
      <c r="M543" s="67" t="str">
        <f t="shared" si="26"/>
        <v/>
      </c>
      <c r="N543" s="67" t="str">
        <f t="shared" si="25"/>
        <v/>
      </c>
    </row>
    <row r="544" spans="1:14">
      <c r="A544" s="133"/>
      <c r="B544" s="134"/>
      <c r="C544" s="134"/>
      <c r="D544" s="134"/>
      <c r="E544" s="134"/>
      <c r="F544" s="135"/>
      <c r="G544" s="136"/>
      <c r="L544" s="67" t="str">
        <f t="shared" si="24"/>
        <v/>
      </c>
      <c r="M544" s="67" t="str">
        <f t="shared" si="26"/>
        <v/>
      </c>
      <c r="N544" s="67" t="str">
        <f t="shared" si="25"/>
        <v/>
      </c>
    </row>
    <row r="545" spans="1:14">
      <c r="A545" s="133"/>
      <c r="B545" s="134"/>
      <c r="C545" s="134"/>
      <c r="D545" s="134"/>
      <c r="E545" s="134"/>
      <c r="F545" s="135"/>
      <c r="G545" s="136"/>
      <c r="L545" s="67" t="str">
        <f t="shared" si="24"/>
        <v/>
      </c>
      <c r="M545" s="67" t="str">
        <f t="shared" si="26"/>
        <v/>
      </c>
      <c r="N545" s="67" t="str">
        <f t="shared" si="25"/>
        <v/>
      </c>
    </row>
    <row r="546" spans="1:14">
      <c r="A546" s="133"/>
      <c r="B546" s="134"/>
      <c r="C546" s="134"/>
      <c r="D546" s="134"/>
      <c r="E546" s="134"/>
      <c r="F546" s="135"/>
      <c r="G546" s="136"/>
      <c r="L546" s="67" t="str">
        <f t="shared" si="24"/>
        <v/>
      </c>
      <c r="M546" s="67" t="str">
        <f t="shared" si="26"/>
        <v/>
      </c>
      <c r="N546" s="67" t="str">
        <f t="shared" si="25"/>
        <v/>
      </c>
    </row>
    <row r="547" spans="1:14">
      <c r="A547" s="133"/>
      <c r="B547" s="134"/>
      <c r="C547" s="134"/>
      <c r="D547" s="134"/>
      <c r="E547" s="134"/>
      <c r="F547" s="135"/>
      <c r="G547" s="136"/>
      <c r="L547" s="67" t="str">
        <f t="shared" si="24"/>
        <v/>
      </c>
      <c r="M547" s="67" t="str">
        <f t="shared" si="26"/>
        <v/>
      </c>
      <c r="N547" s="67" t="str">
        <f t="shared" si="25"/>
        <v/>
      </c>
    </row>
    <row r="548" spans="1:14">
      <c r="A548" s="133"/>
      <c r="B548" s="134"/>
      <c r="C548" s="134"/>
      <c r="D548" s="134"/>
      <c r="E548" s="134"/>
      <c r="F548" s="135"/>
      <c r="G548" s="136"/>
      <c r="L548" s="67" t="str">
        <f t="shared" si="24"/>
        <v/>
      </c>
      <c r="M548" s="67" t="str">
        <f t="shared" si="26"/>
        <v/>
      </c>
      <c r="N548" s="67" t="str">
        <f t="shared" si="25"/>
        <v/>
      </c>
    </row>
    <row r="549" spans="1:14">
      <c r="A549" s="133"/>
      <c r="B549" s="134"/>
      <c r="C549" s="134"/>
      <c r="D549" s="134"/>
      <c r="E549" s="134"/>
      <c r="F549" s="135"/>
      <c r="G549" s="136"/>
      <c r="L549" s="67" t="str">
        <f t="shared" si="24"/>
        <v/>
      </c>
      <c r="M549" s="67" t="str">
        <f t="shared" si="26"/>
        <v/>
      </c>
      <c r="N549" s="67" t="str">
        <f t="shared" si="25"/>
        <v/>
      </c>
    </row>
    <row r="550" spans="1:14">
      <c r="A550" s="133"/>
      <c r="B550" s="134"/>
      <c r="C550" s="134"/>
      <c r="D550" s="134"/>
      <c r="E550" s="134"/>
      <c r="F550" s="135"/>
      <c r="G550" s="136"/>
      <c r="L550" s="67" t="str">
        <f t="shared" si="24"/>
        <v/>
      </c>
      <c r="M550" s="67" t="str">
        <f t="shared" si="26"/>
        <v/>
      </c>
      <c r="N550" s="67" t="str">
        <f t="shared" si="25"/>
        <v/>
      </c>
    </row>
    <row r="551" spans="1:14">
      <c r="A551" s="133"/>
      <c r="B551" s="134"/>
      <c r="C551" s="134"/>
      <c r="D551" s="134"/>
      <c r="E551" s="134"/>
      <c r="F551" s="135"/>
      <c r="G551" s="136"/>
      <c r="L551" s="67" t="str">
        <f t="shared" si="24"/>
        <v/>
      </c>
      <c r="M551" s="67" t="str">
        <f t="shared" si="26"/>
        <v/>
      </c>
      <c r="N551" s="67" t="str">
        <f t="shared" si="25"/>
        <v/>
      </c>
    </row>
    <row r="552" spans="1:14">
      <c r="A552" s="133"/>
      <c r="B552" s="134"/>
      <c r="C552" s="134"/>
      <c r="D552" s="134"/>
      <c r="E552" s="134"/>
      <c r="F552" s="135"/>
      <c r="G552" s="136"/>
      <c r="L552" s="67" t="str">
        <f t="shared" si="24"/>
        <v/>
      </c>
      <c r="M552" s="67" t="str">
        <f t="shared" si="26"/>
        <v/>
      </c>
      <c r="N552" s="67" t="str">
        <f t="shared" si="25"/>
        <v/>
      </c>
    </row>
    <row r="553" spans="1:14">
      <c r="A553" s="133"/>
      <c r="B553" s="134"/>
      <c r="C553" s="134"/>
      <c r="D553" s="134"/>
      <c r="E553" s="134"/>
      <c r="F553" s="135"/>
      <c r="G553" s="136"/>
      <c r="L553" s="67" t="str">
        <f t="shared" si="24"/>
        <v/>
      </c>
      <c r="M553" s="67" t="str">
        <f t="shared" si="26"/>
        <v/>
      </c>
      <c r="N553" s="67" t="str">
        <f t="shared" si="25"/>
        <v/>
      </c>
    </row>
    <row r="554" spans="1:14">
      <c r="A554" s="133"/>
      <c r="B554" s="134"/>
      <c r="C554" s="134"/>
      <c r="D554" s="134"/>
      <c r="E554" s="134"/>
      <c r="F554" s="135"/>
      <c r="G554" s="136"/>
      <c r="L554" s="67" t="str">
        <f t="shared" si="24"/>
        <v/>
      </c>
      <c r="M554" s="67" t="str">
        <f t="shared" si="26"/>
        <v/>
      </c>
      <c r="N554" s="67" t="str">
        <f t="shared" si="25"/>
        <v/>
      </c>
    </row>
    <row r="555" spans="1:14">
      <c r="A555" s="133"/>
      <c r="B555" s="134"/>
      <c r="C555" s="134"/>
      <c r="D555" s="134"/>
      <c r="E555" s="134"/>
      <c r="F555" s="135"/>
      <c r="G555" s="136"/>
      <c r="L555" s="67" t="str">
        <f t="shared" si="24"/>
        <v/>
      </c>
      <c r="M555" s="67" t="str">
        <f t="shared" si="26"/>
        <v/>
      </c>
      <c r="N555" s="67" t="str">
        <f t="shared" si="25"/>
        <v/>
      </c>
    </row>
    <row r="556" spans="1:14">
      <c r="A556" s="133"/>
      <c r="B556" s="134"/>
      <c r="C556" s="134"/>
      <c r="D556" s="134"/>
      <c r="E556" s="134"/>
      <c r="F556" s="135"/>
      <c r="G556" s="136"/>
      <c r="L556" s="67" t="str">
        <f t="shared" si="24"/>
        <v/>
      </c>
      <c r="M556" s="67" t="str">
        <f t="shared" si="26"/>
        <v/>
      </c>
      <c r="N556" s="67" t="str">
        <f t="shared" si="25"/>
        <v/>
      </c>
    </row>
    <row r="557" spans="1:14">
      <c r="A557" s="133"/>
      <c r="B557" s="134"/>
      <c r="C557" s="134"/>
      <c r="D557" s="134"/>
      <c r="E557" s="134"/>
      <c r="F557" s="135"/>
      <c r="G557" s="136"/>
      <c r="L557" s="67" t="str">
        <f t="shared" si="24"/>
        <v/>
      </c>
      <c r="M557" s="67" t="str">
        <f t="shared" si="26"/>
        <v/>
      </c>
      <c r="N557" s="67" t="str">
        <f t="shared" si="25"/>
        <v/>
      </c>
    </row>
    <row r="558" spans="1:14">
      <c r="A558" s="133"/>
      <c r="B558" s="134"/>
      <c r="C558" s="134"/>
      <c r="D558" s="134"/>
      <c r="E558" s="134"/>
      <c r="F558" s="135"/>
      <c r="G558" s="136"/>
      <c r="L558" s="67" t="str">
        <f t="shared" si="24"/>
        <v/>
      </c>
      <c r="M558" s="67" t="str">
        <f t="shared" si="26"/>
        <v/>
      </c>
      <c r="N558" s="67" t="str">
        <f t="shared" si="25"/>
        <v/>
      </c>
    </row>
    <row r="559" spans="1:14">
      <c r="A559" s="133"/>
      <c r="B559" s="134"/>
      <c r="C559" s="134"/>
      <c r="D559" s="134"/>
      <c r="E559" s="134"/>
      <c r="F559" s="135"/>
      <c r="G559" s="136"/>
      <c r="L559" s="67" t="str">
        <f t="shared" si="24"/>
        <v/>
      </c>
      <c r="M559" s="67" t="str">
        <f t="shared" si="26"/>
        <v/>
      </c>
      <c r="N559" s="67" t="str">
        <f t="shared" si="25"/>
        <v/>
      </c>
    </row>
    <row r="560" spans="1:14">
      <c r="A560" s="133"/>
      <c r="B560" s="134"/>
      <c r="C560" s="134"/>
      <c r="D560" s="134"/>
      <c r="E560" s="134"/>
      <c r="F560" s="135"/>
      <c r="G560" s="136"/>
      <c r="L560" s="67" t="str">
        <f t="shared" si="24"/>
        <v/>
      </c>
      <c r="M560" s="67" t="str">
        <f t="shared" si="26"/>
        <v/>
      </c>
      <c r="N560" s="67" t="str">
        <f t="shared" si="25"/>
        <v/>
      </c>
    </row>
    <row r="561" spans="1:14">
      <c r="A561" s="133"/>
      <c r="B561" s="134"/>
      <c r="C561" s="134"/>
      <c r="D561" s="134"/>
      <c r="E561" s="134"/>
      <c r="F561" s="135"/>
      <c r="G561" s="136"/>
      <c r="L561" s="67" t="str">
        <f t="shared" si="24"/>
        <v/>
      </c>
      <c r="M561" s="67" t="str">
        <f t="shared" si="26"/>
        <v/>
      </c>
      <c r="N561" s="67" t="str">
        <f t="shared" si="25"/>
        <v/>
      </c>
    </row>
    <row r="562" spans="1:14">
      <c r="A562" s="133"/>
      <c r="B562" s="134"/>
      <c r="C562" s="134"/>
      <c r="D562" s="134"/>
      <c r="E562" s="134"/>
      <c r="F562" s="135"/>
      <c r="G562" s="136"/>
      <c r="L562" s="67" t="str">
        <f t="shared" si="24"/>
        <v/>
      </c>
      <c r="M562" s="67" t="str">
        <f t="shared" si="26"/>
        <v/>
      </c>
      <c r="N562" s="67" t="str">
        <f t="shared" si="25"/>
        <v/>
      </c>
    </row>
    <row r="563" spans="1:14">
      <c r="A563" s="133"/>
      <c r="B563" s="134"/>
      <c r="C563" s="134"/>
      <c r="D563" s="134"/>
      <c r="E563" s="134"/>
      <c r="F563" s="135"/>
      <c r="G563" s="136"/>
      <c r="L563" s="67" t="str">
        <f t="shared" si="24"/>
        <v/>
      </c>
      <c r="M563" s="67" t="str">
        <f t="shared" si="26"/>
        <v/>
      </c>
      <c r="N563" s="67" t="str">
        <f t="shared" si="25"/>
        <v/>
      </c>
    </row>
    <row r="564" spans="1:14">
      <c r="A564" s="133"/>
      <c r="B564" s="134"/>
      <c r="C564" s="134"/>
      <c r="D564" s="134"/>
      <c r="E564" s="134"/>
      <c r="F564" s="135"/>
      <c r="G564" s="136"/>
      <c r="L564" s="67" t="str">
        <f t="shared" si="24"/>
        <v/>
      </c>
      <c r="M564" s="67" t="str">
        <f t="shared" si="26"/>
        <v/>
      </c>
      <c r="N564" s="67" t="str">
        <f t="shared" si="25"/>
        <v/>
      </c>
    </row>
    <row r="565" spans="1:14">
      <c r="A565" s="133"/>
      <c r="B565" s="134"/>
      <c r="C565" s="134"/>
      <c r="D565" s="134"/>
      <c r="E565" s="134"/>
      <c r="F565" s="135"/>
      <c r="G565" s="136"/>
      <c r="L565" s="67" t="str">
        <f t="shared" si="24"/>
        <v/>
      </c>
      <c r="M565" s="67" t="str">
        <f t="shared" si="26"/>
        <v/>
      </c>
      <c r="N565" s="67" t="str">
        <f t="shared" si="25"/>
        <v/>
      </c>
    </row>
    <row r="566" spans="1:14">
      <c r="A566" s="133"/>
      <c r="B566" s="134"/>
      <c r="C566" s="134"/>
      <c r="D566" s="134"/>
      <c r="E566" s="134"/>
      <c r="F566" s="135"/>
      <c r="G566" s="136"/>
      <c r="L566" s="67" t="str">
        <f t="shared" si="24"/>
        <v/>
      </c>
      <c r="M566" s="67" t="str">
        <f t="shared" si="26"/>
        <v/>
      </c>
      <c r="N566" s="67" t="str">
        <f t="shared" si="25"/>
        <v/>
      </c>
    </row>
    <row r="567" spans="1:14">
      <c r="A567" s="133"/>
      <c r="B567" s="134"/>
      <c r="C567" s="134"/>
      <c r="D567" s="134"/>
      <c r="E567" s="134"/>
      <c r="F567" s="135"/>
      <c r="G567" s="136"/>
      <c r="L567" s="67" t="str">
        <f t="shared" si="24"/>
        <v/>
      </c>
      <c r="M567" s="67" t="str">
        <f t="shared" si="26"/>
        <v/>
      </c>
      <c r="N567" s="67" t="str">
        <f t="shared" si="25"/>
        <v/>
      </c>
    </row>
    <row r="568" spans="1:14">
      <c r="A568" s="133"/>
      <c r="B568" s="134"/>
      <c r="C568" s="134"/>
      <c r="D568" s="134"/>
      <c r="E568" s="134"/>
      <c r="F568" s="135"/>
      <c r="G568" s="136"/>
      <c r="L568" s="67" t="str">
        <f t="shared" si="24"/>
        <v/>
      </c>
      <c r="M568" s="67" t="str">
        <f t="shared" si="26"/>
        <v/>
      </c>
      <c r="N568" s="67" t="str">
        <f t="shared" si="25"/>
        <v/>
      </c>
    </row>
    <row r="569" spans="1:14">
      <c r="A569" s="133"/>
      <c r="B569" s="134"/>
      <c r="C569" s="134"/>
      <c r="D569" s="134"/>
      <c r="E569" s="134"/>
      <c r="F569" s="135"/>
      <c r="G569" s="136"/>
      <c r="L569" s="67" t="str">
        <f t="shared" si="24"/>
        <v/>
      </c>
      <c r="M569" s="67" t="str">
        <f t="shared" si="26"/>
        <v/>
      </c>
      <c r="N569" s="67" t="str">
        <f t="shared" si="25"/>
        <v/>
      </c>
    </row>
    <row r="570" spans="1:14">
      <c r="A570" s="133"/>
      <c r="B570" s="134"/>
      <c r="C570" s="134"/>
      <c r="D570" s="134"/>
      <c r="E570" s="134"/>
      <c r="F570" s="135"/>
      <c r="G570" s="136"/>
      <c r="L570" s="67" t="str">
        <f t="shared" si="24"/>
        <v/>
      </c>
      <c r="M570" s="67" t="str">
        <f t="shared" si="26"/>
        <v/>
      </c>
      <c r="N570" s="67" t="str">
        <f t="shared" si="25"/>
        <v/>
      </c>
    </row>
    <row r="571" spans="1:14">
      <c r="A571" s="133"/>
      <c r="B571" s="134"/>
      <c r="C571" s="134"/>
      <c r="D571" s="134"/>
      <c r="E571" s="134"/>
      <c r="F571" s="135"/>
      <c r="G571" s="136"/>
      <c r="L571" s="67" t="str">
        <f t="shared" si="24"/>
        <v/>
      </c>
      <c r="M571" s="67" t="str">
        <f t="shared" si="26"/>
        <v/>
      </c>
      <c r="N571" s="67" t="str">
        <f t="shared" si="25"/>
        <v/>
      </c>
    </row>
    <row r="572" spans="1:14">
      <c r="A572" s="133"/>
      <c r="B572" s="134"/>
      <c r="C572" s="134"/>
      <c r="D572" s="134"/>
      <c r="E572" s="134"/>
      <c r="F572" s="135"/>
      <c r="G572" s="136"/>
      <c r="L572" s="67" t="str">
        <f t="shared" si="24"/>
        <v/>
      </c>
      <c r="M572" s="67" t="str">
        <f t="shared" si="26"/>
        <v/>
      </c>
      <c r="N572" s="67" t="str">
        <f t="shared" si="25"/>
        <v/>
      </c>
    </row>
    <row r="573" spans="1:14">
      <c r="A573" s="133"/>
      <c r="B573" s="134"/>
      <c r="C573" s="134"/>
      <c r="D573" s="134"/>
      <c r="E573" s="134"/>
      <c r="F573" s="135"/>
      <c r="G573" s="136"/>
      <c r="L573" s="67" t="str">
        <f t="shared" si="24"/>
        <v/>
      </c>
      <c r="M573" s="67" t="str">
        <f t="shared" si="26"/>
        <v/>
      </c>
      <c r="N573" s="67" t="str">
        <f t="shared" si="25"/>
        <v/>
      </c>
    </row>
    <row r="574" spans="1:14">
      <c r="A574" s="133"/>
      <c r="B574" s="134"/>
      <c r="C574" s="134"/>
      <c r="D574" s="134"/>
      <c r="E574" s="134"/>
      <c r="F574" s="135"/>
      <c r="G574" s="136"/>
      <c r="L574" s="67" t="str">
        <f t="shared" si="24"/>
        <v/>
      </c>
      <c r="M574" s="67" t="str">
        <f t="shared" si="26"/>
        <v/>
      </c>
      <c r="N574" s="67" t="str">
        <f t="shared" si="25"/>
        <v/>
      </c>
    </row>
    <row r="575" spans="1:14">
      <c r="A575" s="133"/>
      <c r="B575" s="134"/>
      <c r="C575" s="134"/>
      <c r="D575" s="134"/>
      <c r="E575" s="134"/>
      <c r="F575" s="135"/>
      <c r="G575" s="136"/>
      <c r="L575" s="67" t="str">
        <f t="shared" si="24"/>
        <v/>
      </c>
      <c r="M575" s="67" t="str">
        <f t="shared" si="26"/>
        <v/>
      </c>
      <c r="N575" s="67" t="str">
        <f t="shared" si="25"/>
        <v/>
      </c>
    </row>
    <row r="576" spans="1:14">
      <c r="A576" s="133"/>
      <c r="B576" s="134"/>
      <c r="C576" s="134"/>
      <c r="D576" s="134"/>
      <c r="E576" s="134"/>
      <c r="F576" s="135"/>
      <c r="G576" s="136"/>
      <c r="L576" s="67" t="str">
        <f t="shared" si="24"/>
        <v/>
      </c>
      <c r="M576" s="67" t="str">
        <f t="shared" si="26"/>
        <v/>
      </c>
      <c r="N576" s="67" t="str">
        <f t="shared" si="25"/>
        <v/>
      </c>
    </row>
    <row r="577" spans="1:14">
      <c r="A577" s="133"/>
      <c r="B577" s="134"/>
      <c r="C577" s="134"/>
      <c r="D577" s="134"/>
      <c r="E577" s="134"/>
      <c r="F577" s="135"/>
      <c r="G577" s="136"/>
      <c r="L577" s="67" t="str">
        <f t="shared" si="24"/>
        <v/>
      </c>
      <c r="M577" s="67" t="str">
        <f t="shared" si="26"/>
        <v/>
      </c>
      <c r="N577" s="67" t="str">
        <f t="shared" si="25"/>
        <v/>
      </c>
    </row>
    <row r="578" spans="1:14">
      <c r="A578" s="133"/>
      <c r="B578" s="134"/>
      <c r="C578" s="134"/>
      <c r="D578" s="134"/>
      <c r="E578" s="134"/>
      <c r="F578" s="135"/>
      <c r="G578" s="136"/>
      <c r="L578" s="67" t="str">
        <f t="shared" si="24"/>
        <v/>
      </c>
      <c r="M578" s="67" t="str">
        <f t="shared" si="26"/>
        <v/>
      </c>
      <c r="N578" s="67" t="str">
        <f t="shared" si="25"/>
        <v/>
      </c>
    </row>
    <row r="579" spans="1:14">
      <c r="A579" s="133"/>
      <c r="B579" s="134"/>
      <c r="C579" s="134"/>
      <c r="D579" s="134"/>
      <c r="E579" s="134"/>
      <c r="F579" s="135"/>
      <c r="G579" s="136"/>
      <c r="L579" s="67" t="str">
        <f t="shared" ref="L579:L642" si="27">IF(E579="","",EXP(-EXP(-(E579-J$11)/J$10)))</f>
        <v/>
      </c>
      <c r="M579" s="67" t="str">
        <f t="shared" si="26"/>
        <v/>
      </c>
      <c r="N579" s="67" t="str">
        <f t="shared" ref="N579:N642" si="28">IF(L579="","",POWER(F579-M579,2) / M579)</f>
        <v/>
      </c>
    </row>
    <row r="580" spans="1:14">
      <c r="A580" s="133"/>
      <c r="B580" s="134"/>
      <c r="C580" s="134"/>
      <c r="D580" s="134"/>
      <c r="E580" s="134"/>
      <c r="F580" s="135"/>
      <c r="G580" s="136"/>
      <c r="L580" s="67" t="str">
        <f t="shared" si="27"/>
        <v/>
      </c>
      <c r="M580" s="67" t="str">
        <f t="shared" ref="M580:M643" si="29">IF(L580="","",(L580-L579)*J$3)</f>
        <v/>
      </c>
      <c r="N580" s="67" t="str">
        <f t="shared" si="28"/>
        <v/>
      </c>
    </row>
    <row r="581" spans="1:14">
      <c r="A581" s="133"/>
      <c r="B581" s="134"/>
      <c r="C581" s="134"/>
      <c r="D581" s="134"/>
      <c r="E581" s="134"/>
      <c r="F581" s="135"/>
      <c r="G581" s="136"/>
      <c r="L581" s="67" t="str">
        <f t="shared" si="27"/>
        <v/>
      </c>
      <c r="M581" s="67" t="str">
        <f t="shared" si="29"/>
        <v/>
      </c>
      <c r="N581" s="67" t="str">
        <f t="shared" si="28"/>
        <v/>
      </c>
    </row>
    <row r="582" spans="1:14">
      <c r="A582" s="133"/>
      <c r="B582" s="134"/>
      <c r="C582" s="134"/>
      <c r="D582" s="134"/>
      <c r="E582" s="134"/>
      <c r="F582" s="135"/>
      <c r="G582" s="136"/>
      <c r="L582" s="67" t="str">
        <f t="shared" si="27"/>
        <v/>
      </c>
      <c r="M582" s="67" t="str">
        <f t="shared" si="29"/>
        <v/>
      </c>
      <c r="N582" s="67" t="str">
        <f t="shared" si="28"/>
        <v/>
      </c>
    </row>
    <row r="583" spans="1:14">
      <c r="A583" s="133"/>
      <c r="B583" s="134"/>
      <c r="C583" s="134"/>
      <c r="D583" s="134"/>
      <c r="E583" s="134"/>
      <c r="F583" s="135"/>
      <c r="G583" s="136"/>
      <c r="L583" s="67" t="str">
        <f t="shared" si="27"/>
        <v/>
      </c>
      <c r="M583" s="67" t="str">
        <f t="shared" si="29"/>
        <v/>
      </c>
      <c r="N583" s="67" t="str">
        <f t="shared" si="28"/>
        <v/>
      </c>
    </row>
    <row r="584" spans="1:14">
      <c r="A584" s="133"/>
      <c r="B584" s="134"/>
      <c r="C584" s="134"/>
      <c r="D584" s="134"/>
      <c r="E584" s="134"/>
      <c r="F584" s="135"/>
      <c r="G584" s="136"/>
      <c r="L584" s="67" t="str">
        <f t="shared" si="27"/>
        <v/>
      </c>
      <c r="M584" s="67" t="str">
        <f t="shared" si="29"/>
        <v/>
      </c>
      <c r="N584" s="67" t="str">
        <f t="shared" si="28"/>
        <v/>
      </c>
    </row>
    <row r="585" spans="1:14">
      <c r="A585" s="133"/>
      <c r="B585" s="134"/>
      <c r="C585" s="134"/>
      <c r="D585" s="134"/>
      <c r="E585" s="134"/>
      <c r="F585" s="135"/>
      <c r="G585" s="136"/>
      <c r="L585" s="67" t="str">
        <f t="shared" si="27"/>
        <v/>
      </c>
      <c r="M585" s="67" t="str">
        <f t="shared" si="29"/>
        <v/>
      </c>
      <c r="N585" s="67" t="str">
        <f t="shared" si="28"/>
        <v/>
      </c>
    </row>
    <row r="586" spans="1:14">
      <c r="A586" s="133"/>
      <c r="B586" s="134"/>
      <c r="C586" s="134"/>
      <c r="D586" s="134"/>
      <c r="E586" s="134"/>
      <c r="F586" s="135"/>
      <c r="G586" s="136"/>
      <c r="L586" s="67" t="str">
        <f t="shared" si="27"/>
        <v/>
      </c>
      <c r="M586" s="67" t="str">
        <f t="shared" si="29"/>
        <v/>
      </c>
      <c r="N586" s="67" t="str">
        <f t="shared" si="28"/>
        <v/>
      </c>
    </row>
    <row r="587" spans="1:14">
      <c r="A587" s="133"/>
      <c r="B587" s="134"/>
      <c r="C587" s="134"/>
      <c r="D587" s="134"/>
      <c r="E587" s="134"/>
      <c r="F587" s="135"/>
      <c r="G587" s="136"/>
      <c r="L587" s="67" t="str">
        <f t="shared" si="27"/>
        <v/>
      </c>
      <c r="M587" s="67" t="str">
        <f t="shared" si="29"/>
        <v/>
      </c>
      <c r="N587" s="67" t="str">
        <f t="shared" si="28"/>
        <v/>
      </c>
    </row>
    <row r="588" spans="1:14">
      <c r="A588" s="133"/>
      <c r="B588" s="134"/>
      <c r="C588" s="134"/>
      <c r="D588" s="134"/>
      <c r="E588" s="134"/>
      <c r="F588" s="135"/>
      <c r="G588" s="136"/>
      <c r="L588" s="67" t="str">
        <f t="shared" si="27"/>
        <v/>
      </c>
      <c r="M588" s="67" t="str">
        <f t="shared" si="29"/>
        <v/>
      </c>
      <c r="N588" s="67" t="str">
        <f t="shared" si="28"/>
        <v/>
      </c>
    </row>
    <row r="589" spans="1:14">
      <c r="A589" s="133"/>
      <c r="B589" s="134"/>
      <c r="C589" s="134"/>
      <c r="D589" s="134"/>
      <c r="E589" s="134"/>
      <c r="F589" s="135"/>
      <c r="G589" s="136"/>
      <c r="L589" s="67" t="str">
        <f t="shared" si="27"/>
        <v/>
      </c>
      <c r="M589" s="67" t="str">
        <f t="shared" si="29"/>
        <v/>
      </c>
      <c r="N589" s="67" t="str">
        <f t="shared" si="28"/>
        <v/>
      </c>
    </row>
    <row r="590" spans="1:14">
      <c r="A590" s="133"/>
      <c r="B590" s="134"/>
      <c r="C590" s="134"/>
      <c r="D590" s="134"/>
      <c r="E590" s="134"/>
      <c r="F590" s="135"/>
      <c r="G590" s="136"/>
      <c r="L590" s="67" t="str">
        <f t="shared" si="27"/>
        <v/>
      </c>
      <c r="M590" s="67" t="str">
        <f t="shared" si="29"/>
        <v/>
      </c>
      <c r="N590" s="67" t="str">
        <f t="shared" si="28"/>
        <v/>
      </c>
    </row>
    <row r="591" spans="1:14">
      <c r="A591" s="133"/>
      <c r="B591" s="134"/>
      <c r="C591" s="134"/>
      <c r="D591" s="134"/>
      <c r="E591" s="134"/>
      <c r="F591" s="135"/>
      <c r="G591" s="136"/>
      <c r="L591" s="67" t="str">
        <f t="shared" si="27"/>
        <v/>
      </c>
      <c r="M591" s="67" t="str">
        <f t="shared" si="29"/>
        <v/>
      </c>
      <c r="N591" s="67" t="str">
        <f t="shared" si="28"/>
        <v/>
      </c>
    </row>
    <row r="592" spans="1:14">
      <c r="A592" s="133"/>
      <c r="B592" s="134"/>
      <c r="C592" s="134"/>
      <c r="D592" s="134"/>
      <c r="E592" s="134"/>
      <c r="F592" s="135"/>
      <c r="G592" s="136"/>
      <c r="L592" s="67" t="str">
        <f t="shared" si="27"/>
        <v/>
      </c>
      <c r="M592" s="67" t="str">
        <f t="shared" si="29"/>
        <v/>
      </c>
      <c r="N592" s="67" t="str">
        <f t="shared" si="28"/>
        <v/>
      </c>
    </row>
    <row r="593" spans="1:14">
      <c r="A593" s="133"/>
      <c r="B593" s="134"/>
      <c r="C593" s="134"/>
      <c r="D593" s="134"/>
      <c r="E593" s="134"/>
      <c r="F593" s="135"/>
      <c r="G593" s="136"/>
      <c r="L593" s="67" t="str">
        <f t="shared" si="27"/>
        <v/>
      </c>
      <c r="M593" s="67" t="str">
        <f t="shared" si="29"/>
        <v/>
      </c>
      <c r="N593" s="67" t="str">
        <f t="shared" si="28"/>
        <v/>
      </c>
    </row>
    <row r="594" spans="1:14">
      <c r="A594" s="133"/>
      <c r="B594" s="134"/>
      <c r="C594" s="134"/>
      <c r="D594" s="134"/>
      <c r="E594" s="134"/>
      <c r="F594" s="135"/>
      <c r="G594" s="136"/>
      <c r="L594" s="67" t="str">
        <f t="shared" si="27"/>
        <v/>
      </c>
      <c r="M594" s="67" t="str">
        <f t="shared" si="29"/>
        <v/>
      </c>
      <c r="N594" s="67" t="str">
        <f t="shared" si="28"/>
        <v/>
      </c>
    </row>
    <row r="595" spans="1:14">
      <c r="A595" s="133"/>
      <c r="B595" s="134"/>
      <c r="C595" s="134"/>
      <c r="D595" s="134"/>
      <c r="E595" s="134"/>
      <c r="F595" s="135"/>
      <c r="G595" s="136"/>
      <c r="L595" s="67" t="str">
        <f t="shared" si="27"/>
        <v/>
      </c>
      <c r="M595" s="67" t="str">
        <f t="shared" si="29"/>
        <v/>
      </c>
      <c r="N595" s="67" t="str">
        <f t="shared" si="28"/>
        <v/>
      </c>
    </row>
    <row r="596" spans="1:14">
      <c r="A596" s="133"/>
      <c r="B596" s="134"/>
      <c r="C596" s="134"/>
      <c r="D596" s="134"/>
      <c r="E596" s="134"/>
      <c r="F596" s="135"/>
      <c r="G596" s="136"/>
      <c r="L596" s="67" t="str">
        <f t="shared" si="27"/>
        <v/>
      </c>
      <c r="M596" s="67" t="str">
        <f t="shared" si="29"/>
        <v/>
      </c>
      <c r="N596" s="67" t="str">
        <f t="shared" si="28"/>
        <v/>
      </c>
    </row>
    <row r="597" spans="1:14">
      <c r="A597" s="133"/>
      <c r="B597" s="134"/>
      <c r="C597" s="134"/>
      <c r="D597" s="134"/>
      <c r="E597" s="134"/>
      <c r="F597" s="135"/>
      <c r="G597" s="136"/>
      <c r="L597" s="67" t="str">
        <f t="shared" si="27"/>
        <v/>
      </c>
      <c r="M597" s="67" t="str">
        <f t="shared" si="29"/>
        <v/>
      </c>
      <c r="N597" s="67" t="str">
        <f t="shared" si="28"/>
        <v/>
      </c>
    </row>
    <row r="598" spans="1:14">
      <c r="A598" s="133"/>
      <c r="B598" s="134"/>
      <c r="C598" s="134"/>
      <c r="D598" s="134"/>
      <c r="E598" s="134"/>
      <c r="F598" s="135"/>
      <c r="G598" s="136"/>
      <c r="L598" s="67" t="str">
        <f t="shared" si="27"/>
        <v/>
      </c>
      <c r="M598" s="67" t="str">
        <f t="shared" si="29"/>
        <v/>
      </c>
      <c r="N598" s="67" t="str">
        <f t="shared" si="28"/>
        <v/>
      </c>
    </row>
    <row r="599" spans="1:14">
      <c r="A599" s="133"/>
      <c r="B599" s="134"/>
      <c r="C599" s="134"/>
      <c r="D599" s="134"/>
      <c r="E599" s="134"/>
      <c r="F599" s="135"/>
      <c r="G599" s="136"/>
      <c r="L599" s="67" t="str">
        <f t="shared" si="27"/>
        <v/>
      </c>
      <c r="M599" s="67" t="str">
        <f t="shared" si="29"/>
        <v/>
      </c>
      <c r="N599" s="67" t="str">
        <f t="shared" si="28"/>
        <v/>
      </c>
    </row>
    <row r="600" spans="1:14">
      <c r="A600" s="133"/>
      <c r="B600" s="134"/>
      <c r="C600" s="134"/>
      <c r="D600" s="134"/>
      <c r="E600" s="134"/>
      <c r="F600" s="135"/>
      <c r="G600" s="136"/>
      <c r="L600" s="67" t="str">
        <f t="shared" si="27"/>
        <v/>
      </c>
      <c r="M600" s="67" t="str">
        <f t="shared" si="29"/>
        <v/>
      </c>
      <c r="N600" s="67" t="str">
        <f t="shared" si="28"/>
        <v/>
      </c>
    </row>
    <row r="601" spans="1:14">
      <c r="A601" s="133"/>
      <c r="B601" s="134"/>
      <c r="C601" s="134"/>
      <c r="D601" s="134"/>
      <c r="E601" s="134"/>
      <c r="F601" s="135"/>
      <c r="G601" s="136"/>
      <c r="L601" s="67" t="str">
        <f t="shared" si="27"/>
        <v/>
      </c>
      <c r="M601" s="67" t="str">
        <f t="shared" si="29"/>
        <v/>
      </c>
      <c r="N601" s="67" t="str">
        <f t="shared" si="28"/>
        <v/>
      </c>
    </row>
    <row r="602" spans="1:14">
      <c r="A602" s="133"/>
      <c r="B602" s="134"/>
      <c r="C602" s="134"/>
      <c r="D602" s="134"/>
      <c r="E602" s="134"/>
      <c r="F602" s="135"/>
      <c r="G602" s="136"/>
      <c r="L602" s="67" t="str">
        <f t="shared" si="27"/>
        <v/>
      </c>
      <c r="M602" s="67" t="str">
        <f t="shared" si="29"/>
        <v/>
      </c>
      <c r="N602" s="67" t="str">
        <f t="shared" si="28"/>
        <v/>
      </c>
    </row>
    <row r="603" spans="1:14">
      <c r="A603" s="133"/>
      <c r="B603" s="134"/>
      <c r="C603" s="134"/>
      <c r="D603" s="134"/>
      <c r="E603" s="134"/>
      <c r="F603" s="135"/>
      <c r="G603" s="136"/>
      <c r="L603" s="67" t="str">
        <f t="shared" si="27"/>
        <v/>
      </c>
      <c r="M603" s="67" t="str">
        <f t="shared" si="29"/>
        <v/>
      </c>
      <c r="N603" s="67" t="str">
        <f t="shared" si="28"/>
        <v/>
      </c>
    </row>
    <row r="604" spans="1:14">
      <c r="A604" s="133"/>
      <c r="B604" s="134"/>
      <c r="C604" s="134"/>
      <c r="D604" s="134"/>
      <c r="E604" s="134"/>
      <c r="F604" s="135"/>
      <c r="G604" s="136"/>
      <c r="L604" s="67" t="str">
        <f t="shared" si="27"/>
        <v/>
      </c>
      <c r="M604" s="67" t="str">
        <f t="shared" si="29"/>
        <v/>
      </c>
      <c r="N604" s="67" t="str">
        <f t="shared" si="28"/>
        <v/>
      </c>
    </row>
    <row r="605" spans="1:14">
      <c r="A605" s="133"/>
      <c r="B605" s="134"/>
      <c r="C605" s="134"/>
      <c r="D605" s="134"/>
      <c r="E605" s="134"/>
      <c r="F605" s="135"/>
      <c r="G605" s="136"/>
      <c r="L605" s="67" t="str">
        <f t="shared" si="27"/>
        <v/>
      </c>
      <c r="M605" s="67" t="str">
        <f t="shared" si="29"/>
        <v/>
      </c>
      <c r="N605" s="67" t="str">
        <f t="shared" si="28"/>
        <v/>
      </c>
    </row>
    <row r="606" spans="1:14">
      <c r="A606" s="133"/>
      <c r="B606" s="134"/>
      <c r="C606" s="134"/>
      <c r="D606" s="134"/>
      <c r="E606" s="134"/>
      <c r="F606" s="135"/>
      <c r="G606" s="136"/>
      <c r="L606" s="67" t="str">
        <f t="shared" si="27"/>
        <v/>
      </c>
      <c r="M606" s="67" t="str">
        <f t="shared" si="29"/>
        <v/>
      </c>
      <c r="N606" s="67" t="str">
        <f t="shared" si="28"/>
        <v/>
      </c>
    </row>
    <row r="607" spans="1:14">
      <c r="A607" s="133"/>
      <c r="B607" s="134"/>
      <c r="C607" s="134"/>
      <c r="D607" s="134"/>
      <c r="E607" s="134"/>
      <c r="F607" s="135"/>
      <c r="G607" s="136"/>
      <c r="L607" s="67" t="str">
        <f t="shared" si="27"/>
        <v/>
      </c>
      <c r="M607" s="67" t="str">
        <f t="shared" si="29"/>
        <v/>
      </c>
      <c r="N607" s="67" t="str">
        <f t="shared" si="28"/>
        <v/>
      </c>
    </row>
    <row r="608" spans="1:14">
      <c r="A608" s="133"/>
      <c r="B608" s="134"/>
      <c r="C608" s="134"/>
      <c r="D608" s="134"/>
      <c r="E608" s="134"/>
      <c r="F608" s="135"/>
      <c r="G608" s="136"/>
      <c r="L608" s="67" t="str">
        <f t="shared" si="27"/>
        <v/>
      </c>
      <c r="M608" s="67" t="str">
        <f t="shared" si="29"/>
        <v/>
      </c>
      <c r="N608" s="67" t="str">
        <f t="shared" si="28"/>
        <v/>
      </c>
    </row>
    <row r="609" spans="1:14">
      <c r="A609" s="133"/>
      <c r="B609" s="134"/>
      <c r="C609" s="134"/>
      <c r="D609" s="134"/>
      <c r="E609" s="134"/>
      <c r="F609" s="135"/>
      <c r="G609" s="136"/>
      <c r="L609" s="67" t="str">
        <f t="shared" si="27"/>
        <v/>
      </c>
      <c r="M609" s="67" t="str">
        <f t="shared" si="29"/>
        <v/>
      </c>
      <c r="N609" s="67" t="str">
        <f t="shared" si="28"/>
        <v/>
      </c>
    </row>
    <row r="610" spans="1:14">
      <c r="A610" s="133"/>
      <c r="B610" s="134"/>
      <c r="C610" s="134"/>
      <c r="D610" s="134"/>
      <c r="E610" s="134"/>
      <c r="F610" s="135"/>
      <c r="G610" s="136"/>
      <c r="L610" s="67" t="str">
        <f t="shared" si="27"/>
        <v/>
      </c>
      <c r="M610" s="67" t="str">
        <f t="shared" si="29"/>
        <v/>
      </c>
      <c r="N610" s="67" t="str">
        <f t="shared" si="28"/>
        <v/>
      </c>
    </row>
    <row r="611" spans="1:14">
      <c r="A611" s="133"/>
      <c r="B611" s="134"/>
      <c r="C611" s="134"/>
      <c r="D611" s="134"/>
      <c r="E611" s="134"/>
      <c r="F611" s="135"/>
      <c r="G611" s="136"/>
      <c r="L611" s="67" t="str">
        <f t="shared" si="27"/>
        <v/>
      </c>
      <c r="M611" s="67" t="str">
        <f t="shared" si="29"/>
        <v/>
      </c>
      <c r="N611" s="67" t="str">
        <f t="shared" si="28"/>
        <v/>
      </c>
    </row>
    <row r="612" spans="1:14">
      <c r="A612" s="133"/>
      <c r="B612" s="134"/>
      <c r="C612" s="134"/>
      <c r="D612" s="134"/>
      <c r="E612" s="134"/>
      <c r="F612" s="135"/>
      <c r="G612" s="136"/>
      <c r="L612" s="67" t="str">
        <f t="shared" si="27"/>
        <v/>
      </c>
      <c r="M612" s="67" t="str">
        <f t="shared" si="29"/>
        <v/>
      </c>
      <c r="N612" s="67" t="str">
        <f t="shared" si="28"/>
        <v/>
      </c>
    </row>
    <row r="613" spans="1:14">
      <c r="A613" s="133"/>
      <c r="B613" s="134"/>
      <c r="C613" s="134"/>
      <c r="D613" s="134"/>
      <c r="E613" s="134"/>
      <c r="F613" s="135"/>
      <c r="G613" s="136"/>
      <c r="L613" s="67" t="str">
        <f t="shared" si="27"/>
        <v/>
      </c>
      <c r="M613" s="67" t="str">
        <f t="shared" si="29"/>
        <v/>
      </c>
      <c r="N613" s="67" t="str">
        <f t="shared" si="28"/>
        <v/>
      </c>
    </row>
    <row r="614" spans="1:14">
      <c r="A614" s="133"/>
      <c r="B614" s="134"/>
      <c r="C614" s="134"/>
      <c r="D614" s="134"/>
      <c r="E614" s="134"/>
      <c r="F614" s="135"/>
      <c r="G614" s="136"/>
      <c r="L614" s="67" t="str">
        <f t="shared" si="27"/>
        <v/>
      </c>
      <c r="M614" s="67" t="str">
        <f t="shared" si="29"/>
        <v/>
      </c>
      <c r="N614" s="67" t="str">
        <f t="shared" si="28"/>
        <v/>
      </c>
    </row>
    <row r="615" spans="1:14">
      <c r="A615" s="133"/>
      <c r="B615" s="134"/>
      <c r="C615" s="134"/>
      <c r="D615" s="134"/>
      <c r="E615" s="134"/>
      <c r="F615" s="135"/>
      <c r="G615" s="136"/>
      <c r="L615" s="67" t="str">
        <f t="shared" si="27"/>
        <v/>
      </c>
      <c r="M615" s="67" t="str">
        <f t="shared" si="29"/>
        <v/>
      </c>
      <c r="N615" s="67" t="str">
        <f t="shared" si="28"/>
        <v/>
      </c>
    </row>
    <row r="616" spans="1:14">
      <c r="A616" s="133"/>
      <c r="B616" s="134"/>
      <c r="C616" s="134"/>
      <c r="D616" s="134"/>
      <c r="E616" s="134"/>
      <c r="F616" s="135"/>
      <c r="G616" s="136"/>
      <c r="L616" s="67" t="str">
        <f t="shared" si="27"/>
        <v/>
      </c>
      <c r="M616" s="67" t="str">
        <f t="shared" si="29"/>
        <v/>
      </c>
      <c r="N616" s="67" t="str">
        <f t="shared" si="28"/>
        <v/>
      </c>
    </row>
    <row r="617" spans="1:14">
      <c r="A617" s="133"/>
      <c r="B617" s="134"/>
      <c r="C617" s="134"/>
      <c r="D617" s="134"/>
      <c r="E617" s="134"/>
      <c r="F617" s="135"/>
      <c r="G617" s="136"/>
      <c r="L617" s="67" t="str">
        <f t="shared" si="27"/>
        <v/>
      </c>
      <c r="M617" s="67" t="str">
        <f t="shared" si="29"/>
        <v/>
      </c>
      <c r="N617" s="67" t="str">
        <f t="shared" si="28"/>
        <v/>
      </c>
    </row>
    <row r="618" spans="1:14">
      <c r="A618" s="133"/>
      <c r="B618" s="134"/>
      <c r="C618" s="134"/>
      <c r="D618" s="134"/>
      <c r="E618" s="134"/>
      <c r="F618" s="135"/>
      <c r="G618" s="136"/>
      <c r="L618" s="67" t="str">
        <f t="shared" si="27"/>
        <v/>
      </c>
      <c r="M618" s="67" t="str">
        <f t="shared" si="29"/>
        <v/>
      </c>
      <c r="N618" s="67" t="str">
        <f t="shared" si="28"/>
        <v/>
      </c>
    </row>
    <row r="619" spans="1:14">
      <c r="A619" s="133"/>
      <c r="B619" s="134"/>
      <c r="C619" s="134"/>
      <c r="D619" s="134"/>
      <c r="E619" s="134"/>
      <c r="F619" s="135"/>
      <c r="G619" s="136"/>
      <c r="L619" s="67" t="str">
        <f t="shared" si="27"/>
        <v/>
      </c>
      <c r="M619" s="67" t="str">
        <f t="shared" si="29"/>
        <v/>
      </c>
      <c r="N619" s="67" t="str">
        <f t="shared" si="28"/>
        <v/>
      </c>
    </row>
    <row r="620" spans="1:14">
      <c r="A620" s="133"/>
      <c r="B620" s="134"/>
      <c r="C620" s="134"/>
      <c r="D620" s="134"/>
      <c r="E620" s="134"/>
      <c r="F620" s="135"/>
      <c r="G620" s="136"/>
      <c r="L620" s="67" t="str">
        <f t="shared" si="27"/>
        <v/>
      </c>
      <c r="M620" s="67" t="str">
        <f t="shared" si="29"/>
        <v/>
      </c>
      <c r="N620" s="67" t="str">
        <f t="shared" si="28"/>
        <v/>
      </c>
    </row>
    <row r="621" spans="1:14">
      <c r="A621" s="133"/>
      <c r="B621" s="134"/>
      <c r="C621" s="134"/>
      <c r="D621" s="134"/>
      <c r="E621" s="134"/>
      <c r="F621" s="135"/>
      <c r="G621" s="136"/>
      <c r="L621" s="67" t="str">
        <f t="shared" si="27"/>
        <v/>
      </c>
      <c r="M621" s="67" t="str">
        <f t="shared" si="29"/>
        <v/>
      </c>
      <c r="N621" s="67" t="str">
        <f t="shared" si="28"/>
        <v/>
      </c>
    </row>
    <row r="622" spans="1:14">
      <c r="A622" s="133"/>
      <c r="B622" s="134"/>
      <c r="C622" s="134"/>
      <c r="D622" s="134"/>
      <c r="E622" s="134"/>
      <c r="F622" s="135"/>
      <c r="G622" s="136"/>
      <c r="L622" s="67" t="str">
        <f t="shared" si="27"/>
        <v/>
      </c>
      <c r="M622" s="67" t="str">
        <f t="shared" si="29"/>
        <v/>
      </c>
      <c r="N622" s="67" t="str">
        <f t="shared" si="28"/>
        <v/>
      </c>
    </row>
    <row r="623" spans="1:14">
      <c r="A623" s="133"/>
      <c r="B623" s="134"/>
      <c r="C623" s="134"/>
      <c r="D623" s="134"/>
      <c r="E623" s="134"/>
      <c r="F623" s="135"/>
      <c r="G623" s="136"/>
      <c r="L623" s="67" t="str">
        <f t="shared" si="27"/>
        <v/>
      </c>
      <c r="M623" s="67" t="str">
        <f t="shared" si="29"/>
        <v/>
      </c>
      <c r="N623" s="67" t="str">
        <f t="shared" si="28"/>
        <v/>
      </c>
    </row>
    <row r="624" spans="1:14">
      <c r="A624" s="133"/>
      <c r="B624" s="134"/>
      <c r="C624" s="134"/>
      <c r="D624" s="134"/>
      <c r="E624" s="134"/>
      <c r="F624" s="135"/>
      <c r="G624" s="136"/>
      <c r="L624" s="67" t="str">
        <f t="shared" si="27"/>
        <v/>
      </c>
      <c r="M624" s="67" t="str">
        <f t="shared" si="29"/>
        <v/>
      </c>
      <c r="N624" s="67" t="str">
        <f t="shared" si="28"/>
        <v/>
      </c>
    </row>
    <row r="625" spans="1:14">
      <c r="A625" s="133"/>
      <c r="B625" s="134"/>
      <c r="C625" s="134"/>
      <c r="D625" s="134"/>
      <c r="E625" s="134"/>
      <c r="F625" s="135"/>
      <c r="G625" s="136"/>
      <c r="L625" s="67" t="str">
        <f t="shared" si="27"/>
        <v/>
      </c>
      <c r="M625" s="67" t="str">
        <f t="shared" si="29"/>
        <v/>
      </c>
      <c r="N625" s="67" t="str">
        <f t="shared" si="28"/>
        <v/>
      </c>
    </row>
    <row r="626" spans="1:14">
      <c r="A626" s="133"/>
      <c r="B626" s="134"/>
      <c r="C626" s="134"/>
      <c r="D626" s="134"/>
      <c r="E626" s="134"/>
      <c r="F626" s="135"/>
      <c r="G626" s="136"/>
      <c r="L626" s="67" t="str">
        <f t="shared" si="27"/>
        <v/>
      </c>
      <c r="M626" s="67" t="str">
        <f t="shared" si="29"/>
        <v/>
      </c>
      <c r="N626" s="67" t="str">
        <f t="shared" si="28"/>
        <v/>
      </c>
    </row>
    <row r="627" spans="1:14">
      <c r="A627" s="133"/>
      <c r="B627" s="134"/>
      <c r="C627" s="134"/>
      <c r="D627" s="134"/>
      <c r="E627" s="134"/>
      <c r="F627" s="135"/>
      <c r="G627" s="136"/>
      <c r="L627" s="67" t="str">
        <f t="shared" si="27"/>
        <v/>
      </c>
      <c r="M627" s="67" t="str">
        <f t="shared" si="29"/>
        <v/>
      </c>
      <c r="N627" s="67" t="str">
        <f t="shared" si="28"/>
        <v/>
      </c>
    </row>
    <row r="628" spans="1:14">
      <c r="A628" s="133"/>
      <c r="B628" s="134"/>
      <c r="C628" s="134"/>
      <c r="D628" s="134"/>
      <c r="E628" s="134"/>
      <c r="F628" s="135"/>
      <c r="G628" s="136"/>
      <c r="L628" s="67" t="str">
        <f t="shared" si="27"/>
        <v/>
      </c>
      <c r="M628" s="67" t="str">
        <f t="shared" si="29"/>
        <v/>
      </c>
      <c r="N628" s="67" t="str">
        <f t="shared" si="28"/>
        <v/>
      </c>
    </row>
    <row r="629" spans="1:14">
      <c r="A629" s="133"/>
      <c r="B629" s="134"/>
      <c r="C629" s="134"/>
      <c r="D629" s="134"/>
      <c r="E629" s="134"/>
      <c r="F629" s="135"/>
      <c r="G629" s="136"/>
      <c r="L629" s="67" t="str">
        <f t="shared" si="27"/>
        <v/>
      </c>
      <c r="M629" s="67" t="str">
        <f t="shared" si="29"/>
        <v/>
      </c>
      <c r="N629" s="67" t="str">
        <f t="shared" si="28"/>
        <v/>
      </c>
    </row>
    <row r="630" spans="1:14">
      <c r="A630" s="133"/>
      <c r="B630" s="134"/>
      <c r="C630" s="134"/>
      <c r="D630" s="134"/>
      <c r="E630" s="134"/>
      <c r="F630" s="135"/>
      <c r="G630" s="136"/>
      <c r="L630" s="67" t="str">
        <f t="shared" si="27"/>
        <v/>
      </c>
      <c r="M630" s="67" t="str">
        <f t="shared" si="29"/>
        <v/>
      </c>
      <c r="N630" s="67" t="str">
        <f t="shared" si="28"/>
        <v/>
      </c>
    </row>
    <row r="631" spans="1:14">
      <c r="A631" s="133"/>
      <c r="B631" s="134"/>
      <c r="C631" s="134"/>
      <c r="D631" s="134"/>
      <c r="E631" s="134"/>
      <c r="F631" s="135"/>
      <c r="G631" s="136"/>
      <c r="L631" s="67" t="str">
        <f t="shared" si="27"/>
        <v/>
      </c>
      <c r="M631" s="67" t="str">
        <f t="shared" si="29"/>
        <v/>
      </c>
      <c r="N631" s="67" t="str">
        <f t="shared" si="28"/>
        <v/>
      </c>
    </row>
    <row r="632" spans="1:14">
      <c r="A632" s="133"/>
      <c r="B632" s="134"/>
      <c r="C632" s="134"/>
      <c r="D632" s="134"/>
      <c r="E632" s="134"/>
      <c r="F632" s="135"/>
      <c r="G632" s="136"/>
      <c r="L632" s="67" t="str">
        <f t="shared" si="27"/>
        <v/>
      </c>
      <c r="M632" s="67" t="str">
        <f t="shared" si="29"/>
        <v/>
      </c>
      <c r="N632" s="67" t="str">
        <f t="shared" si="28"/>
        <v/>
      </c>
    </row>
    <row r="633" spans="1:14">
      <c r="A633" s="133"/>
      <c r="B633" s="134"/>
      <c r="C633" s="134"/>
      <c r="D633" s="134"/>
      <c r="E633" s="134"/>
      <c r="F633" s="135"/>
      <c r="G633" s="136"/>
      <c r="L633" s="67" t="str">
        <f t="shared" si="27"/>
        <v/>
      </c>
      <c r="M633" s="67" t="str">
        <f t="shared" si="29"/>
        <v/>
      </c>
      <c r="N633" s="67" t="str">
        <f t="shared" si="28"/>
        <v/>
      </c>
    </row>
    <row r="634" spans="1:14">
      <c r="A634" s="133"/>
      <c r="B634" s="134"/>
      <c r="C634" s="134"/>
      <c r="D634" s="134"/>
      <c r="E634" s="134"/>
      <c r="F634" s="135"/>
      <c r="G634" s="136"/>
      <c r="L634" s="67" t="str">
        <f t="shared" si="27"/>
        <v/>
      </c>
      <c r="M634" s="67" t="str">
        <f t="shared" si="29"/>
        <v/>
      </c>
      <c r="N634" s="67" t="str">
        <f t="shared" si="28"/>
        <v/>
      </c>
    </row>
    <row r="635" spans="1:14">
      <c r="A635" s="133"/>
      <c r="B635" s="134"/>
      <c r="C635" s="134"/>
      <c r="D635" s="134"/>
      <c r="E635" s="134"/>
      <c r="F635" s="135"/>
      <c r="G635" s="136"/>
      <c r="L635" s="67" t="str">
        <f t="shared" si="27"/>
        <v/>
      </c>
      <c r="M635" s="67" t="str">
        <f t="shared" si="29"/>
        <v/>
      </c>
      <c r="N635" s="67" t="str">
        <f t="shared" si="28"/>
        <v/>
      </c>
    </row>
    <row r="636" spans="1:14">
      <c r="A636" s="133"/>
      <c r="B636" s="134"/>
      <c r="C636" s="134"/>
      <c r="D636" s="134"/>
      <c r="E636" s="134"/>
      <c r="F636" s="135"/>
      <c r="G636" s="136"/>
      <c r="L636" s="67" t="str">
        <f t="shared" si="27"/>
        <v/>
      </c>
      <c r="M636" s="67" t="str">
        <f t="shared" si="29"/>
        <v/>
      </c>
      <c r="N636" s="67" t="str">
        <f t="shared" si="28"/>
        <v/>
      </c>
    </row>
    <row r="637" spans="1:14">
      <c r="A637" s="133"/>
      <c r="B637" s="134"/>
      <c r="C637" s="134"/>
      <c r="D637" s="134"/>
      <c r="E637" s="134"/>
      <c r="F637" s="135"/>
      <c r="G637" s="136"/>
      <c r="L637" s="67" t="str">
        <f t="shared" si="27"/>
        <v/>
      </c>
      <c r="M637" s="67" t="str">
        <f t="shared" si="29"/>
        <v/>
      </c>
      <c r="N637" s="67" t="str">
        <f t="shared" si="28"/>
        <v/>
      </c>
    </row>
    <row r="638" spans="1:14">
      <c r="A638" s="133"/>
      <c r="B638" s="134"/>
      <c r="C638" s="134"/>
      <c r="D638" s="134"/>
      <c r="E638" s="134"/>
      <c r="F638" s="135"/>
      <c r="G638" s="136"/>
      <c r="L638" s="67" t="str">
        <f t="shared" si="27"/>
        <v/>
      </c>
      <c r="M638" s="67" t="str">
        <f t="shared" si="29"/>
        <v/>
      </c>
      <c r="N638" s="67" t="str">
        <f t="shared" si="28"/>
        <v/>
      </c>
    </row>
    <row r="639" spans="1:14">
      <c r="A639" s="133"/>
      <c r="B639" s="134"/>
      <c r="C639" s="134"/>
      <c r="D639" s="134"/>
      <c r="E639" s="134"/>
      <c r="F639" s="135"/>
      <c r="G639" s="136"/>
      <c r="L639" s="67" t="str">
        <f t="shared" si="27"/>
        <v/>
      </c>
      <c r="M639" s="67" t="str">
        <f t="shared" si="29"/>
        <v/>
      </c>
      <c r="N639" s="67" t="str">
        <f t="shared" si="28"/>
        <v/>
      </c>
    </row>
    <row r="640" spans="1:14">
      <c r="A640" s="133"/>
      <c r="B640" s="134"/>
      <c r="C640" s="134"/>
      <c r="D640" s="134"/>
      <c r="E640" s="134"/>
      <c r="F640" s="135"/>
      <c r="G640" s="136"/>
      <c r="L640" s="67" t="str">
        <f t="shared" si="27"/>
        <v/>
      </c>
      <c r="M640" s="67" t="str">
        <f t="shared" si="29"/>
        <v/>
      </c>
      <c r="N640" s="67" t="str">
        <f t="shared" si="28"/>
        <v/>
      </c>
    </row>
    <row r="641" spans="1:14">
      <c r="A641" s="133"/>
      <c r="B641" s="134"/>
      <c r="C641" s="134"/>
      <c r="D641" s="134"/>
      <c r="E641" s="134"/>
      <c r="F641" s="135"/>
      <c r="G641" s="136"/>
      <c r="L641" s="67" t="str">
        <f t="shared" si="27"/>
        <v/>
      </c>
      <c r="M641" s="67" t="str">
        <f t="shared" si="29"/>
        <v/>
      </c>
      <c r="N641" s="67" t="str">
        <f t="shared" si="28"/>
        <v/>
      </c>
    </row>
    <row r="642" spans="1:14">
      <c r="A642" s="133"/>
      <c r="B642" s="134"/>
      <c r="C642" s="134"/>
      <c r="D642" s="134"/>
      <c r="E642" s="134"/>
      <c r="F642" s="135"/>
      <c r="G642" s="136"/>
      <c r="L642" s="67" t="str">
        <f t="shared" si="27"/>
        <v/>
      </c>
      <c r="M642" s="67" t="str">
        <f t="shared" si="29"/>
        <v/>
      </c>
      <c r="N642" s="67" t="str">
        <f t="shared" si="28"/>
        <v/>
      </c>
    </row>
    <row r="643" spans="1:14">
      <c r="A643" s="133"/>
      <c r="B643" s="134"/>
      <c r="C643" s="134"/>
      <c r="D643" s="134"/>
      <c r="E643" s="134"/>
      <c r="F643" s="135"/>
      <c r="G643" s="136"/>
      <c r="L643" s="67" t="str">
        <f t="shared" ref="L643:L706" si="30">IF(E643="","",EXP(-EXP(-(E643-J$11)/J$10)))</f>
        <v/>
      </c>
      <c r="M643" s="67" t="str">
        <f t="shared" si="29"/>
        <v/>
      </c>
      <c r="N643" s="67" t="str">
        <f t="shared" ref="N643:N706" si="31">IF(L643="","",POWER(F643-M643,2) / M643)</f>
        <v/>
      </c>
    </row>
    <row r="644" spans="1:14">
      <c r="A644" s="133"/>
      <c r="B644" s="134"/>
      <c r="C644" s="134"/>
      <c r="D644" s="134"/>
      <c r="E644" s="134"/>
      <c r="F644" s="135"/>
      <c r="G644" s="136"/>
      <c r="L644" s="67" t="str">
        <f t="shared" si="30"/>
        <v/>
      </c>
      <c r="M644" s="67" t="str">
        <f t="shared" ref="M644:M707" si="32">IF(L644="","",(L644-L643)*J$3)</f>
        <v/>
      </c>
      <c r="N644" s="67" t="str">
        <f t="shared" si="31"/>
        <v/>
      </c>
    </row>
    <row r="645" spans="1:14">
      <c r="A645" s="133"/>
      <c r="B645" s="134"/>
      <c r="C645" s="134"/>
      <c r="D645" s="134"/>
      <c r="E645" s="134"/>
      <c r="F645" s="135"/>
      <c r="G645" s="136"/>
      <c r="L645" s="67" t="str">
        <f t="shared" si="30"/>
        <v/>
      </c>
      <c r="M645" s="67" t="str">
        <f t="shared" si="32"/>
        <v/>
      </c>
      <c r="N645" s="67" t="str">
        <f t="shared" si="31"/>
        <v/>
      </c>
    </row>
    <row r="646" spans="1:14">
      <c r="A646" s="133"/>
      <c r="B646" s="134"/>
      <c r="C646" s="134"/>
      <c r="D646" s="134"/>
      <c r="E646" s="134"/>
      <c r="F646" s="135"/>
      <c r="G646" s="136"/>
      <c r="L646" s="67" t="str">
        <f t="shared" si="30"/>
        <v/>
      </c>
      <c r="M646" s="67" t="str">
        <f t="shared" si="32"/>
        <v/>
      </c>
      <c r="N646" s="67" t="str">
        <f t="shared" si="31"/>
        <v/>
      </c>
    </row>
    <row r="647" spans="1:14">
      <c r="A647" s="133"/>
      <c r="B647" s="134"/>
      <c r="C647" s="134"/>
      <c r="D647" s="134"/>
      <c r="E647" s="134"/>
      <c r="F647" s="135"/>
      <c r="G647" s="136"/>
      <c r="L647" s="67" t="str">
        <f t="shared" si="30"/>
        <v/>
      </c>
      <c r="M647" s="67" t="str">
        <f t="shared" si="32"/>
        <v/>
      </c>
      <c r="N647" s="67" t="str">
        <f t="shared" si="31"/>
        <v/>
      </c>
    </row>
    <row r="648" spans="1:14">
      <c r="A648" s="133"/>
      <c r="B648" s="134"/>
      <c r="C648" s="134"/>
      <c r="D648" s="134"/>
      <c r="E648" s="134"/>
      <c r="F648" s="135"/>
      <c r="G648" s="136"/>
      <c r="L648" s="67" t="str">
        <f t="shared" si="30"/>
        <v/>
      </c>
      <c r="M648" s="67" t="str">
        <f t="shared" si="32"/>
        <v/>
      </c>
      <c r="N648" s="67" t="str">
        <f t="shared" si="31"/>
        <v/>
      </c>
    </row>
    <row r="649" spans="1:14">
      <c r="A649" s="133"/>
      <c r="B649" s="134"/>
      <c r="C649" s="134"/>
      <c r="D649" s="134"/>
      <c r="E649" s="134"/>
      <c r="F649" s="135"/>
      <c r="G649" s="136"/>
      <c r="L649" s="67" t="str">
        <f t="shared" si="30"/>
        <v/>
      </c>
      <c r="M649" s="67" t="str">
        <f t="shared" si="32"/>
        <v/>
      </c>
      <c r="N649" s="67" t="str">
        <f t="shared" si="31"/>
        <v/>
      </c>
    </row>
    <row r="650" spans="1:14">
      <c r="A650" s="133"/>
      <c r="B650" s="134"/>
      <c r="C650" s="134"/>
      <c r="D650" s="134"/>
      <c r="E650" s="134"/>
      <c r="F650" s="135"/>
      <c r="G650" s="136"/>
      <c r="L650" s="67" t="str">
        <f t="shared" si="30"/>
        <v/>
      </c>
      <c r="M650" s="67" t="str">
        <f t="shared" si="32"/>
        <v/>
      </c>
      <c r="N650" s="67" t="str">
        <f t="shared" si="31"/>
        <v/>
      </c>
    </row>
    <row r="651" spans="1:14">
      <c r="A651" s="133"/>
      <c r="B651" s="134"/>
      <c r="C651" s="134"/>
      <c r="D651" s="134"/>
      <c r="E651" s="134"/>
      <c r="F651" s="135"/>
      <c r="G651" s="136"/>
      <c r="L651" s="67" t="str">
        <f t="shared" si="30"/>
        <v/>
      </c>
      <c r="M651" s="67" t="str">
        <f t="shared" si="32"/>
        <v/>
      </c>
      <c r="N651" s="67" t="str">
        <f t="shared" si="31"/>
        <v/>
      </c>
    </row>
    <row r="652" spans="1:14">
      <c r="A652" s="133"/>
      <c r="B652" s="134"/>
      <c r="C652" s="134"/>
      <c r="D652" s="134"/>
      <c r="E652" s="134"/>
      <c r="F652" s="135"/>
      <c r="G652" s="136"/>
      <c r="L652" s="67" t="str">
        <f t="shared" si="30"/>
        <v/>
      </c>
      <c r="M652" s="67" t="str">
        <f t="shared" si="32"/>
        <v/>
      </c>
      <c r="N652" s="67" t="str">
        <f t="shared" si="31"/>
        <v/>
      </c>
    </row>
    <row r="653" spans="1:14">
      <c r="A653" s="133"/>
      <c r="B653" s="134"/>
      <c r="C653" s="134"/>
      <c r="D653" s="134"/>
      <c r="E653" s="134"/>
      <c r="F653" s="135"/>
      <c r="G653" s="136"/>
      <c r="L653" s="67" t="str">
        <f t="shared" si="30"/>
        <v/>
      </c>
      <c r="M653" s="67" t="str">
        <f t="shared" si="32"/>
        <v/>
      </c>
      <c r="N653" s="67" t="str">
        <f t="shared" si="31"/>
        <v/>
      </c>
    </row>
    <row r="654" spans="1:14">
      <c r="A654" s="133"/>
      <c r="B654" s="134"/>
      <c r="C654" s="134"/>
      <c r="D654" s="134"/>
      <c r="E654" s="134"/>
      <c r="F654" s="135"/>
      <c r="G654" s="136"/>
      <c r="L654" s="67" t="str">
        <f t="shared" si="30"/>
        <v/>
      </c>
      <c r="M654" s="67" t="str">
        <f t="shared" si="32"/>
        <v/>
      </c>
      <c r="N654" s="67" t="str">
        <f t="shared" si="31"/>
        <v/>
      </c>
    </row>
    <row r="655" spans="1:14">
      <c r="A655" s="133"/>
      <c r="B655" s="134"/>
      <c r="C655" s="134"/>
      <c r="D655" s="134"/>
      <c r="E655" s="134"/>
      <c r="F655" s="135"/>
      <c r="G655" s="136"/>
      <c r="L655" s="67" t="str">
        <f t="shared" si="30"/>
        <v/>
      </c>
      <c r="M655" s="67" t="str">
        <f t="shared" si="32"/>
        <v/>
      </c>
      <c r="N655" s="67" t="str">
        <f t="shared" si="31"/>
        <v/>
      </c>
    </row>
    <row r="656" spans="1:14">
      <c r="A656" s="133"/>
      <c r="B656" s="134"/>
      <c r="C656" s="134"/>
      <c r="D656" s="134"/>
      <c r="E656" s="134"/>
      <c r="F656" s="135"/>
      <c r="G656" s="136"/>
      <c r="L656" s="67" t="str">
        <f t="shared" si="30"/>
        <v/>
      </c>
      <c r="M656" s="67" t="str">
        <f t="shared" si="32"/>
        <v/>
      </c>
      <c r="N656" s="67" t="str">
        <f t="shared" si="31"/>
        <v/>
      </c>
    </row>
    <row r="657" spans="1:14">
      <c r="A657" s="133"/>
      <c r="B657" s="134"/>
      <c r="C657" s="134"/>
      <c r="D657" s="134"/>
      <c r="E657" s="134"/>
      <c r="F657" s="135"/>
      <c r="G657" s="136"/>
      <c r="L657" s="67" t="str">
        <f t="shared" si="30"/>
        <v/>
      </c>
      <c r="M657" s="67" t="str">
        <f t="shared" si="32"/>
        <v/>
      </c>
      <c r="N657" s="67" t="str">
        <f t="shared" si="31"/>
        <v/>
      </c>
    </row>
    <row r="658" spans="1:14">
      <c r="A658" s="133"/>
      <c r="B658" s="134"/>
      <c r="C658" s="134"/>
      <c r="D658" s="134"/>
      <c r="E658" s="134"/>
      <c r="F658" s="135"/>
      <c r="G658" s="136"/>
      <c r="L658" s="67" t="str">
        <f t="shared" si="30"/>
        <v/>
      </c>
      <c r="M658" s="67" t="str">
        <f t="shared" si="32"/>
        <v/>
      </c>
      <c r="N658" s="67" t="str">
        <f t="shared" si="31"/>
        <v/>
      </c>
    </row>
    <row r="659" spans="1:14">
      <c r="A659" s="133"/>
      <c r="B659" s="134"/>
      <c r="C659" s="134"/>
      <c r="D659" s="134"/>
      <c r="E659" s="134"/>
      <c r="F659" s="135"/>
      <c r="G659" s="136"/>
      <c r="L659" s="67" t="str">
        <f t="shared" si="30"/>
        <v/>
      </c>
      <c r="M659" s="67" t="str">
        <f t="shared" si="32"/>
        <v/>
      </c>
      <c r="N659" s="67" t="str">
        <f t="shared" si="31"/>
        <v/>
      </c>
    </row>
    <row r="660" spans="1:14">
      <c r="A660" s="133"/>
      <c r="B660" s="134"/>
      <c r="C660" s="134"/>
      <c r="D660" s="134"/>
      <c r="E660" s="134"/>
      <c r="F660" s="135"/>
      <c r="G660" s="136"/>
      <c r="L660" s="67" t="str">
        <f t="shared" si="30"/>
        <v/>
      </c>
      <c r="M660" s="67" t="str">
        <f t="shared" si="32"/>
        <v/>
      </c>
      <c r="N660" s="67" t="str">
        <f t="shared" si="31"/>
        <v/>
      </c>
    </row>
    <row r="661" spans="1:14">
      <c r="A661" s="133"/>
      <c r="B661" s="134"/>
      <c r="C661" s="134"/>
      <c r="D661" s="134"/>
      <c r="E661" s="134"/>
      <c r="F661" s="135"/>
      <c r="G661" s="136"/>
      <c r="L661" s="67" t="str">
        <f t="shared" si="30"/>
        <v/>
      </c>
      <c r="M661" s="67" t="str">
        <f t="shared" si="32"/>
        <v/>
      </c>
      <c r="N661" s="67" t="str">
        <f t="shared" si="31"/>
        <v/>
      </c>
    </row>
    <row r="662" spans="1:14">
      <c r="A662" s="133"/>
      <c r="B662" s="134"/>
      <c r="C662" s="134"/>
      <c r="D662" s="134"/>
      <c r="E662" s="134"/>
      <c r="F662" s="135"/>
      <c r="G662" s="136"/>
      <c r="L662" s="67" t="str">
        <f t="shared" si="30"/>
        <v/>
      </c>
      <c r="M662" s="67" t="str">
        <f t="shared" si="32"/>
        <v/>
      </c>
      <c r="N662" s="67" t="str">
        <f t="shared" si="31"/>
        <v/>
      </c>
    </row>
    <row r="663" spans="1:14">
      <c r="A663" s="133"/>
      <c r="B663" s="134"/>
      <c r="C663" s="134"/>
      <c r="D663" s="134"/>
      <c r="E663" s="134"/>
      <c r="F663" s="135"/>
      <c r="G663" s="136"/>
      <c r="L663" s="67" t="str">
        <f t="shared" si="30"/>
        <v/>
      </c>
      <c r="M663" s="67" t="str">
        <f t="shared" si="32"/>
        <v/>
      </c>
      <c r="N663" s="67" t="str">
        <f t="shared" si="31"/>
        <v/>
      </c>
    </row>
    <row r="664" spans="1:14">
      <c r="A664" s="133"/>
      <c r="B664" s="134"/>
      <c r="C664" s="134"/>
      <c r="D664" s="134"/>
      <c r="E664" s="134"/>
      <c r="F664" s="135"/>
      <c r="G664" s="136"/>
      <c r="L664" s="67" t="str">
        <f t="shared" si="30"/>
        <v/>
      </c>
      <c r="M664" s="67" t="str">
        <f t="shared" si="32"/>
        <v/>
      </c>
      <c r="N664" s="67" t="str">
        <f t="shared" si="31"/>
        <v/>
      </c>
    </row>
    <row r="665" spans="1:14">
      <c r="A665" s="133"/>
      <c r="B665" s="134"/>
      <c r="C665" s="134"/>
      <c r="D665" s="134"/>
      <c r="E665" s="134"/>
      <c r="F665" s="135"/>
      <c r="G665" s="136"/>
      <c r="L665" s="67" t="str">
        <f t="shared" si="30"/>
        <v/>
      </c>
      <c r="M665" s="67" t="str">
        <f t="shared" si="32"/>
        <v/>
      </c>
      <c r="N665" s="67" t="str">
        <f t="shared" si="31"/>
        <v/>
      </c>
    </row>
    <row r="666" spans="1:14">
      <c r="A666" s="133"/>
      <c r="B666" s="134"/>
      <c r="C666" s="134"/>
      <c r="D666" s="134"/>
      <c r="E666" s="134"/>
      <c r="F666" s="135"/>
      <c r="G666" s="136"/>
      <c r="L666" s="67" t="str">
        <f t="shared" si="30"/>
        <v/>
      </c>
      <c r="M666" s="67" t="str">
        <f t="shared" si="32"/>
        <v/>
      </c>
      <c r="N666" s="67" t="str">
        <f t="shared" si="31"/>
        <v/>
      </c>
    </row>
    <row r="667" spans="1:14">
      <c r="A667" s="133"/>
      <c r="B667" s="134"/>
      <c r="C667" s="134"/>
      <c r="D667" s="134"/>
      <c r="E667" s="134"/>
      <c r="F667" s="135"/>
      <c r="G667" s="136"/>
      <c r="L667" s="67" t="str">
        <f t="shared" si="30"/>
        <v/>
      </c>
      <c r="M667" s="67" t="str">
        <f t="shared" si="32"/>
        <v/>
      </c>
      <c r="N667" s="67" t="str">
        <f t="shared" si="31"/>
        <v/>
      </c>
    </row>
    <row r="668" spans="1:14">
      <c r="A668" s="133"/>
      <c r="B668" s="134"/>
      <c r="C668" s="134"/>
      <c r="D668" s="134"/>
      <c r="E668" s="134"/>
      <c r="F668" s="135"/>
      <c r="G668" s="136"/>
      <c r="L668" s="67" t="str">
        <f t="shared" si="30"/>
        <v/>
      </c>
      <c r="M668" s="67" t="str">
        <f t="shared" si="32"/>
        <v/>
      </c>
      <c r="N668" s="67" t="str">
        <f t="shared" si="31"/>
        <v/>
      </c>
    </row>
    <row r="669" spans="1:14">
      <c r="A669" s="133"/>
      <c r="B669" s="134"/>
      <c r="C669" s="134"/>
      <c r="D669" s="134"/>
      <c r="E669" s="134"/>
      <c r="F669" s="135"/>
      <c r="G669" s="136"/>
      <c r="L669" s="67" t="str">
        <f t="shared" si="30"/>
        <v/>
      </c>
      <c r="M669" s="67" t="str">
        <f t="shared" si="32"/>
        <v/>
      </c>
      <c r="N669" s="67" t="str">
        <f t="shared" si="31"/>
        <v/>
      </c>
    </row>
    <row r="670" spans="1:14">
      <c r="A670" s="133"/>
      <c r="B670" s="134"/>
      <c r="C670" s="134"/>
      <c r="D670" s="134"/>
      <c r="E670" s="134"/>
      <c r="F670" s="135"/>
      <c r="G670" s="136"/>
      <c r="L670" s="67" t="str">
        <f t="shared" si="30"/>
        <v/>
      </c>
      <c r="M670" s="67" t="str">
        <f t="shared" si="32"/>
        <v/>
      </c>
      <c r="N670" s="67" t="str">
        <f t="shared" si="31"/>
        <v/>
      </c>
    </row>
    <row r="671" spans="1:14">
      <c r="A671" s="133"/>
      <c r="B671" s="134"/>
      <c r="C671" s="134"/>
      <c r="D671" s="134"/>
      <c r="E671" s="134"/>
      <c r="F671" s="135"/>
      <c r="G671" s="136"/>
      <c r="L671" s="67" t="str">
        <f t="shared" si="30"/>
        <v/>
      </c>
      <c r="M671" s="67" t="str">
        <f t="shared" si="32"/>
        <v/>
      </c>
      <c r="N671" s="67" t="str">
        <f t="shared" si="31"/>
        <v/>
      </c>
    </row>
    <row r="672" spans="1:14">
      <c r="A672" s="133"/>
      <c r="B672" s="134"/>
      <c r="C672" s="134"/>
      <c r="D672" s="134"/>
      <c r="E672" s="134"/>
      <c r="F672" s="135"/>
      <c r="G672" s="136"/>
      <c r="L672" s="67" t="str">
        <f t="shared" si="30"/>
        <v/>
      </c>
      <c r="M672" s="67" t="str">
        <f t="shared" si="32"/>
        <v/>
      </c>
      <c r="N672" s="67" t="str">
        <f t="shared" si="31"/>
        <v/>
      </c>
    </row>
    <row r="673" spans="1:14">
      <c r="A673" s="133"/>
      <c r="B673" s="134"/>
      <c r="C673" s="134"/>
      <c r="D673" s="134"/>
      <c r="E673" s="134"/>
      <c r="F673" s="135"/>
      <c r="G673" s="136"/>
      <c r="L673" s="67" t="str">
        <f t="shared" si="30"/>
        <v/>
      </c>
      <c r="M673" s="67" t="str">
        <f t="shared" si="32"/>
        <v/>
      </c>
      <c r="N673" s="67" t="str">
        <f t="shared" si="31"/>
        <v/>
      </c>
    </row>
    <row r="674" spans="1:14">
      <c r="A674" s="133"/>
      <c r="B674" s="134"/>
      <c r="C674" s="134"/>
      <c r="D674" s="134"/>
      <c r="E674" s="134"/>
      <c r="F674" s="135"/>
      <c r="G674" s="136"/>
      <c r="L674" s="67" t="str">
        <f t="shared" si="30"/>
        <v/>
      </c>
      <c r="M674" s="67" t="str">
        <f t="shared" si="32"/>
        <v/>
      </c>
      <c r="N674" s="67" t="str">
        <f t="shared" si="31"/>
        <v/>
      </c>
    </row>
    <row r="675" spans="1:14">
      <c r="A675" s="133"/>
      <c r="B675" s="134"/>
      <c r="C675" s="134"/>
      <c r="D675" s="134"/>
      <c r="E675" s="134"/>
      <c r="F675" s="135"/>
      <c r="G675" s="136"/>
      <c r="L675" s="67" t="str">
        <f t="shared" si="30"/>
        <v/>
      </c>
      <c r="M675" s="67" t="str">
        <f t="shared" si="32"/>
        <v/>
      </c>
      <c r="N675" s="67" t="str">
        <f t="shared" si="31"/>
        <v/>
      </c>
    </row>
    <row r="676" spans="1:14">
      <c r="A676" s="133"/>
      <c r="B676" s="134"/>
      <c r="C676" s="134"/>
      <c r="D676" s="134"/>
      <c r="E676" s="134"/>
      <c r="F676" s="135"/>
      <c r="G676" s="136"/>
      <c r="L676" s="67" t="str">
        <f t="shared" si="30"/>
        <v/>
      </c>
      <c r="M676" s="67" t="str">
        <f t="shared" si="32"/>
        <v/>
      </c>
      <c r="N676" s="67" t="str">
        <f t="shared" si="31"/>
        <v/>
      </c>
    </row>
    <row r="677" spans="1:14">
      <c r="A677" s="133"/>
      <c r="B677" s="134"/>
      <c r="C677" s="134"/>
      <c r="D677" s="134"/>
      <c r="E677" s="134"/>
      <c r="F677" s="135"/>
      <c r="G677" s="136"/>
      <c r="L677" s="67" t="str">
        <f t="shared" si="30"/>
        <v/>
      </c>
      <c r="M677" s="67" t="str">
        <f t="shared" si="32"/>
        <v/>
      </c>
      <c r="N677" s="67" t="str">
        <f t="shared" si="31"/>
        <v/>
      </c>
    </row>
    <row r="678" spans="1:14">
      <c r="A678" s="133"/>
      <c r="B678" s="134"/>
      <c r="C678" s="134"/>
      <c r="D678" s="134"/>
      <c r="E678" s="134"/>
      <c r="F678" s="135"/>
      <c r="G678" s="136"/>
      <c r="L678" s="67" t="str">
        <f t="shared" si="30"/>
        <v/>
      </c>
      <c r="M678" s="67" t="str">
        <f t="shared" si="32"/>
        <v/>
      </c>
      <c r="N678" s="67" t="str">
        <f t="shared" si="31"/>
        <v/>
      </c>
    </row>
    <row r="679" spans="1:14">
      <c r="A679" s="133"/>
      <c r="B679" s="134"/>
      <c r="C679" s="134"/>
      <c r="D679" s="134"/>
      <c r="E679" s="134"/>
      <c r="F679" s="135"/>
      <c r="G679" s="136"/>
      <c r="L679" s="67" t="str">
        <f t="shared" si="30"/>
        <v/>
      </c>
      <c r="M679" s="67" t="str">
        <f t="shared" si="32"/>
        <v/>
      </c>
      <c r="N679" s="67" t="str">
        <f t="shared" si="31"/>
        <v/>
      </c>
    </row>
    <row r="680" spans="1:14">
      <c r="A680" s="133"/>
      <c r="B680" s="134"/>
      <c r="C680" s="134"/>
      <c r="D680" s="134"/>
      <c r="E680" s="134"/>
      <c r="F680" s="135"/>
      <c r="G680" s="136"/>
      <c r="L680" s="67" t="str">
        <f t="shared" si="30"/>
        <v/>
      </c>
      <c r="M680" s="67" t="str">
        <f t="shared" si="32"/>
        <v/>
      </c>
      <c r="N680" s="67" t="str">
        <f t="shared" si="31"/>
        <v/>
      </c>
    </row>
    <row r="681" spans="1:14">
      <c r="A681" s="133"/>
      <c r="B681" s="134"/>
      <c r="C681" s="134"/>
      <c r="D681" s="134"/>
      <c r="E681" s="134"/>
      <c r="F681" s="135"/>
      <c r="G681" s="136"/>
      <c r="L681" s="67" t="str">
        <f t="shared" si="30"/>
        <v/>
      </c>
      <c r="M681" s="67" t="str">
        <f t="shared" si="32"/>
        <v/>
      </c>
      <c r="N681" s="67" t="str">
        <f t="shared" si="31"/>
        <v/>
      </c>
    </row>
    <row r="682" spans="1:14">
      <c r="A682" s="133"/>
      <c r="B682" s="134"/>
      <c r="C682" s="134"/>
      <c r="D682" s="134"/>
      <c r="E682" s="134"/>
      <c r="F682" s="135"/>
      <c r="G682" s="136"/>
      <c r="L682" s="67" t="str">
        <f t="shared" si="30"/>
        <v/>
      </c>
      <c r="M682" s="67" t="str">
        <f t="shared" si="32"/>
        <v/>
      </c>
      <c r="N682" s="67" t="str">
        <f t="shared" si="31"/>
        <v/>
      </c>
    </row>
    <row r="683" spans="1:14">
      <c r="A683" s="133"/>
      <c r="B683" s="134"/>
      <c r="C683" s="134"/>
      <c r="D683" s="134"/>
      <c r="E683" s="134"/>
      <c r="F683" s="135"/>
      <c r="G683" s="136"/>
      <c r="L683" s="67" t="str">
        <f t="shared" si="30"/>
        <v/>
      </c>
      <c r="M683" s="67" t="str">
        <f t="shared" si="32"/>
        <v/>
      </c>
      <c r="N683" s="67" t="str">
        <f t="shared" si="31"/>
        <v/>
      </c>
    </row>
    <row r="684" spans="1:14">
      <c r="A684" s="133"/>
      <c r="B684" s="134"/>
      <c r="C684" s="134"/>
      <c r="D684" s="134"/>
      <c r="E684" s="134"/>
      <c r="F684" s="135"/>
      <c r="G684" s="136"/>
      <c r="L684" s="67" t="str">
        <f t="shared" si="30"/>
        <v/>
      </c>
      <c r="M684" s="67" t="str">
        <f t="shared" si="32"/>
        <v/>
      </c>
      <c r="N684" s="67" t="str">
        <f t="shared" si="31"/>
        <v/>
      </c>
    </row>
    <row r="685" spans="1:14">
      <c r="A685" s="133"/>
      <c r="B685" s="134"/>
      <c r="C685" s="134"/>
      <c r="D685" s="134"/>
      <c r="E685" s="134"/>
      <c r="F685" s="135"/>
      <c r="G685" s="136"/>
      <c r="L685" s="67" t="str">
        <f t="shared" si="30"/>
        <v/>
      </c>
      <c r="M685" s="67" t="str">
        <f t="shared" si="32"/>
        <v/>
      </c>
      <c r="N685" s="67" t="str">
        <f t="shared" si="31"/>
        <v/>
      </c>
    </row>
    <row r="686" spans="1:14">
      <c r="A686" s="133"/>
      <c r="B686" s="134"/>
      <c r="C686" s="134"/>
      <c r="D686" s="134"/>
      <c r="E686" s="134"/>
      <c r="F686" s="135"/>
      <c r="G686" s="136"/>
      <c r="L686" s="67" t="str">
        <f t="shared" si="30"/>
        <v/>
      </c>
      <c r="M686" s="67" t="str">
        <f t="shared" si="32"/>
        <v/>
      </c>
      <c r="N686" s="67" t="str">
        <f t="shared" si="31"/>
        <v/>
      </c>
    </row>
    <row r="687" spans="1:14">
      <c r="A687" s="133"/>
      <c r="B687" s="134"/>
      <c r="C687" s="134"/>
      <c r="D687" s="134"/>
      <c r="E687" s="134"/>
      <c r="F687" s="135"/>
      <c r="G687" s="136"/>
      <c r="L687" s="67" t="str">
        <f t="shared" si="30"/>
        <v/>
      </c>
      <c r="M687" s="67" t="str">
        <f t="shared" si="32"/>
        <v/>
      </c>
      <c r="N687" s="67" t="str">
        <f t="shared" si="31"/>
        <v/>
      </c>
    </row>
    <row r="688" spans="1:14">
      <c r="A688" s="133"/>
      <c r="B688" s="134"/>
      <c r="C688" s="134"/>
      <c r="D688" s="134"/>
      <c r="E688" s="134"/>
      <c r="F688" s="135"/>
      <c r="G688" s="136"/>
      <c r="L688" s="67" t="str">
        <f t="shared" si="30"/>
        <v/>
      </c>
      <c r="M688" s="67" t="str">
        <f t="shared" si="32"/>
        <v/>
      </c>
      <c r="N688" s="67" t="str">
        <f t="shared" si="31"/>
        <v/>
      </c>
    </row>
    <row r="689" spans="1:14">
      <c r="A689" s="133"/>
      <c r="B689" s="134"/>
      <c r="C689" s="134"/>
      <c r="D689" s="134"/>
      <c r="E689" s="134"/>
      <c r="F689" s="135"/>
      <c r="G689" s="136"/>
      <c r="L689" s="67" t="str">
        <f t="shared" si="30"/>
        <v/>
      </c>
      <c r="M689" s="67" t="str">
        <f t="shared" si="32"/>
        <v/>
      </c>
      <c r="N689" s="67" t="str">
        <f t="shared" si="31"/>
        <v/>
      </c>
    </row>
    <row r="690" spans="1:14">
      <c r="A690" s="133"/>
      <c r="B690" s="134"/>
      <c r="C690" s="134"/>
      <c r="D690" s="134"/>
      <c r="E690" s="134"/>
      <c r="F690" s="135"/>
      <c r="G690" s="136"/>
      <c r="L690" s="67" t="str">
        <f t="shared" si="30"/>
        <v/>
      </c>
      <c r="M690" s="67" t="str">
        <f t="shared" si="32"/>
        <v/>
      </c>
      <c r="N690" s="67" t="str">
        <f t="shared" si="31"/>
        <v/>
      </c>
    </row>
    <row r="691" spans="1:14">
      <c r="A691" s="133"/>
      <c r="B691" s="134"/>
      <c r="C691" s="134"/>
      <c r="D691" s="134"/>
      <c r="E691" s="134"/>
      <c r="F691" s="135"/>
      <c r="G691" s="136"/>
      <c r="L691" s="67" t="str">
        <f t="shared" si="30"/>
        <v/>
      </c>
      <c r="M691" s="67" t="str">
        <f t="shared" si="32"/>
        <v/>
      </c>
      <c r="N691" s="67" t="str">
        <f t="shared" si="31"/>
        <v/>
      </c>
    </row>
    <row r="692" spans="1:14">
      <c r="A692" s="133"/>
      <c r="B692" s="134"/>
      <c r="C692" s="134"/>
      <c r="D692" s="134"/>
      <c r="E692" s="134"/>
      <c r="F692" s="135"/>
      <c r="G692" s="136"/>
      <c r="L692" s="67" t="str">
        <f t="shared" si="30"/>
        <v/>
      </c>
      <c r="M692" s="67" t="str">
        <f t="shared" si="32"/>
        <v/>
      </c>
      <c r="N692" s="67" t="str">
        <f t="shared" si="31"/>
        <v/>
      </c>
    </row>
    <row r="693" spans="1:14">
      <c r="A693" s="133"/>
      <c r="B693" s="134"/>
      <c r="C693" s="134"/>
      <c r="D693" s="134"/>
      <c r="E693" s="134"/>
      <c r="F693" s="135"/>
      <c r="G693" s="136"/>
      <c r="L693" s="67" t="str">
        <f t="shared" si="30"/>
        <v/>
      </c>
      <c r="M693" s="67" t="str">
        <f t="shared" si="32"/>
        <v/>
      </c>
      <c r="N693" s="67" t="str">
        <f t="shared" si="31"/>
        <v/>
      </c>
    </row>
    <row r="694" spans="1:14">
      <c r="A694" s="133"/>
      <c r="B694" s="134"/>
      <c r="C694" s="134"/>
      <c r="D694" s="134"/>
      <c r="E694" s="134"/>
      <c r="F694" s="135"/>
      <c r="G694" s="136"/>
      <c r="L694" s="67" t="str">
        <f t="shared" si="30"/>
        <v/>
      </c>
      <c r="M694" s="67" t="str">
        <f t="shared" si="32"/>
        <v/>
      </c>
      <c r="N694" s="67" t="str">
        <f t="shared" si="31"/>
        <v/>
      </c>
    </row>
    <row r="695" spans="1:14">
      <c r="A695" s="133"/>
      <c r="B695" s="134"/>
      <c r="C695" s="134"/>
      <c r="D695" s="134"/>
      <c r="E695" s="134"/>
      <c r="F695" s="135"/>
      <c r="G695" s="136"/>
      <c r="L695" s="67" t="str">
        <f t="shared" si="30"/>
        <v/>
      </c>
      <c r="M695" s="67" t="str">
        <f t="shared" si="32"/>
        <v/>
      </c>
      <c r="N695" s="67" t="str">
        <f t="shared" si="31"/>
        <v/>
      </c>
    </row>
    <row r="696" spans="1:14">
      <c r="A696" s="133"/>
      <c r="B696" s="134"/>
      <c r="C696" s="134"/>
      <c r="D696" s="134"/>
      <c r="E696" s="134"/>
      <c r="F696" s="135"/>
      <c r="G696" s="136"/>
      <c r="L696" s="67" t="str">
        <f t="shared" si="30"/>
        <v/>
      </c>
      <c r="M696" s="67" t="str">
        <f t="shared" si="32"/>
        <v/>
      </c>
      <c r="N696" s="67" t="str">
        <f t="shared" si="31"/>
        <v/>
      </c>
    </row>
    <row r="697" spans="1:14">
      <c r="A697" s="133"/>
      <c r="B697" s="134"/>
      <c r="C697" s="134"/>
      <c r="D697" s="134"/>
      <c r="E697" s="134"/>
      <c r="F697" s="135"/>
      <c r="G697" s="136"/>
      <c r="L697" s="67" t="str">
        <f t="shared" si="30"/>
        <v/>
      </c>
      <c r="M697" s="67" t="str">
        <f t="shared" si="32"/>
        <v/>
      </c>
      <c r="N697" s="67" t="str">
        <f t="shared" si="31"/>
        <v/>
      </c>
    </row>
    <row r="698" spans="1:14">
      <c r="A698" s="133"/>
      <c r="B698" s="134"/>
      <c r="C698" s="134"/>
      <c r="D698" s="134"/>
      <c r="E698" s="134"/>
      <c r="F698" s="135"/>
      <c r="G698" s="136"/>
      <c r="L698" s="67" t="str">
        <f t="shared" si="30"/>
        <v/>
      </c>
      <c r="M698" s="67" t="str">
        <f t="shared" si="32"/>
        <v/>
      </c>
      <c r="N698" s="67" t="str">
        <f t="shared" si="31"/>
        <v/>
      </c>
    </row>
    <row r="699" spans="1:14">
      <c r="A699" s="133"/>
      <c r="B699" s="134"/>
      <c r="C699" s="134"/>
      <c r="D699" s="134"/>
      <c r="E699" s="134"/>
      <c r="F699" s="135"/>
      <c r="G699" s="136"/>
      <c r="L699" s="67" t="str">
        <f t="shared" si="30"/>
        <v/>
      </c>
      <c r="M699" s="67" t="str">
        <f t="shared" si="32"/>
        <v/>
      </c>
      <c r="N699" s="67" t="str">
        <f t="shared" si="31"/>
        <v/>
      </c>
    </row>
    <row r="700" spans="1:14">
      <c r="A700" s="133"/>
      <c r="B700" s="134"/>
      <c r="C700" s="134"/>
      <c r="D700" s="134"/>
      <c r="E700" s="134"/>
      <c r="F700" s="135"/>
      <c r="G700" s="136"/>
      <c r="L700" s="67" t="str">
        <f t="shared" si="30"/>
        <v/>
      </c>
      <c r="M700" s="67" t="str">
        <f t="shared" si="32"/>
        <v/>
      </c>
      <c r="N700" s="67" t="str">
        <f t="shared" si="31"/>
        <v/>
      </c>
    </row>
    <row r="701" spans="1:14">
      <c r="A701" s="133"/>
      <c r="B701" s="134"/>
      <c r="C701" s="134"/>
      <c r="D701" s="134"/>
      <c r="E701" s="134"/>
      <c r="F701" s="135"/>
      <c r="G701" s="136"/>
      <c r="L701" s="67" t="str">
        <f t="shared" si="30"/>
        <v/>
      </c>
      <c r="M701" s="67" t="str">
        <f t="shared" si="32"/>
        <v/>
      </c>
      <c r="N701" s="67" t="str">
        <f t="shared" si="31"/>
        <v/>
      </c>
    </row>
    <row r="702" spans="1:14">
      <c r="A702" s="133"/>
      <c r="B702" s="134"/>
      <c r="C702" s="134"/>
      <c r="D702" s="134"/>
      <c r="E702" s="134"/>
      <c r="F702" s="135"/>
      <c r="G702" s="136"/>
      <c r="L702" s="67" t="str">
        <f t="shared" si="30"/>
        <v/>
      </c>
      <c r="M702" s="67" t="str">
        <f t="shared" si="32"/>
        <v/>
      </c>
      <c r="N702" s="67" t="str">
        <f t="shared" si="31"/>
        <v/>
      </c>
    </row>
    <row r="703" spans="1:14">
      <c r="A703" s="133"/>
      <c r="B703" s="134"/>
      <c r="C703" s="134"/>
      <c r="D703" s="134"/>
      <c r="E703" s="134"/>
      <c r="F703" s="135"/>
      <c r="G703" s="136"/>
      <c r="L703" s="67" t="str">
        <f t="shared" si="30"/>
        <v/>
      </c>
      <c r="M703" s="67" t="str">
        <f t="shared" si="32"/>
        <v/>
      </c>
      <c r="N703" s="67" t="str">
        <f t="shared" si="31"/>
        <v/>
      </c>
    </row>
    <row r="704" spans="1:14">
      <c r="A704" s="133"/>
      <c r="B704" s="134"/>
      <c r="C704" s="134"/>
      <c r="D704" s="134"/>
      <c r="E704" s="134"/>
      <c r="F704" s="135"/>
      <c r="G704" s="136"/>
      <c r="L704" s="67" t="str">
        <f t="shared" si="30"/>
        <v/>
      </c>
      <c r="M704" s="67" t="str">
        <f t="shared" si="32"/>
        <v/>
      </c>
      <c r="N704" s="67" t="str">
        <f t="shared" si="31"/>
        <v/>
      </c>
    </row>
    <row r="705" spans="1:14">
      <c r="A705" s="133"/>
      <c r="B705" s="134"/>
      <c r="C705" s="134"/>
      <c r="D705" s="134"/>
      <c r="E705" s="134"/>
      <c r="F705" s="135"/>
      <c r="G705" s="136"/>
      <c r="L705" s="67" t="str">
        <f t="shared" si="30"/>
        <v/>
      </c>
      <c r="M705" s="67" t="str">
        <f t="shared" si="32"/>
        <v/>
      </c>
      <c r="N705" s="67" t="str">
        <f t="shared" si="31"/>
        <v/>
      </c>
    </row>
    <row r="706" spans="1:14">
      <c r="A706" s="133"/>
      <c r="B706" s="134"/>
      <c r="C706" s="134"/>
      <c r="D706" s="134"/>
      <c r="E706" s="134"/>
      <c r="F706" s="135"/>
      <c r="G706" s="136"/>
      <c r="L706" s="67" t="str">
        <f t="shared" si="30"/>
        <v/>
      </c>
      <c r="M706" s="67" t="str">
        <f t="shared" si="32"/>
        <v/>
      </c>
      <c r="N706" s="67" t="str">
        <f t="shared" si="31"/>
        <v/>
      </c>
    </row>
    <row r="707" spans="1:14">
      <c r="A707" s="133"/>
      <c r="B707" s="134"/>
      <c r="C707" s="134"/>
      <c r="D707" s="134"/>
      <c r="E707" s="134"/>
      <c r="F707" s="135"/>
      <c r="G707" s="136"/>
      <c r="L707" s="67" t="str">
        <f t="shared" ref="L707:L770" si="33">IF(E707="","",EXP(-EXP(-(E707-J$11)/J$10)))</f>
        <v/>
      </c>
      <c r="M707" s="67" t="str">
        <f t="shared" si="32"/>
        <v/>
      </c>
      <c r="N707" s="67" t="str">
        <f t="shared" ref="N707:N770" si="34">IF(L707="","",POWER(F707-M707,2) / M707)</f>
        <v/>
      </c>
    </row>
    <row r="708" spans="1:14">
      <c r="A708" s="133"/>
      <c r="B708" s="134"/>
      <c r="C708" s="134"/>
      <c r="D708" s="134"/>
      <c r="E708" s="134"/>
      <c r="F708" s="135"/>
      <c r="G708" s="136"/>
      <c r="L708" s="67" t="str">
        <f t="shared" si="33"/>
        <v/>
      </c>
      <c r="M708" s="67" t="str">
        <f t="shared" ref="M708:M771" si="35">IF(L708="","",(L708-L707)*J$3)</f>
        <v/>
      </c>
      <c r="N708" s="67" t="str">
        <f t="shared" si="34"/>
        <v/>
      </c>
    </row>
    <row r="709" spans="1:14">
      <c r="A709" s="133"/>
      <c r="B709" s="134"/>
      <c r="C709" s="134"/>
      <c r="D709" s="134"/>
      <c r="E709" s="134"/>
      <c r="F709" s="135"/>
      <c r="G709" s="136"/>
      <c r="L709" s="67" t="str">
        <f t="shared" si="33"/>
        <v/>
      </c>
      <c r="M709" s="67" t="str">
        <f t="shared" si="35"/>
        <v/>
      </c>
      <c r="N709" s="67" t="str">
        <f t="shared" si="34"/>
        <v/>
      </c>
    </row>
    <row r="710" spans="1:14">
      <c r="A710" s="133"/>
      <c r="B710" s="134"/>
      <c r="C710" s="134"/>
      <c r="D710" s="134"/>
      <c r="E710" s="134"/>
      <c r="F710" s="135"/>
      <c r="G710" s="136"/>
      <c r="L710" s="67" t="str">
        <f t="shared" si="33"/>
        <v/>
      </c>
      <c r="M710" s="67" t="str">
        <f t="shared" si="35"/>
        <v/>
      </c>
      <c r="N710" s="67" t="str">
        <f t="shared" si="34"/>
        <v/>
      </c>
    </row>
    <row r="711" spans="1:14">
      <c r="A711" s="133"/>
      <c r="B711" s="134"/>
      <c r="C711" s="134"/>
      <c r="D711" s="134"/>
      <c r="E711" s="134"/>
      <c r="F711" s="135"/>
      <c r="G711" s="136"/>
      <c r="L711" s="67" t="str">
        <f t="shared" si="33"/>
        <v/>
      </c>
      <c r="M711" s="67" t="str">
        <f t="shared" si="35"/>
        <v/>
      </c>
      <c r="N711" s="67" t="str">
        <f t="shared" si="34"/>
        <v/>
      </c>
    </row>
    <row r="712" spans="1:14">
      <c r="A712" s="133"/>
      <c r="B712" s="134"/>
      <c r="C712" s="134"/>
      <c r="D712" s="134"/>
      <c r="E712" s="134"/>
      <c r="F712" s="135"/>
      <c r="G712" s="136"/>
      <c r="L712" s="67" t="str">
        <f t="shared" si="33"/>
        <v/>
      </c>
      <c r="M712" s="67" t="str">
        <f t="shared" si="35"/>
        <v/>
      </c>
      <c r="N712" s="67" t="str">
        <f t="shared" si="34"/>
        <v/>
      </c>
    </row>
    <row r="713" spans="1:14">
      <c r="A713" s="133"/>
      <c r="B713" s="134"/>
      <c r="C713" s="134"/>
      <c r="D713" s="134"/>
      <c r="E713" s="134"/>
      <c r="F713" s="135"/>
      <c r="G713" s="136"/>
      <c r="L713" s="67" t="str">
        <f t="shared" si="33"/>
        <v/>
      </c>
      <c r="M713" s="67" t="str">
        <f t="shared" si="35"/>
        <v/>
      </c>
      <c r="N713" s="67" t="str">
        <f t="shared" si="34"/>
        <v/>
      </c>
    </row>
    <row r="714" spans="1:14">
      <c r="A714" s="133"/>
      <c r="B714" s="134"/>
      <c r="C714" s="134"/>
      <c r="D714" s="134"/>
      <c r="E714" s="134"/>
      <c r="F714" s="135"/>
      <c r="G714" s="136"/>
      <c r="L714" s="67" t="str">
        <f t="shared" si="33"/>
        <v/>
      </c>
      <c r="M714" s="67" t="str">
        <f t="shared" si="35"/>
        <v/>
      </c>
      <c r="N714" s="67" t="str">
        <f t="shared" si="34"/>
        <v/>
      </c>
    </row>
    <row r="715" spans="1:14">
      <c r="A715" s="133"/>
      <c r="B715" s="134"/>
      <c r="C715" s="134"/>
      <c r="D715" s="134"/>
      <c r="E715" s="134"/>
      <c r="F715" s="135"/>
      <c r="G715" s="136"/>
      <c r="L715" s="67" t="str">
        <f t="shared" si="33"/>
        <v/>
      </c>
      <c r="M715" s="67" t="str">
        <f t="shared" si="35"/>
        <v/>
      </c>
      <c r="N715" s="67" t="str">
        <f t="shared" si="34"/>
        <v/>
      </c>
    </row>
    <row r="716" spans="1:14">
      <c r="A716" s="133"/>
      <c r="B716" s="134"/>
      <c r="C716" s="134"/>
      <c r="D716" s="134"/>
      <c r="E716" s="134"/>
      <c r="F716" s="135"/>
      <c r="G716" s="136"/>
      <c r="L716" s="67" t="str">
        <f t="shared" si="33"/>
        <v/>
      </c>
      <c r="M716" s="67" t="str">
        <f t="shared" si="35"/>
        <v/>
      </c>
      <c r="N716" s="67" t="str">
        <f t="shared" si="34"/>
        <v/>
      </c>
    </row>
    <row r="717" spans="1:14">
      <c r="A717" s="133"/>
      <c r="B717" s="134"/>
      <c r="C717" s="134"/>
      <c r="D717" s="134"/>
      <c r="E717" s="134"/>
      <c r="F717" s="135"/>
      <c r="G717" s="136"/>
      <c r="L717" s="67" t="str">
        <f t="shared" si="33"/>
        <v/>
      </c>
      <c r="M717" s="67" t="str">
        <f t="shared" si="35"/>
        <v/>
      </c>
      <c r="N717" s="67" t="str">
        <f t="shared" si="34"/>
        <v/>
      </c>
    </row>
    <row r="718" spans="1:14">
      <c r="A718" s="133"/>
      <c r="B718" s="134"/>
      <c r="C718" s="134"/>
      <c r="D718" s="134"/>
      <c r="E718" s="134"/>
      <c r="F718" s="135"/>
      <c r="G718" s="136"/>
      <c r="L718" s="67" t="str">
        <f t="shared" si="33"/>
        <v/>
      </c>
      <c r="M718" s="67" t="str">
        <f t="shared" si="35"/>
        <v/>
      </c>
      <c r="N718" s="67" t="str">
        <f t="shared" si="34"/>
        <v/>
      </c>
    </row>
    <row r="719" spans="1:14">
      <c r="A719" s="133"/>
      <c r="B719" s="134"/>
      <c r="C719" s="134"/>
      <c r="D719" s="134"/>
      <c r="E719" s="134"/>
      <c r="F719" s="135"/>
      <c r="G719" s="136"/>
      <c r="L719" s="67" t="str">
        <f t="shared" si="33"/>
        <v/>
      </c>
      <c r="M719" s="67" t="str">
        <f t="shared" si="35"/>
        <v/>
      </c>
      <c r="N719" s="67" t="str">
        <f t="shared" si="34"/>
        <v/>
      </c>
    </row>
    <row r="720" spans="1:14">
      <c r="A720" s="133"/>
      <c r="B720" s="134"/>
      <c r="C720" s="134"/>
      <c r="D720" s="134"/>
      <c r="E720" s="134"/>
      <c r="F720" s="135"/>
      <c r="G720" s="136"/>
      <c r="L720" s="67" t="str">
        <f t="shared" si="33"/>
        <v/>
      </c>
      <c r="M720" s="67" t="str">
        <f t="shared" si="35"/>
        <v/>
      </c>
      <c r="N720" s="67" t="str">
        <f t="shared" si="34"/>
        <v/>
      </c>
    </row>
    <row r="721" spans="1:14">
      <c r="A721" s="133"/>
      <c r="B721" s="134"/>
      <c r="C721" s="134"/>
      <c r="D721" s="134"/>
      <c r="E721" s="134"/>
      <c r="F721" s="135"/>
      <c r="G721" s="136"/>
      <c r="L721" s="67" t="str">
        <f t="shared" si="33"/>
        <v/>
      </c>
      <c r="M721" s="67" t="str">
        <f t="shared" si="35"/>
        <v/>
      </c>
      <c r="N721" s="67" t="str">
        <f t="shared" si="34"/>
        <v/>
      </c>
    </row>
    <row r="722" spans="1:14">
      <c r="A722" s="133"/>
      <c r="B722" s="134"/>
      <c r="C722" s="134"/>
      <c r="D722" s="134"/>
      <c r="E722" s="134"/>
      <c r="F722" s="135"/>
      <c r="G722" s="136"/>
      <c r="L722" s="67" t="str">
        <f t="shared" si="33"/>
        <v/>
      </c>
      <c r="M722" s="67" t="str">
        <f t="shared" si="35"/>
        <v/>
      </c>
      <c r="N722" s="67" t="str">
        <f t="shared" si="34"/>
        <v/>
      </c>
    </row>
    <row r="723" spans="1:14">
      <c r="A723" s="133"/>
      <c r="B723" s="134"/>
      <c r="C723" s="134"/>
      <c r="D723" s="134"/>
      <c r="E723" s="134"/>
      <c r="F723" s="135"/>
      <c r="G723" s="136"/>
      <c r="L723" s="67" t="str">
        <f t="shared" si="33"/>
        <v/>
      </c>
      <c r="M723" s="67" t="str">
        <f t="shared" si="35"/>
        <v/>
      </c>
      <c r="N723" s="67" t="str">
        <f t="shared" si="34"/>
        <v/>
      </c>
    </row>
    <row r="724" spans="1:14">
      <c r="A724" s="133"/>
      <c r="B724" s="134"/>
      <c r="C724" s="134"/>
      <c r="D724" s="134"/>
      <c r="E724" s="134"/>
      <c r="F724" s="135"/>
      <c r="G724" s="136"/>
      <c r="L724" s="67" t="str">
        <f t="shared" si="33"/>
        <v/>
      </c>
      <c r="M724" s="67" t="str">
        <f t="shared" si="35"/>
        <v/>
      </c>
      <c r="N724" s="67" t="str">
        <f t="shared" si="34"/>
        <v/>
      </c>
    </row>
    <row r="725" spans="1:14">
      <c r="A725" s="133"/>
      <c r="B725" s="134"/>
      <c r="C725" s="134"/>
      <c r="D725" s="134"/>
      <c r="E725" s="134"/>
      <c r="F725" s="135"/>
      <c r="G725" s="136"/>
      <c r="L725" s="67" t="str">
        <f t="shared" si="33"/>
        <v/>
      </c>
      <c r="M725" s="67" t="str">
        <f t="shared" si="35"/>
        <v/>
      </c>
      <c r="N725" s="67" t="str">
        <f t="shared" si="34"/>
        <v/>
      </c>
    </row>
    <row r="726" spans="1:14">
      <c r="A726" s="133"/>
      <c r="B726" s="134"/>
      <c r="C726" s="134"/>
      <c r="D726" s="134"/>
      <c r="E726" s="134"/>
      <c r="F726" s="135"/>
      <c r="G726" s="136"/>
      <c r="L726" s="67" t="str">
        <f t="shared" si="33"/>
        <v/>
      </c>
      <c r="M726" s="67" t="str">
        <f t="shared" si="35"/>
        <v/>
      </c>
      <c r="N726" s="67" t="str">
        <f t="shared" si="34"/>
        <v/>
      </c>
    </row>
    <row r="727" spans="1:14">
      <c r="A727" s="133"/>
      <c r="B727" s="134"/>
      <c r="C727" s="134"/>
      <c r="D727" s="134"/>
      <c r="E727" s="134"/>
      <c r="F727" s="135"/>
      <c r="G727" s="136"/>
      <c r="L727" s="67" t="str">
        <f t="shared" si="33"/>
        <v/>
      </c>
      <c r="M727" s="67" t="str">
        <f t="shared" si="35"/>
        <v/>
      </c>
      <c r="N727" s="67" t="str">
        <f t="shared" si="34"/>
        <v/>
      </c>
    </row>
    <row r="728" spans="1:14">
      <c r="A728" s="133"/>
      <c r="B728" s="134"/>
      <c r="C728" s="134"/>
      <c r="D728" s="134"/>
      <c r="E728" s="134"/>
      <c r="F728" s="135"/>
      <c r="G728" s="136"/>
      <c r="L728" s="67" t="str">
        <f t="shared" si="33"/>
        <v/>
      </c>
      <c r="M728" s="67" t="str">
        <f t="shared" si="35"/>
        <v/>
      </c>
      <c r="N728" s="67" t="str">
        <f t="shared" si="34"/>
        <v/>
      </c>
    </row>
    <row r="729" spans="1:14">
      <c r="A729" s="133"/>
      <c r="B729" s="134"/>
      <c r="C729" s="134"/>
      <c r="D729" s="134"/>
      <c r="E729" s="134"/>
      <c r="F729" s="135"/>
      <c r="G729" s="136"/>
      <c r="L729" s="67" t="str">
        <f t="shared" si="33"/>
        <v/>
      </c>
      <c r="M729" s="67" t="str">
        <f t="shared" si="35"/>
        <v/>
      </c>
      <c r="N729" s="67" t="str">
        <f t="shared" si="34"/>
        <v/>
      </c>
    </row>
    <row r="730" spans="1:14">
      <c r="A730" s="133"/>
      <c r="B730" s="134"/>
      <c r="C730" s="134"/>
      <c r="D730" s="134"/>
      <c r="E730" s="134"/>
      <c r="F730" s="135"/>
      <c r="G730" s="136"/>
      <c r="L730" s="67" t="str">
        <f t="shared" si="33"/>
        <v/>
      </c>
      <c r="M730" s="67" t="str">
        <f t="shared" si="35"/>
        <v/>
      </c>
      <c r="N730" s="67" t="str">
        <f t="shared" si="34"/>
        <v/>
      </c>
    </row>
    <row r="731" spans="1:14">
      <c r="A731" s="133"/>
      <c r="B731" s="134"/>
      <c r="C731" s="134"/>
      <c r="D731" s="134"/>
      <c r="E731" s="134"/>
      <c r="F731" s="135"/>
      <c r="G731" s="136"/>
      <c r="L731" s="67" t="str">
        <f t="shared" si="33"/>
        <v/>
      </c>
      <c r="M731" s="67" t="str">
        <f t="shared" si="35"/>
        <v/>
      </c>
      <c r="N731" s="67" t="str">
        <f t="shared" si="34"/>
        <v/>
      </c>
    </row>
    <row r="732" spans="1:14">
      <c r="A732" s="133"/>
      <c r="B732" s="134"/>
      <c r="C732" s="134"/>
      <c r="D732" s="134"/>
      <c r="E732" s="134"/>
      <c r="F732" s="135"/>
      <c r="G732" s="136"/>
      <c r="L732" s="67" t="str">
        <f t="shared" si="33"/>
        <v/>
      </c>
      <c r="M732" s="67" t="str">
        <f t="shared" si="35"/>
        <v/>
      </c>
      <c r="N732" s="67" t="str">
        <f t="shared" si="34"/>
        <v/>
      </c>
    </row>
    <row r="733" spans="1:14">
      <c r="A733" s="133"/>
      <c r="B733" s="134"/>
      <c r="C733" s="134"/>
      <c r="D733" s="134"/>
      <c r="E733" s="134"/>
      <c r="F733" s="135"/>
      <c r="G733" s="136"/>
      <c r="L733" s="67" t="str">
        <f t="shared" si="33"/>
        <v/>
      </c>
      <c r="M733" s="67" t="str">
        <f t="shared" si="35"/>
        <v/>
      </c>
      <c r="N733" s="67" t="str">
        <f t="shared" si="34"/>
        <v/>
      </c>
    </row>
    <row r="734" spans="1:14">
      <c r="A734" s="133"/>
      <c r="B734" s="134"/>
      <c r="C734" s="134"/>
      <c r="D734" s="134"/>
      <c r="E734" s="134"/>
      <c r="F734" s="135"/>
      <c r="G734" s="136"/>
      <c r="L734" s="67" t="str">
        <f t="shared" si="33"/>
        <v/>
      </c>
      <c r="M734" s="67" t="str">
        <f t="shared" si="35"/>
        <v/>
      </c>
      <c r="N734" s="67" t="str">
        <f t="shared" si="34"/>
        <v/>
      </c>
    </row>
    <row r="735" spans="1:14">
      <c r="A735" s="133"/>
      <c r="B735" s="134"/>
      <c r="C735" s="134"/>
      <c r="D735" s="134"/>
      <c r="E735" s="134"/>
      <c r="F735" s="135"/>
      <c r="G735" s="136"/>
      <c r="L735" s="67" t="str">
        <f t="shared" si="33"/>
        <v/>
      </c>
      <c r="M735" s="67" t="str">
        <f t="shared" si="35"/>
        <v/>
      </c>
      <c r="N735" s="67" t="str">
        <f t="shared" si="34"/>
        <v/>
      </c>
    </row>
    <row r="736" spans="1:14">
      <c r="A736" s="133"/>
      <c r="B736" s="134"/>
      <c r="C736" s="134"/>
      <c r="D736" s="134"/>
      <c r="E736" s="134"/>
      <c r="F736" s="135"/>
      <c r="G736" s="136"/>
      <c r="L736" s="67" t="str">
        <f t="shared" si="33"/>
        <v/>
      </c>
      <c r="M736" s="67" t="str">
        <f t="shared" si="35"/>
        <v/>
      </c>
      <c r="N736" s="67" t="str">
        <f t="shared" si="34"/>
        <v/>
      </c>
    </row>
    <row r="737" spans="1:14">
      <c r="A737" s="133"/>
      <c r="B737" s="134"/>
      <c r="C737" s="134"/>
      <c r="D737" s="134"/>
      <c r="E737" s="134"/>
      <c r="F737" s="135"/>
      <c r="G737" s="136"/>
      <c r="L737" s="67" t="str">
        <f t="shared" si="33"/>
        <v/>
      </c>
      <c r="M737" s="67" t="str">
        <f t="shared" si="35"/>
        <v/>
      </c>
      <c r="N737" s="67" t="str">
        <f t="shared" si="34"/>
        <v/>
      </c>
    </row>
    <row r="738" spans="1:14">
      <c r="A738" s="133"/>
      <c r="B738" s="134"/>
      <c r="C738" s="134"/>
      <c r="D738" s="134"/>
      <c r="E738" s="134"/>
      <c r="F738" s="135"/>
      <c r="G738" s="136"/>
      <c r="L738" s="67" t="str">
        <f t="shared" si="33"/>
        <v/>
      </c>
      <c r="M738" s="67" t="str">
        <f t="shared" si="35"/>
        <v/>
      </c>
      <c r="N738" s="67" t="str">
        <f t="shared" si="34"/>
        <v/>
      </c>
    </row>
    <row r="739" spans="1:14">
      <c r="A739" s="133"/>
      <c r="B739" s="134"/>
      <c r="C739" s="134"/>
      <c r="D739" s="134"/>
      <c r="E739" s="134"/>
      <c r="F739" s="135"/>
      <c r="G739" s="136"/>
      <c r="L739" s="67" t="str">
        <f t="shared" si="33"/>
        <v/>
      </c>
      <c r="M739" s="67" t="str">
        <f t="shared" si="35"/>
        <v/>
      </c>
      <c r="N739" s="67" t="str">
        <f t="shared" si="34"/>
        <v/>
      </c>
    </row>
    <row r="740" spans="1:14">
      <c r="A740" s="133"/>
      <c r="B740" s="134"/>
      <c r="C740" s="134"/>
      <c r="D740" s="134"/>
      <c r="E740" s="134"/>
      <c r="F740" s="135"/>
      <c r="G740" s="136"/>
      <c r="L740" s="67" t="str">
        <f t="shared" si="33"/>
        <v/>
      </c>
      <c r="M740" s="67" t="str">
        <f t="shared" si="35"/>
        <v/>
      </c>
      <c r="N740" s="67" t="str">
        <f t="shared" si="34"/>
        <v/>
      </c>
    </row>
    <row r="741" spans="1:14">
      <c r="A741" s="133"/>
      <c r="B741" s="134"/>
      <c r="C741" s="134"/>
      <c r="D741" s="134"/>
      <c r="E741" s="134"/>
      <c r="F741" s="135"/>
      <c r="G741" s="136"/>
      <c r="L741" s="67" t="str">
        <f t="shared" si="33"/>
        <v/>
      </c>
      <c r="M741" s="67" t="str">
        <f t="shared" si="35"/>
        <v/>
      </c>
      <c r="N741" s="67" t="str">
        <f t="shared" si="34"/>
        <v/>
      </c>
    </row>
    <row r="742" spans="1:14">
      <c r="A742" s="133"/>
      <c r="B742" s="134"/>
      <c r="C742" s="134"/>
      <c r="D742" s="134"/>
      <c r="E742" s="134"/>
      <c r="F742" s="135"/>
      <c r="G742" s="136"/>
      <c r="L742" s="67" t="str">
        <f t="shared" si="33"/>
        <v/>
      </c>
      <c r="M742" s="67" t="str">
        <f t="shared" si="35"/>
        <v/>
      </c>
      <c r="N742" s="67" t="str">
        <f t="shared" si="34"/>
        <v/>
      </c>
    </row>
    <row r="743" spans="1:14">
      <c r="A743" s="133"/>
      <c r="B743" s="134"/>
      <c r="C743" s="134"/>
      <c r="D743" s="134"/>
      <c r="E743" s="134"/>
      <c r="F743" s="135"/>
      <c r="G743" s="136"/>
      <c r="L743" s="67" t="str">
        <f t="shared" si="33"/>
        <v/>
      </c>
      <c r="M743" s="67" t="str">
        <f t="shared" si="35"/>
        <v/>
      </c>
      <c r="N743" s="67" t="str">
        <f t="shared" si="34"/>
        <v/>
      </c>
    </row>
    <row r="744" spans="1:14">
      <c r="A744" s="133"/>
      <c r="B744" s="134"/>
      <c r="C744" s="134"/>
      <c r="D744" s="134"/>
      <c r="E744" s="134"/>
      <c r="F744" s="135"/>
      <c r="G744" s="136"/>
      <c r="L744" s="67" t="str">
        <f t="shared" si="33"/>
        <v/>
      </c>
      <c r="M744" s="67" t="str">
        <f t="shared" si="35"/>
        <v/>
      </c>
      <c r="N744" s="67" t="str">
        <f t="shared" si="34"/>
        <v/>
      </c>
    </row>
    <row r="745" spans="1:14">
      <c r="A745" s="133"/>
      <c r="B745" s="134"/>
      <c r="C745" s="134"/>
      <c r="D745" s="134"/>
      <c r="E745" s="134"/>
      <c r="F745" s="135"/>
      <c r="G745" s="136"/>
      <c r="L745" s="67" t="str">
        <f t="shared" si="33"/>
        <v/>
      </c>
      <c r="M745" s="67" t="str">
        <f t="shared" si="35"/>
        <v/>
      </c>
      <c r="N745" s="67" t="str">
        <f t="shared" si="34"/>
        <v/>
      </c>
    </row>
    <row r="746" spans="1:14">
      <c r="A746" s="133"/>
      <c r="B746" s="134"/>
      <c r="C746" s="134"/>
      <c r="D746" s="134"/>
      <c r="E746" s="134"/>
      <c r="F746" s="135"/>
      <c r="G746" s="136"/>
      <c r="L746" s="67" t="str">
        <f t="shared" si="33"/>
        <v/>
      </c>
      <c r="M746" s="67" t="str">
        <f t="shared" si="35"/>
        <v/>
      </c>
      <c r="N746" s="67" t="str">
        <f t="shared" si="34"/>
        <v/>
      </c>
    </row>
    <row r="747" spans="1:14">
      <c r="A747" s="133"/>
      <c r="B747" s="134"/>
      <c r="C747" s="134"/>
      <c r="D747" s="134"/>
      <c r="E747" s="134"/>
      <c r="F747" s="135"/>
      <c r="G747" s="136"/>
      <c r="L747" s="67" t="str">
        <f t="shared" si="33"/>
        <v/>
      </c>
      <c r="M747" s="67" t="str">
        <f t="shared" si="35"/>
        <v/>
      </c>
      <c r="N747" s="67" t="str">
        <f t="shared" si="34"/>
        <v/>
      </c>
    </row>
    <row r="748" spans="1:14">
      <c r="A748" s="133"/>
      <c r="B748" s="134"/>
      <c r="C748" s="134"/>
      <c r="D748" s="134"/>
      <c r="E748" s="134"/>
      <c r="F748" s="135"/>
      <c r="G748" s="136"/>
      <c r="L748" s="67" t="str">
        <f t="shared" si="33"/>
        <v/>
      </c>
      <c r="M748" s="67" t="str">
        <f t="shared" si="35"/>
        <v/>
      </c>
      <c r="N748" s="67" t="str">
        <f t="shared" si="34"/>
        <v/>
      </c>
    </row>
    <row r="749" spans="1:14">
      <c r="A749" s="133"/>
      <c r="B749" s="134"/>
      <c r="C749" s="134"/>
      <c r="D749" s="134"/>
      <c r="E749" s="134"/>
      <c r="F749" s="135"/>
      <c r="G749" s="136"/>
      <c r="L749" s="67" t="str">
        <f t="shared" si="33"/>
        <v/>
      </c>
      <c r="M749" s="67" t="str">
        <f t="shared" si="35"/>
        <v/>
      </c>
      <c r="N749" s="67" t="str">
        <f t="shared" si="34"/>
        <v/>
      </c>
    </row>
    <row r="750" spans="1:14">
      <c r="A750" s="133"/>
      <c r="B750" s="134"/>
      <c r="C750" s="134"/>
      <c r="D750" s="134"/>
      <c r="E750" s="134"/>
      <c r="F750" s="135"/>
      <c r="G750" s="136"/>
      <c r="L750" s="67" t="str">
        <f t="shared" si="33"/>
        <v/>
      </c>
      <c r="M750" s="67" t="str">
        <f t="shared" si="35"/>
        <v/>
      </c>
      <c r="N750" s="67" t="str">
        <f t="shared" si="34"/>
        <v/>
      </c>
    </row>
    <row r="751" spans="1:14">
      <c r="A751" s="133"/>
      <c r="B751" s="134"/>
      <c r="C751" s="134"/>
      <c r="D751" s="134"/>
      <c r="E751" s="134"/>
      <c r="F751" s="135"/>
      <c r="G751" s="136"/>
      <c r="L751" s="67" t="str">
        <f t="shared" si="33"/>
        <v/>
      </c>
      <c r="M751" s="67" t="str">
        <f t="shared" si="35"/>
        <v/>
      </c>
      <c r="N751" s="67" t="str">
        <f t="shared" si="34"/>
        <v/>
      </c>
    </row>
    <row r="752" spans="1:14">
      <c r="A752" s="133"/>
      <c r="B752" s="134"/>
      <c r="C752" s="134"/>
      <c r="D752" s="134"/>
      <c r="E752" s="134"/>
      <c r="F752" s="135"/>
      <c r="G752" s="136"/>
      <c r="L752" s="67" t="str">
        <f t="shared" si="33"/>
        <v/>
      </c>
      <c r="M752" s="67" t="str">
        <f t="shared" si="35"/>
        <v/>
      </c>
      <c r="N752" s="67" t="str">
        <f t="shared" si="34"/>
        <v/>
      </c>
    </row>
    <row r="753" spans="1:14">
      <c r="A753" s="133"/>
      <c r="B753" s="134"/>
      <c r="C753" s="134"/>
      <c r="D753" s="134"/>
      <c r="E753" s="134"/>
      <c r="F753" s="135"/>
      <c r="G753" s="136"/>
      <c r="L753" s="67" t="str">
        <f t="shared" si="33"/>
        <v/>
      </c>
      <c r="M753" s="67" t="str">
        <f t="shared" si="35"/>
        <v/>
      </c>
      <c r="N753" s="67" t="str">
        <f t="shared" si="34"/>
        <v/>
      </c>
    </row>
    <row r="754" spans="1:14">
      <c r="A754" s="133"/>
      <c r="B754" s="134"/>
      <c r="C754" s="134"/>
      <c r="D754" s="134"/>
      <c r="E754" s="134"/>
      <c r="F754" s="135"/>
      <c r="G754" s="136"/>
      <c r="L754" s="67" t="str">
        <f t="shared" si="33"/>
        <v/>
      </c>
      <c r="M754" s="67" t="str">
        <f t="shared" si="35"/>
        <v/>
      </c>
      <c r="N754" s="67" t="str">
        <f t="shared" si="34"/>
        <v/>
      </c>
    </row>
    <row r="755" spans="1:14">
      <c r="A755" s="133"/>
      <c r="B755" s="134"/>
      <c r="C755" s="134"/>
      <c r="D755" s="134"/>
      <c r="E755" s="134"/>
      <c r="F755" s="135"/>
      <c r="G755" s="136"/>
      <c r="L755" s="67" t="str">
        <f t="shared" si="33"/>
        <v/>
      </c>
      <c r="M755" s="67" t="str">
        <f t="shared" si="35"/>
        <v/>
      </c>
      <c r="N755" s="67" t="str">
        <f t="shared" si="34"/>
        <v/>
      </c>
    </row>
    <row r="756" spans="1:14">
      <c r="A756" s="133"/>
      <c r="B756" s="134"/>
      <c r="C756" s="134"/>
      <c r="D756" s="134"/>
      <c r="E756" s="134"/>
      <c r="F756" s="135"/>
      <c r="G756" s="136"/>
      <c r="L756" s="67" t="str">
        <f t="shared" si="33"/>
        <v/>
      </c>
      <c r="M756" s="67" t="str">
        <f t="shared" si="35"/>
        <v/>
      </c>
      <c r="N756" s="67" t="str">
        <f t="shared" si="34"/>
        <v/>
      </c>
    </row>
    <row r="757" spans="1:14">
      <c r="A757" s="133"/>
      <c r="B757" s="134"/>
      <c r="C757" s="134"/>
      <c r="D757" s="134"/>
      <c r="E757" s="134"/>
      <c r="F757" s="135"/>
      <c r="G757" s="136"/>
      <c r="L757" s="67" t="str">
        <f t="shared" si="33"/>
        <v/>
      </c>
      <c r="M757" s="67" t="str">
        <f t="shared" si="35"/>
        <v/>
      </c>
      <c r="N757" s="67" t="str">
        <f t="shared" si="34"/>
        <v/>
      </c>
    </row>
    <row r="758" spans="1:14">
      <c r="A758" s="133"/>
      <c r="B758" s="134"/>
      <c r="C758" s="134"/>
      <c r="D758" s="134"/>
      <c r="E758" s="134"/>
      <c r="F758" s="135"/>
      <c r="G758" s="136"/>
      <c r="L758" s="67" t="str">
        <f t="shared" si="33"/>
        <v/>
      </c>
      <c r="M758" s="67" t="str">
        <f t="shared" si="35"/>
        <v/>
      </c>
      <c r="N758" s="67" t="str">
        <f t="shared" si="34"/>
        <v/>
      </c>
    </row>
    <row r="759" spans="1:14">
      <c r="A759" s="133"/>
      <c r="B759" s="134"/>
      <c r="C759" s="134"/>
      <c r="D759" s="134"/>
      <c r="E759" s="134"/>
      <c r="F759" s="135"/>
      <c r="G759" s="136"/>
      <c r="L759" s="67" t="str">
        <f t="shared" si="33"/>
        <v/>
      </c>
      <c r="M759" s="67" t="str">
        <f t="shared" si="35"/>
        <v/>
      </c>
      <c r="N759" s="67" t="str">
        <f t="shared" si="34"/>
        <v/>
      </c>
    </row>
    <row r="760" spans="1:14">
      <c r="A760" s="133"/>
      <c r="B760" s="134"/>
      <c r="C760" s="134"/>
      <c r="D760" s="134"/>
      <c r="E760" s="134"/>
      <c r="F760" s="135"/>
      <c r="G760" s="136"/>
      <c r="L760" s="67" t="str">
        <f t="shared" si="33"/>
        <v/>
      </c>
      <c r="M760" s="67" t="str">
        <f t="shared" si="35"/>
        <v/>
      </c>
      <c r="N760" s="67" t="str">
        <f t="shared" si="34"/>
        <v/>
      </c>
    </row>
    <row r="761" spans="1:14">
      <c r="A761" s="133"/>
      <c r="B761" s="134"/>
      <c r="C761" s="134"/>
      <c r="D761" s="134"/>
      <c r="E761" s="134"/>
      <c r="F761" s="135"/>
      <c r="G761" s="136"/>
      <c r="L761" s="67" t="str">
        <f t="shared" si="33"/>
        <v/>
      </c>
      <c r="M761" s="67" t="str">
        <f t="shared" si="35"/>
        <v/>
      </c>
      <c r="N761" s="67" t="str">
        <f t="shared" si="34"/>
        <v/>
      </c>
    </row>
    <row r="762" spans="1:14">
      <c r="A762" s="133"/>
      <c r="B762" s="134"/>
      <c r="C762" s="134"/>
      <c r="D762" s="134"/>
      <c r="E762" s="134"/>
      <c r="F762" s="135"/>
      <c r="G762" s="136"/>
      <c r="L762" s="67" t="str">
        <f t="shared" si="33"/>
        <v/>
      </c>
      <c r="M762" s="67" t="str">
        <f t="shared" si="35"/>
        <v/>
      </c>
      <c r="N762" s="67" t="str">
        <f t="shared" si="34"/>
        <v/>
      </c>
    </row>
    <row r="763" spans="1:14">
      <c r="A763" s="133"/>
      <c r="B763" s="134"/>
      <c r="C763" s="134"/>
      <c r="D763" s="134"/>
      <c r="E763" s="134"/>
      <c r="F763" s="135"/>
      <c r="G763" s="136"/>
      <c r="L763" s="67" t="str">
        <f t="shared" si="33"/>
        <v/>
      </c>
      <c r="M763" s="67" t="str">
        <f t="shared" si="35"/>
        <v/>
      </c>
      <c r="N763" s="67" t="str">
        <f t="shared" si="34"/>
        <v/>
      </c>
    </row>
    <row r="764" spans="1:14">
      <c r="A764" s="133"/>
      <c r="B764" s="134"/>
      <c r="C764" s="134"/>
      <c r="D764" s="134"/>
      <c r="E764" s="134"/>
      <c r="F764" s="135"/>
      <c r="G764" s="136"/>
      <c r="L764" s="67" t="str">
        <f t="shared" si="33"/>
        <v/>
      </c>
      <c r="M764" s="67" t="str">
        <f t="shared" si="35"/>
        <v/>
      </c>
      <c r="N764" s="67" t="str">
        <f t="shared" si="34"/>
        <v/>
      </c>
    </row>
    <row r="765" spans="1:14">
      <c r="A765" s="133"/>
      <c r="B765" s="134"/>
      <c r="C765" s="134"/>
      <c r="D765" s="134"/>
      <c r="E765" s="134"/>
      <c r="F765" s="135"/>
      <c r="G765" s="136"/>
      <c r="L765" s="67" t="str">
        <f t="shared" si="33"/>
        <v/>
      </c>
      <c r="M765" s="67" t="str">
        <f t="shared" si="35"/>
        <v/>
      </c>
      <c r="N765" s="67" t="str">
        <f t="shared" si="34"/>
        <v/>
      </c>
    </row>
    <row r="766" spans="1:14">
      <c r="A766" s="133"/>
      <c r="B766" s="134"/>
      <c r="C766" s="134"/>
      <c r="D766" s="134"/>
      <c r="E766" s="134"/>
      <c r="F766" s="135"/>
      <c r="G766" s="136"/>
      <c r="L766" s="67" t="str">
        <f t="shared" si="33"/>
        <v/>
      </c>
      <c r="M766" s="67" t="str">
        <f t="shared" si="35"/>
        <v/>
      </c>
      <c r="N766" s="67" t="str">
        <f t="shared" si="34"/>
        <v/>
      </c>
    </row>
    <row r="767" spans="1:14">
      <c r="A767" s="133"/>
      <c r="B767" s="134"/>
      <c r="C767" s="134"/>
      <c r="D767" s="134"/>
      <c r="E767" s="134"/>
      <c r="F767" s="135"/>
      <c r="G767" s="136"/>
      <c r="L767" s="67" t="str">
        <f t="shared" si="33"/>
        <v/>
      </c>
      <c r="M767" s="67" t="str">
        <f t="shared" si="35"/>
        <v/>
      </c>
      <c r="N767" s="67" t="str">
        <f t="shared" si="34"/>
        <v/>
      </c>
    </row>
    <row r="768" spans="1:14">
      <c r="A768" s="133"/>
      <c r="B768" s="134"/>
      <c r="C768" s="134"/>
      <c r="D768" s="134"/>
      <c r="E768" s="134"/>
      <c r="F768" s="135"/>
      <c r="G768" s="136"/>
      <c r="L768" s="67" t="str">
        <f t="shared" si="33"/>
        <v/>
      </c>
      <c r="M768" s="67" t="str">
        <f t="shared" si="35"/>
        <v/>
      </c>
      <c r="N768" s="67" t="str">
        <f t="shared" si="34"/>
        <v/>
      </c>
    </row>
    <row r="769" spans="1:14">
      <c r="A769" s="133"/>
      <c r="B769" s="134"/>
      <c r="C769" s="134"/>
      <c r="D769" s="134"/>
      <c r="E769" s="134"/>
      <c r="F769" s="135"/>
      <c r="G769" s="136"/>
      <c r="L769" s="67" t="str">
        <f t="shared" si="33"/>
        <v/>
      </c>
      <c r="M769" s="67" t="str">
        <f t="shared" si="35"/>
        <v/>
      </c>
      <c r="N769" s="67" t="str">
        <f t="shared" si="34"/>
        <v/>
      </c>
    </row>
    <row r="770" spans="1:14">
      <c r="A770" s="133"/>
      <c r="B770" s="134"/>
      <c r="C770" s="134"/>
      <c r="D770" s="134"/>
      <c r="E770" s="134"/>
      <c r="F770" s="135"/>
      <c r="G770" s="136"/>
      <c r="L770" s="67" t="str">
        <f t="shared" si="33"/>
        <v/>
      </c>
      <c r="M770" s="67" t="str">
        <f t="shared" si="35"/>
        <v/>
      </c>
      <c r="N770" s="67" t="str">
        <f t="shared" si="34"/>
        <v/>
      </c>
    </row>
    <row r="771" spans="1:14">
      <c r="A771" s="133"/>
      <c r="B771" s="134"/>
      <c r="C771" s="134"/>
      <c r="D771" s="134"/>
      <c r="E771" s="134"/>
      <c r="F771" s="135"/>
      <c r="G771" s="136"/>
      <c r="L771" s="67" t="str">
        <f t="shared" ref="L771:L834" si="36">IF(E771="","",EXP(-EXP(-(E771-J$11)/J$10)))</f>
        <v/>
      </c>
      <c r="M771" s="67" t="str">
        <f t="shared" si="35"/>
        <v/>
      </c>
      <c r="N771" s="67" t="str">
        <f t="shared" ref="N771:N834" si="37">IF(L771="","",POWER(F771-M771,2) / M771)</f>
        <v/>
      </c>
    </row>
    <row r="772" spans="1:14">
      <c r="A772" s="133"/>
      <c r="B772" s="134"/>
      <c r="C772" s="134"/>
      <c r="D772" s="134"/>
      <c r="E772" s="134"/>
      <c r="F772" s="135"/>
      <c r="G772" s="136"/>
      <c r="L772" s="67" t="str">
        <f t="shared" si="36"/>
        <v/>
      </c>
      <c r="M772" s="67" t="str">
        <f t="shared" ref="M772:M835" si="38">IF(L772="","",(L772-L771)*J$3)</f>
        <v/>
      </c>
      <c r="N772" s="67" t="str">
        <f t="shared" si="37"/>
        <v/>
      </c>
    </row>
    <row r="773" spans="1:14">
      <c r="A773" s="133"/>
      <c r="B773" s="134"/>
      <c r="C773" s="134"/>
      <c r="D773" s="134"/>
      <c r="E773" s="134"/>
      <c r="F773" s="135"/>
      <c r="G773" s="136"/>
      <c r="L773" s="67" t="str">
        <f t="shared" si="36"/>
        <v/>
      </c>
      <c r="M773" s="67" t="str">
        <f t="shared" si="38"/>
        <v/>
      </c>
      <c r="N773" s="67" t="str">
        <f t="shared" si="37"/>
        <v/>
      </c>
    </row>
    <row r="774" spans="1:14">
      <c r="A774" s="133"/>
      <c r="B774" s="134"/>
      <c r="C774" s="134"/>
      <c r="D774" s="134"/>
      <c r="E774" s="134"/>
      <c r="F774" s="135"/>
      <c r="G774" s="136"/>
      <c r="L774" s="67" t="str">
        <f t="shared" si="36"/>
        <v/>
      </c>
      <c r="M774" s="67" t="str">
        <f t="shared" si="38"/>
        <v/>
      </c>
      <c r="N774" s="67" t="str">
        <f t="shared" si="37"/>
        <v/>
      </c>
    </row>
    <row r="775" spans="1:14">
      <c r="A775" s="133"/>
      <c r="B775" s="134"/>
      <c r="C775" s="134"/>
      <c r="D775" s="134"/>
      <c r="E775" s="134"/>
      <c r="F775" s="135"/>
      <c r="G775" s="136"/>
      <c r="L775" s="67" t="str">
        <f t="shared" si="36"/>
        <v/>
      </c>
      <c r="M775" s="67" t="str">
        <f t="shared" si="38"/>
        <v/>
      </c>
      <c r="N775" s="67" t="str">
        <f t="shared" si="37"/>
        <v/>
      </c>
    </row>
    <row r="776" spans="1:14">
      <c r="A776" s="133"/>
      <c r="B776" s="134"/>
      <c r="C776" s="134"/>
      <c r="D776" s="134"/>
      <c r="E776" s="134"/>
      <c r="F776" s="135"/>
      <c r="G776" s="136"/>
      <c r="L776" s="67" t="str">
        <f t="shared" si="36"/>
        <v/>
      </c>
      <c r="M776" s="67" t="str">
        <f t="shared" si="38"/>
        <v/>
      </c>
      <c r="N776" s="67" t="str">
        <f t="shared" si="37"/>
        <v/>
      </c>
    </row>
    <row r="777" spans="1:14">
      <c r="A777" s="133"/>
      <c r="B777" s="134"/>
      <c r="C777" s="134"/>
      <c r="D777" s="134"/>
      <c r="E777" s="134"/>
      <c r="F777" s="135"/>
      <c r="G777" s="136"/>
      <c r="L777" s="67" t="str">
        <f t="shared" si="36"/>
        <v/>
      </c>
      <c r="M777" s="67" t="str">
        <f t="shared" si="38"/>
        <v/>
      </c>
      <c r="N777" s="67" t="str">
        <f t="shared" si="37"/>
        <v/>
      </c>
    </row>
    <row r="778" spans="1:14">
      <c r="A778" s="133"/>
      <c r="B778" s="134"/>
      <c r="C778" s="134"/>
      <c r="D778" s="134"/>
      <c r="E778" s="134"/>
      <c r="F778" s="135"/>
      <c r="G778" s="136"/>
      <c r="L778" s="67" t="str">
        <f t="shared" si="36"/>
        <v/>
      </c>
      <c r="M778" s="67" t="str">
        <f t="shared" si="38"/>
        <v/>
      </c>
      <c r="N778" s="67" t="str">
        <f t="shared" si="37"/>
        <v/>
      </c>
    </row>
    <row r="779" spans="1:14">
      <c r="A779" s="133"/>
      <c r="B779" s="134"/>
      <c r="C779" s="134"/>
      <c r="D779" s="134"/>
      <c r="E779" s="134"/>
      <c r="F779" s="135"/>
      <c r="G779" s="136"/>
      <c r="L779" s="67" t="str">
        <f t="shared" si="36"/>
        <v/>
      </c>
      <c r="M779" s="67" t="str">
        <f t="shared" si="38"/>
        <v/>
      </c>
      <c r="N779" s="67" t="str">
        <f t="shared" si="37"/>
        <v/>
      </c>
    </row>
    <row r="780" spans="1:14">
      <c r="A780" s="133"/>
      <c r="B780" s="134"/>
      <c r="C780" s="134"/>
      <c r="D780" s="134"/>
      <c r="E780" s="134"/>
      <c r="F780" s="135"/>
      <c r="G780" s="136"/>
      <c r="L780" s="67" t="str">
        <f t="shared" si="36"/>
        <v/>
      </c>
      <c r="M780" s="67" t="str">
        <f t="shared" si="38"/>
        <v/>
      </c>
      <c r="N780" s="67" t="str">
        <f t="shared" si="37"/>
        <v/>
      </c>
    </row>
    <row r="781" spans="1:14">
      <c r="A781" s="133"/>
      <c r="B781" s="134"/>
      <c r="C781" s="134"/>
      <c r="D781" s="134"/>
      <c r="E781" s="134"/>
      <c r="F781" s="135"/>
      <c r="G781" s="136"/>
      <c r="L781" s="67" t="str">
        <f t="shared" si="36"/>
        <v/>
      </c>
      <c r="M781" s="67" t="str">
        <f t="shared" si="38"/>
        <v/>
      </c>
      <c r="N781" s="67" t="str">
        <f t="shared" si="37"/>
        <v/>
      </c>
    </row>
    <row r="782" spans="1:14">
      <c r="A782" s="133"/>
      <c r="B782" s="134"/>
      <c r="C782" s="134"/>
      <c r="D782" s="134"/>
      <c r="E782" s="134"/>
      <c r="F782" s="135"/>
      <c r="G782" s="136"/>
      <c r="L782" s="67" t="str">
        <f t="shared" si="36"/>
        <v/>
      </c>
      <c r="M782" s="67" t="str">
        <f t="shared" si="38"/>
        <v/>
      </c>
      <c r="N782" s="67" t="str">
        <f t="shared" si="37"/>
        <v/>
      </c>
    </row>
    <row r="783" spans="1:14">
      <c r="A783" s="133"/>
      <c r="B783" s="134"/>
      <c r="C783" s="134"/>
      <c r="D783" s="134"/>
      <c r="E783" s="134"/>
      <c r="F783" s="135"/>
      <c r="G783" s="136"/>
      <c r="L783" s="67" t="str">
        <f t="shared" si="36"/>
        <v/>
      </c>
      <c r="M783" s="67" t="str">
        <f t="shared" si="38"/>
        <v/>
      </c>
      <c r="N783" s="67" t="str">
        <f t="shared" si="37"/>
        <v/>
      </c>
    </row>
    <row r="784" spans="1:14">
      <c r="A784" s="133"/>
      <c r="B784" s="134"/>
      <c r="C784" s="134"/>
      <c r="D784" s="134"/>
      <c r="E784" s="134"/>
      <c r="F784" s="135"/>
      <c r="G784" s="136"/>
      <c r="L784" s="67" t="str">
        <f t="shared" si="36"/>
        <v/>
      </c>
      <c r="M784" s="67" t="str">
        <f t="shared" si="38"/>
        <v/>
      </c>
      <c r="N784" s="67" t="str">
        <f t="shared" si="37"/>
        <v/>
      </c>
    </row>
    <row r="785" spans="1:14">
      <c r="A785" s="133"/>
      <c r="B785" s="134"/>
      <c r="C785" s="134"/>
      <c r="D785" s="134"/>
      <c r="E785" s="134"/>
      <c r="F785" s="135"/>
      <c r="G785" s="136"/>
      <c r="L785" s="67" t="str">
        <f t="shared" si="36"/>
        <v/>
      </c>
      <c r="M785" s="67" t="str">
        <f t="shared" si="38"/>
        <v/>
      </c>
      <c r="N785" s="67" t="str">
        <f t="shared" si="37"/>
        <v/>
      </c>
    </row>
    <row r="786" spans="1:14">
      <c r="A786" s="133"/>
      <c r="B786" s="134"/>
      <c r="C786" s="134"/>
      <c r="D786" s="134"/>
      <c r="E786" s="134"/>
      <c r="F786" s="135"/>
      <c r="G786" s="136"/>
      <c r="L786" s="67" t="str">
        <f t="shared" si="36"/>
        <v/>
      </c>
      <c r="M786" s="67" t="str">
        <f t="shared" si="38"/>
        <v/>
      </c>
      <c r="N786" s="67" t="str">
        <f t="shared" si="37"/>
        <v/>
      </c>
    </row>
    <row r="787" spans="1:14">
      <c r="A787" s="133"/>
      <c r="B787" s="134"/>
      <c r="C787" s="134"/>
      <c r="D787" s="134"/>
      <c r="E787" s="134"/>
      <c r="F787" s="135"/>
      <c r="G787" s="136"/>
      <c r="L787" s="67" t="str">
        <f t="shared" si="36"/>
        <v/>
      </c>
      <c r="M787" s="67" t="str">
        <f t="shared" si="38"/>
        <v/>
      </c>
      <c r="N787" s="67" t="str">
        <f t="shared" si="37"/>
        <v/>
      </c>
    </row>
    <row r="788" spans="1:14">
      <c r="A788" s="133"/>
      <c r="B788" s="134"/>
      <c r="C788" s="134"/>
      <c r="D788" s="134"/>
      <c r="E788" s="134"/>
      <c r="F788" s="135"/>
      <c r="G788" s="136"/>
      <c r="L788" s="67" t="str">
        <f t="shared" si="36"/>
        <v/>
      </c>
      <c r="M788" s="67" t="str">
        <f t="shared" si="38"/>
        <v/>
      </c>
      <c r="N788" s="67" t="str">
        <f t="shared" si="37"/>
        <v/>
      </c>
    </row>
    <row r="789" spans="1:14">
      <c r="A789" s="133"/>
      <c r="B789" s="134"/>
      <c r="C789" s="134"/>
      <c r="D789" s="134"/>
      <c r="E789" s="134"/>
      <c r="F789" s="135"/>
      <c r="G789" s="136"/>
      <c r="L789" s="67" t="str">
        <f t="shared" si="36"/>
        <v/>
      </c>
      <c r="M789" s="67" t="str">
        <f t="shared" si="38"/>
        <v/>
      </c>
      <c r="N789" s="67" t="str">
        <f t="shared" si="37"/>
        <v/>
      </c>
    </row>
    <row r="790" spans="1:14">
      <c r="A790" s="133"/>
      <c r="B790" s="134"/>
      <c r="C790" s="134"/>
      <c r="D790" s="134"/>
      <c r="E790" s="134"/>
      <c r="F790" s="135"/>
      <c r="G790" s="136"/>
      <c r="L790" s="67" t="str">
        <f t="shared" si="36"/>
        <v/>
      </c>
      <c r="M790" s="67" t="str">
        <f t="shared" si="38"/>
        <v/>
      </c>
      <c r="N790" s="67" t="str">
        <f t="shared" si="37"/>
        <v/>
      </c>
    </row>
    <row r="791" spans="1:14">
      <c r="A791" s="133"/>
      <c r="B791" s="134"/>
      <c r="C791" s="134"/>
      <c r="D791" s="134"/>
      <c r="E791" s="134"/>
      <c r="F791" s="135"/>
      <c r="G791" s="136"/>
      <c r="L791" s="67" t="str">
        <f t="shared" si="36"/>
        <v/>
      </c>
      <c r="M791" s="67" t="str">
        <f t="shared" si="38"/>
        <v/>
      </c>
      <c r="N791" s="67" t="str">
        <f t="shared" si="37"/>
        <v/>
      </c>
    </row>
    <row r="792" spans="1:14">
      <c r="A792" s="133"/>
      <c r="B792" s="134"/>
      <c r="C792" s="134"/>
      <c r="D792" s="134"/>
      <c r="E792" s="134"/>
      <c r="F792" s="135"/>
      <c r="G792" s="136"/>
      <c r="L792" s="67" t="str">
        <f t="shared" si="36"/>
        <v/>
      </c>
      <c r="M792" s="67" t="str">
        <f t="shared" si="38"/>
        <v/>
      </c>
      <c r="N792" s="67" t="str">
        <f t="shared" si="37"/>
        <v/>
      </c>
    </row>
    <row r="793" spans="1:14">
      <c r="A793" s="133"/>
      <c r="B793" s="134"/>
      <c r="C793" s="134"/>
      <c r="D793" s="134"/>
      <c r="E793" s="134"/>
      <c r="F793" s="135"/>
      <c r="G793" s="136"/>
      <c r="L793" s="67" t="str">
        <f t="shared" si="36"/>
        <v/>
      </c>
      <c r="M793" s="67" t="str">
        <f t="shared" si="38"/>
        <v/>
      </c>
      <c r="N793" s="67" t="str">
        <f t="shared" si="37"/>
        <v/>
      </c>
    </row>
    <row r="794" spans="1:14">
      <c r="A794" s="133"/>
      <c r="B794" s="134"/>
      <c r="C794" s="134"/>
      <c r="D794" s="134"/>
      <c r="E794" s="134"/>
      <c r="F794" s="135"/>
      <c r="G794" s="136"/>
      <c r="L794" s="67" t="str">
        <f t="shared" si="36"/>
        <v/>
      </c>
      <c r="M794" s="67" t="str">
        <f t="shared" si="38"/>
        <v/>
      </c>
      <c r="N794" s="67" t="str">
        <f t="shared" si="37"/>
        <v/>
      </c>
    </row>
    <row r="795" spans="1:14">
      <c r="A795" s="133"/>
      <c r="B795" s="134"/>
      <c r="C795" s="134"/>
      <c r="D795" s="134"/>
      <c r="E795" s="134"/>
      <c r="F795" s="135"/>
      <c r="G795" s="136"/>
      <c r="L795" s="67" t="str">
        <f t="shared" si="36"/>
        <v/>
      </c>
      <c r="M795" s="67" t="str">
        <f t="shared" si="38"/>
        <v/>
      </c>
      <c r="N795" s="67" t="str">
        <f t="shared" si="37"/>
        <v/>
      </c>
    </row>
    <row r="796" spans="1:14">
      <c r="A796" s="133"/>
      <c r="B796" s="134"/>
      <c r="C796" s="134"/>
      <c r="D796" s="134"/>
      <c r="E796" s="134"/>
      <c r="F796" s="135"/>
      <c r="G796" s="136"/>
      <c r="L796" s="67" t="str">
        <f t="shared" si="36"/>
        <v/>
      </c>
      <c r="M796" s="67" t="str">
        <f t="shared" si="38"/>
        <v/>
      </c>
      <c r="N796" s="67" t="str">
        <f t="shared" si="37"/>
        <v/>
      </c>
    </row>
    <row r="797" spans="1:14">
      <c r="A797" s="133"/>
      <c r="B797" s="134"/>
      <c r="C797" s="134"/>
      <c r="D797" s="134"/>
      <c r="E797" s="134"/>
      <c r="F797" s="135"/>
      <c r="G797" s="136"/>
      <c r="L797" s="67" t="str">
        <f t="shared" si="36"/>
        <v/>
      </c>
      <c r="M797" s="67" t="str">
        <f t="shared" si="38"/>
        <v/>
      </c>
      <c r="N797" s="67" t="str">
        <f t="shared" si="37"/>
        <v/>
      </c>
    </row>
    <row r="798" spans="1:14">
      <c r="A798" s="133"/>
      <c r="B798" s="134"/>
      <c r="C798" s="134"/>
      <c r="D798" s="134"/>
      <c r="E798" s="134"/>
      <c r="F798" s="135"/>
      <c r="G798" s="136"/>
      <c r="L798" s="67" t="str">
        <f t="shared" si="36"/>
        <v/>
      </c>
      <c r="M798" s="67" t="str">
        <f t="shared" si="38"/>
        <v/>
      </c>
      <c r="N798" s="67" t="str">
        <f t="shared" si="37"/>
        <v/>
      </c>
    </row>
    <row r="799" spans="1:14">
      <c r="A799" s="133"/>
      <c r="B799" s="134"/>
      <c r="C799" s="134"/>
      <c r="D799" s="134"/>
      <c r="E799" s="134"/>
      <c r="F799" s="135"/>
      <c r="G799" s="136"/>
      <c r="L799" s="67" t="str">
        <f t="shared" si="36"/>
        <v/>
      </c>
      <c r="M799" s="67" t="str">
        <f t="shared" si="38"/>
        <v/>
      </c>
      <c r="N799" s="67" t="str">
        <f t="shared" si="37"/>
        <v/>
      </c>
    </row>
    <row r="800" spans="1:14">
      <c r="A800" s="133"/>
      <c r="B800" s="134"/>
      <c r="C800" s="134"/>
      <c r="D800" s="134"/>
      <c r="E800" s="134"/>
      <c r="F800" s="135"/>
      <c r="G800" s="136"/>
      <c r="L800" s="67" t="str">
        <f t="shared" si="36"/>
        <v/>
      </c>
      <c r="M800" s="67" t="str">
        <f t="shared" si="38"/>
        <v/>
      </c>
      <c r="N800" s="67" t="str">
        <f t="shared" si="37"/>
        <v/>
      </c>
    </row>
    <row r="801" spans="1:14">
      <c r="A801" s="133"/>
      <c r="B801" s="134"/>
      <c r="C801" s="134"/>
      <c r="D801" s="134"/>
      <c r="E801" s="134"/>
      <c r="F801" s="135"/>
      <c r="G801" s="136"/>
      <c r="L801" s="67" t="str">
        <f t="shared" si="36"/>
        <v/>
      </c>
      <c r="M801" s="67" t="str">
        <f t="shared" si="38"/>
        <v/>
      </c>
      <c r="N801" s="67" t="str">
        <f t="shared" si="37"/>
        <v/>
      </c>
    </row>
    <row r="802" spans="1:14">
      <c r="A802" s="133"/>
      <c r="B802" s="134"/>
      <c r="C802" s="134"/>
      <c r="D802" s="134"/>
      <c r="E802" s="134"/>
      <c r="F802" s="135"/>
      <c r="G802" s="136"/>
      <c r="L802" s="67" t="str">
        <f t="shared" si="36"/>
        <v/>
      </c>
      <c r="M802" s="67" t="str">
        <f t="shared" si="38"/>
        <v/>
      </c>
      <c r="N802" s="67" t="str">
        <f t="shared" si="37"/>
        <v/>
      </c>
    </row>
    <row r="803" spans="1:14">
      <c r="A803" s="133"/>
      <c r="B803" s="134"/>
      <c r="C803" s="134"/>
      <c r="D803" s="134"/>
      <c r="E803" s="134"/>
      <c r="F803" s="135"/>
      <c r="G803" s="136"/>
      <c r="L803" s="67" t="str">
        <f t="shared" si="36"/>
        <v/>
      </c>
      <c r="M803" s="67" t="str">
        <f t="shared" si="38"/>
        <v/>
      </c>
      <c r="N803" s="67" t="str">
        <f t="shared" si="37"/>
        <v/>
      </c>
    </row>
    <row r="804" spans="1:14">
      <c r="A804" s="133"/>
      <c r="B804" s="134"/>
      <c r="C804" s="134"/>
      <c r="D804" s="134"/>
      <c r="E804" s="134"/>
      <c r="F804" s="135"/>
      <c r="G804" s="136"/>
      <c r="L804" s="67" t="str">
        <f t="shared" si="36"/>
        <v/>
      </c>
      <c r="M804" s="67" t="str">
        <f t="shared" si="38"/>
        <v/>
      </c>
      <c r="N804" s="67" t="str">
        <f t="shared" si="37"/>
        <v/>
      </c>
    </row>
    <row r="805" spans="1:14">
      <c r="A805" s="133"/>
      <c r="B805" s="134"/>
      <c r="C805" s="134"/>
      <c r="D805" s="134"/>
      <c r="E805" s="134"/>
      <c r="F805" s="135"/>
      <c r="G805" s="136"/>
      <c r="L805" s="67" t="str">
        <f t="shared" si="36"/>
        <v/>
      </c>
      <c r="M805" s="67" t="str">
        <f t="shared" si="38"/>
        <v/>
      </c>
      <c r="N805" s="67" t="str">
        <f t="shared" si="37"/>
        <v/>
      </c>
    </row>
    <row r="806" spans="1:14">
      <c r="A806" s="133"/>
      <c r="B806" s="134"/>
      <c r="C806" s="134"/>
      <c r="D806" s="134"/>
      <c r="E806" s="134"/>
      <c r="F806" s="135"/>
      <c r="G806" s="136"/>
      <c r="L806" s="67" t="str">
        <f t="shared" si="36"/>
        <v/>
      </c>
      <c r="M806" s="67" t="str">
        <f t="shared" si="38"/>
        <v/>
      </c>
      <c r="N806" s="67" t="str">
        <f t="shared" si="37"/>
        <v/>
      </c>
    </row>
    <row r="807" spans="1:14">
      <c r="A807" s="133"/>
      <c r="B807" s="134"/>
      <c r="C807" s="134"/>
      <c r="D807" s="134"/>
      <c r="E807" s="134"/>
      <c r="F807" s="135"/>
      <c r="G807" s="136"/>
      <c r="L807" s="67" t="str">
        <f t="shared" si="36"/>
        <v/>
      </c>
      <c r="M807" s="67" t="str">
        <f t="shared" si="38"/>
        <v/>
      </c>
      <c r="N807" s="67" t="str">
        <f t="shared" si="37"/>
        <v/>
      </c>
    </row>
    <row r="808" spans="1:14">
      <c r="A808" s="133"/>
      <c r="B808" s="134"/>
      <c r="C808" s="134"/>
      <c r="D808" s="134"/>
      <c r="E808" s="134"/>
      <c r="F808" s="135"/>
      <c r="G808" s="136"/>
      <c r="L808" s="67" t="str">
        <f t="shared" si="36"/>
        <v/>
      </c>
      <c r="M808" s="67" t="str">
        <f t="shared" si="38"/>
        <v/>
      </c>
      <c r="N808" s="67" t="str">
        <f t="shared" si="37"/>
        <v/>
      </c>
    </row>
    <row r="809" spans="1:14">
      <c r="A809" s="133"/>
      <c r="B809" s="134"/>
      <c r="C809" s="134"/>
      <c r="D809" s="134"/>
      <c r="E809" s="134"/>
      <c r="F809" s="135"/>
      <c r="G809" s="136"/>
      <c r="L809" s="67" t="str">
        <f t="shared" si="36"/>
        <v/>
      </c>
      <c r="M809" s="67" t="str">
        <f t="shared" si="38"/>
        <v/>
      </c>
      <c r="N809" s="67" t="str">
        <f t="shared" si="37"/>
        <v/>
      </c>
    </row>
    <row r="810" spans="1:14">
      <c r="A810" s="133"/>
      <c r="B810" s="134"/>
      <c r="C810" s="134"/>
      <c r="D810" s="134"/>
      <c r="E810" s="134"/>
      <c r="F810" s="135"/>
      <c r="G810" s="136"/>
      <c r="L810" s="67" t="str">
        <f t="shared" si="36"/>
        <v/>
      </c>
      <c r="M810" s="67" t="str">
        <f t="shared" si="38"/>
        <v/>
      </c>
      <c r="N810" s="67" t="str">
        <f t="shared" si="37"/>
        <v/>
      </c>
    </row>
    <row r="811" spans="1:14">
      <c r="A811" s="133"/>
      <c r="B811" s="134"/>
      <c r="C811" s="134"/>
      <c r="D811" s="134"/>
      <c r="E811" s="134"/>
      <c r="F811" s="135"/>
      <c r="G811" s="136"/>
      <c r="L811" s="67" t="str">
        <f t="shared" si="36"/>
        <v/>
      </c>
      <c r="M811" s="67" t="str">
        <f t="shared" si="38"/>
        <v/>
      </c>
      <c r="N811" s="67" t="str">
        <f t="shared" si="37"/>
        <v/>
      </c>
    </row>
    <row r="812" spans="1:14">
      <c r="A812" s="133"/>
      <c r="B812" s="134"/>
      <c r="C812" s="134"/>
      <c r="D812" s="134"/>
      <c r="E812" s="134"/>
      <c r="F812" s="135"/>
      <c r="G812" s="136"/>
      <c r="L812" s="67" t="str">
        <f t="shared" si="36"/>
        <v/>
      </c>
      <c r="M812" s="67" t="str">
        <f t="shared" si="38"/>
        <v/>
      </c>
      <c r="N812" s="67" t="str">
        <f t="shared" si="37"/>
        <v/>
      </c>
    </row>
    <row r="813" spans="1:14">
      <c r="A813" s="133"/>
      <c r="B813" s="134"/>
      <c r="C813" s="134"/>
      <c r="D813" s="134"/>
      <c r="E813" s="134"/>
      <c r="F813" s="135"/>
      <c r="G813" s="136"/>
      <c r="L813" s="67" t="str">
        <f t="shared" si="36"/>
        <v/>
      </c>
      <c r="M813" s="67" t="str">
        <f t="shared" si="38"/>
        <v/>
      </c>
      <c r="N813" s="67" t="str">
        <f t="shared" si="37"/>
        <v/>
      </c>
    </row>
    <row r="814" spans="1:14">
      <c r="A814" s="133"/>
      <c r="B814" s="134"/>
      <c r="C814" s="134"/>
      <c r="D814" s="134"/>
      <c r="E814" s="134"/>
      <c r="F814" s="135"/>
      <c r="G814" s="136"/>
      <c r="L814" s="67" t="str">
        <f t="shared" si="36"/>
        <v/>
      </c>
      <c r="M814" s="67" t="str">
        <f t="shared" si="38"/>
        <v/>
      </c>
      <c r="N814" s="67" t="str">
        <f t="shared" si="37"/>
        <v/>
      </c>
    </row>
    <row r="815" spans="1:14">
      <c r="A815" s="133"/>
      <c r="B815" s="134"/>
      <c r="C815" s="134"/>
      <c r="D815" s="134"/>
      <c r="E815" s="134"/>
      <c r="F815" s="135"/>
      <c r="G815" s="136"/>
      <c r="L815" s="67" t="str">
        <f t="shared" si="36"/>
        <v/>
      </c>
      <c r="M815" s="67" t="str">
        <f t="shared" si="38"/>
        <v/>
      </c>
      <c r="N815" s="67" t="str">
        <f t="shared" si="37"/>
        <v/>
      </c>
    </row>
    <row r="816" spans="1:14">
      <c r="A816" s="133"/>
      <c r="B816" s="134"/>
      <c r="C816" s="134"/>
      <c r="D816" s="134"/>
      <c r="E816" s="134"/>
      <c r="F816" s="135"/>
      <c r="G816" s="136"/>
      <c r="L816" s="67" t="str">
        <f t="shared" si="36"/>
        <v/>
      </c>
      <c r="M816" s="67" t="str">
        <f t="shared" si="38"/>
        <v/>
      </c>
      <c r="N816" s="67" t="str">
        <f t="shared" si="37"/>
        <v/>
      </c>
    </row>
    <row r="817" spans="1:14">
      <c r="A817" s="133"/>
      <c r="B817" s="134"/>
      <c r="C817" s="134"/>
      <c r="D817" s="134"/>
      <c r="E817" s="134"/>
      <c r="F817" s="135"/>
      <c r="G817" s="136"/>
      <c r="L817" s="67" t="str">
        <f t="shared" si="36"/>
        <v/>
      </c>
      <c r="M817" s="67" t="str">
        <f t="shared" si="38"/>
        <v/>
      </c>
      <c r="N817" s="67" t="str">
        <f t="shared" si="37"/>
        <v/>
      </c>
    </row>
    <row r="818" spans="1:14">
      <c r="A818" s="133"/>
      <c r="B818" s="134"/>
      <c r="C818" s="134"/>
      <c r="D818" s="134"/>
      <c r="E818" s="134"/>
      <c r="F818" s="135"/>
      <c r="G818" s="136"/>
      <c r="L818" s="67" t="str">
        <f t="shared" si="36"/>
        <v/>
      </c>
      <c r="M818" s="67" t="str">
        <f t="shared" si="38"/>
        <v/>
      </c>
      <c r="N818" s="67" t="str">
        <f t="shared" si="37"/>
        <v/>
      </c>
    </row>
    <row r="819" spans="1:14">
      <c r="A819" s="133"/>
      <c r="B819" s="134"/>
      <c r="C819" s="134"/>
      <c r="D819" s="134"/>
      <c r="E819" s="134"/>
      <c r="F819" s="135"/>
      <c r="G819" s="136"/>
      <c r="L819" s="67" t="str">
        <f t="shared" si="36"/>
        <v/>
      </c>
      <c r="M819" s="67" t="str">
        <f t="shared" si="38"/>
        <v/>
      </c>
      <c r="N819" s="67" t="str">
        <f t="shared" si="37"/>
        <v/>
      </c>
    </row>
    <row r="820" spans="1:14">
      <c r="A820" s="133"/>
      <c r="B820" s="134"/>
      <c r="C820" s="134"/>
      <c r="D820" s="134"/>
      <c r="E820" s="134"/>
      <c r="F820" s="135"/>
      <c r="G820" s="136"/>
      <c r="L820" s="67" t="str">
        <f t="shared" si="36"/>
        <v/>
      </c>
      <c r="M820" s="67" t="str">
        <f t="shared" si="38"/>
        <v/>
      </c>
      <c r="N820" s="67" t="str">
        <f t="shared" si="37"/>
        <v/>
      </c>
    </row>
    <row r="821" spans="1:14">
      <c r="A821" s="133"/>
      <c r="B821" s="134"/>
      <c r="C821" s="134"/>
      <c r="D821" s="134"/>
      <c r="E821" s="134"/>
      <c r="F821" s="135"/>
      <c r="G821" s="136"/>
      <c r="L821" s="67" t="str">
        <f t="shared" si="36"/>
        <v/>
      </c>
      <c r="M821" s="67" t="str">
        <f t="shared" si="38"/>
        <v/>
      </c>
      <c r="N821" s="67" t="str">
        <f t="shared" si="37"/>
        <v/>
      </c>
    </row>
    <row r="822" spans="1:14">
      <c r="A822" s="133"/>
      <c r="B822" s="134"/>
      <c r="C822" s="134"/>
      <c r="D822" s="134"/>
      <c r="E822" s="134"/>
      <c r="F822" s="135"/>
      <c r="G822" s="136"/>
      <c r="L822" s="67" t="str">
        <f t="shared" si="36"/>
        <v/>
      </c>
      <c r="M822" s="67" t="str">
        <f t="shared" si="38"/>
        <v/>
      </c>
      <c r="N822" s="67" t="str">
        <f t="shared" si="37"/>
        <v/>
      </c>
    </row>
    <row r="823" spans="1:14">
      <c r="A823" s="133"/>
      <c r="B823" s="134"/>
      <c r="C823" s="134"/>
      <c r="D823" s="134"/>
      <c r="E823" s="134"/>
      <c r="F823" s="135"/>
      <c r="G823" s="136"/>
      <c r="L823" s="67" t="str">
        <f t="shared" si="36"/>
        <v/>
      </c>
      <c r="M823" s="67" t="str">
        <f t="shared" si="38"/>
        <v/>
      </c>
      <c r="N823" s="67" t="str">
        <f t="shared" si="37"/>
        <v/>
      </c>
    </row>
    <row r="824" spans="1:14">
      <c r="A824" s="133"/>
      <c r="B824" s="134"/>
      <c r="C824" s="134"/>
      <c r="D824" s="134"/>
      <c r="E824" s="134"/>
      <c r="F824" s="135"/>
      <c r="G824" s="136"/>
      <c r="L824" s="67" t="str">
        <f t="shared" si="36"/>
        <v/>
      </c>
      <c r="M824" s="67" t="str">
        <f t="shared" si="38"/>
        <v/>
      </c>
      <c r="N824" s="67" t="str">
        <f t="shared" si="37"/>
        <v/>
      </c>
    </row>
    <row r="825" spans="1:14">
      <c r="A825" s="133"/>
      <c r="B825" s="134"/>
      <c r="C825" s="134"/>
      <c r="D825" s="134"/>
      <c r="E825" s="134"/>
      <c r="F825" s="135"/>
      <c r="G825" s="136"/>
      <c r="L825" s="67" t="str">
        <f t="shared" si="36"/>
        <v/>
      </c>
      <c r="M825" s="67" t="str">
        <f t="shared" si="38"/>
        <v/>
      </c>
      <c r="N825" s="67" t="str">
        <f t="shared" si="37"/>
        <v/>
      </c>
    </row>
    <row r="826" spans="1:14">
      <c r="A826" s="133"/>
      <c r="B826" s="134"/>
      <c r="C826" s="134"/>
      <c r="D826" s="134"/>
      <c r="E826" s="134"/>
      <c r="F826" s="135"/>
      <c r="G826" s="136"/>
      <c r="L826" s="67" t="str">
        <f t="shared" si="36"/>
        <v/>
      </c>
      <c r="M826" s="67" t="str">
        <f t="shared" si="38"/>
        <v/>
      </c>
      <c r="N826" s="67" t="str">
        <f t="shared" si="37"/>
        <v/>
      </c>
    </row>
    <row r="827" spans="1:14">
      <c r="A827" s="133"/>
      <c r="B827" s="134"/>
      <c r="C827" s="134"/>
      <c r="D827" s="134"/>
      <c r="E827" s="134"/>
      <c r="F827" s="135"/>
      <c r="G827" s="136"/>
      <c r="L827" s="67" t="str">
        <f t="shared" si="36"/>
        <v/>
      </c>
      <c r="M827" s="67" t="str">
        <f t="shared" si="38"/>
        <v/>
      </c>
      <c r="N827" s="67" t="str">
        <f t="shared" si="37"/>
        <v/>
      </c>
    </row>
    <row r="828" spans="1:14">
      <c r="A828" s="133"/>
      <c r="B828" s="134"/>
      <c r="C828" s="134"/>
      <c r="D828" s="134"/>
      <c r="E828" s="134"/>
      <c r="F828" s="135"/>
      <c r="G828" s="136"/>
      <c r="L828" s="67" t="str">
        <f t="shared" si="36"/>
        <v/>
      </c>
      <c r="M828" s="67" t="str">
        <f t="shared" si="38"/>
        <v/>
      </c>
      <c r="N828" s="67" t="str">
        <f t="shared" si="37"/>
        <v/>
      </c>
    </row>
    <row r="829" spans="1:14">
      <c r="A829" s="133"/>
      <c r="B829" s="134"/>
      <c r="C829" s="134"/>
      <c r="D829" s="134"/>
      <c r="E829" s="134"/>
      <c r="F829" s="135"/>
      <c r="G829" s="136"/>
      <c r="L829" s="67" t="str">
        <f t="shared" si="36"/>
        <v/>
      </c>
      <c r="M829" s="67" t="str">
        <f t="shared" si="38"/>
        <v/>
      </c>
      <c r="N829" s="67" t="str">
        <f t="shared" si="37"/>
        <v/>
      </c>
    </row>
    <row r="830" spans="1:14">
      <c r="A830" s="133"/>
      <c r="B830" s="134"/>
      <c r="C830" s="134"/>
      <c r="D830" s="134"/>
      <c r="E830" s="134"/>
      <c r="F830" s="135"/>
      <c r="G830" s="136"/>
      <c r="L830" s="67" t="str">
        <f t="shared" si="36"/>
        <v/>
      </c>
      <c r="M830" s="67" t="str">
        <f t="shared" si="38"/>
        <v/>
      </c>
      <c r="N830" s="67" t="str">
        <f t="shared" si="37"/>
        <v/>
      </c>
    </row>
    <row r="831" spans="1:14">
      <c r="A831" s="133"/>
      <c r="B831" s="134"/>
      <c r="C831" s="134"/>
      <c r="D831" s="134"/>
      <c r="E831" s="134"/>
      <c r="F831" s="135"/>
      <c r="G831" s="136"/>
      <c r="L831" s="67" t="str">
        <f t="shared" si="36"/>
        <v/>
      </c>
      <c r="M831" s="67" t="str">
        <f t="shared" si="38"/>
        <v/>
      </c>
      <c r="N831" s="67" t="str">
        <f t="shared" si="37"/>
        <v/>
      </c>
    </row>
    <row r="832" spans="1:14">
      <c r="A832" s="133"/>
      <c r="B832" s="134"/>
      <c r="C832" s="134"/>
      <c r="D832" s="134"/>
      <c r="E832" s="134"/>
      <c r="F832" s="135"/>
      <c r="G832" s="136"/>
      <c r="L832" s="67" t="str">
        <f t="shared" si="36"/>
        <v/>
      </c>
      <c r="M832" s="67" t="str">
        <f t="shared" si="38"/>
        <v/>
      </c>
      <c r="N832" s="67" t="str">
        <f t="shared" si="37"/>
        <v/>
      </c>
    </row>
    <row r="833" spans="1:14">
      <c r="A833" s="133"/>
      <c r="B833" s="134"/>
      <c r="C833" s="134"/>
      <c r="D833" s="134"/>
      <c r="E833" s="134"/>
      <c r="F833" s="135"/>
      <c r="G833" s="136"/>
      <c r="L833" s="67" t="str">
        <f t="shared" si="36"/>
        <v/>
      </c>
      <c r="M833" s="67" t="str">
        <f t="shared" si="38"/>
        <v/>
      </c>
      <c r="N833" s="67" t="str">
        <f t="shared" si="37"/>
        <v/>
      </c>
    </row>
    <row r="834" spans="1:14">
      <c r="A834" s="133"/>
      <c r="B834" s="134"/>
      <c r="C834" s="134"/>
      <c r="D834" s="134"/>
      <c r="E834" s="134"/>
      <c r="F834" s="135"/>
      <c r="G834" s="136"/>
      <c r="L834" s="67" t="str">
        <f t="shared" si="36"/>
        <v/>
      </c>
      <c r="M834" s="67" t="str">
        <f t="shared" si="38"/>
        <v/>
      </c>
      <c r="N834" s="67" t="str">
        <f t="shared" si="37"/>
        <v/>
      </c>
    </row>
    <row r="835" spans="1:14">
      <c r="A835" s="133"/>
      <c r="B835" s="134"/>
      <c r="C835" s="134"/>
      <c r="D835" s="134"/>
      <c r="E835" s="134"/>
      <c r="F835" s="135"/>
      <c r="G835" s="136"/>
      <c r="L835" s="67" t="str">
        <f t="shared" ref="L835:L898" si="39">IF(E835="","",EXP(-EXP(-(E835-J$11)/J$10)))</f>
        <v/>
      </c>
      <c r="M835" s="67" t="str">
        <f t="shared" si="38"/>
        <v/>
      </c>
      <c r="N835" s="67" t="str">
        <f t="shared" ref="N835:N898" si="40">IF(L835="","",POWER(F835-M835,2) / M835)</f>
        <v/>
      </c>
    </row>
    <row r="836" spans="1:14">
      <c r="A836" s="133"/>
      <c r="B836" s="134"/>
      <c r="C836" s="134"/>
      <c r="D836" s="134"/>
      <c r="E836" s="134"/>
      <c r="F836" s="135"/>
      <c r="G836" s="136"/>
      <c r="L836" s="67" t="str">
        <f t="shared" si="39"/>
        <v/>
      </c>
      <c r="M836" s="67" t="str">
        <f t="shared" ref="M836:M899" si="41">IF(L836="","",(L836-L835)*J$3)</f>
        <v/>
      </c>
      <c r="N836" s="67" t="str">
        <f t="shared" si="40"/>
        <v/>
      </c>
    </row>
    <row r="837" spans="1:14">
      <c r="A837" s="133"/>
      <c r="B837" s="134"/>
      <c r="C837" s="134"/>
      <c r="D837" s="134"/>
      <c r="E837" s="134"/>
      <c r="F837" s="135"/>
      <c r="G837" s="136"/>
      <c r="L837" s="67" t="str">
        <f t="shared" si="39"/>
        <v/>
      </c>
      <c r="M837" s="67" t="str">
        <f t="shared" si="41"/>
        <v/>
      </c>
      <c r="N837" s="67" t="str">
        <f t="shared" si="40"/>
        <v/>
      </c>
    </row>
    <row r="838" spans="1:14">
      <c r="A838" s="133"/>
      <c r="B838" s="134"/>
      <c r="C838" s="134"/>
      <c r="D838" s="134"/>
      <c r="E838" s="134"/>
      <c r="F838" s="135"/>
      <c r="G838" s="136"/>
      <c r="L838" s="67" t="str">
        <f t="shared" si="39"/>
        <v/>
      </c>
      <c r="M838" s="67" t="str">
        <f t="shared" si="41"/>
        <v/>
      </c>
      <c r="N838" s="67" t="str">
        <f t="shared" si="40"/>
        <v/>
      </c>
    </row>
    <row r="839" spans="1:14">
      <c r="A839" s="133"/>
      <c r="B839" s="134"/>
      <c r="C839" s="134"/>
      <c r="D839" s="134"/>
      <c r="E839" s="134"/>
      <c r="F839" s="135"/>
      <c r="G839" s="136"/>
      <c r="L839" s="67" t="str">
        <f t="shared" si="39"/>
        <v/>
      </c>
      <c r="M839" s="67" t="str">
        <f t="shared" si="41"/>
        <v/>
      </c>
      <c r="N839" s="67" t="str">
        <f t="shared" si="40"/>
        <v/>
      </c>
    </row>
    <row r="840" spans="1:14">
      <c r="A840" s="133"/>
      <c r="B840" s="134"/>
      <c r="C840" s="134"/>
      <c r="D840" s="134"/>
      <c r="E840" s="134"/>
      <c r="F840" s="135"/>
      <c r="G840" s="136"/>
      <c r="L840" s="67" t="str">
        <f t="shared" si="39"/>
        <v/>
      </c>
      <c r="M840" s="67" t="str">
        <f t="shared" si="41"/>
        <v/>
      </c>
      <c r="N840" s="67" t="str">
        <f t="shared" si="40"/>
        <v/>
      </c>
    </row>
    <row r="841" spans="1:14">
      <c r="A841" s="133"/>
      <c r="B841" s="134"/>
      <c r="C841" s="134"/>
      <c r="D841" s="134"/>
      <c r="E841" s="134"/>
      <c r="F841" s="135"/>
      <c r="G841" s="136"/>
      <c r="L841" s="67" t="str">
        <f t="shared" si="39"/>
        <v/>
      </c>
      <c r="M841" s="67" t="str">
        <f t="shared" si="41"/>
        <v/>
      </c>
      <c r="N841" s="67" t="str">
        <f t="shared" si="40"/>
        <v/>
      </c>
    </row>
    <row r="842" spans="1:14">
      <c r="A842" s="133"/>
      <c r="B842" s="134"/>
      <c r="C842" s="134"/>
      <c r="D842" s="134"/>
      <c r="E842" s="134"/>
      <c r="F842" s="135"/>
      <c r="G842" s="136"/>
      <c r="L842" s="67" t="str">
        <f t="shared" si="39"/>
        <v/>
      </c>
      <c r="M842" s="67" t="str">
        <f t="shared" si="41"/>
        <v/>
      </c>
      <c r="N842" s="67" t="str">
        <f t="shared" si="40"/>
        <v/>
      </c>
    </row>
    <row r="843" spans="1:14">
      <c r="A843" s="133"/>
      <c r="B843" s="134"/>
      <c r="C843" s="134"/>
      <c r="D843" s="134"/>
      <c r="E843" s="134"/>
      <c r="F843" s="135"/>
      <c r="G843" s="136"/>
      <c r="L843" s="67" t="str">
        <f t="shared" si="39"/>
        <v/>
      </c>
      <c r="M843" s="67" t="str">
        <f t="shared" si="41"/>
        <v/>
      </c>
      <c r="N843" s="67" t="str">
        <f t="shared" si="40"/>
        <v/>
      </c>
    </row>
    <row r="844" spans="1:14">
      <c r="A844" s="133"/>
      <c r="B844" s="134"/>
      <c r="C844" s="134"/>
      <c r="D844" s="134"/>
      <c r="E844" s="134"/>
      <c r="F844" s="135"/>
      <c r="G844" s="136"/>
      <c r="L844" s="67" t="str">
        <f t="shared" si="39"/>
        <v/>
      </c>
      <c r="M844" s="67" t="str">
        <f t="shared" si="41"/>
        <v/>
      </c>
      <c r="N844" s="67" t="str">
        <f t="shared" si="40"/>
        <v/>
      </c>
    </row>
    <row r="845" spans="1:14">
      <c r="A845" s="133"/>
      <c r="B845" s="134"/>
      <c r="C845" s="134"/>
      <c r="D845" s="134"/>
      <c r="E845" s="134"/>
      <c r="F845" s="135"/>
      <c r="G845" s="136"/>
      <c r="L845" s="67" t="str">
        <f t="shared" si="39"/>
        <v/>
      </c>
      <c r="M845" s="67" t="str">
        <f t="shared" si="41"/>
        <v/>
      </c>
      <c r="N845" s="67" t="str">
        <f t="shared" si="40"/>
        <v/>
      </c>
    </row>
    <row r="846" spans="1:14">
      <c r="A846" s="133"/>
      <c r="B846" s="134"/>
      <c r="C846" s="134"/>
      <c r="D846" s="134"/>
      <c r="E846" s="134"/>
      <c r="F846" s="135"/>
      <c r="G846" s="136"/>
      <c r="L846" s="67" t="str">
        <f t="shared" si="39"/>
        <v/>
      </c>
      <c r="M846" s="67" t="str">
        <f t="shared" si="41"/>
        <v/>
      </c>
      <c r="N846" s="67" t="str">
        <f t="shared" si="40"/>
        <v/>
      </c>
    </row>
    <row r="847" spans="1:14">
      <c r="A847" s="133"/>
      <c r="B847" s="134"/>
      <c r="C847" s="134"/>
      <c r="D847" s="134"/>
      <c r="E847" s="134"/>
      <c r="F847" s="135"/>
      <c r="G847" s="136"/>
      <c r="L847" s="67" t="str">
        <f t="shared" si="39"/>
        <v/>
      </c>
      <c r="M847" s="67" t="str">
        <f t="shared" si="41"/>
        <v/>
      </c>
      <c r="N847" s="67" t="str">
        <f t="shared" si="40"/>
        <v/>
      </c>
    </row>
    <row r="848" spans="1:14">
      <c r="A848" s="133"/>
      <c r="B848" s="134"/>
      <c r="C848" s="134"/>
      <c r="D848" s="134"/>
      <c r="E848" s="134"/>
      <c r="F848" s="135"/>
      <c r="G848" s="136"/>
      <c r="L848" s="67" t="str">
        <f t="shared" si="39"/>
        <v/>
      </c>
      <c r="M848" s="67" t="str">
        <f t="shared" si="41"/>
        <v/>
      </c>
      <c r="N848" s="67" t="str">
        <f t="shared" si="40"/>
        <v/>
      </c>
    </row>
    <row r="849" spans="1:14">
      <c r="A849" s="133"/>
      <c r="B849" s="134"/>
      <c r="C849" s="134"/>
      <c r="D849" s="134"/>
      <c r="E849" s="134"/>
      <c r="F849" s="135"/>
      <c r="G849" s="136"/>
      <c r="L849" s="67" t="str">
        <f t="shared" si="39"/>
        <v/>
      </c>
      <c r="M849" s="67" t="str">
        <f t="shared" si="41"/>
        <v/>
      </c>
      <c r="N849" s="67" t="str">
        <f t="shared" si="40"/>
        <v/>
      </c>
    </row>
    <row r="850" spans="1:14">
      <c r="A850" s="133"/>
      <c r="B850" s="134"/>
      <c r="C850" s="134"/>
      <c r="D850" s="134"/>
      <c r="E850" s="134"/>
      <c r="F850" s="135"/>
      <c r="G850" s="136"/>
      <c r="L850" s="67" t="str">
        <f t="shared" si="39"/>
        <v/>
      </c>
      <c r="M850" s="67" t="str">
        <f t="shared" si="41"/>
        <v/>
      </c>
      <c r="N850" s="67" t="str">
        <f t="shared" si="40"/>
        <v/>
      </c>
    </row>
    <row r="851" spans="1:14">
      <c r="A851" s="133"/>
      <c r="B851" s="134"/>
      <c r="C851" s="134"/>
      <c r="D851" s="134"/>
      <c r="E851" s="134"/>
      <c r="F851" s="135"/>
      <c r="G851" s="136"/>
      <c r="L851" s="67" t="str">
        <f t="shared" si="39"/>
        <v/>
      </c>
      <c r="M851" s="67" t="str">
        <f t="shared" si="41"/>
        <v/>
      </c>
      <c r="N851" s="67" t="str">
        <f t="shared" si="40"/>
        <v/>
      </c>
    </row>
    <row r="852" spans="1:14">
      <c r="A852" s="133"/>
      <c r="B852" s="134"/>
      <c r="C852" s="134"/>
      <c r="D852" s="134"/>
      <c r="E852" s="134"/>
      <c r="F852" s="135"/>
      <c r="G852" s="136"/>
      <c r="L852" s="67" t="str">
        <f t="shared" si="39"/>
        <v/>
      </c>
      <c r="M852" s="67" t="str">
        <f t="shared" si="41"/>
        <v/>
      </c>
      <c r="N852" s="67" t="str">
        <f t="shared" si="40"/>
        <v/>
      </c>
    </row>
    <row r="853" spans="1:14">
      <c r="A853" s="133"/>
      <c r="B853" s="134"/>
      <c r="C853" s="134"/>
      <c r="D853" s="134"/>
      <c r="E853" s="134"/>
      <c r="F853" s="135"/>
      <c r="G853" s="136"/>
      <c r="L853" s="67" t="str">
        <f t="shared" si="39"/>
        <v/>
      </c>
      <c r="M853" s="67" t="str">
        <f t="shared" si="41"/>
        <v/>
      </c>
      <c r="N853" s="67" t="str">
        <f t="shared" si="40"/>
        <v/>
      </c>
    </row>
    <row r="854" spans="1:14">
      <c r="A854" s="133"/>
      <c r="B854" s="134"/>
      <c r="C854" s="134"/>
      <c r="D854" s="134"/>
      <c r="E854" s="134"/>
      <c r="F854" s="135"/>
      <c r="G854" s="136"/>
      <c r="L854" s="67" t="str">
        <f t="shared" si="39"/>
        <v/>
      </c>
      <c r="M854" s="67" t="str">
        <f t="shared" si="41"/>
        <v/>
      </c>
      <c r="N854" s="67" t="str">
        <f t="shared" si="40"/>
        <v/>
      </c>
    </row>
    <row r="855" spans="1:14">
      <c r="A855" s="133"/>
      <c r="B855" s="134"/>
      <c r="C855" s="134"/>
      <c r="D855" s="134"/>
      <c r="E855" s="134"/>
      <c r="F855" s="135"/>
      <c r="G855" s="136"/>
      <c r="L855" s="67" t="str">
        <f t="shared" si="39"/>
        <v/>
      </c>
      <c r="M855" s="67" t="str">
        <f t="shared" si="41"/>
        <v/>
      </c>
      <c r="N855" s="67" t="str">
        <f t="shared" si="40"/>
        <v/>
      </c>
    </row>
    <row r="856" spans="1:14">
      <c r="A856" s="133"/>
      <c r="B856" s="134"/>
      <c r="C856" s="134"/>
      <c r="D856" s="134"/>
      <c r="E856" s="134"/>
      <c r="F856" s="135"/>
      <c r="G856" s="136"/>
      <c r="L856" s="67" t="str">
        <f t="shared" si="39"/>
        <v/>
      </c>
      <c r="M856" s="67" t="str">
        <f t="shared" si="41"/>
        <v/>
      </c>
      <c r="N856" s="67" t="str">
        <f t="shared" si="40"/>
        <v/>
      </c>
    </row>
    <row r="857" spans="1:14">
      <c r="A857" s="133"/>
      <c r="B857" s="134"/>
      <c r="C857" s="134"/>
      <c r="D857" s="134"/>
      <c r="E857" s="134"/>
      <c r="F857" s="135"/>
      <c r="G857" s="136"/>
      <c r="L857" s="67" t="str">
        <f t="shared" si="39"/>
        <v/>
      </c>
      <c r="M857" s="67" t="str">
        <f t="shared" si="41"/>
        <v/>
      </c>
      <c r="N857" s="67" t="str">
        <f t="shared" si="40"/>
        <v/>
      </c>
    </row>
    <row r="858" spans="1:14">
      <c r="A858" s="133"/>
      <c r="B858" s="134"/>
      <c r="C858" s="134"/>
      <c r="D858" s="134"/>
      <c r="E858" s="134"/>
      <c r="F858" s="135"/>
      <c r="G858" s="136"/>
      <c r="L858" s="67" t="str">
        <f t="shared" si="39"/>
        <v/>
      </c>
      <c r="M858" s="67" t="str">
        <f t="shared" si="41"/>
        <v/>
      </c>
      <c r="N858" s="67" t="str">
        <f t="shared" si="40"/>
        <v/>
      </c>
    </row>
    <row r="859" spans="1:14">
      <c r="A859" s="133"/>
      <c r="B859" s="134"/>
      <c r="C859" s="134"/>
      <c r="D859" s="134"/>
      <c r="E859" s="134"/>
      <c r="F859" s="135"/>
      <c r="G859" s="136"/>
      <c r="L859" s="67" t="str">
        <f t="shared" si="39"/>
        <v/>
      </c>
      <c r="M859" s="67" t="str">
        <f t="shared" si="41"/>
        <v/>
      </c>
      <c r="N859" s="67" t="str">
        <f t="shared" si="40"/>
        <v/>
      </c>
    </row>
    <row r="860" spans="1:14">
      <c r="A860" s="133"/>
      <c r="B860" s="134"/>
      <c r="C860" s="134"/>
      <c r="D860" s="134"/>
      <c r="E860" s="134"/>
      <c r="F860" s="135"/>
      <c r="G860" s="136"/>
      <c r="L860" s="67" t="str">
        <f t="shared" si="39"/>
        <v/>
      </c>
      <c r="M860" s="67" t="str">
        <f t="shared" si="41"/>
        <v/>
      </c>
      <c r="N860" s="67" t="str">
        <f t="shared" si="40"/>
        <v/>
      </c>
    </row>
    <row r="861" spans="1:14">
      <c r="A861" s="133"/>
      <c r="B861" s="134"/>
      <c r="C861" s="134"/>
      <c r="D861" s="134"/>
      <c r="E861" s="134"/>
      <c r="F861" s="135"/>
      <c r="G861" s="136"/>
      <c r="L861" s="67" t="str">
        <f t="shared" si="39"/>
        <v/>
      </c>
      <c r="M861" s="67" t="str">
        <f t="shared" si="41"/>
        <v/>
      </c>
      <c r="N861" s="67" t="str">
        <f t="shared" si="40"/>
        <v/>
      </c>
    </row>
    <row r="862" spans="1:14">
      <c r="A862" s="133"/>
      <c r="B862" s="134"/>
      <c r="C862" s="134"/>
      <c r="D862" s="134"/>
      <c r="E862" s="134"/>
      <c r="F862" s="135"/>
      <c r="G862" s="136"/>
      <c r="L862" s="67" t="str">
        <f t="shared" si="39"/>
        <v/>
      </c>
      <c r="M862" s="67" t="str">
        <f t="shared" si="41"/>
        <v/>
      </c>
      <c r="N862" s="67" t="str">
        <f t="shared" si="40"/>
        <v/>
      </c>
    </row>
    <row r="863" spans="1:14">
      <c r="A863" s="133"/>
      <c r="B863" s="134"/>
      <c r="C863" s="134"/>
      <c r="D863" s="134"/>
      <c r="E863" s="134"/>
      <c r="F863" s="135"/>
      <c r="G863" s="136"/>
      <c r="L863" s="67" t="str">
        <f t="shared" si="39"/>
        <v/>
      </c>
      <c r="M863" s="67" t="str">
        <f t="shared" si="41"/>
        <v/>
      </c>
      <c r="N863" s="67" t="str">
        <f t="shared" si="40"/>
        <v/>
      </c>
    </row>
    <row r="864" spans="1:14">
      <c r="A864" s="133"/>
      <c r="B864" s="134"/>
      <c r="C864" s="134"/>
      <c r="D864" s="134"/>
      <c r="E864" s="134"/>
      <c r="F864" s="135"/>
      <c r="G864" s="136"/>
      <c r="L864" s="67" t="str">
        <f t="shared" si="39"/>
        <v/>
      </c>
      <c r="M864" s="67" t="str">
        <f t="shared" si="41"/>
        <v/>
      </c>
      <c r="N864" s="67" t="str">
        <f t="shared" si="40"/>
        <v/>
      </c>
    </row>
    <row r="865" spans="1:14">
      <c r="A865" s="133"/>
      <c r="B865" s="134"/>
      <c r="C865" s="134"/>
      <c r="D865" s="134"/>
      <c r="E865" s="134"/>
      <c r="F865" s="135"/>
      <c r="G865" s="136"/>
      <c r="L865" s="67" t="str">
        <f t="shared" si="39"/>
        <v/>
      </c>
      <c r="M865" s="67" t="str">
        <f t="shared" si="41"/>
        <v/>
      </c>
      <c r="N865" s="67" t="str">
        <f t="shared" si="40"/>
        <v/>
      </c>
    </row>
    <row r="866" spans="1:14">
      <c r="A866" s="133"/>
      <c r="B866" s="134"/>
      <c r="C866" s="134"/>
      <c r="D866" s="134"/>
      <c r="E866" s="134"/>
      <c r="F866" s="135"/>
      <c r="G866" s="136"/>
      <c r="L866" s="67" t="str">
        <f t="shared" si="39"/>
        <v/>
      </c>
      <c r="M866" s="67" t="str">
        <f t="shared" si="41"/>
        <v/>
      </c>
      <c r="N866" s="67" t="str">
        <f t="shared" si="40"/>
        <v/>
      </c>
    </row>
    <row r="867" spans="1:14">
      <c r="A867" s="133"/>
      <c r="B867" s="134"/>
      <c r="C867" s="134"/>
      <c r="D867" s="134"/>
      <c r="E867" s="134"/>
      <c r="F867" s="135"/>
      <c r="G867" s="136"/>
      <c r="L867" s="67" t="str">
        <f t="shared" si="39"/>
        <v/>
      </c>
      <c r="M867" s="67" t="str">
        <f t="shared" si="41"/>
        <v/>
      </c>
      <c r="N867" s="67" t="str">
        <f t="shared" si="40"/>
        <v/>
      </c>
    </row>
    <row r="868" spans="1:14">
      <c r="A868" s="133"/>
      <c r="B868" s="134"/>
      <c r="C868" s="134"/>
      <c r="D868" s="134"/>
      <c r="E868" s="134"/>
      <c r="F868" s="135"/>
      <c r="G868" s="136"/>
      <c r="L868" s="67" t="str">
        <f t="shared" si="39"/>
        <v/>
      </c>
      <c r="M868" s="67" t="str">
        <f t="shared" si="41"/>
        <v/>
      </c>
      <c r="N868" s="67" t="str">
        <f t="shared" si="40"/>
        <v/>
      </c>
    </row>
    <row r="869" spans="1:14">
      <c r="A869" s="133"/>
      <c r="B869" s="134"/>
      <c r="C869" s="134"/>
      <c r="D869" s="134"/>
      <c r="E869" s="134"/>
      <c r="F869" s="135"/>
      <c r="G869" s="136"/>
      <c r="L869" s="67" t="str">
        <f t="shared" si="39"/>
        <v/>
      </c>
      <c r="M869" s="67" t="str">
        <f t="shared" si="41"/>
        <v/>
      </c>
      <c r="N869" s="67" t="str">
        <f t="shared" si="40"/>
        <v/>
      </c>
    </row>
    <row r="870" spans="1:14">
      <c r="A870" s="133"/>
      <c r="B870" s="134"/>
      <c r="C870" s="134"/>
      <c r="D870" s="134"/>
      <c r="E870" s="134"/>
      <c r="F870" s="135"/>
      <c r="G870" s="136"/>
      <c r="L870" s="67" t="str">
        <f t="shared" si="39"/>
        <v/>
      </c>
      <c r="M870" s="67" t="str">
        <f t="shared" si="41"/>
        <v/>
      </c>
      <c r="N870" s="67" t="str">
        <f t="shared" si="40"/>
        <v/>
      </c>
    </row>
    <row r="871" spans="1:14">
      <c r="A871" s="133"/>
      <c r="B871" s="134"/>
      <c r="C871" s="134"/>
      <c r="D871" s="134"/>
      <c r="E871" s="134"/>
      <c r="F871" s="135"/>
      <c r="G871" s="136"/>
      <c r="L871" s="67" t="str">
        <f t="shared" si="39"/>
        <v/>
      </c>
      <c r="M871" s="67" t="str">
        <f t="shared" si="41"/>
        <v/>
      </c>
      <c r="N871" s="67" t="str">
        <f t="shared" si="40"/>
        <v/>
      </c>
    </row>
    <row r="872" spans="1:14">
      <c r="A872" s="133"/>
      <c r="B872" s="134"/>
      <c r="C872" s="134"/>
      <c r="D872" s="134"/>
      <c r="E872" s="134"/>
      <c r="F872" s="135"/>
      <c r="G872" s="136"/>
      <c r="L872" s="67" t="str">
        <f t="shared" si="39"/>
        <v/>
      </c>
      <c r="M872" s="67" t="str">
        <f t="shared" si="41"/>
        <v/>
      </c>
      <c r="N872" s="67" t="str">
        <f t="shared" si="40"/>
        <v/>
      </c>
    </row>
    <row r="873" spans="1:14">
      <c r="A873" s="133"/>
      <c r="B873" s="134"/>
      <c r="C873" s="134"/>
      <c r="D873" s="134"/>
      <c r="E873" s="134"/>
      <c r="F873" s="135"/>
      <c r="G873" s="136"/>
      <c r="L873" s="67" t="str">
        <f t="shared" si="39"/>
        <v/>
      </c>
      <c r="M873" s="67" t="str">
        <f t="shared" si="41"/>
        <v/>
      </c>
      <c r="N873" s="67" t="str">
        <f t="shared" si="40"/>
        <v/>
      </c>
    </row>
    <row r="874" spans="1:14">
      <c r="A874" s="133"/>
      <c r="B874" s="134"/>
      <c r="C874" s="134"/>
      <c r="D874" s="134"/>
      <c r="E874" s="134"/>
      <c r="F874" s="135"/>
      <c r="G874" s="136"/>
      <c r="L874" s="67" t="str">
        <f t="shared" si="39"/>
        <v/>
      </c>
      <c r="M874" s="67" t="str">
        <f t="shared" si="41"/>
        <v/>
      </c>
      <c r="N874" s="67" t="str">
        <f t="shared" si="40"/>
        <v/>
      </c>
    </row>
    <row r="875" spans="1:14">
      <c r="A875" s="133"/>
      <c r="B875" s="134"/>
      <c r="C875" s="134"/>
      <c r="D875" s="134"/>
      <c r="E875" s="134"/>
      <c r="F875" s="135"/>
      <c r="G875" s="136"/>
      <c r="L875" s="67" t="str">
        <f t="shared" si="39"/>
        <v/>
      </c>
      <c r="M875" s="67" t="str">
        <f t="shared" si="41"/>
        <v/>
      </c>
      <c r="N875" s="67" t="str">
        <f t="shared" si="40"/>
        <v/>
      </c>
    </row>
    <row r="876" spans="1:14">
      <c r="A876" s="133"/>
      <c r="B876" s="134"/>
      <c r="C876" s="134"/>
      <c r="D876" s="134"/>
      <c r="E876" s="134"/>
      <c r="F876" s="135"/>
      <c r="G876" s="136"/>
      <c r="L876" s="67" t="str">
        <f t="shared" si="39"/>
        <v/>
      </c>
      <c r="M876" s="67" t="str">
        <f t="shared" si="41"/>
        <v/>
      </c>
      <c r="N876" s="67" t="str">
        <f t="shared" si="40"/>
        <v/>
      </c>
    </row>
    <row r="877" spans="1:14">
      <c r="A877" s="133"/>
      <c r="B877" s="134"/>
      <c r="C877" s="134"/>
      <c r="D877" s="134"/>
      <c r="E877" s="134"/>
      <c r="F877" s="135"/>
      <c r="G877" s="136"/>
      <c r="L877" s="67" t="str">
        <f t="shared" si="39"/>
        <v/>
      </c>
      <c r="M877" s="67" t="str">
        <f t="shared" si="41"/>
        <v/>
      </c>
      <c r="N877" s="67" t="str">
        <f t="shared" si="40"/>
        <v/>
      </c>
    </row>
    <row r="878" spans="1:14">
      <c r="A878" s="133"/>
      <c r="B878" s="134"/>
      <c r="C878" s="134"/>
      <c r="D878" s="134"/>
      <c r="E878" s="134"/>
      <c r="F878" s="135"/>
      <c r="G878" s="136"/>
      <c r="L878" s="67" t="str">
        <f t="shared" si="39"/>
        <v/>
      </c>
      <c r="M878" s="67" t="str">
        <f t="shared" si="41"/>
        <v/>
      </c>
      <c r="N878" s="67" t="str">
        <f t="shared" si="40"/>
        <v/>
      </c>
    </row>
    <row r="879" spans="1:14">
      <c r="A879" s="133"/>
      <c r="B879" s="134"/>
      <c r="C879" s="134"/>
      <c r="D879" s="134"/>
      <c r="E879" s="134"/>
      <c r="F879" s="135"/>
      <c r="G879" s="136"/>
      <c r="L879" s="67" t="str">
        <f t="shared" si="39"/>
        <v/>
      </c>
      <c r="M879" s="67" t="str">
        <f t="shared" si="41"/>
        <v/>
      </c>
      <c r="N879" s="67" t="str">
        <f t="shared" si="40"/>
        <v/>
      </c>
    </row>
    <row r="880" spans="1:14">
      <c r="A880" s="133"/>
      <c r="B880" s="134"/>
      <c r="C880" s="134"/>
      <c r="D880" s="134"/>
      <c r="E880" s="134"/>
      <c r="F880" s="135"/>
      <c r="G880" s="136"/>
      <c r="L880" s="67" t="str">
        <f t="shared" si="39"/>
        <v/>
      </c>
      <c r="M880" s="67" t="str">
        <f t="shared" si="41"/>
        <v/>
      </c>
      <c r="N880" s="67" t="str">
        <f t="shared" si="40"/>
        <v/>
      </c>
    </row>
    <row r="881" spans="1:14">
      <c r="A881" s="133"/>
      <c r="B881" s="134"/>
      <c r="C881" s="134"/>
      <c r="D881" s="134"/>
      <c r="E881" s="134"/>
      <c r="F881" s="135"/>
      <c r="G881" s="136"/>
      <c r="L881" s="67" t="str">
        <f t="shared" si="39"/>
        <v/>
      </c>
      <c r="M881" s="67" t="str">
        <f t="shared" si="41"/>
        <v/>
      </c>
      <c r="N881" s="67" t="str">
        <f t="shared" si="40"/>
        <v/>
      </c>
    </row>
    <row r="882" spans="1:14">
      <c r="A882" s="133"/>
      <c r="B882" s="134"/>
      <c r="C882" s="134"/>
      <c r="D882" s="134"/>
      <c r="E882" s="134"/>
      <c r="F882" s="135"/>
      <c r="G882" s="136"/>
      <c r="L882" s="67" t="str">
        <f t="shared" si="39"/>
        <v/>
      </c>
      <c r="M882" s="67" t="str">
        <f t="shared" si="41"/>
        <v/>
      </c>
      <c r="N882" s="67" t="str">
        <f t="shared" si="40"/>
        <v/>
      </c>
    </row>
    <row r="883" spans="1:14">
      <c r="A883" s="133"/>
      <c r="B883" s="134"/>
      <c r="C883" s="134"/>
      <c r="D883" s="134"/>
      <c r="E883" s="134"/>
      <c r="F883" s="135"/>
      <c r="G883" s="136"/>
      <c r="L883" s="67" t="str">
        <f t="shared" si="39"/>
        <v/>
      </c>
      <c r="M883" s="67" t="str">
        <f t="shared" si="41"/>
        <v/>
      </c>
      <c r="N883" s="67" t="str">
        <f t="shared" si="40"/>
        <v/>
      </c>
    </row>
    <row r="884" spans="1:14">
      <c r="A884" s="133"/>
      <c r="B884" s="134"/>
      <c r="C884" s="134"/>
      <c r="D884" s="134"/>
      <c r="E884" s="134"/>
      <c r="F884" s="135"/>
      <c r="G884" s="136"/>
      <c r="L884" s="67" t="str">
        <f t="shared" si="39"/>
        <v/>
      </c>
      <c r="M884" s="67" t="str">
        <f t="shared" si="41"/>
        <v/>
      </c>
      <c r="N884" s="67" t="str">
        <f t="shared" si="40"/>
        <v/>
      </c>
    </row>
    <row r="885" spans="1:14">
      <c r="A885" s="133"/>
      <c r="B885" s="134"/>
      <c r="C885" s="134"/>
      <c r="D885" s="134"/>
      <c r="E885" s="134"/>
      <c r="F885" s="135"/>
      <c r="G885" s="136"/>
      <c r="L885" s="67" t="str">
        <f t="shared" si="39"/>
        <v/>
      </c>
      <c r="M885" s="67" t="str">
        <f t="shared" si="41"/>
        <v/>
      </c>
      <c r="N885" s="67" t="str">
        <f t="shared" si="40"/>
        <v/>
      </c>
    </row>
    <row r="886" spans="1:14">
      <c r="A886" s="133"/>
      <c r="B886" s="134"/>
      <c r="C886" s="134"/>
      <c r="D886" s="134"/>
      <c r="E886" s="134"/>
      <c r="F886" s="135"/>
      <c r="G886" s="136"/>
      <c r="L886" s="67" t="str">
        <f t="shared" si="39"/>
        <v/>
      </c>
      <c r="M886" s="67" t="str">
        <f t="shared" si="41"/>
        <v/>
      </c>
      <c r="N886" s="67" t="str">
        <f t="shared" si="40"/>
        <v/>
      </c>
    </row>
    <row r="887" spans="1:14">
      <c r="A887" s="133"/>
      <c r="B887" s="134"/>
      <c r="C887" s="134"/>
      <c r="D887" s="134"/>
      <c r="E887" s="134"/>
      <c r="F887" s="135"/>
      <c r="G887" s="136"/>
      <c r="L887" s="67" t="str">
        <f t="shared" si="39"/>
        <v/>
      </c>
      <c r="M887" s="67" t="str">
        <f t="shared" si="41"/>
        <v/>
      </c>
      <c r="N887" s="67" t="str">
        <f t="shared" si="40"/>
        <v/>
      </c>
    </row>
    <row r="888" spans="1:14">
      <c r="A888" s="133"/>
      <c r="B888" s="134"/>
      <c r="C888" s="134"/>
      <c r="D888" s="134"/>
      <c r="E888" s="134"/>
      <c r="F888" s="135"/>
      <c r="G888" s="136"/>
      <c r="L888" s="67" t="str">
        <f t="shared" si="39"/>
        <v/>
      </c>
      <c r="M888" s="67" t="str">
        <f t="shared" si="41"/>
        <v/>
      </c>
      <c r="N888" s="67" t="str">
        <f t="shared" si="40"/>
        <v/>
      </c>
    </row>
    <row r="889" spans="1:14">
      <c r="A889" s="133"/>
      <c r="B889" s="134"/>
      <c r="C889" s="134"/>
      <c r="D889" s="134"/>
      <c r="E889" s="134"/>
      <c r="F889" s="135"/>
      <c r="G889" s="136"/>
      <c r="L889" s="67" t="str">
        <f t="shared" si="39"/>
        <v/>
      </c>
      <c r="M889" s="67" t="str">
        <f t="shared" si="41"/>
        <v/>
      </c>
      <c r="N889" s="67" t="str">
        <f t="shared" si="40"/>
        <v/>
      </c>
    </row>
    <row r="890" spans="1:14">
      <c r="A890" s="133"/>
      <c r="B890" s="134"/>
      <c r="C890" s="134"/>
      <c r="D890" s="134"/>
      <c r="E890" s="134"/>
      <c r="F890" s="135"/>
      <c r="G890" s="136"/>
      <c r="L890" s="67" t="str">
        <f t="shared" si="39"/>
        <v/>
      </c>
      <c r="M890" s="67" t="str">
        <f t="shared" si="41"/>
        <v/>
      </c>
      <c r="N890" s="67" t="str">
        <f t="shared" si="40"/>
        <v/>
      </c>
    </row>
    <row r="891" spans="1:14">
      <c r="A891" s="133"/>
      <c r="B891" s="134"/>
      <c r="C891" s="134"/>
      <c r="D891" s="134"/>
      <c r="E891" s="134"/>
      <c r="F891" s="135"/>
      <c r="G891" s="136"/>
      <c r="L891" s="67" t="str">
        <f t="shared" si="39"/>
        <v/>
      </c>
      <c r="M891" s="67" t="str">
        <f t="shared" si="41"/>
        <v/>
      </c>
      <c r="N891" s="67" t="str">
        <f t="shared" si="40"/>
        <v/>
      </c>
    </row>
    <row r="892" spans="1:14">
      <c r="A892" s="133"/>
      <c r="B892" s="134"/>
      <c r="C892" s="134"/>
      <c r="D892" s="134"/>
      <c r="E892" s="134"/>
      <c r="F892" s="135"/>
      <c r="G892" s="136"/>
      <c r="L892" s="67" t="str">
        <f t="shared" si="39"/>
        <v/>
      </c>
      <c r="M892" s="67" t="str">
        <f t="shared" si="41"/>
        <v/>
      </c>
      <c r="N892" s="67" t="str">
        <f t="shared" si="40"/>
        <v/>
      </c>
    </row>
    <row r="893" spans="1:14">
      <c r="A893" s="133"/>
      <c r="B893" s="134"/>
      <c r="C893" s="134"/>
      <c r="D893" s="134"/>
      <c r="E893" s="134"/>
      <c r="F893" s="135"/>
      <c r="G893" s="136"/>
      <c r="L893" s="67" t="str">
        <f t="shared" si="39"/>
        <v/>
      </c>
      <c r="M893" s="67" t="str">
        <f t="shared" si="41"/>
        <v/>
      </c>
      <c r="N893" s="67" t="str">
        <f t="shared" si="40"/>
        <v/>
      </c>
    </row>
    <row r="894" spans="1:14">
      <c r="A894" s="133"/>
      <c r="B894" s="134"/>
      <c r="C894" s="134"/>
      <c r="D894" s="134"/>
      <c r="E894" s="134"/>
      <c r="F894" s="135"/>
      <c r="G894" s="136"/>
      <c r="L894" s="67" t="str">
        <f t="shared" si="39"/>
        <v/>
      </c>
      <c r="M894" s="67" t="str">
        <f t="shared" si="41"/>
        <v/>
      </c>
      <c r="N894" s="67" t="str">
        <f t="shared" si="40"/>
        <v/>
      </c>
    </row>
    <row r="895" spans="1:14">
      <c r="A895" s="133"/>
      <c r="B895" s="134"/>
      <c r="C895" s="134"/>
      <c r="D895" s="134"/>
      <c r="E895" s="134"/>
      <c r="F895" s="135"/>
      <c r="G895" s="136"/>
      <c r="L895" s="67" t="str">
        <f t="shared" si="39"/>
        <v/>
      </c>
      <c r="M895" s="67" t="str">
        <f t="shared" si="41"/>
        <v/>
      </c>
      <c r="N895" s="67" t="str">
        <f t="shared" si="40"/>
        <v/>
      </c>
    </row>
    <row r="896" spans="1:14">
      <c r="A896" s="133"/>
      <c r="B896" s="134"/>
      <c r="C896" s="134"/>
      <c r="D896" s="134"/>
      <c r="E896" s="134"/>
      <c r="F896" s="135"/>
      <c r="G896" s="136"/>
      <c r="L896" s="67" t="str">
        <f t="shared" si="39"/>
        <v/>
      </c>
      <c r="M896" s="67" t="str">
        <f t="shared" si="41"/>
        <v/>
      </c>
      <c r="N896" s="67" t="str">
        <f t="shared" si="40"/>
        <v/>
      </c>
    </row>
    <row r="897" spans="1:14">
      <c r="A897" s="133"/>
      <c r="B897" s="134"/>
      <c r="C897" s="134"/>
      <c r="D897" s="134"/>
      <c r="E897" s="134"/>
      <c r="F897" s="135"/>
      <c r="G897" s="136"/>
      <c r="L897" s="67" t="str">
        <f t="shared" si="39"/>
        <v/>
      </c>
      <c r="M897" s="67" t="str">
        <f t="shared" si="41"/>
        <v/>
      </c>
      <c r="N897" s="67" t="str">
        <f t="shared" si="40"/>
        <v/>
      </c>
    </row>
    <row r="898" spans="1:14">
      <c r="A898" s="133"/>
      <c r="B898" s="134"/>
      <c r="C898" s="134"/>
      <c r="D898" s="134"/>
      <c r="E898" s="134"/>
      <c r="F898" s="135"/>
      <c r="G898" s="136"/>
      <c r="L898" s="67" t="str">
        <f t="shared" si="39"/>
        <v/>
      </c>
      <c r="M898" s="67" t="str">
        <f t="shared" si="41"/>
        <v/>
      </c>
      <c r="N898" s="67" t="str">
        <f t="shared" si="40"/>
        <v/>
      </c>
    </row>
    <row r="899" spans="1:14">
      <c r="A899" s="133"/>
      <c r="B899" s="134"/>
      <c r="C899" s="134"/>
      <c r="D899" s="134"/>
      <c r="E899" s="134"/>
      <c r="F899" s="135"/>
      <c r="G899" s="136"/>
      <c r="L899" s="67" t="str">
        <f t="shared" ref="L899:L962" si="42">IF(E899="","",EXP(-EXP(-(E899-J$11)/J$10)))</f>
        <v/>
      </c>
      <c r="M899" s="67" t="str">
        <f t="shared" si="41"/>
        <v/>
      </c>
      <c r="N899" s="67" t="str">
        <f t="shared" ref="N899:N962" si="43">IF(L899="","",POWER(F899-M899,2) / M899)</f>
        <v/>
      </c>
    </row>
    <row r="900" spans="1:14">
      <c r="A900" s="133"/>
      <c r="B900" s="134"/>
      <c r="C900" s="134"/>
      <c r="D900" s="134"/>
      <c r="E900" s="134"/>
      <c r="F900" s="135"/>
      <c r="G900" s="136"/>
      <c r="L900" s="67" t="str">
        <f t="shared" si="42"/>
        <v/>
      </c>
      <c r="M900" s="67" t="str">
        <f t="shared" ref="M900:M963" si="44">IF(L900="","",(L900-L899)*J$3)</f>
        <v/>
      </c>
      <c r="N900" s="67" t="str">
        <f t="shared" si="43"/>
        <v/>
      </c>
    </row>
    <row r="901" spans="1:14">
      <c r="A901" s="133"/>
      <c r="B901" s="134"/>
      <c r="C901" s="134"/>
      <c r="D901" s="134"/>
      <c r="E901" s="134"/>
      <c r="F901" s="135"/>
      <c r="G901" s="136"/>
      <c r="L901" s="67" t="str">
        <f t="shared" si="42"/>
        <v/>
      </c>
      <c r="M901" s="67" t="str">
        <f t="shared" si="44"/>
        <v/>
      </c>
      <c r="N901" s="67" t="str">
        <f t="shared" si="43"/>
        <v/>
      </c>
    </row>
    <row r="902" spans="1:14">
      <c r="A902" s="133"/>
      <c r="B902" s="134"/>
      <c r="C902" s="134"/>
      <c r="D902" s="134"/>
      <c r="E902" s="134"/>
      <c r="F902" s="135"/>
      <c r="G902" s="136"/>
      <c r="L902" s="67" t="str">
        <f t="shared" si="42"/>
        <v/>
      </c>
      <c r="M902" s="67" t="str">
        <f t="shared" si="44"/>
        <v/>
      </c>
      <c r="N902" s="67" t="str">
        <f t="shared" si="43"/>
        <v/>
      </c>
    </row>
    <row r="903" spans="1:14">
      <c r="A903" s="133"/>
      <c r="B903" s="134"/>
      <c r="C903" s="134"/>
      <c r="D903" s="134"/>
      <c r="E903" s="134"/>
      <c r="F903" s="135"/>
      <c r="G903" s="136"/>
      <c r="L903" s="67" t="str">
        <f t="shared" si="42"/>
        <v/>
      </c>
      <c r="M903" s="67" t="str">
        <f t="shared" si="44"/>
        <v/>
      </c>
      <c r="N903" s="67" t="str">
        <f t="shared" si="43"/>
        <v/>
      </c>
    </row>
    <row r="904" spans="1:14">
      <c r="A904" s="133"/>
      <c r="B904" s="134"/>
      <c r="C904" s="134"/>
      <c r="D904" s="134"/>
      <c r="E904" s="134"/>
      <c r="F904" s="135"/>
      <c r="G904" s="136"/>
      <c r="L904" s="67" t="str">
        <f t="shared" si="42"/>
        <v/>
      </c>
      <c r="M904" s="67" t="str">
        <f t="shared" si="44"/>
        <v/>
      </c>
      <c r="N904" s="67" t="str">
        <f t="shared" si="43"/>
        <v/>
      </c>
    </row>
    <row r="905" spans="1:14">
      <c r="A905" s="133"/>
      <c r="B905" s="134"/>
      <c r="C905" s="134"/>
      <c r="D905" s="134"/>
      <c r="E905" s="134"/>
      <c r="F905" s="135"/>
      <c r="G905" s="136"/>
      <c r="L905" s="67" t="str">
        <f t="shared" si="42"/>
        <v/>
      </c>
      <c r="M905" s="67" t="str">
        <f t="shared" si="44"/>
        <v/>
      </c>
      <c r="N905" s="67" t="str">
        <f t="shared" si="43"/>
        <v/>
      </c>
    </row>
    <row r="906" spans="1:14">
      <c r="A906" s="133"/>
      <c r="B906" s="134"/>
      <c r="C906" s="134"/>
      <c r="D906" s="134"/>
      <c r="E906" s="134"/>
      <c r="F906" s="135"/>
      <c r="G906" s="136"/>
      <c r="L906" s="67" t="str">
        <f t="shared" si="42"/>
        <v/>
      </c>
      <c r="M906" s="67" t="str">
        <f t="shared" si="44"/>
        <v/>
      </c>
      <c r="N906" s="67" t="str">
        <f t="shared" si="43"/>
        <v/>
      </c>
    </row>
    <row r="907" spans="1:14">
      <c r="A907" s="133"/>
      <c r="B907" s="134"/>
      <c r="C907" s="134"/>
      <c r="D907" s="134"/>
      <c r="E907" s="134"/>
      <c r="F907" s="135"/>
      <c r="G907" s="136"/>
      <c r="L907" s="67" t="str">
        <f t="shared" si="42"/>
        <v/>
      </c>
      <c r="M907" s="67" t="str">
        <f t="shared" si="44"/>
        <v/>
      </c>
      <c r="N907" s="67" t="str">
        <f t="shared" si="43"/>
        <v/>
      </c>
    </row>
    <row r="908" spans="1:14">
      <c r="A908" s="133"/>
      <c r="B908" s="134"/>
      <c r="C908" s="134"/>
      <c r="D908" s="134"/>
      <c r="E908" s="134"/>
      <c r="F908" s="135"/>
      <c r="G908" s="136"/>
      <c r="L908" s="67" t="str">
        <f t="shared" si="42"/>
        <v/>
      </c>
      <c r="M908" s="67" t="str">
        <f t="shared" si="44"/>
        <v/>
      </c>
      <c r="N908" s="67" t="str">
        <f t="shared" si="43"/>
        <v/>
      </c>
    </row>
    <row r="909" spans="1:14">
      <c r="A909" s="133"/>
      <c r="B909" s="134"/>
      <c r="C909" s="134"/>
      <c r="D909" s="134"/>
      <c r="E909" s="134"/>
      <c r="F909" s="135"/>
      <c r="G909" s="136"/>
      <c r="L909" s="67" t="str">
        <f t="shared" si="42"/>
        <v/>
      </c>
      <c r="M909" s="67" t="str">
        <f t="shared" si="44"/>
        <v/>
      </c>
      <c r="N909" s="67" t="str">
        <f t="shared" si="43"/>
        <v/>
      </c>
    </row>
    <row r="910" spans="1:14">
      <c r="A910" s="133"/>
      <c r="B910" s="134"/>
      <c r="C910" s="134"/>
      <c r="D910" s="134"/>
      <c r="E910" s="134"/>
      <c r="F910" s="135"/>
      <c r="G910" s="136"/>
      <c r="L910" s="67" t="str">
        <f t="shared" si="42"/>
        <v/>
      </c>
      <c r="M910" s="67" t="str">
        <f t="shared" si="44"/>
        <v/>
      </c>
      <c r="N910" s="67" t="str">
        <f t="shared" si="43"/>
        <v/>
      </c>
    </row>
    <row r="911" spans="1:14">
      <c r="A911" s="133"/>
      <c r="B911" s="134"/>
      <c r="C911" s="134"/>
      <c r="D911" s="134"/>
      <c r="E911" s="134"/>
      <c r="F911" s="135"/>
      <c r="G911" s="136"/>
      <c r="L911" s="67" t="str">
        <f t="shared" si="42"/>
        <v/>
      </c>
      <c r="M911" s="67" t="str">
        <f t="shared" si="44"/>
        <v/>
      </c>
      <c r="N911" s="67" t="str">
        <f t="shared" si="43"/>
        <v/>
      </c>
    </row>
    <row r="912" spans="1:14">
      <c r="A912" s="133"/>
      <c r="B912" s="134"/>
      <c r="C912" s="134"/>
      <c r="D912" s="134"/>
      <c r="E912" s="134"/>
      <c r="F912" s="135"/>
      <c r="G912" s="136"/>
      <c r="L912" s="67" t="str">
        <f t="shared" si="42"/>
        <v/>
      </c>
      <c r="M912" s="67" t="str">
        <f t="shared" si="44"/>
        <v/>
      </c>
      <c r="N912" s="67" t="str">
        <f t="shared" si="43"/>
        <v/>
      </c>
    </row>
    <row r="913" spans="1:14">
      <c r="A913" s="133"/>
      <c r="B913" s="134"/>
      <c r="C913" s="134"/>
      <c r="D913" s="134"/>
      <c r="E913" s="134"/>
      <c r="F913" s="135"/>
      <c r="G913" s="136"/>
      <c r="L913" s="67" t="str">
        <f t="shared" si="42"/>
        <v/>
      </c>
      <c r="M913" s="67" t="str">
        <f t="shared" si="44"/>
        <v/>
      </c>
      <c r="N913" s="67" t="str">
        <f t="shared" si="43"/>
        <v/>
      </c>
    </row>
    <row r="914" spans="1:14">
      <c r="A914" s="133"/>
      <c r="B914" s="134"/>
      <c r="C914" s="134"/>
      <c r="D914" s="134"/>
      <c r="E914" s="134"/>
      <c r="F914" s="135"/>
      <c r="G914" s="136"/>
      <c r="L914" s="67" t="str">
        <f t="shared" si="42"/>
        <v/>
      </c>
      <c r="M914" s="67" t="str">
        <f t="shared" si="44"/>
        <v/>
      </c>
      <c r="N914" s="67" t="str">
        <f t="shared" si="43"/>
        <v/>
      </c>
    </row>
    <row r="915" spans="1:14">
      <c r="A915" s="133"/>
      <c r="B915" s="134"/>
      <c r="C915" s="134"/>
      <c r="D915" s="134"/>
      <c r="E915" s="134"/>
      <c r="F915" s="135"/>
      <c r="G915" s="136"/>
      <c r="L915" s="67" t="str">
        <f t="shared" si="42"/>
        <v/>
      </c>
      <c r="M915" s="67" t="str">
        <f t="shared" si="44"/>
        <v/>
      </c>
      <c r="N915" s="67" t="str">
        <f t="shared" si="43"/>
        <v/>
      </c>
    </row>
    <row r="916" spans="1:14">
      <c r="A916" s="133"/>
      <c r="B916" s="134"/>
      <c r="C916" s="134"/>
      <c r="D916" s="134"/>
      <c r="E916" s="134"/>
      <c r="F916" s="135"/>
      <c r="G916" s="136"/>
      <c r="L916" s="67" t="str">
        <f t="shared" si="42"/>
        <v/>
      </c>
      <c r="M916" s="67" t="str">
        <f t="shared" si="44"/>
        <v/>
      </c>
      <c r="N916" s="67" t="str">
        <f t="shared" si="43"/>
        <v/>
      </c>
    </row>
    <row r="917" spans="1:14">
      <c r="A917" s="133"/>
      <c r="B917" s="134"/>
      <c r="C917" s="134"/>
      <c r="D917" s="134"/>
      <c r="E917" s="134"/>
      <c r="F917" s="135"/>
      <c r="G917" s="136"/>
      <c r="L917" s="67" t="str">
        <f t="shared" si="42"/>
        <v/>
      </c>
      <c r="M917" s="67" t="str">
        <f t="shared" si="44"/>
        <v/>
      </c>
      <c r="N917" s="67" t="str">
        <f t="shared" si="43"/>
        <v/>
      </c>
    </row>
    <row r="918" spans="1:14">
      <c r="A918" s="133"/>
      <c r="B918" s="134"/>
      <c r="C918" s="134"/>
      <c r="D918" s="134"/>
      <c r="E918" s="134"/>
      <c r="F918" s="135"/>
      <c r="G918" s="136"/>
      <c r="L918" s="67" t="str">
        <f t="shared" si="42"/>
        <v/>
      </c>
      <c r="M918" s="67" t="str">
        <f t="shared" si="44"/>
        <v/>
      </c>
      <c r="N918" s="67" t="str">
        <f t="shared" si="43"/>
        <v/>
      </c>
    </row>
    <row r="919" spans="1:14">
      <c r="A919" s="133"/>
      <c r="B919" s="134"/>
      <c r="C919" s="134"/>
      <c r="D919" s="134"/>
      <c r="E919" s="134"/>
      <c r="F919" s="135"/>
      <c r="G919" s="136"/>
      <c r="L919" s="67" t="str">
        <f t="shared" si="42"/>
        <v/>
      </c>
      <c r="M919" s="67" t="str">
        <f t="shared" si="44"/>
        <v/>
      </c>
      <c r="N919" s="67" t="str">
        <f t="shared" si="43"/>
        <v/>
      </c>
    </row>
    <row r="920" spans="1:14">
      <c r="A920" s="133"/>
      <c r="B920" s="134"/>
      <c r="C920" s="134"/>
      <c r="D920" s="134"/>
      <c r="E920" s="134"/>
      <c r="F920" s="135"/>
      <c r="G920" s="136"/>
      <c r="L920" s="67" t="str">
        <f t="shared" si="42"/>
        <v/>
      </c>
      <c r="M920" s="67" t="str">
        <f t="shared" si="44"/>
        <v/>
      </c>
      <c r="N920" s="67" t="str">
        <f t="shared" si="43"/>
        <v/>
      </c>
    </row>
    <row r="921" spans="1:14">
      <c r="A921" s="133"/>
      <c r="B921" s="134"/>
      <c r="C921" s="134"/>
      <c r="D921" s="134"/>
      <c r="E921" s="134"/>
      <c r="F921" s="135"/>
      <c r="G921" s="136"/>
      <c r="L921" s="67" t="str">
        <f t="shared" si="42"/>
        <v/>
      </c>
      <c r="M921" s="67" t="str">
        <f t="shared" si="44"/>
        <v/>
      </c>
      <c r="N921" s="67" t="str">
        <f t="shared" si="43"/>
        <v/>
      </c>
    </row>
    <row r="922" spans="1:14">
      <c r="A922" s="133"/>
      <c r="B922" s="134"/>
      <c r="C922" s="134"/>
      <c r="D922" s="134"/>
      <c r="E922" s="134"/>
      <c r="F922" s="135"/>
      <c r="G922" s="136"/>
      <c r="L922" s="67" t="str">
        <f t="shared" si="42"/>
        <v/>
      </c>
      <c r="M922" s="67" t="str">
        <f t="shared" si="44"/>
        <v/>
      </c>
      <c r="N922" s="67" t="str">
        <f t="shared" si="43"/>
        <v/>
      </c>
    </row>
    <row r="923" spans="1:14">
      <c r="A923" s="133"/>
      <c r="B923" s="134"/>
      <c r="C923" s="134"/>
      <c r="D923" s="134"/>
      <c r="E923" s="134"/>
      <c r="F923" s="135"/>
      <c r="G923" s="136"/>
      <c r="L923" s="67" t="str">
        <f t="shared" si="42"/>
        <v/>
      </c>
      <c r="M923" s="67" t="str">
        <f t="shared" si="44"/>
        <v/>
      </c>
      <c r="N923" s="67" t="str">
        <f t="shared" si="43"/>
        <v/>
      </c>
    </row>
    <row r="924" spans="1:14">
      <c r="A924" s="133"/>
      <c r="B924" s="134"/>
      <c r="C924" s="134"/>
      <c r="D924" s="134"/>
      <c r="E924" s="134"/>
      <c r="F924" s="135"/>
      <c r="G924" s="136"/>
      <c r="L924" s="67" t="str">
        <f t="shared" si="42"/>
        <v/>
      </c>
      <c r="M924" s="67" t="str">
        <f t="shared" si="44"/>
        <v/>
      </c>
      <c r="N924" s="67" t="str">
        <f t="shared" si="43"/>
        <v/>
      </c>
    </row>
    <row r="925" spans="1:14">
      <c r="A925" s="133"/>
      <c r="B925" s="134"/>
      <c r="C925" s="134"/>
      <c r="D925" s="134"/>
      <c r="E925" s="134"/>
      <c r="F925" s="135"/>
      <c r="G925" s="136"/>
      <c r="L925" s="67" t="str">
        <f t="shared" si="42"/>
        <v/>
      </c>
      <c r="M925" s="67" t="str">
        <f t="shared" si="44"/>
        <v/>
      </c>
      <c r="N925" s="67" t="str">
        <f t="shared" si="43"/>
        <v/>
      </c>
    </row>
    <row r="926" spans="1:14">
      <c r="A926" s="133"/>
      <c r="B926" s="134"/>
      <c r="C926" s="134"/>
      <c r="D926" s="134"/>
      <c r="E926" s="134"/>
      <c r="F926" s="135"/>
      <c r="G926" s="136"/>
      <c r="L926" s="67" t="str">
        <f t="shared" si="42"/>
        <v/>
      </c>
      <c r="M926" s="67" t="str">
        <f t="shared" si="44"/>
        <v/>
      </c>
      <c r="N926" s="67" t="str">
        <f t="shared" si="43"/>
        <v/>
      </c>
    </row>
    <row r="927" spans="1:14">
      <c r="A927" s="133"/>
      <c r="B927" s="134"/>
      <c r="C927" s="134"/>
      <c r="D927" s="134"/>
      <c r="E927" s="134"/>
      <c r="F927" s="135"/>
      <c r="G927" s="136"/>
      <c r="L927" s="67" t="str">
        <f t="shared" si="42"/>
        <v/>
      </c>
      <c r="M927" s="67" t="str">
        <f t="shared" si="44"/>
        <v/>
      </c>
      <c r="N927" s="67" t="str">
        <f t="shared" si="43"/>
        <v/>
      </c>
    </row>
    <row r="928" spans="1:14">
      <c r="A928" s="133"/>
      <c r="B928" s="134"/>
      <c r="C928" s="134"/>
      <c r="D928" s="134"/>
      <c r="E928" s="134"/>
      <c r="F928" s="135"/>
      <c r="G928" s="136"/>
      <c r="L928" s="67" t="str">
        <f t="shared" si="42"/>
        <v/>
      </c>
      <c r="M928" s="67" t="str">
        <f t="shared" si="44"/>
        <v/>
      </c>
      <c r="N928" s="67" t="str">
        <f t="shared" si="43"/>
        <v/>
      </c>
    </row>
    <row r="929" spans="1:14">
      <c r="A929" s="133"/>
      <c r="B929" s="134"/>
      <c r="C929" s="134"/>
      <c r="D929" s="134"/>
      <c r="E929" s="134"/>
      <c r="F929" s="135"/>
      <c r="G929" s="136"/>
      <c r="L929" s="67" t="str">
        <f t="shared" si="42"/>
        <v/>
      </c>
      <c r="M929" s="67" t="str">
        <f t="shared" si="44"/>
        <v/>
      </c>
      <c r="N929" s="67" t="str">
        <f t="shared" si="43"/>
        <v/>
      </c>
    </row>
    <row r="930" spans="1:14">
      <c r="A930" s="133"/>
      <c r="B930" s="134"/>
      <c r="C930" s="134"/>
      <c r="D930" s="134"/>
      <c r="E930" s="134"/>
      <c r="F930" s="135"/>
      <c r="G930" s="136"/>
      <c r="L930" s="67" t="str">
        <f t="shared" si="42"/>
        <v/>
      </c>
      <c r="M930" s="67" t="str">
        <f t="shared" si="44"/>
        <v/>
      </c>
      <c r="N930" s="67" t="str">
        <f t="shared" si="43"/>
        <v/>
      </c>
    </row>
    <row r="931" spans="1:14">
      <c r="A931" s="133"/>
      <c r="B931" s="134"/>
      <c r="C931" s="134"/>
      <c r="D931" s="134"/>
      <c r="E931" s="134"/>
      <c r="F931" s="135"/>
      <c r="G931" s="136"/>
      <c r="L931" s="67" t="str">
        <f t="shared" si="42"/>
        <v/>
      </c>
      <c r="M931" s="67" t="str">
        <f t="shared" si="44"/>
        <v/>
      </c>
      <c r="N931" s="67" t="str">
        <f t="shared" si="43"/>
        <v/>
      </c>
    </row>
    <row r="932" spans="1:14">
      <c r="A932" s="133"/>
      <c r="B932" s="134"/>
      <c r="C932" s="134"/>
      <c r="D932" s="134"/>
      <c r="E932" s="134"/>
      <c r="F932" s="135"/>
      <c r="G932" s="136"/>
      <c r="L932" s="67" t="str">
        <f t="shared" si="42"/>
        <v/>
      </c>
      <c r="M932" s="67" t="str">
        <f t="shared" si="44"/>
        <v/>
      </c>
      <c r="N932" s="67" t="str">
        <f t="shared" si="43"/>
        <v/>
      </c>
    </row>
    <row r="933" spans="1:14">
      <c r="A933" s="133"/>
      <c r="B933" s="134"/>
      <c r="C933" s="134"/>
      <c r="D933" s="134"/>
      <c r="E933" s="134"/>
      <c r="F933" s="135"/>
      <c r="G933" s="136"/>
      <c r="L933" s="67" t="str">
        <f t="shared" si="42"/>
        <v/>
      </c>
      <c r="M933" s="67" t="str">
        <f t="shared" si="44"/>
        <v/>
      </c>
      <c r="N933" s="67" t="str">
        <f t="shared" si="43"/>
        <v/>
      </c>
    </row>
    <row r="934" spans="1:14">
      <c r="A934" s="133"/>
      <c r="B934" s="134"/>
      <c r="C934" s="134"/>
      <c r="D934" s="134"/>
      <c r="E934" s="134"/>
      <c r="F934" s="135"/>
      <c r="G934" s="136"/>
      <c r="L934" s="67" t="str">
        <f t="shared" si="42"/>
        <v/>
      </c>
      <c r="M934" s="67" t="str">
        <f t="shared" si="44"/>
        <v/>
      </c>
      <c r="N934" s="67" t="str">
        <f t="shared" si="43"/>
        <v/>
      </c>
    </row>
    <row r="935" spans="1:14">
      <c r="A935" s="133"/>
      <c r="B935" s="134"/>
      <c r="C935" s="134"/>
      <c r="D935" s="134"/>
      <c r="E935" s="134"/>
      <c r="F935" s="135"/>
      <c r="G935" s="136"/>
      <c r="L935" s="67" t="str">
        <f t="shared" si="42"/>
        <v/>
      </c>
      <c r="M935" s="67" t="str">
        <f t="shared" si="44"/>
        <v/>
      </c>
      <c r="N935" s="67" t="str">
        <f t="shared" si="43"/>
        <v/>
      </c>
    </row>
    <row r="936" spans="1:14">
      <c r="A936" s="133"/>
      <c r="B936" s="134"/>
      <c r="C936" s="134"/>
      <c r="D936" s="134"/>
      <c r="E936" s="134"/>
      <c r="F936" s="135"/>
      <c r="G936" s="136"/>
      <c r="L936" s="67" t="str">
        <f t="shared" si="42"/>
        <v/>
      </c>
      <c r="M936" s="67" t="str">
        <f t="shared" si="44"/>
        <v/>
      </c>
      <c r="N936" s="67" t="str">
        <f t="shared" si="43"/>
        <v/>
      </c>
    </row>
    <row r="937" spans="1:14">
      <c r="A937" s="133"/>
      <c r="B937" s="134"/>
      <c r="C937" s="134"/>
      <c r="D937" s="134"/>
      <c r="E937" s="134"/>
      <c r="F937" s="135"/>
      <c r="G937" s="136"/>
      <c r="L937" s="67" t="str">
        <f t="shared" si="42"/>
        <v/>
      </c>
      <c r="M937" s="67" t="str">
        <f t="shared" si="44"/>
        <v/>
      </c>
      <c r="N937" s="67" t="str">
        <f t="shared" si="43"/>
        <v/>
      </c>
    </row>
    <row r="938" spans="1:14">
      <c r="A938" s="133"/>
      <c r="B938" s="134"/>
      <c r="C938" s="134"/>
      <c r="D938" s="134"/>
      <c r="E938" s="134"/>
      <c r="F938" s="135"/>
      <c r="G938" s="136"/>
      <c r="L938" s="67" t="str">
        <f t="shared" si="42"/>
        <v/>
      </c>
      <c r="M938" s="67" t="str">
        <f t="shared" si="44"/>
        <v/>
      </c>
      <c r="N938" s="67" t="str">
        <f t="shared" si="43"/>
        <v/>
      </c>
    </row>
    <row r="939" spans="1:14">
      <c r="A939" s="133"/>
      <c r="B939" s="134"/>
      <c r="C939" s="134"/>
      <c r="D939" s="134"/>
      <c r="E939" s="134"/>
      <c r="F939" s="135"/>
      <c r="G939" s="136"/>
      <c r="L939" s="67" t="str">
        <f t="shared" si="42"/>
        <v/>
      </c>
      <c r="M939" s="67" t="str">
        <f t="shared" si="44"/>
        <v/>
      </c>
      <c r="N939" s="67" t="str">
        <f t="shared" si="43"/>
        <v/>
      </c>
    </row>
    <row r="940" spans="1:14">
      <c r="A940" s="133"/>
      <c r="B940" s="134"/>
      <c r="C940" s="134"/>
      <c r="D940" s="134"/>
      <c r="E940" s="134"/>
      <c r="F940" s="135"/>
      <c r="G940" s="136"/>
      <c r="L940" s="67" t="str">
        <f t="shared" si="42"/>
        <v/>
      </c>
      <c r="M940" s="67" t="str">
        <f t="shared" si="44"/>
        <v/>
      </c>
      <c r="N940" s="67" t="str">
        <f t="shared" si="43"/>
        <v/>
      </c>
    </row>
    <row r="941" spans="1:14">
      <c r="A941" s="133"/>
      <c r="B941" s="134"/>
      <c r="C941" s="134"/>
      <c r="D941" s="134"/>
      <c r="E941" s="134"/>
      <c r="F941" s="135"/>
      <c r="G941" s="136"/>
      <c r="L941" s="67" t="str">
        <f t="shared" si="42"/>
        <v/>
      </c>
      <c r="M941" s="67" t="str">
        <f t="shared" si="44"/>
        <v/>
      </c>
      <c r="N941" s="67" t="str">
        <f t="shared" si="43"/>
        <v/>
      </c>
    </row>
    <row r="942" spans="1:14">
      <c r="A942" s="133"/>
      <c r="B942" s="134"/>
      <c r="C942" s="134"/>
      <c r="D942" s="134"/>
      <c r="E942" s="134"/>
      <c r="F942" s="135"/>
      <c r="G942" s="136"/>
      <c r="L942" s="67" t="str">
        <f t="shared" si="42"/>
        <v/>
      </c>
      <c r="M942" s="67" t="str">
        <f t="shared" si="44"/>
        <v/>
      </c>
      <c r="N942" s="67" t="str">
        <f t="shared" si="43"/>
        <v/>
      </c>
    </row>
    <row r="943" spans="1:14">
      <c r="A943" s="133"/>
      <c r="B943" s="134"/>
      <c r="C943" s="134"/>
      <c r="D943" s="134"/>
      <c r="E943" s="134"/>
      <c r="F943" s="135"/>
      <c r="G943" s="136"/>
      <c r="L943" s="67" t="str">
        <f t="shared" si="42"/>
        <v/>
      </c>
      <c r="M943" s="67" t="str">
        <f t="shared" si="44"/>
        <v/>
      </c>
      <c r="N943" s="67" t="str">
        <f t="shared" si="43"/>
        <v/>
      </c>
    </row>
    <row r="944" spans="1:14">
      <c r="A944" s="133"/>
      <c r="B944" s="134"/>
      <c r="C944" s="134"/>
      <c r="D944" s="134"/>
      <c r="E944" s="134"/>
      <c r="F944" s="135"/>
      <c r="G944" s="136"/>
      <c r="L944" s="67" t="str">
        <f t="shared" si="42"/>
        <v/>
      </c>
      <c r="M944" s="67" t="str">
        <f t="shared" si="44"/>
        <v/>
      </c>
      <c r="N944" s="67" t="str">
        <f t="shared" si="43"/>
        <v/>
      </c>
    </row>
    <row r="945" spans="1:14">
      <c r="A945" s="133"/>
      <c r="B945" s="134"/>
      <c r="C945" s="134"/>
      <c r="D945" s="134"/>
      <c r="E945" s="134"/>
      <c r="F945" s="135"/>
      <c r="G945" s="136"/>
      <c r="L945" s="67" t="str">
        <f t="shared" si="42"/>
        <v/>
      </c>
      <c r="M945" s="67" t="str">
        <f t="shared" si="44"/>
        <v/>
      </c>
      <c r="N945" s="67" t="str">
        <f t="shared" si="43"/>
        <v/>
      </c>
    </row>
    <row r="946" spans="1:14">
      <c r="A946" s="133"/>
      <c r="B946" s="134"/>
      <c r="C946" s="134"/>
      <c r="D946" s="134"/>
      <c r="E946" s="134"/>
      <c r="F946" s="135"/>
      <c r="G946" s="136"/>
      <c r="L946" s="67" t="str">
        <f t="shared" si="42"/>
        <v/>
      </c>
      <c r="M946" s="67" t="str">
        <f t="shared" si="44"/>
        <v/>
      </c>
      <c r="N946" s="67" t="str">
        <f t="shared" si="43"/>
        <v/>
      </c>
    </row>
    <row r="947" spans="1:14">
      <c r="A947" s="133"/>
      <c r="B947" s="134"/>
      <c r="C947" s="134"/>
      <c r="D947" s="134"/>
      <c r="E947" s="134"/>
      <c r="F947" s="135"/>
      <c r="G947" s="136"/>
      <c r="L947" s="67" t="str">
        <f t="shared" si="42"/>
        <v/>
      </c>
      <c r="M947" s="67" t="str">
        <f t="shared" si="44"/>
        <v/>
      </c>
      <c r="N947" s="67" t="str">
        <f t="shared" si="43"/>
        <v/>
      </c>
    </row>
    <row r="948" spans="1:14">
      <c r="A948" s="133"/>
      <c r="B948" s="134"/>
      <c r="C948" s="134"/>
      <c r="D948" s="134"/>
      <c r="E948" s="134"/>
      <c r="F948" s="135"/>
      <c r="G948" s="136"/>
      <c r="L948" s="67" t="str">
        <f t="shared" si="42"/>
        <v/>
      </c>
      <c r="M948" s="67" t="str">
        <f t="shared" si="44"/>
        <v/>
      </c>
      <c r="N948" s="67" t="str">
        <f t="shared" si="43"/>
        <v/>
      </c>
    </row>
    <row r="949" spans="1:14">
      <c r="A949" s="133"/>
      <c r="B949" s="134"/>
      <c r="C949" s="134"/>
      <c r="D949" s="134"/>
      <c r="E949" s="134"/>
      <c r="F949" s="135"/>
      <c r="G949" s="136"/>
      <c r="L949" s="67" t="str">
        <f t="shared" si="42"/>
        <v/>
      </c>
      <c r="M949" s="67" t="str">
        <f t="shared" si="44"/>
        <v/>
      </c>
      <c r="N949" s="67" t="str">
        <f t="shared" si="43"/>
        <v/>
      </c>
    </row>
    <row r="950" spans="1:14">
      <c r="A950" s="133"/>
      <c r="B950" s="134"/>
      <c r="C950" s="134"/>
      <c r="D950" s="134"/>
      <c r="E950" s="134"/>
      <c r="F950" s="135"/>
      <c r="G950" s="136"/>
      <c r="L950" s="67" t="str">
        <f t="shared" si="42"/>
        <v/>
      </c>
      <c r="M950" s="67" t="str">
        <f t="shared" si="44"/>
        <v/>
      </c>
      <c r="N950" s="67" t="str">
        <f t="shared" si="43"/>
        <v/>
      </c>
    </row>
    <row r="951" spans="1:14">
      <c r="A951" s="133"/>
      <c r="B951" s="134"/>
      <c r="C951" s="134"/>
      <c r="D951" s="134"/>
      <c r="E951" s="134"/>
      <c r="F951" s="135"/>
      <c r="G951" s="136"/>
      <c r="L951" s="67" t="str">
        <f t="shared" si="42"/>
        <v/>
      </c>
      <c r="M951" s="67" t="str">
        <f t="shared" si="44"/>
        <v/>
      </c>
      <c r="N951" s="67" t="str">
        <f t="shared" si="43"/>
        <v/>
      </c>
    </row>
    <row r="952" spans="1:14">
      <c r="A952" s="133"/>
      <c r="B952" s="134"/>
      <c r="C952" s="134"/>
      <c r="D952" s="134"/>
      <c r="E952" s="134"/>
      <c r="F952" s="135"/>
      <c r="G952" s="136"/>
      <c r="L952" s="67" t="str">
        <f t="shared" si="42"/>
        <v/>
      </c>
      <c r="M952" s="67" t="str">
        <f t="shared" si="44"/>
        <v/>
      </c>
      <c r="N952" s="67" t="str">
        <f t="shared" si="43"/>
        <v/>
      </c>
    </row>
    <row r="953" spans="1:14">
      <c r="A953" s="133"/>
      <c r="B953" s="134"/>
      <c r="C953" s="134"/>
      <c r="D953" s="134"/>
      <c r="E953" s="134"/>
      <c r="F953" s="135"/>
      <c r="G953" s="136"/>
      <c r="L953" s="67" t="str">
        <f t="shared" si="42"/>
        <v/>
      </c>
      <c r="M953" s="67" t="str">
        <f t="shared" si="44"/>
        <v/>
      </c>
      <c r="N953" s="67" t="str">
        <f t="shared" si="43"/>
        <v/>
      </c>
    </row>
    <row r="954" spans="1:14">
      <c r="A954" s="133"/>
      <c r="B954" s="134"/>
      <c r="C954" s="134"/>
      <c r="D954" s="134"/>
      <c r="E954" s="134"/>
      <c r="F954" s="135"/>
      <c r="G954" s="136"/>
      <c r="L954" s="67" t="str">
        <f t="shared" si="42"/>
        <v/>
      </c>
      <c r="M954" s="67" t="str">
        <f t="shared" si="44"/>
        <v/>
      </c>
      <c r="N954" s="67" t="str">
        <f t="shared" si="43"/>
        <v/>
      </c>
    </row>
    <row r="955" spans="1:14">
      <c r="A955" s="133"/>
      <c r="B955" s="134"/>
      <c r="C955" s="134"/>
      <c r="D955" s="134"/>
      <c r="E955" s="134"/>
      <c r="F955" s="135"/>
      <c r="G955" s="136"/>
      <c r="L955" s="67" t="str">
        <f t="shared" si="42"/>
        <v/>
      </c>
      <c r="M955" s="67" t="str">
        <f t="shared" si="44"/>
        <v/>
      </c>
      <c r="N955" s="67" t="str">
        <f t="shared" si="43"/>
        <v/>
      </c>
    </row>
    <row r="956" spans="1:14">
      <c r="A956" s="133"/>
      <c r="B956" s="134"/>
      <c r="C956" s="134"/>
      <c r="D956" s="134"/>
      <c r="E956" s="134"/>
      <c r="F956" s="135"/>
      <c r="G956" s="136"/>
      <c r="L956" s="67" t="str">
        <f t="shared" si="42"/>
        <v/>
      </c>
      <c r="M956" s="67" t="str">
        <f t="shared" si="44"/>
        <v/>
      </c>
      <c r="N956" s="67" t="str">
        <f t="shared" si="43"/>
        <v/>
      </c>
    </row>
    <row r="957" spans="1:14">
      <c r="A957" s="133"/>
      <c r="B957" s="134"/>
      <c r="C957" s="134"/>
      <c r="D957" s="134"/>
      <c r="E957" s="134"/>
      <c r="F957" s="135"/>
      <c r="G957" s="136"/>
      <c r="L957" s="67" t="str">
        <f t="shared" si="42"/>
        <v/>
      </c>
      <c r="M957" s="67" t="str">
        <f t="shared" si="44"/>
        <v/>
      </c>
      <c r="N957" s="67" t="str">
        <f t="shared" si="43"/>
        <v/>
      </c>
    </row>
    <row r="958" spans="1:14">
      <c r="A958" s="133"/>
      <c r="B958" s="134"/>
      <c r="C958" s="134"/>
      <c r="D958" s="134"/>
      <c r="E958" s="134"/>
      <c r="F958" s="135"/>
      <c r="G958" s="136"/>
      <c r="L958" s="67" t="str">
        <f t="shared" si="42"/>
        <v/>
      </c>
      <c r="M958" s="67" t="str">
        <f t="shared" si="44"/>
        <v/>
      </c>
      <c r="N958" s="67" t="str">
        <f t="shared" si="43"/>
        <v/>
      </c>
    </row>
    <row r="959" spans="1:14">
      <c r="A959" s="133"/>
      <c r="B959" s="134"/>
      <c r="C959" s="134"/>
      <c r="D959" s="134"/>
      <c r="E959" s="134"/>
      <c r="F959" s="135"/>
      <c r="G959" s="136"/>
      <c r="L959" s="67" t="str">
        <f t="shared" si="42"/>
        <v/>
      </c>
      <c r="M959" s="67" t="str">
        <f t="shared" si="44"/>
        <v/>
      </c>
      <c r="N959" s="67" t="str">
        <f t="shared" si="43"/>
        <v/>
      </c>
    </row>
    <row r="960" spans="1:14">
      <c r="A960" s="133"/>
      <c r="B960" s="134"/>
      <c r="C960" s="134"/>
      <c r="D960" s="134"/>
      <c r="E960" s="134"/>
      <c r="F960" s="135"/>
      <c r="G960" s="136"/>
      <c r="L960" s="67" t="str">
        <f t="shared" si="42"/>
        <v/>
      </c>
      <c r="M960" s="67" t="str">
        <f t="shared" si="44"/>
        <v/>
      </c>
      <c r="N960" s="67" t="str">
        <f t="shared" si="43"/>
        <v/>
      </c>
    </row>
    <row r="961" spans="1:14">
      <c r="A961" s="133"/>
      <c r="B961" s="134"/>
      <c r="C961" s="134"/>
      <c r="D961" s="134"/>
      <c r="E961" s="134"/>
      <c r="F961" s="135"/>
      <c r="G961" s="136"/>
      <c r="L961" s="67" t="str">
        <f t="shared" si="42"/>
        <v/>
      </c>
      <c r="M961" s="67" t="str">
        <f t="shared" si="44"/>
        <v/>
      </c>
      <c r="N961" s="67" t="str">
        <f t="shared" si="43"/>
        <v/>
      </c>
    </row>
    <row r="962" spans="1:14">
      <c r="A962" s="133"/>
      <c r="B962" s="134"/>
      <c r="C962" s="134"/>
      <c r="D962" s="134"/>
      <c r="E962" s="134"/>
      <c r="F962" s="135"/>
      <c r="G962" s="136"/>
      <c r="L962" s="67" t="str">
        <f t="shared" si="42"/>
        <v/>
      </c>
      <c r="M962" s="67" t="str">
        <f t="shared" si="44"/>
        <v/>
      </c>
      <c r="N962" s="67" t="str">
        <f t="shared" si="43"/>
        <v/>
      </c>
    </row>
    <row r="963" spans="1:14">
      <c r="A963" s="133"/>
      <c r="B963" s="134"/>
      <c r="C963" s="134"/>
      <c r="D963" s="134"/>
      <c r="E963" s="134"/>
      <c r="F963" s="135"/>
      <c r="G963" s="136"/>
      <c r="L963" s="67" t="str">
        <f t="shared" ref="L963:L1026" si="45">IF(E963="","",EXP(-EXP(-(E963-J$11)/J$10)))</f>
        <v/>
      </c>
      <c r="M963" s="67" t="str">
        <f t="shared" si="44"/>
        <v/>
      </c>
      <c r="N963" s="67" t="str">
        <f t="shared" ref="N963:N1026" si="46">IF(L963="","",POWER(F963-M963,2) / M963)</f>
        <v/>
      </c>
    </row>
    <row r="964" spans="1:14">
      <c r="A964" s="133"/>
      <c r="B964" s="134"/>
      <c r="C964" s="134"/>
      <c r="D964" s="134"/>
      <c r="E964" s="134"/>
      <c r="F964" s="135"/>
      <c r="G964" s="136"/>
      <c r="L964" s="67" t="str">
        <f t="shared" si="45"/>
        <v/>
      </c>
      <c r="M964" s="67" t="str">
        <f t="shared" ref="M964:M1027" si="47">IF(L964="","",(L964-L963)*J$3)</f>
        <v/>
      </c>
      <c r="N964" s="67" t="str">
        <f t="shared" si="46"/>
        <v/>
      </c>
    </row>
    <row r="965" spans="1:14">
      <c r="A965" s="133"/>
      <c r="B965" s="134"/>
      <c r="C965" s="134"/>
      <c r="D965" s="134"/>
      <c r="E965" s="134"/>
      <c r="F965" s="135"/>
      <c r="G965" s="136"/>
      <c r="L965" s="67" t="str">
        <f t="shared" si="45"/>
        <v/>
      </c>
      <c r="M965" s="67" t="str">
        <f t="shared" si="47"/>
        <v/>
      </c>
      <c r="N965" s="67" t="str">
        <f t="shared" si="46"/>
        <v/>
      </c>
    </row>
    <row r="966" spans="1:14">
      <c r="A966" s="133"/>
      <c r="B966" s="134"/>
      <c r="C966" s="134"/>
      <c r="D966" s="134"/>
      <c r="E966" s="134"/>
      <c r="F966" s="135"/>
      <c r="G966" s="136"/>
      <c r="L966" s="67" t="str">
        <f t="shared" si="45"/>
        <v/>
      </c>
      <c r="M966" s="67" t="str">
        <f t="shared" si="47"/>
        <v/>
      </c>
      <c r="N966" s="67" t="str">
        <f t="shared" si="46"/>
        <v/>
      </c>
    </row>
    <row r="967" spans="1:14">
      <c r="A967" s="133"/>
      <c r="B967" s="134"/>
      <c r="C967" s="134"/>
      <c r="D967" s="134"/>
      <c r="E967" s="134"/>
      <c r="F967" s="135"/>
      <c r="G967" s="136"/>
      <c r="L967" s="67" t="str">
        <f t="shared" si="45"/>
        <v/>
      </c>
      <c r="M967" s="67" t="str">
        <f t="shared" si="47"/>
        <v/>
      </c>
      <c r="N967" s="67" t="str">
        <f t="shared" si="46"/>
        <v/>
      </c>
    </row>
    <row r="968" spans="1:14">
      <c r="A968" s="133"/>
      <c r="B968" s="134"/>
      <c r="C968" s="134"/>
      <c r="D968" s="134"/>
      <c r="E968" s="134"/>
      <c r="F968" s="135"/>
      <c r="G968" s="136"/>
      <c r="L968" s="67" t="str">
        <f t="shared" si="45"/>
        <v/>
      </c>
      <c r="M968" s="67" t="str">
        <f t="shared" si="47"/>
        <v/>
      </c>
      <c r="N968" s="67" t="str">
        <f t="shared" si="46"/>
        <v/>
      </c>
    </row>
    <row r="969" spans="1:14">
      <c r="A969" s="133"/>
      <c r="B969" s="134"/>
      <c r="C969" s="134"/>
      <c r="D969" s="134"/>
      <c r="E969" s="134"/>
      <c r="F969" s="135"/>
      <c r="G969" s="136"/>
      <c r="L969" s="67" t="str">
        <f t="shared" si="45"/>
        <v/>
      </c>
      <c r="M969" s="67" t="str">
        <f t="shared" si="47"/>
        <v/>
      </c>
      <c r="N969" s="67" t="str">
        <f t="shared" si="46"/>
        <v/>
      </c>
    </row>
    <row r="970" spans="1:14">
      <c r="A970" s="133"/>
      <c r="B970" s="134"/>
      <c r="C970" s="134"/>
      <c r="D970" s="134"/>
      <c r="E970" s="134"/>
      <c r="F970" s="135"/>
      <c r="G970" s="136"/>
      <c r="L970" s="67" t="str">
        <f t="shared" si="45"/>
        <v/>
      </c>
      <c r="M970" s="67" t="str">
        <f t="shared" si="47"/>
        <v/>
      </c>
      <c r="N970" s="67" t="str">
        <f t="shared" si="46"/>
        <v/>
      </c>
    </row>
    <row r="971" spans="1:14">
      <c r="A971" s="133"/>
      <c r="B971" s="134"/>
      <c r="C971" s="134"/>
      <c r="D971" s="134"/>
      <c r="E971" s="134"/>
      <c r="F971" s="135"/>
      <c r="G971" s="136"/>
      <c r="L971" s="67" t="str">
        <f t="shared" si="45"/>
        <v/>
      </c>
      <c r="M971" s="67" t="str">
        <f t="shared" si="47"/>
        <v/>
      </c>
      <c r="N971" s="67" t="str">
        <f t="shared" si="46"/>
        <v/>
      </c>
    </row>
    <row r="972" spans="1:14">
      <c r="A972" s="133"/>
      <c r="B972" s="134"/>
      <c r="C972" s="134"/>
      <c r="D972" s="134"/>
      <c r="E972" s="134"/>
      <c r="F972" s="135"/>
      <c r="G972" s="136"/>
      <c r="L972" s="67" t="str">
        <f t="shared" si="45"/>
        <v/>
      </c>
      <c r="M972" s="67" t="str">
        <f t="shared" si="47"/>
        <v/>
      </c>
      <c r="N972" s="67" t="str">
        <f t="shared" si="46"/>
        <v/>
      </c>
    </row>
    <row r="973" spans="1:14">
      <c r="A973" s="133"/>
      <c r="B973" s="134"/>
      <c r="C973" s="134"/>
      <c r="D973" s="134"/>
      <c r="E973" s="134"/>
      <c r="F973" s="135"/>
      <c r="G973" s="136"/>
      <c r="L973" s="67" t="str">
        <f t="shared" si="45"/>
        <v/>
      </c>
      <c r="M973" s="67" t="str">
        <f t="shared" si="47"/>
        <v/>
      </c>
      <c r="N973" s="67" t="str">
        <f t="shared" si="46"/>
        <v/>
      </c>
    </row>
    <row r="974" spans="1:14">
      <c r="A974" s="133"/>
      <c r="B974" s="134"/>
      <c r="C974" s="134"/>
      <c r="D974" s="134"/>
      <c r="E974" s="134"/>
      <c r="F974" s="135"/>
      <c r="G974" s="136"/>
      <c r="L974" s="67" t="str">
        <f t="shared" si="45"/>
        <v/>
      </c>
      <c r="M974" s="67" t="str">
        <f t="shared" si="47"/>
        <v/>
      </c>
      <c r="N974" s="67" t="str">
        <f t="shared" si="46"/>
        <v/>
      </c>
    </row>
    <row r="975" spans="1:14">
      <c r="A975" s="133"/>
      <c r="B975" s="134"/>
      <c r="C975" s="134"/>
      <c r="D975" s="134"/>
      <c r="E975" s="134"/>
      <c r="F975" s="135"/>
      <c r="G975" s="136"/>
      <c r="L975" s="67" t="str">
        <f t="shared" si="45"/>
        <v/>
      </c>
      <c r="M975" s="67" t="str">
        <f t="shared" si="47"/>
        <v/>
      </c>
      <c r="N975" s="67" t="str">
        <f t="shared" si="46"/>
        <v/>
      </c>
    </row>
    <row r="976" spans="1:14">
      <c r="A976" s="133"/>
      <c r="B976" s="134"/>
      <c r="C976" s="134"/>
      <c r="D976" s="134"/>
      <c r="E976" s="134"/>
      <c r="F976" s="135"/>
      <c r="G976" s="136"/>
      <c r="L976" s="67" t="str">
        <f t="shared" si="45"/>
        <v/>
      </c>
      <c r="M976" s="67" t="str">
        <f t="shared" si="47"/>
        <v/>
      </c>
      <c r="N976" s="67" t="str">
        <f t="shared" si="46"/>
        <v/>
      </c>
    </row>
    <row r="977" spans="1:14">
      <c r="A977" s="133"/>
      <c r="B977" s="134"/>
      <c r="C977" s="134"/>
      <c r="D977" s="134"/>
      <c r="E977" s="134"/>
      <c r="F977" s="135"/>
      <c r="G977" s="136"/>
      <c r="L977" s="67" t="str">
        <f t="shared" si="45"/>
        <v/>
      </c>
      <c r="M977" s="67" t="str">
        <f t="shared" si="47"/>
        <v/>
      </c>
      <c r="N977" s="67" t="str">
        <f t="shared" si="46"/>
        <v/>
      </c>
    </row>
    <row r="978" spans="1:14">
      <c r="A978" s="133"/>
      <c r="B978" s="134"/>
      <c r="C978" s="134"/>
      <c r="D978" s="134"/>
      <c r="E978" s="134"/>
      <c r="F978" s="135"/>
      <c r="G978" s="136"/>
      <c r="L978" s="67" t="str">
        <f t="shared" si="45"/>
        <v/>
      </c>
      <c r="M978" s="67" t="str">
        <f t="shared" si="47"/>
        <v/>
      </c>
      <c r="N978" s="67" t="str">
        <f t="shared" si="46"/>
        <v/>
      </c>
    </row>
    <row r="979" spans="1:14">
      <c r="A979" s="133"/>
      <c r="B979" s="134"/>
      <c r="C979" s="134"/>
      <c r="D979" s="134"/>
      <c r="E979" s="134"/>
      <c r="F979" s="135"/>
      <c r="G979" s="136"/>
      <c r="L979" s="67" t="str">
        <f t="shared" si="45"/>
        <v/>
      </c>
      <c r="M979" s="67" t="str">
        <f t="shared" si="47"/>
        <v/>
      </c>
      <c r="N979" s="67" t="str">
        <f t="shared" si="46"/>
        <v/>
      </c>
    </row>
    <row r="980" spans="1:14">
      <c r="A980" s="133"/>
      <c r="B980" s="134"/>
      <c r="C980" s="134"/>
      <c r="D980" s="134"/>
      <c r="E980" s="134"/>
      <c r="F980" s="135"/>
      <c r="G980" s="136"/>
      <c r="L980" s="67" t="str">
        <f t="shared" si="45"/>
        <v/>
      </c>
      <c r="M980" s="67" t="str">
        <f t="shared" si="47"/>
        <v/>
      </c>
      <c r="N980" s="67" t="str">
        <f t="shared" si="46"/>
        <v/>
      </c>
    </row>
    <row r="981" spans="1:14">
      <c r="A981" s="133"/>
      <c r="B981" s="134"/>
      <c r="C981" s="134"/>
      <c r="D981" s="134"/>
      <c r="E981" s="134"/>
      <c r="F981" s="135"/>
      <c r="G981" s="136"/>
      <c r="L981" s="67" t="str">
        <f t="shared" si="45"/>
        <v/>
      </c>
      <c r="M981" s="67" t="str">
        <f t="shared" si="47"/>
        <v/>
      </c>
      <c r="N981" s="67" t="str">
        <f t="shared" si="46"/>
        <v/>
      </c>
    </row>
    <row r="982" spans="1:14">
      <c r="A982" s="133"/>
      <c r="B982" s="134"/>
      <c r="C982" s="134"/>
      <c r="D982" s="134"/>
      <c r="E982" s="134"/>
      <c r="F982" s="135"/>
      <c r="G982" s="136"/>
      <c r="L982" s="67" t="str">
        <f t="shared" si="45"/>
        <v/>
      </c>
      <c r="M982" s="67" t="str">
        <f t="shared" si="47"/>
        <v/>
      </c>
      <c r="N982" s="67" t="str">
        <f t="shared" si="46"/>
        <v/>
      </c>
    </row>
    <row r="983" spans="1:14">
      <c r="A983" s="133"/>
      <c r="B983" s="134"/>
      <c r="C983" s="134"/>
      <c r="D983" s="134"/>
      <c r="E983" s="134"/>
      <c r="F983" s="135"/>
      <c r="G983" s="136"/>
      <c r="L983" s="67" t="str">
        <f t="shared" si="45"/>
        <v/>
      </c>
      <c r="M983" s="67" t="str">
        <f t="shared" si="47"/>
        <v/>
      </c>
      <c r="N983" s="67" t="str">
        <f t="shared" si="46"/>
        <v/>
      </c>
    </row>
    <row r="984" spans="1:14">
      <c r="A984" s="133"/>
      <c r="B984" s="134"/>
      <c r="C984" s="134"/>
      <c r="D984" s="134"/>
      <c r="E984" s="134"/>
      <c r="F984" s="135"/>
      <c r="G984" s="136"/>
      <c r="L984" s="67" t="str">
        <f t="shared" si="45"/>
        <v/>
      </c>
      <c r="M984" s="67" t="str">
        <f t="shared" si="47"/>
        <v/>
      </c>
      <c r="N984" s="67" t="str">
        <f t="shared" si="46"/>
        <v/>
      </c>
    </row>
    <row r="985" spans="1:14">
      <c r="A985" s="133"/>
      <c r="B985" s="134"/>
      <c r="C985" s="134"/>
      <c r="D985" s="134"/>
      <c r="E985" s="134"/>
      <c r="F985" s="135"/>
      <c r="G985" s="136"/>
      <c r="L985" s="67" t="str">
        <f t="shared" si="45"/>
        <v/>
      </c>
      <c r="M985" s="67" t="str">
        <f t="shared" si="47"/>
        <v/>
      </c>
      <c r="N985" s="67" t="str">
        <f t="shared" si="46"/>
        <v/>
      </c>
    </row>
    <row r="986" spans="1:14">
      <c r="A986" s="133"/>
      <c r="B986" s="134"/>
      <c r="C986" s="134"/>
      <c r="D986" s="134"/>
      <c r="E986" s="134"/>
      <c r="F986" s="135"/>
      <c r="G986" s="136"/>
      <c r="L986" s="67" t="str">
        <f t="shared" si="45"/>
        <v/>
      </c>
      <c r="M986" s="67" t="str">
        <f t="shared" si="47"/>
        <v/>
      </c>
      <c r="N986" s="67" t="str">
        <f t="shared" si="46"/>
        <v/>
      </c>
    </row>
    <row r="987" spans="1:14">
      <c r="A987" s="133"/>
      <c r="B987" s="134"/>
      <c r="C987" s="134"/>
      <c r="D987" s="134"/>
      <c r="E987" s="134"/>
      <c r="F987" s="135"/>
      <c r="G987" s="136"/>
      <c r="L987" s="67" t="str">
        <f t="shared" si="45"/>
        <v/>
      </c>
      <c r="M987" s="67" t="str">
        <f t="shared" si="47"/>
        <v/>
      </c>
      <c r="N987" s="67" t="str">
        <f t="shared" si="46"/>
        <v/>
      </c>
    </row>
    <row r="988" spans="1:14">
      <c r="A988" s="133"/>
      <c r="B988" s="134"/>
      <c r="C988" s="134"/>
      <c r="D988" s="134"/>
      <c r="E988" s="134"/>
      <c r="F988" s="135"/>
      <c r="G988" s="136"/>
      <c r="L988" s="67" t="str">
        <f t="shared" si="45"/>
        <v/>
      </c>
      <c r="M988" s="67" t="str">
        <f t="shared" si="47"/>
        <v/>
      </c>
      <c r="N988" s="67" t="str">
        <f t="shared" si="46"/>
        <v/>
      </c>
    </row>
    <row r="989" spans="1:14">
      <c r="A989" s="133"/>
      <c r="B989" s="134"/>
      <c r="C989" s="134"/>
      <c r="D989" s="134"/>
      <c r="E989" s="134"/>
      <c r="F989" s="135"/>
      <c r="G989" s="136"/>
      <c r="L989" s="67" t="str">
        <f t="shared" si="45"/>
        <v/>
      </c>
      <c r="M989" s="67" t="str">
        <f t="shared" si="47"/>
        <v/>
      </c>
      <c r="N989" s="67" t="str">
        <f t="shared" si="46"/>
        <v/>
      </c>
    </row>
    <row r="990" spans="1:14">
      <c r="A990" s="133"/>
      <c r="B990" s="134"/>
      <c r="C990" s="134"/>
      <c r="D990" s="134"/>
      <c r="E990" s="134"/>
      <c r="F990" s="135"/>
      <c r="G990" s="136"/>
      <c r="L990" s="67" t="str">
        <f t="shared" si="45"/>
        <v/>
      </c>
      <c r="M990" s="67" t="str">
        <f t="shared" si="47"/>
        <v/>
      </c>
      <c r="N990" s="67" t="str">
        <f t="shared" si="46"/>
        <v/>
      </c>
    </row>
    <row r="991" spans="1:14">
      <c r="A991" s="133"/>
      <c r="B991" s="134"/>
      <c r="C991" s="134"/>
      <c r="D991" s="134"/>
      <c r="E991" s="134"/>
      <c r="F991" s="135"/>
      <c r="G991" s="136"/>
      <c r="L991" s="67" t="str">
        <f t="shared" si="45"/>
        <v/>
      </c>
      <c r="M991" s="67" t="str">
        <f t="shared" si="47"/>
        <v/>
      </c>
      <c r="N991" s="67" t="str">
        <f t="shared" si="46"/>
        <v/>
      </c>
    </row>
    <row r="992" spans="1:14">
      <c r="A992" s="133"/>
      <c r="B992" s="134"/>
      <c r="C992" s="134"/>
      <c r="D992" s="134"/>
      <c r="E992" s="134"/>
      <c r="F992" s="135"/>
      <c r="G992" s="136"/>
      <c r="L992" s="67" t="str">
        <f t="shared" si="45"/>
        <v/>
      </c>
      <c r="M992" s="67" t="str">
        <f t="shared" si="47"/>
        <v/>
      </c>
      <c r="N992" s="67" t="str">
        <f t="shared" si="46"/>
        <v/>
      </c>
    </row>
    <row r="993" spans="1:14">
      <c r="A993" s="133"/>
      <c r="B993" s="134"/>
      <c r="C993" s="134"/>
      <c r="D993" s="134"/>
      <c r="E993" s="134"/>
      <c r="F993" s="135"/>
      <c r="G993" s="136"/>
      <c r="L993" s="67" t="str">
        <f t="shared" si="45"/>
        <v/>
      </c>
      <c r="M993" s="67" t="str">
        <f t="shared" si="47"/>
        <v/>
      </c>
      <c r="N993" s="67" t="str">
        <f t="shared" si="46"/>
        <v/>
      </c>
    </row>
    <row r="994" spans="1:14">
      <c r="A994" s="133"/>
      <c r="B994" s="134"/>
      <c r="C994" s="134"/>
      <c r="D994" s="134"/>
      <c r="E994" s="134"/>
      <c r="F994" s="135"/>
      <c r="G994" s="136"/>
      <c r="L994" s="67" t="str">
        <f t="shared" si="45"/>
        <v/>
      </c>
      <c r="M994" s="67" t="str">
        <f t="shared" si="47"/>
        <v/>
      </c>
      <c r="N994" s="67" t="str">
        <f t="shared" si="46"/>
        <v/>
      </c>
    </row>
    <row r="995" spans="1:14">
      <c r="A995" s="133"/>
      <c r="B995" s="134"/>
      <c r="C995" s="134"/>
      <c r="D995" s="134"/>
      <c r="E995" s="134"/>
      <c r="F995" s="135"/>
      <c r="G995" s="136"/>
      <c r="L995" s="67" t="str">
        <f t="shared" si="45"/>
        <v/>
      </c>
      <c r="M995" s="67" t="str">
        <f t="shared" si="47"/>
        <v/>
      </c>
      <c r="N995" s="67" t="str">
        <f t="shared" si="46"/>
        <v/>
      </c>
    </row>
    <row r="996" spans="1:14">
      <c r="A996" s="133"/>
      <c r="B996" s="134"/>
      <c r="C996" s="134"/>
      <c r="D996" s="134"/>
      <c r="E996" s="134"/>
      <c r="F996" s="135"/>
      <c r="G996" s="136"/>
      <c r="L996" s="67" t="str">
        <f t="shared" si="45"/>
        <v/>
      </c>
      <c r="M996" s="67" t="str">
        <f t="shared" si="47"/>
        <v/>
      </c>
      <c r="N996" s="67" t="str">
        <f t="shared" si="46"/>
        <v/>
      </c>
    </row>
    <row r="997" spans="1:14">
      <c r="A997" s="133"/>
      <c r="B997" s="134"/>
      <c r="C997" s="134"/>
      <c r="D997" s="134"/>
      <c r="E997" s="134"/>
      <c r="F997" s="135"/>
      <c r="G997" s="136"/>
      <c r="L997" s="67" t="str">
        <f t="shared" si="45"/>
        <v/>
      </c>
      <c r="M997" s="67" t="str">
        <f t="shared" si="47"/>
        <v/>
      </c>
      <c r="N997" s="67" t="str">
        <f t="shared" si="46"/>
        <v/>
      </c>
    </row>
    <row r="998" spans="1:14">
      <c r="A998" s="133"/>
      <c r="B998" s="134"/>
      <c r="C998" s="134"/>
      <c r="D998" s="134"/>
      <c r="E998" s="134"/>
      <c r="F998" s="135"/>
      <c r="G998" s="136"/>
      <c r="L998" s="67" t="str">
        <f t="shared" si="45"/>
        <v/>
      </c>
      <c r="M998" s="67" t="str">
        <f t="shared" si="47"/>
        <v/>
      </c>
      <c r="N998" s="67" t="str">
        <f t="shared" si="46"/>
        <v/>
      </c>
    </row>
    <row r="999" spans="1:14">
      <c r="A999" s="133"/>
      <c r="B999" s="134"/>
      <c r="C999" s="134"/>
      <c r="D999" s="134"/>
      <c r="E999" s="134"/>
      <c r="F999" s="135"/>
      <c r="G999" s="136"/>
      <c r="L999" s="67" t="str">
        <f t="shared" si="45"/>
        <v/>
      </c>
      <c r="M999" s="67" t="str">
        <f t="shared" si="47"/>
        <v/>
      </c>
      <c r="N999" s="67" t="str">
        <f t="shared" si="46"/>
        <v/>
      </c>
    </row>
    <row r="1000" spans="1:14">
      <c r="A1000" s="133"/>
      <c r="B1000" s="134"/>
      <c r="C1000" s="134"/>
      <c r="D1000" s="134"/>
      <c r="E1000" s="134"/>
      <c r="F1000" s="135"/>
      <c r="G1000" s="136"/>
      <c r="L1000" s="67" t="str">
        <f t="shared" si="45"/>
        <v/>
      </c>
      <c r="M1000" s="67" t="str">
        <f t="shared" si="47"/>
        <v/>
      </c>
      <c r="N1000" s="67" t="str">
        <f t="shared" si="46"/>
        <v/>
      </c>
    </row>
    <row r="1001" spans="1:14">
      <c r="A1001" s="133"/>
      <c r="B1001" s="134"/>
      <c r="C1001" s="134"/>
      <c r="D1001" s="134"/>
      <c r="E1001" s="134"/>
      <c r="F1001" s="135"/>
      <c r="G1001" s="136"/>
      <c r="L1001" s="67" t="str">
        <f t="shared" si="45"/>
        <v/>
      </c>
      <c r="M1001" s="67" t="str">
        <f t="shared" si="47"/>
        <v/>
      </c>
      <c r="N1001" s="67" t="str">
        <f t="shared" si="46"/>
        <v/>
      </c>
    </row>
    <row r="1002" spans="1:14">
      <c r="A1002" s="133"/>
      <c r="B1002" s="134"/>
      <c r="C1002" s="134"/>
      <c r="D1002" s="134"/>
      <c r="E1002" s="134"/>
      <c r="F1002" s="135"/>
      <c r="G1002" s="136"/>
      <c r="L1002" s="67" t="str">
        <f t="shared" si="45"/>
        <v/>
      </c>
      <c r="M1002" s="67" t="str">
        <f t="shared" si="47"/>
        <v/>
      </c>
      <c r="N1002" s="67" t="str">
        <f t="shared" si="46"/>
        <v/>
      </c>
    </row>
    <row r="1003" spans="1:14">
      <c r="A1003" s="133"/>
      <c r="B1003" s="134"/>
      <c r="C1003" s="134"/>
      <c r="D1003" s="134"/>
      <c r="E1003" s="134"/>
      <c r="F1003" s="135"/>
      <c r="G1003" s="136"/>
      <c r="L1003" s="67" t="str">
        <f t="shared" si="45"/>
        <v/>
      </c>
      <c r="M1003" s="67" t="str">
        <f t="shared" si="47"/>
        <v/>
      </c>
      <c r="N1003" s="67" t="str">
        <f t="shared" si="46"/>
        <v/>
      </c>
    </row>
    <row r="1004" spans="1:14">
      <c r="A1004" s="133"/>
      <c r="B1004" s="134"/>
      <c r="C1004" s="134"/>
      <c r="D1004" s="134"/>
      <c r="E1004" s="134"/>
      <c r="F1004" s="135"/>
      <c r="G1004" s="136"/>
      <c r="L1004" s="67" t="str">
        <f t="shared" si="45"/>
        <v/>
      </c>
      <c r="M1004" s="67" t="str">
        <f t="shared" si="47"/>
        <v/>
      </c>
      <c r="N1004" s="67" t="str">
        <f t="shared" si="46"/>
        <v/>
      </c>
    </row>
    <row r="1005" spans="1:14">
      <c r="A1005" s="133"/>
      <c r="B1005" s="134"/>
      <c r="C1005" s="134"/>
      <c r="D1005" s="134"/>
      <c r="E1005" s="134"/>
      <c r="F1005" s="135"/>
      <c r="G1005" s="136"/>
      <c r="L1005" s="67" t="str">
        <f t="shared" si="45"/>
        <v/>
      </c>
      <c r="M1005" s="67" t="str">
        <f t="shared" si="47"/>
        <v/>
      </c>
      <c r="N1005" s="67" t="str">
        <f t="shared" si="46"/>
        <v/>
      </c>
    </row>
    <row r="1006" spans="1:14">
      <c r="A1006" s="133"/>
      <c r="B1006" s="134"/>
      <c r="C1006" s="134"/>
      <c r="D1006" s="134"/>
      <c r="E1006" s="134"/>
      <c r="F1006" s="135"/>
      <c r="G1006" s="136"/>
      <c r="L1006" s="67" t="str">
        <f t="shared" si="45"/>
        <v/>
      </c>
      <c r="M1006" s="67" t="str">
        <f t="shared" si="47"/>
        <v/>
      </c>
      <c r="N1006" s="67" t="str">
        <f t="shared" si="46"/>
        <v/>
      </c>
    </row>
    <row r="1007" spans="1:14">
      <c r="A1007" s="133"/>
      <c r="B1007" s="134"/>
      <c r="C1007" s="134"/>
      <c r="D1007" s="134"/>
      <c r="E1007" s="134"/>
      <c r="F1007" s="135"/>
      <c r="G1007" s="136"/>
      <c r="L1007" s="67" t="str">
        <f t="shared" si="45"/>
        <v/>
      </c>
      <c r="M1007" s="67" t="str">
        <f t="shared" si="47"/>
        <v/>
      </c>
      <c r="N1007" s="67" t="str">
        <f t="shared" si="46"/>
        <v/>
      </c>
    </row>
    <row r="1008" spans="1:14">
      <c r="A1008" s="133"/>
      <c r="B1008" s="134"/>
      <c r="C1008" s="134"/>
      <c r="D1008" s="134"/>
      <c r="E1008" s="134"/>
      <c r="F1008" s="135"/>
      <c r="G1008" s="136"/>
      <c r="L1008" s="67" t="str">
        <f t="shared" si="45"/>
        <v/>
      </c>
      <c r="M1008" s="67" t="str">
        <f t="shared" si="47"/>
        <v/>
      </c>
      <c r="N1008" s="67" t="str">
        <f t="shared" si="46"/>
        <v/>
      </c>
    </row>
    <row r="1009" spans="1:14">
      <c r="A1009" s="133"/>
      <c r="B1009" s="134"/>
      <c r="C1009" s="134"/>
      <c r="D1009" s="134"/>
      <c r="E1009" s="134"/>
      <c r="F1009" s="135"/>
      <c r="G1009" s="136"/>
      <c r="L1009" s="67" t="str">
        <f t="shared" si="45"/>
        <v/>
      </c>
      <c r="M1009" s="67" t="str">
        <f t="shared" si="47"/>
        <v/>
      </c>
      <c r="N1009" s="67" t="str">
        <f t="shared" si="46"/>
        <v/>
      </c>
    </row>
    <row r="1010" spans="1:14">
      <c r="A1010" s="133"/>
      <c r="B1010" s="134"/>
      <c r="C1010" s="134"/>
      <c r="D1010" s="134"/>
      <c r="E1010" s="134"/>
      <c r="F1010" s="135"/>
      <c r="G1010" s="136"/>
      <c r="L1010" s="67" t="str">
        <f t="shared" si="45"/>
        <v/>
      </c>
      <c r="M1010" s="67" t="str">
        <f t="shared" si="47"/>
        <v/>
      </c>
      <c r="N1010" s="67" t="str">
        <f t="shared" si="46"/>
        <v/>
      </c>
    </row>
    <row r="1011" spans="1:14">
      <c r="A1011" s="133"/>
      <c r="B1011" s="134"/>
      <c r="C1011" s="134"/>
      <c r="D1011" s="134"/>
      <c r="E1011" s="134"/>
      <c r="F1011" s="135"/>
      <c r="G1011" s="136"/>
      <c r="L1011" s="67" t="str">
        <f t="shared" si="45"/>
        <v/>
      </c>
      <c r="M1011" s="67" t="str">
        <f t="shared" si="47"/>
        <v/>
      </c>
      <c r="N1011" s="67" t="str">
        <f t="shared" si="46"/>
        <v/>
      </c>
    </row>
    <row r="1012" spans="1:14">
      <c r="A1012" s="133"/>
      <c r="B1012" s="134"/>
      <c r="C1012" s="134"/>
      <c r="D1012" s="134"/>
      <c r="E1012" s="134"/>
      <c r="F1012" s="135"/>
      <c r="G1012" s="136"/>
      <c r="L1012" s="67" t="str">
        <f t="shared" si="45"/>
        <v/>
      </c>
      <c r="M1012" s="67" t="str">
        <f t="shared" si="47"/>
        <v/>
      </c>
      <c r="N1012" s="67" t="str">
        <f t="shared" si="46"/>
        <v/>
      </c>
    </row>
    <row r="1013" spans="1:14">
      <c r="A1013" s="133"/>
      <c r="B1013" s="134"/>
      <c r="C1013" s="134"/>
      <c r="D1013" s="134"/>
      <c r="E1013" s="134"/>
      <c r="F1013" s="135"/>
      <c r="G1013" s="136"/>
      <c r="L1013" s="67" t="str">
        <f t="shared" si="45"/>
        <v/>
      </c>
      <c r="M1013" s="67" t="str">
        <f t="shared" si="47"/>
        <v/>
      </c>
      <c r="N1013" s="67" t="str">
        <f t="shared" si="46"/>
        <v/>
      </c>
    </row>
    <row r="1014" spans="1:14">
      <c r="A1014" s="133"/>
      <c r="B1014" s="134"/>
      <c r="C1014" s="134"/>
      <c r="D1014" s="134"/>
      <c r="E1014" s="134"/>
      <c r="F1014" s="135"/>
      <c r="G1014" s="136"/>
      <c r="L1014" s="67" t="str">
        <f t="shared" si="45"/>
        <v/>
      </c>
      <c r="M1014" s="67" t="str">
        <f t="shared" si="47"/>
        <v/>
      </c>
      <c r="N1014" s="67" t="str">
        <f t="shared" si="46"/>
        <v/>
      </c>
    </row>
    <row r="1015" spans="1:14">
      <c r="A1015" s="133"/>
      <c r="B1015" s="134"/>
      <c r="C1015" s="134"/>
      <c r="D1015" s="134"/>
      <c r="E1015" s="134"/>
      <c r="F1015" s="135"/>
      <c r="G1015" s="136"/>
      <c r="L1015" s="67" t="str">
        <f t="shared" si="45"/>
        <v/>
      </c>
      <c r="M1015" s="67" t="str">
        <f t="shared" si="47"/>
        <v/>
      </c>
      <c r="N1015" s="67" t="str">
        <f t="shared" si="46"/>
        <v/>
      </c>
    </row>
    <row r="1016" spans="1:14">
      <c r="A1016" s="133"/>
      <c r="B1016" s="134"/>
      <c r="C1016" s="134"/>
      <c r="D1016" s="134"/>
      <c r="E1016" s="134"/>
      <c r="F1016" s="135"/>
      <c r="G1016" s="136"/>
      <c r="L1016" s="67" t="str">
        <f t="shared" si="45"/>
        <v/>
      </c>
      <c r="M1016" s="67" t="str">
        <f t="shared" si="47"/>
        <v/>
      </c>
      <c r="N1016" s="67" t="str">
        <f t="shared" si="46"/>
        <v/>
      </c>
    </row>
    <row r="1017" spans="1:14">
      <c r="A1017" s="133"/>
      <c r="B1017" s="134"/>
      <c r="C1017" s="134"/>
      <c r="D1017" s="134"/>
      <c r="E1017" s="134"/>
      <c r="F1017" s="135"/>
      <c r="G1017" s="136"/>
      <c r="L1017" s="67" t="str">
        <f t="shared" si="45"/>
        <v/>
      </c>
      <c r="M1017" s="67" t="str">
        <f t="shared" si="47"/>
        <v/>
      </c>
      <c r="N1017" s="67" t="str">
        <f t="shared" si="46"/>
        <v/>
      </c>
    </row>
    <row r="1018" spans="1:14">
      <c r="A1018" s="133"/>
      <c r="B1018" s="134"/>
      <c r="C1018" s="134"/>
      <c r="D1018" s="134"/>
      <c r="E1018" s="134"/>
      <c r="F1018" s="135"/>
      <c r="G1018" s="136"/>
      <c r="L1018" s="67" t="str">
        <f t="shared" si="45"/>
        <v/>
      </c>
      <c r="M1018" s="67" t="str">
        <f t="shared" si="47"/>
        <v/>
      </c>
      <c r="N1018" s="67" t="str">
        <f t="shared" si="46"/>
        <v/>
      </c>
    </row>
    <row r="1019" spans="1:14">
      <c r="A1019" s="133"/>
      <c r="B1019" s="134"/>
      <c r="C1019" s="134"/>
      <c r="D1019" s="134"/>
      <c r="E1019" s="134"/>
      <c r="F1019" s="135"/>
      <c r="G1019" s="136"/>
      <c r="L1019" s="67" t="str">
        <f t="shared" si="45"/>
        <v/>
      </c>
      <c r="M1019" s="67" t="str">
        <f t="shared" si="47"/>
        <v/>
      </c>
      <c r="N1019" s="67" t="str">
        <f t="shared" si="46"/>
        <v/>
      </c>
    </row>
    <row r="1020" spans="1:14">
      <c r="A1020" s="133"/>
      <c r="B1020" s="134"/>
      <c r="C1020" s="134"/>
      <c r="D1020" s="134"/>
      <c r="E1020" s="134"/>
      <c r="F1020" s="135"/>
      <c r="G1020" s="136"/>
      <c r="L1020" s="67" t="str">
        <f t="shared" si="45"/>
        <v/>
      </c>
      <c r="M1020" s="67" t="str">
        <f t="shared" si="47"/>
        <v/>
      </c>
      <c r="N1020" s="67" t="str">
        <f t="shared" si="46"/>
        <v/>
      </c>
    </row>
    <row r="1021" spans="1:14">
      <c r="A1021" s="133"/>
      <c r="B1021" s="134"/>
      <c r="C1021" s="134"/>
      <c r="D1021" s="134"/>
      <c r="E1021" s="134"/>
      <c r="F1021" s="135"/>
      <c r="G1021" s="136"/>
      <c r="L1021" s="67" t="str">
        <f t="shared" si="45"/>
        <v/>
      </c>
      <c r="M1021" s="67" t="str">
        <f t="shared" si="47"/>
        <v/>
      </c>
      <c r="N1021" s="67" t="str">
        <f t="shared" si="46"/>
        <v/>
      </c>
    </row>
    <row r="1022" spans="1:14">
      <c r="A1022" s="133"/>
      <c r="B1022" s="134"/>
      <c r="C1022" s="134"/>
      <c r="D1022" s="134"/>
      <c r="E1022" s="134"/>
      <c r="F1022" s="135"/>
      <c r="G1022" s="136"/>
      <c r="L1022" s="67" t="str">
        <f t="shared" si="45"/>
        <v/>
      </c>
      <c r="M1022" s="67" t="str">
        <f t="shared" si="47"/>
        <v/>
      </c>
      <c r="N1022" s="67" t="str">
        <f t="shared" si="46"/>
        <v/>
      </c>
    </row>
    <row r="1023" spans="1:14">
      <c r="A1023" s="133"/>
      <c r="B1023" s="134"/>
      <c r="C1023" s="134"/>
      <c r="D1023" s="134"/>
      <c r="E1023" s="134"/>
      <c r="F1023" s="135"/>
      <c r="G1023" s="136"/>
      <c r="L1023" s="67" t="str">
        <f t="shared" si="45"/>
        <v/>
      </c>
      <c r="M1023" s="67" t="str">
        <f t="shared" si="47"/>
        <v/>
      </c>
      <c r="N1023" s="67" t="str">
        <f t="shared" si="46"/>
        <v/>
      </c>
    </row>
    <row r="1024" spans="1:14">
      <c r="A1024" s="133"/>
      <c r="B1024" s="134"/>
      <c r="C1024" s="134"/>
      <c r="D1024" s="134"/>
      <c r="E1024" s="134"/>
      <c r="F1024" s="135"/>
      <c r="G1024" s="136"/>
      <c r="L1024" s="67" t="str">
        <f t="shared" si="45"/>
        <v/>
      </c>
      <c r="M1024" s="67" t="str">
        <f t="shared" si="47"/>
        <v/>
      </c>
      <c r="N1024" s="67" t="str">
        <f t="shared" si="46"/>
        <v/>
      </c>
    </row>
    <row r="1025" spans="1:14">
      <c r="A1025" s="133"/>
      <c r="B1025" s="134"/>
      <c r="C1025" s="134"/>
      <c r="D1025" s="134"/>
      <c r="E1025" s="134"/>
      <c r="F1025" s="135"/>
      <c r="G1025" s="136"/>
      <c r="L1025" s="67" t="str">
        <f t="shared" si="45"/>
        <v/>
      </c>
      <c r="M1025" s="67" t="str">
        <f t="shared" si="47"/>
        <v/>
      </c>
      <c r="N1025" s="67" t="str">
        <f t="shared" si="46"/>
        <v/>
      </c>
    </row>
    <row r="1026" spans="1:14">
      <c r="A1026" s="133"/>
      <c r="B1026" s="134"/>
      <c r="C1026" s="134"/>
      <c r="D1026" s="134"/>
      <c r="E1026" s="134"/>
      <c r="F1026" s="135"/>
      <c r="G1026" s="136"/>
      <c r="L1026" s="67" t="str">
        <f t="shared" si="45"/>
        <v/>
      </c>
      <c r="M1026" s="67" t="str">
        <f t="shared" si="47"/>
        <v/>
      </c>
      <c r="N1026" s="67" t="str">
        <f t="shared" si="46"/>
        <v/>
      </c>
    </row>
    <row r="1027" spans="1:14">
      <c r="A1027" s="133"/>
      <c r="B1027" s="134"/>
      <c r="C1027" s="134"/>
      <c r="D1027" s="134"/>
      <c r="E1027" s="134"/>
      <c r="F1027" s="135"/>
      <c r="G1027" s="136"/>
      <c r="L1027" s="67" t="str">
        <f t="shared" ref="L1027:L1090" si="48">IF(E1027="","",EXP(-EXP(-(E1027-J$11)/J$10)))</f>
        <v/>
      </c>
      <c r="M1027" s="67" t="str">
        <f t="shared" si="47"/>
        <v/>
      </c>
      <c r="N1027" s="67" t="str">
        <f t="shared" ref="N1027:N1090" si="49">IF(L1027="","",POWER(F1027-M1027,2) / M1027)</f>
        <v/>
      </c>
    </row>
    <row r="1028" spans="1:14">
      <c r="A1028" s="133"/>
      <c r="B1028" s="134"/>
      <c r="C1028" s="134"/>
      <c r="D1028" s="134"/>
      <c r="E1028" s="134"/>
      <c r="F1028" s="135"/>
      <c r="G1028" s="136"/>
      <c r="L1028" s="67" t="str">
        <f t="shared" si="48"/>
        <v/>
      </c>
      <c r="M1028" s="67" t="str">
        <f t="shared" ref="M1028:M1091" si="50">IF(L1028="","",(L1028-L1027)*J$3)</f>
        <v/>
      </c>
      <c r="N1028" s="67" t="str">
        <f t="shared" si="49"/>
        <v/>
      </c>
    </row>
    <row r="1029" spans="1:14">
      <c r="A1029" s="133"/>
      <c r="B1029" s="134"/>
      <c r="C1029" s="134"/>
      <c r="D1029" s="134"/>
      <c r="E1029" s="134"/>
      <c r="F1029" s="135"/>
      <c r="G1029" s="136"/>
      <c r="L1029" s="67" t="str">
        <f t="shared" si="48"/>
        <v/>
      </c>
      <c r="M1029" s="67" t="str">
        <f t="shared" si="50"/>
        <v/>
      </c>
      <c r="N1029" s="67" t="str">
        <f t="shared" si="49"/>
        <v/>
      </c>
    </row>
    <row r="1030" spans="1:14">
      <c r="A1030" s="133"/>
      <c r="B1030" s="134"/>
      <c r="C1030" s="134"/>
      <c r="D1030" s="134"/>
      <c r="E1030" s="134"/>
      <c r="F1030" s="135"/>
      <c r="G1030" s="136"/>
      <c r="L1030" s="67" t="str">
        <f t="shared" si="48"/>
        <v/>
      </c>
      <c r="M1030" s="67" t="str">
        <f t="shared" si="50"/>
        <v/>
      </c>
      <c r="N1030" s="67" t="str">
        <f t="shared" si="49"/>
        <v/>
      </c>
    </row>
    <row r="1031" spans="1:14">
      <c r="A1031" s="133"/>
      <c r="B1031" s="134"/>
      <c r="C1031" s="134"/>
      <c r="D1031" s="134"/>
      <c r="E1031" s="134"/>
      <c r="F1031" s="135"/>
      <c r="G1031" s="136"/>
      <c r="L1031" s="67" t="str">
        <f t="shared" si="48"/>
        <v/>
      </c>
      <c r="M1031" s="67" t="str">
        <f t="shared" si="50"/>
        <v/>
      </c>
      <c r="N1031" s="67" t="str">
        <f t="shared" si="49"/>
        <v/>
      </c>
    </row>
    <row r="1032" spans="1:14">
      <c r="A1032" s="133"/>
      <c r="B1032" s="134"/>
      <c r="C1032" s="134"/>
      <c r="D1032" s="134"/>
      <c r="E1032" s="134"/>
      <c r="F1032" s="135"/>
      <c r="G1032" s="136"/>
      <c r="L1032" s="67" t="str">
        <f t="shared" si="48"/>
        <v/>
      </c>
      <c r="M1032" s="67" t="str">
        <f t="shared" si="50"/>
        <v/>
      </c>
      <c r="N1032" s="67" t="str">
        <f t="shared" si="49"/>
        <v/>
      </c>
    </row>
    <row r="1033" spans="1:14">
      <c r="A1033" s="133"/>
      <c r="B1033" s="134"/>
      <c r="C1033" s="134"/>
      <c r="D1033" s="134"/>
      <c r="E1033" s="134"/>
      <c r="F1033" s="135"/>
      <c r="G1033" s="136"/>
      <c r="L1033" s="67" t="str">
        <f t="shared" si="48"/>
        <v/>
      </c>
      <c r="M1033" s="67" t="str">
        <f t="shared" si="50"/>
        <v/>
      </c>
      <c r="N1033" s="67" t="str">
        <f t="shared" si="49"/>
        <v/>
      </c>
    </row>
    <row r="1034" spans="1:14">
      <c r="A1034" s="133"/>
      <c r="B1034" s="134"/>
      <c r="C1034" s="134"/>
      <c r="D1034" s="134"/>
      <c r="E1034" s="134"/>
      <c r="F1034" s="135"/>
      <c r="G1034" s="136"/>
      <c r="L1034" s="67" t="str">
        <f t="shared" si="48"/>
        <v/>
      </c>
      <c r="M1034" s="67" t="str">
        <f t="shared" si="50"/>
        <v/>
      </c>
      <c r="N1034" s="67" t="str">
        <f t="shared" si="49"/>
        <v/>
      </c>
    </row>
    <row r="1035" spans="1:14">
      <c r="A1035" s="133"/>
      <c r="B1035" s="134"/>
      <c r="C1035" s="134"/>
      <c r="D1035" s="134"/>
      <c r="E1035" s="134"/>
      <c r="F1035" s="135"/>
      <c r="G1035" s="136"/>
      <c r="L1035" s="67" t="str">
        <f t="shared" si="48"/>
        <v/>
      </c>
      <c r="M1035" s="67" t="str">
        <f t="shared" si="50"/>
        <v/>
      </c>
      <c r="N1035" s="67" t="str">
        <f t="shared" si="49"/>
        <v/>
      </c>
    </row>
    <row r="1036" spans="1:14">
      <c r="A1036" s="133"/>
      <c r="B1036" s="134"/>
      <c r="C1036" s="134"/>
      <c r="D1036" s="134"/>
      <c r="E1036" s="134"/>
      <c r="F1036" s="135"/>
      <c r="G1036" s="136"/>
      <c r="L1036" s="67" t="str">
        <f t="shared" si="48"/>
        <v/>
      </c>
      <c r="M1036" s="67" t="str">
        <f t="shared" si="50"/>
        <v/>
      </c>
      <c r="N1036" s="67" t="str">
        <f t="shared" si="49"/>
        <v/>
      </c>
    </row>
    <row r="1037" spans="1:14">
      <c r="A1037" s="133"/>
      <c r="B1037" s="134"/>
      <c r="C1037" s="134"/>
      <c r="D1037" s="134"/>
      <c r="E1037" s="134"/>
      <c r="F1037" s="135"/>
      <c r="G1037" s="136"/>
      <c r="L1037" s="67" t="str">
        <f t="shared" si="48"/>
        <v/>
      </c>
      <c r="M1037" s="67" t="str">
        <f t="shared" si="50"/>
        <v/>
      </c>
      <c r="N1037" s="67" t="str">
        <f t="shared" si="49"/>
        <v/>
      </c>
    </row>
    <row r="1038" spans="1:14">
      <c r="A1038" s="133"/>
      <c r="B1038" s="134"/>
      <c r="C1038" s="134"/>
      <c r="D1038" s="134"/>
      <c r="E1038" s="134"/>
      <c r="F1038" s="135"/>
      <c r="G1038" s="136"/>
      <c r="L1038" s="67" t="str">
        <f t="shared" si="48"/>
        <v/>
      </c>
      <c r="M1038" s="67" t="str">
        <f t="shared" si="50"/>
        <v/>
      </c>
      <c r="N1038" s="67" t="str">
        <f t="shared" si="49"/>
        <v/>
      </c>
    </row>
    <row r="1039" spans="1:14">
      <c r="A1039" s="133"/>
      <c r="B1039" s="134"/>
      <c r="C1039" s="134"/>
      <c r="D1039" s="134"/>
      <c r="E1039" s="134"/>
      <c r="F1039" s="135"/>
      <c r="G1039" s="136"/>
      <c r="L1039" s="67" t="str">
        <f t="shared" si="48"/>
        <v/>
      </c>
      <c r="M1039" s="67" t="str">
        <f t="shared" si="50"/>
        <v/>
      </c>
      <c r="N1039" s="67" t="str">
        <f t="shared" si="49"/>
        <v/>
      </c>
    </row>
    <row r="1040" spans="1:14">
      <c r="A1040" s="133"/>
      <c r="B1040" s="134"/>
      <c r="C1040" s="134"/>
      <c r="D1040" s="134"/>
      <c r="E1040" s="134"/>
      <c r="F1040" s="135"/>
      <c r="G1040" s="136"/>
      <c r="L1040" s="67" t="str">
        <f t="shared" si="48"/>
        <v/>
      </c>
      <c r="M1040" s="67" t="str">
        <f t="shared" si="50"/>
        <v/>
      </c>
      <c r="N1040" s="67" t="str">
        <f t="shared" si="49"/>
        <v/>
      </c>
    </row>
    <row r="1041" spans="1:14">
      <c r="A1041" s="133"/>
      <c r="B1041" s="134"/>
      <c r="C1041" s="134"/>
      <c r="D1041" s="134"/>
      <c r="E1041" s="134"/>
      <c r="F1041" s="135"/>
      <c r="G1041" s="136"/>
      <c r="L1041" s="67" t="str">
        <f t="shared" si="48"/>
        <v/>
      </c>
      <c r="M1041" s="67" t="str">
        <f t="shared" si="50"/>
        <v/>
      </c>
      <c r="N1041" s="67" t="str">
        <f t="shared" si="49"/>
        <v/>
      </c>
    </row>
    <row r="1042" spans="1:14">
      <c r="A1042" s="133"/>
      <c r="B1042" s="134"/>
      <c r="C1042" s="134"/>
      <c r="D1042" s="134"/>
      <c r="E1042" s="134"/>
      <c r="F1042" s="135"/>
      <c r="G1042" s="136"/>
      <c r="L1042" s="67" t="str">
        <f t="shared" si="48"/>
        <v/>
      </c>
      <c r="M1042" s="67" t="str">
        <f t="shared" si="50"/>
        <v/>
      </c>
      <c r="N1042" s="67" t="str">
        <f t="shared" si="49"/>
        <v/>
      </c>
    </row>
    <row r="1043" spans="1:14">
      <c r="A1043" s="133"/>
      <c r="B1043" s="134"/>
      <c r="C1043" s="134"/>
      <c r="D1043" s="134"/>
      <c r="E1043" s="134"/>
      <c r="F1043" s="135"/>
      <c r="G1043" s="136"/>
      <c r="L1043" s="67" t="str">
        <f t="shared" si="48"/>
        <v/>
      </c>
      <c r="M1043" s="67" t="str">
        <f t="shared" si="50"/>
        <v/>
      </c>
      <c r="N1043" s="67" t="str">
        <f t="shared" si="49"/>
        <v/>
      </c>
    </row>
    <row r="1044" spans="1:14">
      <c r="A1044" s="133"/>
      <c r="B1044" s="134"/>
      <c r="C1044" s="134"/>
      <c r="D1044" s="134"/>
      <c r="E1044" s="134"/>
      <c r="F1044" s="135"/>
      <c r="G1044" s="136"/>
      <c r="L1044" s="67" t="str">
        <f t="shared" si="48"/>
        <v/>
      </c>
      <c r="M1044" s="67" t="str">
        <f t="shared" si="50"/>
        <v/>
      </c>
      <c r="N1044" s="67" t="str">
        <f t="shared" si="49"/>
        <v/>
      </c>
    </row>
    <row r="1045" spans="1:14">
      <c r="A1045" s="133"/>
      <c r="B1045" s="134"/>
      <c r="C1045" s="134"/>
      <c r="D1045" s="134"/>
      <c r="E1045" s="134"/>
      <c r="F1045" s="135"/>
      <c r="G1045" s="136"/>
      <c r="L1045" s="67" t="str">
        <f t="shared" si="48"/>
        <v/>
      </c>
      <c r="M1045" s="67" t="str">
        <f t="shared" si="50"/>
        <v/>
      </c>
      <c r="N1045" s="67" t="str">
        <f t="shared" si="49"/>
        <v/>
      </c>
    </row>
    <row r="1046" spans="1:14">
      <c r="A1046" s="133"/>
      <c r="B1046" s="134"/>
      <c r="C1046" s="134"/>
      <c r="D1046" s="134"/>
      <c r="E1046" s="134"/>
      <c r="F1046" s="135"/>
      <c r="G1046" s="136"/>
      <c r="L1046" s="67" t="str">
        <f t="shared" si="48"/>
        <v/>
      </c>
      <c r="M1046" s="67" t="str">
        <f t="shared" si="50"/>
        <v/>
      </c>
      <c r="N1046" s="67" t="str">
        <f t="shared" si="49"/>
        <v/>
      </c>
    </row>
    <row r="1047" spans="1:14">
      <c r="A1047" s="133"/>
      <c r="B1047" s="134"/>
      <c r="C1047" s="134"/>
      <c r="D1047" s="134"/>
      <c r="E1047" s="134"/>
      <c r="F1047" s="135"/>
      <c r="G1047" s="136"/>
      <c r="L1047" s="67" t="str">
        <f t="shared" si="48"/>
        <v/>
      </c>
      <c r="M1047" s="67" t="str">
        <f t="shared" si="50"/>
        <v/>
      </c>
      <c r="N1047" s="67" t="str">
        <f t="shared" si="49"/>
        <v/>
      </c>
    </row>
    <row r="1048" spans="1:14">
      <c r="A1048" s="133"/>
      <c r="B1048" s="134"/>
      <c r="C1048" s="134"/>
      <c r="D1048" s="134"/>
      <c r="E1048" s="134"/>
      <c r="F1048" s="135"/>
      <c r="G1048" s="136"/>
      <c r="L1048" s="67" t="str">
        <f t="shared" si="48"/>
        <v/>
      </c>
      <c r="M1048" s="67" t="str">
        <f t="shared" si="50"/>
        <v/>
      </c>
      <c r="N1048" s="67" t="str">
        <f t="shared" si="49"/>
        <v/>
      </c>
    </row>
    <row r="1049" spans="1:14">
      <c r="A1049" s="133"/>
      <c r="B1049" s="134"/>
      <c r="C1049" s="134"/>
      <c r="D1049" s="134"/>
      <c r="E1049" s="134"/>
      <c r="F1049" s="135"/>
      <c r="G1049" s="136"/>
      <c r="L1049" s="67" t="str">
        <f t="shared" si="48"/>
        <v/>
      </c>
      <c r="M1049" s="67" t="str">
        <f t="shared" si="50"/>
        <v/>
      </c>
      <c r="N1049" s="67" t="str">
        <f t="shared" si="49"/>
        <v/>
      </c>
    </row>
    <row r="1050" spans="1:14">
      <c r="A1050" s="133"/>
      <c r="B1050" s="134"/>
      <c r="C1050" s="134"/>
      <c r="D1050" s="134"/>
      <c r="E1050" s="134"/>
      <c r="F1050" s="135"/>
      <c r="G1050" s="136"/>
      <c r="L1050" s="67" t="str">
        <f t="shared" si="48"/>
        <v/>
      </c>
      <c r="M1050" s="67" t="str">
        <f t="shared" si="50"/>
        <v/>
      </c>
      <c r="N1050" s="67" t="str">
        <f t="shared" si="49"/>
        <v/>
      </c>
    </row>
    <row r="1051" spans="1:14">
      <c r="A1051" s="133"/>
      <c r="B1051" s="134"/>
      <c r="C1051" s="134"/>
      <c r="D1051" s="134"/>
      <c r="E1051" s="134"/>
      <c r="F1051" s="135"/>
      <c r="G1051" s="136"/>
      <c r="L1051" s="67" t="str">
        <f t="shared" si="48"/>
        <v/>
      </c>
      <c r="M1051" s="67" t="str">
        <f t="shared" si="50"/>
        <v/>
      </c>
      <c r="N1051" s="67" t="str">
        <f t="shared" si="49"/>
        <v/>
      </c>
    </row>
    <row r="1052" spans="1:14">
      <c r="A1052" s="133"/>
      <c r="B1052" s="134"/>
      <c r="C1052" s="134"/>
      <c r="D1052" s="134"/>
      <c r="E1052" s="134"/>
      <c r="F1052" s="135"/>
      <c r="G1052" s="136"/>
      <c r="L1052" s="67" t="str">
        <f t="shared" si="48"/>
        <v/>
      </c>
      <c r="M1052" s="67" t="str">
        <f t="shared" si="50"/>
        <v/>
      </c>
      <c r="N1052" s="67" t="str">
        <f t="shared" si="49"/>
        <v/>
      </c>
    </row>
    <row r="1053" spans="1:14">
      <c r="A1053" s="133"/>
      <c r="B1053" s="134"/>
      <c r="C1053" s="134"/>
      <c r="D1053" s="134"/>
      <c r="E1053" s="134"/>
      <c r="F1053" s="135"/>
      <c r="G1053" s="136"/>
      <c r="L1053" s="67" t="str">
        <f t="shared" si="48"/>
        <v/>
      </c>
      <c r="M1053" s="67" t="str">
        <f t="shared" si="50"/>
        <v/>
      </c>
      <c r="N1053" s="67" t="str">
        <f t="shared" si="49"/>
        <v/>
      </c>
    </row>
    <row r="1054" spans="1:14">
      <c r="A1054" s="133"/>
      <c r="B1054" s="134"/>
      <c r="C1054" s="134"/>
      <c r="D1054" s="134"/>
      <c r="E1054" s="134"/>
      <c r="F1054" s="135"/>
      <c r="G1054" s="136"/>
      <c r="L1054" s="67" t="str">
        <f t="shared" si="48"/>
        <v/>
      </c>
      <c r="M1054" s="67" t="str">
        <f t="shared" si="50"/>
        <v/>
      </c>
      <c r="N1054" s="67" t="str">
        <f t="shared" si="49"/>
        <v/>
      </c>
    </row>
    <row r="1055" spans="1:14">
      <c r="A1055" s="133"/>
      <c r="B1055" s="134"/>
      <c r="C1055" s="134"/>
      <c r="D1055" s="134"/>
      <c r="E1055" s="134"/>
      <c r="F1055" s="135"/>
      <c r="G1055" s="136"/>
      <c r="L1055" s="67" t="str">
        <f t="shared" si="48"/>
        <v/>
      </c>
      <c r="M1055" s="67" t="str">
        <f t="shared" si="50"/>
        <v/>
      </c>
      <c r="N1055" s="67" t="str">
        <f t="shared" si="49"/>
        <v/>
      </c>
    </row>
    <row r="1056" spans="1:14">
      <c r="A1056" s="133"/>
      <c r="B1056" s="134"/>
      <c r="C1056" s="134"/>
      <c r="D1056" s="134"/>
      <c r="E1056" s="134"/>
      <c r="F1056" s="135"/>
      <c r="G1056" s="136"/>
      <c r="L1056" s="67" t="str">
        <f t="shared" si="48"/>
        <v/>
      </c>
      <c r="M1056" s="67" t="str">
        <f t="shared" si="50"/>
        <v/>
      </c>
      <c r="N1056" s="67" t="str">
        <f t="shared" si="49"/>
        <v/>
      </c>
    </row>
    <row r="1057" spans="1:14">
      <c r="A1057" s="133"/>
      <c r="B1057" s="134"/>
      <c r="C1057" s="134"/>
      <c r="D1057" s="134"/>
      <c r="E1057" s="134"/>
      <c r="F1057" s="135"/>
      <c r="G1057" s="136"/>
      <c r="L1057" s="67" t="str">
        <f t="shared" si="48"/>
        <v/>
      </c>
      <c r="M1057" s="67" t="str">
        <f t="shared" si="50"/>
        <v/>
      </c>
      <c r="N1057" s="67" t="str">
        <f t="shared" si="49"/>
        <v/>
      </c>
    </row>
    <row r="1058" spans="1:14">
      <c r="A1058" s="133"/>
      <c r="B1058" s="134"/>
      <c r="C1058" s="134"/>
      <c r="D1058" s="134"/>
      <c r="E1058" s="134"/>
      <c r="F1058" s="135"/>
      <c r="G1058" s="136"/>
      <c r="L1058" s="67" t="str">
        <f t="shared" si="48"/>
        <v/>
      </c>
      <c r="M1058" s="67" t="str">
        <f t="shared" si="50"/>
        <v/>
      </c>
      <c r="N1058" s="67" t="str">
        <f t="shared" si="49"/>
        <v/>
      </c>
    </row>
    <row r="1059" spans="1:14">
      <c r="A1059" s="133"/>
      <c r="B1059" s="134"/>
      <c r="C1059" s="134"/>
      <c r="D1059" s="134"/>
      <c r="E1059" s="134"/>
      <c r="F1059" s="135"/>
      <c r="G1059" s="136"/>
      <c r="L1059" s="67" t="str">
        <f t="shared" si="48"/>
        <v/>
      </c>
      <c r="M1059" s="67" t="str">
        <f t="shared" si="50"/>
        <v/>
      </c>
      <c r="N1059" s="67" t="str">
        <f t="shared" si="49"/>
        <v/>
      </c>
    </row>
    <row r="1060" spans="1:14">
      <c r="A1060" s="133"/>
      <c r="B1060" s="134"/>
      <c r="C1060" s="134"/>
      <c r="D1060" s="134"/>
      <c r="E1060" s="134"/>
      <c r="F1060" s="135"/>
      <c r="G1060" s="136"/>
      <c r="L1060" s="67" t="str">
        <f t="shared" si="48"/>
        <v/>
      </c>
      <c r="M1060" s="67" t="str">
        <f t="shared" si="50"/>
        <v/>
      </c>
      <c r="N1060" s="67" t="str">
        <f t="shared" si="49"/>
        <v/>
      </c>
    </row>
    <row r="1061" spans="1:14">
      <c r="A1061" s="133"/>
      <c r="B1061" s="134"/>
      <c r="C1061" s="134"/>
      <c r="D1061" s="134"/>
      <c r="E1061" s="134"/>
      <c r="F1061" s="135"/>
      <c r="G1061" s="136"/>
      <c r="L1061" s="67" t="str">
        <f t="shared" si="48"/>
        <v/>
      </c>
      <c r="M1061" s="67" t="str">
        <f t="shared" si="50"/>
        <v/>
      </c>
      <c r="N1061" s="67" t="str">
        <f t="shared" si="49"/>
        <v/>
      </c>
    </row>
    <row r="1062" spans="1:14">
      <c r="A1062" s="133"/>
      <c r="B1062" s="134"/>
      <c r="C1062" s="134"/>
      <c r="D1062" s="134"/>
      <c r="E1062" s="134"/>
      <c r="F1062" s="135"/>
      <c r="G1062" s="136"/>
      <c r="L1062" s="67" t="str">
        <f t="shared" si="48"/>
        <v/>
      </c>
      <c r="M1062" s="67" t="str">
        <f t="shared" si="50"/>
        <v/>
      </c>
      <c r="N1062" s="67" t="str">
        <f t="shared" si="49"/>
        <v/>
      </c>
    </row>
    <row r="1063" spans="1:14">
      <c r="A1063" s="133"/>
      <c r="B1063" s="134"/>
      <c r="C1063" s="134"/>
      <c r="D1063" s="134"/>
      <c r="E1063" s="134"/>
      <c r="F1063" s="135"/>
      <c r="G1063" s="136"/>
      <c r="L1063" s="67" t="str">
        <f t="shared" si="48"/>
        <v/>
      </c>
      <c r="M1063" s="67" t="str">
        <f t="shared" si="50"/>
        <v/>
      </c>
      <c r="N1063" s="67" t="str">
        <f t="shared" si="49"/>
        <v/>
      </c>
    </row>
    <row r="1064" spans="1:14">
      <c r="A1064" s="133"/>
      <c r="B1064" s="134"/>
      <c r="C1064" s="134"/>
      <c r="D1064" s="134"/>
      <c r="E1064" s="134"/>
      <c r="F1064" s="135"/>
      <c r="G1064" s="136"/>
      <c r="L1064" s="67" t="str">
        <f t="shared" si="48"/>
        <v/>
      </c>
      <c r="M1064" s="67" t="str">
        <f t="shared" si="50"/>
        <v/>
      </c>
      <c r="N1064" s="67" t="str">
        <f t="shared" si="49"/>
        <v/>
      </c>
    </row>
    <row r="1065" spans="1:14">
      <c r="A1065" s="133"/>
      <c r="B1065" s="134"/>
      <c r="C1065" s="134"/>
      <c r="D1065" s="134"/>
      <c r="E1065" s="134"/>
      <c r="F1065" s="135"/>
      <c r="G1065" s="136"/>
      <c r="L1065" s="67" t="str">
        <f t="shared" si="48"/>
        <v/>
      </c>
      <c r="M1065" s="67" t="str">
        <f t="shared" si="50"/>
        <v/>
      </c>
      <c r="N1065" s="67" t="str">
        <f t="shared" si="49"/>
        <v/>
      </c>
    </row>
    <row r="1066" spans="1:14">
      <c r="A1066" s="133"/>
      <c r="B1066" s="134"/>
      <c r="C1066" s="134"/>
      <c r="D1066" s="134"/>
      <c r="E1066" s="134"/>
      <c r="F1066" s="135"/>
      <c r="G1066" s="136"/>
      <c r="L1066" s="67" t="str">
        <f t="shared" si="48"/>
        <v/>
      </c>
      <c r="M1066" s="67" t="str">
        <f t="shared" si="50"/>
        <v/>
      </c>
      <c r="N1066" s="67" t="str">
        <f t="shared" si="49"/>
        <v/>
      </c>
    </row>
    <row r="1067" spans="1:14">
      <c r="A1067" s="133"/>
      <c r="B1067" s="134"/>
      <c r="C1067" s="134"/>
      <c r="D1067" s="134"/>
      <c r="E1067" s="134"/>
      <c r="F1067" s="135"/>
      <c r="G1067" s="136"/>
      <c r="L1067" s="67" t="str">
        <f t="shared" si="48"/>
        <v/>
      </c>
      <c r="M1067" s="67" t="str">
        <f t="shared" si="50"/>
        <v/>
      </c>
      <c r="N1067" s="67" t="str">
        <f t="shared" si="49"/>
        <v/>
      </c>
    </row>
    <row r="1068" spans="1:14">
      <c r="A1068" s="133"/>
      <c r="B1068" s="134"/>
      <c r="C1068" s="134"/>
      <c r="D1068" s="134"/>
      <c r="E1068" s="134"/>
      <c r="F1068" s="135"/>
      <c r="G1068" s="136"/>
      <c r="L1068" s="67" t="str">
        <f t="shared" si="48"/>
        <v/>
      </c>
      <c r="M1068" s="67" t="str">
        <f t="shared" si="50"/>
        <v/>
      </c>
      <c r="N1068" s="67" t="str">
        <f t="shared" si="49"/>
        <v/>
      </c>
    </row>
    <row r="1069" spans="1:14">
      <c r="A1069" s="133"/>
      <c r="B1069" s="134"/>
      <c r="C1069" s="134"/>
      <c r="D1069" s="134"/>
      <c r="E1069" s="134"/>
      <c r="F1069" s="135"/>
      <c r="G1069" s="136"/>
      <c r="L1069" s="67" t="str">
        <f t="shared" si="48"/>
        <v/>
      </c>
      <c r="M1069" s="67" t="str">
        <f t="shared" si="50"/>
        <v/>
      </c>
      <c r="N1069" s="67" t="str">
        <f t="shared" si="49"/>
        <v/>
      </c>
    </row>
    <row r="1070" spans="1:14">
      <c r="A1070" s="133"/>
      <c r="B1070" s="134"/>
      <c r="C1070" s="134"/>
      <c r="D1070" s="134"/>
      <c r="E1070" s="134"/>
      <c r="F1070" s="135"/>
      <c r="G1070" s="136"/>
      <c r="L1070" s="67" t="str">
        <f t="shared" si="48"/>
        <v/>
      </c>
      <c r="M1070" s="67" t="str">
        <f t="shared" si="50"/>
        <v/>
      </c>
      <c r="N1070" s="67" t="str">
        <f t="shared" si="49"/>
        <v/>
      </c>
    </row>
    <row r="1071" spans="1:14">
      <c r="A1071" s="133"/>
      <c r="B1071" s="134"/>
      <c r="C1071" s="134"/>
      <c r="D1071" s="134"/>
      <c r="E1071" s="134"/>
      <c r="F1071" s="135"/>
      <c r="G1071" s="136"/>
      <c r="L1071" s="67" t="str">
        <f t="shared" si="48"/>
        <v/>
      </c>
      <c r="M1071" s="67" t="str">
        <f t="shared" si="50"/>
        <v/>
      </c>
      <c r="N1071" s="67" t="str">
        <f t="shared" si="49"/>
        <v/>
      </c>
    </row>
    <row r="1072" spans="1:14">
      <c r="A1072" s="133"/>
      <c r="B1072" s="134"/>
      <c r="C1072" s="134"/>
      <c r="D1072" s="134"/>
      <c r="E1072" s="134"/>
      <c r="F1072" s="135"/>
      <c r="G1072" s="136"/>
      <c r="L1072" s="67" t="str">
        <f t="shared" si="48"/>
        <v/>
      </c>
      <c r="M1072" s="67" t="str">
        <f t="shared" si="50"/>
        <v/>
      </c>
      <c r="N1072" s="67" t="str">
        <f t="shared" si="49"/>
        <v/>
      </c>
    </row>
    <row r="1073" spans="1:14">
      <c r="A1073" s="133"/>
      <c r="B1073" s="134"/>
      <c r="C1073" s="134"/>
      <c r="D1073" s="134"/>
      <c r="E1073" s="134"/>
      <c r="F1073" s="135"/>
      <c r="G1073" s="136"/>
      <c r="L1073" s="67" t="str">
        <f t="shared" si="48"/>
        <v/>
      </c>
      <c r="M1073" s="67" t="str">
        <f t="shared" si="50"/>
        <v/>
      </c>
      <c r="N1073" s="67" t="str">
        <f t="shared" si="49"/>
        <v/>
      </c>
    </row>
    <row r="1074" spans="1:14">
      <c r="A1074" s="133"/>
      <c r="B1074" s="134"/>
      <c r="C1074" s="134"/>
      <c r="D1074" s="134"/>
      <c r="E1074" s="134"/>
      <c r="F1074" s="135"/>
      <c r="G1074" s="136"/>
      <c r="L1074" s="67" t="str">
        <f t="shared" si="48"/>
        <v/>
      </c>
      <c r="M1074" s="67" t="str">
        <f t="shared" si="50"/>
        <v/>
      </c>
      <c r="N1074" s="67" t="str">
        <f t="shared" si="49"/>
        <v/>
      </c>
    </row>
    <row r="1075" spans="1:14">
      <c r="A1075" s="133"/>
      <c r="B1075" s="134"/>
      <c r="C1075" s="134"/>
      <c r="D1075" s="134"/>
      <c r="E1075" s="134"/>
      <c r="F1075" s="135"/>
      <c r="G1075" s="136"/>
      <c r="L1075" s="67" t="str">
        <f t="shared" si="48"/>
        <v/>
      </c>
      <c r="M1075" s="67" t="str">
        <f t="shared" si="50"/>
        <v/>
      </c>
      <c r="N1075" s="67" t="str">
        <f t="shared" si="49"/>
        <v/>
      </c>
    </row>
    <row r="1076" spans="1:14">
      <c r="A1076" s="133"/>
      <c r="B1076" s="134"/>
      <c r="C1076" s="134"/>
      <c r="D1076" s="134"/>
      <c r="E1076" s="134"/>
      <c r="F1076" s="135"/>
      <c r="G1076" s="136"/>
      <c r="L1076" s="67" t="str">
        <f t="shared" si="48"/>
        <v/>
      </c>
      <c r="M1076" s="67" t="str">
        <f t="shared" si="50"/>
        <v/>
      </c>
      <c r="N1076" s="67" t="str">
        <f t="shared" si="49"/>
        <v/>
      </c>
    </row>
    <row r="1077" spans="1:14">
      <c r="A1077" s="133"/>
      <c r="B1077" s="134"/>
      <c r="C1077" s="134"/>
      <c r="D1077" s="134"/>
      <c r="E1077" s="134"/>
      <c r="F1077" s="135"/>
      <c r="G1077" s="136"/>
      <c r="L1077" s="67" t="str">
        <f t="shared" si="48"/>
        <v/>
      </c>
      <c r="M1077" s="67" t="str">
        <f t="shared" si="50"/>
        <v/>
      </c>
      <c r="N1077" s="67" t="str">
        <f t="shared" si="49"/>
        <v/>
      </c>
    </row>
    <row r="1078" spans="1:14">
      <c r="A1078" s="133"/>
      <c r="B1078" s="134"/>
      <c r="C1078" s="134"/>
      <c r="D1078" s="134"/>
      <c r="E1078" s="134"/>
      <c r="F1078" s="135"/>
      <c r="G1078" s="136"/>
      <c r="L1078" s="67" t="str">
        <f t="shared" si="48"/>
        <v/>
      </c>
      <c r="M1078" s="67" t="str">
        <f t="shared" si="50"/>
        <v/>
      </c>
      <c r="N1078" s="67" t="str">
        <f t="shared" si="49"/>
        <v/>
      </c>
    </row>
    <row r="1079" spans="1:14">
      <c r="A1079" s="133"/>
      <c r="B1079" s="134"/>
      <c r="C1079" s="134"/>
      <c r="D1079" s="134"/>
      <c r="E1079" s="134"/>
      <c r="F1079" s="135"/>
      <c r="G1079" s="136"/>
      <c r="L1079" s="67" t="str">
        <f t="shared" si="48"/>
        <v/>
      </c>
      <c r="M1079" s="67" t="str">
        <f t="shared" si="50"/>
        <v/>
      </c>
      <c r="N1079" s="67" t="str">
        <f t="shared" si="49"/>
        <v/>
      </c>
    </row>
    <row r="1080" spans="1:14">
      <c r="A1080" s="133"/>
      <c r="B1080" s="134"/>
      <c r="C1080" s="134"/>
      <c r="D1080" s="134"/>
      <c r="E1080" s="134"/>
      <c r="F1080" s="135"/>
      <c r="G1080" s="136"/>
      <c r="L1080" s="67" t="str">
        <f t="shared" si="48"/>
        <v/>
      </c>
      <c r="M1080" s="67" t="str">
        <f t="shared" si="50"/>
        <v/>
      </c>
      <c r="N1080" s="67" t="str">
        <f t="shared" si="49"/>
        <v/>
      </c>
    </row>
    <row r="1081" spans="1:14">
      <c r="A1081" s="133"/>
      <c r="B1081" s="134"/>
      <c r="C1081" s="134"/>
      <c r="D1081" s="134"/>
      <c r="E1081" s="134"/>
      <c r="F1081" s="135"/>
      <c r="G1081" s="136"/>
      <c r="L1081" s="67" t="str">
        <f t="shared" si="48"/>
        <v/>
      </c>
      <c r="M1081" s="67" t="str">
        <f t="shared" si="50"/>
        <v/>
      </c>
      <c r="N1081" s="67" t="str">
        <f t="shared" si="49"/>
        <v/>
      </c>
    </row>
    <row r="1082" spans="1:14">
      <c r="A1082" s="133"/>
      <c r="B1082" s="134"/>
      <c r="C1082" s="134"/>
      <c r="D1082" s="134"/>
      <c r="E1082" s="134"/>
      <c r="F1082" s="135"/>
      <c r="G1082" s="136"/>
      <c r="L1082" s="67" t="str">
        <f t="shared" si="48"/>
        <v/>
      </c>
      <c r="M1082" s="67" t="str">
        <f t="shared" si="50"/>
        <v/>
      </c>
      <c r="N1082" s="67" t="str">
        <f t="shared" si="49"/>
        <v/>
      </c>
    </row>
    <row r="1083" spans="1:14">
      <c r="A1083" s="133"/>
      <c r="B1083" s="134"/>
      <c r="C1083" s="134"/>
      <c r="D1083" s="134"/>
      <c r="E1083" s="134"/>
      <c r="F1083" s="135"/>
      <c r="G1083" s="136"/>
      <c r="L1083" s="67" t="str">
        <f t="shared" si="48"/>
        <v/>
      </c>
      <c r="M1083" s="67" t="str">
        <f t="shared" si="50"/>
        <v/>
      </c>
      <c r="N1083" s="67" t="str">
        <f t="shared" si="49"/>
        <v/>
      </c>
    </row>
    <row r="1084" spans="1:14">
      <c r="A1084" s="133"/>
      <c r="B1084" s="134"/>
      <c r="C1084" s="134"/>
      <c r="D1084" s="134"/>
      <c r="E1084" s="134"/>
      <c r="F1084" s="135"/>
      <c r="G1084" s="136"/>
      <c r="L1084" s="67" t="str">
        <f t="shared" si="48"/>
        <v/>
      </c>
      <c r="M1084" s="67" t="str">
        <f t="shared" si="50"/>
        <v/>
      </c>
      <c r="N1084" s="67" t="str">
        <f t="shared" si="49"/>
        <v/>
      </c>
    </row>
    <row r="1085" spans="1:14">
      <c r="A1085" s="133"/>
      <c r="B1085" s="134"/>
      <c r="C1085" s="134"/>
      <c r="D1085" s="134"/>
      <c r="E1085" s="134"/>
      <c r="F1085" s="135"/>
      <c r="G1085" s="136"/>
      <c r="L1085" s="67" t="str">
        <f t="shared" si="48"/>
        <v/>
      </c>
      <c r="M1085" s="67" t="str">
        <f t="shared" si="50"/>
        <v/>
      </c>
      <c r="N1085" s="67" t="str">
        <f t="shared" si="49"/>
        <v/>
      </c>
    </row>
    <row r="1086" spans="1:14">
      <c r="A1086" s="133"/>
      <c r="B1086" s="134"/>
      <c r="C1086" s="134"/>
      <c r="D1086" s="134"/>
      <c r="E1086" s="134"/>
      <c r="F1086" s="135"/>
      <c r="G1086" s="136"/>
      <c r="L1086" s="67" t="str">
        <f t="shared" si="48"/>
        <v/>
      </c>
      <c r="M1086" s="67" t="str">
        <f t="shared" si="50"/>
        <v/>
      </c>
      <c r="N1086" s="67" t="str">
        <f t="shared" si="49"/>
        <v/>
      </c>
    </row>
    <row r="1087" spans="1:14">
      <c r="A1087" s="133"/>
      <c r="B1087" s="134"/>
      <c r="C1087" s="134"/>
      <c r="D1087" s="134"/>
      <c r="E1087" s="134"/>
      <c r="F1087" s="135"/>
      <c r="G1087" s="136"/>
      <c r="L1087" s="67" t="str">
        <f t="shared" si="48"/>
        <v/>
      </c>
      <c r="M1087" s="67" t="str">
        <f t="shared" si="50"/>
        <v/>
      </c>
      <c r="N1087" s="67" t="str">
        <f t="shared" si="49"/>
        <v/>
      </c>
    </row>
    <row r="1088" spans="1:14">
      <c r="A1088" s="133"/>
      <c r="B1088" s="134"/>
      <c r="C1088" s="134"/>
      <c r="D1088" s="134"/>
      <c r="E1088" s="134"/>
      <c r="F1088" s="135"/>
      <c r="G1088" s="136"/>
      <c r="L1088" s="67" t="str">
        <f t="shared" si="48"/>
        <v/>
      </c>
      <c r="M1088" s="67" t="str">
        <f t="shared" si="50"/>
        <v/>
      </c>
      <c r="N1088" s="67" t="str">
        <f t="shared" si="49"/>
        <v/>
      </c>
    </row>
    <row r="1089" spans="1:14">
      <c r="A1089" s="133"/>
      <c r="B1089" s="134"/>
      <c r="C1089" s="134"/>
      <c r="D1089" s="134"/>
      <c r="E1089" s="134"/>
      <c r="F1089" s="135"/>
      <c r="G1089" s="136"/>
      <c r="L1089" s="67" t="str">
        <f t="shared" si="48"/>
        <v/>
      </c>
      <c r="M1089" s="67" t="str">
        <f t="shared" si="50"/>
        <v/>
      </c>
      <c r="N1089" s="67" t="str">
        <f t="shared" si="49"/>
        <v/>
      </c>
    </row>
    <row r="1090" spans="1:14">
      <c r="A1090" s="133"/>
      <c r="B1090" s="134"/>
      <c r="C1090" s="134"/>
      <c r="D1090" s="134"/>
      <c r="E1090" s="134"/>
      <c r="F1090" s="135"/>
      <c r="G1090" s="136"/>
      <c r="L1090" s="67" t="str">
        <f t="shared" si="48"/>
        <v/>
      </c>
      <c r="M1090" s="67" t="str">
        <f t="shared" si="50"/>
        <v/>
      </c>
      <c r="N1090" s="67" t="str">
        <f t="shared" si="49"/>
        <v/>
      </c>
    </row>
    <row r="1091" spans="1:14">
      <c r="A1091" s="133"/>
      <c r="B1091" s="134"/>
      <c r="C1091" s="134"/>
      <c r="D1091" s="134"/>
      <c r="E1091" s="134"/>
      <c r="F1091" s="135"/>
      <c r="G1091" s="136"/>
      <c r="L1091" s="67" t="str">
        <f t="shared" ref="L1091:L1154" si="51">IF(E1091="","",EXP(-EXP(-(E1091-J$11)/J$10)))</f>
        <v/>
      </c>
      <c r="M1091" s="67" t="str">
        <f t="shared" si="50"/>
        <v/>
      </c>
      <c r="N1091" s="67" t="str">
        <f t="shared" ref="N1091:N1154" si="52">IF(L1091="","",POWER(F1091-M1091,2) / M1091)</f>
        <v/>
      </c>
    </row>
    <row r="1092" spans="1:14">
      <c r="A1092" s="133"/>
      <c r="B1092" s="134"/>
      <c r="C1092" s="134"/>
      <c r="D1092" s="134"/>
      <c r="E1092" s="134"/>
      <c r="F1092" s="135"/>
      <c r="G1092" s="136"/>
      <c r="L1092" s="67" t="str">
        <f t="shared" si="51"/>
        <v/>
      </c>
      <c r="M1092" s="67" t="str">
        <f t="shared" ref="M1092:M1155" si="53">IF(L1092="","",(L1092-L1091)*J$3)</f>
        <v/>
      </c>
      <c r="N1092" s="67" t="str">
        <f t="shared" si="52"/>
        <v/>
      </c>
    </row>
    <row r="1093" spans="1:14">
      <c r="A1093" s="133"/>
      <c r="B1093" s="134"/>
      <c r="C1093" s="134"/>
      <c r="D1093" s="134"/>
      <c r="E1093" s="134"/>
      <c r="F1093" s="135"/>
      <c r="G1093" s="136"/>
      <c r="L1093" s="67" t="str">
        <f t="shared" si="51"/>
        <v/>
      </c>
      <c r="M1093" s="67" t="str">
        <f t="shared" si="53"/>
        <v/>
      </c>
      <c r="N1093" s="67" t="str">
        <f t="shared" si="52"/>
        <v/>
      </c>
    </row>
    <row r="1094" spans="1:14">
      <c r="A1094" s="133"/>
      <c r="B1094" s="134"/>
      <c r="C1094" s="134"/>
      <c r="D1094" s="134"/>
      <c r="E1094" s="134"/>
      <c r="F1094" s="135"/>
      <c r="G1094" s="136"/>
      <c r="L1094" s="67" t="str">
        <f t="shared" si="51"/>
        <v/>
      </c>
      <c r="M1094" s="67" t="str">
        <f t="shared" si="53"/>
        <v/>
      </c>
      <c r="N1094" s="67" t="str">
        <f t="shared" si="52"/>
        <v/>
      </c>
    </row>
    <row r="1095" spans="1:14">
      <c r="A1095" s="133"/>
      <c r="B1095" s="134"/>
      <c r="C1095" s="134"/>
      <c r="D1095" s="134"/>
      <c r="E1095" s="134"/>
      <c r="F1095" s="135"/>
      <c r="G1095" s="136"/>
      <c r="L1095" s="67" t="str">
        <f t="shared" si="51"/>
        <v/>
      </c>
      <c r="M1095" s="67" t="str">
        <f t="shared" si="53"/>
        <v/>
      </c>
      <c r="N1095" s="67" t="str">
        <f t="shared" si="52"/>
        <v/>
      </c>
    </row>
    <row r="1096" spans="1:14">
      <c r="A1096" s="133"/>
      <c r="B1096" s="134"/>
      <c r="C1096" s="134"/>
      <c r="D1096" s="134"/>
      <c r="E1096" s="134"/>
      <c r="F1096" s="135"/>
      <c r="G1096" s="136"/>
      <c r="L1096" s="67" t="str">
        <f t="shared" si="51"/>
        <v/>
      </c>
      <c r="M1096" s="67" t="str">
        <f t="shared" si="53"/>
        <v/>
      </c>
      <c r="N1096" s="67" t="str">
        <f t="shared" si="52"/>
        <v/>
      </c>
    </row>
    <row r="1097" spans="1:14">
      <c r="A1097" s="133"/>
      <c r="B1097" s="134"/>
      <c r="C1097" s="134"/>
      <c r="D1097" s="134"/>
      <c r="E1097" s="134"/>
      <c r="F1097" s="135"/>
      <c r="G1097" s="136"/>
      <c r="L1097" s="67" t="str">
        <f t="shared" si="51"/>
        <v/>
      </c>
      <c r="M1097" s="67" t="str">
        <f t="shared" si="53"/>
        <v/>
      </c>
      <c r="N1097" s="67" t="str">
        <f t="shared" si="52"/>
        <v/>
      </c>
    </row>
    <row r="1098" spans="1:14">
      <c r="A1098" s="133"/>
      <c r="B1098" s="134"/>
      <c r="C1098" s="134"/>
      <c r="D1098" s="134"/>
      <c r="E1098" s="134"/>
      <c r="F1098" s="135"/>
      <c r="G1098" s="136"/>
      <c r="L1098" s="67" t="str">
        <f t="shared" si="51"/>
        <v/>
      </c>
      <c r="M1098" s="67" t="str">
        <f t="shared" si="53"/>
        <v/>
      </c>
      <c r="N1098" s="67" t="str">
        <f t="shared" si="52"/>
        <v/>
      </c>
    </row>
    <row r="1099" spans="1:14">
      <c r="A1099" s="133"/>
      <c r="B1099" s="134"/>
      <c r="C1099" s="134"/>
      <c r="D1099" s="134"/>
      <c r="E1099" s="134"/>
      <c r="F1099" s="135"/>
      <c r="G1099" s="136"/>
      <c r="L1099" s="67" t="str">
        <f t="shared" si="51"/>
        <v/>
      </c>
      <c r="M1099" s="67" t="str">
        <f t="shared" si="53"/>
        <v/>
      </c>
      <c r="N1099" s="67" t="str">
        <f t="shared" si="52"/>
        <v/>
      </c>
    </row>
    <row r="1100" spans="1:14">
      <c r="A1100" s="133"/>
      <c r="B1100" s="134"/>
      <c r="C1100" s="134"/>
      <c r="D1100" s="134"/>
      <c r="E1100" s="134"/>
      <c r="F1100" s="135"/>
      <c r="G1100" s="136"/>
      <c r="L1100" s="67" t="str">
        <f t="shared" si="51"/>
        <v/>
      </c>
      <c r="M1100" s="67" t="str">
        <f t="shared" si="53"/>
        <v/>
      </c>
      <c r="N1100" s="67" t="str">
        <f t="shared" si="52"/>
        <v/>
      </c>
    </row>
    <row r="1101" spans="1:14">
      <c r="A1101" s="133"/>
      <c r="B1101" s="134"/>
      <c r="C1101" s="134"/>
      <c r="D1101" s="134"/>
      <c r="E1101" s="134"/>
      <c r="F1101" s="135"/>
      <c r="G1101" s="136"/>
      <c r="L1101" s="67" t="str">
        <f t="shared" si="51"/>
        <v/>
      </c>
      <c r="M1101" s="67" t="str">
        <f t="shared" si="53"/>
        <v/>
      </c>
      <c r="N1101" s="67" t="str">
        <f t="shared" si="52"/>
        <v/>
      </c>
    </row>
    <row r="1102" spans="1:14">
      <c r="A1102" s="133"/>
      <c r="B1102" s="134"/>
      <c r="C1102" s="134"/>
      <c r="D1102" s="134"/>
      <c r="E1102" s="134"/>
      <c r="F1102" s="135"/>
      <c r="G1102" s="136"/>
      <c r="L1102" s="67" t="str">
        <f t="shared" si="51"/>
        <v/>
      </c>
      <c r="M1102" s="67" t="str">
        <f t="shared" si="53"/>
        <v/>
      </c>
      <c r="N1102" s="67" t="str">
        <f t="shared" si="52"/>
        <v/>
      </c>
    </row>
    <row r="1103" spans="1:14">
      <c r="A1103" s="133"/>
      <c r="B1103" s="134"/>
      <c r="C1103" s="134"/>
      <c r="D1103" s="134"/>
      <c r="E1103" s="134"/>
      <c r="F1103" s="135"/>
      <c r="G1103" s="136"/>
      <c r="L1103" s="67" t="str">
        <f t="shared" si="51"/>
        <v/>
      </c>
      <c r="M1103" s="67" t="str">
        <f t="shared" si="53"/>
        <v/>
      </c>
      <c r="N1103" s="67" t="str">
        <f t="shared" si="52"/>
        <v/>
      </c>
    </row>
    <row r="1104" spans="1:14">
      <c r="A1104" s="133"/>
      <c r="B1104" s="134"/>
      <c r="C1104" s="134"/>
      <c r="D1104" s="134"/>
      <c r="E1104" s="134"/>
      <c r="F1104" s="135"/>
      <c r="G1104" s="136"/>
      <c r="L1104" s="67" t="str">
        <f t="shared" si="51"/>
        <v/>
      </c>
      <c r="M1104" s="67" t="str">
        <f t="shared" si="53"/>
        <v/>
      </c>
      <c r="N1104" s="67" t="str">
        <f t="shared" si="52"/>
        <v/>
      </c>
    </row>
    <row r="1105" spans="1:14">
      <c r="A1105" s="133"/>
      <c r="B1105" s="134"/>
      <c r="C1105" s="134"/>
      <c r="D1105" s="134"/>
      <c r="E1105" s="134"/>
      <c r="F1105" s="135"/>
      <c r="G1105" s="136"/>
      <c r="L1105" s="67" t="str">
        <f t="shared" si="51"/>
        <v/>
      </c>
      <c r="M1105" s="67" t="str">
        <f t="shared" si="53"/>
        <v/>
      </c>
      <c r="N1105" s="67" t="str">
        <f t="shared" si="52"/>
        <v/>
      </c>
    </row>
    <row r="1106" spans="1:14">
      <c r="A1106" s="133"/>
      <c r="B1106" s="134"/>
      <c r="C1106" s="134"/>
      <c r="D1106" s="134"/>
      <c r="E1106" s="134"/>
      <c r="F1106" s="135"/>
      <c r="G1106" s="136"/>
      <c r="L1106" s="67" t="str">
        <f t="shared" si="51"/>
        <v/>
      </c>
      <c r="M1106" s="67" t="str">
        <f t="shared" si="53"/>
        <v/>
      </c>
      <c r="N1106" s="67" t="str">
        <f t="shared" si="52"/>
        <v/>
      </c>
    </row>
    <row r="1107" spans="1:14">
      <c r="A1107" s="133"/>
      <c r="B1107" s="134"/>
      <c r="C1107" s="134"/>
      <c r="D1107" s="134"/>
      <c r="E1107" s="134"/>
      <c r="F1107" s="135"/>
      <c r="G1107" s="136"/>
      <c r="L1107" s="67" t="str">
        <f t="shared" si="51"/>
        <v/>
      </c>
      <c r="M1107" s="67" t="str">
        <f t="shared" si="53"/>
        <v/>
      </c>
      <c r="N1107" s="67" t="str">
        <f t="shared" si="52"/>
        <v/>
      </c>
    </row>
    <row r="1108" spans="1:14">
      <c r="A1108" s="133"/>
      <c r="B1108" s="134"/>
      <c r="C1108" s="134"/>
      <c r="D1108" s="134"/>
      <c r="E1108" s="134"/>
      <c r="F1108" s="135"/>
      <c r="G1108" s="136"/>
      <c r="L1108" s="67" t="str">
        <f t="shared" si="51"/>
        <v/>
      </c>
      <c r="M1108" s="67" t="str">
        <f t="shared" si="53"/>
        <v/>
      </c>
      <c r="N1108" s="67" t="str">
        <f t="shared" si="52"/>
        <v/>
      </c>
    </row>
    <row r="1109" spans="1:14">
      <c r="A1109" s="133"/>
      <c r="B1109" s="134"/>
      <c r="C1109" s="134"/>
      <c r="D1109" s="134"/>
      <c r="E1109" s="134"/>
      <c r="F1109" s="135"/>
      <c r="G1109" s="136"/>
      <c r="L1109" s="67" t="str">
        <f t="shared" si="51"/>
        <v/>
      </c>
      <c r="M1109" s="67" t="str">
        <f t="shared" si="53"/>
        <v/>
      </c>
      <c r="N1109" s="67" t="str">
        <f t="shared" si="52"/>
        <v/>
      </c>
    </row>
    <row r="1110" spans="1:14">
      <c r="A1110" s="133"/>
      <c r="B1110" s="134"/>
      <c r="C1110" s="134"/>
      <c r="D1110" s="134"/>
      <c r="E1110" s="134"/>
      <c r="F1110" s="135"/>
      <c r="G1110" s="136"/>
      <c r="L1110" s="67" t="str">
        <f t="shared" si="51"/>
        <v/>
      </c>
      <c r="M1110" s="67" t="str">
        <f t="shared" si="53"/>
        <v/>
      </c>
      <c r="N1110" s="67" t="str">
        <f t="shared" si="52"/>
        <v/>
      </c>
    </row>
    <row r="1111" spans="1:14">
      <c r="A1111" s="133"/>
      <c r="B1111" s="134"/>
      <c r="C1111" s="134"/>
      <c r="D1111" s="134"/>
      <c r="E1111" s="134"/>
      <c r="F1111" s="135"/>
      <c r="G1111" s="136"/>
      <c r="L1111" s="67" t="str">
        <f t="shared" si="51"/>
        <v/>
      </c>
      <c r="M1111" s="67" t="str">
        <f t="shared" si="53"/>
        <v/>
      </c>
      <c r="N1111" s="67" t="str">
        <f t="shared" si="52"/>
        <v/>
      </c>
    </row>
    <row r="1112" spans="1:14">
      <c r="A1112" s="133"/>
      <c r="B1112" s="134"/>
      <c r="C1112" s="134"/>
      <c r="D1112" s="134"/>
      <c r="E1112" s="134"/>
      <c r="F1112" s="135"/>
      <c r="G1112" s="136"/>
      <c r="L1112" s="67" t="str">
        <f t="shared" si="51"/>
        <v/>
      </c>
      <c r="M1112" s="67" t="str">
        <f t="shared" si="53"/>
        <v/>
      </c>
      <c r="N1112" s="67" t="str">
        <f t="shared" si="52"/>
        <v/>
      </c>
    </row>
    <row r="1113" spans="1:14">
      <c r="A1113" s="133"/>
      <c r="B1113" s="134"/>
      <c r="C1113" s="134"/>
      <c r="D1113" s="134"/>
      <c r="E1113" s="134"/>
      <c r="F1113" s="135"/>
      <c r="G1113" s="136"/>
      <c r="L1113" s="67" t="str">
        <f t="shared" si="51"/>
        <v/>
      </c>
      <c r="M1113" s="67" t="str">
        <f t="shared" si="53"/>
        <v/>
      </c>
      <c r="N1113" s="67" t="str">
        <f t="shared" si="52"/>
        <v/>
      </c>
    </row>
    <row r="1114" spans="1:14">
      <c r="A1114" s="133"/>
      <c r="B1114" s="134"/>
      <c r="C1114" s="134"/>
      <c r="D1114" s="134"/>
      <c r="E1114" s="134"/>
      <c r="F1114" s="135"/>
      <c r="G1114" s="136"/>
      <c r="L1114" s="67" t="str">
        <f t="shared" si="51"/>
        <v/>
      </c>
      <c r="M1114" s="67" t="str">
        <f t="shared" si="53"/>
        <v/>
      </c>
      <c r="N1114" s="67" t="str">
        <f t="shared" si="52"/>
        <v/>
      </c>
    </row>
    <row r="1115" spans="1:14">
      <c r="A1115" s="133"/>
      <c r="B1115" s="134"/>
      <c r="C1115" s="134"/>
      <c r="D1115" s="134"/>
      <c r="E1115" s="134"/>
      <c r="F1115" s="135"/>
      <c r="G1115" s="136"/>
      <c r="L1115" s="67" t="str">
        <f t="shared" si="51"/>
        <v/>
      </c>
      <c r="M1115" s="67" t="str">
        <f t="shared" si="53"/>
        <v/>
      </c>
      <c r="N1115" s="67" t="str">
        <f t="shared" si="52"/>
        <v/>
      </c>
    </row>
    <row r="1116" spans="1:14">
      <c r="A1116" s="133"/>
      <c r="B1116" s="134"/>
      <c r="C1116" s="134"/>
      <c r="D1116" s="134"/>
      <c r="E1116" s="134"/>
      <c r="F1116" s="135"/>
      <c r="G1116" s="136"/>
      <c r="L1116" s="67" t="str">
        <f t="shared" si="51"/>
        <v/>
      </c>
      <c r="M1116" s="67" t="str">
        <f t="shared" si="53"/>
        <v/>
      </c>
      <c r="N1116" s="67" t="str">
        <f t="shared" si="52"/>
        <v/>
      </c>
    </row>
    <row r="1117" spans="1:14">
      <c r="A1117" s="133"/>
      <c r="B1117" s="134"/>
      <c r="C1117" s="134"/>
      <c r="D1117" s="134"/>
      <c r="E1117" s="134"/>
      <c r="F1117" s="135"/>
      <c r="G1117" s="136"/>
      <c r="L1117" s="67" t="str">
        <f t="shared" si="51"/>
        <v/>
      </c>
      <c r="M1117" s="67" t="str">
        <f t="shared" si="53"/>
        <v/>
      </c>
      <c r="N1117" s="67" t="str">
        <f t="shared" si="52"/>
        <v/>
      </c>
    </row>
    <row r="1118" spans="1:14">
      <c r="A1118" s="133"/>
      <c r="B1118" s="134"/>
      <c r="C1118" s="134"/>
      <c r="D1118" s="134"/>
      <c r="E1118" s="134"/>
      <c r="F1118" s="135"/>
      <c r="G1118" s="136"/>
      <c r="L1118" s="67" t="str">
        <f t="shared" si="51"/>
        <v/>
      </c>
      <c r="M1118" s="67" t="str">
        <f t="shared" si="53"/>
        <v/>
      </c>
      <c r="N1118" s="67" t="str">
        <f t="shared" si="52"/>
        <v/>
      </c>
    </row>
    <row r="1119" spans="1:14">
      <c r="A1119" s="133"/>
      <c r="B1119" s="134"/>
      <c r="C1119" s="134"/>
      <c r="D1119" s="134"/>
      <c r="E1119" s="134"/>
      <c r="F1119" s="135"/>
      <c r="G1119" s="136"/>
      <c r="L1119" s="67" t="str">
        <f t="shared" si="51"/>
        <v/>
      </c>
      <c r="M1119" s="67" t="str">
        <f t="shared" si="53"/>
        <v/>
      </c>
      <c r="N1119" s="67" t="str">
        <f t="shared" si="52"/>
        <v/>
      </c>
    </row>
    <row r="1120" spans="1:14">
      <c r="A1120" s="133"/>
      <c r="B1120" s="134"/>
      <c r="C1120" s="134"/>
      <c r="D1120" s="134"/>
      <c r="E1120" s="134"/>
      <c r="F1120" s="135"/>
      <c r="G1120" s="136"/>
      <c r="L1120" s="67" t="str">
        <f t="shared" si="51"/>
        <v/>
      </c>
      <c r="M1120" s="67" t="str">
        <f t="shared" si="53"/>
        <v/>
      </c>
      <c r="N1120" s="67" t="str">
        <f t="shared" si="52"/>
        <v/>
      </c>
    </row>
    <row r="1121" spans="1:14">
      <c r="A1121" s="133"/>
      <c r="B1121" s="134"/>
      <c r="C1121" s="134"/>
      <c r="D1121" s="134"/>
      <c r="E1121" s="134"/>
      <c r="F1121" s="135"/>
      <c r="G1121" s="136"/>
      <c r="L1121" s="67" t="str">
        <f t="shared" si="51"/>
        <v/>
      </c>
      <c r="M1121" s="67" t="str">
        <f t="shared" si="53"/>
        <v/>
      </c>
      <c r="N1121" s="67" t="str">
        <f t="shared" si="52"/>
        <v/>
      </c>
    </row>
    <row r="1122" spans="1:14">
      <c r="A1122" s="133"/>
      <c r="B1122" s="134"/>
      <c r="C1122" s="134"/>
      <c r="D1122" s="134"/>
      <c r="E1122" s="134"/>
      <c r="F1122" s="135"/>
      <c r="G1122" s="136"/>
      <c r="L1122" s="67" t="str">
        <f t="shared" si="51"/>
        <v/>
      </c>
      <c r="M1122" s="67" t="str">
        <f t="shared" si="53"/>
        <v/>
      </c>
      <c r="N1122" s="67" t="str">
        <f t="shared" si="52"/>
        <v/>
      </c>
    </row>
    <row r="1123" spans="1:14">
      <c r="A1123" s="133"/>
      <c r="B1123" s="134"/>
      <c r="C1123" s="134"/>
      <c r="D1123" s="134"/>
      <c r="E1123" s="134"/>
      <c r="F1123" s="135"/>
      <c r="G1123" s="136"/>
      <c r="L1123" s="67" t="str">
        <f t="shared" si="51"/>
        <v/>
      </c>
      <c r="M1123" s="67" t="str">
        <f t="shared" si="53"/>
        <v/>
      </c>
      <c r="N1123" s="67" t="str">
        <f t="shared" si="52"/>
        <v/>
      </c>
    </row>
    <row r="1124" spans="1:14">
      <c r="A1124" s="133"/>
      <c r="B1124" s="134"/>
      <c r="C1124" s="134"/>
      <c r="D1124" s="134"/>
      <c r="E1124" s="134"/>
      <c r="F1124" s="135"/>
      <c r="G1124" s="136"/>
      <c r="L1124" s="67" t="str">
        <f t="shared" si="51"/>
        <v/>
      </c>
      <c r="M1124" s="67" t="str">
        <f t="shared" si="53"/>
        <v/>
      </c>
      <c r="N1124" s="67" t="str">
        <f t="shared" si="52"/>
        <v/>
      </c>
    </row>
    <row r="1125" spans="1:14">
      <c r="A1125" s="133"/>
      <c r="B1125" s="134"/>
      <c r="C1125" s="134"/>
      <c r="D1125" s="134"/>
      <c r="E1125" s="134"/>
      <c r="F1125" s="135"/>
      <c r="G1125" s="136"/>
      <c r="L1125" s="67" t="str">
        <f t="shared" si="51"/>
        <v/>
      </c>
      <c r="M1125" s="67" t="str">
        <f t="shared" si="53"/>
        <v/>
      </c>
      <c r="N1125" s="67" t="str">
        <f t="shared" si="52"/>
        <v/>
      </c>
    </row>
    <row r="1126" spans="1:14">
      <c r="A1126" s="133"/>
      <c r="B1126" s="134"/>
      <c r="C1126" s="134"/>
      <c r="D1126" s="134"/>
      <c r="E1126" s="134"/>
      <c r="F1126" s="135"/>
      <c r="G1126" s="136"/>
      <c r="L1126" s="67" t="str">
        <f t="shared" si="51"/>
        <v/>
      </c>
      <c r="M1126" s="67" t="str">
        <f t="shared" si="53"/>
        <v/>
      </c>
      <c r="N1126" s="67" t="str">
        <f t="shared" si="52"/>
        <v/>
      </c>
    </row>
    <row r="1127" spans="1:14">
      <c r="A1127" s="133"/>
      <c r="B1127" s="134"/>
      <c r="C1127" s="134"/>
      <c r="D1127" s="134"/>
      <c r="E1127" s="134"/>
      <c r="F1127" s="135"/>
      <c r="G1127" s="136"/>
      <c r="L1127" s="67" t="str">
        <f t="shared" si="51"/>
        <v/>
      </c>
      <c r="M1127" s="67" t="str">
        <f t="shared" si="53"/>
        <v/>
      </c>
      <c r="N1127" s="67" t="str">
        <f t="shared" si="52"/>
        <v/>
      </c>
    </row>
    <row r="1128" spans="1:14">
      <c r="A1128" s="133"/>
      <c r="B1128" s="134"/>
      <c r="C1128" s="134"/>
      <c r="D1128" s="134"/>
      <c r="E1128" s="134"/>
      <c r="F1128" s="135"/>
      <c r="G1128" s="136"/>
      <c r="L1128" s="67" t="str">
        <f t="shared" si="51"/>
        <v/>
      </c>
      <c r="M1128" s="67" t="str">
        <f t="shared" si="53"/>
        <v/>
      </c>
      <c r="N1128" s="67" t="str">
        <f t="shared" si="52"/>
        <v/>
      </c>
    </row>
    <row r="1129" spans="1:14">
      <c r="A1129" s="133"/>
      <c r="B1129" s="134"/>
      <c r="C1129" s="134"/>
      <c r="D1129" s="134"/>
      <c r="E1129" s="134"/>
      <c r="F1129" s="135"/>
      <c r="G1129" s="136"/>
      <c r="L1129" s="67" t="str">
        <f t="shared" si="51"/>
        <v/>
      </c>
      <c r="M1129" s="67" t="str">
        <f t="shared" si="53"/>
        <v/>
      </c>
      <c r="N1129" s="67" t="str">
        <f t="shared" si="52"/>
        <v/>
      </c>
    </row>
    <row r="1130" spans="1:14">
      <c r="A1130" s="133"/>
      <c r="B1130" s="134"/>
      <c r="C1130" s="134"/>
      <c r="D1130" s="134"/>
      <c r="E1130" s="134"/>
      <c r="F1130" s="135"/>
      <c r="G1130" s="136"/>
      <c r="L1130" s="67" t="str">
        <f t="shared" si="51"/>
        <v/>
      </c>
      <c r="M1130" s="67" t="str">
        <f t="shared" si="53"/>
        <v/>
      </c>
      <c r="N1130" s="67" t="str">
        <f t="shared" si="52"/>
        <v/>
      </c>
    </row>
    <row r="1131" spans="1:14">
      <c r="A1131" s="133"/>
      <c r="B1131" s="134"/>
      <c r="C1131" s="134"/>
      <c r="D1131" s="134"/>
      <c r="E1131" s="134"/>
      <c r="F1131" s="135"/>
      <c r="G1131" s="136"/>
      <c r="L1131" s="67" t="str">
        <f t="shared" si="51"/>
        <v/>
      </c>
      <c r="M1131" s="67" t="str">
        <f t="shared" si="53"/>
        <v/>
      </c>
      <c r="N1131" s="67" t="str">
        <f t="shared" si="52"/>
        <v/>
      </c>
    </row>
    <row r="1132" spans="1:14">
      <c r="A1132" s="133"/>
      <c r="B1132" s="134"/>
      <c r="C1132" s="134"/>
      <c r="D1132" s="134"/>
      <c r="E1132" s="134"/>
      <c r="F1132" s="135"/>
      <c r="G1132" s="136"/>
      <c r="L1132" s="67" t="str">
        <f t="shared" si="51"/>
        <v/>
      </c>
      <c r="M1132" s="67" t="str">
        <f t="shared" si="53"/>
        <v/>
      </c>
      <c r="N1132" s="67" t="str">
        <f t="shared" si="52"/>
        <v/>
      </c>
    </row>
    <row r="1133" spans="1:14">
      <c r="A1133" s="133"/>
      <c r="B1133" s="134"/>
      <c r="C1133" s="134"/>
      <c r="D1133" s="134"/>
      <c r="E1133" s="134"/>
      <c r="F1133" s="135"/>
      <c r="G1133" s="136"/>
      <c r="L1133" s="67" t="str">
        <f t="shared" si="51"/>
        <v/>
      </c>
      <c r="M1133" s="67" t="str">
        <f t="shared" si="53"/>
        <v/>
      </c>
      <c r="N1133" s="67" t="str">
        <f t="shared" si="52"/>
        <v/>
      </c>
    </row>
    <row r="1134" spans="1:14">
      <c r="A1134" s="133"/>
      <c r="B1134" s="134"/>
      <c r="C1134" s="134"/>
      <c r="D1134" s="134"/>
      <c r="E1134" s="134"/>
      <c r="F1134" s="135"/>
      <c r="G1134" s="136"/>
      <c r="L1134" s="67" t="str">
        <f t="shared" si="51"/>
        <v/>
      </c>
      <c r="M1134" s="67" t="str">
        <f t="shared" si="53"/>
        <v/>
      </c>
      <c r="N1134" s="67" t="str">
        <f t="shared" si="52"/>
        <v/>
      </c>
    </row>
    <row r="1135" spans="1:14">
      <c r="A1135" s="133"/>
      <c r="B1135" s="134"/>
      <c r="C1135" s="134"/>
      <c r="D1135" s="134"/>
      <c r="E1135" s="134"/>
      <c r="F1135" s="135"/>
      <c r="G1135" s="136"/>
      <c r="L1135" s="67" t="str">
        <f t="shared" si="51"/>
        <v/>
      </c>
      <c r="M1135" s="67" t="str">
        <f t="shared" si="53"/>
        <v/>
      </c>
      <c r="N1135" s="67" t="str">
        <f t="shared" si="52"/>
        <v/>
      </c>
    </row>
    <row r="1136" spans="1:14">
      <c r="A1136" s="133"/>
      <c r="B1136" s="134"/>
      <c r="C1136" s="134"/>
      <c r="D1136" s="134"/>
      <c r="E1136" s="134"/>
      <c r="F1136" s="135"/>
      <c r="G1136" s="136"/>
      <c r="L1136" s="67" t="str">
        <f t="shared" si="51"/>
        <v/>
      </c>
      <c r="M1136" s="67" t="str">
        <f t="shared" si="53"/>
        <v/>
      </c>
      <c r="N1136" s="67" t="str">
        <f t="shared" si="52"/>
        <v/>
      </c>
    </row>
    <row r="1137" spans="1:14">
      <c r="A1137" s="133"/>
      <c r="B1137" s="134"/>
      <c r="C1137" s="134"/>
      <c r="D1137" s="134"/>
      <c r="E1137" s="134"/>
      <c r="F1137" s="135"/>
      <c r="G1137" s="136"/>
      <c r="L1137" s="67" t="str">
        <f t="shared" si="51"/>
        <v/>
      </c>
      <c r="M1137" s="67" t="str">
        <f t="shared" si="53"/>
        <v/>
      </c>
      <c r="N1137" s="67" t="str">
        <f t="shared" si="52"/>
        <v/>
      </c>
    </row>
    <row r="1138" spans="1:14">
      <c r="A1138" s="133"/>
      <c r="B1138" s="134"/>
      <c r="C1138" s="134"/>
      <c r="D1138" s="134"/>
      <c r="E1138" s="134"/>
      <c r="F1138" s="135"/>
      <c r="G1138" s="136"/>
      <c r="L1138" s="67" t="str">
        <f t="shared" si="51"/>
        <v/>
      </c>
      <c r="M1138" s="67" t="str">
        <f t="shared" si="53"/>
        <v/>
      </c>
      <c r="N1138" s="67" t="str">
        <f t="shared" si="52"/>
        <v/>
      </c>
    </row>
    <row r="1139" spans="1:14">
      <c r="A1139" s="133"/>
      <c r="B1139" s="134"/>
      <c r="C1139" s="134"/>
      <c r="D1139" s="134"/>
      <c r="E1139" s="134"/>
      <c r="F1139" s="135"/>
      <c r="G1139" s="136"/>
      <c r="L1139" s="67" t="str">
        <f t="shared" si="51"/>
        <v/>
      </c>
      <c r="M1139" s="67" t="str">
        <f t="shared" si="53"/>
        <v/>
      </c>
      <c r="N1139" s="67" t="str">
        <f t="shared" si="52"/>
        <v/>
      </c>
    </row>
    <row r="1140" spans="1:14">
      <c r="A1140" s="133"/>
      <c r="B1140" s="134"/>
      <c r="C1140" s="134"/>
      <c r="D1140" s="134"/>
      <c r="E1140" s="134"/>
      <c r="F1140" s="135"/>
      <c r="G1140" s="136"/>
      <c r="L1140" s="67" t="str">
        <f t="shared" si="51"/>
        <v/>
      </c>
      <c r="M1140" s="67" t="str">
        <f t="shared" si="53"/>
        <v/>
      </c>
      <c r="N1140" s="67" t="str">
        <f t="shared" si="52"/>
        <v/>
      </c>
    </row>
    <row r="1141" spans="1:14">
      <c r="A1141" s="133"/>
      <c r="B1141" s="134"/>
      <c r="C1141" s="134"/>
      <c r="D1141" s="134"/>
      <c r="E1141" s="134"/>
      <c r="F1141" s="135"/>
      <c r="G1141" s="136"/>
      <c r="L1141" s="67" t="str">
        <f t="shared" si="51"/>
        <v/>
      </c>
      <c r="M1141" s="67" t="str">
        <f t="shared" si="53"/>
        <v/>
      </c>
      <c r="N1141" s="67" t="str">
        <f t="shared" si="52"/>
        <v/>
      </c>
    </row>
    <row r="1142" spans="1:14">
      <c r="A1142" s="133"/>
      <c r="B1142" s="134"/>
      <c r="C1142" s="134"/>
      <c r="D1142" s="134"/>
      <c r="E1142" s="134"/>
      <c r="F1142" s="135"/>
      <c r="G1142" s="136"/>
      <c r="L1142" s="67" t="str">
        <f t="shared" si="51"/>
        <v/>
      </c>
      <c r="M1142" s="67" t="str">
        <f t="shared" si="53"/>
        <v/>
      </c>
      <c r="N1142" s="67" t="str">
        <f t="shared" si="52"/>
        <v/>
      </c>
    </row>
    <row r="1143" spans="1:14">
      <c r="A1143" s="133"/>
      <c r="B1143" s="134"/>
      <c r="C1143" s="134"/>
      <c r="D1143" s="134"/>
      <c r="E1143" s="134"/>
      <c r="F1143" s="135"/>
      <c r="G1143" s="136"/>
      <c r="L1143" s="67" t="str">
        <f t="shared" si="51"/>
        <v/>
      </c>
      <c r="M1143" s="67" t="str">
        <f t="shared" si="53"/>
        <v/>
      </c>
      <c r="N1143" s="67" t="str">
        <f t="shared" si="52"/>
        <v/>
      </c>
    </row>
    <row r="1144" spans="1:14">
      <c r="A1144" s="133"/>
      <c r="B1144" s="134"/>
      <c r="C1144" s="134"/>
      <c r="D1144" s="134"/>
      <c r="E1144" s="134"/>
      <c r="F1144" s="135"/>
      <c r="G1144" s="136"/>
      <c r="L1144" s="67" t="str">
        <f t="shared" si="51"/>
        <v/>
      </c>
      <c r="M1144" s="67" t="str">
        <f t="shared" si="53"/>
        <v/>
      </c>
      <c r="N1144" s="67" t="str">
        <f t="shared" si="52"/>
        <v/>
      </c>
    </row>
    <row r="1145" spans="1:14">
      <c r="A1145" s="133"/>
      <c r="B1145" s="134"/>
      <c r="C1145" s="134"/>
      <c r="D1145" s="134"/>
      <c r="E1145" s="134"/>
      <c r="F1145" s="135"/>
      <c r="G1145" s="136"/>
      <c r="L1145" s="67" t="str">
        <f t="shared" si="51"/>
        <v/>
      </c>
      <c r="M1145" s="67" t="str">
        <f t="shared" si="53"/>
        <v/>
      </c>
      <c r="N1145" s="67" t="str">
        <f t="shared" si="52"/>
        <v/>
      </c>
    </row>
    <row r="1146" spans="1:14">
      <c r="A1146" s="133"/>
      <c r="B1146" s="134"/>
      <c r="C1146" s="134"/>
      <c r="D1146" s="134"/>
      <c r="E1146" s="134"/>
      <c r="F1146" s="135"/>
      <c r="G1146" s="136"/>
      <c r="L1146" s="67" t="str">
        <f t="shared" si="51"/>
        <v/>
      </c>
      <c r="M1146" s="67" t="str">
        <f t="shared" si="53"/>
        <v/>
      </c>
      <c r="N1146" s="67" t="str">
        <f t="shared" si="52"/>
        <v/>
      </c>
    </row>
    <row r="1147" spans="1:14">
      <c r="A1147" s="133"/>
      <c r="B1147" s="134"/>
      <c r="C1147" s="134"/>
      <c r="D1147" s="134"/>
      <c r="E1147" s="134"/>
      <c r="F1147" s="135"/>
      <c r="G1147" s="136"/>
      <c r="L1147" s="67" t="str">
        <f t="shared" si="51"/>
        <v/>
      </c>
      <c r="M1147" s="67" t="str">
        <f t="shared" si="53"/>
        <v/>
      </c>
      <c r="N1147" s="67" t="str">
        <f t="shared" si="52"/>
        <v/>
      </c>
    </row>
    <row r="1148" spans="1:14">
      <c r="A1148" s="133"/>
      <c r="B1148" s="134"/>
      <c r="C1148" s="134"/>
      <c r="D1148" s="134"/>
      <c r="E1148" s="134"/>
      <c r="F1148" s="135"/>
      <c r="G1148" s="136"/>
      <c r="L1148" s="67" t="str">
        <f t="shared" si="51"/>
        <v/>
      </c>
      <c r="M1148" s="67" t="str">
        <f t="shared" si="53"/>
        <v/>
      </c>
      <c r="N1148" s="67" t="str">
        <f t="shared" si="52"/>
        <v/>
      </c>
    </row>
    <row r="1149" spans="1:14">
      <c r="A1149" s="133"/>
      <c r="B1149" s="134"/>
      <c r="C1149" s="134"/>
      <c r="D1149" s="134"/>
      <c r="E1149" s="134"/>
      <c r="F1149" s="135"/>
      <c r="G1149" s="136"/>
      <c r="L1149" s="67" t="str">
        <f t="shared" si="51"/>
        <v/>
      </c>
      <c r="M1149" s="67" t="str">
        <f t="shared" si="53"/>
        <v/>
      </c>
      <c r="N1149" s="67" t="str">
        <f t="shared" si="52"/>
        <v/>
      </c>
    </row>
    <row r="1150" spans="1:14">
      <c r="A1150" s="133"/>
      <c r="B1150" s="134"/>
      <c r="C1150" s="134"/>
      <c r="D1150" s="134"/>
      <c r="E1150" s="134"/>
      <c r="F1150" s="135"/>
      <c r="G1150" s="136"/>
      <c r="L1150" s="67" t="str">
        <f t="shared" si="51"/>
        <v/>
      </c>
      <c r="M1150" s="67" t="str">
        <f t="shared" si="53"/>
        <v/>
      </c>
      <c r="N1150" s="67" t="str">
        <f t="shared" si="52"/>
        <v/>
      </c>
    </row>
    <row r="1151" spans="1:14">
      <c r="A1151" s="133"/>
      <c r="B1151" s="134"/>
      <c r="C1151" s="134"/>
      <c r="D1151" s="134"/>
      <c r="E1151" s="134"/>
      <c r="F1151" s="135"/>
      <c r="G1151" s="136"/>
      <c r="L1151" s="67" t="str">
        <f t="shared" si="51"/>
        <v/>
      </c>
      <c r="M1151" s="67" t="str">
        <f t="shared" si="53"/>
        <v/>
      </c>
      <c r="N1151" s="67" t="str">
        <f t="shared" si="52"/>
        <v/>
      </c>
    </row>
    <row r="1152" spans="1:14">
      <c r="A1152" s="133"/>
      <c r="B1152" s="134"/>
      <c r="C1152" s="134"/>
      <c r="D1152" s="134"/>
      <c r="E1152" s="134"/>
      <c r="F1152" s="135"/>
      <c r="G1152" s="136"/>
      <c r="L1152" s="67" t="str">
        <f t="shared" si="51"/>
        <v/>
      </c>
      <c r="M1152" s="67" t="str">
        <f t="shared" si="53"/>
        <v/>
      </c>
      <c r="N1152" s="67" t="str">
        <f t="shared" si="52"/>
        <v/>
      </c>
    </row>
    <row r="1153" spans="1:14">
      <c r="A1153" s="133"/>
      <c r="B1153" s="134"/>
      <c r="C1153" s="134"/>
      <c r="D1153" s="134"/>
      <c r="E1153" s="134"/>
      <c r="F1153" s="135"/>
      <c r="G1153" s="136"/>
      <c r="L1153" s="67" t="str">
        <f t="shared" si="51"/>
        <v/>
      </c>
      <c r="M1153" s="67" t="str">
        <f t="shared" si="53"/>
        <v/>
      </c>
      <c r="N1153" s="67" t="str">
        <f t="shared" si="52"/>
        <v/>
      </c>
    </row>
    <row r="1154" spans="1:14">
      <c r="A1154" s="133"/>
      <c r="B1154" s="134"/>
      <c r="C1154" s="134"/>
      <c r="D1154" s="134"/>
      <c r="E1154" s="134"/>
      <c r="F1154" s="135"/>
      <c r="G1154" s="136"/>
      <c r="L1154" s="67" t="str">
        <f t="shared" si="51"/>
        <v/>
      </c>
      <c r="M1154" s="67" t="str">
        <f t="shared" si="53"/>
        <v/>
      </c>
      <c r="N1154" s="67" t="str">
        <f t="shared" si="52"/>
        <v/>
      </c>
    </row>
    <row r="1155" spans="1:14">
      <c r="A1155" s="133"/>
      <c r="B1155" s="134"/>
      <c r="C1155" s="134"/>
      <c r="D1155" s="134"/>
      <c r="E1155" s="134"/>
      <c r="F1155" s="135"/>
      <c r="G1155" s="136"/>
      <c r="L1155" s="67" t="str">
        <f t="shared" ref="L1155:L1218" si="54">IF(E1155="","",EXP(-EXP(-(E1155-J$11)/J$10)))</f>
        <v/>
      </c>
      <c r="M1155" s="67" t="str">
        <f t="shared" si="53"/>
        <v/>
      </c>
      <c r="N1155" s="67" t="str">
        <f t="shared" ref="N1155:N1218" si="55">IF(L1155="","",POWER(F1155-M1155,2) / M1155)</f>
        <v/>
      </c>
    </row>
    <row r="1156" spans="1:14">
      <c r="A1156" s="133"/>
      <c r="B1156" s="134"/>
      <c r="C1156" s="134"/>
      <c r="D1156" s="134"/>
      <c r="E1156" s="134"/>
      <c r="F1156" s="135"/>
      <c r="G1156" s="136"/>
      <c r="L1156" s="67" t="str">
        <f t="shared" si="54"/>
        <v/>
      </c>
      <c r="M1156" s="67" t="str">
        <f t="shared" ref="M1156:M1219" si="56">IF(L1156="","",(L1156-L1155)*J$3)</f>
        <v/>
      </c>
      <c r="N1156" s="67" t="str">
        <f t="shared" si="55"/>
        <v/>
      </c>
    </row>
    <row r="1157" spans="1:14">
      <c r="A1157" s="133"/>
      <c r="B1157" s="134"/>
      <c r="C1157" s="134"/>
      <c r="D1157" s="134"/>
      <c r="E1157" s="134"/>
      <c r="F1157" s="135"/>
      <c r="G1157" s="136"/>
      <c r="L1157" s="67" t="str">
        <f t="shared" si="54"/>
        <v/>
      </c>
      <c r="M1157" s="67" t="str">
        <f t="shared" si="56"/>
        <v/>
      </c>
      <c r="N1157" s="67" t="str">
        <f t="shared" si="55"/>
        <v/>
      </c>
    </row>
    <row r="1158" spans="1:14">
      <c r="A1158" s="133"/>
      <c r="B1158" s="134"/>
      <c r="C1158" s="134"/>
      <c r="D1158" s="134"/>
      <c r="E1158" s="134"/>
      <c r="F1158" s="135"/>
      <c r="G1158" s="136"/>
      <c r="L1158" s="67" t="str">
        <f t="shared" si="54"/>
        <v/>
      </c>
      <c r="M1158" s="67" t="str">
        <f t="shared" si="56"/>
        <v/>
      </c>
      <c r="N1158" s="67" t="str">
        <f t="shared" si="55"/>
        <v/>
      </c>
    </row>
    <row r="1159" spans="1:14">
      <c r="A1159" s="133"/>
      <c r="B1159" s="134"/>
      <c r="C1159" s="134"/>
      <c r="D1159" s="134"/>
      <c r="E1159" s="134"/>
      <c r="F1159" s="135"/>
      <c r="G1159" s="136"/>
      <c r="L1159" s="67" t="str">
        <f t="shared" si="54"/>
        <v/>
      </c>
      <c r="M1159" s="67" t="str">
        <f t="shared" si="56"/>
        <v/>
      </c>
      <c r="N1159" s="67" t="str">
        <f t="shared" si="55"/>
        <v/>
      </c>
    </row>
    <row r="1160" spans="1:14">
      <c r="A1160" s="133"/>
      <c r="B1160" s="134"/>
      <c r="C1160" s="134"/>
      <c r="D1160" s="134"/>
      <c r="E1160" s="134"/>
      <c r="F1160" s="135"/>
      <c r="G1160" s="136"/>
      <c r="L1160" s="67" t="str">
        <f t="shared" si="54"/>
        <v/>
      </c>
      <c r="M1160" s="67" t="str">
        <f t="shared" si="56"/>
        <v/>
      </c>
      <c r="N1160" s="67" t="str">
        <f t="shared" si="55"/>
        <v/>
      </c>
    </row>
    <row r="1161" spans="1:14">
      <c r="A1161" s="133"/>
      <c r="B1161" s="134"/>
      <c r="C1161" s="134"/>
      <c r="D1161" s="134"/>
      <c r="E1161" s="134"/>
      <c r="F1161" s="135"/>
      <c r="G1161" s="136"/>
      <c r="L1161" s="67" t="str">
        <f t="shared" si="54"/>
        <v/>
      </c>
      <c r="M1161" s="67" t="str">
        <f t="shared" si="56"/>
        <v/>
      </c>
      <c r="N1161" s="67" t="str">
        <f t="shared" si="55"/>
        <v/>
      </c>
    </row>
    <row r="1162" spans="1:14">
      <c r="A1162" s="133"/>
      <c r="B1162" s="134"/>
      <c r="C1162" s="134"/>
      <c r="D1162" s="134"/>
      <c r="E1162" s="134"/>
      <c r="F1162" s="135"/>
      <c r="G1162" s="136"/>
      <c r="L1162" s="67" t="str">
        <f t="shared" si="54"/>
        <v/>
      </c>
      <c r="M1162" s="67" t="str">
        <f t="shared" si="56"/>
        <v/>
      </c>
      <c r="N1162" s="67" t="str">
        <f t="shared" si="55"/>
        <v/>
      </c>
    </row>
    <row r="1163" spans="1:14">
      <c r="A1163" s="133"/>
      <c r="B1163" s="134"/>
      <c r="C1163" s="134"/>
      <c r="D1163" s="134"/>
      <c r="E1163" s="134"/>
      <c r="F1163" s="135"/>
      <c r="G1163" s="136"/>
      <c r="L1163" s="67" t="str">
        <f t="shared" si="54"/>
        <v/>
      </c>
      <c r="M1163" s="67" t="str">
        <f t="shared" si="56"/>
        <v/>
      </c>
      <c r="N1163" s="67" t="str">
        <f t="shared" si="55"/>
        <v/>
      </c>
    </row>
    <row r="1164" spans="1:14">
      <c r="A1164" s="133"/>
      <c r="B1164" s="134"/>
      <c r="C1164" s="134"/>
      <c r="D1164" s="134"/>
      <c r="E1164" s="134"/>
      <c r="F1164" s="135"/>
      <c r="G1164" s="136"/>
      <c r="L1164" s="67" t="str">
        <f t="shared" si="54"/>
        <v/>
      </c>
      <c r="M1164" s="67" t="str">
        <f t="shared" si="56"/>
        <v/>
      </c>
      <c r="N1164" s="67" t="str">
        <f t="shared" si="55"/>
        <v/>
      </c>
    </row>
    <row r="1165" spans="1:14">
      <c r="A1165" s="133"/>
      <c r="B1165" s="134"/>
      <c r="C1165" s="134"/>
      <c r="D1165" s="134"/>
      <c r="E1165" s="134"/>
      <c r="F1165" s="135"/>
      <c r="G1165" s="136"/>
      <c r="L1165" s="67" t="str">
        <f t="shared" si="54"/>
        <v/>
      </c>
      <c r="M1165" s="67" t="str">
        <f t="shared" si="56"/>
        <v/>
      </c>
      <c r="N1165" s="67" t="str">
        <f t="shared" si="55"/>
        <v/>
      </c>
    </row>
    <row r="1166" spans="1:14">
      <c r="A1166" s="133"/>
      <c r="B1166" s="134"/>
      <c r="C1166" s="134"/>
      <c r="D1166" s="134"/>
      <c r="E1166" s="134"/>
      <c r="F1166" s="135"/>
      <c r="G1166" s="136"/>
      <c r="L1166" s="67" t="str">
        <f t="shared" si="54"/>
        <v/>
      </c>
      <c r="M1166" s="67" t="str">
        <f t="shared" si="56"/>
        <v/>
      </c>
      <c r="N1166" s="67" t="str">
        <f t="shared" si="55"/>
        <v/>
      </c>
    </row>
    <row r="1167" spans="1:14">
      <c r="A1167" s="133"/>
      <c r="B1167" s="134"/>
      <c r="C1167" s="134"/>
      <c r="D1167" s="134"/>
      <c r="E1167" s="134"/>
      <c r="F1167" s="135"/>
      <c r="G1167" s="136"/>
      <c r="L1167" s="67" t="str">
        <f t="shared" si="54"/>
        <v/>
      </c>
      <c r="M1167" s="67" t="str">
        <f t="shared" si="56"/>
        <v/>
      </c>
      <c r="N1167" s="67" t="str">
        <f t="shared" si="55"/>
        <v/>
      </c>
    </row>
    <row r="1168" spans="1:14">
      <c r="A1168" s="133"/>
      <c r="B1168" s="134"/>
      <c r="C1168" s="134"/>
      <c r="D1168" s="134"/>
      <c r="E1168" s="134"/>
      <c r="F1168" s="135"/>
      <c r="G1168" s="136"/>
      <c r="L1168" s="67" t="str">
        <f t="shared" si="54"/>
        <v/>
      </c>
      <c r="M1168" s="67" t="str">
        <f t="shared" si="56"/>
        <v/>
      </c>
      <c r="N1168" s="67" t="str">
        <f t="shared" si="55"/>
        <v/>
      </c>
    </row>
    <row r="1169" spans="1:14">
      <c r="A1169" s="133"/>
      <c r="B1169" s="134"/>
      <c r="C1169" s="134"/>
      <c r="D1169" s="134"/>
      <c r="E1169" s="134"/>
      <c r="F1169" s="135"/>
      <c r="G1169" s="136"/>
      <c r="L1169" s="67" t="str">
        <f t="shared" si="54"/>
        <v/>
      </c>
      <c r="M1169" s="67" t="str">
        <f t="shared" si="56"/>
        <v/>
      </c>
      <c r="N1169" s="67" t="str">
        <f t="shared" si="55"/>
        <v/>
      </c>
    </row>
    <row r="1170" spans="1:14">
      <c r="A1170" s="133"/>
      <c r="B1170" s="134"/>
      <c r="C1170" s="134"/>
      <c r="D1170" s="134"/>
      <c r="E1170" s="134"/>
      <c r="F1170" s="135"/>
      <c r="G1170" s="136"/>
      <c r="L1170" s="67" t="str">
        <f t="shared" si="54"/>
        <v/>
      </c>
      <c r="M1170" s="67" t="str">
        <f t="shared" si="56"/>
        <v/>
      </c>
      <c r="N1170" s="67" t="str">
        <f t="shared" si="55"/>
        <v/>
      </c>
    </row>
    <row r="1171" spans="1:14">
      <c r="A1171" s="133"/>
      <c r="B1171" s="134"/>
      <c r="C1171" s="134"/>
      <c r="D1171" s="134"/>
      <c r="E1171" s="134"/>
      <c r="F1171" s="135"/>
      <c r="G1171" s="136"/>
      <c r="L1171" s="67" t="str">
        <f t="shared" si="54"/>
        <v/>
      </c>
      <c r="M1171" s="67" t="str">
        <f t="shared" si="56"/>
        <v/>
      </c>
      <c r="N1171" s="67" t="str">
        <f t="shared" si="55"/>
        <v/>
      </c>
    </row>
    <row r="1172" spans="1:14">
      <c r="A1172" s="133"/>
      <c r="B1172" s="134"/>
      <c r="C1172" s="134"/>
      <c r="D1172" s="134"/>
      <c r="E1172" s="134"/>
      <c r="F1172" s="135"/>
      <c r="G1172" s="136"/>
      <c r="L1172" s="67" t="str">
        <f t="shared" si="54"/>
        <v/>
      </c>
      <c r="M1172" s="67" t="str">
        <f t="shared" si="56"/>
        <v/>
      </c>
      <c r="N1172" s="67" t="str">
        <f t="shared" si="55"/>
        <v/>
      </c>
    </row>
    <row r="1173" spans="1:14">
      <c r="A1173" s="133"/>
      <c r="B1173" s="134"/>
      <c r="C1173" s="134"/>
      <c r="D1173" s="134"/>
      <c r="E1173" s="134"/>
      <c r="F1173" s="135"/>
      <c r="G1173" s="136"/>
      <c r="L1173" s="67" t="str">
        <f t="shared" si="54"/>
        <v/>
      </c>
      <c r="M1173" s="67" t="str">
        <f t="shared" si="56"/>
        <v/>
      </c>
      <c r="N1173" s="67" t="str">
        <f t="shared" si="55"/>
        <v/>
      </c>
    </row>
    <row r="1174" spans="1:14">
      <c r="A1174" s="133"/>
      <c r="B1174" s="134"/>
      <c r="C1174" s="134"/>
      <c r="D1174" s="134"/>
      <c r="E1174" s="134"/>
      <c r="F1174" s="135"/>
      <c r="G1174" s="136"/>
      <c r="L1174" s="67" t="str">
        <f t="shared" si="54"/>
        <v/>
      </c>
      <c r="M1174" s="67" t="str">
        <f t="shared" si="56"/>
        <v/>
      </c>
      <c r="N1174" s="67" t="str">
        <f t="shared" si="55"/>
        <v/>
      </c>
    </row>
    <row r="1175" spans="1:14">
      <c r="A1175" s="133"/>
      <c r="B1175" s="134"/>
      <c r="C1175" s="134"/>
      <c r="D1175" s="134"/>
      <c r="E1175" s="134"/>
      <c r="F1175" s="135"/>
      <c r="G1175" s="136"/>
      <c r="L1175" s="67" t="str">
        <f t="shared" si="54"/>
        <v/>
      </c>
      <c r="M1175" s="67" t="str">
        <f t="shared" si="56"/>
        <v/>
      </c>
      <c r="N1175" s="67" t="str">
        <f t="shared" si="55"/>
        <v/>
      </c>
    </row>
    <row r="1176" spans="1:14">
      <c r="A1176" s="133"/>
      <c r="B1176" s="134"/>
      <c r="C1176" s="134"/>
      <c r="D1176" s="134"/>
      <c r="E1176" s="134"/>
      <c r="F1176" s="135"/>
      <c r="G1176" s="136"/>
      <c r="L1176" s="67" t="str">
        <f t="shared" si="54"/>
        <v/>
      </c>
      <c r="M1176" s="67" t="str">
        <f t="shared" si="56"/>
        <v/>
      </c>
      <c r="N1176" s="67" t="str">
        <f t="shared" si="55"/>
        <v/>
      </c>
    </row>
    <row r="1177" spans="1:14">
      <c r="A1177" s="133"/>
      <c r="B1177" s="134"/>
      <c r="C1177" s="134"/>
      <c r="D1177" s="134"/>
      <c r="E1177" s="134"/>
      <c r="F1177" s="135"/>
      <c r="G1177" s="136"/>
      <c r="L1177" s="67" t="str">
        <f t="shared" si="54"/>
        <v/>
      </c>
      <c r="M1177" s="67" t="str">
        <f t="shared" si="56"/>
        <v/>
      </c>
      <c r="N1177" s="67" t="str">
        <f t="shared" si="55"/>
        <v/>
      </c>
    </row>
    <row r="1178" spans="1:14">
      <c r="A1178" s="133"/>
      <c r="B1178" s="134"/>
      <c r="C1178" s="134"/>
      <c r="D1178" s="134"/>
      <c r="E1178" s="134"/>
      <c r="F1178" s="135"/>
      <c r="G1178" s="136"/>
      <c r="L1178" s="67" t="str">
        <f t="shared" si="54"/>
        <v/>
      </c>
      <c r="M1178" s="67" t="str">
        <f t="shared" si="56"/>
        <v/>
      </c>
      <c r="N1178" s="67" t="str">
        <f t="shared" si="55"/>
        <v/>
      </c>
    </row>
    <row r="1179" spans="1:14">
      <c r="A1179" s="133"/>
      <c r="B1179" s="134"/>
      <c r="C1179" s="134"/>
      <c r="D1179" s="134"/>
      <c r="E1179" s="134"/>
      <c r="F1179" s="135"/>
      <c r="G1179" s="136"/>
      <c r="L1179" s="67" t="str">
        <f t="shared" si="54"/>
        <v/>
      </c>
      <c r="M1179" s="67" t="str">
        <f t="shared" si="56"/>
        <v/>
      </c>
      <c r="N1179" s="67" t="str">
        <f t="shared" si="55"/>
        <v/>
      </c>
    </row>
    <row r="1180" spans="1:14">
      <c r="A1180" s="133"/>
      <c r="B1180" s="134"/>
      <c r="C1180" s="134"/>
      <c r="D1180" s="134"/>
      <c r="E1180" s="134"/>
      <c r="F1180" s="135"/>
      <c r="G1180" s="136"/>
      <c r="L1180" s="67" t="str">
        <f t="shared" si="54"/>
        <v/>
      </c>
      <c r="M1180" s="67" t="str">
        <f t="shared" si="56"/>
        <v/>
      </c>
      <c r="N1180" s="67" t="str">
        <f t="shared" si="55"/>
        <v/>
      </c>
    </row>
    <row r="1181" spans="1:14">
      <c r="A1181" s="133"/>
      <c r="B1181" s="134"/>
      <c r="C1181" s="134"/>
      <c r="D1181" s="134"/>
      <c r="E1181" s="134"/>
      <c r="F1181" s="135"/>
      <c r="G1181" s="136"/>
      <c r="L1181" s="67" t="str">
        <f t="shared" si="54"/>
        <v/>
      </c>
      <c r="M1181" s="67" t="str">
        <f t="shared" si="56"/>
        <v/>
      </c>
      <c r="N1181" s="67" t="str">
        <f t="shared" si="55"/>
        <v/>
      </c>
    </row>
    <row r="1182" spans="1:14">
      <c r="A1182" s="133"/>
      <c r="B1182" s="134"/>
      <c r="C1182" s="134"/>
      <c r="D1182" s="134"/>
      <c r="E1182" s="134"/>
      <c r="F1182" s="135"/>
      <c r="G1182" s="136"/>
      <c r="L1182" s="67" t="str">
        <f t="shared" si="54"/>
        <v/>
      </c>
      <c r="M1182" s="67" t="str">
        <f t="shared" si="56"/>
        <v/>
      </c>
      <c r="N1182" s="67" t="str">
        <f t="shared" si="55"/>
        <v/>
      </c>
    </row>
    <row r="1183" spans="1:14">
      <c r="A1183" s="133"/>
      <c r="B1183" s="134"/>
      <c r="C1183" s="134"/>
      <c r="D1183" s="134"/>
      <c r="E1183" s="134"/>
      <c r="F1183" s="135"/>
      <c r="G1183" s="136"/>
      <c r="L1183" s="67" t="str">
        <f t="shared" si="54"/>
        <v/>
      </c>
      <c r="M1183" s="67" t="str">
        <f t="shared" si="56"/>
        <v/>
      </c>
      <c r="N1183" s="67" t="str">
        <f t="shared" si="55"/>
        <v/>
      </c>
    </row>
    <row r="1184" spans="1:14">
      <c r="A1184" s="133"/>
      <c r="B1184" s="134"/>
      <c r="C1184" s="134"/>
      <c r="D1184" s="134"/>
      <c r="E1184" s="134"/>
      <c r="F1184" s="135"/>
      <c r="G1184" s="136"/>
      <c r="L1184" s="67" t="str">
        <f t="shared" si="54"/>
        <v/>
      </c>
      <c r="M1184" s="67" t="str">
        <f t="shared" si="56"/>
        <v/>
      </c>
      <c r="N1184" s="67" t="str">
        <f t="shared" si="55"/>
        <v/>
      </c>
    </row>
    <row r="1185" spans="1:14">
      <c r="A1185" s="133"/>
      <c r="B1185" s="134"/>
      <c r="C1185" s="134"/>
      <c r="D1185" s="134"/>
      <c r="E1185" s="134"/>
      <c r="F1185" s="135"/>
      <c r="G1185" s="136"/>
      <c r="L1185" s="67" t="str">
        <f t="shared" si="54"/>
        <v/>
      </c>
      <c r="M1185" s="67" t="str">
        <f t="shared" si="56"/>
        <v/>
      </c>
      <c r="N1185" s="67" t="str">
        <f t="shared" si="55"/>
        <v/>
      </c>
    </row>
    <row r="1186" spans="1:14">
      <c r="A1186" s="133"/>
      <c r="B1186" s="134"/>
      <c r="C1186" s="134"/>
      <c r="D1186" s="134"/>
      <c r="E1186" s="134"/>
      <c r="F1186" s="135"/>
      <c r="G1186" s="136"/>
      <c r="L1186" s="67" t="str">
        <f t="shared" si="54"/>
        <v/>
      </c>
      <c r="M1186" s="67" t="str">
        <f t="shared" si="56"/>
        <v/>
      </c>
      <c r="N1186" s="67" t="str">
        <f t="shared" si="55"/>
        <v/>
      </c>
    </row>
    <row r="1187" spans="1:14">
      <c r="A1187" s="133"/>
      <c r="B1187" s="134"/>
      <c r="C1187" s="134"/>
      <c r="D1187" s="134"/>
      <c r="E1187" s="134"/>
      <c r="F1187" s="135"/>
      <c r="G1187" s="136"/>
      <c r="L1187" s="67" t="str">
        <f t="shared" si="54"/>
        <v/>
      </c>
      <c r="M1187" s="67" t="str">
        <f t="shared" si="56"/>
        <v/>
      </c>
      <c r="N1187" s="67" t="str">
        <f t="shared" si="55"/>
        <v/>
      </c>
    </row>
    <row r="1188" spans="1:14">
      <c r="A1188" s="133"/>
      <c r="B1188" s="134"/>
      <c r="C1188" s="134"/>
      <c r="D1188" s="134"/>
      <c r="E1188" s="134"/>
      <c r="F1188" s="135"/>
      <c r="G1188" s="136"/>
      <c r="L1188" s="67" t="str">
        <f t="shared" si="54"/>
        <v/>
      </c>
      <c r="M1188" s="67" t="str">
        <f t="shared" si="56"/>
        <v/>
      </c>
      <c r="N1188" s="67" t="str">
        <f t="shared" si="55"/>
        <v/>
      </c>
    </row>
    <row r="1189" spans="1:14">
      <c r="A1189" s="133"/>
      <c r="B1189" s="134"/>
      <c r="C1189" s="134"/>
      <c r="D1189" s="134"/>
      <c r="E1189" s="134"/>
      <c r="F1189" s="135"/>
      <c r="G1189" s="136"/>
      <c r="L1189" s="67" t="str">
        <f t="shared" si="54"/>
        <v/>
      </c>
      <c r="M1189" s="67" t="str">
        <f t="shared" si="56"/>
        <v/>
      </c>
      <c r="N1189" s="67" t="str">
        <f t="shared" si="55"/>
        <v/>
      </c>
    </row>
    <row r="1190" spans="1:14">
      <c r="A1190" s="133"/>
      <c r="B1190" s="134"/>
      <c r="C1190" s="134"/>
      <c r="D1190" s="134"/>
      <c r="E1190" s="134"/>
      <c r="F1190" s="135"/>
      <c r="G1190" s="136"/>
      <c r="L1190" s="67" t="str">
        <f t="shared" si="54"/>
        <v/>
      </c>
      <c r="M1190" s="67" t="str">
        <f t="shared" si="56"/>
        <v/>
      </c>
      <c r="N1190" s="67" t="str">
        <f t="shared" si="55"/>
        <v/>
      </c>
    </row>
    <row r="1191" spans="1:14">
      <c r="A1191" s="133"/>
      <c r="B1191" s="134"/>
      <c r="C1191" s="134"/>
      <c r="D1191" s="134"/>
      <c r="E1191" s="134"/>
      <c r="F1191" s="135"/>
      <c r="G1191" s="136"/>
      <c r="L1191" s="67" t="str">
        <f t="shared" si="54"/>
        <v/>
      </c>
      <c r="M1191" s="67" t="str">
        <f t="shared" si="56"/>
        <v/>
      </c>
      <c r="N1191" s="67" t="str">
        <f t="shared" si="55"/>
        <v/>
      </c>
    </row>
    <row r="1192" spans="1:14">
      <c r="A1192" s="133"/>
      <c r="B1192" s="134"/>
      <c r="C1192" s="134"/>
      <c r="D1192" s="134"/>
      <c r="E1192" s="134"/>
      <c r="F1192" s="135"/>
      <c r="G1192" s="136"/>
      <c r="L1192" s="67" t="str">
        <f t="shared" si="54"/>
        <v/>
      </c>
      <c r="M1192" s="67" t="str">
        <f t="shared" si="56"/>
        <v/>
      </c>
      <c r="N1192" s="67" t="str">
        <f t="shared" si="55"/>
        <v/>
      </c>
    </row>
    <row r="1193" spans="1:14">
      <c r="A1193" s="133"/>
      <c r="B1193" s="134"/>
      <c r="C1193" s="134"/>
      <c r="D1193" s="134"/>
      <c r="E1193" s="134"/>
      <c r="F1193" s="135"/>
      <c r="G1193" s="136"/>
      <c r="L1193" s="67" t="str">
        <f t="shared" si="54"/>
        <v/>
      </c>
      <c r="M1193" s="67" t="str">
        <f t="shared" si="56"/>
        <v/>
      </c>
      <c r="N1193" s="67" t="str">
        <f t="shared" si="55"/>
        <v/>
      </c>
    </row>
    <row r="1194" spans="1:14">
      <c r="A1194" s="133"/>
      <c r="B1194" s="134"/>
      <c r="C1194" s="134"/>
      <c r="D1194" s="134"/>
      <c r="E1194" s="134"/>
      <c r="F1194" s="135"/>
      <c r="G1194" s="136"/>
      <c r="L1194" s="67" t="str">
        <f t="shared" si="54"/>
        <v/>
      </c>
      <c r="M1194" s="67" t="str">
        <f t="shared" si="56"/>
        <v/>
      </c>
      <c r="N1194" s="67" t="str">
        <f t="shared" si="55"/>
        <v/>
      </c>
    </row>
    <row r="1195" spans="1:14">
      <c r="B1195" s="134"/>
      <c r="C1195" s="134"/>
      <c r="D1195" s="134"/>
      <c r="E1195" s="134"/>
      <c r="F1195" s="135"/>
      <c r="G1195" s="136"/>
      <c r="L1195" s="67" t="str">
        <f t="shared" si="54"/>
        <v/>
      </c>
      <c r="M1195" s="67" t="str">
        <f t="shared" si="56"/>
        <v/>
      </c>
      <c r="N1195" s="67" t="str">
        <f t="shared" si="55"/>
        <v/>
      </c>
    </row>
    <row r="1196" spans="1:14">
      <c r="B1196" s="134"/>
      <c r="C1196" s="134"/>
      <c r="D1196" s="134"/>
      <c r="E1196" s="134"/>
      <c r="F1196" s="135"/>
      <c r="G1196" s="136"/>
      <c r="L1196" s="67" t="str">
        <f t="shared" si="54"/>
        <v/>
      </c>
      <c r="M1196" s="67" t="str">
        <f t="shared" si="56"/>
        <v/>
      </c>
      <c r="N1196" s="67" t="str">
        <f t="shared" si="55"/>
        <v/>
      </c>
    </row>
    <row r="1197" spans="1:14">
      <c r="B1197" s="134"/>
      <c r="C1197" s="134"/>
      <c r="D1197" s="134"/>
      <c r="E1197" s="134"/>
      <c r="F1197" s="135"/>
      <c r="G1197" s="136"/>
      <c r="L1197" s="67" t="str">
        <f t="shared" si="54"/>
        <v/>
      </c>
      <c r="M1197" s="67" t="str">
        <f t="shared" si="56"/>
        <v/>
      </c>
      <c r="N1197" s="67" t="str">
        <f t="shared" si="55"/>
        <v/>
      </c>
    </row>
    <row r="1198" spans="1:14">
      <c r="B1198" s="134"/>
      <c r="C1198" s="134"/>
      <c r="D1198" s="134"/>
      <c r="E1198" s="134"/>
      <c r="F1198" s="135"/>
      <c r="G1198" s="136"/>
      <c r="L1198" s="67" t="str">
        <f t="shared" si="54"/>
        <v/>
      </c>
      <c r="M1198" s="67" t="str">
        <f t="shared" si="56"/>
        <v/>
      </c>
      <c r="N1198" s="67" t="str">
        <f t="shared" si="55"/>
        <v/>
      </c>
    </row>
    <row r="1199" spans="1:14">
      <c r="B1199" s="134"/>
      <c r="C1199" s="134"/>
      <c r="D1199" s="134"/>
      <c r="E1199" s="134"/>
      <c r="F1199" s="135"/>
      <c r="G1199" s="136"/>
      <c r="L1199" s="67" t="str">
        <f t="shared" si="54"/>
        <v/>
      </c>
      <c r="M1199" s="67" t="str">
        <f t="shared" si="56"/>
        <v/>
      </c>
      <c r="N1199" s="67" t="str">
        <f t="shared" si="55"/>
        <v/>
      </c>
    </row>
    <row r="1200" spans="1:14">
      <c r="B1200" s="134"/>
      <c r="C1200" s="134"/>
      <c r="D1200" s="134"/>
      <c r="E1200" s="134"/>
      <c r="F1200" s="135"/>
      <c r="G1200" s="136"/>
      <c r="L1200" s="67" t="str">
        <f t="shared" si="54"/>
        <v/>
      </c>
      <c r="M1200" s="67" t="str">
        <f t="shared" si="56"/>
        <v/>
      </c>
      <c r="N1200" s="67" t="str">
        <f t="shared" si="55"/>
        <v/>
      </c>
    </row>
    <row r="1201" spans="2:14">
      <c r="B1201" s="134"/>
      <c r="C1201" s="134"/>
      <c r="D1201" s="134"/>
      <c r="E1201" s="134"/>
      <c r="F1201" s="135"/>
      <c r="G1201" s="136"/>
      <c r="L1201" s="67" t="str">
        <f t="shared" si="54"/>
        <v/>
      </c>
      <c r="M1201" s="67" t="str">
        <f t="shared" si="56"/>
        <v/>
      </c>
      <c r="N1201" s="67" t="str">
        <f t="shared" si="55"/>
        <v/>
      </c>
    </row>
    <row r="1202" spans="2:14">
      <c r="B1202" s="134"/>
      <c r="C1202" s="134"/>
      <c r="D1202" s="134"/>
      <c r="E1202" s="134"/>
      <c r="F1202" s="135"/>
      <c r="G1202" s="136"/>
      <c r="L1202" s="67" t="str">
        <f t="shared" si="54"/>
        <v/>
      </c>
      <c r="M1202" s="67" t="str">
        <f t="shared" si="56"/>
        <v/>
      </c>
      <c r="N1202" s="67" t="str">
        <f t="shared" si="55"/>
        <v/>
      </c>
    </row>
    <row r="1203" spans="2:14">
      <c r="B1203" s="134"/>
      <c r="C1203" s="134"/>
      <c r="D1203" s="134"/>
      <c r="E1203" s="134"/>
      <c r="F1203" s="135"/>
      <c r="G1203" s="136"/>
      <c r="L1203" s="67" t="str">
        <f t="shared" si="54"/>
        <v/>
      </c>
      <c r="M1203" s="67" t="str">
        <f t="shared" si="56"/>
        <v/>
      </c>
      <c r="N1203" s="67" t="str">
        <f t="shared" si="55"/>
        <v/>
      </c>
    </row>
    <row r="1204" spans="2:14">
      <c r="B1204" s="134"/>
      <c r="C1204" s="134"/>
      <c r="D1204" s="134"/>
      <c r="E1204" s="134"/>
      <c r="F1204" s="135"/>
      <c r="G1204" s="136"/>
      <c r="L1204" s="67" t="str">
        <f t="shared" si="54"/>
        <v/>
      </c>
      <c r="M1204" s="67" t="str">
        <f t="shared" si="56"/>
        <v/>
      </c>
      <c r="N1204" s="67" t="str">
        <f t="shared" si="55"/>
        <v/>
      </c>
    </row>
    <row r="1205" spans="2:14">
      <c r="B1205" s="134"/>
      <c r="C1205" s="134"/>
      <c r="D1205" s="134"/>
      <c r="E1205" s="134"/>
      <c r="F1205" s="135"/>
      <c r="G1205" s="136"/>
      <c r="L1205" s="67" t="str">
        <f t="shared" si="54"/>
        <v/>
      </c>
      <c r="M1205" s="67" t="str">
        <f t="shared" si="56"/>
        <v/>
      </c>
      <c r="N1205" s="67" t="str">
        <f t="shared" si="55"/>
        <v/>
      </c>
    </row>
    <row r="1206" spans="2:14">
      <c r="B1206" s="134"/>
      <c r="C1206" s="134"/>
      <c r="D1206" s="134"/>
      <c r="E1206" s="134"/>
      <c r="F1206" s="135"/>
      <c r="G1206" s="136"/>
      <c r="L1206" s="67" t="str">
        <f t="shared" si="54"/>
        <v/>
      </c>
      <c r="M1206" s="67" t="str">
        <f t="shared" si="56"/>
        <v/>
      </c>
      <c r="N1206" s="67" t="str">
        <f t="shared" si="55"/>
        <v/>
      </c>
    </row>
    <row r="1207" spans="2:14">
      <c r="B1207" s="134"/>
      <c r="C1207" s="134"/>
      <c r="D1207" s="134"/>
      <c r="E1207" s="134"/>
      <c r="F1207" s="135"/>
      <c r="G1207" s="136"/>
      <c r="L1207" s="67" t="str">
        <f t="shared" si="54"/>
        <v/>
      </c>
      <c r="M1207" s="67" t="str">
        <f t="shared" si="56"/>
        <v/>
      </c>
      <c r="N1207" s="67" t="str">
        <f t="shared" si="55"/>
        <v/>
      </c>
    </row>
    <row r="1208" spans="2:14">
      <c r="B1208" s="134"/>
      <c r="C1208" s="134"/>
      <c r="D1208" s="134"/>
      <c r="E1208" s="134"/>
      <c r="F1208" s="135"/>
      <c r="G1208" s="136"/>
      <c r="L1208" s="67" t="str">
        <f t="shared" si="54"/>
        <v/>
      </c>
      <c r="M1208" s="67" t="str">
        <f t="shared" si="56"/>
        <v/>
      </c>
      <c r="N1208" s="67" t="str">
        <f t="shared" si="55"/>
        <v/>
      </c>
    </row>
    <row r="1209" spans="2:14">
      <c r="B1209" s="134"/>
      <c r="C1209" s="134"/>
      <c r="D1209" s="134"/>
      <c r="E1209" s="134"/>
      <c r="F1209" s="135"/>
      <c r="G1209" s="136"/>
      <c r="L1209" s="67" t="str">
        <f t="shared" si="54"/>
        <v/>
      </c>
      <c r="M1209" s="67" t="str">
        <f t="shared" si="56"/>
        <v/>
      </c>
      <c r="N1209" s="67" t="str">
        <f t="shared" si="55"/>
        <v/>
      </c>
    </row>
    <row r="1210" spans="2:14">
      <c r="B1210" s="134"/>
      <c r="C1210" s="134"/>
      <c r="D1210" s="134"/>
      <c r="E1210" s="134"/>
      <c r="F1210" s="135"/>
      <c r="G1210" s="136"/>
      <c r="L1210" s="67" t="str">
        <f t="shared" si="54"/>
        <v/>
      </c>
      <c r="M1210" s="67" t="str">
        <f t="shared" si="56"/>
        <v/>
      </c>
      <c r="N1210" s="67" t="str">
        <f t="shared" si="55"/>
        <v/>
      </c>
    </row>
    <row r="1211" spans="2:14">
      <c r="B1211" s="134"/>
      <c r="C1211" s="134"/>
      <c r="D1211" s="134"/>
      <c r="E1211" s="134"/>
      <c r="F1211" s="135"/>
      <c r="G1211" s="136"/>
      <c r="L1211" s="67" t="str">
        <f t="shared" si="54"/>
        <v/>
      </c>
      <c r="M1211" s="67" t="str">
        <f t="shared" si="56"/>
        <v/>
      </c>
      <c r="N1211" s="67" t="str">
        <f t="shared" si="55"/>
        <v/>
      </c>
    </row>
    <row r="1212" spans="2:14">
      <c r="B1212" s="134"/>
      <c r="C1212" s="134"/>
      <c r="D1212" s="134"/>
      <c r="E1212" s="134"/>
      <c r="F1212" s="135"/>
      <c r="G1212" s="136"/>
      <c r="L1212" s="67" t="str">
        <f t="shared" si="54"/>
        <v/>
      </c>
      <c r="M1212" s="67" t="str">
        <f t="shared" si="56"/>
        <v/>
      </c>
      <c r="N1212" s="67" t="str">
        <f t="shared" si="55"/>
        <v/>
      </c>
    </row>
    <row r="1213" spans="2:14">
      <c r="B1213" s="134"/>
      <c r="C1213" s="134"/>
      <c r="D1213" s="134"/>
      <c r="E1213" s="134"/>
      <c r="F1213" s="135"/>
      <c r="G1213" s="136"/>
      <c r="L1213" s="67" t="str">
        <f t="shared" si="54"/>
        <v/>
      </c>
      <c r="M1213" s="67" t="str">
        <f t="shared" si="56"/>
        <v/>
      </c>
      <c r="N1213" s="67" t="str">
        <f t="shared" si="55"/>
        <v/>
      </c>
    </row>
    <row r="1214" spans="2:14">
      <c r="B1214" s="134"/>
      <c r="C1214" s="134"/>
      <c r="D1214" s="134"/>
      <c r="E1214" s="134"/>
      <c r="F1214" s="135"/>
      <c r="G1214" s="136"/>
      <c r="L1214" s="67" t="str">
        <f t="shared" si="54"/>
        <v/>
      </c>
      <c r="M1214" s="67" t="str">
        <f t="shared" si="56"/>
        <v/>
      </c>
      <c r="N1214" s="67" t="str">
        <f t="shared" si="55"/>
        <v/>
      </c>
    </row>
    <row r="1215" spans="2:14">
      <c r="B1215" s="134"/>
      <c r="C1215" s="134"/>
      <c r="D1215" s="134"/>
      <c r="E1215" s="134"/>
      <c r="F1215" s="135"/>
      <c r="G1215" s="136"/>
      <c r="L1215" s="67" t="str">
        <f t="shared" si="54"/>
        <v/>
      </c>
      <c r="M1215" s="67" t="str">
        <f t="shared" si="56"/>
        <v/>
      </c>
      <c r="N1215" s="67" t="str">
        <f t="shared" si="55"/>
        <v/>
      </c>
    </row>
    <row r="1216" spans="2:14">
      <c r="B1216" s="134"/>
      <c r="C1216" s="134"/>
      <c r="D1216" s="134"/>
      <c r="E1216" s="134"/>
      <c r="F1216" s="135"/>
      <c r="G1216" s="136"/>
      <c r="L1216" s="67" t="str">
        <f t="shared" si="54"/>
        <v/>
      </c>
      <c r="M1216" s="67" t="str">
        <f t="shared" si="56"/>
        <v/>
      </c>
      <c r="N1216" s="67" t="str">
        <f t="shared" si="55"/>
        <v/>
      </c>
    </row>
    <row r="1217" spans="2:14">
      <c r="B1217" s="134"/>
      <c r="C1217" s="134"/>
      <c r="D1217" s="134"/>
      <c r="E1217" s="134"/>
      <c r="F1217" s="135"/>
      <c r="G1217" s="136"/>
      <c r="L1217" s="67" t="str">
        <f t="shared" si="54"/>
        <v/>
      </c>
      <c r="M1217" s="67" t="str">
        <f t="shared" si="56"/>
        <v/>
      </c>
      <c r="N1217" s="67" t="str">
        <f t="shared" si="55"/>
        <v/>
      </c>
    </row>
    <row r="1218" spans="2:14">
      <c r="B1218" s="134"/>
      <c r="C1218" s="134"/>
      <c r="D1218" s="134"/>
      <c r="E1218" s="134"/>
      <c r="F1218" s="135"/>
      <c r="G1218" s="136"/>
      <c r="L1218" s="67" t="str">
        <f t="shared" si="54"/>
        <v/>
      </c>
      <c r="M1218" s="67" t="str">
        <f t="shared" si="56"/>
        <v/>
      </c>
      <c r="N1218" s="67" t="str">
        <f t="shared" si="55"/>
        <v/>
      </c>
    </row>
    <row r="1219" spans="2:14">
      <c r="B1219" s="134"/>
      <c r="C1219" s="134"/>
      <c r="D1219" s="134"/>
      <c r="E1219" s="134"/>
      <c r="F1219" s="135"/>
      <c r="G1219" s="136"/>
      <c r="L1219" s="67" t="str">
        <f t="shared" ref="L1219:L1282" si="57">IF(E1219="","",EXP(-EXP(-(E1219-J$11)/J$10)))</f>
        <v/>
      </c>
      <c r="M1219" s="67" t="str">
        <f t="shared" si="56"/>
        <v/>
      </c>
      <c r="N1219" s="67" t="str">
        <f t="shared" ref="N1219:N1282" si="58">IF(L1219="","",POWER(F1219-M1219,2) / M1219)</f>
        <v/>
      </c>
    </row>
    <row r="1220" spans="2:14">
      <c r="B1220" s="134"/>
      <c r="C1220" s="134"/>
      <c r="D1220" s="134"/>
      <c r="E1220" s="134"/>
      <c r="F1220" s="135"/>
      <c r="G1220" s="136"/>
      <c r="L1220" s="67" t="str">
        <f t="shared" si="57"/>
        <v/>
      </c>
      <c r="M1220" s="67" t="str">
        <f t="shared" ref="M1220:M1283" si="59">IF(L1220="","",(L1220-L1219)*J$3)</f>
        <v/>
      </c>
      <c r="N1220" s="67" t="str">
        <f t="shared" si="58"/>
        <v/>
      </c>
    </row>
    <row r="1221" spans="2:14">
      <c r="B1221" s="134"/>
      <c r="C1221" s="134"/>
      <c r="D1221" s="134"/>
      <c r="E1221" s="134"/>
      <c r="F1221" s="135"/>
      <c r="G1221" s="136"/>
      <c r="L1221" s="67" t="str">
        <f t="shared" si="57"/>
        <v/>
      </c>
      <c r="M1221" s="67" t="str">
        <f t="shared" si="59"/>
        <v/>
      </c>
      <c r="N1221" s="67" t="str">
        <f t="shared" si="58"/>
        <v/>
      </c>
    </row>
    <row r="1222" spans="2:14">
      <c r="B1222" s="134"/>
      <c r="C1222" s="134"/>
      <c r="D1222" s="134"/>
      <c r="E1222" s="134"/>
      <c r="F1222" s="135"/>
      <c r="G1222" s="136"/>
      <c r="L1222" s="67" t="str">
        <f t="shared" si="57"/>
        <v/>
      </c>
      <c r="M1222" s="67" t="str">
        <f t="shared" si="59"/>
        <v/>
      </c>
      <c r="N1222" s="67" t="str">
        <f t="shared" si="58"/>
        <v/>
      </c>
    </row>
    <row r="1223" spans="2:14">
      <c r="B1223" s="134"/>
      <c r="C1223" s="134"/>
      <c r="D1223" s="134"/>
      <c r="E1223" s="134"/>
      <c r="F1223" s="135"/>
      <c r="G1223" s="136"/>
      <c r="L1223" s="67" t="str">
        <f t="shared" si="57"/>
        <v/>
      </c>
      <c r="M1223" s="67" t="str">
        <f t="shared" si="59"/>
        <v/>
      </c>
      <c r="N1223" s="67" t="str">
        <f t="shared" si="58"/>
        <v/>
      </c>
    </row>
    <row r="1224" spans="2:14">
      <c r="B1224" s="134"/>
      <c r="C1224" s="134"/>
      <c r="D1224" s="134"/>
      <c r="E1224" s="134"/>
      <c r="F1224" s="135"/>
      <c r="G1224" s="136"/>
      <c r="L1224" s="67" t="str">
        <f t="shared" si="57"/>
        <v/>
      </c>
      <c r="M1224" s="67" t="str">
        <f t="shared" si="59"/>
        <v/>
      </c>
      <c r="N1224" s="67" t="str">
        <f t="shared" si="58"/>
        <v/>
      </c>
    </row>
    <row r="1225" spans="2:14">
      <c r="B1225" s="134"/>
      <c r="C1225" s="134"/>
      <c r="D1225" s="134"/>
      <c r="E1225" s="134"/>
      <c r="F1225" s="135"/>
      <c r="G1225" s="136"/>
      <c r="L1225" s="67" t="str">
        <f t="shared" si="57"/>
        <v/>
      </c>
      <c r="M1225" s="67" t="str">
        <f t="shared" si="59"/>
        <v/>
      </c>
      <c r="N1225" s="67" t="str">
        <f t="shared" si="58"/>
        <v/>
      </c>
    </row>
    <row r="1226" spans="2:14">
      <c r="B1226" s="134"/>
      <c r="C1226" s="134"/>
      <c r="D1226" s="134"/>
      <c r="E1226" s="134"/>
      <c r="F1226" s="135"/>
      <c r="G1226" s="136"/>
      <c r="L1226" s="67" t="str">
        <f t="shared" si="57"/>
        <v/>
      </c>
      <c r="M1226" s="67" t="str">
        <f t="shared" si="59"/>
        <v/>
      </c>
      <c r="N1226" s="67" t="str">
        <f t="shared" si="58"/>
        <v/>
      </c>
    </row>
    <row r="1227" spans="2:14">
      <c r="B1227" s="134"/>
      <c r="C1227" s="134"/>
      <c r="D1227" s="134"/>
      <c r="E1227" s="134"/>
      <c r="F1227" s="135"/>
      <c r="G1227" s="136"/>
      <c r="L1227" s="67" t="str">
        <f t="shared" si="57"/>
        <v/>
      </c>
      <c r="M1227" s="67" t="str">
        <f t="shared" si="59"/>
        <v/>
      </c>
      <c r="N1227" s="67" t="str">
        <f t="shared" si="58"/>
        <v/>
      </c>
    </row>
    <row r="1228" spans="2:14">
      <c r="B1228" s="134"/>
      <c r="C1228" s="134"/>
      <c r="D1228" s="134"/>
      <c r="E1228" s="134"/>
      <c r="F1228" s="135"/>
      <c r="G1228" s="136"/>
      <c r="L1228" s="67" t="str">
        <f t="shared" si="57"/>
        <v/>
      </c>
      <c r="M1228" s="67" t="str">
        <f t="shared" si="59"/>
        <v/>
      </c>
      <c r="N1228" s="67" t="str">
        <f t="shared" si="58"/>
        <v/>
      </c>
    </row>
    <row r="1229" spans="2:14">
      <c r="B1229" s="134"/>
      <c r="C1229" s="134"/>
      <c r="D1229" s="134"/>
      <c r="E1229" s="134"/>
      <c r="F1229" s="135"/>
      <c r="G1229" s="136"/>
      <c r="L1229" s="67" t="str">
        <f t="shared" si="57"/>
        <v/>
      </c>
      <c r="M1229" s="67" t="str">
        <f t="shared" si="59"/>
        <v/>
      </c>
      <c r="N1229" s="67" t="str">
        <f t="shared" si="58"/>
        <v/>
      </c>
    </row>
    <row r="1230" spans="2:14">
      <c r="B1230" s="134"/>
      <c r="C1230" s="134"/>
      <c r="D1230" s="134"/>
      <c r="E1230" s="134"/>
      <c r="F1230" s="135"/>
      <c r="G1230" s="136"/>
      <c r="L1230" s="67" t="str">
        <f t="shared" si="57"/>
        <v/>
      </c>
      <c r="M1230" s="67" t="str">
        <f t="shared" si="59"/>
        <v/>
      </c>
      <c r="N1230" s="67" t="str">
        <f t="shared" si="58"/>
        <v/>
      </c>
    </row>
    <row r="1231" spans="2:14">
      <c r="B1231" s="134"/>
      <c r="C1231" s="134"/>
      <c r="D1231" s="134"/>
      <c r="E1231" s="134"/>
      <c r="F1231" s="135"/>
      <c r="G1231" s="136"/>
      <c r="L1231" s="67" t="str">
        <f t="shared" si="57"/>
        <v/>
      </c>
      <c r="M1231" s="67" t="str">
        <f t="shared" si="59"/>
        <v/>
      </c>
      <c r="N1231" s="67" t="str">
        <f t="shared" si="58"/>
        <v/>
      </c>
    </row>
    <row r="1232" spans="2:14">
      <c r="B1232" s="134"/>
      <c r="C1232" s="134"/>
      <c r="D1232" s="134"/>
      <c r="E1232" s="134"/>
      <c r="F1232" s="135"/>
      <c r="G1232" s="136"/>
      <c r="L1232" s="67" t="str">
        <f t="shared" si="57"/>
        <v/>
      </c>
      <c r="M1232" s="67" t="str">
        <f t="shared" si="59"/>
        <v/>
      </c>
      <c r="N1232" s="67" t="str">
        <f t="shared" si="58"/>
        <v/>
      </c>
    </row>
    <row r="1233" spans="2:14">
      <c r="B1233" s="134"/>
      <c r="C1233" s="134"/>
      <c r="D1233" s="134"/>
      <c r="E1233" s="134"/>
      <c r="F1233" s="135"/>
      <c r="G1233" s="136"/>
      <c r="L1233" s="67" t="str">
        <f t="shared" si="57"/>
        <v/>
      </c>
      <c r="M1233" s="67" t="str">
        <f t="shared" si="59"/>
        <v/>
      </c>
      <c r="N1233" s="67" t="str">
        <f t="shared" si="58"/>
        <v/>
      </c>
    </row>
    <row r="1234" spans="2:14">
      <c r="B1234" s="134"/>
      <c r="C1234" s="134"/>
      <c r="D1234" s="134"/>
      <c r="E1234" s="134"/>
      <c r="F1234" s="135"/>
      <c r="G1234" s="136"/>
      <c r="L1234" s="67" t="str">
        <f t="shared" si="57"/>
        <v/>
      </c>
      <c r="M1234" s="67" t="str">
        <f t="shared" si="59"/>
        <v/>
      </c>
      <c r="N1234" s="67" t="str">
        <f t="shared" si="58"/>
        <v/>
      </c>
    </row>
    <row r="1235" spans="2:14">
      <c r="B1235" s="134"/>
      <c r="C1235" s="134"/>
      <c r="D1235" s="134"/>
      <c r="E1235" s="134"/>
      <c r="F1235" s="135"/>
      <c r="G1235" s="136"/>
      <c r="L1235" s="67" t="str">
        <f t="shared" si="57"/>
        <v/>
      </c>
      <c r="M1235" s="67" t="str">
        <f t="shared" si="59"/>
        <v/>
      </c>
      <c r="N1235" s="67" t="str">
        <f t="shared" si="58"/>
        <v/>
      </c>
    </row>
    <row r="1236" spans="2:14">
      <c r="B1236" s="134"/>
      <c r="C1236" s="134"/>
      <c r="D1236" s="134"/>
      <c r="E1236" s="134"/>
      <c r="F1236" s="135"/>
      <c r="G1236" s="136"/>
      <c r="L1236" s="67" t="str">
        <f t="shared" si="57"/>
        <v/>
      </c>
      <c r="M1236" s="67" t="str">
        <f t="shared" si="59"/>
        <v/>
      </c>
      <c r="N1236" s="67" t="str">
        <f t="shared" si="58"/>
        <v/>
      </c>
    </row>
    <row r="1237" spans="2:14">
      <c r="B1237" s="134"/>
      <c r="C1237" s="134"/>
      <c r="D1237" s="134"/>
      <c r="E1237" s="134"/>
      <c r="F1237" s="135"/>
      <c r="G1237" s="136"/>
      <c r="L1237" s="67" t="str">
        <f t="shared" si="57"/>
        <v/>
      </c>
      <c r="M1237" s="67" t="str">
        <f t="shared" si="59"/>
        <v/>
      </c>
      <c r="N1237" s="67" t="str">
        <f t="shared" si="58"/>
        <v/>
      </c>
    </row>
    <row r="1238" spans="2:14">
      <c r="B1238" s="134"/>
      <c r="C1238" s="134"/>
      <c r="D1238" s="134"/>
      <c r="E1238" s="134"/>
      <c r="F1238" s="135"/>
      <c r="G1238" s="136"/>
      <c r="L1238" s="67" t="str">
        <f t="shared" si="57"/>
        <v/>
      </c>
      <c r="M1238" s="67" t="str">
        <f t="shared" si="59"/>
        <v/>
      </c>
      <c r="N1238" s="67" t="str">
        <f t="shared" si="58"/>
        <v/>
      </c>
    </row>
    <row r="1239" spans="2:14">
      <c r="B1239" s="134"/>
      <c r="C1239" s="134"/>
      <c r="D1239" s="134"/>
      <c r="E1239" s="134"/>
      <c r="F1239" s="135"/>
      <c r="G1239" s="136"/>
      <c r="L1239" s="67" t="str">
        <f t="shared" si="57"/>
        <v/>
      </c>
      <c r="M1239" s="67" t="str">
        <f t="shared" si="59"/>
        <v/>
      </c>
      <c r="N1239" s="67" t="str">
        <f t="shared" si="58"/>
        <v/>
      </c>
    </row>
    <row r="1240" spans="2:14">
      <c r="B1240" s="134"/>
      <c r="C1240" s="134"/>
      <c r="D1240" s="134"/>
      <c r="E1240" s="134"/>
      <c r="F1240" s="135"/>
      <c r="G1240" s="136"/>
      <c r="L1240" s="67" t="str">
        <f t="shared" si="57"/>
        <v/>
      </c>
      <c r="M1240" s="67" t="str">
        <f t="shared" si="59"/>
        <v/>
      </c>
      <c r="N1240" s="67" t="str">
        <f t="shared" si="58"/>
        <v/>
      </c>
    </row>
    <row r="1241" spans="2:14">
      <c r="B1241" s="134"/>
      <c r="C1241" s="134"/>
      <c r="D1241" s="134"/>
      <c r="E1241" s="134"/>
      <c r="F1241" s="135"/>
      <c r="G1241" s="136"/>
      <c r="L1241" s="67" t="str">
        <f t="shared" si="57"/>
        <v/>
      </c>
      <c r="M1241" s="67" t="str">
        <f t="shared" si="59"/>
        <v/>
      </c>
      <c r="N1241" s="67" t="str">
        <f t="shared" si="58"/>
        <v/>
      </c>
    </row>
    <row r="1242" spans="2:14">
      <c r="B1242" s="134"/>
      <c r="C1242" s="134"/>
      <c r="D1242" s="134"/>
      <c r="E1242" s="134"/>
      <c r="F1242" s="135"/>
      <c r="G1242" s="136"/>
      <c r="L1242" s="67" t="str">
        <f t="shared" si="57"/>
        <v/>
      </c>
      <c r="M1242" s="67" t="str">
        <f t="shared" si="59"/>
        <v/>
      </c>
      <c r="N1242" s="67" t="str">
        <f t="shared" si="58"/>
        <v/>
      </c>
    </row>
    <row r="1243" spans="2:14">
      <c r="B1243" s="134"/>
      <c r="C1243" s="134"/>
      <c r="D1243" s="134"/>
      <c r="E1243" s="134"/>
      <c r="F1243" s="135"/>
      <c r="G1243" s="136"/>
      <c r="L1243" s="67" t="str">
        <f t="shared" si="57"/>
        <v/>
      </c>
      <c r="M1243" s="67" t="str">
        <f t="shared" si="59"/>
        <v/>
      </c>
      <c r="N1243" s="67" t="str">
        <f t="shared" si="58"/>
        <v/>
      </c>
    </row>
    <row r="1244" spans="2:14">
      <c r="B1244" s="134"/>
      <c r="C1244" s="134"/>
      <c r="D1244" s="134"/>
      <c r="E1244" s="134"/>
      <c r="F1244" s="135"/>
      <c r="G1244" s="136"/>
      <c r="L1244" s="67" t="str">
        <f t="shared" si="57"/>
        <v/>
      </c>
      <c r="M1244" s="67" t="str">
        <f t="shared" si="59"/>
        <v/>
      </c>
      <c r="N1244" s="67" t="str">
        <f t="shared" si="58"/>
        <v/>
      </c>
    </row>
    <row r="1245" spans="2:14">
      <c r="B1245" s="134"/>
      <c r="C1245" s="134"/>
      <c r="D1245" s="134"/>
      <c r="E1245" s="134"/>
      <c r="F1245" s="135"/>
      <c r="G1245" s="136"/>
      <c r="L1245" s="67" t="str">
        <f t="shared" si="57"/>
        <v/>
      </c>
      <c r="M1245" s="67" t="str">
        <f t="shared" si="59"/>
        <v/>
      </c>
      <c r="N1245" s="67" t="str">
        <f t="shared" si="58"/>
        <v/>
      </c>
    </row>
    <row r="1246" spans="2:14">
      <c r="B1246" s="134"/>
      <c r="C1246" s="134"/>
      <c r="D1246" s="134"/>
      <c r="E1246" s="134"/>
      <c r="F1246" s="135"/>
      <c r="G1246" s="136"/>
      <c r="L1246" s="67" t="str">
        <f t="shared" si="57"/>
        <v/>
      </c>
      <c r="M1246" s="67" t="str">
        <f t="shared" si="59"/>
        <v/>
      </c>
      <c r="N1246" s="67" t="str">
        <f t="shared" si="58"/>
        <v/>
      </c>
    </row>
    <row r="1247" spans="2:14">
      <c r="B1247" s="134"/>
      <c r="C1247" s="134"/>
      <c r="D1247" s="134"/>
      <c r="E1247" s="134"/>
      <c r="F1247" s="135"/>
      <c r="G1247" s="136"/>
      <c r="L1247" s="67" t="str">
        <f t="shared" si="57"/>
        <v/>
      </c>
      <c r="M1247" s="67" t="str">
        <f t="shared" si="59"/>
        <v/>
      </c>
      <c r="N1247" s="67" t="str">
        <f t="shared" si="58"/>
        <v/>
      </c>
    </row>
    <row r="1248" spans="2:14">
      <c r="B1248" s="134"/>
      <c r="C1248" s="134"/>
      <c r="D1248" s="134"/>
      <c r="E1248" s="134"/>
      <c r="F1248" s="135"/>
      <c r="G1248" s="136"/>
      <c r="L1248" s="67" t="str">
        <f t="shared" si="57"/>
        <v/>
      </c>
      <c r="M1248" s="67" t="str">
        <f t="shared" si="59"/>
        <v/>
      </c>
      <c r="N1248" s="67" t="str">
        <f t="shared" si="58"/>
        <v/>
      </c>
    </row>
    <row r="1249" spans="2:14">
      <c r="B1249" s="134"/>
      <c r="C1249" s="134"/>
      <c r="D1249" s="134"/>
      <c r="E1249" s="134"/>
      <c r="F1249" s="135"/>
      <c r="G1249" s="136"/>
      <c r="L1249" s="67" t="str">
        <f t="shared" si="57"/>
        <v/>
      </c>
      <c r="M1249" s="67" t="str">
        <f t="shared" si="59"/>
        <v/>
      </c>
      <c r="N1249" s="67" t="str">
        <f t="shared" si="58"/>
        <v/>
      </c>
    </row>
    <row r="1250" spans="2:14">
      <c r="B1250" s="134"/>
      <c r="C1250" s="134"/>
      <c r="D1250" s="134"/>
      <c r="E1250" s="134"/>
      <c r="F1250" s="135"/>
      <c r="G1250" s="136"/>
      <c r="L1250" s="67" t="str">
        <f t="shared" si="57"/>
        <v/>
      </c>
      <c r="M1250" s="67" t="str">
        <f t="shared" si="59"/>
        <v/>
      </c>
      <c r="N1250" s="67" t="str">
        <f t="shared" si="58"/>
        <v/>
      </c>
    </row>
    <row r="1251" spans="2:14">
      <c r="B1251" s="134"/>
      <c r="C1251" s="134"/>
      <c r="D1251" s="134"/>
      <c r="E1251" s="134"/>
      <c r="F1251" s="135"/>
      <c r="G1251" s="136"/>
      <c r="L1251" s="67" t="str">
        <f t="shared" si="57"/>
        <v/>
      </c>
      <c r="M1251" s="67" t="str">
        <f t="shared" si="59"/>
        <v/>
      </c>
      <c r="N1251" s="67" t="str">
        <f t="shared" si="58"/>
        <v/>
      </c>
    </row>
    <row r="1252" spans="2:14">
      <c r="B1252" s="134"/>
      <c r="C1252" s="134"/>
      <c r="D1252" s="134"/>
      <c r="E1252" s="134"/>
      <c r="F1252" s="135"/>
      <c r="G1252" s="143"/>
      <c r="L1252" s="67" t="str">
        <f t="shared" si="57"/>
        <v/>
      </c>
      <c r="M1252" s="67" t="str">
        <f t="shared" si="59"/>
        <v/>
      </c>
      <c r="N1252" s="67" t="str">
        <f t="shared" si="58"/>
        <v/>
      </c>
    </row>
    <row r="1253" spans="2:14">
      <c r="B1253" s="134"/>
      <c r="C1253" s="134"/>
      <c r="D1253" s="134"/>
      <c r="E1253" s="134"/>
      <c r="F1253" s="135"/>
      <c r="G1253" s="143"/>
      <c r="L1253" s="67" t="str">
        <f t="shared" si="57"/>
        <v/>
      </c>
      <c r="M1253" s="67" t="str">
        <f t="shared" si="59"/>
        <v/>
      </c>
      <c r="N1253" s="67" t="str">
        <f t="shared" si="58"/>
        <v/>
      </c>
    </row>
    <row r="1254" spans="2:14">
      <c r="B1254" s="134"/>
      <c r="C1254" s="134"/>
      <c r="D1254" s="134"/>
      <c r="E1254" s="134"/>
      <c r="F1254" s="135"/>
      <c r="G1254" s="143"/>
      <c r="L1254" s="67" t="str">
        <f t="shared" si="57"/>
        <v/>
      </c>
      <c r="M1254" s="67" t="str">
        <f t="shared" si="59"/>
        <v/>
      </c>
      <c r="N1254" s="67" t="str">
        <f t="shared" si="58"/>
        <v/>
      </c>
    </row>
    <row r="1255" spans="2:14">
      <c r="B1255" s="134"/>
      <c r="C1255" s="134"/>
      <c r="D1255" s="134"/>
      <c r="E1255" s="134"/>
      <c r="F1255" s="135"/>
      <c r="G1255" s="143"/>
      <c r="L1255" s="67" t="str">
        <f t="shared" si="57"/>
        <v/>
      </c>
      <c r="M1255" s="67" t="str">
        <f t="shared" si="59"/>
        <v/>
      </c>
      <c r="N1255" s="67" t="str">
        <f t="shared" si="58"/>
        <v/>
      </c>
    </row>
    <row r="1256" spans="2:14">
      <c r="B1256" s="134"/>
      <c r="C1256" s="134"/>
      <c r="D1256" s="134"/>
      <c r="E1256" s="134"/>
      <c r="F1256" s="135"/>
      <c r="G1256" s="143"/>
      <c r="L1256" s="67" t="str">
        <f t="shared" si="57"/>
        <v/>
      </c>
      <c r="M1256" s="67" t="str">
        <f t="shared" si="59"/>
        <v/>
      </c>
      <c r="N1256" s="67" t="str">
        <f t="shared" si="58"/>
        <v/>
      </c>
    </row>
    <row r="1257" spans="2:14">
      <c r="B1257" s="134"/>
      <c r="C1257" s="134"/>
      <c r="D1257" s="134"/>
      <c r="E1257" s="134"/>
      <c r="F1257" s="135"/>
      <c r="G1257" s="143"/>
      <c r="L1257" s="67" t="str">
        <f t="shared" si="57"/>
        <v/>
      </c>
      <c r="M1257" s="67" t="str">
        <f t="shared" si="59"/>
        <v/>
      </c>
      <c r="N1257" s="67" t="str">
        <f t="shared" si="58"/>
        <v/>
      </c>
    </row>
    <row r="1258" spans="2:14">
      <c r="B1258" s="134"/>
      <c r="C1258" s="134"/>
      <c r="D1258" s="134"/>
      <c r="E1258" s="134"/>
      <c r="F1258" s="135"/>
      <c r="G1258" s="143"/>
      <c r="L1258" s="67" t="str">
        <f t="shared" si="57"/>
        <v/>
      </c>
      <c r="M1258" s="67" t="str">
        <f t="shared" si="59"/>
        <v/>
      </c>
      <c r="N1258" s="67" t="str">
        <f t="shared" si="58"/>
        <v/>
      </c>
    </row>
    <row r="1259" spans="2:14">
      <c r="B1259" s="134"/>
      <c r="C1259" s="134"/>
      <c r="D1259" s="134"/>
      <c r="E1259" s="134"/>
      <c r="F1259" s="135"/>
      <c r="G1259" s="143"/>
      <c r="L1259" s="67" t="str">
        <f t="shared" si="57"/>
        <v/>
      </c>
      <c r="M1259" s="67" t="str">
        <f t="shared" si="59"/>
        <v/>
      </c>
      <c r="N1259" s="67" t="str">
        <f t="shared" si="58"/>
        <v/>
      </c>
    </row>
    <row r="1260" spans="2:14">
      <c r="B1260" s="134"/>
      <c r="C1260" s="134"/>
      <c r="D1260" s="134"/>
      <c r="E1260" s="134"/>
      <c r="F1260" s="135"/>
      <c r="G1260" s="143"/>
      <c r="L1260" s="67" t="str">
        <f t="shared" si="57"/>
        <v/>
      </c>
      <c r="M1260" s="67" t="str">
        <f t="shared" si="59"/>
        <v/>
      </c>
      <c r="N1260" s="67" t="str">
        <f t="shared" si="58"/>
        <v/>
      </c>
    </row>
    <row r="1261" spans="2:14">
      <c r="B1261" s="134"/>
      <c r="C1261" s="134"/>
      <c r="D1261" s="134"/>
      <c r="E1261" s="134"/>
      <c r="F1261" s="135"/>
      <c r="G1261" s="143"/>
      <c r="L1261" s="67" t="str">
        <f t="shared" si="57"/>
        <v/>
      </c>
      <c r="M1261" s="67" t="str">
        <f t="shared" si="59"/>
        <v/>
      </c>
      <c r="N1261" s="67" t="str">
        <f t="shared" si="58"/>
        <v/>
      </c>
    </row>
    <row r="1262" spans="2:14">
      <c r="B1262" s="134"/>
      <c r="C1262" s="134"/>
      <c r="D1262" s="134"/>
      <c r="E1262" s="134"/>
      <c r="F1262" s="135"/>
      <c r="G1262" s="143"/>
      <c r="L1262" s="67" t="str">
        <f t="shared" si="57"/>
        <v/>
      </c>
      <c r="M1262" s="67" t="str">
        <f t="shared" si="59"/>
        <v/>
      </c>
      <c r="N1262" s="67" t="str">
        <f t="shared" si="58"/>
        <v/>
      </c>
    </row>
    <row r="1263" spans="2:14">
      <c r="B1263" s="134"/>
      <c r="C1263" s="134"/>
      <c r="D1263" s="134"/>
      <c r="E1263" s="134"/>
      <c r="F1263" s="135"/>
      <c r="G1263" s="143"/>
      <c r="L1263" s="67" t="str">
        <f t="shared" si="57"/>
        <v/>
      </c>
      <c r="M1263" s="67" t="str">
        <f t="shared" si="59"/>
        <v/>
      </c>
      <c r="N1263" s="67" t="str">
        <f t="shared" si="58"/>
        <v/>
      </c>
    </row>
    <row r="1264" spans="2:14">
      <c r="B1264" s="134"/>
      <c r="C1264" s="134"/>
      <c r="D1264" s="134"/>
      <c r="E1264" s="134"/>
      <c r="F1264" s="135"/>
      <c r="G1264" s="143"/>
      <c r="L1264" s="67" t="str">
        <f t="shared" si="57"/>
        <v/>
      </c>
      <c r="M1264" s="67" t="str">
        <f t="shared" si="59"/>
        <v/>
      </c>
      <c r="N1264" s="67" t="str">
        <f t="shared" si="58"/>
        <v/>
      </c>
    </row>
    <row r="1265" spans="2:14">
      <c r="B1265" s="134"/>
      <c r="C1265" s="134"/>
      <c r="D1265" s="134"/>
      <c r="E1265" s="134"/>
      <c r="F1265" s="135"/>
      <c r="G1265" s="143"/>
      <c r="L1265" s="67" t="str">
        <f t="shared" si="57"/>
        <v/>
      </c>
      <c r="M1265" s="67" t="str">
        <f t="shared" si="59"/>
        <v/>
      </c>
      <c r="N1265" s="67" t="str">
        <f t="shared" si="58"/>
        <v/>
      </c>
    </row>
    <row r="1266" spans="2:14">
      <c r="B1266" s="134"/>
      <c r="C1266" s="134"/>
      <c r="D1266" s="134"/>
      <c r="E1266" s="134"/>
      <c r="F1266" s="135"/>
      <c r="G1266" s="143"/>
      <c r="L1266" s="67" t="str">
        <f t="shared" si="57"/>
        <v/>
      </c>
      <c r="M1266" s="67" t="str">
        <f t="shared" si="59"/>
        <v/>
      </c>
      <c r="N1266" s="67" t="str">
        <f t="shared" si="58"/>
        <v/>
      </c>
    </row>
    <row r="1267" spans="2:14">
      <c r="B1267" s="134"/>
      <c r="C1267" s="134"/>
      <c r="D1267" s="134"/>
      <c r="E1267" s="134"/>
      <c r="F1267" s="135"/>
      <c r="G1267" s="143"/>
      <c r="L1267" s="67" t="str">
        <f t="shared" si="57"/>
        <v/>
      </c>
      <c r="M1267" s="67" t="str">
        <f t="shared" si="59"/>
        <v/>
      </c>
      <c r="N1267" s="67" t="str">
        <f t="shared" si="58"/>
        <v/>
      </c>
    </row>
    <row r="1268" spans="2:14">
      <c r="B1268" s="134"/>
      <c r="C1268" s="134"/>
      <c r="D1268" s="134"/>
      <c r="E1268" s="134"/>
      <c r="F1268" s="135"/>
      <c r="G1268" s="143"/>
      <c r="L1268" s="67" t="str">
        <f t="shared" si="57"/>
        <v/>
      </c>
      <c r="M1268" s="67" t="str">
        <f t="shared" si="59"/>
        <v/>
      </c>
      <c r="N1268" s="67" t="str">
        <f t="shared" si="58"/>
        <v/>
      </c>
    </row>
    <row r="1269" spans="2:14">
      <c r="B1269" s="134"/>
      <c r="C1269" s="134"/>
      <c r="D1269" s="134"/>
      <c r="E1269" s="134"/>
      <c r="F1269" s="135"/>
      <c r="G1269" s="143"/>
      <c r="L1269" s="67" t="str">
        <f t="shared" si="57"/>
        <v/>
      </c>
      <c r="M1269" s="67" t="str">
        <f t="shared" si="59"/>
        <v/>
      </c>
      <c r="N1269" s="67" t="str">
        <f t="shared" si="58"/>
        <v/>
      </c>
    </row>
    <row r="1270" spans="2:14">
      <c r="B1270" s="134"/>
      <c r="C1270" s="134"/>
      <c r="D1270" s="134"/>
      <c r="E1270" s="134"/>
      <c r="F1270" s="135"/>
      <c r="G1270" s="143"/>
      <c r="L1270" s="67" t="str">
        <f t="shared" si="57"/>
        <v/>
      </c>
      <c r="M1270" s="67" t="str">
        <f t="shared" si="59"/>
        <v/>
      </c>
      <c r="N1270" s="67" t="str">
        <f t="shared" si="58"/>
        <v/>
      </c>
    </row>
    <row r="1271" spans="2:14">
      <c r="B1271" s="134"/>
      <c r="C1271" s="134"/>
      <c r="D1271" s="134"/>
      <c r="E1271" s="134"/>
      <c r="F1271" s="135"/>
      <c r="G1271" s="143"/>
      <c r="L1271" s="67" t="str">
        <f t="shared" si="57"/>
        <v/>
      </c>
      <c r="M1271" s="67" t="str">
        <f t="shared" si="59"/>
        <v/>
      </c>
      <c r="N1271" s="67" t="str">
        <f t="shared" si="58"/>
        <v/>
      </c>
    </row>
    <row r="1272" spans="2:14">
      <c r="B1272" s="134"/>
      <c r="C1272" s="134"/>
      <c r="D1272" s="134"/>
      <c r="E1272" s="134"/>
      <c r="F1272" s="135"/>
      <c r="G1272" s="143"/>
      <c r="L1272" s="67" t="str">
        <f t="shared" si="57"/>
        <v/>
      </c>
      <c r="M1272" s="67" t="str">
        <f t="shared" si="59"/>
        <v/>
      </c>
      <c r="N1272" s="67" t="str">
        <f t="shared" si="58"/>
        <v/>
      </c>
    </row>
    <row r="1273" spans="2:14">
      <c r="B1273" s="134"/>
      <c r="C1273" s="134"/>
      <c r="D1273" s="134"/>
      <c r="E1273" s="134"/>
      <c r="F1273" s="135"/>
      <c r="G1273" s="143"/>
      <c r="L1273" s="67" t="str">
        <f t="shared" si="57"/>
        <v/>
      </c>
      <c r="M1273" s="67" t="str">
        <f t="shared" si="59"/>
        <v/>
      </c>
      <c r="N1273" s="67" t="str">
        <f t="shared" si="58"/>
        <v/>
      </c>
    </row>
    <row r="1274" spans="2:14">
      <c r="B1274" s="134"/>
      <c r="C1274" s="134"/>
      <c r="D1274" s="134"/>
      <c r="E1274" s="134"/>
      <c r="F1274" s="135"/>
      <c r="G1274" s="143"/>
      <c r="L1274" s="67" t="str">
        <f t="shared" si="57"/>
        <v/>
      </c>
      <c r="M1274" s="67" t="str">
        <f t="shared" si="59"/>
        <v/>
      </c>
      <c r="N1274" s="67" t="str">
        <f t="shared" si="58"/>
        <v/>
      </c>
    </row>
    <row r="1275" spans="2:14">
      <c r="B1275" s="134"/>
      <c r="C1275" s="134"/>
      <c r="D1275" s="134"/>
      <c r="E1275" s="134"/>
      <c r="F1275" s="135"/>
      <c r="G1275" s="143"/>
      <c r="L1275" s="67" t="str">
        <f t="shared" si="57"/>
        <v/>
      </c>
      <c r="M1275" s="67" t="str">
        <f t="shared" si="59"/>
        <v/>
      </c>
      <c r="N1275" s="67" t="str">
        <f t="shared" si="58"/>
        <v/>
      </c>
    </row>
    <row r="1276" spans="2:14">
      <c r="B1276" s="134"/>
      <c r="C1276" s="134"/>
      <c r="D1276" s="134"/>
      <c r="E1276" s="134"/>
      <c r="F1276" s="135"/>
      <c r="G1276" s="143"/>
      <c r="L1276" s="67" t="str">
        <f t="shared" si="57"/>
        <v/>
      </c>
      <c r="M1276" s="67" t="str">
        <f t="shared" si="59"/>
        <v/>
      </c>
      <c r="N1276" s="67" t="str">
        <f t="shared" si="58"/>
        <v/>
      </c>
    </row>
    <row r="1277" spans="2:14">
      <c r="B1277" s="134"/>
      <c r="C1277" s="134"/>
      <c r="D1277" s="134"/>
      <c r="E1277" s="134"/>
      <c r="F1277" s="135"/>
      <c r="G1277" s="143"/>
      <c r="L1277" s="67" t="str">
        <f t="shared" si="57"/>
        <v/>
      </c>
      <c r="M1277" s="67" t="str">
        <f t="shared" si="59"/>
        <v/>
      </c>
      <c r="N1277" s="67" t="str">
        <f t="shared" si="58"/>
        <v/>
      </c>
    </row>
    <row r="1278" spans="2:14">
      <c r="B1278" s="134"/>
      <c r="C1278" s="134"/>
      <c r="D1278" s="134"/>
      <c r="E1278" s="134"/>
      <c r="F1278" s="135"/>
      <c r="G1278" s="143"/>
      <c r="L1278" s="67" t="str">
        <f t="shared" si="57"/>
        <v/>
      </c>
      <c r="M1278" s="67" t="str">
        <f t="shared" si="59"/>
        <v/>
      </c>
      <c r="N1278" s="67" t="str">
        <f t="shared" si="58"/>
        <v/>
      </c>
    </row>
    <row r="1279" spans="2:14">
      <c r="B1279" s="134"/>
      <c r="C1279" s="134"/>
      <c r="D1279" s="134"/>
      <c r="E1279" s="134"/>
      <c r="F1279" s="135"/>
      <c r="G1279" s="143"/>
      <c r="L1279" s="67" t="str">
        <f t="shared" si="57"/>
        <v/>
      </c>
      <c r="M1279" s="67" t="str">
        <f t="shared" si="59"/>
        <v/>
      </c>
      <c r="N1279" s="67" t="str">
        <f t="shared" si="58"/>
        <v/>
      </c>
    </row>
    <row r="1280" spans="2:14">
      <c r="B1280" s="134"/>
      <c r="C1280" s="134"/>
      <c r="D1280" s="134"/>
      <c r="E1280" s="134"/>
      <c r="F1280" s="135"/>
      <c r="G1280" s="143"/>
      <c r="L1280" s="67" t="str">
        <f t="shared" si="57"/>
        <v/>
      </c>
      <c r="M1280" s="67" t="str">
        <f t="shared" si="59"/>
        <v/>
      </c>
      <c r="N1280" s="67" t="str">
        <f t="shared" si="58"/>
        <v/>
      </c>
    </row>
    <row r="1281" spans="2:14">
      <c r="B1281" s="134"/>
      <c r="C1281" s="134"/>
      <c r="D1281" s="134"/>
      <c r="E1281" s="134"/>
      <c r="F1281" s="135"/>
      <c r="G1281" s="143"/>
      <c r="L1281" s="67" t="str">
        <f t="shared" si="57"/>
        <v/>
      </c>
      <c r="M1281" s="67" t="str">
        <f t="shared" si="59"/>
        <v/>
      </c>
      <c r="N1281" s="67" t="str">
        <f t="shared" si="58"/>
        <v/>
      </c>
    </row>
    <row r="1282" spans="2:14">
      <c r="B1282" s="134"/>
      <c r="C1282" s="134"/>
      <c r="D1282" s="134"/>
      <c r="E1282" s="134"/>
      <c r="F1282" s="135"/>
      <c r="G1282" s="143"/>
      <c r="L1282" s="67" t="str">
        <f t="shared" si="57"/>
        <v/>
      </c>
      <c r="M1282" s="67" t="str">
        <f t="shared" si="59"/>
        <v/>
      </c>
      <c r="N1282" s="67" t="str">
        <f t="shared" si="58"/>
        <v/>
      </c>
    </row>
    <row r="1283" spans="2:14">
      <c r="B1283" s="134"/>
      <c r="C1283" s="134"/>
      <c r="D1283" s="134"/>
      <c r="E1283" s="134"/>
      <c r="F1283" s="135"/>
      <c r="G1283" s="143"/>
      <c r="L1283" s="67" t="str">
        <f t="shared" ref="L1283:L1346" si="60">IF(E1283="","",EXP(-EXP(-(E1283-J$11)/J$10)))</f>
        <v/>
      </c>
      <c r="M1283" s="67" t="str">
        <f t="shared" si="59"/>
        <v/>
      </c>
      <c r="N1283" s="67" t="str">
        <f t="shared" ref="N1283:N1346" si="61">IF(L1283="","",POWER(F1283-M1283,2) / M1283)</f>
        <v/>
      </c>
    </row>
    <row r="1284" spans="2:14">
      <c r="B1284" s="134"/>
      <c r="C1284" s="134"/>
      <c r="D1284" s="134"/>
      <c r="E1284" s="134"/>
      <c r="F1284" s="135"/>
      <c r="G1284" s="143"/>
      <c r="L1284" s="67" t="str">
        <f t="shared" si="60"/>
        <v/>
      </c>
      <c r="M1284" s="67" t="str">
        <f t="shared" ref="M1284:M1347" si="62">IF(L1284="","",(L1284-L1283)*J$3)</f>
        <v/>
      </c>
      <c r="N1284" s="67" t="str">
        <f t="shared" si="61"/>
        <v/>
      </c>
    </row>
    <row r="1285" spans="2:14">
      <c r="B1285" s="134"/>
      <c r="C1285" s="134"/>
      <c r="D1285" s="134"/>
      <c r="E1285" s="134"/>
      <c r="F1285" s="135"/>
      <c r="G1285" s="143"/>
      <c r="L1285" s="67" t="str">
        <f t="shared" si="60"/>
        <v/>
      </c>
      <c r="M1285" s="67" t="str">
        <f t="shared" si="62"/>
        <v/>
      </c>
      <c r="N1285" s="67" t="str">
        <f t="shared" si="61"/>
        <v/>
      </c>
    </row>
    <row r="1286" spans="2:14">
      <c r="B1286" s="134"/>
      <c r="C1286" s="134"/>
      <c r="D1286" s="134"/>
      <c r="E1286" s="134"/>
      <c r="F1286" s="135"/>
      <c r="G1286" s="143"/>
      <c r="L1286" s="67" t="str">
        <f t="shared" si="60"/>
        <v/>
      </c>
      <c r="M1286" s="67" t="str">
        <f t="shared" si="62"/>
        <v/>
      </c>
      <c r="N1286" s="67" t="str">
        <f t="shared" si="61"/>
        <v/>
      </c>
    </row>
    <row r="1287" spans="2:14">
      <c r="B1287" s="134"/>
      <c r="C1287" s="134"/>
      <c r="D1287" s="134"/>
      <c r="E1287" s="134"/>
      <c r="F1287" s="135"/>
      <c r="G1287" s="143"/>
      <c r="L1287" s="67" t="str">
        <f t="shared" si="60"/>
        <v/>
      </c>
      <c r="M1287" s="67" t="str">
        <f t="shared" si="62"/>
        <v/>
      </c>
      <c r="N1287" s="67" t="str">
        <f t="shared" si="61"/>
        <v/>
      </c>
    </row>
    <row r="1288" spans="2:14">
      <c r="B1288" s="134"/>
      <c r="C1288" s="134"/>
      <c r="D1288" s="134"/>
      <c r="E1288" s="134"/>
      <c r="F1288" s="135"/>
      <c r="G1288" s="143"/>
      <c r="L1288" s="67" t="str">
        <f t="shared" si="60"/>
        <v/>
      </c>
      <c r="M1288" s="67" t="str">
        <f t="shared" si="62"/>
        <v/>
      </c>
      <c r="N1288" s="67" t="str">
        <f t="shared" si="61"/>
        <v/>
      </c>
    </row>
    <row r="1289" spans="2:14">
      <c r="B1289" s="134"/>
      <c r="C1289" s="134"/>
      <c r="D1289" s="134"/>
      <c r="E1289" s="134"/>
      <c r="F1289" s="135"/>
      <c r="G1289" s="143"/>
      <c r="L1289" s="67" t="str">
        <f t="shared" si="60"/>
        <v/>
      </c>
      <c r="M1289" s="67" t="str">
        <f t="shared" si="62"/>
        <v/>
      </c>
      <c r="N1289" s="67" t="str">
        <f t="shared" si="61"/>
        <v/>
      </c>
    </row>
    <row r="1290" spans="2:14">
      <c r="B1290" s="134"/>
      <c r="C1290" s="134"/>
      <c r="D1290" s="134"/>
      <c r="E1290" s="134"/>
      <c r="F1290" s="135"/>
      <c r="G1290" s="143"/>
      <c r="L1290" s="67" t="str">
        <f t="shared" si="60"/>
        <v/>
      </c>
      <c r="M1290" s="67" t="str">
        <f t="shared" si="62"/>
        <v/>
      </c>
      <c r="N1290" s="67" t="str">
        <f t="shared" si="61"/>
        <v/>
      </c>
    </row>
    <row r="1291" spans="2:14">
      <c r="B1291" s="134"/>
      <c r="C1291" s="134"/>
      <c r="D1291" s="134"/>
      <c r="E1291" s="134"/>
      <c r="F1291" s="135"/>
      <c r="G1291" s="143"/>
      <c r="L1291" s="67" t="str">
        <f t="shared" si="60"/>
        <v/>
      </c>
      <c r="M1291" s="67" t="str">
        <f t="shared" si="62"/>
        <v/>
      </c>
      <c r="N1291" s="67" t="str">
        <f t="shared" si="61"/>
        <v/>
      </c>
    </row>
    <row r="1292" spans="2:14">
      <c r="B1292" s="134"/>
      <c r="C1292" s="134"/>
      <c r="D1292" s="134"/>
      <c r="E1292" s="134"/>
      <c r="F1292" s="135"/>
      <c r="G1292" s="143"/>
      <c r="L1292" s="67" t="str">
        <f t="shared" si="60"/>
        <v/>
      </c>
      <c r="M1292" s="67" t="str">
        <f t="shared" si="62"/>
        <v/>
      </c>
      <c r="N1292" s="67" t="str">
        <f t="shared" si="61"/>
        <v/>
      </c>
    </row>
    <row r="1293" spans="2:14">
      <c r="B1293" s="134"/>
      <c r="C1293" s="134"/>
      <c r="D1293" s="134"/>
      <c r="E1293" s="134"/>
      <c r="F1293" s="135"/>
      <c r="G1293" s="143"/>
      <c r="L1293" s="67" t="str">
        <f t="shared" si="60"/>
        <v/>
      </c>
      <c r="M1293" s="67" t="str">
        <f t="shared" si="62"/>
        <v/>
      </c>
      <c r="N1293" s="67" t="str">
        <f t="shared" si="61"/>
        <v/>
      </c>
    </row>
    <row r="1294" spans="2:14">
      <c r="B1294" s="134"/>
      <c r="C1294" s="134"/>
      <c r="D1294" s="134"/>
      <c r="E1294" s="134"/>
      <c r="F1294" s="135"/>
      <c r="G1294" s="143"/>
      <c r="L1294" s="67" t="str">
        <f t="shared" si="60"/>
        <v/>
      </c>
      <c r="M1294" s="67" t="str">
        <f t="shared" si="62"/>
        <v/>
      </c>
      <c r="N1294" s="67" t="str">
        <f t="shared" si="61"/>
        <v/>
      </c>
    </row>
    <row r="1295" spans="2:14">
      <c r="B1295" s="134"/>
      <c r="C1295" s="134"/>
      <c r="D1295" s="134"/>
      <c r="E1295" s="134"/>
      <c r="F1295" s="135"/>
      <c r="G1295" s="143"/>
      <c r="L1295" s="67" t="str">
        <f t="shared" si="60"/>
        <v/>
      </c>
      <c r="M1295" s="67" t="str">
        <f t="shared" si="62"/>
        <v/>
      </c>
      <c r="N1295" s="67" t="str">
        <f t="shared" si="61"/>
        <v/>
      </c>
    </row>
    <row r="1296" spans="2:14">
      <c r="B1296" s="134"/>
      <c r="C1296" s="134"/>
      <c r="D1296" s="134"/>
      <c r="E1296" s="134"/>
      <c r="F1296" s="135"/>
      <c r="G1296" s="143"/>
      <c r="L1296" s="67" t="str">
        <f t="shared" si="60"/>
        <v/>
      </c>
      <c r="M1296" s="67" t="str">
        <f t="shared" si="62"/>
        <v/>
      </c>
      <c r="N1296" s="67" t="str">
        <f t="shared" si="61"/>
        <v/>
      </c>
    </row>
    <row r="1297" spans="2:14">
      <c r="B1297" s="134"/>
      <c r="C1297" s="134"/>
      <c r="D1297" s="134"/>
      <c r="E1297" s="134"/>
      <c r="F1297" s="135"/>
      <c r="G1297" s="143"/>
      <c r="L1297" s="67" t="str">
        <f t="shared" si="60"/>
        <v/>
      </c>
      <c r="M1297" s="67" t="str">
        <f t="shared" si="62"/>
        <v/>
      </c>
      <c r="N1297" s="67" t="str">
        <f t="shared" si="61"/>
        <v/>
      </c>
    </row>
    <row r="1298" spans="2:14">
      <c r="B1298" s="134"/>
      <c r="C1298" s="134"/>
      <c r="D1298" s="134"/>
      <c r="E1298" s="134"/>
      <c r="F1298" s="135"/>
      <c r="G1298" s="143"/>
      <c r="L1298" s="67" t="str">
        <f t="shared" si="60"/>
        <v/>
      </c>
      <c r="M1298" s="67" t="str">
        <f t="shared" si="62"/>
        <v/>
      </c>
      <c r="N1298" s="67" t="str">
        <f t="shared" si="61"/>
        <v/>
      </c>
    </row>
    <row r="1299" spans="2:14">
      <c r="B1299" s="134"/>
      <c r="C1299" s="134"/>
      <c r="D1299" s="134"/>
      <c r="E1299" s="134"/>
      <c r="F1299" s="135"/>
      <c r="G1299" s="143"/>
      <c r="L1299" s="67" t="str">
        <f t="shared" si="60"/>
        <v/>
      </c>
      <c r="M1299" s="67" t="str">
        <f t="shared" si="62"/>
        <v/>
      </c>
      <c r="N1299" s="67" t="str">
        <f t="shared" si="61"/>
        <v/>
      </c>
    </row>
    <row r="1300" spans="2:14">
      <c r="B1300" s="134"/>
      <c r="C1300" s="134"/>
      <c r="D1300" s="134"/>
      <c r="E1300" s="134"/>
      <c r="F1300" s="135"/>
      <c r="G1300" s="143"/>
      <c r="L1300" s="67" t="str">
        <f t="shared" si="60"/>
        <v/>
      </c>
      <c r="M1300" s="67" t="str">
        <f t="shared" si="62"/>
        <v/>
      </c>
      <c r="N1300" s="67" t="str">
        <f t="shared" si="61"/>
        <v/>
      </c>
    </row>
    <row r="1301" spans="2:14">
      <c r="B1301" s="134"/>
      <c r="C1301" s="134"/>
      <c r="D1301" s="134"/>
      <c r="E1301" s="134"/>
      <c r="F1301" s="135"/>
      <c r="G1301" s="143"/>
      <c r="L1301" s="67" t="str">
        <f t="shared" si="60"/>
        <v/>
      </c>
      <c r="M1301" s="67" t="str">
        <f t="shared" si="62"/>
        <v/>
      </c>
      <c r="N1301" s="67" t="str">
        <f t="shared" si="61"/>
        <v/>
      </c>
    </row>
    <row r="1302" spans="2:14">
      <c r="B1302" s="134"/>
      <c r="C1302" s="134"/>
      <c r="D1302" s="134"/>
      <c r="E1302" s="134"/>
      <c r="F1302" s="135"/>
      <c r="G1302" s="143"/>
      <c r="L1302" s="67" t="str">
        <f t="shared" si="60"/>
        <v/>
      </c>
      <c r="M1302" s="67" t="str">
        <f t="shared" si="62"/>
        <v/>
      </c>
      <c r="N1302" s="67" t="str">
        <f t="shared" si="61"/>
        <v/>
      </c>
    </row>
    <row r="1303" spans="2:14">
      <c r="B1303" s="134"/>
      <c r="C1303" s="134"/>
      <c r="D1303" s="134"/>
      <c r="E1303" s="134"/>
      <c r="F1303" s="135"/>
      <c r="G1303" s="143"/>
      <c r="L1303" s="67" t="str">
        <f t="shared" si="60"/>
        <v/>
      </c>
      <c r="M1303" s="67" t="str">
        <f t="shared" si="62"/>
        <v/>
      </c>
      <c r="N1303" s="67" t="str">
        <f t="shared" si="61"/>
        <v/>
      </c>
    </row>
    <row r="1304" spans="2:14">
      <c r="B1304" s="134"/>
      <c r="C1304" s="134"/>
      <c r="D1304" s="134"/>
      <c r="E1304" s="134"/>
      <c r="F1304" s="135"/>
      <c r="G1304" s="143"/>
      <c r="L1304" s="67" t="str">
        <f t="shared" si="60"/>
        <v/>
      </c>
      <c r="M1304" s="67" t="str">
        <f t="shared" si="62"/>
        <v/>
      </c>
      <c r="N1304" s="67" t="str">
        <f t="shared" si="61"/>
        <v/>
      </c>
    </row>
    <row r="1305" spans="2:14">
      <c r="B1305" s="134"/>
      <c r="C1305" s="134"/>
      <c r="D1305" s="134"/>
      <c r="E1305" s="134"/>
      <c r="F1305" s="135"/>
      <c r="G1305" s="143"/>
      <c r="L1305" s="67" t="str">
        <f t="shared" si="60"/>
        <v/>
      </c>
      <c r="M1305" s="67" t="str">
        <f t="shared" si="62"/>
        <v/>
      </c>
      <c r="N1305" s="67" t="str">
        <f t="shared" si="61"/>
        <v/>
      </c>
    </row>
    <row r="1306" spans="2:14">
      <c r="B1306" s="134"/>
      <c r="C1306" s="134"/>
      <c r="D1306" s="134"/>
      <c r="E1306" s="134"/>
      <c r="F1306" s="135"/>
      <c r="G1306" s="143"/>
      <c r="L1306" s="67" t="str">
        <f t="shared" si="60"/>
        <v/>
      </c>
      <c r="M1306" s="67" t="str">
        <f t="shared" si="62"/>
        <v/>
      </c>
      <c r="N1306" s="67" t="str">
        <f t="shared" si="61"/>
        <v/>
      </c>
    </row>
    <row r="1307" spans="2:14">
      <c r="B1307" s="134"/>
      <c r="C1307" s="134"/>
      <c r="D1307" s="134"/>
      <c r="E1307" s="134"/>
      <c r="F1307" s="135"/>
      <c r="G1307" s="143"/>
      <c r="L1307" s="67" t="str">
        <f t="shared" si="60"/>
        <v/>
      </c>
      <c r="M1307" s="67" t="str">
        <f t="shared" si="62"/>
        <v/>
      </c>
      <c r="N1307" s="67" t="str">
        <f t="shared" si="61"/>
        <v/>
      </c>
    </row>
    <row r="1308" spans="2:14">
      <c r="B1308" s="134"/>
      <c r="C1308" s="134"/>
      <c r="D1308" s="134"/>
      <c r="E1308" s="134"/>
      <c r="F1308" s="135"/>
      <c r="G1308" s="143"/>
      <c r="L1308" s="67" t="str">
        <f t="shared" si="60"/>
        <v/>
      </c>
      <c r="M1308" s="67" t="str">
        <f t="shared" si="62"/>
        <v/>
      </c>
      <c r="N1308" s="67" t="str">
        <f t="shared" si="61"/>
        <v/>
      </c>
    </row>
    <row r="1309" spans="2:14">
      <c r="B1309" s="134"/>
      <c r="C1309" s="134"/>
      <c r="D1309" s="134"/>
      <c r="E1309" s="134"/>
      <c r="F1309" s="135"/>
      <c r="G1309" s="143"/>
      <c r="L1309" s="67" t="str">
        <f t="shared" si="60"/>
        <v/>
      </c>
      <c r="M1309" s="67" t="str">
        <f t="shared" si="62"/>
        <v/>
      </c>
      <c r="N1309" s="67" t="str">
        <f t="shared" si="61"/>
        <v/>
      </c>
    </row>
    <row r="1310" spans="2:14">
      <c r="B1310" s="134"/>
      <c r="C1310" s="134"/>
      <c r="D1310" s="134"/>
      <c r="E1310" s="134"/>
      <c r="F1310" s="135"/>
      <c r="G1310" s="143"/>
      <c r="L1310" s="67" t="str">
        <f t="shared" si="60"/>
        <v/>
      </c>
      <c r="M1310" s="67" t="str">
        <f t="shared" si="62"/>
        <v/>
      </c>
      <c r="N1310" s="67" t="str">
        <f t="shared" si="61"/>
        <v/>
      </c>
    </row>
    <row r="1311" spans="2:14">
      <c r="B1311" s="134"/>
      <c r="C1311" s="134"/>
      <c r="D1311" s="134"/>
      <c r="E1311" s="134"/>
      <c r="F1311" s="135"/>
      <c r="G1311" s="143"/>
      <c r="L1311" s="67" t="str">
        <f t="shared" si="60"/>
        <v/>
      </c>
      <c r="M1311" s="67" t="str">
        <f t="shared" si="62"/>
        <v/>
      </c>
      <c r="N1311" s="67" t="str">
        <f t="shared" si="61"/>
        <v/>
      </c>
    </row>
    <row r="1312" spans="2:14">
      <c r="B1312" s="134"/>
      <c r="C1312" s="134"/>
      <c r="D1312" s="134"/>
      <c r="E1312" s="134"/>
      <c r="F1312" s="135"/>
      <c r="G1312" s="143"/>
      <c r="L1312" s="67" t="str">
        <f t="shared" si="60"/>
        <v/>
      </c>
      <c r="M1312" s="67" t="str">
        <f t="shared" si="62"/>
        <v/>
      </c>
      <c r="N1312" s="67" t="str">
        <f t="shared" si="61"/>
        <v/>
      </c>
    </row>
    <row r="1313" spans="2:14">
      <c r="B1313" s="134"/>
      <c r="C1313" s="134"/>
      <c r="D1313" s="134"/>
      <c r="E1313" s="134"/>
      <c r="F1313" s="135"/>
      <c r="G1313" s="143"/>
      <c r="L1313" s="67" t="str">
        <f t="shared" si="60"/>
        <v/>
      </c>
      <c r="M1313" s="67" t="str">
        <f t="shared" si="62"/>
        <v/>
      </c>
      <c r="N1313" s="67" t="str">
        <f t="shared" si="61"/>
        <v/>
      </c>
    </row>
    <row r="1314" spans="2:14">
      <c r="B1314" s="134"/>
      <c r="C1314" s="134"/>
      <c r="D1314" s="134"/>
      <c r="E1314" s="134"/>
      <c r="F1314" s="135"/>
      <c r="G1314" s="143"/>
      <c r="L1314" s="67" t="str">
        <f t="shared" si="60"/>
        <v/>
      </c>
      <c r="M1314" s="67" t="str">
        <f t="shared" si="62"/>
        <v/>
      </c>
      <c r="N1314" s="67" t="str">
        <f t="shared" si="61"/>
        <v/>
      </c>
    </row>
    <row r="1315" spans="2:14">
      <c r="B1315" s="134"/>
      <c r="C1315" s="134"/>
      <c r="D1315" s="134"/>
      <c r="E1315" s="134"/>
      <c r="F1315" s="135"/>
      <c r="G1315" s="143"/>
      <c r="L1315" s="67" t="str">
        <f t="shared" si="60"/>
        <v/>
      </c>
      <c r="M1315" s="67" t="str">
        <f t="shared" si="62"/>
        <v/>
      </c>
      <c r="N1315" s="67" t="str">
        <f t="shared" si="61"/>
        <v/>
      </c>
    </row>
    <row r="1316" spans="2:14">
      <c r="B1316" s="134"/>
      <c r="C1316" s="134"/>
      <c r="D1316" s="134"/>
      <c r="E1316" s="134"/>
      <c r="F1316" s="135"/>
      <c r="G1316" s="143"/>
      <c r="L1316" s="67" t="str">
        <f t="shared" si="60"/>
        <v/>
      </c>
      <c r="M1316" s="67" t="str">
        <f t="shared" si="62"/>
        <v/>
      </c>
      <c r="N1316" s="67" t="str">
        <f t="shared" si="61"/>
        <v/>
      </c>
    </row>
    <row r="1317" spans="2:14">
      <c r="B1317" s="134"/>
      <c r="C1317" s="134"/>
      <c r="D1317" s="134"/>
      <c r="E1317" s="134"/>
      <c r="F1317" s="135"/>
      <c r="G1317" s="143"/>
      <c r="L1317" s="67" t="str">
        <f t="shared" si="60"/>
        <v/>
      </c>
      <c r="M1317" s="67" t="str">
        <f t="shared" si="62"/>
        <v/>
      </c>
      <c r="N1317" s="67" t="str">
        <f t="shared" si="61"/>
        <v/>
      </c>
    </row>
    <row r="1318" spans="2:14">
      <c r="B1318" s="134"/>
      <c r="C1318" s="134"/>
      <c r="D1318" s="134"/>
      <c r="E1318" s="134"/>
      <c r="F1318" s="135"/>
      <c r="G1318" s="143"/>
      <c r="L1318" s="67" t="str">
        <f t="shared" si="60"/>
        <v/>
      </c>
      <c r="M1318" s="67" t="str">
        <f t="shared" si="62"/>
        <v/>
      </c>
      <c r="N1318" s="67" t="str">
        <f t="shared" si="61"/>
        <v/>
      </c>
    </row>
    <row r="1319" spans="2:14">
      <c r="B1319" s="134"/>
      <c r="C1319" s="134"/>
      <c r="D1319" s="134"/>
      <c r="E1319" s="134"/>
      <c r="F1319" s="135"/>
      <c r="G1319" s="143"/>
      <c r="L1319" s="67" t="str">
        <f t="shared" si="60"/>
        <v/>
      </c>
      <c r="M1319" s="67" t="str">
        <f t="shared" si="62"/>
        <v/>
      </c>
      <c r="N1319" s="67" t="str">
        <f t="shared" si="61"/>
        <v/>
      </c>
    </row>
    <row r="1320" spans="2:14">
      <c r="B1320" s="134"/>
      <c r="C1320" s="134"/>
      <c r="D1320" s="134"/>
      <c r="E1320" s="134"/>
      <c r="F1320" s="135"/>
      <c r="G1320" s="143"/>
      <c r="L1320" s="67" t="str">
        <f t="shared" si="60"/>
        <v/>
      </c>
      <c r="M1320" s="67" t="str">
        <f t="shared" si="62"/>
        <v/>
      </c>
      <c r="N1320" s="67" t="str">
        <f t="shared" si="61"/>
        <v/>
      </c>
    </row>
    <row r="1321" spans="2:14">
      <c r="B1321" s="134"/>
      <c r="C1321" s="134"/>
      <c r="D1321" s="134"/>
      <c r="E1321" s="134"/>
      <c r="F1321" s="135"/>
      <c r="G1321" s="143"/>
      <c r="L1321" s="67" t="str">
        <f t="shared" si="60"/>
        <v/>
      </c>
      <c r="M1321" s="67" t="str">
        <f t="shared" si="62"/>
        <v/>
      </c>
      <c r="N1321" s="67" t="str">
        <f t="shared" si="61"/>
        <v/>
      </c>
    </row>
    <row r="1322" spans="2:14">
      <c r="B1322" s="134"/>
      <c r="C1322" s="134"/>
      <c r="D1322" s="134"/>
      <c r="E1322" s="134"/>
      <c r="F1322" s="135"/>
      <c r="G1322" s="143"/>
      <c r="L1322" s="67" t="str">
        <f t="shared" si="60"/>
        <v/>
      </c>
      <c r="M1322" s="67" t="str">
        <f t="shared" si="62"/>
        <v/>
      </c>
      <c r="N1322" s="67" t="str">
        <f t="shared" si="61"/>
        <v/>
      </c>
    </row>
    <row r="1323" spans="2:14">
      <c r="B1323" s="134"/>
      <c r="C1323" s="134"/>
      <c r="D1323" s="134"/>
      <c r="E1323" s="134"/>
      <c r="F1323" s="135"/>
      <c r="G1323" s="143"/>
      <c r="L1323" s="67" t="str">
        <f t="shared" si="60"/>
        <v/>
      </c>
      <c r="M1323" s="67" t="str">
        <f t="shared" si="62"/>
        <v/>
      </c>
      <c r="N1323" s="67" t="str">
        <f t="shared" si="61"/>
        <v/>
      </c>
    </row>
    <row r="1324" spans="2:14">
      <c r="B1324" s="134"/>
      <c r="C1324" s="134"/>
      <c r="D1324" s="134"/>
      <c r="E1324" s="134"/>
      <c r="F1324" s="135"/>
      <c r="G1324" s="143"/>
      <c r="L1324" s="67" t="str">
        <f t="shared" si="60"/>
        <v/>
      </c>
      <c r="M1324" s="67" t="str">
        <f t="shared" si="62"/>
        <v/>
      </c>
      <c r="N1324" s="67" t="str">
        <f t="shared" si="61"/>
        <v/>
      </c>
    </row>
    <row r="1325" spans="2:14">
      <c r="B1325" s="134"/>
      <c r="C1325" s="134"/>
      <c r="D1325" s="134"/>
      <c r="E1325" s="134"/>
      <c r="F1325" s="135"/>
      <c r="G1325" s="143"/>
      <c r="L1325" s="67" t="str">
        <f t="shared" si="60"/>
        <v/>
      </c>
      <c r="M1325" s="67" t="str">
        <f t="shared" si="62"/>
        <v/>
      </c>
      <c r="N1325" s="67" t="str">
        <f t="shared" si="61"/>
        <v/>
      </c>
    </row>
    <row r="1326" spans="2:14">
      <c r="B1326" s="134"/>
      <c r="C1326" s="134"/>
      <c r="D1326" s="134"/>
      <c r="E1326" s="134"/>
      <c r="F1326" s="135"/>
      <c r="G1326" s="143"/>
      <c r="L1326" s="67" t="str">
        <f t="shared" si="60"/>
        <v/>
      </c>
      <c r="M1326" s="67" t="str">
        <f t="shared" si="62"/>
        <v/>
      </c>
      <c r="N1326" s="67" t="str">
        <f t="shared" si="61"/>
        <v/>
      </c>
    </row>
    <row r="1327" spans="2:14">
      <c r="B1327" s="134"/>
      <c r="C1327" s="134"/>
      <c r="D1327" s="134"/>
      <c r="E1327" s="134"/>
      <c r="F1327" s="135"/>
      <c r="G1327" s="143"/>
      <c r="L1327" s="67" t="str">
        <f t="shared" si="60"/>
        <v/>
      </c>
      <c r="M1327" s="67" t="str">
        <f t="shared" si="62"/>
        <v/>
      </c>
      <c r="N1327" s="67" t="str">
        <f t="shared" si="61"/>
        <v/>
      </c>
    </row>
    <row r="1328" spans="2:14">
      <c r="B1328" s="134"/>
      <c r="C1328" s="134"/>
      <c r="D1328" s="134"/>
      <c r="E1328" s="134"/>
      <c r="F1328" s="135"/>
      <c r="G1328" s="143"/>
      <c r="L1328" s="67" t="str">
        <f t="shared" si="60"/>
        <v/>
      </c>
      <c r="M1328" s="67" t="str">
        <f t="shared" si="62"/>
        <v/>
      </c>
      <c r="N1328" s="67" t="str">
        <f t="shared" si="61"/>
        <v/>
      </c>
    </row>
    <row r="1329" spans="2:14">
      <c r="B1329" s="134"/>
      <c r="C1329" s="134"/>
      <c r="D1329" s="134"/>
      <c r="E1329" s="134"/>
      <c r="F1329" s="135"/>
      <c r="G1329" s="143"/>
      <c r="L1329" s="67" t="str">
        <f t="shared" si="60"/>
        <v/>
      </c>
      <c r="M1329" s="67" t="str">
        <f t="shared" si="62"/>
        <v/>
      </c>
      <c r="N1329" s="67" t="str">
        <f t="shared" si="61"/>
        <v/>
      </c>
    </row>
    <row r="1330" spans="2:14">
      <c r="B1330" s="134"/>
      <c r="C1330" s="134"/>
      <c r="D1330" s="134"/>
      <c r="E1330" s="134"/>
      <c r="F1330" s="135"/>
      <c r="G1330" s="143"/>
      <c r="L1330" s="67" t="str">
        <f t="shared" si="60"/>
        <v/>
      </c>
      <c r="M1330" s="67" t="str">
        <f t="shared" si="62"/>
        <v/>
      </c>
      <c r="N1330" s="67" t="str">
        <f t="shared" si="61"/>
        <v/>
      </c>
    </row>
    <row r="1331" spans="2:14">
      <c r="B1331" s="134"/>
      <c r="C1331" s="134"/>
      <c r="D1331" s="134"/>
      <c r="E1331" s="134"/>
      <c r="F1331" s="135"/>
      <c r="G1331" s="143"/>
      <c r="L1331" s="67" t="str">
        <f t="shared" si="60"/>
        <v/>
      </c>
      <c r="M1331" s="67" t="str">
        <f t="shared" si="62"/>
        <v/>
      </c>
      <c r="N1331" s="67" t="str">
        <f t="shared" si="61"/>
        <v/>
      </c>
    </row>
    <row r="1332" spans="2:14">
      <c r="B1332" s="134"/>
      <c r="C1332" s="134"/>
      <c r="D1332" s="134"/>
      <c r="E1332" s="134"/>
      <c r="F1332" s="135"/>
      <c r="G1332" s="143"/>
      <c r="L1332" s="67" t="str">
        <f t="shared" si="60"/>
        <v/>
      </c>
      <c r="M1332" s="67" t="str">
        <f t="shared" si="62"/>
        <v/>
      </c>
      <c r="N1332" s="67" t="str">
        <f t="shared" si="61"/>
        <v/>
      </c>
    </row>
    <row r="1333" spans="2:14">
      <c r="B1333" s="134"/>
      <c r="C1333" s="134"/>
      <c r="D1333" s="134"/>
      <c r="E1333" s="134"/>
      <c r="F1333" s="135"/>
      <c r="G1333" s="143"/>
      <c r="L1333" s="67" t="str">
        <f t="shared" si="60"/>
        <v/>
      </c>
      <c r="M1333" s="67" t="str">
        <f t="shared" si="62"/>
        <v/>
      </c>
      <c r="N1333" s="67" t="str">
        <f t="shared" si="61"/>
        <v/>
      </c>
    </row>
    <row r="1334" spans="2:14">
      <c r="B1334" s="134"/>
      <c r="C1334" s="134"/>
      <c r="D1334" s="134"/>
      <c r="E1334" s="134"/>
      <c r="F1334" s="135"/>
      <c r="G1334" s="143"/>
      <c r="L1334" s="67" t="str">
        <f t="shared" si="60"/>
        <v/>
      </c>
      <c r="M1334" s="67" t="str">
        <f t="shared" si="62"/>
        <v/>
      </c>
      <c r="N1334" s="67" t="str">
        <f t="shared" si="61"/>
        <v/>
      </c>
    </row>
    <row r="1335" spans="2:14">
      <c r="B1335" s="134"/>
      <c r="C1335" s="134"/>
      <c r="D1335" s="134"/>
      <c r="E1335" s="134"/>
      <c r="F1335" s="135"/>
      <c r="G1335" s="143"/>
      <c r="L1335" s="67" t="str">
        <f t="shared" si="60"/>
        <v/>
      </c>
      <c r="M1335" s="67" t="str">
        <f t="shared" si="62"/>
        <v/>
      </c>
      <c r="N1335" s="67" t="str">
        <f t="shared" si="61"/>
        <v/>
      </c>
    </row>
    <row r="1336" spans="2:14">
      <c r="B1336" s="134"/>
      <c r="C1336" s="134"/>
      <c r="D1336" s="134"/>
      <c r="E1336" s="134"/>
      <c r="F1336" s="135"/>
      <c r="G1336" s="143"/>
      <c r="L1336" s="67" t="str">
        <f t="shared" si="60"/>
        <v/>
      </c>
      <c r="M1336" s="67" t="str">
        <f t="shared" si="62"/>
        <v/>
      </c>
      <c r="N1336" s="67" t="str">
        <f t="shared" si="61"/>
        <v/>
      </c>
    </row>
    <row r="1337" spans="2:14">
      <c r="B1337" s="134"/>
      <c r="C1337" s="134"/>
      <c r="D1337" s="134"/>
      <c r="E1337" s="134"/>
      <c r="F1337" s="135"/>
      <c r="G1337" s="143"/>
      <c r="L1337" s="67" t="str">
        <f t="shared" si="60"/>
        <v/>
      </c>
      <c r="M1337" s="67" t="str">
        <f t="shared" si="62"/>
        <v/>
      </c>
      <c r="N1337" s="67" t="str">
        <f t="shared" si="61"/>
        <v/>
      </c>
    </row>
    <row r="1338" spans="2:14">
      <c r="B1338" s="134"/>
      <c r="C1338" s="134"/>
      <c r="D1338" s="134"/>
      <c r="E1338" s="134"/>
      <c r="F1338" s="135"/>
      <c r="G1338" s="143"/>
      <c r="L1338" s="67" t="str">
        <f t="shared" si="60"/>
        <v/>
      </c>
      <c r="M1338" s="67" t="str">
        <f t="shared" si="62"/>
        <v/>
      </c>
      <c r="N1338" s="67" t="str">
        <f t="shared" si="61"/>
        <v/>
      </c>
    </row>
    <row r="1339" spans="2:14">
      <c r="B1339" s="134"/>
      <c r="C1339" s="134"/>
      <c r="D1339" s="134"/>
      <c r="E1339" s="134"/>
      <c r="F1339" s="135"/>
      <c r="G1339" s="143"/>
      <c r="L1339" s="67" t="str">
        <f t="shared" si="60"/>
        <v/>
      </c>
      <c r="M1339" s="67" t="str">
        <f t="shared" si="62"/>
        <v/>
      </c>
      <c r="N1339" s="67" t="str">
        <f t="shared" si="61"/>
        <v/>
      </c>
    </row>
    <row r="1340" spans="2:14">
      <c r="B1340" s="134"/>
      <c r="C1340" s="134"/>
      <c r="D1340" s="134"/>
      <c r="E1340" s="134"/>
      <c r="F1340" s="135"/>
      <c r="G1340" s="143"/>
      <c r="L1340" s="67" t="str">
        <f t="shared" si="60"/>
        <v/>
      </c>
      <c r="M1340" s="67" t="str">
        <f t="shared" si="62"/>
        <v/>
      </c>
      <c r="N1340" s="67" t="str">
        <f t="shared" si="61"/>
        <v/>
      </c>
    </row>
    <row r="1341" spans="2:14">
      <c r="B1341" s="134"/>
      <c r="C1341" s="134"/>
      <c r="D1341" s="134"/>
      <c r="E1341" s="134"/>
      <c r="F1341" s="135"/>
      <c r="G1341" s="143"/>
      <c r="L1341" s="67" t="str">
        <f t="shared" si="60"/>
        <v/>
      </c>
      <c r="M1341" s="67" t="str">
        <f t="shared" si="62"/>
        <v/>
      </c>
      <c r="N1341" s="67" t="str">
        <f t="shared" si="61"/>
        <v/>
      </c>
    </row>
    <row r="1342" spans="2:14">
      <c r="B1342" s="134"/>
      <c r="C1342" s="134"/>
      <c r="D1342" s="134"/>
      <c r="E1342" s="134"/>
      <c r="F1342" s="135"/>
      <c r="G1342" s="143"/>
      <c r="L1342" s="67" t="str">
        <f t="shared" si="60"/>
        <v/>
      </c>
      <c r="M1342" s="67" t="str">
        <f t="shared" si="62"/>
        <v/>
      </c>
      <c r="N1342" s="67" t="str">
        <f t="shared" si="61"/>
        <v/>
      </c>
    </row>
    <row r="1343" spans="2:14">
      <c r="B1343" s="134"/>
      <c r="C1343" s="134"/>
      <c r="D1343" s="134"/>
      <c r="E1343" s="134"/>
      <c r="F1343" s="135"/>
      <c r="G1343" s="143"/>
      <c r="L1343" s="67" t="str">
        <f t="shared" si="60"/>
        <v/>
      </c>
      <c r="M1343" s="67" t="str">
        <f t="shared" si="62"/>
        <v/>
      </c>
      <c r="N1343" s="67" t="str">
        <f t="shared" si="61"/>
        <v/>
      </c>
    </row>
    <row r="1344" spans="2:14">
      <c r="B1344" s="134"/>
      <c r="C1344" s="134"/>
      <c r="D1344" s="134"/>
      <c r="E1344" s="134"/>
      <c r="F1344" s="135"/>
      <c r="G1344" s="143"/>
      <c r="L1344" s="67" t="str">
        <f t="shared" si="60"/>
        <v/>
      </c>
      <c r="M1344" s="67" t="str">
        <f t="shared" si="62"/>
        <v/>
      </c>
      <c r="N1344" s="67" t="str">
        <f t="shared" si="61"/>
        <v/>
      </c>
    </row>
    <row r="1345" spans="2:14">
      <c r="B1345" s="134"/>
      <c r="C1345" s="134"/>
      <c r="D1345" s="134"/>
      <c r="E1345" s="134"/>
      <c r="F1345" s="135"/>
      <c r="G1345" s="143"/>
      <c r="L1345" s="67" t="str">
        <f t="shared" si="60"/>
        <v/>
      </c>
      <c r="M1345" s="67" t="str">
        <f t="shared" si="62"/>
        <v/>
      </c>
      <c r="N1345" s="67" t="str">
        <f t="shared" si="61"/>
        <v/>
      </c>
    </row>
    <row r="1346" spans="2:14">
      <c r="B1346" s="134"/>
      <c r="C1346" s="134"/>
      <c r="D1346" s="134"/>
      <c r="E1346" s="134"/>
      <c r="F1346" s="135"/>
      <c r="G1346" s="143"/>
      <c r="L1346" s="67" t="str">
        <f t="shared" si="60"/>
        <v/>
      </c>
      <c r="M1346" s="67" t="str">
        <f t="shared" si="62"/>
        <v/>
      </c>
      <c r="N1346" s="67" t="str">
        <f t="shared" si="61"/>
        <v/>
      </c>
    </row>
    <row r="1347" spans="2:14">
      <c r="B1347" s="134"/>
      <c r="C1347" s="134"/>
      <c r="D1347" s="134"/>
      <c r="E1347" s="134"/>
      <c r="F1347" s="135"/>
      <c r="G1347" s="143"/>
      <c r="L1347" s="67" t="str">
        <f t="shared" ref="L1347:L1386" si="63">IF(E1347="","",EXP(-EXP(-(E1347-J$11)/J$10)))</f>
        <v/>
      </c>
      <c r="M1347" s="67" t="str">
        <f t="shared" si="62"/>
        <v/>
      </c>
      <c r="N1347" s="67" t="str">
        <f t="shared" ref="N1347:N1388" si="64">IF(L1347="","",POWER(F1347-M1347,2) / M1347)</f>
        <v/>
      </c>
    </row>
    <row r="1348" spans="2:14">
      <c r="B1348" s="134"/>
      <c r="C1348" s="134"/>
      <c r="D1348" s="134"/>
      <c r="E1348" s="134"/>
      <c r="F1348" s="135"/>
      <c r="G1348" s="143"/>
      <c r="L1348" s="67" t="str">
        <f t="shared" si="63"/>
        <v/>
      </c>
      <c r="M1348" s="67" t="str">
        <f t="shared" ref="M1348:M1411" si="65">IF(L1348="","",(L1348-L1347)*J$3)</f>
        <v/>
      </c>
      <c r="N1348" s="67" t="str">
        <f t="shared" si="64"/>
        <v/>
      </c>
    </row>
    <row r="1349" spans="2:14">
      <c r="B1349" s="134"/>
      <c r="C1349" s="134"/>
      <c r="D1349" s="134"/>
      <c r="E1349" s="134"/>
      <c r="F1349" s="135"/>
      <c r="G1349" s="143"/>
      <c r="L1349" s="67" t="str">
        <f t="shared" si="63"/>
        <v/>
      </c>
      <c r="M1349" s="67" t="str">
        <f t="shared" si="65"/>
        <v/>
      </c>
      <c r="N1349" s="67" t="str">
        <f t="shared" si="64"/>
        <v/>
      </c>
    </row>
    <row r="1350" spans="2:14">
      <c r="B1350" s="134"/>
      <c r="C1350" s="134"/>
      <c r="D1350" s="134"/>
      <c r="E1350" s="134"/>
      <c r="F1350" s="135"/>
      <c r="G1350" s="143"/>
      <c r="L1350" s="67" t="str">
        <f t="shared" si="63"/>
        <v/>
      </c>
      <c r="M1350" s="67" t="str">
        <f t="shared" si="65"/>
        <v/>
      </c>
      <c r="N1350" s="67" t="str">
        <f t="shared" si="64"/>
        <v/>
      </c>
    </row>
    <row r="1351" spans="2:14">
      <c r="B1351" s="134"/>
      <c r="C1351" s="134"/>
      <c r="D1351" s="134"/>
      <c r="E1351" s="134"/>
      <c r="F1351" s="135"/>
      <c r="G1351" s="143"/>
      <c r="L1351" s="67" t="str">
        <f t="shared" si="63"/>
        <v/>
      </c>
      <c r="M1351" s="67" t="str">
        <f t="shared" si="65"/>
        <v/>
      </c>
      <c r="N1351" s="67" t="str">
        <f t="shared" si="64"/>
        <v/>
      </c>
    </row>
    <row r="1352" spans="2:14">
      <c r="B1352" s="134"/>
      <c r="C1352" s="134"/>
      <c r="D1352" s="134"/>
      <c r="E1352" s="134"/>
      <c r="F1352" s="135"/>
      <c r="G1352" s="143"/>
      <c r="L1352" s="67" t="str">
        <f t="shared" si="63"/>
        <v/>
      </c>
      <c r="M1352" s="67" t="str">
        <f t="shared" si="65"/>
        <v/>
      </c>
      <c r="N1352" s="67" t="str">
        <f t="shared" si="64"/>
        <v/>
      </c>
    </row>
    <row r="1353" spans="2:14">
      <c r="B1353" s="134"/>
      <c r="C1353" s="134"/>
      <c r="D1353" s="134"/>
      <c r="E1353" s="134"/>
      <c r="F1353" s="135"/>
      <c r="G1353" s="143"/>
      <c r="L1353" s="67" t="str">
        <f t="shared" si="63"/>
        <v/>
      </c>
      <c r="M1353" s="67" t="str">
        <f t="shared" si="65"/>
        <v/>
      </c>
      <c r="N1353" s="67" t="str">
        <f t="shared" si="64"/>
        <v/>
      </c>
    </row>
    <row r="1354" spans="2:14">
      <c r="B1354" s="134"/>
      <c r="C1354" s="134"/>
      <c r="D1354" s="134"/>
      <c r="E1354" s="134"/>
      <c r="F1354" s="135"/>
      <c r="G1354" s="143"/>
      <c r="L1354" s="67" t="str">
        <f t="shared" si="63"/>
        <v/>
      </c>
      <c r="M1354" s="67" t="str">
        <f t="shared" si="65"/>
        <v/>
      </c>
      <c r="N1354" s="67" t="str">
        <f t="shared" si="64"/>
        <v/>
      </c>
    </row>
    <row r="1355" spans="2:14">
      <c r="B1355" s="134"/>
      <c r="C1355" s="134"/>
      <c r="D1355" s="134"/>
      <c r="E1355" s="134"/>
      <c r="F1355" s="135"/>
      <c r="G1355" s="143"/>
      <c r="L1355" s="67" t="str">
        <f t="shared" si="63"/>
        <v/>
      </c>
      <c r="M1355" s="67" t="str">
        <f t="shared" si="65"/>
        <v/>
      </c>
      <c r="N1355" s="67" t="str">
        <f t="shared" si="64"/>
        <v/>
      </c>
    </row>
    <row r="1356" spans="2:14">
      <c r="B1356" s="134"/>
      <c r="C1356" s="134"/>
      <c r="D1356" s="134"/>
      <c r="E1356" s="134"/>
      <c r="F1356" s="135"/>
      <c r="G1356" s="143"/>
      <c r="L1356" s="67" t="str">
        <f t="shared" si="63"/>
        <v/>
      </c>
      <c r="M1356" s="67" t="str">
        <f t="shared" si="65"/>
        <v/>
      </c>
      <c r="N1356" s="67" t="str">
        <f t="shared" si="64"/>
        <v/>
      </c>
    </row>
    <row r="1357" spans="2:14">
      <c r="B1357" s="134"/>
      <c r="C1357" s="134"/>
      <c r="D1357" s="134"/>
      <c r="E1357" s="134"/>
      <c r="F1357" s="135"/>
      <c r="G1357" s="143"/>
      <c r="L1357" s="67" t="str">
        <f t="shared" si="63"/>
        <v/>
      </c>
      <c r="M1357" s="67" t="str">
        <f t="shared" si="65"/>
        <v/>
      </c>
      <c r="N1357" s="67" t="str">
        <f t="shared" si="64"/>
        <v/>
      </c>
    </row>
    <row r="1358" spans="2:14">
      <c r="B1358" s="134"/>
      <c r="C1358" s="134"/>
      <c r="D1358" s="134"/>
      <c r="E1358" s="134"/>
      <c r="F1358" s="135"/>
      <c r="G1358" s="143"/>
      <c r="L1358" s="67" t="str">
        <f t="shared" si="63"/>
        <v/>
      </c>
      <c r="M1358" s="67" t="str">
        <f t="shared" si="65"/>
        <v/>
      </c>
      <c r="N1358" s="67" t="str">
        <f t="shared" si="64"/>
        <v/>
      </c>
    </row>
    <row r="1359" spans="2:14">
      <c r="B1359" s="134"/>
      <c r="C1359" s="134"/>
      <c r="D1359" s="134"/>
      <c r="E1359" s="134"/>
      <c r="F1359" s="135"/>
      <c r="G1359" s="143"/>
      <c r="L1359" s="67" t="str">
        <f t="shared" si="63"/>
        <v/>
      </c>
      <c r="M1359" s="67" t="str">
        <f t="shared" si="65"/>
        <v/>
      </c>
      <c r="N1359" s="67" t="str">
        <f t="shared" si="64"/>
        <v/>
      </c>
    </row>
    <row r="1360" spans="2:14">
      <c r="B1360" s="134"/>
      <c r="C1360" s="134"/>
      <c r="D1360" s="134"/>
      <c r="E1360" s="134"/>
      <c r="F1360" s="135"/>
      <c r="G1360" s="143"/>
      <c r="L1360" s="67" t="str">
        <f t="shared" si="63"/>
        <v/>
      </c>
      <c r="M1360" s="67" t="str">
        <f t="shared" si="65"/>
        <v/>
      </c>
      <c r="N1360" s="67" t="str">
        <f t="shared" si="64"/>
        <v/>
      </c>
    </row>
    <row r="1361" spans="2:14">
      <c r="B1361" s="134"/>
      <c r="C1361" s="134"/>
      <c r="D1361" s="134"/>
      <c r="E1361" s="134"/>
      <c r="F1361" s="135"/>
      <c r="G1361" s="143"/>
      <c r="L1361" s="67" t="str">
        <f t="shared" si="63"/>
        <v/>
      </c>
      <c r="M1361" s="67" t="str">
        <f t="shared" si="65"/>
        <v/>
      </c>
      <c r="N1361" s="67" t="str">
        <f t="shared" si="64"/>
        <v/>
      </c>
    </row>
    <row r="1362" spans="2:14">
      <c r="B1362" s="134"/>
      <c r="C1362" s="134"/>
      <c r="D1362" s="134"/>
      <c r="E1362" s="134"/>
      <c r="F1362" s="135"/>
      <c r="G1362" s="143"/>
      <c r="L1362" s="67" t="str">
        <f t="shared" si="63"/>
        <v/>
      </c>
      <c r="M1362" s="67" t="str">
        <f t="shared" si="65"/>
        <v/>
      </c>
      <c r="N1362" s="67" t="str">
        <f t="shared" si="64"/>
        <v/>
      </c>
    </row>
    <row r="1363" spans="2:14">
      <c r="B1363" s="134"/>
      <c r="C1363" s="134"/>
      <c r="D1363" s="134"/>
      <c r="E1363" s="134"/>
      <c r="F1363" s="135"/>
      <c r="G1363" s="143"/>
      <c r="L1363" s="67" t="str">
        <f t="shared" si="63"/>
        <v/>
      </c>
      <c r="M1363" s="67" t="str">
        <f t="shared" si="65"/>
        <v/>
      </c>
      <c r="N1363" s="67" t="str">
        <f t="shared" si="64"/>
        <v/>
      </c>
    </row>
    <row r="1364" spans="2:14">
      <c r="B1364" s="134"/>
      <c r="C1364" s="134"/>
      <c r="D1364" s="134"/>
      <c r="E1364" s="134"/>
      <c r="F1364" s="135"/>
      <c r="G1364" s="143"/>
      <c r="L1364" s="67" t="str">
        <f t="shared" si="63"/>
        <v/>
      </c>
      <c r="M1364" s="67" t="str">
        <f t="shared" si="65"/>
        <v/>
      </c>
      <c r="N1364" s="67" t="str">
        <f t="shared" si="64"/>
        <v/>
      </c>
    </row>
    <row r="1365" spans="2:14">
      <c r="B1365" s="134"/>
      <c r="C1365" s="134"/>
      <c r="D1365" s="134"/>
      <c r="E1365" s="134"/>
      <c r="F1365" s="135"/>
      <c r="G1365" s="143"/>
      <c r="L1365" s="67" t="str">
        <f t="shared" si="63"/>
        <v/>
      </c>
      <c r="M1365" s="67" t="str">
        <f t="shared" si="65"/>
        <v/>
      </c>
      <c r="N1365" s="67" t="str">
        <f t="shared" si="64"/>
        <v/>
      </c>
    </row>
    <row r="1366" spans="2:14">
      <c r="B1366" s="134"/>
      <c r="C1366" s="134"/>
      <c r="D1366" s="134"/>
      <c r="E1366" s="134"/>
      <c r="F1366" s="135"/>
      <c r="G1366" s="143"/>
      <c r="L1366" s="67" t="str">
        <f t="shared" si="63"/>
        <v/>
      </c>
      <c r="M1366" s="67" t="str">
        <f t="shared" si="65"/>
        <v/>
      </c>
      <c r="N1366" s="67" t="str">
        <f t="shared" si="64"/>
        <v/>
      </c>
    </row>
    <row r="1367" spans="2:14">
      <c r="B1367" s="134"/>
      <c r="C1367" s="134"/>
      <c r="D1367" s="134"/>
      <c r="E1367" s="134"/>
      <c r="F1367" s="135"/>
      <c r="G1367" s="143"/>
      <c r="L1367" s="67" t="str">
        <f t="shared" si="63"/>
        <v/>
      </c>
      <c r="M1367" s="67" t="str">
        <f t="shared" si="65"/>
        <v/>
      </c>
      <c r="N1367" s="67" t="str">
        <f t="shared" si="64"/>
        <v/>
      </c>
    </row>
    <row r="1368" spans="2:14">
      <c r="B1368" s="134"/>
      <c r="C1368" s="134"/>
      <c r="D1368" s="134"/>
      <c r="E1368" s="134"/>
      <c r="F1368" s="135"/>
      <c r="G1368" s="143"/>
      <c r="L1368" s="67" t="str">
        <f t="shared" si="63"/>
        <v/>
      </c>
      <c r="M1368" s="67" t="str">
        <f t="shared" si="65"/>
        <v/>
      </c>
      <c r="N1368" s="67" t="str">
        <f t="shared" si="64"/>
        <v/>
      </c>
    </row>
    <row r="1369" spans="2:14">
      <c r="B1369" s="134"/>
      <c r="C1369" s="134"/>
      <c r="D1369" s="134"/>
      <c r="E1369" s="134"/>
      <c r="F1369" s="135"/>
      <c r="G1369" s="143"/>
      <c r="L1369" s="67" t="str">
        <f t="shared" si="63"/>
        <v/>
      </c>
      <c r="M1369" s="67" t="str">
        <f t="shared" si="65"/>
        <v/>
      </c>
      <c r="N1369" s="67" t="str">
        <f t="shared" si="64"/>
        <v/>
      </c>
    </row>
    <row r="1370" spans="2:14">
      <c r="B1370" s="134"/>
      <c r="C1370" s="134"/>
      <c r="D1370" s="134"/>
      <c r="E1370" s="134"/>
      <c r="F1370" s="135"/>
      <c r="G1370" s="143"/>
      <c r="L1370" s="67" t="str">
        <f t="shared" si="63"/>
        <v/>
      </c>
      <c r="M1370" s="67" t="str">
        <f t="shared" si="65"/>
        <v/>
      </c>
      <c r="N1370" s="67" t="str">
        <f t="shared" si="64"/>
        <v/>
      </c>
    </row>
    <row r="1371" spans="2:14">
      <c r="B1371" s="134"/>
      <c r="C1371" s="134"/>
      <c r="D1371" s="134"/>
      <c r="E1371" s="134"/>
      <c r="F1371" s="135"/>
      <c r="G1371" s="143"/>
      <c r="L1371" s="67" t="str">
        <f t="shared" si="63"/>
        <v/>
      </c>
      <c r="M1371" s="67" t="str">
        <f t="shared" si="65"/>
        <v/>
      </c>
      <c r="N1371" s="67" t="str">
        <f t="shared" si="64"/>
        <v/>
      </c>
    </row>
    <row r="1372" spans="2:14">
      <c r="B1372" s="134"/>
      <c r="C1372" s="134"/>
      <c r="D1372" s="134"/>
      <c r="E1372" s="134"/>
      <c r="F1372" s="135"/>
      <c r="G1372" s="143"/>
      <c r="L1372" s="67" t="str">
        <f t="shared" si="63"/>
        <v/>
      </c>
      <c r="M1372" s="67" t="str">
        <f t="shared" si="65"/>
        <v/>
      </c>
      <c r="N1372" s="67" t="str">
        <f t="shared" si="64"/>
        <v/>
      </c>
    </row>
    <row r="1373" spans="2:14">
      <c r="B1373" s="134"/>
      <c r="C1373" s="134"/>
      <c r="D1373" s="134"/>
      <c r="E1373" s="134"/>
      <c r="F1373" s="135"/>
      <c r="G1373" s="143"/>
      <c r="L1373" s="67" t="str">
        <f t="shared" si="63"/>
        <v/>
      </c>
      <c r="M1373" s="67" t="str">
        <f t="shared" si="65"/>
        <v/>
      </c>
      <c r="N1373" s="67" t="str">
        <f t="shared" si="64"/>
        <v/>
      </c>
    </row>
    <row r="1374" spans="2:14">
      <c r="B1374" s="134"/>
      <c r="C1374" s="134"/>
      <c r="D1374" s="134"/>
      <c r="E1374" s="134"/>
      <c r="F1374" s="135"/>
      <c r="G1374" s="143"/>
      <c r="L1374" s="67" t="str">
        <f t="shared" si="63"/>
        <v/>
      </c>
      <c r="M1374" s="67" t="str">
        <f t="shared" si="65"/>
        <v/>
      </c>
      <c r="N1374" s="67" t="str">
        <f t="shared" si="64"/>
        <v/>
      </c>
    </row>
    <row r="1375" spans="2:14">
      <c r="B1375" s="134"/>
      <c r="C1375" s="134"/>
      <c r="D1375" s="134"/>
      <c r="E1375" s="134"/>
      <c r="F1375" s="135"/>
      <c r="G1375" s="143"/>
      <c r="L1375" s="67" t="str">
        <f t="shared" si="63"/>
        <v/>
      </c>
      <c r="M1375" s="67" t="str">
        <f t="shared" si="65"/>
        <v/>
      </c>
      <c r="N1375" s="67" t="str">
        <f t="shared" si="64"/>
        <v/>
      </c>
    </row>
    <row r="1376" spans="2:14">
      <c r="B1376" s="134"/>
      <c r="C1376" s="134"/>
      <c r="D1376" s="134"/>
      <c r="E1376" s="134"/>
      <c r="F1376" s="135"/>
      <c r="G1376" s="143"/>
      <c r="L1376" s="67" t="str">
        <f t="shared" si="63"/>
        <v/>
      </c>
      <c r="M1376" s="67" t="str">
        <f t="shared" si="65"/>
        <v/>
      </c>
      <c r="N1376" s="67" t="str">
        <f t="shared" si="64"/>
        <v/>
      </c>
    </row>
    <row r="1377" spans="2:14">
      <c r="B1377" s="134"/>
      <c r="C1377" s="134"/>
      <c r="D1377" s="134"/>
      <c r="E1377" s="134"/>
      <c r="F1377" s="135"/>
      <c r="G1377" s="143"/>
      <c r="L1377" s="67" t="str">
        <f t="shared" si="63"/>
        <v/>
      </c>
      <c r="M1377" s="67" t="str">
        <f t="shared" si="65"/>
        <v/>
      </c>
      <c r="N1377" s="67" t="str">
        <f t="shared" si="64"/>
        <v/>
      </c>
    </row>
    <row r="1378" spans="2:14">
      <c r="B1378" s="134"/>
      <c r="C1378" s="134"/>
      <c r="D1378" s="134"/>
      <c r="E1378" s="134"/>
      <c r="F1378" s="135"/>
      <c r="G1378" s="143"/>
      <c r="L1378" s="67" t="str">
        <f t="shared" si="63"/>
        <v/>
      </c>
      <c r="M1378" s="67" t="str">
        <f t="shared" si="65"/>
        <v/>
      </c>
      <c r="N1378" s="67" t="str">
        <f t="shared" si="64"/>
        <v/>
      </c>
    </row>
    <row r="1379" spans="2:14">
      <c r="B1379" s="134"/>
      <c r="C1379" s="134"/>
      <c r="D1379" s="134"/>
      <c r="E1379" s="134"/>
      <c r="F1379" s="135"/>
      <c r="G1379" s="143"/>
      <c r="L1379" s="67" t="str">
        <f t="shared" si="63"/>
        <v/>
      </c>
      <c r="M1379" s="67" t="str">
        <f t="shared" si="65"/>
        <v/>
      </c>
      <c r="N1379" s="67" t="str">
        <f t="shared" si="64"/>
        <v/>
      </c>
    </row>
    <row r="1380" spans="2:14">
      <c r="B1380" s="134"/>
      <c r="C1380" s="134"/>
      <c r="D1380" s="134"/>
      <c r="E1380" s="134"/>
      <c r="F1380" s="135"/>
      <c r="G1380" s="143"/>
      <c r="L1380" s="67" t="str">
        <f t="shared" si="63"/>
        <v/>
      </c>
      <c r="M1380" s="67" t="str">
        <f t="shared" si="65"/>
        <v/>
      </c>
      <c r="N1380" s="67" t="str">
        <f t="shared" si="64"/>
        <v/>
      </c>
    </row>
    <row r="1381" spans="2:14">
      <c r="B1381" s="134"/>
      <c r="C1381" s="134"/>
      <c r="D1381" s="134"/>
      <c r="E1381" s="134"/>
      <c r="F1381" s="135"/>
      <c r="G1381" s="143"/>
      <c r="L1381" s="67" t="str">
        <f t="shared" si="63"/>
        <v/>
      </c>
      <c r="M1381" s="67" t="str">
        <f t="shared" si="65"/>
        <v/>
      </c>
      <c r="N1381" s="67" t="str">
        <f t="shared" si="64"/>
        <v/>
      </c>
    </row>
    <row r="1382" spans="2:14">
      <c r="B1382" s="134"/>
      <c r="C1382" s="134"/>
      <c r="D1382" s="134"/>
      <c r="E1382" s="134"/>
      <c r="F1382" s="135"/>
      <c r="G1382" s="143"/>
      <c r="L1382" s="67" t="str">
        <f t="shared" si="63"/>
        <v/>
      </c>
      <c r="M1382" s="67" t="str">
        <f t="shared" si="65"/>
        <v/>
      </c>
      <c r="N1382" s="67" t="str">
        <f t="shared" si="64"/>
        <v/>
      </c>
    </row>
    <row r="1383" spans="2:14">
      <c r="B1383" s="134"/>
      <c r="C1383" s="134"/>
      <c r="D1383" s="134"/>
      <c r="E1383" s="134"/>
      <c r="F1383" s="135"/>
      <c r="G1383" s="143"/>
      <c r="L1383" s="67" t="str">
        <f t="shared" si="63"/>
        <v/>
      </c>
      <c r="M1383" s="67" t="str">
        <f t="shared" si="65"/>
        <v/>
      </c>
      <c r="N1383" s="67" t="str">
        <f t="shared" si="64"/>
        <v/>
      </c>
    </row>
    <row r="1384" spans="2:14">
      <c r="B1384" s="134"/>
      <c r="C1384" s="134"/>
      <c r="D1384" s="134"/>
      <c r="E1384" s="134"/>
      <c r="F1384" s="135"/>
      <c r="G1384" s="143"/>
      <c r="L1384" s="67" t="str">
        <f t="shared" si="63"/>
        <v/>
      </c>
      <c r="M1384" s="67" t="str">
        <f t="shared" si="65"/>
        <v/>
      </c>
      <c r="N1384" s="67" t="str">
        <f t="shared" si="64"/>
        <v/>
      </c>
    </row>
    <row r="1385" spans="2:14">
      <c r="B1385" s="134"/>
      <c r="C1385" s="134"/>
      <c r="D1385" s="134"/>
      <c r="E1385" s="134"/>
      <c r="F1385" s="135"/>
      <c r="G1385" s="143"/>
      <c r="L1385" s="67" t="str">
        <f t="shared" si="63"/>
        <v/>
      </c>
      <c r="M1385" s="67" t="str">
        <f t="shared" si="65"/>
        <v/>
      </c>
      <c r="N1385" s="67" t="str">
        <f t="shared" si="64"/>
        <v/>
      </c>
    </row>
    <row r="1386" spans="2:14">
      <c r="B1386" s="134"/>
      <c r="C1386" s="134"/>
      <c r="D1386" s="134"/>
      <c r="E1386" s="134"/>
      <c r="F1386" s="135"/>
      <c r="G1386" s="143"/>
      <c r="L1386" s="67" t="str">
        <f t="shared" si="63"/>
        <v/>
      </c>
      <c r="M1386" s="67" t="str">
        <f t="shared" si="65"/>
        <v/>
      </c>
      <c r="N1386" s="67" t="str">
        <f t="shared" si="64"/>
        <v/>
      </c>
    </row>
    <row r="1387" spans="2:14">
      <c r="B1387" s="134"/>
      <c r="C1387" s="134"/>
      <c r="D1387" s="134"/>
      <c r="E1387" s="134"/>
      <c r="F1387" s="135"/>
      <c r="G1387" s="143"/>
      <c r="L1387" s="67" t="str">
        <f t="shared" ref="L1387:L1388" si="66">IF(E1387="","",NORMDIST(E1387,J$10,J$11,TRUE))</f>
        <v/>
      </c>
      <c r="M1387" s="67" t="str">
        <f t="shared" si="65"/>
        <v/>
      </c>
      <c r="N1387" s="67" t="str">
        <f t="shared" si="64"/>
        <v/>
      </c>
    </row>
    <row r="1388" spans="2:14">
      <c r="B1388" s="134"/>
      <c r="C1388" s="134"/>
      <c r="D1388" s="134"/>
      <c r="E1388" s="134"/>
      <c r="F1388" s="135"/>
      <c r="G1388" s="143"/>
      <c r="L1388" s="67" t="str">
        <f t="shared" si="66"/>
        <v/>
      </c>
      <c r="M1388" s="67" t="str">
        <f t="shared" si="65"/>
        <v/>
      </c>
      <c r="N1388" s="67" t="str">
        <f t="shared" si="64"/>
        <v/>
      </c>
    </row>
    <row r="1389" spans="2:14">
      <c r="B1389" s="134"/>
      <c r="C1389" s="134"/>
      <c r="D1389" s="134"/>
      <c r="E1389" s="134"/>
      <c r="F1389" s="135"/>
      <c r="G1389" s="143"/>
      <c r="M1389" s="67" t="str">
        <f t="shared" si="65"/>
        <v/>
      </c>
    </row>
    <row r="1390" spans="2:14">
      <c r="B1390" s="134"/>
      <c r="C1390" s="134"/>
      <c r="D1390" s="134"/>
      <c r="E1390" s="134"/>
      <c r="F1390" s="135"/>
      <c r="G1390" s="143"/>
      <c r="M1390" s="67" t="str">
        <f t="shared" si="65"/>
        <v/>
      </c>
    </row>
    <row r="1391" spans="2:14">
      <c r="B1391" s="134"/>
      <c r="C1391" s="134"/>
      <c r="D1391" s="134"/>
      <c r="E1391" s="134"/>
      <c r="F1391" s="135"/>
      <c r="G1391" s="143"/>
      <c r="M1391" s="67" t="str">
        <f t="shared" si="65"/>
        <v/>
      </c>
    </row>
    <row r="1392" spans="2:14">
      <c r="B1392" s="134"/>
      <c r="C1392" s="134"/>
      <c r="D1392" s="134"/>
      <c r="E1392" s="134"/>
      <c r="F1392" s="135"/>
      <c r="G1392" s="143"/>
      <c r="M1392" s="67" t="str">
        <f t="shared" si="65"/>
        <v/>
      </c>
    </row>
    <row r="1393" spans="2:13">
      <c r="B1393" s="134"/>
      <c r="C1393" s="134"/>
      <c r="D1393" s="134"/>
      <c r="E1393" s="134"/>
      <c r="F1393" s="135"/>
      <c r="G1393" s="143"/>
      <c r="M1393" s="67" t="str">
        <f t="shared" si="65"/>
        <v/>
      </c>
    </row>
    <row r="1394" spans="2:13">
      <c r="B1394" s="134"/>
      <c r="C1394" s="134"/>
      <c r="D1394" s="134"/>
      <c r="E1394" s="134"/>
      <c r="F1394" s="135"/>
      <c r="G1394" s="143"/>
      <c r="M1394" s="67" t="str">
        <f t="shared" si="65"/>
        <v/>
      </c>
    </row>
    <row r="1395" spans="2:13">
      <c r="B1395" s="134"/>
      <c r="C1395" s="134"/>
      <c r="D1395" s="134"/>
      <c r="E1395" s="134"/>
      <c r="F1395" s="135"/>
      <c r="G1395" s="143"/>
      <c r="M1395" s="67" t="str">
        <f t="shared" si="65"/>
        <v/>
      </c>
    </row>
    <row r="1396" spans="2:13">
      <c r="B1396" s="134"/>
      <c r="C1396" s="134"/>
      <c r="D1396" s="134"/>
      <c r="E1396" s="134"/>
      <c r="F1396" s="135"/>
      <c r="G1396" s="143"/>
      <c r="M1396" s="67" t="str">
        <f t="shared" si="65"/>
        <v/>
      </c>
    </row>
    <row r="1397" spans="2:13">
      <c r="B1397" s="134"/>
      <c r="C1397" s="134"/>
      <c r="D1397" s="134"/>
      <c r="E1397" s="134"/>
      <c r="F1397" s="135"/>
      <c r="G1397" s="143"/>
      <c r="M1397" s="67" t="str">
        <f t="shared" si="65"/>
        <v/>
      </c>
    </row>
    <row r="1398" spans="2:13">
      <c r="B1398" s="134"/>
      <c r="C1398" s="134"/>
      <c r="D1398" s="134"/>
      <c r="E1398" s="134"/>
      <c r="F1398" s="135"/>
      <c r="G1398" s="143"/>
      <c r="M1398" s="67" t="str">
        <f t="shared" si="65"/>
        <v/>
      </c>
    </row>
    <row r="1399" spans="2:13">
      <c r="B1399" s="134"/>
      <c r="C1399" s="134"/>
      <c r="D1399" s="134"/>
      <c r="E1399" s="134"/>
      <c r="F1399" s="135"/>
      <c r="G1399" s="143"/>
      <c r="M1399" s="67" t="str">
        <f t="shared" si="65"/>
        <v/>
      </c>
    </row>
    <row r="1400" spans="2:13">
      <c r="B1400" s="134"/>
      <c r="C1400" s="134"/>
      <c r="D1400" s="134"/>
      <c r="E1400" s="134"/>
      <c r="F1400" s="135"/>
      <c r="G1400" s="143"/>
      <c r="M1400" s="67" t="str">
        <f t="shared" si="65"/>
        <v/>
      </c>
    </row>
    <row r="1401" spans="2:13">
      <c r="B1401" s="134"/>
      <c r="C1401" s="134"/>
      <c r="D1401" s="134"/>
      <c r="E1401" s="134"/>
      <c r="F1401" s="135"/>
      <c r="G1401" s="143"/>
      <c r="M1401" s="67" t="str">
        <f t="shared" si="65"/>
        <v/>
      </c>
    </row>
    <row r="1402" spans="2:13">
      <c r="B1402" s="134"/>
      <c r="C1402" s="134"/>
      <c r="D1402" s="134"/>
      <c r="E1402" s="134"/>
      <c r="F1402" s="135"/>
      <c r="G1402" s="143"/>
      <c r="M1402" s="67" t="str">
        <f t="shared" si="65"/>
        <v/>
      </c>
    </row>
    <row r="1403" spans="2:13">
      <c r="B1403" s="134"/>
      <c r="C1403" s="134"/>
      <c r="D1403" s="134"/>
      <c r="E1403" s="134"/>
      <c r="F1403" s="135"/>
      <c r="G1403" s="143"/>
      <c r="M1403" s="67" t="str">
        <f t="shared" si="65"/>
        <v/>
      </c>
    </row>
    <row r="1404" spans="2:13">
      <c r="B1404" s="134"/>
      <c r="C1404" s="134"/>
      <c r="D1404" s="134"/>
      <c r="E1404" s="134"/>
      <c r="F1404" s="135"/>
      <c r="G1404" s="143"/>
      <c r="M1404" s="67" t="str">
        <f t="shared" si="65"/>
        <v/>
      </c>
    </row>
    <row r="1405" spans="2:13">
      <c r="B1405" s="134"/>
      <c r="C1405" s="134"/>
      <c r="D1405" s="134"/>
      <c r="E1405" s="134"/>
      <c r="F1405" s="135"/>
      <c r="G1405" s="143"/>
      <c r="M1405" s="67" t="str">
        <f t="shared" si="65"/>
        <v/>
      </c>
    </row>
    <row r="1406" spans="2:13">
      <c r="B1406" s="134"/>
      <c r="C1406" s="134"/>
      <c r="D1406" s="134"/>
      <c r="E1406" s="134"/>
      <c r="F1406" s="135"/>
      <c r="G1406" s="143"/>
      <c r="M1406" s="67" t="str">
        <f t="shared" si="65"/>
        <v/>
      </c>
    </row>
    <row r="1407" spans="2:13">
      <c r="B1407" s="134"/>
      <c r="C1407" s="134"/>
      <c r="D1407" s="134"/>
      <c r="E1407" s="134"/>
      <c r="F1407" s="135"/>
      <c r="G1407" s="143"/>
      <c r="M1407" s="67" t="str">
        <f t="shared" si="65"/>
        <v/>
      </c>
    </row>
    <row r="1408" spans="2:13">
      <c r="B1408" s="134"/>
      <c r="C1408" s="134"/>
      <c r="D1408" s="134"/>
      <c r="E1408" s="134"/>
      <c r="F1408" s="135"/>
      <c r="G1408" s="143"/>
      <c r="M1408" s="67" t="str">
        <f t="shared" si="65"/>
        <v/>
      </c>
    </row>
    <row r="1409" spans="2:13">
      <c r="B1409" s="134"/>
      <c r="C1409" s="134"/>
      <c r="D1409" s="134"/>
      <c r="E1409" s="134"/>
      <c r="F1409" s="135"/>
      <c r="G1409" s="143"/>
      <c r="M1409" s="67" t="str">
        <f t="shared" si="65"/>
        <v/>
      </c>
    </row>
    <row r="1410" spans="2:13">
      <c r="B1410" s="134"/>
      <c r="C1410" s="134"/>
      <c r="D1410" s="134"/>
      <c r="E1410" s="134"/>
      <c r="F1410" s="135"/>
      <c r="G1410" s="143"/>
      <c r="M1410" s="67" t="str">
        <f t="shared" si="65"/>
        <v/>
      </c>
    </row>
    <row r="1411" spans="2:13">
      <c r="B1411" s="134"/>
      <c r="C1411" s="134"/>
      <c r="D1411" s="134"/>
      <c r="E1411" s="134"/>
      <c r="F1411" s="135"/>
      <c r="G1411" s="143"/>
      <c r="M1411" s="67" t="str">
        <f t="shared" si="65"/>
        <v/>
      </c>
    </row>
    <row r="1412" spans="2:13">
      <c r="B1412" s="134"/>
      <c r="C1412" s="134"/>
      <c r="D1412" s="134"/>
      <c r="E1412" s="134"/>
      <c r="F1412" s="135"/>
      <c r="G1412" s="143"/>
      <c r="M1412" s="67" t="str">
        <f t="shared" ref="M1412:M1475" si="67">IF(L1412="","",(L1412-L1411)*J$3)</f>
        <v/>
      </c>
    </row>
    <row r="1413" spans="2:13">
      <c r="B1413" s="134"/>
      <c r="C1413" s="134"/>
      <c r="D1413" s="134"/>
      <c r="E1413" s="134"/>
      <c r="F1413" s="135"/>
      <c r="G1413" s="143"/>
      <c r="M1413" s="67" t="str">
        <f t="shared" si="67"/>
        <v/>
      </c>
    </row>
    <row r="1414" spans="2:13">
      <c r="B1414" s="134"/>
      <c r="C1414" s="134"/>
      <c r="D1414" s="134"/>
      <c r="E1414" s="134"/>
      <c r="F1414" s="135"/>
      <c r="G1414" s="143"/>
      <c r="M1414" s="67" t="str">
        <f t="shared" si="67"/>
        <v/>
      </c>
    </row>
    <row r="1415" spans="2:13">
      <c r="B1415" s="134"/>
      <c r="C1415" s="134"/>
      <c r="D1415" s="134"/>
      <c r="E1415" s="134"/>
      <c r="F1415" s="135"/>
      <c r="G1415" s="143"/>
      <c r="M1415" s="67" t="str">
        <f t="shared" si="67"/>
        <v/>
      </c>
    </row>
    <row r="1416" spans="2:13">
      <c r="B1416" s="134"/>
      <c r="C1416" s="134"/>
      <c r="D1416" s="134"/>
      <c r="E1416" s="134"/>
      <c r="F1416" s="135"/>
      <c r="G1416" s="143"/>
      <c r="M1416" s="67" t="str">
        <f t="shared" si="67"/>
        <v/>
      </c>
    </row>
    <row r="1417" spans="2:13">
      <c r="B1417" s="134"/>
      <c r="C1417" s="134"/>
      <c r="D1417" s="134"/>
      <c r="E1417" s="134"/>
      <c r="F1417" s="135"/>
      <c r="G1417" s="143"/>
      <c r="M1417" s="67" t="str">
        <f t="shared" si="67"/>
        <v/>
      </c>
    </row>
    <row r="1418" spans="2:13">
      <c r="B1418" s="134"/>
      <c r="C1418" s="134"/>
      <c r="D1418" s="134"/>
      <c r="E1418" s="134"/>
      <c r="F1418" s="135"/>
      <c r="G1418" s="143"/>
      <c r="M1418" s="67" t="str">
        <f t="shared" si="67"/>
        <v/>
      </c>
    </row>
    <row r="1419" spans="2:13">
      <c r="B1419" s="134"/>
      <c r="C1419" s="134"/>
      <c r="D1419" s="134"/>
      <c r="E1419" s="134"/>
      <c r="F1419" s="135"/>
      <c r="G1419" s="143"/>
      <c r="M1419" s="67" t="str">
        <f t="shared" si="67"/>
        <v/>
      </c>
    </row>
    <row r="1420" spans="2:13">
      <c r="B1420" s="134"/>
      <c r="C1420" s="134"/>
      <c r="D1420" s="134"/>
      <c r="E1420" s="134"/>
      <c r="F1420" s="135"/>
      <c r="G1420" s="143"/>
      <c r="M1420" s="67" t="str">
        <f t="shared" si="67"/>
        <v/>
      </c>
    </row>
    <row r="1421" spans="2:13">
      <c r="B1421" s="134"/>
      <c r="C1421" s="134"/>
      <c r="D1421" s="134"/>
      <c r="E1421" s="134"/>
      <c r="F1421" s="135"/>
      <c r="G1421" s="143"/>
      <c r="M1421" s="67" t="str">
        <f t="shared" si="67"/>
        <v/>
      </c>
    </row>
    <row r="1422" spans="2:13">
      <c r="B1422" s="134"/>
      <c r="C1422" s="134"/>
      <c r="D1422" s="134"/>
      <c r="E1422" s="134"/>
      <c r="F1422" s="135"/>
      <c r="G1422" s="143"/>
      <c r="M1422" s="67" t="str">
        <f t="shared" si="67"/>
        <v/>
      </c>
    </row>
    <row r="1423" spans="2:13">
      <c r="B1423" s="134"/>
      <c r="C1423" s="134"/>
      <c r="D1423" s="134"/>
      <c r="E1423" s="134"/>
      <c r="F1423" s="135"/>
      <c r="G1423" s="143"/>
      <c r="M1423" s="67" t="str">
        <f t="shared" si="67"/>
        <v/>
      </c>
    </row>
    <row r="1424" spans="2:13">
      <c r="B1424" s="134"/>
      <c r="C1424" s="134"/>
      <c r="D1424" s="134"/>
      <c r="E1424" s="134"/>
      <c r="F1424" s="135"/>
      <c r="G1424" s="143"/>
      <c r="M1424" s="67" t="str">
        <f t="shared" si="67"/>
        <v/>
      </c>
    </row>
    <row r="1425" spans="2:13">
      <c r="B1425" s="134"/>
      <c r="C1425" s="134"/>
      <c r="D1425" s="134"/>
      <c r="E1425" s="134"/>
      <c r="F1425" s="135"/>
      <c r="G1425" s="143"/>
      <c r="M1425" s="67" t="str">
        <f t="shared" si="67"/>
        <v/>
      </c>
    </row>
    <row r="1426" spans="2:13">
      <c r="B1426" s="134"/>
      <c r="C1426" s="134"/>
      <c r="D1426" s="134"/>
      <c r="E1426" s="134"/>
      <c r="F1426" s="135"/>
      <c r="G1426" s="143"/>
      <c r="M1426" s="67" t="str">
        <f t="shared" si="67"/>
        <v/>
      </c>
    </row>
    <row r="1427" spans="2:13">
      <c r="B1427" s="134"/>
      <c r="C1427" s="134"/>
      <c r="D1427" s="134"/>
      <c r="E1427" s="134"/>
      <c r="F1427" s="135"/>
      <c r="G1427" s="143"/>
      <c r="M1427" s="67" t="str">
        <f t="shared" si="67"/>
        <v/>
      </c>
    </row>
    <row r="1428" spans="2:13">
      <c r="B1428" s="134"/>
      <c r="C1428" s="134"/>
      <c r="D1428" s="134"/>
      <c r="E1428" s="134"/>
      <c r="F1428" s="135"/>
      <c r="G1428" s="143"/>
      <c r="M1428" s="67" t="str">
        <f t="shared" si="67"/>
        <v/>
      </c>
    </row>
    <row r="1429" spans="2:13">
      <c r="B1429" s="134"/>
      <c r="C1429" s="134"/>
      <c r="D1429" s="134"/>
      <c r="E1429" s="134"/>
      <c r="F1429" s="135"/>
      <c r="G1429" s="143"/>
      <c r="M1429" s="67" t="str">
        <f t="shared" si="67"/>
        <v/>
      </c>
    </row>
    <row r="1430" spans="2:13">
      <c r="B1430" s="134"/>
      <c r="C1430" s="134"/>
      <c r="D1430" s="134"/>
      <c r="E1430" s="134"/>
      <c r="F1430" s="135"/>
      <c r="G1430" s="143"/>
      <c r="M1430" s="67" t="str">
        <f t="shared" si="67"/>
        <v/>
      </c>
    </row>
    <row r="1431" spans="2:13">
      <c r="B1431" s="134"/>
      <c r="C1431" s="134"/>
      <c r="D1431" s="134"/>
      <c r="E1431" s="134"/>
      <c r="F1431" s="135"/>
      <c r="G1431" s="143"/>
      <c r="M1431" s="67" t="str">
        <f t="shared" si="67"/>
        <v/>
      </c>
    </row>
    <row r="1432" spans="2:13">
      <c r="B1432" s="134"/>
      <c r="C1432" s="134"/>
      <c r="D1432" s="134"/>
      <c r="E1432" s="134"/>
      <c r="F1432" s="135"/>
      <c r="G1432" s="143"/>
      <c r="M1432" s="67" t="str">
        <f t="shared" si="67"/>
        <v/>
      </c>
    </row>
    <row r="1433" spans="2:13">
      <c r="B1433" s="134"/>
      <c r="C1433" s="134"/>
      <c r="D1433" s="134"/>
      <c r="E1433" s="134"/>
      <c r="F1433" s="135"/>
      <c r="G1433" s="143"/>
      <c r="M1433" s="67" t="str">
        <f t="shared" si="67"/>
        <v/>
      </c>
    </row>
    <row r="1434" spans="2:13">
      <c r="B1434" s="134"/>
      <c r="C1434" s="134"/>
      <c r="D1434" s="134"/>
      <c r="E1434" s="134"/>
      <c r="F1434" s="135"/>
      <c r="G1434" s="143"/>
      <c r="M1434" s="67" t="str">
        <f t="shared" si="67"/>
        <v/>
      </c>
    </row>
    <row r="1435" spans="2:13">
      <c r="B1435" s="134"/>
      <c r="C1435" s="134"/>
      <c r="D1435" s="134"/>
      <c r="E1435" s="134"/>
      <c r="F1435" s="135"/>
      <c r="G1435" s="143"/>
      <c r="M1435" s="67" t="str">
        <f t="shared" si="67"/>
        <v/>
      </c>
    </row>
    <row r="1436" spans="2:13">
      <c r="B1436" s="134"/>
      <c r="C1436" s="134"/>
      <c r="D1436" s="134"/>
      <c r="E1436" s="134"/>
      <c r="F1436" s="135"/>
      <c r="G1436" s="143"/>
      <c r="M1436" s="67" t="str">
        <f t="shared" si="67"/>
        <v/>
      </c>
    </row>
    <row r="1437" spans="2:13">
      <c r="B1437" s="134"/>
      <c r="C1437" s="134"/>
      <c r="D1437" s="134"/>
      <c r="E1437" s="134"/>
      <c r="F1437" s="135"/>
      <c r="G1437" s="143"/>
      <c r="M1437" s="67" t="str">
        <f t="shared" si="67"/>
        <v/>
      </c>
    </row>
    <row r="1438" spans="2:13">
      <c r="B1438" s="134"/>
      <c r="C1438" s="134"/>
      <c r="D1438" s="134"/>
      <c r="E1438" s="134"/>
      <c r="F1438" s="135"/>
      <c r="G1438" s="143"/>
      <c r="M1438" s="67" t="str">
        <f t="shared" si="67"/>
        <v/>
      </c>
    </row>
    <row r="1439" spans="2:13">
      <c r="B1439" s="134"/>
      <c r="C1439" s="134"/>
      <c r="D1439" s="134"/>
      <c r="E1439" s="134"/>
      <c r="F1439" s="135"/>
      <c r="G1439" s="143"/>
      <c r="M1439" s="67" t="str">
        <f t="shared" si="67"/>
        <v/>
      </c>
    </row>
    <row r="1440" spans="2:13">
      <c r="B1440" s="134"/>
      <c r="C1440" s="134"/>
      <c r="D1440" s="134"/>
      <c r="E1440" s="134"/>
      <c r="F1440" s="135"/>
      <c r="G1440" s="143"/>
      <c r="M1440" s="67" t="str">
        <f t="shared" si="67"/>
        <v/>
      </c>
    </row>
    <row r="1441" spans="2:13">
      <c r="B1441" s="134"/>
      <c r="C1441" s="134"/>
      <c r="D1441" s="134"/>
      <c r="E1441" s="134"/>
      <c r="F1441" s="135"/>
      <c r="G1441" s="143"/>
      <c r="M1441" s="67" t="str">
        <f t="shared" si="67"/>
        <v/>
      </c>
    </row>
    <row r="1442" spans="2:13">
      <c r="B1442" s="134"/>
      <c r="C1442" s="134"/>
      <c r="D1442" s="134"/>
      <c r="E1442" s="134"/>
      <c r="F1442" s="135"/>
      <c r="G1442" s="143"/>
      <c r="M1442" s="67" t="str">
        <f t="shared" si="67"/>
        <v/>
      </c>
    </row>
    <row r="1443" spans="2:13">
      <c r="B1443" s="134"/>
      <c r="C1443" s="134"/>
      <c r="D1443" s="134"/>
      <c r="E1443" s="134"/>
      <c r="F1443" s="135"/>
      <c r="G1443" s="143"/>
      <c r="M1443" s="67" t="str">
        <f t="shared" si="67"/>
        <v/>
      </c>
    </row>
    <row r="1444" spans="2:13">
      <c r="B1444" s="134"/>
      <c r="C1444" s="134"/>
      <c r="D1444" s="134"/>
      <c r="E1444" s="134"/>
      <c r="F1444" s="135"/>
      <c r="G1444" s="143"/>
      <c r="M1444" s="67" t="str">
        <f t="shared" si="67"/>
        <v/>
      </c>
    </row>
    <row r="1445" spans="2:13">
      <c r="B1445" s="134"/>
      <c r="C1445" s="134"/>
      <c r="D1445" s="134"/>
      <c r="E1445" s="134"/>
      <c r="F1445" s="135"/>
      <c r="G1445" s="143"/>
      <c r="M1445" s="67" t="str">
        <f t="shared" si="67"/>
        <v/>
      </c>
    </row>
    <row r="1446" spans="2:13">
      <c r="B1446" s="134"/>
      <c r="C1446" s="134"/>
      <c r="D1446" s="134"/>
      <c r="E1446" s="134"/>
      <c r="F1446" s="135"/>
      <c r="G1446" s="143"/>
      <c r="M1446" s="67" t="str">
        <f t="shared" si="67"/>
        <v/>
      </c>
    </row>
    <row r="1447" spans="2:13">
      <c r="B1447" s="134"/>
      <c r="C1447" s="134"/>
      <c r="D1447" s="134"/>
      <c r="E1447" s="134"/>
      <c r="F1447" s="135"/>
      <c r="G1447" s="143"/>
      <c r="M1447" s="67" t="str">
        <f t="shared" si="67"/>
        <v/>
      </c>
    </row>
    <row r="1448" spans="2:13">
      <c r="B1448" s="134"/>
      <c r="C1448" s="134"/>
      <c r="D1448" s="134"/>
      <c r="E1448" s="134"/>
      <c r="F1448" s="135"/>
      <c r="G1448" s="143"/>
      <c r="M1448" s="67" t="str">
        <f t="shared" si="67"/>
        <v/>
      </c>
    </row>
    <row r="1449" spans="2:13">
      <c r="B1449" s="134"/>
      <c r="C1449" s="134"/>
      <c r="D1449" s="134"/>
      <c r="E1449" s="134"/>
      <c r="F1449" s="135"/>
      <c r="G1449" s="143"/>
      <c r="M1449" s="67" t="str">
        <f t="shared" si="67"/>
        <v/>
      </c>
    </row>
    <row r="1450" spans="2:13">
      <c r="B1450" s="134"/>
      <c r="C1450" s="134"/>
      <c r="D1450" s="134"/>
      <c r="E1450" s="134"/>
      <c r="F1450" s="135"/>
      <c r="G1450" s="143"/>
      <c r="M1450" s="67" t="str">
        <f t="shared" si="67"/>
        <v/>
      </c>
    </row>
    <row r="1451" spans="2:13">
      <c r="B1451" s="134"/>
      <c r="C1451" s="134"/>
      <c r="D1451" s="134"/>
      <c r="E1451" s="134"/>
      <c r="F1451" s="135"/>
      <c r="G1451" s="143"/>
      <c r="M1451" s="67" t="str">
        <f t="shared" si="67"/>
        <v/>
      </c>
    </row>
    <row r="1452" spans="2:13">
      <c r="B1452" s="134"/>
      <c r="C1452" s="134"/>
      <c r="D1452" s="134"/>
      <c r="E1452" s="134"/>
      <c r="F1452" s="135"/>
      <c r="G1452" s="143"/>
      <c r="M1452" s="67" t="str">
        <f t="shared" si="67"/>
        <v/>
      </c>
    </row>
    <row r="1453" spans="2:13">
      <c r="B1453" s="134"/>
      <c r="C1453" s="134"/>
      <c r="D1453" s="134"/>
      <c r="E1453" s="134"/>
      <c r="F1453" s="135"/>
      <c r="G1453" s="143"/>
      <c r="M1453" s="67" t="str">
        <f t="shared" si="67"/>
        <v/>
      </c>
    </row>
    <row r="1454" spans="2:13">
      <c r="B1454" s="134"/>
      <c r="C1454" s="134"/>
      <c r="D1454" s="134"/>
      <c r="E1454" s="134"/>
      <c r="F1454" s="135"/>
      <c r="G1454" s="143"/>
      <c r="M1454" s="67" t="str">
        <f t="shared" si="67"/>
        <v/>
      </c>
    </row>
    <row r="1455" spans="2:13">
      <c r="B1455" s="134"/>
      <c r="C1455" s="134"/>
      <c r="D1455" s="134"/>
      <c r="E1455" s="134"/>
      <c r="F1455" s="135"/>
      <c r="G1455" s="143"/>
      <c r="M1455" s="67" t="str">
        <f t="shared" si="67"/>
        <v/>
      </c>
    </row>
    <row r="1456" spans="2:13">
      <c r="B1456" s="134"/>
      <c r="C1456" s="134"/>
      <c r="D1456" s="134"/>
      <c r="E1456" s="134"/>
      <c r="F1456" s="135"/>
      <c r="G1456" s="143"/>
      <c r="M1456" s="67" t="str">
        <f t="shared" si="67"/>
        <v/>
      </c>
    </row>
    <row r="1457" spans="2:13">
      <c r="B1457" s="134"/>
      <c r="C1457" s="134"/>
      <c r="D1457" s="134"/>
      <c r="E1457" s="134"/>
      <c r="F1457" s="135"/>
      <c r="G1457" s="143"/>
      <c r="M1457" s="67" t="str">
        <f t="shared" si="67"/>
        <v/>
      </c>
    </row>
    <row r="1458" spans="2:13">
      <c r="B1458" s="134"/>
      <c r="C1458" s="134"/>
      <c r="D1458" s="134"/>
      <c r="E1458" s="134"/>
      <c r="F1458" s="135"/>
      <c r="G1458" s="143"/>
      <c r="M1458" s="67" t="str">
        <f t="shared" si="67"/>
        <v/>
      </c>
    </row>
    <row r="1459" spans="2:13">
      <c r="B1459" s="134"/>
      <c r="C1459" s="134"/>
      <c r="D1459" s="134"/>
      <c r="E1459" s="134"/>
      <c r="F1459" s="135"/>
      <c r="G1459" s="143"/>
      <c r="M1459" s="67" t="str">
        <f t="shared" si="67"/>
        <v/>
      </c>
    </row>
    <row r="1460" spans="2:13">
      <c r="B1460" s="134"/>
      <c r="C1460" s="134"/>
      <c r="D1460" s="134"/>
      <c r="E1460" s="134"/>
      <c r="F1460" s="135"/>
      <c r="G1460" s="143"/>
      <c r="M1460" s="67" t="str">
        <f t="shared" si="67"/>
        <v/>
      </c>
    </row>
    <row r="1461" spans="2:13">
      <c r="B1461" s="134"/>
      <c r="C1461" s="134"/>
      <c r="D1461" s="134"/>
      <c r="E1461" s="134"/>
      <c r="F1461" s="135"/>
      <c r="G1461" s="143"/>
      <c r="M1461" s="67" t="str">
        <f t="shared" si="67"/>
        <v/>
      </c>
    </row>
    <row r="1462" spans="2:13">
      <c r="B1462" s="134"/>
      <c r="C1462" s="134"/>
      <c r="D1462" s="134"/>
      <c r="E1462" s="134"/>
      <c r="F1462" s="135"/>
      <c r="G1462" s="143"/>
      <c r="M1462" s="67" t="str">
        <f t="shared" si="67"/>
        <v/>
      </c>
    </row>
    <row r="1463" spans="2:13">
      <c r="B1463" s="134"/>
      <c r="C1463" s="134"/>
      <c r="D1463" s="134"/>
      <c r="E1463" s="134"/>
      <c r="F1463" s="135"/>
      <c r="G1463" s="143"/>
      <c r="M1463" s="67" t="str">
        <f t="shared" si="67"/>
        <v/>
      </c>
    </row>
    <row r="1464" spans="2:13">
      <c r="B1464" s="134"/>
      <c r="C1464" s="134"/>
      <c r="D1464" s="134"/>
      <c r="E1464" s="134"/>
      <c r="F1464" s="135"/>
      <c r="G1464" s="143"/>
      <c r="M1464" s="67" t="str">
        <f t="shared" si="67"/>
        <v/>
      </c>
    </row>
    <row r="1465" spans="2:13">
      <c r="B1465" s="134"/>
      <c r="C1465" s="134"/>
      <c r="D1465" s="134"/>
      <c r="E1465" s="134"/>
      <c r="F1465" s="135"/>
      <c r="G1465" s="143"/>
      <c r="M1465" s="67" t="str">
        <f t="shared" si="67"/>
        <v/>
      </c>
    </row>
    <row r="1466" spans="2:13">
      <c r="B1466" s="134"/>
      <c r="C1466" s="134"/>
      <c r="D1466" s="134"/>
      <c r="E1466" s="134"/>
      <c r="F1466" s="135"/>
      <c r="G1466" s="143"/>
      <c r="M1466" s="67" t="str">
        <f t="shared" si="67"/>
        <v/>
      </c>
    </row>
    <row r="1467" spans="2:13">
      <c r="B1467" s="134"/>
      <c r="C1467" s="134"/>
      <c r="D1467" s="134"/>
      <c r="E1467" s="134"/>
      <c r="F1467" s="135"/>
      <c r="G1467" s="143"/>
      <c r="M1467" s="67" t="str">
        <f t="shared" si="67"/>
        <v/>
      </c>
    </row>
    <row r="1468" spans="2:13">
      <c r="B1468" s="134"/>
      <c r="C1468" s="134"/>
      <c r="D1468" s="134"/>
      <c r="E1468" s="134"/>
      <c r="F1468" s="135"/>
      <c r="G1468" s="143"/>
      <c r="M1468" s="67" t="str">
        <f t="shared" si="67"/>
        <v/>
      </c>
    </row>
    <row r="1469" spans="2:13">
      <c r="B1469" s="134"/>
      <c r="C1469" s="134"/>
      <c r="D1469" s="134"/>
      <c r="E1469" s="134"/>
      <c r="F1469" s="135"/>
      <c r="G1469" s="143"/>
      <c r="M1469" s="67" t="str">
        <f t="shared" si="67"/>
        <v/>
      </c>
    </row>
    <row r="1470" spans="2:13">
      <c r="B1470" s="134"/>
      <c r="C1470" s="134"/>
      <c r="D1470" s="134"/>
      <c r="E1470" s="134"/>
      <c r="F1470" s="135"/>
      <c r="G1470" s="143"/>
      <c r="M1470" s="67" t="str">
        <f t="shared" si="67"/>
        <v/>
      </c>
    </row>
    <row r="1471" spans="2:13">
      <c r="B1471" s="134"/>
      <c r="C1471" s="134"/>
      <c r="D1471" s="134"/>
      <c r="E1471" s="134"/>
      <c r="F1471" s="135"/>
      <c r="G1471" s="143"/>
      <c r="M1471" s="67" t="str">
        <f t="shared" si="67"/>
        <v/>
      </c>
    </row>
    <row r="1472" spans="2:13">
      <c r="B1472" s="134"/>
      <c r="C1472" s="134"/>
      <c r="D1472" s="134"/>
      <c r="E1472" s="134"/>
      <c r="F1472" s="135"/>
      <c r="G1472" s="143"/>
      <c r="M1472" s="67" t="str">
        <f t="shared" si="67"/>
        <v/>
      </c>
    </row>
    <row r="1473" spans="2:13">
      <c r="B1473" s="134"/>
      <c r="C1473" s="134"/>
      <c r="D1473" s="134"/>
      <c r="E1473" s="134"/>
      <c r="F1473" s="135"/>
      <c r="G1473" s="143"/>
      <c r="M1473" s="67" t="str">
        <f t="shared" si="67"/>
        <v/>
      </c>
    </row>
    <row r="1474" spans="2:13">
      <c r="B1474" s="134"/>
      <c r="C1474" s="134"/>
      <c r="D1474" s="134"/>
      <c r="E1474" s="134"/>
      <c r="F1474" s="135"/>
      <c r="G1474" s="143"/>
      <c r="M1474" s="67" t="str">
        <f t="shared" si="67"/>
        <v/>
      </c>
    </row>
    <row r="1475" spans="2:13">
      <c r="B1475" s="134"/>
      <c r="C1475" s="134"/>
      <c r="D1475" s="134"/>
      <c r="E1475" s="134"/>
      <c r="F1475" s="135"/>
      <c r="G1475" s="143"/>
      <c r="M1475" s="67" t="str">
        <f t="shared" si="67"/>
        <v/>
      </c>
    </row>
    <row r="1476" spans="2:13">
      <c r="B1476" s="134"/>
      <c r="C1476" s="134"/>
      <c r="D1476" s="134"/>
      <c r="E1476" s="134"/>
      <c r="F1476" s="135"/>
      <c r="G1476" s="143"/>
      <c r="M1476" s="67" t="str">
        <f t="shared" ref="M1476:M1532" si="68">IF(L1476="","",(L1476-L1475)*J$3)</f>
        <v/>
      </c>
    </row>
    <row r="1477" spans="2:13">
      <c r="B1477" s="134"/>
      <c r="C1477" s="134"/>
      <c r="D1477" s="134"/>
      <c r="E1477" s="134"/>
      <c r="F1477" s="135"/>
      <c r="G1477" s="143"/>
      <c r="M1477" s="67" t="str">
        <f t="shared" si="68"/>
        <v/>
      </c>
    </row>
    <row r="1478" spans="2:13">
      <c r="B1478" s="134"/>
      <c r="C1478" s="134"/>
      <c r="D1478" s="134"/>
      <c r="E1478" s="134"/>
      <c r="F1478" s="135"/>
      <c r="G1478" s="143"/>
      <c r="M1478" s="67" t="str">
        <f t="shared" si="68"/>
        <v/>
      </c>
    </row>
    <row r="1479" spans="2:13">
      <c r="B1479" s="134"/>
      <c r="C1479" s="134"/>
      <c r="D1479" s="134"/>
      <c r="E1479" s="134"/>
      <c r="F1479" s="135"/>
      <c r="G1479" s="143"/>
      <c r="M1479" s="67" t="str">
        <f t="shared" si="68"/>
        <v/>
      </c>
    </row>
    <row r="1480" spans="2:13">
      <c r="B1480" s="134"/>
      <c r="C1480" s="134"/>
      <c r="D1480" s="134"/>
      <c r="E1480" s="134"/>
      <c r="F1480" s="135"/>
      <c r="G1480" s="143"/>
      <c r="M1480" s="67" t="str">
        <f t="shared" si="68"/>
        <v/>
      </c>
    </row>
    <row r="1481" spans="2:13">
      <c r="B1481" s="134"/>
      <c r="C1481" s="134"/>
      <c r="D1481" s="134"/>
      <c r="E1481" s="134"/>
      <c r="F1481" s="135"/>
      <c r="G1481" s="143"/>
      <c r="M1481" s="67" t="str">
        <f t="shared" si="68"/>
        <v/>
      </c>
    </row>
    <row r="1482" spans="2:13">
      <c r="B1482" s="134"/>
      <c r="C1482" s="134"/>
      <c r="D1482" s="134"/>
      <c r="E1482" s="134"/>
      <c r="F1482" s="135"/>
      <c r="G1482" s="143"/>
      <c r="M1482" s="67" t="str">
        <f t="shared" si="68"/>
        <v/>
      </c>
    </row>
    <row r="1483" spans="2:13">
      <c r="B1483" s="134"/>
      <c r="C1483" s="134"/>
      <c r="D1483" s="134"/>
      <c r="E1483" s="134"/>
      <c r="F1483" s="135"/>
      <c r="G1483" s="143"/>
      <c r="M1483" s="67" t="str">
        <f t="shared" si="68"/>
        <v/>
      </c>
    </row>
    <row r="1484" spans="2:13">
      <c r="B1484" s="134"/>
      <c r="C1484" s="134"/>
      <c r="D1484" s="134"/>
      <c r="E1484" s="134"/>
      <c r="F1484" s="135"/>
      <c r="G1484" s="143"/>
      <c r="M1484" s="67" t="str">
        <f t="shared" si="68"/>
        <v/>
      </c>
    </row>
    <row r="1485" spans="2:13">
      <c r="B1485" s="134"/>
      <c r="C1485" s="134"/>
      <c r="D1485" s="134"/>
      <c r="E1485" s="134"/>
      <c r="F1485" s="135"/>
      <c r="G1485" s="143"/>
      <c r="M1485" s="67" t="str">
        <f t="shared" si="68"/>
        <v/>
      </c>
    </row>
    <row r="1486" spans="2:13">
      <c r="B1486" s="134"/>
      <c r="C1486" s="134"/>
      <c r="D1486" s="134"/>
      <c r="E1486" s="134"/>
      <c r="F1486" s="135"/>
      <c r="G1486" s="143"/>
      <c r="M1486" s="67" t="str">
        <f t="shared" si="68"/>
        <v/>
      </c>
    </row>
    <row r="1487" spans="2:13">
      <c r="B1487" s="134"/>
      <c r="C1487" s="134"/>
      <c r="D1487" s="134"/>
      <c r="E1487" s="134"/>
      <c r="F1487" s="135"/>
      <c r="G1487" s="143"/>
      <c r="M1487" s="67" t="str">
        <f t="shared" si="68"/>
        <v/>
      </c>
    </row>
    <row r="1488" spans="2:13">
      <c r="B1488" s="134"/>
      <c r="C1488" s="134"/>
      <c r="D1488" s="134"/>
      <c r="E1488" s="134"/>
      <c r="F1488" s="135"/>
      <c r="G1488" s="143"/>
      <c r="M1488" s="67" t="str">
        <f t="shared" si="68"/>
        <v/>
      </c>
    </row>
    <row r="1489" spans="2:13">
      <c r="B1489" s="134"/>
      <c r="C1489" s="134"/>
      <c r="D1489" s="134"/>
      <c r="E1489" s="134"/>
      <c r="F1489" s="135"/>
      <c r="G1489" s="143"/>
      <c r="M1489" s="67" t="str">
        <f t="shared" si="68"/>
        <v/>
      </c>
    </row>
    <row r="1490" spans="2:13">
      <c r="B1490" s="134"/>
      <c r="C1490" s="134"/>
      <c r="D1490" s="134"/>
      <c r="E1490" s="134"/>
      <c r="F1490" s="135"/>
      <c r="G1490" s="143"/>
      <c r="M1490" s="67" t="str">
        <f t="shared" si="68"/>
        <v/>
      </c>
    </row>
    <row r="1491" spans="2:13">
      <c r="B1491" s="134"/>
      <c r="C1491" s="134"/>
      <c r="D1491" s="134"/>
      <c r="E1491" s="134"/>
      <c r="F1491" s="135"/>
      <c r="G1491" s="143"/>
      <c r="M1491" s="67" t="str">
        <f t="shared" si="68"/>
        <v/>
      </c>
    </row>
    <row r="1492" spans="2:13">
      <c r="B1492" s="134"/>
      <c r="C1492" s="134"/>
      <c r="D1492" s="134"/>
      <c r="E1492" s="134"/>
      <c r="F1492" s="135"/>
      <c r="G1492" s="143"/>
      <c r="M1492" s="67" t="str">
        <f t="shared" si="68"/>
        <v/>
      </c>
    </row>
    <row r="1493" spans="2:13">
      <c r="B1493" s="134"/>
      <c r="C1493" s="134"/>
      <c r="D1493" s="134"/>
      <c r="E1493" s="134"/>
      <c r="F1493" s="135"/>
      <c r="G1493" s="143"/>
      <c r="M1493" s="67" t="str">
        <f t="shared" si="68"/>
        <v/>
      </c>
    </row>
    <row r="1494" spans="2:13">
      <c r="B1494" s="134"/>
      <c r="C1494" s="134"/>
      <c r="D1494" s="134"/>
      <c r="E1494" s="134"/>
      <c r="F1494" s="135"/>
      <c r="G1494" s="143"/>
      <c r="M1494" s="67" t="str">
        <f t="shared" si="68"/>
        <v/>
      </c>
    </row>
    <row r="1495" spans="2:13">
      <c r="B1495" s="134"/>
      <c r="C1495" s="134"/>
      <c r="D1495" s="134"/>
      <c r="E1495" s="134"/>
      <c r="F1495" s="135"/>
      <c r="G1495" s="143"/>
      <c r="M1495" s="67" t="str">
        <f t="shared" si="68"/>
        <v/>
      </c>
    </row>
    <row r="1496" spans="2:13">
      <c r="B1496" s="134"/>
      <c r="C1496" s="134"/>
      <c r="D1496" s="134"/>
      <c r="E1496" s="134"/>
      <c r="F1496" s="135"/>
      <c r="G1496" s="143"/>
      <c r="M1496" s="67" t="str">
        <f t="shared" si="68"/>
        <v/>
      </c>
    </row>
    <row r="1497" spans="2:13">
      <c r="B1497" s="134"/>
      <c r="C1497" s="134"/>
      <c r="D1497" s="134"/>
      <c r="E1497" s="134"/>
      <c r="F1497" s="135"/>
      <c r="G1497" s="143"/>
      <c r="M1497" s="67" t="str">
        <f t="shared" si="68"/>
        <v/>
      </c>
    </row>
    <row r="1498" spans="2:13">
      <c r="B1498" s="134"/>
      <c r="C1498" s="134"/>
      <c r="D1498" s="134"/>
      <c r="E1498" s="134"/>
      <c r="F1498" s="135"/>
      <c r="G1498" s="143"/>
      <c r="M1498" s="67" t="str">
        <f t="shared" si="68"/>
        <v/>
      </c>
    </row>
    <row r="1499" spans="2:13">
      <c r="B1499" s="134"/>
      <c r="C1499" s="134"/>
      <c r="D1499" s="134"/>
      <c r="E1499" s="134"/>
      <c r="F1499" s="135"/>
      <c r="G1499" s="143"/>
      <c r="M1499" s="67" t="str">
        <f t="shared" si="68"/>
        <v/>
      </c>
    </row>
    <row r="1500" spans="2:13">
      <c r="B1500" s="134"/>
      <c r="C1500" s="134"/>
      <c r="D1500" s="134"/>
      <c r="E1500" s="134"/>
      <c r="F1500" s="135"/>
      <c r="G1500" s="143"/>
      <c r="M1500" s="67" t="str">
        <f t="shared" si="68"/>
        <v/>
      </c>
    </row>
    <row r="1501" spans="2:13">
      <c r="B1501" s="134"/>
      <c r="C1501" s="134"/>
      <c r="D1501" s="134"/>
      <c r="E1501" s="134"/>
      <c r="F1501" s="135"/>
      <c r="G1501" s="143"/>
      <c r="M1501" s="67" t="str">
        <f t="shared" si="68"/>
        <v/>
      </c>
    </row>
    <row r="1502" spans="2:13">
      <c r="B1502" s="134"/>
      <c r="C1502" s="134"/>
      <c r="D1502" s="134"/>
      <c r="E1502" s="134"/>
      <c r="F1502" s="135"/>
      <c r="G1502" s="143"/>
      <c r="M1502" s="67" t="str">
        <f t="shared" si="68"/>
        <v/>
      </c>
    </row>
    <row r="1503" spans="2:13">
      <c r="B1503" s="134"/>
      <c r="C1503" s="134"/>
      <c r="D1503" s="134"/>
      <c r="E1503" s="134"/>
      <c r="F1503" s="135"/>
      <c r="G1503" s="143"/>
      <c r="M1503" s="67" t="str">
        <f t="shared" si="68"/>
        <v/>
      </c>
    </row>
    <row r="1504" spans="2:13">
      <c r="B1504" s="134"/>
      <c r="C1504" s="134"/>
      <c r="D1504" s="134"/>
      <c r="E1504" s="134"/>
      <c r="F1504" s="135"/>
      <c r="G1504" s="143"/>
      <c r="M1504" s="67" t="str">
        <f t="shared" si="68"/>
        <v/>
      </c>
    </row>
    <row r="1505" spans="2:13">
      <c r="B1505" s="134"/>
      <c r="C1505" s="134"/>
      <c r="D1505" s="134"/>
      <c r="E1505" s="134"/>
      <c r="F1505" s="135"/>
      <c r="G1505" s="143"/>
      <c r="M1505" s="67" t="str">
        <f t="shared" si="68"/>
        <v/>
      </c>
    </row>
    <row r="1506" spans="2:13">
      <c r="B1506" s="134"/>
      <c r="C1506" s="134"/>
      <c r="D1506" s="134"/>
      <c r="E1506" s="134"/>
      <c r="F1506" s="135"/>
      <c r="G1506" s="143"/>
      <c r="M1506" s="67" t="str">
        <f t="shared" si="68"/>
        <v/>
      </c>
    </row>
    <row r="1507" spans="2:13">
      <c r="B1507" s="134"/>
      <c r="C1507" s="134"/>
      <c r="D1507" s="134"/>
      <c r="E1507" s="134"/>
      <c r="F1507" s="135"/>
      <c r="G1507" s="143"/>
      <c r="M1507" s="67" t="str">
        <f t="shared" si="68"/>
        <v/>
      </c>
    </row>
    <row r="1508" spans="2:13">
      <c r="B1508" s="134"/>
      <c r="C1508" s="134"/>
      <c r="D1508" s="134"/>
      <c r="E1508" s="134"/>
      <c r="F1508" s="135"/>
      <c r="G1508" s="143"/>
      <c r="M1508" s="67" t="str">
        <f t="shared" si="68"/>
        <v/>
      </c>
    </row>
    <row r="1509" spans="2:13">
      <c r="B1509" s="134"/>
      <c r="C1509" s="134"/>
      <c r="D1509" s="134"/>
      <c r="E1509" s="134"/>
      <c r="F1509" s="135"/>
      <c r="G1509" s="143"/>
      <c r="M1509" s="67" t="str">
        <f t="shared" si="68"/>
        <v/>
      </c>
    </row>
    <row r="1510" spans="2:13">
      <c r="B1510" s="134"/>
      <c r="C1510" s="134"/>
      <c r="D1510" s="134"/>
      <c r="E1510" s="134"/>
      <c r="F1510" s="135"/>
      <c r="G1510" s="143"/>
      <c r="M1510" s="67" t="str">
        <f t="shared" si="68"/>
        <v/>
      </c>
    </row>
    <row r="1511" spans="2:13">
      <c r="B1511" s="134"/>
      <c r="C1511" s="134"/>
      <c r="D1511" s="134"/>
      <c r="E1511" s="134"/>
      <c r="F1511" s="135"/>
      <c r="G1511" s="143"/>
      <c r="M1511" s="67" t="str">
        <f t="shared" si="68"/>
        <v/>
      </c>
    </row>
    <row r="1512" spans="2:13">
      <c r="B1512" s="134"/>
      <c r="C1512" s="134"/>
      <c r="D1512" s="134"/>
      <c r="E1512" s="134"/>
      <c r="F1512" s="135"/>
      <c r="G1512" s="143"/>
      <c r="M1512" s="67" t="str">
        <f t="shared" si="68"/>
        <v/>
      </c>
    </row>
    <row r="1513" spans="2:13">
      <c r="B1513" s="134"/>
      <c r="C1513" s="134"/>
      <c r="D1513" s="134"/>
      <c r="E1513" s="134"/>
      <c r="F1513" s="135"/>
      <c r="G1513" s="143"/>
      <c r="M1513" s="67" t="str">
        <f t="shared" si="68"/>
        <v/>
      </c>
    </row>
    <row r="1514" spans="2:13">
      <c r="B1514" s="134"/>
      <c r="C1514" s="134"/>
      <c r="D1514" s="134"/>
      <c r="E1514" s="134"/>
      <c r="F1514" s="135"/>
      <c r="G1514" s="143"/>
      <c r="M1514" s="67" t="str">
        <f t="shared" si="68"/>
        <v/>
      </c>
    </row>
    <row r="1515" spans="2:13">
      <c r="B1515" s="134"/>
      <c r="C1515" s="134"/>
      <c r="D1515" s="134"/>
      <c r="E1515" s="134"/>
      <c r="F1515" s="135"/>
      <c r="G1515" s="143"/>
      <c r="M1515" s="67" t="str">
        <f t="shared" si="68"/>
        <v/>
      </c>
    </row>
    <row r="1516" spans="2:13">
      <c r="B1516" s="134"/>
      <c r="C1516" s="134"/>
      <c r="D1516" s="134"/>
      <c r="E1516" s="134"/>
      <c r="F1516" s="135"/>
      <c r="G1516" s="143"/>
      <c r="M1516" s="67" t="str">
        <f t="shared" si="68"/>
        <v/>
      </c>
    </row>
    <row r="1517" spans="2:13">
      <c r="B1517" s="134"/>
      <c r="C1517" s="134"/>
      <c r="D1517" s="134"/>
      <c r="E1517" s="134"/>
      <c r="F1517" s="135"/>
      <c r="G1517" s="143"/>
      <c r="M1517" s="67" t="str">
        <f t="shared" si="68"/>
        <v/>
      </c>
    </row>
    <row r="1518" spans="2:13">
      <c r="B1518" s="134"/>
      <c r="C1518" s="134"/>
      <c r="D1518" s="134"/>
      <c r="E1518" s="134"/>
      <c r="F1518" s="135"/>
      <c r="G1518" s="143"/>
      <c r="M1518" s="67" t="str">
        <f t="shared" si="68"/>
        <v/>
      </c>
    </row>
    <row r="1519" spans="2:13">
      <c r="B1519" s="134"/>
      <c r="C1519" s="134"/>
      <c r="D1519" s="134"/>
      <c r="E1519" s="134"/>
      <c r="F1519" s="135"/>
      <c r="G1519" s="143"/>
      <c r="M1519" s="67" t="str">
        <f t="shared" si="68"/>
        <v/>
      </c>
    </row>
    <row r="1520" spans="2:13">
      <c r="B1520" s="134"/>
      <c r="C1520" s="134"/>
      <c r="D1520" s="134"/>
      <c r="E1520" s="134"/>
      <c r="F1520" s="135"/>
      <c r="G1520" s="143"/>
      <c r="M1520" s="67" t="str">
        <f t="shared" si="68"/>
        <v/>
      </c>
    </row>
    <row r="1521" spans="2:13">
      <c r="B1521" s="134"/>
      <c r="C1521" s="134"/>
      <c r="D1521" s="134"/>
      <c r="E1521" s="134"/>
      <c r="F1521" s="135"/>
      <c r="G1521" s="143"/>
      <c r="M1521" s="67" t="str">
        <f t="shared" si="68"/>
        <v/>
      </c>
    </row>
    <row r="1522" spans="2:13">
      <c r="B1522" s="134"/>
      <c r="C1522" s="134"/>
      <c r="D1522" s="134"/>
      <c r="E1522" s="134"/>
      <c r="F1522" s="135"/>
      <c r="G1522" s="143"/>
      <c r="M1522" s="67" t="str">
        <f t="shared" si="68"/>
        <v/>
      </c>
    </row>
    <row r="1523" spans="2:13">
      <c r="B1523" s="134"/>
      <c r="C1523" s="134"/>
      <c r="D1523" s="134"/>
      <c r="E1523" s="134"/>
      <c r="F1523" s="135"/>
      <c r="G1523" s="143"/>
      <c r="M1523" s="67" t="str">
        <f t="shared" si="68"/>
        <v/>
      </c>
    </row>
    <row r="1524" spans="2:13">
      <c r="B1524" s="134"/>
      <c r="C1524" s="134"/>
      <c r="D1524" s="134"/>
      <c r="E1524" s="134"/>
      <c r="F1524" s="135"/>
      <c r="G1524" s="143"/>
      <c r="M1524" s="67" t="str">
        <f t="shared" si="68"/>
        <v/>
      </c>
    </row>
    <row r="1525" spans="2:13">
      <c r="B1525" s="134"/>
      <c r="C1525" s="134"/>
      <c r="D1525" s="134"/>
      <c r="E1525" s="134"/>
      <c r="F1525" s="135"/>
      <c r="G1525" s="143"/>
      <c r="M1525" s="67" t="str">
        <f t="shared" si="68"/>
        <v/>
      </c>
    </row>
    <row r="1526" spans="2:13">
      <c r="B1526" s="134"/>
      <c r="C1526" s="134"/>
      <c r="D1526" s="134"/>
      <c r="E1526" s="134"/>
      <c r="F1526" s="135"/>
      <c r="G1526" s="143"/>
      <c r="M1526" s="67" t="str">
        <f t="shared" si="68"/>
        <v/>
      </c>
    </row>
    <row r="1527" spans="2:13">
      <c r="B1527" s="134"/>
      <c r="C1527" s="134"/>
      <c r="D1527" s="134"/>
      <c r="E1527" s="134"/>
      <c r="F1527" s="135"/>
      <c r="G1527" s="143"/>
      <c r="M1527" s="67" t="str">
        <f t="shared" si="68"/>
        <v/>
      </c>
    </row>
    <row r="1528" spans="2:13">
      <c r="B1528" s="134"/>
      <c r="C1528" s="134"/>
      <c r="D1528" s="134"/>
      <c r="E1528" s="134"/>
      <c r="F1528" s="135"/>
      <c r="G1528" s="143"/>
      <c r="M1528" s="67" t="str">
        <f t="shared" si="68"/>
        <v/>
      </c>
    </row>
    <row r="1529" spans="2:13">
      <c r="B1529" s="134"/>
      <c r="C1529" s="134"/>
      <c r="D1529" s="134"/>
      <c r="E1529" s="134"/>
      <c r="F1529" s="135"/>
      <c r="G1529" s="143"/>
      <c r="M1529" s="67" t="str">
        <f t="shared" si="68"/>
        <v/>
      </c>
    </row>
    <row r="1530" spans="2:13">
      <c r="B1530" s="134"/>
      <c r="C1530" s="134"/>
      <c r="D1530" s="134"/>
      <c r="E1530" s="134"/>
      <c r="F1530" s="135"/>
      <c r="G1530" s="143"/>
      <c r="M1530" s="67" t="str">
        <f t="shared" si="68"/>
        <v/>
      </c>
    </row>
    <row r="1531" spans="2:13">
      <c r="B1531" s="134"/>
      <c r="C1531" s="134"/>
      <c r="D1531" s="134"/>
      <c r="E1531" s="134"/>
      <c r="F1531" s="135"/>
      <c r="G1531" s="143"/>
      <c r="M1531" s="67" t="str">
        <f t="shared" si="68"/>
        <v/>
      </c>
    </row>
    <row r="1532" spans="2:13">
      <c r="B1532" s="134"/>
      <c r="C1532" s="134"/>
      <c r="D1532" s="134"/>
      <c r="E1532" s="134"/>
      <c r="F1532" s="135"/>
      <c r="G1532" s="143"/>
      <c r="M1532" s="67" t="str">
        <f t="shared" si="68"/>
        <v/>
      </c>
    </row>
    <row r="1533" spans="2:13">
      <c r="B1533" s="134"/>
      <c r="C1533" s="134"/>
      <c r="D1533" s="134"/>
      <c r="E1533" s="134"/>
      <c r="F1533" s="135"/>
      <c r="G1533" s="143"/>
    </row>
    <row r="1534" spans="2:13">
      <c r="B1534" s="134"/>
      <c r="C1534" s="134"/>
      <c r="D1534" s="134"/>
      <c r="E1534" s="134"/>
      <c r="F1534" s="135"/>
      <c r="G1534" s="143"/>
    </row>
    <row r="1535" spans="2:13">
      <c r="B1535" s="134"/>
      <c r="C1535" s="134"/>
      <c r="D1535" s="134"/>
      <c r="E1535" s="134"/>
      <c r="F1535" s="135"/>
      <c r="G1535" s="143"/>
    </row>
    <row r="1536" spans="2:13">
      <c r="B1536" s="134"/>
      <c r="C1536" s="134"/>
      <c r="D1536" s="134"/>
      <c r="E1536" s="134"/>
      <c r="F1536" s="135"/>
      <c r="G1536" s="143"/>
    </row>
    <row r="1537" spans="2:7">
      <c r="B1537" s="134"/>
      <c r="C1537" s="134"/>
      <c r="D1537" s="134"/>
      <c r="E1537" s="134"/>
      <c r="F1537" s="135"/>
      <c r="G1537" s="143"/>
    </row>
    <row r="1538" spans="2:7">
      <c r="B1538" s="134"/>
      <c r="C1538" s="134"/>
      <c r="D1538" s="134"/>
      <c r="E1538" s="134"/>
      <c r="F1538" s="135"/>
      <c r="G1538" s="143"/>
    </row>
    <row r="1539" spans="2:7">
      <c r="B1539" s="134"/>
      <c r="C1539" s="134"/>
      <c r="D1539" s="134"/>
      <c r="E1539" s="134"/>
      <c r="F1539" s="135"/>
      <c r="G1539" s="143"/>
    </row>
    <row r="1540" spans="2:7">
      <c r="B1540" s="134"/>
      <c r="C1540" s="134"/>
      <c r="D1540" s="134"/>
      <c r="E1540" s="134"/>
      <c r="F1540" s="135"/>
      <c r="G1540" s="143"/>
    </row>
    <row r="1541" spans="2:7">
      <c r="B1541" s="134"/>
      <c r="C1541" s="134"/>
      <c r="D1541" s="134"/>
      <c r="E1541" s="134"/>
      <c r="F1541" s="135"/>
      <c r="G1541" s="143"/>
    </row>
    <row r="1542" spans="2:7">
      <c r="B1542" s="134"/>
      <c r="C1542" s="134"/>
      <c r="D1542" s="134"/>
      <c r="E1542" s="134"/>
      <c r="F1542" s="135"/>
      <c r="G1542" s="143"/>
    </row>
    <row r="1543" spans="2:7">
      <c r="B1543" s="134"/>
      <c r="C1543" s="134"/>
      <c r="D1543" s="134"/>
      <c r="E1543" s="134"/>
      <c r="F1543" s="135"/>
      <c r="G1543" s="143"/>
    </row>
    <row r="1544" spans="2:7">
      <c r="B1544" s="134"/>
      <c r="C1544" s="134"/>
      <c r="D1544" s="134"/>
      <c r="E1544" s="134"/>
      <c r="F1544" s="135"/>
      <c r="G1544" s="143"/>
    </row>
    <row r="1545" spans="2:7">
      <c r="B1545" s="134"/>
      <c r="C1545" s="134"/>
      <c r="D1545" s="134"/>
      <c r="E1545" s="134"/>
      <c r="F1545" s="135"/>
      <c r="G1545" s="143"/>
    </row>
    <row r="1546" spans="2:7">
      <c r="B1546" s="134"/>
      <c r="C1546" s="134"/>
      <c r="D1546" s="134"/>
      <c r="E1546" s="134"/>
      <c r="F1546" s="135"/>
      <c r="G1546" s="143"/>
    </row>
    <row r="1547" spans="2:7">
      <c r="B1547" s="134"/>
      <c r="C1547" s="134"/>
      <c r="D1547" s="134"/>
      <c r="E1547" s="134"/>
      <c r="F1547" s="135"/>
      <c r="G1547" s="143"/>
    </row>
    <row r="1548" spans="2:7">
      <c r="B1548" s="134"/>
      <c r="C1548" s="134"/>
      <c r="D1548" s="134"/>
      <c r="E1548" s="134"/>
      <c r="F1548" s="135"/>
      <c r="G1548" s="143"/>
    </row>
    <row r="1549" spans="2:7">
      <c r="B1549" s="134"/>
      <c r="C1549" s="134"/>
      <c r="D1549" s="134"/>
      <c r="E1549" s="134"/>
      <c r="F1549" s="135"/>
      <c r="G1549" s="143"/>
    </row>
    <row r="1550" spans="2:7">
      <c r="B1550" s="134"/>
      <c r="C1550" s="134"/>
      <c r="D1550" s="134"/>
      <c r="E1550" s="134"/>
      <c r="F1550" s="135"/>
      <c r="G1550" s="143"/>
    </row>
    <row r="1551" spans="2:7">
      <c r="B1551" s="134"/>
      <c r="C1551" s="134"/>
      <c r="D1551" s="134"/>
      <c r="E1551" s="134"/>
      <c r="F1551" s="135"/>
      <c r="G1551" s="143"/>
    </row>
    <row r="1552" spans="2:7">
      <c r="B1552" s="134"/>
      <c r="C1552" s="134"/>
      <c r="D1552" s="134"/>
      <c r="E1552" s="134"/>
      <c r="F1552" s="135"/>
      <c r="G1552" s="143"/>
    </row>
    <row r="1553" spans="2:7">
      <c r="B1553" s="134"/>
      <c r="C1553" s="134"/>
      <c r="D1553" s="134"/>
      <c r="E1553" s="134"/>
      <c r="F1553" s="135"/>
      <c r="G1553" s="143"/>
    </row>
    <row r="1554" spans="2:7">
      <c r="B1554" s="134"/>
      <c r="C1554" s="134"/>
      <c r="D1554" s="134"/>
      <c r="E1554" s="134"/>
      <c r="F1554" s="135"/>
      <c r="G1554" s="143"/>
    </row>
    <row r="1555" spans="2:7">
      <c r="B1555" s="134"/>
      <c r="C1555" s="134"/>
      <c r="D1555" s="134"/>
      <c r="E1555" s="134"/>
      <c r="F1555" s="135"/>
      <c r="G1555" s="143"/>
    </row>
    <row r="1556" spans="2:7">
      <c r="B1556" s="134"/>
      <c r="C1556" s="134"/>
      <c r="D1556" s="134"/>
      <c r="E1556" s="134"/>
      <c r="F1556" s="135"/>
      <c r="G1556" s="143"/>
    </row>
    <row r="1557" spans="2:7">
      <c r="B1557" s="134"/>
      <c r="C1557" s="134"/>
      <c r="D1557" s="134"/>
      <c r="E1557" s="134"/>
      <c r="F1557" s="135"/>
      <c r="G1557" s="143"/>
    </row>
    <row r="1558" spans="2:7">
      <c r="B1558" s="134"/>
      <c r="C1558" s="134"/>
      <c r="D1558" s="134"/>
      <c r="E1558" s="134"/>
      <c r="F1558" s="135"/>
      <c r="G1558" s="143"/>
    </row>
    <row r="1559" spans="2:7">
      <c r="B1559" s="134"/>
      <c r="C1559" s="134"/>
      <c r="D1559" s="134"/>
      <c r="E1559" s="134"/>
      <c r="F1559" s="135"/>
      <c r="G1559" s="143"/>
    </row>
    <row r="1560" spans="2:7">
      <c r="B1560" s="134"/>
      <c r="C1560" s="134"/>
      <c r="D1560" s="134"/>
      <c r="E1560" s="134"/>
      <c r="F1560" s="135"/>
      <c r="G1560" s="143"/>
    </row>
    <row r="1561" spans="2:7">
      <c r="B1561" s="134"/>
      <c r="C1561" s="134"/>
      <c r="D1561" s="134"/>
      <c r="E1561" s="134"/>
      <c r="F1561" s="135"/>
      <c r="G1561" s="143"/>
    </row>
    <row r="1562" spans="2:7">
      <c r="B1562" s="134"/>
      <c r="C1562" s="134"/>
      <c r="D1562" s="134"/>
      <c r="E1562" s="134"/>
      <c r="F1562" s="135"/>
      <c r="G1562" s="143"/>
    </row>
    <row r="1563" spans="2:7">
      <c r="B1563" s="134"/>
      <c r="C1563" s="134"/>
      <c r="D1563" s="134"/>
      <c r="E1563" s="134"/>
      <c r="F1563" s="135"/>
      <c r="G1563" s="143"/>
    </row>
    <row r="1564" spans="2:7">
      <c r="B1564" s="134"/>
      <c r="C1564" s="134"/>
      <c r="D1564" s="134"/>
      <c r="E1564" s="134"/>
      <c r="F1564" s="135"/>
      <c r="G1564" s="143"/>
    </row>
    <row r="1565" spans="2:7">
      <c r="B1565" s="134"/>
      <c r="C1565" s="134"/>
      <c r="D1565" s="134"/>
      <c r="E1565" s="134"/>
      <c r="F1565" s="135"/>
      <c r="G1565" s="143"/>
    </row>
    <row r="1566" spans="2:7">
      <c r="B1566" s="134"/>
      <c r="C1566" s="134"/>
      <c r="D1566" s="134"/>
      <c r="E1566" s="134"/>
      <c r="F1566" s="135"/>
      <c r="G1566" s="143"/>
    </row>
    <row r="1567" spans="2:7">
      <c r="B1567" s="134"/>
      <c r="C1567" s="134"/>
      <c r="D1567" s="134"/>
      <c r="E1567" s="134"/>
      <c r="F1567" s="135"/>
      <c r="G1567" s="143"/>
    </row>
    <row r="1568" spans="2:7">
      <c r="B1568" s="134"/>
      <c r="C1568" s="134"/>
      <c r="D1568" s="134"/>
      <c r="E1568" s="134"/>
      <c r="F1568" s="135"/>
      <c r="G1568" s="143"/>
    </row>
    <row r="1569" spans="2:7">
      <c r="B1569" s="134"/>
      <c r="C1569" s="134"/>
      <c r="D1569" s="134"/>
      <c r="E1569" s="134"/>
      <c r="F1569" s="135"/>
      <c r="G1569" s="143"/>
    </row>
    <row r="1570" spans="2:7">
      <c r="B1570" s="134"/>
      <c r="C1570" s="134"/>
      <c r="D1570" s="134"/>
      <c r="E1570" s="134"/>
      <c r="F1570" s="135"/>
      <c r="G1570" s="143"/>
    </row>
    <row r="1571" spans="2:7">
      <c r="B1571" s="134"/>
      <c r="C1571" s="134"/>
      <c r="D1571" s="134"/>
      <c r="E1571" s="134"/>
      <c r="F1571" s="135"/>
      <c r="G1571" s="143"/>
    </row>
    <row r="1572" spans="2:7">
      <c r="B1572" s="134"/>
      <c r="C1572" s="134"/>
      <c r="D1572" s="134"/>
      <c r="E1572" s="134"/>
      <c r="F1572" s="135"/>
      <c r="G1572" s="143"/>
    </row>
    <row r="1573" spans="2:7">
      <c r="B1573" s="134"/>
      <c r="C1573" s="134"/>
      <c r="D1573" s="134"/>
      <c r="E1573" s="134"/>
      <c r="F1573" s="135"/>
      <c r="G1573" s="143"/>
    </row>
    <row r="1574" spans="2:7">
      <c r="B1574" s="134"/>
      <c r="C1574" s="134"/>
      <c r="D1574" s="134"/>
      <c r="E1574" s="134"/>
      <c r="F1574" s="135"/>
      <c r="G1574" s="143"/>
    </row>
    <row r="1575" spans="2:7">
      <c r="B1575" s="134"/>
      <c r="C1575" s="134"/>
      <c r="D1575" s="134"/>
      <c r="E1575" s="134"/>
      <c r="F1575" s="135"/>
      <c r="G1575" s="143"/>
    </row>
    <row r="1576" spans="2:7">
      <c r="B1576" s="134"/>
      <c r="C1576" s="134"/>
      <c r="D1576" s="134"/>
      <c r="E1576" s="134"/>
      <c r="F1576" s="135"/>
      <c r="G1576" s="143"/>
    </row>
    <row r="1577" spans="2:7">
      <c r="B1577" s="134"/>
      <c r="C1577" s="134"/>
      <c r="D1577" s="134"/>
      <c r="E1577" s="134"/>
      <c r="F1577" s="135"/>
      <c r="G1577" s="143"/>
    </row>
    <row r="1578" spans="2:7">
      <c r="B1578" s="134"/>
      <c r="C1578" s="134"/>
      <c r="D1578" s="134"/>
      <c r="E1578" s="134"/>
      <c r="F1578" s="135"/>
      <c r="G1578" s="143"/>
    </row>
    <row r="1579" spans="2:7">
      <c r="B1579" s="134"/>
      <c r="C1579" s="134"/>
      <c r="D1579" s="134"/>
      <c r="E1579" s="134"/>
      <c r="F1579" s="135"/>
      <c r="G1579" s="143"/>
    </row>
    <row r="1580" spans="2:7">
      <c r="B1580" s="134"/>
      <c r="C1580" s="134"/>
      <c r="D1580" s="134"/>
      <c r="E1580" s="134"/>
      <c r="F1580" s="135"/>
      <c r="G1580" s="143"/>
    </row>
    <row r="1581" spans="2:7">
      <c r="B1581" s="134"/>
      <c r="C1581" s="134"/>
      <c r="D1581" s="134"/>
      <c r="E1581" s="134"/>
      <c r="F1581" s="135"/>
      <c r="G1581" s="143"/>
    </row>
    <row r="1582" spans="2:7">
      <c r="B1582" s="134"/>
      <c r="C1582" s="134"/>
      <c r="D1582" s="134"/>
      <c r="E1582" s="134"/>
      <c r="F1582" s="135"/>
      <c r="G1582" s="143"/>
    </row>
    <row r="1583" spans="2:7">
      <c r="B1583" s="134"/>
      <c r="C1583" s="134"/>
      <c r="D1583" s="134"/>
      <c r="E1583" s="134"/>
      <c r="F1583" s="135"/>
      <c r="G1583" s="143"/>
    </row>
    <row r="1584" spans="2:7">
      <c r="B1584" s="134"/>
      <c r="C1584" s="134"/>
      <c r="D1584" s="134"/>
      <c r="E1584" s="134"/>
      <c r="F1584" s="135"/>
      <c r="G1584" s="143"/>
    </row>
    <row r="1585" spans="2:7">
      <c r="B1585" s="134"/>
      <c r="C1585" s="134"/>
      <c r="D1585" s="134"/>
      <c r="E1585" s="134"/>
      <c r="F1585" s="135"/>
      <c r="G1585" s="143"/>
    </row>
    <row r="1586" spans="2:7">
      <c r="B1586" s="134"/>
      <c r="C1586" s="134"/>
      <c r="D1586" s="134"/>
      <c r="E1586" s="134"/>
      <c r="F1586" s="135"/>
      <c r="G1586" s="143"/>
    </row>
    <row r="1587" spans="2:7">
      <c r="B1587" s="134"/>
      <c r="C1587" s="134"/>
      <c r="D1587" s="134"/>
      <c r="E1587" s="134"/>
      <c r="F1587" s="135"/>
      <c r="G1587" s="143"/>
    </row>
    <row r="1588" spans="2:7">
      <c r="B1588" s="134"/>
      <c r="C1588" s="134"/>
      <c r="D1588" s="134"/>
      <c r="E1588" s="134"/>
      <c r="F1588" s="135"/>
      <c r="G1588" s="143"/>
    </row>
    <row r="1589" spans="2:7">
      <c r="B1589" s="134"/>
      <c r="C1589" s="134"/>
      <c r="D1589" s="134"/>
      <c r="E1589" s="134"/>
      <c r="F1589" s="135"/>
      <c r="G1589" s="143"/>
    </row>
    <row r="1590" spans="2:7">
      <c r="B1590" s="134"/>
      <c r="C1590" s="134"/>
      <c r="D1590" s="134"/>
      <c r="E1590" s="134"/>
      <c r="F1590" s="135"/>
      <c r="G1590" s="143"/>
    </row>
    <row r="1591" spans="2:7">
      <c r="B1591" s="134"/>
      <c r="C1591" s="134"/>
      <c r="D1591" s="134"/>
      <c r="E1591" s="134"/>
      <c r="F1591" s="135"/>
      <c r="G1591" s="143"/>
    </row>
    <row r="1592" spans="2:7">
      <c r="B1592" s="134"/>
      <c r="C1592" s="134"/>
      <c r="D1592" s="134"/>
      <c r="E1592" s="134"/>
      <c r="F1592" s="135"/>
      <c r="G1592" s="143"/>
    </row>
    <row r="1593" spans="2:7">
      <c r="B1593" s="134"/>
      <c r="C1593" s="134"/>
      <c r="D1593" s="134"/>
      <c r="E1593" s="134"/>
      <c r="F1593" s="135"/>
      <c r="G1593" s="143"/>
    </row>
    <row r="1594" spans="2:7">
      <c r="B1594" s="134"/>
      <c r="C1594" s="134"/>
      <c r="D1594" s="134"/>
      <c r="E1594" s="134"/>
      <c r="F1594" s="135"/>
      <c r="G1594" s="143"/>
    </row>
    <row r="1595" spans="2:7">
      <c r="B1595" s="134"/>
      <c r="C1595" s="134"/>
      <c r="D1595" s="134"/>
      <c r="E1595" s="134"/>
      <c r="F1595" s="135"/>
      <c r="G1595" s="143"/>
    </row>
    <row r="1596" spans="2:7">
      <c r="B1596" s="134"/>
      <c r="C1596" s="134"/>
      <c r="D1596" s="134"/>
      <c r="E1596" s="134"/>
      <c r="F1596" s="135"/>
      <c r="G1596" s="143"/>
    </row>
    <row r="1597" spans="2:7">
      <c r="B1597" s="134"/>
      <c r="C1597" s="134"/>
      <c r="D1597" s="134"/>
      <c r="E1597" s="134"/>
      <c r="F1597" s="135"/>
      <c r="G1597" s="143"/>
    </row>
    <row r="1598" spans="2:7">
      <c r="B1598" s="134"/>
      <c r="C1598" s="134"/>
      <c r="D1598" s="134"/>
      <c r="E1598" s="134"/>
      <c r="F1598" s="135"/>
      <c r="G1598" s="143"/>
    </row>
    <row r="1599" spans="2:7">
      <c r="B1599" s="134"/>
      <c r="C1599" s="134"/>
      <c r="D1599" s="134"/>
      <c r="E1599" s="134"/>
      <c r="F1599" s="135"/>
      <c r="G1599" s="143"/>
    </row>
    <row r="1600" spans="2:7">
      <c r="B1600" s="134"/>
      <c r="C1600" s="134"/>
      <c r="D1600" s="134"/>
      <c r="E1600" s="134"/>
      <c r="F1600" s="135"/>
      <c r="G1600" s="143"/>
    </row>
    <row r="1601" spans="2:7">
      <c r="B1601" s="134"/>
      <c r="C1601" s="134"/>
      <c r="D1601" s="134"/>
      <c r="E1601" s="134"/>
      <c r="F1601" s="135"/>
      <c r="G1601" s="143"/>
    </row>
    <row r="1602" spans="2:7">
      <c r="B1602" s="134"/>
      <c r="C1602" s="134"/>
      <c r="D1602" s="134"/>
      <c r="E1602" s="134"/>
      <c r="F1602" s="135"/>
      <c r="G1602" s="143"/>
    </row>
    <row r="1603" spans="2:7">
      <c r="B1603" s="134"/>
      <c r="C1603" s="134"/>
      <c r="D1603" s="134"/>
      <c r="E1603" s="134"/>
      <c r="F1603" s="135"/>
      <c r="G1603" s="143"/>
    </row>
    <row r="1604" spans="2:7">
      <c r="B1604" s="134"/>
      <c r="C1604" s="134"/>
      <c r="D1604" s="134"/>
      <c r="E1604" s="134"/>
      <c r="F1604" s="135"/>
      <c r="G1604" s="143"/>
    </row>
    <row r="1605" spans="2:7">
      <c r="B1605" s="134"/>
      <c r="C1605" s="134"/>
      <c r="D1605" s="134"/>
      <c r="E1605" s="134"/>
      <c r="F1605" s="135"/>
      <c r="G1605" s="143"/>
    </row>
    <row r="1606" spans="2:7">
      <c r="B1606" s="134"/>
      <c r="C1606" s="134"/>
      <c r="D1606" s="134"/>
      <c r="E1606" s="134"/>
      <c r="F1606" s="135"/>
      <c r="G1606" s="143"/>
    </row>
    <row r="1607" spans="2:7">
      <c r="B1607" s="134"/>
      <c r="C1607" s="134"/>
      <c r="D1607" s="134"/>
      <c r="E1607" s="134"/>
      <c r="F1607" s="135"/>
      <c r="G1607" s="143"/>
    </row>
    <row r="1608" spans="2:7">
      <c r="B1608" s="134"/>
      <c r="C1608" s="134"/>
      <c r="D1608" s="134"/>
      <c r="E1608" s="134"/>
      <c r="F1608" s="135"/>
      <c r="G1608" s="143"/>
    </row>
    <row r="1609" spans="2:7">
      <c r="B1609" s="134"/>
      <c r="C1609" s="134"/>
      <c r="D1609" s="134"/>
      <c r="E1609" s="134"/>
      <c r="F1609" s="135"/>
      <c r="G1609" s="143"/>
    </row>
    <row r="1610" spans="2:7">
      <c r="B1610" s="134"/>
      <c r="C1610" s="134"/>
      <c r="D1610" s="134"/>
      <c r="E1610" s="134"/>
      <c r="F1610" s="135"/>
      <c r="G1610" s="143"/>
    </row>
    <row r="1611" spans="2:7">
      <c r="B1611" s="134"/>
      <c r="C1611" s="134"/>
      <c r="D1611" s="134"/>
      <c r="E1611" s="134"/>
      <c r="F1611" s="135"/>
      <c r="G1611" s="143"/>
    </row>
    <row r="1612" spans="2:7">
      <c r="B1612" s="134"/>
      <c r="C1612" s="134"/>
      <c r="D1612" s="134"/>
      <c r="E1612" s="134"/>
      <c r="F1612" s="135"/>
      <c r="G1612" s="143"/>
    </row>
    <row r="1613" spans="2:7">
      <c r="B1613" s="134"/>
      <c r="C1613" s="134"/>
      <c r="D1613" s="134"/>
      <c r="E1613" s="134"/>
      <c r="F1613" s="135"/>
      <c r="G1613" s="143"/>
    </row>
    <row r="1614" spans="2:7">
      <c r="B1614" s="134"/>
      <c r="C1614" s="134"/>
      <c r="D1614" s="134"/>
      <c r="E1614" s="134"/>
      <c r="F1614" s="135"/>
      <c r="G1614" s="143"/>
    </row>
    <row r="1615" spans="2:7">
      <c r="B1615" s="134"/>
      <c r="C1615" s="134"/>
      <c r="D1615" s="134"/>
      <c r="E1615" s="134"/>
      <c r="F1615" s="135"/>
      <c r="G1615" s="143"/>
    </row>
    <row r="1616" spans="2:7">
      <c r="B1616" s="134"/>
      <c r="C1616" s="134"/>
      <c r="D1616" s="134"/>
      <c r="E1616" s="134"/>
      <c r="F1616" s="135"/>
      <c r="G1616" s="143"/>
    </row>
    <row r="1617" spans="2:7">
      <c r="B1617" s="134"/>
      <c r="C1617" s="134"/>
      <c r="D1617" s="134"/>
      <c r="E1617" s="134"/>
      <c r="F1617" s="135"/>
      <c r="G1617" s="143"/>
    </row>
    <row r="1618" spans="2:7">
      <c r="B1618" s="134"/>
      <c r="C1618" s="134"/>
      <c r="D1618" s="134"/>
      <c r="E1618" s="134"/>
      <c r="F1618" s="135"/>
      <c r="G1618" s="143"/>
    </row>
    <row r="1619" spans="2:7">
      <c r="B1619" s="134"/>
      <c r="C1619" s="134"/>
      <c r="D1619" s="134"/>
      <c r="E1619" s="134"/>
      <c r="F1619" s="135"/>
      <c r="G1619" s="143"/>
    </row>
    <row r="1620" spans="2:7">
      <c r="B1620" s="134"/>
      <c r="C1620" s="134"/>
      <c r="D1620" s="134"/>
      <c r="E1620" s="134"/>
      <c r="F1620" s="135"/>
      <c r="G1620" s="143"/>
    </row>
    <row r="1621" spans="2:7">
      <c r="B1621" s="134"/>
      <c r="C1621" s="134"/>
      <c r="D1621" s="134"/>
      <c r="E1621" s="134"/>
      <c r="F1621" s="135"/>
      <c r="G1621" s="143"/>
    </row>
    <row r="1622" spans="2:7">
      <c r="B1622" s="134"/>
      <c r="C1622" s="134"/>
      <c r="D1622" s="134"/>
      <c r="E1622" s="134"/>
      <c r="F1622" s="135"/>
      <c r="G1622" s="143"/>
    </row>
    <row r="1623" spans="2:7">
      <c r="B1623" s="134"/>
      <c r="C1623" s="134"/>
      <c r="D1623" s="134"/>
      <c r="E1623" s="134"/>
      <c r="F1623" s="135"/>
      <c r="G1623" s="143"/>
    </row>
    <row r="1624" spans="2:7">
      <c r="B1624" s="134"/>
      <c r="C1624" s="134"/>
      <c r="D1624" s="134"/>
      <c r="E1624" s="134"/>
      <c r="F1624" s="135"/>
      <c r="G1624" s="143"/>
    </row>
    <row r="1625" spans="2:7">
      <c r="B1625" s="134"/>
      <c r="C1625" s="134"/>
      <c r="D1625" s="134"/>
      <c r="E1625" s="134"/>
      <c r="F1625" s="135"/>
      <c r="G1625" s="143"/>
    </row>
    <row r="1626" spans="2:7">
      <c r="B1626" s="134"/>
      <c r="C1626" s="134"/>
      <c r="D1626" s="134"/>
      <c r="E1626" s="134"/>
      <c r="F1626" s="135"/>
      <c r="G1626" s="143"/>
    </row>
    <row r="1627" spans="2:7">
      <c r="B1627" s="134"/>
      <c r="C1627" s="134"/>
      <c r="D1627" s="134"/>
      <c r="E1627" s="134"/>
      <c r="F1627" s="135"/>
      <c r="G1627" s="143"/>
    </row>
    <row r="1628" spans="2:7">
      <c r="B1628" s="134"/>
      <c r="C1628" s="134"/>
      <c r="D1628" s="134"/>
      <c r="E1628" s="134"/>
      <c r="F1628" s="135"/>
      <c r="G1628" s="143"/>
    </row>
    <row r="1629" spans="2:7">
      <c r="B1629" s="134"/>
      <c r="C1629" s="134"/>
      <c r="D1629" s="134"/>
      <c r="E1629" s="134"/>
      <c r="F1629" s="135"/>
      <c r="G1629" s="143"/>
    </row>
    <row r="1630" spans="2:7">
      <c r="B1630" s="134"/>
      <c r="C1630" s="134"/>
      <c r="D1630" s="134"/>
      <c r="E1630" s="134"/>
      <c r="F1630" s="135"/>
      <c r="G1630" s="143"/>
    </row>
    <row r="1631" spans="2:7">
      <c r="B1631" s="134"/>
      <c r="C1631" s="134"/>
      <c r="D1631" s="134"/>
      <c r="E1631" s="134"/>
      <c r="F1631" s="135"/>
      <c r="G1631" s="143"/>
    </row>
    <row r="1632" spans="2:7">
      <c r="B1632" s="134"/>
      <c r="C1632" s="134"/>
      <c r="D1632" s="134"/>
      <c r="E1632" s="134"/>
      <c r="F1632" s="135"/>
      <c r="G1632" s="143"/>
    </row>
    <row r="1633" spans="2:7">
      <c r="B1633" s="134"/>
      <c r="C1633" s="134"/>
      <c r="D1633" s="134"/>
      <c r="E1633" s="134"/>
      <c r="F1633" s="135"/>
      <c r="G1633" s="143"/>
    </row>
    <row r="1634" spans="2:7">
      <c r="B1634" s="134"/>
      <c r="C1634" s="134"/>
      <c r="D1634" s="134"/>
      <c r="E1634" s="134"/>
      <c r="F1634" s="135"/>
      <c r="G1634" s="143"/>
    </row>
    <row r="1635" spans="2:7">
      <c r="B1635" s="134"/>
      <c r="C1635" s="134"/>
      <c r="D1635" s="134"/>
      <c r="E1635" s="134"/>
      <c r="F1635" s="135"/>
      <c r="G1635" s="143"/>
    </row>
    <row r="1636" spans="2:7">
      <c r="B1636" s="134"/>
      <c r="C1636" s="134"/>
      <c r="D1636" s="134"/>
      <c r="E1636" s="134"/>
      <c r="F1636" s="135"/>
      <c r="G1636" s="143"/>
    </row>
    <row r="1637" spans="2:7">
      <c r="B1637" s="134"/>
      <c r="C1637" s="134"/>
      <c r="D1637" s="134"/>
      <c r="E1637" s="134"/>
      <c r="F1637" s="135"/>
      <c r="G1637" s="143"/>
    </row>
    <row r="1638" spans="2:7">
      <c r="B1638" s="134"/>
      <c r="C1638" s="134"/>
      <c r="D1638" s="134"/>
      <c r="E1638" s="134"/>
      <c r="F1638" s="135"/>
      <c r="G1638" s="143"/>
    </row>
    <row r="1639" spans="2:7">
      <c r="B1639" s="134"/>
      <c r="C1639" s="134"/>
      <c r="D1639" s="134"/>
      <c r="E1639" s="134"/>
      <c r="F1639" s="135"/>
      <c r="G1639" s="143"/>
    </row>
    <row r="1640" spans="2:7">
      <c r="B1640" s="134"/>
      <c r="C1640" s="134"/>
      <c r="D1640" s="134"/>
      <c r="E1640" s="134"/>
      <c r="F1640" s="135"/>
      <c r="G1640" s="143"/>
    </row>
    <row r="1641" spans="2:7">
      <c r="B1641" s="134"/>
      <c r="C1641" s="134"/>
      <c r="D1641" s="134"/>
      <c r="E1641" s="134"/>
      <c r="F1641" s="135"/>
      <c r="G1641" s="143"/>
    </row>
    <row r="1642" spans="2:7">
      <c r="B1642" s="134"/>
      <c r="C1642" s="134"/>
      <c r="D1642" s="134"/>
      <c r="E1642" s="134"/>
      <c r="F1642" s="135"/>
      <c r="G1642" s="143"/>
    </row>
    <row r="1643" spans="2:7">
      <c r="B1643" s="134"/>
      <c r="C1643" s="134"/>
      <c r="D1643" s="134"/>
      <c r="E1643" s="134"/>
      <c r="F1643" s="135"/>
      <c r="G1643" s="143"/>
    </row>
    <row r="1644" spans="2:7">
      <c r="B1644" s="134"/>
      <c r="C1644" s="134"/>
      <c r="D1644" s="134"/>
      <c r="E1644" s="134"/>
      <c r="F1644" s="135"/>
      <c r="G1644" s="143"/>
    </row>
    <row r="1645" spans="2:7">
      <c r="B1645" s="134"/>
      <c r="C1645" s="134"/>
      <c r="D1645" s="134"/>
      <c r="E1645" s="134"/>
      <c r="F1645" s="135"/>
      <c r="G1645" s="143"/>
    </row>
    <row r="1646" spans="2:7">
      <c r="B1646" s="134"/>
      <c r="C1646" s="134"/>
      <c r="D1646" s="134"/>
      <c r="E1646" s="134"/>
      <c r="F1646" s="135"/>
      <c r="G1646" s="143"/>
    </row>
    <row r="1647" spans="2:7">
      <c r="B1647" s="134"/>
      <c r="C1647" s="134"/>
      <c r="D1647" s="134"/>
      <c r="E1647" s="134"/>
      <c r="F1647" s="135"/>
      <c r="G1647" s="143"/>
    </row>
    <row r="1648" spans="2:7">
      <c r="B1648" s="134"/>
      <c r="C1648" s="134"/>
      <c r="D1648" s="134"/>
      <c r="E1648" s="134"/>
      <c r="F1648" s="135"/>
      <c r="G1648" s="143"/>
    </row>
    <row r="1649" spans="2:7">
      <c r="B1649" s="134"/>
      <c r="C1649" s="134"/>
      <c r="D1649" s="134"/>
      <c r="E1649" s="134"/>
      <c r="F1649" s="135"/>
      <c r="G1649" s="143"/>
    </row>
    <row r="1650" spans="2:7">
      <c r="B1650" s="134"/>
      <c r="C1650" s="134"/>
      <c r="D1650" s="134"/>
      <c r="E1650" s="134"/>
      <c r="F1650" s="135"/>
      <c r="G1650" s="143"/>
    </row>
    <row r="1651" spans="2:7">
      <c r="B1651" s="134"/>
      <c r="C1651" s="134"/>
      <c r="D1651" s="134"/>
      <c r="E1651" s="134"/>
      <c r="F1651" s="135"/>
      <c r="G1651" s="143"/>
    </row>
    <row r="1652" spans="2:7">
      <c r="B1652" s="134"/>
      <c r="C1652" s="134"/>
      <c r="D1652" s="134"/>
      <c r="E1652" s="134"/>
      <c r="F1652" s="135"/>
      <c r="G1652" s="143"/>
    </row>
    <row r="1653" spans="2:7">
      <c r="B1653" s="134"/>
      <c r="C1653" s="134"/>
      <c r="D1653" s="134"/>
      <c r="E1653" s="134"/>
      <c r="F1653" s="135"/>
      <c r="G1653" s="143"/>
    </row>
    <row r="1654" spans="2:7">
      <c r="B1654" s="134"/>
      <c r="C1654" s="134"/>
      <c r="D1654" s="134"/>
      <c r="E1654" s="134"/>
      <c r="F1654" s="135"/>
      <c r="G1654" s="143"/>
    </row>
    <row r="1655" spans="2:7">
      <c r="B1655" s="134"/>
      <c r="C1655" s="134"/>
      <c r="D1655" s="134"/>
      <c r="E1655" s="134"/>
      <c r="F1655" s="135"/>
      <c r="G1655" s="143"/>
    </row>
    <row r="1656" spans="2:7">
      <c r="B1656" s="134"/>
      <c r="C1656" s="134"/>
      <c r="D1656" s="134"/>
      <c r="E1656" s="134"/>
      <c r="F1656" s="135"/>
      <c r="G1656" s="143"/>
    </row>
    <row r="1657" spans="2:7">
      <c r="B1657" s="134"/>
      <c r="C1657" s="134"/>
      <c r="D1657" s="134"/>
      <c r="E1657" s="134"/>
      <c r="F1657" s="135"/>
      <c r="G1657" s="143"/>
    </row>
    <row r="1658" spans="2:7">
      <c r="B1658" s="134"/>
      <c r="C1658" s="134"/>
      <c r="D1658" s="134"/>
      <c r="E1658" s="134"/>
      <c r="F1658" s="135"/>
      <c r="G1658" s="143"/>
    </row>
    <row r="1659" spans="2:7">
      <c r="B1659" s="134"/>
      <c r="C1659" s="134"/>
      <c r="D1659" s="134"/>
      <c r="E1659" s="134"/>
      <c r="F1659" s="135"/>
      <c r="G1659" s="143"/>
    </row>
    <row r="1660" spans="2:7">
      <c r="B1660" s="134"/>
      <c r="C1660" s="134"/>
      <c r="D1660" s="134"/>
      <c r="E1660" s="134"/>
      <c r="F1660" s="135"/>
      <c r="G1660" s="143"/>
    </row>
    <row r="1661" spans="2:7">
      <c r="B1661" s="134"/>
      <c r="C1661" s="134"/>
      <c r="D1661" s="134"/>
      <c r="E1661" s="134"/>
      <c r="F1661" s="135"/>
      <c r="G1661" s="143"/>
    </row>
    <row r="1662" spans="2:7">
      <c r="B1662" s="134"/>
      <c r="C1662" s="134"/>
      <c r="D1662" s="134"/>
      <c r="E1662" s="134"/>
      <c r="F1662" s="135"/>
      <c r="G1662" s="143"/>
    </row>
    <row r="1663" spans="2:7">
      <c r="B1663" s="134"/>
      <c r="C1663" s="134"/>
      <c r="D1663" s="134"/>
      <c r="E1663" s="134"/>
      <c r="F1663" s="135"/>
      <c r="G1663" s="143"/>
    </row>
    <row r="1664" spans="2:7">
      <c r="B1664" s="134"/>
      <c r="C1664" s="134"/>
      <c r="D1664" s="134"/>
      <c r="E1664" s="134"/>
      <c r="F1664" s="135"/>
      <c r="G1664" s="143"/>
    </row>
    <row r="1665" spans="2:7">
      <c r="B1665" s="134"/>
      <c r="C1665" s="134"/>
      <c r="D1665" s="134"/>
      <c r="E1665" s="134"/>
      <c r="F1665" s="135"/>
      <c r="G1665" s="143"/>
    </row>
    <row r="1666" spans="2:7">
      <c r="B1666" s="134"/>
      <c r="C1666" s="134"/>
      <c r="D1666" s="134"/>
      <c r="E1666" s="134"/>
      <c r="F1666" s="135"/>
      <c r="G1666" s="143"/>
    </row>
    <row r="1667" spans="2:7">
      <c r="B1667" s="134"/>
      <c r="C1667" s="134"/>
      <c r="D1667" s="134"/>
      <c r="E1667" s="134"/>
      <c r="F1667" s="135"/>
      <c r="G1667" s="143"/>
    </row>
    <row r="1668" spans="2:7">
      <c r="B1668" s="134"/>
      <c r="C1668" s="134"/>
      <c r="D1668" s="134"/>
      <c r="E1668" s="134"/>
      <c r="F1668" s="135"/>
      <c r="G1668" s="143"/>
    </row>
    <row r="1669" spans="2:7">
      <c r="B1669" s="134"/>
      <c r="C1669" s="134"/>
      <c r="D1669" s="134"/>
      <c r="E1669" s="134"/>
      <c r="F1669" s="135"/>
      <c r="G1669" s="143"/>
    </row>
    <row r="1670" spans="2:7">
      <c r="B1670" s="134"/>
      <c r="C1670" s="134"/>
      <c r="D1670" s="134"/>
      <c r="E1670" s="134"/>
      <c r="F1670" s="135"/>
      <c r="G1670" s="143"/>
    </row>
    <row r="1671" spans="2:7">
      <c r="B1671" s="134"/>
      <c r="C1671" s="134"/>
      <c r="D1671" s="134"/>
      <c r="E1671" s="134"/>
      <c r="F1671" s="135"/>
      <c r="G1671" s="143"/>
    </row>
    <row r="1672" spans="2:7">
      <c r="B1672" s="134"/>
      <c r="C1672" s="134"/>
      <c r="D1672" s="134"/>
      <c r="E1672" s="134"/>
      <c r="F1672" s="135"/>
      <c r="G1672" s="143"/>
    </row>
    <row r="1673" spans="2:7">
      <c r="B1673" s="134"/>
      <c r="C1673" s="134"/>
      <c r="D1673" s="134"/>
      <c r="E1673" s="134"/>
      <c r="F1673" s="135"/>
      <c r="G1673" s="143"/>
    </row>
    <row r="1674" spans="2:7">
      <c r="B1674" s="134"/>
      <c r="C1674" s="134"/>
      <c r="D1674" s="134"/>
      <c r="E1674" s="134"/>
      <c r="F1674" s="135"/>
      <c r="G1674" s="143"/>
    </row>
    <row r="1675" spans="2:7">
      <c r="B1675" s="134"/>
      <c r="C1675" s="134"/>
      <c r="D1675" s="134"/>
      <c r="E1675" s="134"/>
      <c r="F1675" s="135"/>
      <c r="G1675" s="143"/>
    </row>
    <row r="1676" spans="2:7">
      <c r="B1676" s="134"/>
      <c r="C1676" s="134"/>
      <c r="D1676" s="134"/>
      <c r="E1676" s="134"/>
      <c r="F1676" s="135"/>
      <c r="G1676" s="143"/>
    </row>
    <row r="1677" spans="2:7">
      <c r="B1677" s="134"/>
      <c r="C1677" s="134"/>
      <c r="D1677" s="134"/>
      <c r="E1677" s="134"/>
      <c r="F1677" s="135"/>
      <c r="G1677" s="143"/>
    </row>
    <row r="1678" spans="2:7">
      <c r="B1678" s="134"/>
      <c r="C1678" s="134"/>
      <c r="D1678" s="134"/>
      <c r="E1678" s="134"/>
      <c r="F1678" s="135"/>
      <c r="G1678" s="143"/>
    </row>
    <row r="1679" spans="2:7">
      <c r="B1679" s="134"/>
      <c r="C1679" s="134"/>
      <c r="D1679" s="134"/>
      <c r="E1679" s="134"/>
      <c r="F1679" s="135"/>
      <c r="G1679" s="143"/>
    </row>
    <row r="1680" spans="2:7">
      <c r="B1680" s="134"/>
      <c r="C1680" s="134"/>
      <c r="D1680" s="134"/>
      <c r="E1680" s="134"/>
      <c r="F1680" s="135"/>
      <c r="G1680" s="143"/>
    </row>
    <row r="1681" spans="2:7">
      <c r="B1681" s="134"/>
      <c r="C1681" s="134"/>
      <c r="D1681" s="134"/>
      <c r="E1681" s="134"/>
      <c r="F1681" s="135"/>
      <c r="G1681" s="143"/>
    </row>
    <row r="1682" spans="2:7">
      <c r="B1682" s="134"/>
      <c r="C1682" s="134"/>
      <c r="D1682" s="134"/>
      <c r="E1682" s="134"/>
      <c r="F1682" s="135"/>
      <c r="G1682" s="143"/>
    </row>
    <row r="1683" spans="2:7">
      <c r="B1683" s="134"/>
      <c r="C1683" s="134"/>
      <c r="D1683" s="134"/>
      <c r="E1683" s="134"/>
      <c r="F1683" s="135"/>
      <c r="G1683" s="143"/>
    </row>
    <row r="1684" spans="2:7">
      <c r="B1684" s="134"/>
      <c r="C1684" s="134"/>
      <c r="D1684" s="134"/>
      <c r="E1684" s="134"/>
      <c r="F1684" s="135"/>
      <c r="G1684" s="143"/>
    </row>
    <row r="1685" spans="2:7">
      <c r="B1685" s="134"/>
      <c r="C1685" s="134"/>
      <c r="D1685" s="134"/>
      <c r="E1685" s="134"/>
      <c r="F1685" s="135"/>
      <c r="G1685" s="143"/>
    </row>
    <row r="1686" spans="2:7">
      <c r="B1686" s="134"/>
      <c r="C1686" s="134"/>
      <c r="D1686" s="134"/>
      <c r="E1686" s="134"/>
      <c r="F1686" s="135"/>
      <c r="G1686" s="143"/>
    </row>
    <row r="1687" spans="2:7">
      <c r="B1687" s="134"/>
      <c r="C1687" s="134"/>
      <c r="D1687" s="134"/>
      <c r="E1687" s="134"/>
      <c r="F1687" s="135"/>
      <c r="G1687" s="143"/>
    </row>
    <row r="1688" spans="2:7">
      <c r="B1688" s="134"/>
      <c r="C1688" s="134"/>
      <c r="D1688" s="134"/>
      <c r="E1688" s="134"/>
      <c r="F1688" s="135"/>
      <c r="G1688" s="143"/>
    </row>
    <row r="1689" spans="2:7">
      <c r="B1689" s="134"/>
      <c r="C1689" s="134"/>
      <c r="D1689" s="134"/>
      <c r="E1689" s="134"/>
      <c r="F1689" s="135"/>
      <c r="G1689" s="143"/>
    </row>
    <row r="1690" spans="2:7">
      <c r="B1690" s="134"/>
      <c r="C1690" s="134"/>
      <c r="D1690" s="134"/>
      <c r="E1690" s="134"/>
      <c r="F1690" s="135"/>
      <c r="G1690" s="143"/>
    </row>
    <row r="1691" spans="2:7">
      <c r="B1691" s="134"/>
      <c r="C1691" s="134"/>
      <c r="D1691" s="134"/>
      <c r="E1691" s="134"/>
      <c r="F1691" s="135"/>
      <c r="G1691" s="143"/>
    </row>
    <row r="1692" spans="2:7">
      <c r="B1692" s="134"/>
      <c r="C1692" s="134"/>
      <c r="D1692" s="134"/>
      <c r="E1692" s="134"/>
      <c r="F1692" s="135"/>
      <c r="G1692" s="143"/>
    </row>
    <row r="1693" spans="2:7">
      <c r="B1693" s="134"/>
      <c r="C1693" s="134"/>
      <c r="D1693" s="134"/>
      <c r="E1693" s="134"/>
      <c r="F1693" s="135"/>
      <c r="G1693" s="143"/>
    </row>
    <row r="1694" spans="2:7">
      <c r="B1694" s="134"/>
      <c r="C1694" s="134"/>
      <c r="D1694" s="134"/>
      <c r="E1694" s="134"/>
      <c r="F1694" s="135"/>
      <c r="G1694" s="143"/>
    </row>
    <row r="1695" spans="2:7">
      <c r="B1695" s="134"/>
      <c r="C1695" s="134"/>
      <c r="D1695" s="134"/>
      <c r="E1695" s="134"/>
      <c r="F1695" s="135"/>
      <c r="G1695" s="143"/>
    </row>
    <row r="1696" spans="2:7">
      <c r="B1696" s="134"/>
      <c r="C1696" s="134"/>
      <c r="D1696" s="134"/>
      <c r="E1696" s="134"/>
      <c r="F1696" s="135"/>
      <c r="G1696" s="143"/>
    </row>
    <row r="1697" spans="2:7">
      <c r="B1697" s="134"/>
      <c r="C1697" s="134"/>
      <c r="D1697" s="134"/>
      <c r="E1697" s="134"/>
      <c r="F1697" s="135"/>
      <c r="G1697" s="143"/>
    </row>
    <row r="1698" spans="2:7">
      <c r="B1698" s="134"/>
      <c r="C1698" s="134"/>
      <c r="D1698" s="134"/>
      <c r="E1698" s="134"/>
      <c r="F1698" s="135"/>
      <c r="G1698" s="143"/>
    </row>
    <row r="1699" spans="2:7">
      <c r="B1699" s="134"/>
      <c r="C1699" s="134"/>
      <c r="D1699" s="134"/>
      <c r="E1699" s="134"/>
      <c r="F1699" s="135"/>
      <c r="G1699" s="143"/>
    </row>
    <row r="1700" spans="2:7">
      <c r="B1700" s="134"/>
      <c r="C1700" s="134"/>
      <c r="D1700" s="134"/>
      <c r="E1700" s="134"/>
      <c r="F1700" s="135"/>
      <c r="G1700" s="143"/>
    </row>
    <row r="1701" spans="2:7">
      <c r="B1701" s="134"/>
      <c r="C1701" s="134"/>
      <c r="D1701" s="134"/>
      <c r="E1701" s="134"/>
      <c r="F1701" s="135"/>
      <c r="G1701" s="143"/>
    </row>
    <row r="1702" spans="2:7">
      <c r="B1702" s="134"/>
      <c r="C1702" s="134"/>
      <c r="D1702" s="134"/>
      <c r="E1702" s="134"/>
      <c r="F1702" s="135"/>
      <c r="G1702" s="143"/>
    </row>
    <row r="1703" spans="2:7">
      <c r="B1703" s="134"/>
      <c r="C1703" s="134"/>
      <c r="D1703" s="134"/>
      <c r="E1703" s="134"/>
      <c r="F1703" s="135"/>
      <c r="G1703" s="143"/>
    </row>
    <row r="1704" spans="2:7">
      <c r="B1704" s="134"/>
      <c r="C1704" s="134"/>
      <c r="D1704" s="134"/>
      <c r="E1704" s="134"/>
      <c r="F1704" s="135"/>
      <c r="G1704" s="143"/>
    </row>
    <row r="1705" spans="2:7">
      <c r="B1705" s="134"/>
      <c r="C1705" s="134"/>
      <c r="D1705" s="134"/>
      <c r="E1705" s="134"/>
      <c r="F1705" s="135"/>
      <c r="G1705" s="143"/>
    </row>
    <row r="1706" spans="2:7">
      <c r="B1706" s="134"/>
      <c r="C1706" s="134"/>
      <c r="D1706" s="134"/>
      <c r="E1706" s="134"/>
      <c r="F1706" s="135"/>
      <c r="G1706" s="143"/>
    </row>
    <row r="1707" spans="2:7">
      <c r="B1707" s="134"/>
      <c r="C1707" s="134"/>
      <c r="D1707" s="134"/>
      <c r="E1707" s="134"/>
      <c r="F1707" s="135"/>
      <c r="G1707" s="143"/>
    </row>
    <row r="1708" spans="2:7">
      <c r="B1708" s="134"/>
      <c r="C1708" s="134"/>
      <c r="D1708" s="134"/>
      <c r="E1708" s="134"/>
      <c r="F1708" s="135"/>
      <c r="G1708" s="143"/>
    </row>
    <row r="1709" spans="2:7">
      <c r="B1709" s="134"/>
      <c r="C1709" s="134"/>
      <c r="D1709" s="134"/>
      <c r="E1709" s="134"/>
      <c r="F1709" s="135"/>
      <c r="G1709" s="143"/>
    </row>
    <row r="1710" spans="2:7">
      <c r="B1710" s="134"/>
      <c r="C1710" s="134"/>
      <c r="D1710" s="134"/>
      <c r="E1710" s="134"/>
      <c r="F1710" s="135"/>
      <c r="G1710" s="143"/>
    </row>
    <row r="1711" spans="2:7">
      <c r="B1711" s="134"/>
      <c r="C1711" s="134"/>
      <c r="D1711" s="134"/>
      <c r="E1711" s="134"/>
      <c r="F1711" s="135"/>
      <c r="G1711" s="143"/>
    </row>
    <row r="1712" spans="2:7">
      <c r="B1712" s="134"/>
      <c r="C1712" s="134"/>
      <c r="D1712" s="134"/>
      <c r="E1712" s="134"/>
      <c r="F1712" s="135"/>
      <c r="G1712" s="143"/>
    </row>
    <row r="1713" spans="2:7">
      <c r="B1713" s="134"/>
      <c r="C1713" s="134"/>
      <c r="D1713" s="134"/>
      <c r="E1713" s="134"/>
      <c r="F1713" s="135"/>
      <c r="G1713" s="143"/>
    </row>
    <row r="1714" spans="2:7">
      <c r="B1714" s="134"/>
      <c r="C1714" s="134"/>
      <c r="D1714" s="134"/>
      <c r="E1714" s="134"/>
      <c r="F1714" s="135"/>
      <c r="G1714" s="143"/>
    </row>
    <row r="1715" spans="2:7">
      <c r="B1715" s="134"/>
      <c r="C1715" s="134"/>
      <c r="D1715" s="134"/>
      <c r="E1715" s="134"/>
      <c r="F1715" s="135"/>
      <c r="G1715" s="143"/>
    </row>
    <row r="1716" spans="2:7">
      <c r="B1716" s="134"/>
      <c r="C1716" s="134"/>
      <c r="D1716" s="134"/>
      <c r="E1716" s="134"/>
      <c r="F1716" s="135"/>
      <c r="G1716" s="143"/>
    </row>
    <row r="1717" spans="2:7">
      <c r="B1717" s="134"/>
      <c r="C1717" s="134"/>
      <c r="D1717" s="134"/>
      <c r="E1717" s="134"/>
      <c r="F1717" s="135"/>
      <c r="G1717" s="143"/>
    </row>
    <row r="1718" spans="2:7">
      <c r="B1718" s="134"/>
      <c r="C1718" s="134"/>
      <c r="D1718" s="134"/>
      <c r="E1718" s="134"/>
      <c r="F1718" s="135"/>
      <c r="G1718" s="143"/>
    </row>
    <row r="1719" spans="2:7">
      <c r="B1719" s="134"/>
      <c r="C1719" s="134"/>
      <c r="D1719" s="134"/>
      <c r="E1719" s="134"/>
      <c r="F1719" s="135"/>
      <c r="G1719" s="143"/>
    </row>
    <row r="1720" spans="2:7">
      <c r="B1720" s="134"/>
      <c r="C1720" s="134"/>
      <c r="D1720" s="134"/>
      <c r="E1720" s="134"/>
      <c r="F1720" s="135"/>
      <c r="G1720" s="143"/>
    </row>
    <row r="1721" spans="2:7">
      <c r="B1721" s="134"/>
      <c r="C1721" s="134"/>
      <c r="D1721" s="134"/>
      <c r="E1721" s="134"/>
      <c r="F1721" s="135"/>
      <c r="G1721" s="143"/>
    </row>
    <row r="1722" spans="2:7">
      <c r="B1722" s="134"/>
      <c r="C1722" s="134"/>
      <c r="D1722" s="134"/>
      <c r="E1722" s="134"/>
      <c r="F1722" s="135"/>
      <c r="G1722" s="143"/>
    </row>
    <row r="1723" spans="2:7">
      <c r="B1723" s="134"/>
      <c r="C1723" s="134"/>
      <c r="D1723" s="134"/>
      <c r="E1723" s="134"/>
      <c r="F1723" s="135"/>
      <c r="G1723" s="143"/>
    </row>
    <row r="1724" spans="2:7">
      <c r="B1724" s="134"/>
      <c r="C1724" s="134"/>
      <c r="D1724" s="134"/>
      <c r="E1724" s="134"/>
      <c r="F1724" s="135"/>
      <c r="G1724" s="143"/>
    </row>
    <row r="1725" spans="2:7">
      <c r="B1725" s="134"/>
      <c r="C1725" s="134"/>
      <c r="D1725" s="134"/>
      <c r="E1725" s="134"/>
      <c r="F1725" s="135"/>
      <c r="G1725" s="143"/>
    </row>
    <row r="1726" spans="2:7">
      <c r="B1726" s="134"/>
      <c r="C1726" s="134"/>
      <c r="D1726" s="134"/>
      <c r="E1726" s="134"/>
      <c r="F1726" s="135"/>
      <c r="G1726" s="143"/>
    </row>
    <row r="1727" spans="2:7">
      <c r="B1727" s="134"/>
      <c r="C1727" s="134"/>
      <c r="D1727" s="134"/>
      <c r="E1727" s="134"/>
      <c r="F1727" s="135"/>
      <c r="G1727" s="143"/>
    </row>
    <row r="1728" spans="2:7">
      <c r="B1728" s="134"/>
      <c r="C1728" s="134"/>
      <c r="D1728" s="134"/>
      <c r="E1728" s="134"/>
      <c r="F1728" s="135"/>
      <c r="G1728" s="143"/>
    </row>
    <row r="1729" spans="2:7">
      <c r="B1729" s="134"/>
      <c r="C1729" s="134"/>
      <c r="D1729" s="134"/>
      <c r="E1729" s="134"/>
      <c r="F1729" s="135"/>
      <c r="G1729" s="143"/>
    </row>
    <row r="1730" spans="2:7">
      <c r="B1730" s="134"/>
      <c r="C1730" s="134"/>
      <c r="D1730" s="134"/>
      <c r="E1730" s="134"/>
      <c r="F1730" s="135"/>
      <c r="G1730" s="143"/>
    </row>
    <row r="1731" spans="2:7">
      <c r="B1731" s="134"/>
      <c r="C1731" s="134"/>
      <c r="D1731" s="134"/>
      <c r="E1731" s="134"/>
      <c r="F1731" s="135"/>
      <c r="G1731" s="143"/>
    </row>
    <row r="1732" spans="2:7">
      <c r="B1732" s="134"/>
      <c r="C1732" s="134"/>
      <c r="D1732" s="134"/>
      <c r="E1732" s="134"/>
      <c r="F1732" s="135"/>
      <c r="G1732" s="143"/>
    </row>
    <row r="1733" spans="2:7">
      <c r="B1733" s="134"/>
      <c r="C1733" s="134"/>
      <c r="D1733" s="134"/>
      <c r="E1733" s="134"/>
      <c r="F1733" s="135"/>
      <c r="G1733" s="143"/>
    </row>
    <row r="1734" spans="2:7">
      <c r="B1734" s="134"/>
      <c r="C1734" s="134"/>
      <c r="D1734" s="134"/>
      <c r="E1734" s="134"/>
      <c r="F1734" s="135"/>
      <c r="G1734" s="143"/>
    </row>
    <row r="1735" spans="2:7">
      <c r="B1735" s="134"/>
      <c r="C1735" s="134"/>
      <c r="D1735" s="134"/>
      <c r="E1735" s="134"/>
      <c r="F1735" s="135"/>
      <c r="G1735" s="143"/>
    </row>
    <row r="1736" spans="2:7">
      <c r="B1736" s="134"/>
      <c r="C1736" s="134"/>
      <c r="D1736" s="134"/>
      <c r="E1736" s="134"/>
      <c r="F1736" s="135"/>
      <c r="G1736" s="143"/>
    </row>
    <row r="1737" spans="2:7">
      <c r="B1737" s="134"/>
      <c r="C1737" s="134"/>
      <c r="D1737" s="134"/>
      <c r="E1737" s="134"/>
      <c r="F1737" s="135"/>
      <c r="G1737" s="143"/>
    </row>
    <row r="1738" spans="2:7">
      <c r="B1738" s="134"/>
      <c r="C1738" s="134"/>
      <c r="D1738" s="134"/>
      <c r="E1738" s="134"/>
      <c r="F1738" s="135"/>
      <c r="G1738" s="143"/>
    </row>
    <row r="1739" spans="2:7">
      <c r="B1739" s="134"/>
      <c r="C1739" s="134"/>
      <c r="D1739" s="134"/>
      <c r="E1739" s="134"/>
      <c r="F1739" s="135"/>
      <c r="G1739" s="143"/>
    </row>
    <row r="1740" spans="2:7">
      <c r="B1740" s="134"/>
      <c r="C1740" s="134"/>
      <c r="D1740" s="134"/>
      <c r="E1740" s="134"/>
      <c r="F1740" s="135"/>
      <c r="G1740" s="143"/>
    </row>
    <row r="1741" spans="2:7">
      <c r="B1741" s="134"/>
      <c r="C1741" s="134"/>
      <c r="D1741" s="134"/>
      <c r="E1741" s="134"/>
      <c r="F1741" s="135"/>
      <c r="G1741" s="143"/>
    </row>
    <row r="1742" spans="2:7">
      <c r="B1742" s="134"/>
      <c r="C1742" s="134"/>
      <c r="D1742" s="134"/>
      <c r="E1742" s="134"/>
      <c r="F1742" s="135"/>
      <c r="G1742" s="143"/>
    </row>
    <row r="1743" spans="2:7">
      <c r="B1743" s="134"/>
      <c r="C1743" s="134"/>
      <c r="D1743" s="134"/>
      <c r="E1743" s="134"/>
      <c r="F1743" s="135"/>
      <c r="G1743" s="143"/>
    </row>
    <row r="1744" spans="2:7">
      <c r="B1744" s="134"/>
      <c r="C1744" s="134"/>
      <c r="D1744" s="134"/>
      <c r="E1744" s="134"/>
      <c r="F1744" s="135"/>
      <c r="G1744" s="143"/>
    </row>
    <row r="1745" spans="2:7">
      <c r="B1745" s="134"/>
      <c r="C1745" s="134"/>
      <c r="D1745" s="134"/>
      <c r="E1745" s="134"/>
      <c r="F1745" s="135"/>
      <c r="G1745" s="143"/>
    </row>
    <row r="1746" spans="2:7">
      <c r="B1746" s="134"/>
      <c r="C1746" s="134"/>
      <c r="D1746" s="134"/>
      <c r="E1746" s="134"/>
      <c r="F1746" s="135"/>
      <c r="G1746" s="143"/>
    </row>
    <row r="1747" spans="2:7">
      <c r="B1747" s="134"/>
      <c r="C1747" s="134"/>
      <c r="D1747" s="134"/>
      <c r="E1747" s="134"/>
      <c r="F1747" s="135"/>
      <c r="G1747" s="143"/>
    </row>
    <row r="1748" spans="2:7">
      <c r="B1748" s="134"/>
      <c r="C1748" s="134"/>
      <c r="D1748" s="134"/>
      <c r="E1748" s="134"/>
      <c r="F1748" s="135"/>
      <c r="G1748" s="143"/>
    </row>
    <row r="1749" spans="2:7">
      <c r="B1749" s="134"/>
      <c r="C1749" s="134"/>
      <c r="D1749" s="134"/>
      <c r="E1749" s="134"/>
      <c r="F1749" s="135"/>
      <c r="G1749" s="143"/>
    </row>
    <row r="1750" spans="2:7">
      <c r="B1750" s="134"/>
      <c r="C1750" s="134"/>
      <c r="D1750" s="134"/>
      <c r="E1750" s="134"/>
      <c r="F1750" s="135"/>
      <c r="G1750" s="143"/>
    </row>
    <row r="1751" spans="2:7">
      <c r="B1751" s="134"/>
      <c r="C1751" s="134"/>
      <c r="D1751" s="134"/>
      <c r="E1751" s="134"/>
      <c r="F1751" s="135"/>
      <c r="G1751" s="143"/>
    </row>
    <row r="1752" spans="2:7">
      <c r="B1752" s="134"/>
      <c r="C1752" s="134"/>
      <c r="D1752" s="134"/>
      <c r="E1752" s="134"/>
      <c r="F1752" s="135"/>
      <c r="G1752" s="143"/>
    </row>
    <row r="1753" spans="2:7">
      <c r="B1753" s="134"/>
      <c r="C1753" s="134"/>
      <c r="D1753" s="134"/>
      <c r="E1753" s="134"/>
      <c r="F1753" s="135"/>
      <c r="G1753" s="143"/>
    </row>
    <row r="1754" spans="2:7">
      <c r="B1754" s="134"/>
      <c r="C1754" s="134"/>
      <c r="D1754" s="134"/>
      <c r="E1754" s="134"/>
      <c r="F1754" s="135"/>
      <c r="G1754" s="143"/>
    </row>
    <row r="1755" spans="2:7">
      <c r="B1755" s="134"/>
      <c r="C1755" s="134"/>
      <c r="D1755" s="134"/>
      <c r="E1755" s="134"/>
      <c r="F1755" s="135"/>
      <c r="G1755" s="143"/>
    </row>
    <row r="1756" spans="2:7">
      <c r="B1756" s="134"/>
      <c r="C1756" s="134"/>
      <c r="D1756" s="134"/>
      <c r="E1756" s="134"/>
      <c r="F1756" s="135"/>
      <c r="G1756" s="143"/>
    </row>
    <row r="1757" spans="2:7">
      <c r="B1757" s="134"/>
      <c r="C1757" s="134"/>
      <c r="D1757" s="134"/>
      <c r="E1757" s="134"/>
      <c r="F1757" s="135"/>
      <c r="G1757" s="143"/>
    </row>
    <row r="1758" spans="2:7">
      <c r="B1758" s="134"/>
      <c r="C1758" s="134"/>
      <c r="D1758" s="134"/>
      <c r="E1758" s="134"/>
      <c r="F1758" s="135"/>
      <c r="G1758" s="143"/>
    </row>
    <row r="1759" spans="2:7">
      <c r="B1759" s="134"/>
      <c r="C1759" s="134"/>
      <c r="D1759" s="134"/>
      <c r="E1759" s="134"/>
      <c r="F1759" s="135"/>
      <c r="G1759" s="143"/>
    </row>
    <row r="1760" spans="2:7">
      <c r="B1760" s="134"/>
      <c r="C1760" s="134"/>
      <c r="D1760" s="134"/>
      <c r="E1760" s="134"/>
      <c r="F1760" s="135"/>
      <c r="G1760" s="143"/>
    </row>
    <row r="1761" spans="2:7">
      <c r="B1761" s="134"/>
      <c r="C1761" s="134"/>
      <c r="D1761" s="134"/>
      <c r="E1761" s="134"/>
      <c r="F1761" s="135"/>
      <c r="G1761" s="143"/>
    </row>
    <row r="1762" spans="2:7">
      <c r="B1762" s="134"/>
      <c r="C1762" s="134"/>
      <c r="D1762" s="134"/>
      <c r="E1762" s="134"/>
      <c r="F1762" s="135"/>
      <c r="G1762" s="143"/>
    </row>
    <row r="1763" spans="2:7">
      <c r="B1763" s="134"/>
      <c r="C1763" s="134"/>
      <c r="D1763" s="134"/>
      <c r="E1763" s="134"/>
      <c r="F1763" s="135"/>
      <c r="G1763" s="143"/>
    </row>
    <row r="1764" spans="2:7">
      <c r="B1764" s="134"/>
      <c r="C1764" s="134"/>
      <c r="D1764" s="134"/>
      <c r="E1764" s="134"/>
      <c r="F1764" s="135"/>
      <c r="G1764" s="143"/>
    </row>
    <row r="1765" spans="2:7">
      <c r="B1765" s="134"/>
      <c r="C1765" s="134"/>
      <c r="D1765" s="134"/>
      <c r="E1765" s="134"/>
      <c r="F1765" s="135"/>
      <c r="G1765" s="143"/>
    </row>
    <row r="1766" spans="2:7">
      <c r="B1766" s="134"/>
      <c r="C1766" s="134"/>
      <c r="D1766" s="134"/>
      <c r="E1766" s="134"/>
      <c r="F1766" s="135"/>
      <c r="G1766" s="143"/>
    </row>
    <row r="1767" spans="2:7">
      <c r="B1767" s="134"/>
      <c r="C1767" s="134"/>
      <c r="D1767" s="134"/>
      <c r="E1767" s="134"/>
      <c r="F1767" s="135"/>
      <c r="G1767" s="143"/>
    </row>
    <row r="1768" spans="2:7">
      <c r="B1768" s="134"/>
      <c r="C1768" s="134"/>
      <c r="D1768" s="134"/>
      <c r="E1768" s="134"/>
      <c r="F1768" s="135"/>
      <c r="G1768" s="143"/>
    </row>
    <row r="1769" spans="2:7">
      <c r="B1769" s="134"/>
      <c r="C1769" s="134"/>
      <c r="D1769" s="134"/>
      <c r="E1769" s="134"/>
      <c r="F1769" s="135"/>
      <c r="G1769" s="143"/>
    </row>
    <row r="1770" spans="2:7">
      <c r="B1770" s="134"/>
      <c r="C1770" s="134"/>
      <c r="D1770" s="134"/>
      <c r="E1770" s="134"/>
      <c r="F1770" s="135"/>
      <c r="G1770" s="143"/>
    </row>
    <row r="1771" spans="2:7">
      <c r="B1771" s="134"/>
      <c r="C1771" s="134"/>
      <c r="D1771" s="134"/>
      <c r="E1771" s="134"/>
      <c r="F1771" s="135"/>
      <c r="G1771" s="143"/>
    </row>
    <row r="1772" spans="2:7">
      <c r="B1772" s="134"/>
      <c r="C1772" s="134"/>
      <c r="D1772" s="134"/>
      <c r="E1772" s="134"/>
      <c r="F1772" s="135"/>
      <c r="G1772" s="143"/>
    </row>
    <row r="1773" spans="2:7">
      <c r="B1773" s="134"/>
      <c r="C1773" s="134"/>
      <c r="D1773" s="134"/>
      <c r="E1773" s="134"/>
      <c r="F1773" s="135"/>
      <c r="G1773" s="143"/>
    </row>
    <row r="1774" spans="2:7">
      <c r="B1774" s="134"/>
      <c r="C1774" s="134"/>
      <c r="D1774" s="134"/>
      <c r="E1774" s="134"/>
      <c r="F1774" s="135"/>
      <c r="G1774" s="143"/>
    </row>
    <row r="1775" spans="2:7">
      <c r="B1775" s="134"/>
      <c r="C1775" s="134"/>
      <c r="D1775" s="134"/>
      <c r="E1775" s="134"/>
      <c r="F1775" s="135"/>
      <c r="G1775" s="143"/>
    </row>
    <row r="1776" spans="2:7">
      <c r="B1776" s="134"/>
      <c r="C1776" s="134"/>
      <c r="D1776" s="134"/>
      <c r="E1776" s="134"/>
      <c r="F1776" s="135"/>
      <c r="G1776" s="143"/>
    </row>
    <row r="1777" spans="2:7">
      <c r="B1777" s="134"/>
      <c r="C1777" s="134"/>
      <c r="D1777" s="134"/>
      <c r="E1777" s="134"/>
      <c r="F1777" s="135"/>
      <c r="G1777" s="143"/>
    </row>
    <row r="1778" spans="2:7">
      <c r="B1778" s="134"/>
      <c r="C1778" s="134"/>
      <c r="D1778" s="134"/>
      <c r="E1778" s="134"/>
      <c r="F1778" s="135"/>
      <c r="G1778" s="143"/>
    </row>
    <row r="1779" spans="2:7">
      <c r="B1779" s="134"/>
      <c r="C1779" s="134"/>
      <c r="D1779" s="134"/>
      <c r="E1779" s="134"/>
      <c r="F1779" s="135"/>
      <c r="G1779" s="143"/>
    </row>
    <row r="1780" spans="2:7">
      <c r="B1780" s="134"/>
      <c r="C1780" s="134"/>
      <c r="D1780" s="134"/>
      <c r="E1780" s="134"/>
      <c r="F1780" s="135"/>
      <c r="G1780" s="143"/>
    </row>
    <row r="1781" spans="2:7">
      <c r="B1781" s="134"/>
      <c r="C1781" s="134"/>
      <c r="D1781" s="134"/>
      <c r="E1781" s="134"/>
      <c r="F1781" s="135"/>
      <c r="G1781" s="143"/>
    </row>
    <row r="1782" spans="2:7">
      <c r="B1782" s="134"/>
      <c r="C1782" s="134"/>
      <c r="D1782" s="134"/>
      <c r="E1782" s="134"/>
      <c r="F1782" s="135"/>
      <c r="G1782" s="143"/>
    </row>
    <row r="1783" spans="2:7">
      <c r="B1783" s="134"/>
      <c r="C1783" s="134"/>
      <c r="D1783" s="134"/>
      <c r="E1783" s="134"/>
      <c r="F1783" s="135"/>
      <c r="G1783" s="143"/>
    </row>
    <row r="1784" spans="2:7">
      <c r="B1784" s="134"/>
      <c r="C1784" s="134"/>
      <c r="D1784" s="134"/>
      <c r="E1784" s="134"/>
      <c r="F1784" s="135"/>
      <c r="G1784" s="143"/>
    </row>
    <row r="1785" spans="2:7">
      <c r="B1785" s="134"/>
      <c r="C1785" s="134"/>
      <c r="D1785" s="134"/>
      <c r="E1785" s="134"/>
      <c r="F1785" s="135"/>
      <c r="G1785" s="143"/>
    </row>
    <row r="1786" spans="2:7">
      <c r="B1786" s="134"/>
      <c r="C1786" s="134"/>
      <c r="D1786" s="134"/>
      <c r="E1786" s="134"/>
      <c r="F1786" s="135"/>
      <c r="G1786" s="143"/>
    </row>
    <row r="1787" spans="2:7">
      <c r="B1787" s="134"/>
      <c r="C1787" s="134"/>
      <c r="D1787" s="134"/>
      <c r="E1787" s="134"/>
      <c r="F1787" s="135"/>
      <c r="G1787" s="143"/>
    </row>
    <row r="1788" spans="2:7">
      <c r="B1788" s="134"/>
      <c r="C1788" s="134"/>
      <c r="D1788" s="134"/>
      <c r="E1788" s="134"/>
      <c r="F1788" s="135"/>
      <c r="G1788" s="143"/>
    </row>
    <row r="1789" spans="2:7">
      <c r="B1789" s="134"/>
      <c r="C1789" s="134"/>
      <c r="D1789" s="134"/>
      <c r="E1789" s="134"/>
      <c r="F1789" s="135"/>
      <c r="G1789" s="143"/>
    </row>
    <row r="1790" spans="2:7">
      <c r="B1790" s="134"/>
      <c r="C1790" s="134"/>
      <c r="D1790" s="134"/>
      <c r="E1790" s="134"/>
      <c r="F1790" s="135"/>
      <c r="G1790" s="143"/>
    </row>
    <row r="1791" spans="2:7">
      <c r="B1791" s="134"/>
      <c r="C1791" s="134"/>
      <c r="D1791" s="134"/>
      <c r="E1791" s="134"/>
      <c r="F1791" s="135"/>
      <c r="G1791" s="143"/>
    </row>
    <row r="1792" spans="2:7">
      <c r="B1792" s="134"/>
      <c r="C1792" s="134"/>
      <c r="D1792" s="134"/>
      <c r="E1792" s="134"/>
      <c r="F1792" s="135"/>
      <c r="G1792" s="143"/>
    </row>
    <row r="1793" spans="2:7">
      <c r="B1793" s="134"/>
      <c r="C1793" s="134"/>
      <c r="D1793" s="134"/>
      <c r="E1793" s="134"/>
      <c r="F1793" s="135"/>
      <c r="G1793" s="143"/>
    </row>
    <row r="1794" spans="2:7">
      <c r="B1794" s="134"/>
      <c r="C1794" s="134"/>
      <c r="D1794" s="134"/>
      <c r="E1794" s="134"/>
      <c r="F1794" s="135"/>
      <c r="G1794" s="143"/>
    </row>
    <row r="1795" spans="2:7">
      <c r="B1795" s="134"/>
      <c r="C1795" s="134"/>
      <c r="D1795" s="134"/>
      <c r="E1795" s="134"/>
      <c r="F1795" s="135"/>
      <c r="G1795" s="143"/>
    </row>
    <row r="1796" spans="2:7">
      <c r="B1796" s="134"/>
      <c r="C1796" s="134"/>
      <c r="D1796" s="134"/>
      <c r="E1796" s="134"/>
      <c r="F1796" s="135"/>
      <c r="G1796" s="143"/>
    </row>
    <row r="1797" spans="2:7">
      <c r="B1797" s="134"/>
      <c r="C1797" s="134"/>
      <c r="D1797" s="134"/>
      <c r="E1797" s="134"/>
      <c r="F1797" s="135"/>
      <c r="G1797" s="143"/>
    </row>
    <row r="1798" spans="2:7">
      <c r="B1798" s="134"/>
      <c r="C1798" s="134"/>
      <c r="D1798" s="134"/>
      <c r="E1798" s="134"/>
      <c r="F1798" s="135"/>
      <c r="G1798" s="143"/>
    </row>
    <row r="1799" spans="2:7">
      <c r="B1799" s="134"/>
      <c r="C1799" s="134"/>
      <c r="D1799" s="134"/>
      <c r="E1799" s="134"/>
      <c r="F1799" s="135"/>
      <c r="G1799" s="143"/>
    </row>
    <row r="1800" spans="2:7">
      <c r="B1800" s="134"/>
      <c r="C1800" s="134"/>
      <c r="D1800" s="134"/>
      <c r="E1800" s="134"/>
      <c r="F1800" s="135"/>
      <c r="G1800" s="143"/>
    </row>
    <row r="1801" spans="2:7">
      <c r="B1801" s="134"/>
      <c r="C1801" s="134"/>
      <c r="D1801" s="134"/>
      <c r="E1801" s="134"/>
      <c r="F1801" s="135"/>
      <c r="G1801" s="143"/>
    </row>
    <row r="1802" spans="2:7">
      <c r="B1802" s="134"/>
      <c r="C1802" s="134"/>
      <c r="D1802" s="134"/>
      <c r="E1802" s="134"/>
      <c r="F1802" s="135"/>
      <c r="G1802" s="143"/>
    </row>
    <row r="1803" spans="2:7">
      <c r="B1803" s="134"/>
      <c r="C1803" s="134"/>
      <c r="D1803" s="134"/>
      <c r="E1803" s="134"/>
      <c r="F1803" s="135"/>
      <c r="G1803" s="143"/>
    </row>
    <row r="1804" spans="2:7">
      <c r="B1804" s="134"/>
      <c r="C1804" s="134"/>
      <c r="D1804" s="134"/>
      <c r="E1804" s="134"/>
      <c r="F1804" s="135"/>
      <c r="G1804" s="143"/>
    </row>
    <row r="1805" spans="2:7">
      <c r="B1805" s="134"/>
      <c r="C1805" s="134"/>
      <c r="D1805" s="134"/>
      <c r="E1805" s="134"/>
      <c r="F1805" s="135"/>
      <c r="G1805" s="143"/>
    </row>
    <row r="1806" spans="2:7">
      <c r="B1806" s="134"/>
      <c r="C1806" s="134"/>
      <c r="D1806" s="134"/>
      <c r="E1806" s="134"/>
      <c r="F1806" s="135"/>
      <c r="G1806" s="143"/>
    </row>
    <row r="1807" spans="2:7">
      <c r="B1807" s="134"/>
      <c r="C1807" s="134"/>
      <c r="D1807" s="134"/>
      <c r="E1807" s="134"/>
      <c r="F1807" s="135"/>
      <c r="G1807" s="143"/>
    </row>
    <row r="1808" spans="2:7">
      <c r="B1808" s="134"/>
      <c r="C1808" s="134"/>
      <c r="D1808" s="134"/>
      <c r="E1808" s="134"/>
      <c r="F1808" s="135"/>
      <c r="G1808" s="143"/>
    </row>
    <row r="1809" spans="2:7">
      <c r="B1809" s="134"/>
      <c r="C1809" s="134"/>
      <c r="D1809" s="134"/>
      <c r="E1809" s="134"/>
      <c r="F1809" s="135"/>
      <c r="G1809" s="143"/>
    </row>
    <row r="1810" spans="2:7">
      <c r="B1810" s="134"/>
      <c r="C1810" s="134"/>
      <c r="D1810" s="134"/>
      <c r="E1810" s="134"/>
      <c r="F1810" s="135"/>
      <c r="G1810" s="143"/>
    </row>
    <row r="1811" spans="2:7">
      <c r="B1811" s="134"/>
      <c r="C1811" s="134"/>
      <c r="D1811" s="134"/>
      <c r="E1811" s="134"/>
      <c r="F1811" s="135"/>
      <c r="G1811" s="143"/>
    </row>
    <row r="1812" spans="2:7">
      <c r="B1812" s="134"/>
      <c r="C1812" s="134"/>
      <c r="D1812" s="134"/>
      <c r="E1812" s="134"/>
      <c r="F1812" s="135"/>
      <c r="G1812" s="143"/>
    </row>
    <row r="1813" spans="2:7">
      <c r="B1813" s="134"/>
      <c r="C1813" s="134"/>
      <c r="D1813" s="134"/>
      <c r="E1813" s="134"/>
      <c r="F1813" s="135"/>
      <c r="G1813" s="143"/>
    </row>
    <row r="1814" spans="2:7">
      <c r="B1814" s="134"/>
      <c r="C1814" s="134"/>
      <c r="D1814" s="134"/>
      <c r="E1814" s="134"/>
      <c r="F1814" s="135"/>
      <c r="G1814" s="143"/>
    </row>
    <row r="1815" spans="2:7">
      <c r="B1815" s="134"/>
      <c r="C1815" s="134"/>
      <c r="D1815" s="134"/>
      <c r="E1815" s="134"/>
      <c r="F1815" s="135"/>
      <c r="G1815" s="143"/>
    </row>
    <row r="1816" spans="2:7">
      <c r="B1816" s="134"/>
      <c r="C1816" s="134"/>
      <c r="D1816" s="134"/>
      <c r="E1816" s="134"/>
      <c r="F1816" s="135"/>
      <c r="G1816" s="143"/>
    </row>
    <row r="1817" spans="2:7">
      <c r="B1817" s="134"/>
      <c r="C1817" s="134"/>
      <c r="D1817" s="134"/>
      <c r="E1817" s="134"/>
      <c r="F1817" s="135"/>
      <c r="G1817" s="143"/>
    </row>
    <row r="1818" spans="2:7">
      <c r="B1818" s="134"/>
      <c r="C1818" s="134"/>
      <c r="D1818" s="134"/>
      <c r="E1818" s="134"/>
      <c r="F1818" s="135"/>
      <c r="G1818" s="143"/>
    </row>
    <row r="1819" spans="2:7">
      <c r="B1819" s="134"/>
      <c r="C1819" s="134"/>
      <c r="D1819" s="134"/>
      <c r="E1819" s="134"/>
      <c r="F1819" s="135"/>
      <c r="G1819" s="143"/>
    </row>
    <row r="1820" spans="2:7">
      <c r="B1820" s="134"/>
      <c r="C1820" s="134"/>
      <c r="D1820" s="134"/>
      <c r="E1820" s="134"/>
      <c r="F1820" s="135"/>
      <c r="G1820" s="143"/>
    </row>
    <row r="1821" spans="2:7">
      <c r="B1821" s="134"/>
      <c r="C1821" s="134"/>
      <c r="D1821" s="134"/>
      <c r="E1821" s="134"/>
      <c r="F1821" s="135"/>
      <c r="G1821" s="143"/>
    </row>
    <row r="1822" spans="2:7">
      <c r="B1822" s="134"/>
      <c r="C1822" s="134"/>
      <c r="D1822" s="134"/>
      <c r="E1822" s="134"/>
      <c r="F1822" s="135"/>
      <c r="G1822" s="143"/>
    </row>
    <row r="1823" spans="2:7">
      <c r="B1823" s="134"/>
      <c r="C1823" s="134"/>
      <c r="D1823" s="134"/>
      <c r="E1823" s="134"/>
      <c r="F1823" s="135"/>
      <c r="G1823" s="143"/>
    </row>
    <row r="1824" spans="2:7">
      <c r="B1824" s="134"/>
      <c r="C1824" s="134"/>
      <c r="D1824" s="134"/>
      <c r="E1824" s="134"/>
      <c r="F1824" s="135"/>
      <c r="G1824" s="143"/>
    </row>
    <row r="1825" spans="2:7">
      <c r="B1825" s="134"/>
      <c r="C1825" s="134"/>
      <c r="D1825" s="134"/>
      <c r="E1825" s="134"/>
      <c r="F1825" s="135"/>
      <c r="G1825" s="143"/>
    </row>
    <row r="1826" spans="2:7">
      <c r="B1826" s="134"/>
      <c r="C1826" s="134"/>
      <c r="D1826" s="134"/>
      <c r="E1826" s="134"/>
      <c r="F1826" s="135"/>
      <c r="G1826" s="143"/>
    </row>
    <row r="1827" spans="2:7">
      <c r="B1827" s="134"/>
      <c r="C1827" s="134"/>
      <c r="D1827" s="134"/>
      <c r="E1827" s="134"/>
      <c r="F1827" s="135"/>
      <c r="G1827" s="143"/>
    </row>
    <row r="1828" spans="2:7">
      <c r="B1828" s="134"/>
      <c r="C1828" s="134"/>
      <c r="D1828" s="134"/>
      <c r="E1828" s="134"/>
      <c r="F1828" s="135"/>
      <c r="G1828" s="143"/>
    </row>
    <row r="1829" spans="2:7">
      <c r="B1829" s="134"/>
      <c r="C1829" s="134"/>
      <c r="D1829" s="134"/>
      <c r="E1829" s="134"/>
      <c r="F1829" s="135"/>
      <c r="G1829" s="143"/>
    </row>
    <row r="1830" spans="2:7">
      <c r="B1830" s="134"/>
      <c r="C1830" s="134"/>
      <c r="D1830" s="134"/>
      <c r="E1830" s="134"/>
      <c r="F1830" s="135"/>
      <c r="G1830" s="143"/>
    </row>
    <row r="1831" spans="2:7">
      <c r="B1831" s="134"/>
      <c r="C1831" s="134"/>
      <c r="D1831" s="134"/>
      <c r="E1831" s="134"/>
      <c r="F1831" s="135"/>
      <c r="G1831" s="143"/>
    </row>
    <row r="1832" spans="2:7">
      <c r="B1832" s="134"/>
      <c r="C1832" s="134"/>
      <c r="D1832" s="134"/>
      <c r="E1832" s="134"/>
      <c r="F1832" s="135"/>
      <c r="G1832" s="143"/>
    </row>
    <row r="1833" spans="2:7">
      <c r="B1833" s="134"/>
      <c r="C1833" s="134"/>
      <c r="D1833" s="134"/>
      <c r="E1833" s="134"/>
      <c r="F1833" s="135"/>
      <c r="G1833" s="143"/>
    </row>
    <row r="1834" spans="2:7">
      <c r="B1834" s="134"/>
      <c r="C1834" s="134"/>
      <c r="D1834" s="134"/>
      <c r="E1834" s="134"/>
      <c r="F1834" s="135"/>
      <c r="G1834" s="143"/>
    </row>
    <row r="1835" spans="2:7">
      <c r="B1835" s="134"/>
      <c r="C1835" s="134"/>
      <c r="D1835" s="134"/>
      <c r="E1835" s="134"/>
      <c r="F1835" s="135"/>
      <c r="G1835" s="143"/>
    </row>
    <row r="1836" spans="2:7">
      <c r="B1836" s="134"/>
      <c r="C1836" s="134"/>
      <c r="D1836" s="134"/>
      <c r="E1836" s="134"/>
      <c r="F1836" s="135"/>
      <c r="G1836" s="143"/>
    </row>
    <row r="1837" spans="2:7">
      <c r="B1837" s="134"/>
      <c r="C1837" s="134"/>
      <c r="D1837" s="134"/>
      <c r="E1837" s="134"/>
      <c r="F1837" s="135"/>
      <c r="G1837" s="143"/>
    </row>
    <row r="1838" spans="2:7">
      <c r="B1838" s="134"/>
      <c r="C1838" s="134"/>
      <c r="D1838" s="134"/>
      <c r="E1838" s="134"/>
      <c r="F1838" s="135"/>
      <c r="G1838" s="143"/>
    </row>
    <row r="1839" spans="2:7">
      <c r="B1839" s="134"/>
      <c r="C1839" s="134"/>
      <c r="D1839" s="134"/>
      <c r="E1839" s="134"/>
      <c r="F1839" s="135"/>
      <c r="G1839" s="143"/>
    </row>
    <row r="1840" spans="2:7">
      <c r="B1840" s="134"/>
      <c r="C1840" s="134"/>
      <c r="D1840" s="134"/>
      <c r="E1840" s="134"/>
      <c r="F1840" s="135"/>
      <c r="G1840" s="143"/>
    </row>
    <row r="1841" spans="2:7">
      <c r="B1841" s="134"/>
      <c r="C1841" s="134"/>
      <c r="D1841" s="134"/>
      <c r="E1841" s="134"/>
      <c r="F1841" s="135"/>
      <c r="G1841" s="143"/>
    </row>
    <row r="1842" spans="2:7">
      <c r="B1842" s="134"/>
      <c r="C1842" s="134"/>
      <c r="D1842" s="134"/>
      <c r="E1842" s="134"/>
      <c r="F1842" s="135"/>
      <c r="G1842" s="143"/>
    </row>
    <row r="1843" spans="2:7">
      <c r="B1843" s="134"/>
      <c r="C1843" s="134"/>
      <c r="D1843" s="134"/>
      <c r="E1843" s="134"/>
      <c r="F1843" s="135"/>
      <c r="G1843" s="143"/>
    </row>
    <row r="1844" spans="2:7">
      <c r="B1844" s="134"/>
      <c r="C1844" s="134"/>
      <c r="D1844" s="134"/>
      <c r="E1844" s="134"/>
      <c r="F1844" s="135"/>
      <c r="G1844" s="143"/>
    </row>
    <row r="1845" spans="2:7">
      <c r="B1845" s="134"/>
      <c r="C1845" s="134"/>
      <c r="D1845" s="134"/>
      <c r="E1845" s="134"/>
      <c r="F1845" s="135"/>
      <c r="G1845" s="143"/>
    </row>
    <row r="1846" spans="2:7">
      <c r="B1846" s="134"/>
      <c r="C1846" s="134"/>
      <c r="D1846" s="134"/>
      <c r="E1846" s="134"/>
      <c r="F1846" s="135"/>
      <c r="G1846" s="143"/>
    </row>
    <row r="1847" spans="2:7">
      <c r="B1847" s="134"/>
      <c r="C1847" s="134"/>
      <c r="D1847" s="134"/>
      <c r="E1847" s="134"/>
      <c r="F1847" s="135"/>
      <c r="G1847" s="143"/>
    </row>
    <row r="1848" spans="2:7">
      <c r="B1848" s="134"/>
      <c r="C1848" s="134"/>
      <c r="D1848" s="134"/>
      <c r="E1848" s="134"/>
      <c r="F1848" s="135"/>
      <c r="G1848" s="143"/>
    </row>
    <row r="1849" spans="2:7">
      <c r="B1849" s="134"/>
      <c r="C1849" s="134"/>
      <c r="D1849" s="134"/>
      <c r="E1849" s="134"/>
      <c r="F1849" s="135"/>
      <c r="G1849" s="143"/>
    </row>
    <row r="1850" spans="2:7">
      <c r="B1850" s="134"/>
      <c r="C1850" s="134"/>
      <c r="D1850" s="134"/>
      <c r="E1850" s="134"/>
      <c r="F1850" s="135"/>
      <c r="G1850" s="143"/>
    </row>
    <row r="1851" spans="2:7">
      <c r="B1851" s="134"/>
      <c r="C1851" s="134"/>
      <c r="D1851" s="134"/>
      <c r="E1851" s="134"/>
      <c r="F1851" s="135"/>
      <c r="G1851" s="143"/>
    </row>
    <row r="1852" spans="2:7">
      <c r="B1852" s="134"/>
      <c r="C1852" s="134"/>
      <c r="D1852" s="134"/>
      <c r="E1852" s="134"/>
      <c r="F1852" s="135"/>
      <c r="G1852" s="143"/>
    </row>
    <row r="1853" spans="2:7">
      <c r="B1853" s="134"/>
      <c r="C1853" s="134"/>
      <c r="D1853" s="134"/>
      <c r="E1853" s="134"/>
      <c r="F1853" s="135"/>
      <c r="G1853" s="143"/>
    </row>
    <row r="1854" spans="2:7">
      <c r="B1854" s="134"/>
      <c r="C1854" s="134"/>
      <c r="D1854" s="134"/>
      <c r="E1854" s="134"/>
      <c r="F1854" s="135"/>
      <c r="G1854" s="143"/>
    </row>
    <row r="1855" spans="2:7">
      <c r="B1855" s="134"/>
      <c r="C1855" s="134"/>
      <c r="D1855" s="134"/>
      <c r="E1855" s="134"/>
      <c r="F1855" s="135"/>
      <c r="G1855" s="143"/>
    </row>
    <row r="1856" spans="2:7">
      <c r="B1856" s="134"/>
      <c r="C1856" s="134"/>
      <c r="D1856" s="134"/>
      <c r="E1856" s="134"/>
      <c r="F1856" s="135"/>
      <c r="G1856" s="143"/>
    </row>
    <row r="1857" spans="2:7">
      <c r="B1857" s="134"/>
      <c r="C1857" s="134"/>
      <c r="D1857" s="134"/>
      <c r="E1857" s="134"/>
      <c r="F1857" s="135"/>
      <c r="G1857" s="143"/>
    </row>
    <row r="1858" spans="2:7">
      <c r="B1858" s="134"/>
      <c r="C1858" s="134"/>
      <c r="D1858" s="134"/>
      <c r="E1858" s="134"/>
      <c r="F1858" s="135"/>
      <c r="G1858" s="143"/>
    </row>
    <row r="1859" spans="2:7">
      <c r="B1859" s="134"/>
      <c r="C1859" s="134"/>
      <c r="D1859" s="134"/>
      <c r="E1859" s="134"/>
      <c r="F1859" s="135"/>
      <c r="G1859" s="143"/>
    </row>
    <row r="1860" spans="2:7">
      <c r="B1860" s="134"/>
      <c r="C1860" s="134"/>
      <c r="D1860" s="134"/>
      <c r="E1860" s="134"/>
      <c r="F1860" s="135"/>
      <c r="G1860" s="143"/>
    </row>
    <row r="1861" spans="2:7">
      <c r="B1861" s="134"/>
      <c r="C1861" s="134"/>
      <c r="D1861" s="134"/>
      <c r="E1861" s="134"/>
      <c r="F1861" s="135"/>
      <c r="G1861" s="143"/>
    </row>
    <row r="1862" spans="2:7">
      <c r="B1862" s="134"/>
      <c r="C1862" s="134"/>
      <c r="D1862" s="134"/>
      <c r="E1862" s="134"/>
      <c r="F1862" s="135"/>
      <c r="G1862" s="143"/>
    </row>
    <row r="1863" spans="2:7">
      <c r="B1863" s="134"/>
      <c r="C1863" s="134"/>
      <c r="D1863" s="134"/>
      <c r="E1863" s="134"/>
      <c r="F1863" s="135"/>
      <c r="G1863" s="143"/>
    </row>
    <row r="1864" spans="2:7">
      <c r="B1864" s="134"/>
      <c r="C1864" s="134"/>
      <c r="D1864" s="134"/>
      <c r="E1864" s="134"/>
      <c r="F1864" s="135"/>
      <c r="G1864" s="143"/>
    </row>
    <row r="1865" spans="2:7">
      <c r="B1865" s="134"/>
      <c r="C1865" s="134"/>
      <c r="D1865" s="134"/>
      <c r="E1865" s="134"/>
      <c r="F1865" s="135"/>
      <c r="G1865" s="143"/>
    </row>
    <row r="1866" spans="2:7">
      <c r="B1866" s="134"/>
      <c r="C1866" s="134"/>
      <c r="D1866" s="134"/>
      <c r="E1866" s="134"/>
      <c r="F1866" s="135"/>
      <c r="G1866" s="143"/>
    </row>
    <row r="1867" spans="2:7">
      <c r="B1867" s="134"/>
      <c r="C1867" s="134"/>
      <c r="D1867" s="134"/>
      <c r="E1867" s="134"/>
      <c r="F1867" s="135"/>
      <c r="G1867" s="143"/>
    </row>
    <row r="1868" spans="2:7">
      <c r="B1868" s="134"/>
      <c r="C1868" s="134"/>
      <c r="D1868" s="134"/>
      <c r="E1868" s="134"/>
      <c r="F1868" s="135"/>
      <c r="G1868" s="143"/>
    </row>
    <row r="1869" spans="2:7">
      <c r="B1869" s="134"/>
      <c r="C1869" s="134"/>
      <c r="D1869" s="134"/>
      <c r="E1869" s="134"/>
      <c r="F1869" s="135"/>
      <c r="G1869" s="143"/>
    </row>
    <row r="1870" spans="2:7">
      <c r="B1870" s="134"/>
      <c r="C1870" s="134"/>
      <c r="D1870" s="134"/>
      <c r="E1870" s="134"/>
      <c r="F1870" s="135"/>
      <c r="G1870" s="143"/>
    </row>
    <row r="1871" spans="2:7">
      <c r="B1871" s="134"/>
      <c r="C1871" s="134"/>
      <c r="D1871" s="134"/>
      <c r="E1871" s="134"/>
      <c r="F1871" s="135"/>
      <c r="G1871" s="143"/>
    </row>
    <row r="1872" spans="2:7">
      <c r="B1872" s="134"/>
      <c r="C1872" s="134"/>
      <c r="D1872" s="134"/>
      <c r="E1872" s="134"/>
      <c r="F1872" s="135"/>
      <c r="G1872" s="143"/>
    </row>
    <row r="1873" spans="2:7">
      <c r="B1873" s="134"/>
      <c r="C1873" s="134"/>
      <c r="D1873" s="134"/>
      <c r="E1873" s="134"/>
      <c r="F1873" s="135"/>
      <c r="G1873" s="143"/>
    </row>
    <row r="1874" spans="2:7">
      <c r="B1874" s="134"/>
      <c r="C1874" s="134"/>
      <c r="D1874" s="134"/>
      <c r="E1874" s="134"/>
      <c r="F1874" s="135"/>
      <c r="G1874" s="143"/>
    </row>
    <row r="1875" spans="2:7">
      <c r="B1875" s="134"/>
      <c r="C1875" s="134"/>
      <c r="D1875" s="134"/>
      <c r="E1875" s="134"/>
      <c r="F1875" s="135"/>
      <c r="G1875" s="143"/>
    </row>
    <row r="1876" spans="2:7">
      <c r="B1876" s="134"/>
      <c r="C1876" s="134"/>
      <c r="D1876" s="134"/>
      <c r="E1876" s="134"/>
      <c r="F1876" s="135"/>
      <c r="G1876" s="143"/>
    </row>
    <row r="1877" spans="2:7">
      <c r="B1877" s="134"/>
      <c r="C1877" s="134"/>
      <c r="D1877" s="134"/>
      <c r="E1877" s="134"/>
      <c r="F1877" s="135"/>
      <c r="G1877" s="143"/>
    </row>
    <row r="1878" spans="2:7">
      <c r="B1878" s="134"/>
      <c r="C1878" s="134"/>
      <c r="D1878" s="134"/>
      <c r="E1878" s="134"/>
      <c r="F1878" s="135"/>
      <c r="G1878" s="143"/>
    </row>
    <row r="1879" spans="2:7">
      <c r="B1879" s="134"/>
      <c r="C1879" s="134"/>
      <c r="D1879" s="134"/>
      <c r="E1879" s="134"/>
      <c r="F1879" s="135"/>
      <c r="G1879" s="143"/>
    </row>
    <row r="1880" spans="2:7">
      <c r="B1880" s="134"/>
      <c r="C1880" s="134"/>
      <c r="D1880" s="134"/>
      <c r="E1880" s="134"/>
      <c r="F1880" s="135"/>
      <c r="G1880" s="143"/>
    </row>
    <row r="1881" spans="2:7">
      <c r="B1881" s="134"/>
      <c r="C1881" s="134"/>
      <c r="D1881" s="134"/>
      <c r="E1881" s="134"/>
      <c r="F1881" s="135"/>
      <c r="G1881" s="143"/>
    </row>
    <row r="1882" spans="2:7">
      <c r="B1882" s="134"/>
      <c r="C1882" s="134"/>
      <c r="D1882" s="134"/>
      <c r="E1882" s="134"/>
      <c r="F1882" s="135"/>
      <c r="G1882" s="143"/>
    </row>
    <row r="1883" spans="2:7">
      <c r="B1883" s="134"/>
      <c r="C1883" s="134"/>
      <c r="D1883" s="134"/>
      <c r="E1883" s="134"/>
      <c r="F1883" s="135"/>
      <c r="G1883" s="143"/>
    </row>
    <row r="1884" spans="2:7">
      <c r="B1884" s="134"/>
      <c r="C1884" s="134"/>
      <c r="D1884" s="134"/>
      <c r="E1884" s="134"/>
      <c r="F1884" s="135"/>
      <c r="G1884" s="143"/>
    </row>
    <row r="1885" spans="2:7">
      <c r="B1885" s="134"/>
      <c r="C1885" s="134"/>
      <c r="D1885" s="134"/>
      <c r="E1885" s="134"/>
      <c r="F1885" s="135"/>
      <c r="G1885" s="143"/>
    </row>
    <row r="1886" spans="2:7">
      <c r="B1886" s="134"/>
      <c r="C1886" s="134"/>
      <c r="D1886" s="134"/>
      <c r="E1886" s="134"/>
      <c r="F1886" s="135"/>
      <c r="G1886" s="143"/>
    </row>
    <row r="1887" spans="2:7">
      <c r="B1887" s="134"/>
      <c r="C1887" s="134"/>
      <c r="D1887" s="134"/>
      <c r="E1887" s="134"/>
      <c r="F1887" s="135"/>
      <c r="G1887" s="143"/>
    </row>
    <row r="1888" spans="2:7">
      <c r="B1888" s="134"/>
      <c r="C1888" s="134"/>
      <c r="D1888" s="134"/>
      <c r="E1888" s="134"/>
      <c r="F1888" s="135"/>
      <c r="G1888" s="143"/>
    </row>
    <row r="1889" spans="2:7">
      <c r="B1889" s="134"/>
      <c r="C1889" s="134"/>
      <c r="D1889" s="134"/>
      <c r="E1889" s="134"/>
      <c r="F1889" s="135"/>
      <c r="G1889" s="143"/>
    </row>
    <row r="1890" spans="2:7">
      <c r="B1890" s="134"/>
      <c r="C1890" s="134"/>
      <c r="D1890" s="134"/>
      <c r="E1890" s="134"/>
      <c r="F1890" s="135"/>
      <c r="G1890" s="143"/>
    </row>
    <row r="1891" spans="2:7">
      <c r="B1891" s="134"/>
      <c r="C1891" s="134"/>
      <c r="D1891" s="134"/>
      <c r="E1891" s="134"/>
      <c r="F1891" s="135"/>
      <c r="G1891" s="143"/>
    </row>
    <row r="1892" spans="2:7">
      <c r="B1892" s="134"/>
      <c r="C1892" s="134"/>
      <c r="D1892" s="134"/>
      <c r="E1892" s="134"/>
      <c r="F1892" s="135"/>
      <c r="G1892" s="143"/>
    </row>
    <row r="1893" spans="2:7">
      <c r="B1893" s="134"/>
      <c r="C1893" s="134"/>
      <c r="D1893" s="134"/>
      <c r="E1893" s="134"/>
      <c r="F1893" s="135"/>
      <c r="G1893" s="143"/>
    </row>
    <row r="1894" spans="2:7">
      <c r="B1894" s="134"/>
      <c r="C1894" s="134"/>
      <c r="D1894" s="134"/>
      <c r="E1894" s="134"/>
      <c r="F1894" s="135"/>
      <c r="G1894" s="143"/>
    </row>
    <row r="1895" spans="2:7">
      <c r="B1895" s="134"/>
      <c r="C1895" s="134"/>
      <c r="D1895" s="134"/>
      <c r="E1895" s="134"/>
      <c r="F1895" s="135"/>
      <c r="G1895" s="143"/>
    </row>
    <row r="1896" spans="2:7">
      <c r="B1896" s="134"/>
      <c r="C1896" s="134"/>
      <c r="D1896" s="134"/>
      <c r="E1896" s="134"/>
      <c r="F1896" s="135"/>
      <c r="G1896" s="143"/>
    </row>
    <row r="1897" spans="2:7">
      <c r="B1897" s="134"/>
      <c r="C1897" s="134"/>
      <c r="D1897" s="134"/>
      <c r="E1897" s="134"/>
      <c r="F1897" s="135"/>
      <c r="G1897" s="143"/>
    </row>
    <row r="1898" spans="2:7">
      <c r="B1898" s="134"/>
      <c r="C1898" s="134"/>
      <c r="D1898" s="134"/>
      <c r="E1898" s="134"/>
      <c r="F1898" s="135"/>
      <c r="G1898" s="143"/>
    </row>
    <row r="1899" spans="2:7">
      <c r="B1899" s="134"/>
      <c r="C1899" s="134"/>
      <c r="D1899" s="134"/>
      <c r="E1899" s="134"/>
      <c r="F1899" s="135"/>
      <c r="G1899" s="143"/>
    </row>
    <row r="1900" spans="2:7">
      <c r="B1900" s="134"/>
      <c r="C1900" s="134"/>
      <c r="D1900" s="134"/>
      <c r="E1900" s="134"/>
      <c r="F1900" s="135"/>
      <c r="G1900" s="143"/>
    </row>
    <row r="1901" spans="2:7">
      <c r="B1901" s="134"/>
      <c r="C1901" s="134"/>
      <c r="D1901" s="134"/>
      <c r="E1901" s="134"/>
      <c r="F1901" s="135"/>
      <c r="G1901" s="143"/>
    </row>
    <row r="1902" spans="2:7">
      <c r="B1902" s="134"/>
      <c r="C1902" s="134"/>
      <c r="D1902" s="134"/>
      <c r="E1902" s="134"/>
      <c r="F1902" s="135"/>
      <c r="G1902" s="143"/>
    </row>
    <row r="1903" spans="2:7">
      <c r="B1903" s="134"/>
      <c r="C1903" s="134"/>
      <c r="D1903" s="134"/>
      <c r="E1903" s="134"/>
      <c r="F1903" s="135"/>
      <c r="G1903" s="143"/>
    </row>
    <row r="1904" spans="2:7">
      <c r="B1904" s="134"/>
      <c r="C1904" s="134"/>
      <c r="D1904" s="134"/>
      <c r="E1904" s="134"/>
      <c r="F1904" s="135"/>
      <c r="G1904" s="143"/>
    </row>
    <row r="1905" spans="2:7">
      <c r="B1905" s="134"/>
      <c r="C1905" s="134"/>
      <c r="D1905" s="134"/>
      <c r="E1905" s="134"/>
      <c r="F1905" s="135"/>
      <c r="G1905" s="143"/>
    </row>
    <row r="1906" spans="2:7">
      <c r="B1906" s="134"/>
      <c r="C1906" s="134"/>
      <c r="D1906" s="134"/>
      <c r="E1906" s="134"/>
      <c r="F1906" s="135"/>
      <c r="G1906" s="143"/>
    </row>
    <row r="1907" spans="2:7">
      <c r="B1907" s="134"/>
      <c r="C1907" s="134"/>
      <c r="D1907" s="134"/>
      <c r="E1907" s="134"/>
      <c r="F1907" s="135"/>
      <c r="G1907" s="143"/>
    </row>
    <row r="1908" spans="2:7">
      <c r="B1908" s="134"/>
      <c r="C1908" s="134"/>
      <c r="D1908" s="134"/>
      <c r="E1908" s="134"/>
      <c r="F1908" s="135"/>
      <c r="G1908" s="143"/>
    </row>
    <row r="1909" spans="2:7">
      <c r="B1909" s="134"/>
      <c r="C1909" s="134"/>
      <c r="D1909" s="134"/>
      <c r="E1909" s="134"/>
      <c r="F1909" s="135"/>
      <c r="G1909" s="143"/>
    </row>
    <row r="1910" spans="2:7">
      <c r="B1910" s="134"/>
      <c r="C1910" s="134"/>
      <c r="D1910" s="134"/>
      <c r="E1910" s="134"/>
      <c r="F1910" s="135"/>
      <c r="G1910" s="143"/>
    </row>
    <row r="1911" spans="2:7">
      <c r="B1911" s="134"/>
      <c r="C1911" s="134"/>
      <c r="D1911" s="134"/>
      <c r="E1911" s="134"/>
      <c r="F1911" s="135"/>
      <c r="G1911" s="143"/>
    </row>
    <row r="1912" spans="2:7">
      <c r="B1912" s="134"/>
      <c r="C1912" s="134"/>
      <c r="D1912" s="134"/>
      <c r="E1912" s="134"/>
      <c r="F1912" s="135"/>
      <c r="G1912" s="143"/>
    </row>
    <row r="1913" spans="2:7">
      <c r="B1913" s="134"/>
      <c r="C1913" s="134"/>
      <c r="D1913" s="134"/>
      <c r="E1913" s="134"/>
      <c r="F1913" s="135"/>
      <c r="G1913" s="143"/>
    </row>
    <row r="1914" spans="2:7">
      <c r="B1914" s="134"/>
      <c r="C1914" s="134"/>
      <c r="D1914" s="134"/>
      <c r="E1914" s="134"/>
      <c r="F1914" s="135"/>
      <c r="G1914" s="143"/>
    </row>
    <row r="1915" spans="2:7">
      <c r="B1915" s="134"/>
      <c r="C1915" s="134"/>
      <c r="D1915" s="134"/>
      <c r="E1915" s="134"/>
      <c r="F1915" s="135"/>
      <c r="G1915" s="143"/>
    </row>
    <row r="1916" spans="2:7">
      <c r="B1916" s="134"/>
      <c r="C1916" s="134"/>
      <c r="D1916" s="134"/>
      <c r="E1916" s="134"/>
      <c r="F1916" s="135"/>
      <c r="G1916" s="143"/>
    </row>
    <row r="1917" spans="2:7">
      <c r="B1917" s="134"/>
      <c r="C1917" s="134"/>
      <c r="D1917" s="134"/>
      <c r="E1917" s="134"/>
      <c r="F1917" s="135"/>
      <c r="G1917" s="143"/>
    </row>
    <row r="1918" spans="2:7">
      <c r="B1918" s="134"/>
      <c r="C1918" s="134"/>
      <c r="D1918" s="134"/>
      <c r="E1918" s="134"/>
      <c r="F1918" s="135"/>
      <c r="G1918" s="143"/>
    </row>
    <row r="1919" spans="2:7">
      <c r="B1919" s="134"/>
      <c r="C1919" s="134"/>
      <c r="D1919" s="134"/>
      <c r="E1919" s="134"/>
      <c r="F1919" s="135"/>
      <c r="G1919" s="143"/>
    </row>
    <row r="1920" spans="2:7">
      <c r="B1920" s="134"/>
      <c r="C1920" s="134"/>
      <c r="D1920" s="134"/>
      <c r="E1920" s="134"/>
      <c r="F1920" s="135"/>
      <c r="G1920" s="143"/>
    </row>
    <row r="1921" spans="2:7">
      <c r="B1921" s="134"/>
      <c r="C1921" s="134"/>
      <c r="D1921" s="134"/>
      <c r="E1921" s="134"/>
      <c r="F1921" s="135"/>
      <c r="G1921" s="143"/>
    </row>
    <row r="1922" spans="2:7">
      <c r="B1922" s="134"/>
      <c r="C1922" s="134"/>
      <c r="D1922" s="134"/>
      <c r="E1922" s="134"/>
      <c r="F1922" s="135"/>
      <c r="G1922" s="143"/>
    </row>
    <row r="1923" spans="2:7">
      <c r="B1923" s="134"/>
      <c r="C1923" s="134"/>
      <c r="D1923" s="134"/>
      <c r="E1923" s="134"/>
      <c r="F1923" s="135"/>
      <c r="G1923" s="143"/>
    </row>
    <row r="1924" spans="2:7">
      <c r="B1924" s="134"/>
      <c r="C1924" s="134"/>
      <c r="D1924" s="134"/>
      <c r="E1924" s="134"/>
      <c r="F1924" s="135"/>
      <c r="G1924" s="143"/>
    </row>
    <row r="1925" spans="2:7">
      <c r="B1925" s="134"/>
      <c r="C1925" s="134"/>
      <c r="D1925" s="134"/>
      <c r="E1925" s="134"/>
      <c r="F1925" s="135"/>
      <c r="G1925" s="143"/>
    </row>
    <row r="1926" spans="2:7">
      <c r="B1926" s="134"/>
      <c r="C1926" s="134"/>
      <c r="D1926" s="134"/>
      <c r="E1926" s="134"/>
      <c r="F1926" s="135"/>
      <c r="G1926" s="143"/>
    </row>
    <row r="1927" spans="2:7">
      <c r="B1927" s="134"/>
      <c r="C1927" s="134"/>
      <c r="D1927" s="134"/>
      <c r="E1927" s="134"/>
      <c r="F1927" s="135"/>
      <c r="G1927" s="143"/>
    </row>
    <row r="1928" spans="2:7">
      <c r="B1928" s="134"/>
      <c r="C1928" s="134"/>
      <c r="D1928" s="134"/>
      <c r="E1928" s="134"/>
      <c r="F1928" s="135"/>
      <c r="G1928" s="143"/>
    </row>
    <row r="1929" spans="2:7">
      <c r="B1929" s="134"/>
      <c r="C1929" s="134"/>
      <c r="D1929" s="134"/>
      <c r="E1929" s="134"/>
      <c r="F1929" s="135"/>
      <c r="G1929" s="143"/>
    </row>
    <row r="1930" spans="2:7">
      <c r="B1930" s="134"/>
      <c r="C1930" s="134"/>
      <c r="D1930" s="134"/>
      <c r="E1930" s="134"/>
      <c r="F1930" s="135"/>
      <c r="G1930" s="143"/>
    </row>
    <row r="1931" spans="2:7">
      <c r="B1931" s="134"/>
      <c r="C1931" s="134"/>
      <c r="D1931" s="134"/>
      <c r="E1931" s="134"/>
      <c r="F1931" s="135"/>
      <c r="G1931" s="143"/>
    </row>
    <row r="1932" spans="2:7">
      <c r="B1932" s="134"/>
      <c r="C1932" s="134"/>
      <c r="D1932" s="134"/>
      <c r="E1932" s="134"/>
      <c r="F1932" s="135"/>
      <c r="G1932" s="143"/>
    </row>
    <row r="1933" spans="2:7">
      <c r="B1933" s="134"/>
      <c r="C1933" s="134"/>
      <c r="D1933" s="134"/>
      <c r="E1933" s="134"/>
      <c r="F1933" s="135"/>
      <c r="G1933" s="143"/>
    </row>
    <row r="1934" spans="2:7">
      <c r="B1934" s="134"/>
      <c r="C1934" s="134"/>
      <c r="D1934" s="134"/>
      <c r="E1934" s="134"/>
      <c r="F1934" s="135"/>
      <c r="G1934" s="143"/>
    </row>
    <row r="1935" spans="2:7">
      <c r="B1935" s="134"/>
      <c r="C1935" s="134"/>
      <c r="D1935" s="134"/>
      <c r="E1935" s="134"/>
      <c r="F1935" s="135"/>
      <c r="G1935" s="143"/>
    </row>
    <row r="1936" spans="2:7">
      <c r="B1936" s="134"/>
      <c r="C1936" s="134"/>
      <c r="D1936" s="134"/>
      <c r="E1936" s="134"/>
      <c r="F1936" s="135"/>
      <c r="G1936" s="143"/>
    </row>
    <row r="1937" spans="2:7">
      <c r="B1937" s="134"/>
      <c r="C1937" s="134"/>
      <c r="D1937" s="134"/>
      <c r="E1937" s="134"/>
      <c r="F1937" s="135"/>
      <c r="G1937" s="143"/>
    </row>
    <row r="1938" spans="2:7">
      <c r="B1938" s="134"/>
      <c r="C1938" s="134"/>
      <c r="D1938" s="134"/>
      <c r="E1938" s="134"/>
      <c r="F1938" s="135"/>
      <c r="G1938" s="143"/>
    </row>
    <row r="1939" spans="2:7">
      <c r="B1939" s="134"/>
      <c r="C1939" s="134"/>
      <c r="D1939" s="134"/>
      <c r="E1939" s="134"/>
      <c r="F1939" s="135"/>
      <c r="G1939" s="143"/>
    </row>
    <row r="1940" spans="2:7">
      <c r="B1940" s="134"/>
      <c r="C1940" s="134"/>
      <c r="D1940" s="134"/>
      <c r="E1940" s="134"/>
      <c r="F1940" s="135"/>
      <c r="G1940" s="143"/>
    </row>
    <row r="1941" spans="2:7">
      <c r="B1941" s="134"/>
      <c r="C1941" s="134"/>
      <c r="D1941" s="134"/>
      <c r="E1941" s="134"/>
      <c r="F1941" s="135"/>
      <c r="G1941" s="143"/>
    </row>
    <row r="1942" spans="2:7">
      <c r="B1942" s="134"/>
      <c r="C1942" s="134"/>
      <c r="D1942" s="134"/>
      <c r="E1942" s="134"/>
      <c r="F1942" s="135"/>
      <c r="G1942" s="143"/>
    </row>
    <row r="1943" spans="2:7">
      <c r="B1943" s="134"/>
      <c r="C1943" s="134"/>
      <c r="D1943" s="134"/>
      <c r="E1943" s="134"/>
      <c r="F1943" s="135"/>
      <c r="G1943" s="143"/>
    </row>
    <row r="1944" spans="2:7">
      <c r="B1944" s="134"/>
      <c r="C1944" s="134"/>
      <c r="D1944" s="134"/>
      <c r="E1944" s="134"/>
      <c r="F1944" s="135"/>
      <c r="G1944" s="143"/>
    </row>
    <row r="1945" spans="2:7">
      <c r="B1945" s="134"/>
      <c r="C1945" s="134"/>
      <c r="D1945" s="134"/>
      <c r="E1945" s="134"/>
      <c r="F1945" s="135"/>
      <c r="G1945" s="143"/>
    </row>
    <row r="1946" spans="2:7">
      <c r="B1946" s="134"/>
      <c r="C1946" s="134"/>
      <c r="D1946" s="134"/>
      <c r="E1946" s="134"/>
      <c r="F1946" s="135"/>
      <c r="G1946" s="143"/>
    </row>
    <row r="1947" spans="2:7">
      <c r="B1947" s="134"/>
      <c r="C1947" s="134"/>
      <c r="D1947" s="134"/>
      <c r="E1947" s="134"/>
      <c r="F1947" s="135"/>
      <c r="G1947" s="143"/>
    </row>
    <row r="1948" spans="2:7">
      <c r="B1948" s="134"/>
      <c r="C1948" s="134"/>
      <c r="D1948" s="134"/>
      <c r="E1948" s="134"/>
      <c r="F1948" s="135"/>
      <c r="G1948" s="143"/>
    </row>
    <row r="1949" spans="2:7">
      <c r="B1949" s="134"/>
      <c r="C1949" s="134"/>
      <c r="D1949" s="134"/>
      <c r="E1949" s="134"/>
      <c r="F1949" s="135"/>
      <c r="G1949" s="143"/>
    </row>
    <row r="1950" spans="2:7">
      <c r="B1950" s="134"/>
      <c r="C1950" s="134"/>
      <c r="D1950" s="134"/>
      <c r="E1950" s="134"/>
      <c r="F1950" s="135"/>
      <c r="G1950" s="143"/>
    </row>
    <row r="1951" spans="2:7">
      <c r="B1951" s="134"/>
      <c r="C1951" s="134"/>
      <c r="D1951" s="134"/>
      <c r="E1951" s="134"/>
      <c r="F1951" s="135"/>
      <c r="G1951" s="143"/>
    </row>
    <row r="1952" spans="2:7">
      <c r="B1952" s="134"/>
      <c r="C1952" s="134"/>
      <c r="D1952" s="134"/>
      <c r="E1952" s="134"/>
      <c r="F1952" s="135"/>
      <c r="G1952" s="143"/>
    </row>
    <row r="1953" spans="2:7">
      <c r="B1953" s="134"/>
      <c r="C1953" s="134"/>
      <c r="D1953" s="134"/>
      <c r="E1953" s="134"/>
      <c r="F1953" s="135"/>
      <c r="G1953" s="143"/>
    </row>
    <row r="1954" spans="2:7">
      <c r="B1954" s="134"/>
      <c r="C1954" s="134"/>
      <c r="D1954" s="134"/>
      <c r="E1954" s="134"/>
      <c r="F1954" s="135"/>
      <c r="G1954" s="143"/>
    </row>
    <row r="1955" spans="2:7">
      <c r="B1955" s="134"/>
      <c r="C1955" s="134"/>
      <c r="D1955" s="134"/>
      <c r="E1955" s="134"/>
      <c r="F1955" s="135"/>
      <c r="G1955" s="143"/>
    </row>
    <row r="1956" spans="2:7">
      <c r="B1956" s="134"/>
      <c r="C1956" s="134"/>
      <c r="D1956" s="134"/>
      <c r="E1956" s="134"/>
      <c r="F1956" s="135"/>
      <c r="G1956" s="143"/>
    </row>
    <row r="1957" spans="2:7">
      <c r="B1957" s="134"/>
      <c r="C1957" s="134"/>
      <c r="D1957" s="134"/>
      <c r="E1957" s="134"/>
      <c r="F1957" s="135"/>
      <c r="G1957" s="143"/>
    </row>
    <row r="1958" spans="2:7">
      <c r="B1958" s="134"/>
      <c r="C1958" s="134"/>
      <c r="D1958" s="134"/>
      <c r="E1958" s="134"/>
      <c r="F1958" s="135"/>
      <c r="G1958" s="143"/>
    </row>
    <row r="1959" spans="2:7">
      <c r="B1959" s="134"/>
      <c r="C1959" s="134"/>
      <c r="D1959" s="134"/>
      <c r="E1959" s="134"/>
      <c r="F1959" s="135"/>
      <c r="G1959" s="143"/>
    </row>
    <row r="1960" spans="2:7">
      <c r="B1960" s="134"/>
      <c r="C1960" s="134"/>
      <c r="D1960" s="134"/>
      <c r="E1960" s="134"/>
      <c r="F1960" s="135"/>
      <c r="G1960" s="143"/>
    </row>
    <row r="1961" spans="2:7">
      <c r="B1961" s="134"/>
      <c r="C1961" s="134"/>
      <c r="D1961" s="134"/>
      <c r="E1961" s="134"/>
      <c r="F1961" s="135"/>
      <c r="G1961" s="143"/>
    </row>
    <row r="1962" spans="2:7">
      <c r="B1962" s="134"/>
      <c r="C1962" s="134"/>
      <c r="D1962" s="134"/>
      <c r="E1962" s="134"/>
      <c r="F1962" s="135"/>
      <c r="G1962" s="143"/>
    </row>
    <row r="1963" spans="2:7">
      <c r="B1963" s="134"/>
      <c r="C1963" s="134"/>
      <c r="D1963" s="134"/>
      <c r="E1963" s="134"/>
      <c r="F1963" s="135"/>
      <c r="G1963" s="143"/>
    </row>
    <row r="1964" spans="2:7">
      <c r="B1964" s="134"/>
      <c r="C1964" s="134"/>
      <c r="D1964" s="134"/>
      <c r="E1964" s="134"/>
      <c r="F1964" s="135"/>
      <c r="G1964" s="143"/>
    </row>
    <row r="1965" spans="2:7">
      <c r="B1965" s="134"/>
      <c r="C1965" s="134"/>
      <c r="D1965" s="134"/>
      <c r="E1965" s="134"/>
      <c r="F1965" s="135"/>
      <c r="G1965" s="143"/>
    </row>
    <row r="1966" spans="2:7">
      <c r="B1966" s="134"/>
      <c r="C1966" s="134"/>
      <c r="D1966" s="134"/>
      <c r="E1966" s="134"/>
      <c r="F1966" s="135"/>
      <c r="G1966" s="143"/>
    </row>
    <row r="1967" spans="2:7">
      <c r="B1967" s="134"/>
      <c r="C1967" s="134"/>
      <c r="D1967" s="134"/>
      <c r="E1967" s="134"/>
      <c r="F1967" s="135"/>
      <c r="G1967" s="143"/>
    </row>
    <row r="1968" spans="2:7">
      <c r="B1968" s="134"/>
      <c r="C1968" s="134"/>
      <c r="D1968" s="134"/>
      <c r="E1968" s="134"/>
      <c r="F1968" s="135"/>
      <c r="G1968" s="143"/>
    </row>
    <row r="1969" spans="2:7">
      <c r="B1969" s="134"/>
      <c r="C1969" s="134"/>
      <c r="D1969" s="134"/>
      <c r="E1969" s="134"/>
      <c r="F1969" s="135"/>
      <c r="G1969" s="143"/>
    </row>
    <row r="1970" spans="2:7">
      <c r="B1970" s="134"/>
      <c r="C1970" s="134"/>
      <c r="D1970" s="134"/>
      <c r="E1970" s="134"/>
      <c r="F1970" s="135"/>
      <c r="G1970" s="143"/>
    </row>
    <row r="1971" spans="2:7">
      <c r="B1971" s="134"/>
      <c r="C1971" s="134"/>
      <c r="D1971" s="134"/>
      <c r="E1971" s="134"/>
      <c r="F1971" s="135"/>
      <c r="G1971" s="143"/>
    </row>
    <row r="1972" spans="2:7">
      <c r="B1972" s="134"/>
      <c r="C1972" s="134"/>
      <c r="D1972" s="134"/>
      <c r="E1972" s="134"/>
      <c r="F1972" s="135"/>
      <c r="G1972" s="143"/>
    </row>
    <row r="1973" spans="2:7">
      <c r="B1973" s="134"/>
      <c r="C1973" s="134"/>
      <c r="D1973" s="134"/>
      <c r="E1973" s="134"/>
      <c r="F1973" s="135"/>
      <c r="G1973" s="143"/>
    </row>
    <row r="1974" spans="2:7">
      <c r="B1974" s="134"/>
      <c r="C1974" s="134"/>
      <c r="D1974" s="134"/>
      <c r="E1974" s="134"/>
      <c r="F1974" s="135"/>
      <c r="G1974" s="143"/>
    </row>
    <row r="1975" spans="2:7">
      <c r="B1975" s="134"/>
      <c r="C1975" s="134"/>
      <c r="D1975" s="134"/>
      <c r="E1975" s="134"/>
      <c r="F1975" s="135"/>
      <c r="G1975" s="143"/>
    </row>
    <row r="1976" spans="2:7">
      <c r="B1976" s="134"/>
      <c r="C1976" s="134"/>
      <c r="D1976" s="134"/>
      <c r="E1976" s="134"/>
      <c r="F1976" s="135"/>
      <c r="G1976" s="143"/>
    </row>
    <row r="1977" spans="2:7">
      <c r="B1977" s="134"/>
      <c r="C1977" s="134"/>
      <c r="D1977" s="134"/>
      <c r="E1977" s="134"/>
      <c r="F1977" s="135"/>
      <c r="G1977" s="143"/>
    </row>
    <row r="1978" spans="2:7">
      <c r="B1978" s="134"/>
      <c r="C1978" s="134"/>
      <c r="D1978" s="134"/>
      <c r="E1978" s="134"/>
      <c r="F1978" s="135"/>
      <c r="G1978" s="143"/>
    </row>
    <row r="1979" spans="2:7">
      <c r="B1979" s="134"/>
      <c r="C1979" s="134"/>
      <c r="D1979" s="134"/>
      <c r="E1979" s="134"/>
      <c r="F1979" s="135"/>
      <c r="G1979" s="143"/>
    </row>
    <row r="1980" spans="2:7">
      <c r="B1980" s="134"/>
      <c r="C1980" s="134"/>
      <c r="D1980" s="134"/>
      <c r="E1980" s="134"/>
      <c r="F1980" s="135"/>
      <c r="G1980" s="143"/>
    </row>
    <row r="1981" spans="2:7">
      <c r="B1981" s="134"/>
      <c r="C1981" s="134"/>
      <c r="D1981" s="134"/>
      <c r="E1981" s="134"/>
      <c r="F1981" s="135"/>
      <c r="G1981" s="143"/>
    </row>
    <row r="1982" spans="2:7">
      <c r="B1982" s="134"/>
      <c r="C1982" s="134"/>
      <c r="D1982" s="134"/>
      <c r="E1982" s="134"/>
      <c r="F1982" s="135"/>
      <c r="G1982" s="143"/>
    </row>
    <row r="1983" spans="2:7">
      <c r="B1983" s="134"/>
      <c r="C1983" s="134"/>
      <c r="D1983" s="134"/>
      <c r="E1983" s="134"/>
      <c r="F1983" s="135"/>
      <c r="G1983" s="143"/>
    </row>
    <row r="1984" spans="2:7">
      <c r="B1984" s="134"/>
      <c r="C1984" s="134"/>
      <c r="D1984" s="134"/>
      <c r="E1984" s="134"/>
      <c r="F1984" s="135"/>
      <c r="G1984" s="143"/>
    </row>
    <row r="1985" spans="2:7">
      <c r="B1985" s="134"/>
      <c r="C1985" s="134"/>
      <c r="D1985" s="134"/>
      <c r="E1985" s="134"/>
      <c r="F1985" s="135"/>
      <c r="G1985" s="143"/>
    </row>
    <row r="1986" spans="2:7">
      <c r="B1986" s="134"/>
      <c r="C1986" s="134"/>
      <c r="D1986" s="134"/>
      <c r="E1986" s="134"/>
      <c r="F1986" s="135"/>
      <c r="G1986" s="143"/>
    </row>
    <row r="1987" spans="2:7">
      <c r="B1987" s="134"/>
      <c r="C1987" s="134"/>
      <c r="D1987" s="134"/>
      <c r="E1987" s="134"/>
      <c r="F1987" s="135"/>
      <c r="G1987" s="143"/>
    </row>
    <row r="1988" spans="2:7">
      <c r="B1988" s="134"/>
      <c r="C1988" s="134"/>
      <c r="D1988" s="134"/>
      <c r="E1988" s="134"/>
      <c r="F1988" s="135"/>
      <c r="G1988" s="143"/>
    </row>
    <row r="1989" spans="2:7">
      <c r="B1989" s="134"/>
      <c r="C1989" s="134"/>
      <c r="D1989" s="134"/>
      <c r="E1989" s="134"/>
      <c r="F1989" s="135"/>
      <c r="G1989" s="143"/>
    </row>
    <row r="1990" spans="2:7">
      <c r="B1990" s="134"/>
      <c r="C1990" s="134"/>
      <c r="D1990" s="134"/>
      <c r="E1990" s="134"/>
      <c r="F1990" s="135"/>
      <c r="G1990" s="143"/>
    </row>
    <row r="1991" spans="2:7">
      <c r="B1991" s="134"/>
      <c r="C1991" s="134"/>
      <c r="D1991" s="134"/>
      <c r="E1991" s="134"/>
      <c r="F1991" s="135"/>
      <c r="G1991" s="143"/>
    </row>
    <row r="1992" spans="2:7">
      <c r="B1992" s="134"/>
      <c r="C1992" s="134"/>
      <c r="D1992" s="134"/>
      <c r="E1992" s="134"/>
      <c r="F1992" s="135"/>
      <c r="G1992" s="143"/>
    </row>
    <row r="1993" spans="2:7">
      <c r="B1993" s="134"/>
      <c r="C1993" s="134"/>
      <c r="D1993" s="134"/>
      <c r="E1993" s="134"/>
      <c r="F1993" s="135"/>
      <c r="G1993" s="143"/>
    </row>
    <row r="1994" spans="2:7">
      <c r="B1994" s="134"/>
      <c r="C1994" s="134"/>
      <c r="D1994" s="134"/>
      <c r="E1994" s="134"/>
      <c r="F1994" s="135"/>
      <c r="G1994" s="143"/>
    </row>
    <row r="1995" spans="2:7">
      <c r="B1995" s="134"/>
      <c r="C1995" s="134"/>
      <c r="D1995" s="134"/>
      <c r="E1995" s="134"/>
      <c r="F1995" s="135"/>
      <c r="G1995" s="143"/>
    </row>
    <row r="1996" spans="2:7">
      <c r="B1996" s="134"/>
      <c r="C1996" s="134"/>
      <c r="D1996" s="134"/>
      <c r="E1996" s="134"/>
      <c r="F1996" s="135"/>
      <c r="G1996" s="143"/>
    </row>
    <row r="1997" spans="2:7">
      <c r="B1997" s="134"/>
      <c r="C1997" s="134"/>
      <c r="D1997" s="134"/>
      <c r="E1997" s="134"/>
      <c r="F1997" s="135"/>
      <c r="G1997" s="143"/>
    </row>
    <row r="1998" spans="2:7">
      <c r="B1998" s="134"/>
      <c r="C1998" s="134"/>
      <c r="D1998" s="134"/>
      <c r="E1998" s="134"/>
      <c r="F1998" s="135"/>
      <c r="G1998" s="143"/>
    </row>
    <row r="1999" spans="2:7">
      <c r="B1999" s="134"/>
      <c r="C1999" s="134"/>
      <c r="D1999" s="134"/>
      <c r="E1999" s="134"/>
      <c r="F1999" s="135"/>
      <c r="G1999" s="143"/>
    </row>
    <row r="2000" spans="2:7">
      <c r="B2000" s="134"/>
      <c r="C2000" s="134"/>
      <c r="D2000" s="134"/>
      <c r="E2000" s="134"/>
      <c r="F2000" s="135"/>
      <c r="G2000" s="143"/>
    </row>
    <row r="2001" spans="2:7">
      <c r="B2001" s="134"/>
      <c r="C2001" s="134"/>
      <c r="D2001" s="134"/>
      <c r="E2001" s="134"/>
      <c r="F2001" s="135"/>
      <c r="G2001" s="143"/>
    </row>
    <row r="2002" spans="2:7">
      <c r="B2002" s="134"/>
      <c r="C2002" s="134"/>
      <c r="D2002" s="134"/>
      <c r="E2002" s="134"/>
      <c r="F2002" s="135"/>
      <c r="G2002" s="143"/>
    </row>
    <row r="2003" spans="2:7">
      <c r="B2003" s="134"/>
      <c r="C2003" s="134"/>
      <c r="D2003" s="134"/>
      <c r="E2003" s="134"/>
      <c r="F2003" s="135"/>
      <c r="G2003" s="143"/>
    </row>
    <row r="2004" spans="2:7">
      <c r="B2004" s="134"/>
      <c r="C2004" s="134"/>
      <c r="D2004" s="134"/>
      <c r="E2004" s="134"/>
      <c r="F2004" s="135"/>
      <c r="G2004" s="143"/>
    </row>
    <row r="2005" spans="2:7">
      <c r="B2005" s="134"/>
      <c r="C2005" s="134"/>
      <c r="D2005" s="134"/>
      <c r="E2005" s="134"/>
      <c r="F2005" s="135"/>
      <c r="G2005" s="143"/>
    </row>
    <row r="2006" spans="2:7">
      <c r="B2006" s="134"/>
      <c r="C2006" s="134"/>
      <c r="D2006" s="134"/>
      <c r="E2006" s="134"/>
      <c r="F2006" s="135"/>
      <c r="G2006" s="143"/>
    </row>
    <row r="2007" spans="2:7">
      <c r="B2007" s="134"/>
      <c r="C2007" s="134"/>
      <c r="D2007" s="134"/>
      <c r="E2007" s="134"/>
      <c r="F2007" s="135"/>
      <c r="G2007" s="143"/>
    </row>
    <row r="2008" spans="2:7">
      <c r="B2008" s="134"/>
      <c r="C2008" s="134"/>
      <c r="D2008" s="134"/>
      <c r="E2008" s="134"/>
      <c r="F2008" s="135"/>
      <c r="G2008" s="143"/>
    </row>
    <row r="2009" spans="2:7">
      <c r="B2009" s="134"/>
      <c r="C2009" s="134"/>
      <c r="D2009" s="134"/>
      <c r="E2009" s="134"/>
      <c r="F2009" s="135"/>
      <c r="G2009" s="143"/>
    </row>
    <row r="2010" spans="2:7">
      <c r="B2010" s="134"/>
      <c r="C2010" s="134"/>
      <c r="D2010" s="134"/>
      <c r="E2010" s="134"/>
      <c r="F2010" s="135"/>
      <c r="G2010" s="143"/>
    </row>
    <row r="2011" spans="2:7">
      <c r="B2011" s="134"/>
      <c r="C2011" s="134"/>
      <c r="D2011" s="134"/>
      <c r="E2011" s="134"/>
      <c r="F2011" s="135"/>
      <c r="G2011" s="143"/>
    </row>
    <row r="2012" spans="2:7">
      <c r="B2012" s="134"/>
      <c r="C2012" s="134"/>
      <c r="D2012" s="134"/>
      <c r="E2012" s="134"/>
      <c r="F2012" s="135"/>
      <c r="G2012" s="143"/>
    </row>
    <row r="2013" spans="2:7">
      <c r="B2013" s="134"/>
      <c r="C2013" s="134"/>
      <c r="D2013" s="134"/>
      <c r="E2013" s="134"/>
      <c r="F2013" s="135"/>
      <c r="G2013" s="143"/>
    </row>
    <row r="2014" spans="2:7">
      <c r="B2014" s="134"/>
      <c r="C2014" s="134"/>
      <c r="D2014" s="134"/>
      <c r="E2014" s="134"/>
      <c r="F2014" s="135"/>
    </row>
    <row r="2015" spans="2:7">
      <c r="B2015" s="134"/>
      <c r="C2015" s="134"/>
      <c r="D2015" s="134"/>
      <c r="E2015" s="134"/>
      <c r="F2015" s="135"/>
    </row>
    <row r="2016" spans="2:7">
      <c r="B2016" s="134"/>
      <c r="C2016" s="134"/>
      <c r="D2016" s="134"/>
      <c r="E2016" s="134"/>
      <c r="F2016" s="135"/>
    </row>
    <row r="2017" spans="2:6">
      <c r="B2017" s="134"/>
      <c r="C2017" s="134"/>
      <c r="D2017" s="134"/>
      <c r="E2017" s="134"/>
      <c r="F2017" s="135"/>
    </row>
    <row r="2018" spans="2:6">
      <c r="B2018" s="134"/>
      <c r="C2018" s="134"/>
      <c r="D2018" s="134"/>
      <c r="E2018" s="134"/>
      <c r="F2018" s="135"/>
    </row>
    <row r="2019" spans="2:6">
      <c r="B2019" s="134"/>
      <c r="C2019" s="134"/>
      <c r="D2019" s="134"/>
      <c r="E2019" s="134"/>
      <c r="F2019" s="135"/>
    </row>
    <row r="2020" spans="2:6">
      <c r="B2020" s="134"/>
      <c r="C2020" s="134"/>
      <c r="D2020" s="134"/>
      <c r="E2020" s="134"/>
      <c r="F2020" s="135"/>
    </row>
    <row r="2021" spans="2:6">
      <c r="B2021" s="134"/>
      <c r="C2021" s="134"/>
      <c r="D2021" s="134"/>
      <c r="E2021" s="134"/>
      <c r="F2021" s="135"/>
    </row>
    <row r="2022" spans="2:6">
      <c r="B2022" s="134"/>
      <c r="C2022" s="134"/>
      <c r="D2022" s="134"/>
      <c r="E2022" s="134"/>
      <c r="F2022" s="135"/>
    </row>
    <row r="2023" spans="2:6">
      <c r="B2023" s="134"/>
      <c r="C2023" s="134"/>
      <c r="D2023" s="134"/>
      <c r="E2023" s="134"/>
      <c r="F2023" s="135"/>
    </row>
    <row r="2024" spans="2:6">
      <c r="B2024" s="134"/>
      <c r="C2024" s="134"/>
      <c r="D2024" s="134"/>
      <c r="E2024" s="134"/>
      <c r="F2024" s="135"/>
    </row>
    <row r="2025" spans="2:6">
      <c r="B2025" s="134"/>
      <c r="C2025" s="134"/>
      <c r="D2025" s="134"/>
      <c r="E2025" s="134"/>
      <c r="F2025" s="135"/>
    </row>
    <row r="2026" spans="2:6">
      <c r="B2026" s="134"/>
      <c r="C2026" s="134"/>
      <c r="D2026" s="134"/>
      <c r="E2026" s="134"/>
      <c r="F2026" s="135"/>
    </row>
    <row r="2027" spans="2:6">
      <c r="B2027" s="134"/>
      <c r="C2027" s="134"/>
      <c r="D2027" s="134"/>
      <c r="E2027" s="134"/>
      <c r="F2027" s="135"/>
    </row>
    <row r="2028" spans="2:6">
      <c r="B2028" s="134"/>
      <c r="C2028" s="134"/>
      <c r="D2028" s="134"/>
      <c r="E2028" s="134"/>
      <c r="F2028" s="135"/>
    </row>
    <row r="2029" spans="2:6">
      <c r="B2029" s="134"/>
      <c r="C2029" s="134"/>
      <c r="D2029" s="134"/>
      <c r="E2029" s="134"/>
      <c r="F2029" s="135"/>
    </row>
    <row r="2030" spans="2:6">
      <c r="B2030" s="134"/>
      <c r="C2030" s="134"/>
      <c r="D2030" s="134"/>
      <c r="E2030" s="134"/>
      <c r="F2030" s="135"/>
    </row>
    <row r="2031" spans="2:6">
      <c r="B2031" s="134"/>
      <c r="C2031" s="134"/>
      <c r="D2031" s="134"/>
      <c r="E2031" s="134"/>
      <c r="F2031" s="135"/>
    </row>
    <row r="2032" spans="2:6">
      <c r="B2032" s="134"/>
      <c r="C2032" s="134"/>
      <c r="D2032" s="134"/>
      <c r="E2032" s="134"/>
      <c r="F2032" s="135"/>
    </row>
    <row r="2033" spans="2:6">
      <c r="B2033" s="134"/>
      <c r="C2033" s="134"/>
      <c r="D2033" s="134"/>
      <c r="E2033" s="134"/>
      <c r="F2033" s="135"/>
    </row>
    <row r="2034" spans="2:6">
      <c r="B2034" s="134"/>
      <c r="C2034" s="134"/>
      <c r="D2034" s="134"/>
      <c r="E2034" s="134"/>
      <c r="F2034" s="135"/>
    </row>
    <row r="2035" spans="2:6">
      <c r="B2035" s="134"/>
      <c r="C2035" s="134"/>
      <c r="D2035" s="134"/>
      <c r="E2035" s="134"/>
      <c r="F2035" s="135"/>
    </row>
    <row r="2036" spans="2:6">
      <c r="B2036" s="134"/>
      <c r="C2036" s="134"/>
      <c r="D2036" s="134"/>
      <c r="E2036" s="134"/>
      <c r="F2036" s="135"/>
    </row>
    <row r="2037" spans="2:6">
      <c r="B2037" s="134"/>
      <c r="C2037" s="134"/>
      <c r="D2037" s="134"/>
      <c r="E2037" s="134"/>
      <c r="F2037" s="135"/>
    </row>
    <row r="2038" spans="2:6">
      <c r="B2038" s="134"/>
      <c r="C2038" s="134"/>
      <c r="D2038" s="134"/>
      <c r="E2038" s="134"/>
      <c r="F2038" s="135"/>
    </row>
    <row r="2039" spans="2:6">
      <c r="B2039" s="134"/>
      <c r="C2039" s="134"/>
      <c r="D2039" s="134"/>
      <c r="E2039" s="134"/>
      <c r="F2039" s="135"/>
    </row>
    <row r="2040" spans="2:6">
      <c r="B2040" s="134"/>
      <c r="C2040" s="134"/>
      <c r="D2040" s="134"/>
      <c r="E2040" s="134"/>
      <c r="F2040" s="135"/>
    </row>
    <row r="2041" spans="2:6">
      <c r="B2041" s="134"/>
      <c r="C2041" s="134"/>
      <c r="D2041" s="134"/>
      <c r="E2041" s="134"/>
      <c r="F2041" s="135"/>
    </row>
    <row r="2042" spans="2:6">
      <c r="B2042" s="134"/>
      <c r="C2042" s="134"/>
      <c r="D2042" s="134"/>
      <c r="E2042" s="134"/>
      <c r="F2042" s="135"/>
    </row>
    <row r="2043" spans="2:6">
      <c r="B2043" s="134"/>
      <c r="C2043" s="134"/>
      <c r="D2043" s="134"/>
      <c r="E2043" s="134"/>
      <c r="F2043" s="135"/>
    </row>
    <row r="2044" spans="2:6">
      <c r="B2044" s="134"/>
      <c r="C2044" s="134"/>
      <c r="D2044" s="134"/>
      <c r="E2044" s="134"/>
      <c r="F2044" s="135"/>
    </row>
    <row r="2045" spans="2:6">
      <c r="B2045" s="134"/>
      <c r="C2045" s="134"/>
      <c r="D2045" s="134"/>
      <c r="E2045" s="134"/>
      <c r="F2045" s="135"/>
    </row>
    <row r="2046" spans="2:6">
      <c r="B2046" s="134"/>
      <c r="C2046" s="134"/>
      <c r="D2046" s="134"/>
      <c r="E2046" s="134"/>
      <c r="F2046" s="135"/>
    </row>
    <row r="2047" spans="2:6">
      <c r="B2047" s="134"/>
      <c r="C2047" s="134"/>
      <c r="D2047" s="134"/>
      <c r="E2047" s="134"/>
      <c r="F2047" s="135"/>
    </row>
    <row r="2048" spans="2:6">
      <c r="B2048" s="134"/>
      <c r="C2048" s="134"/>
      <c r="D2048" s="134"/>
      <c r="E2048" s="134"/>
      <c r="F2048" s="135"/>
    </row>
    <row r="2049" spans="2:6">
      <c r="B2049" s="134"/>
      <c r="C2049" s="134"/>
      <c r="D2049" s="134"/>
      <c r="E2049" s="134"/>
      <c r="F2049" s="135"/>
    </row>
    <row r="2050" spans="2:6">
      <c r="B2050" s="134"/>
      <c r="C2050" s="134"/>
      <c r="D2050" s="134"/>
      <c r="E2050" s="134"/>
      <c r="F2050" s="135"/>
    </row>
    <row r="2051" spans="2:6">
      <c r="B2051" s="134"/>
      <c r="C2051" s="134"/>
      <c r="D2051" s="134"/>
      <c r="E2051" s="134"/>
      <c r="F2051" s="135"/>
    </row>
    <row r="2052" spans="2:6">
      <c r="B2052" s="134"/>
      <c r="C2052" s="134"/>
      <c r="D2052" s="134"/>
      <c r="E2052" s="134"/>
      <c r="F2052" s="135"/>
    </row>
    <row r="2053" spans="2:6">
      <c r="B2053" s="134"/>
      <c r="C2053" s="134"/>
      <c r="D2053" s="134"/>
      <c r="E2053" s="134"/>
      <c r="F2053" s="135"/>
    </row>
    <row r="2054" spans="2:6">
      <c r="B2054" s="134"/>
      <c r="C2054" s="134"/>
      <c r="D2054" s="134"/>
      <c r="E2054" s="134"/>
      <c r="F2054" s="135"/>
    </row>
    <row r="2055" spans="2:6">
      <c r="B2055" s="134"/>
      <c r="C2055" s="134"/>
      <c r="D2055" s="134"/>
      <c r="E2055" s="134"/>
      <c r="F2055" s="135"/>
    </row>
    <row r="2056" spans="2:6">
      <c r="B2056" s="134"/>
      <c r="C2056" s="134"/>
      <c r="D2056" s="134"/>
      <c r="E2056" s="134"/>
      <c r="F2056" s="135"/>
    </row>
    <row r="2057" spans="2:6">
      <c r="B2057" s="134"/>
      <c r="C2057" s="134"/>
      <c r="D2057" s="134"/>
      <c r="E2057" s="134"/>
      <c r="F2057" s="135"/>
    </row>
    <row r="2058" spans="2:6">
      <c r="B2058" s="134"/>
      <c r="C2058" s="134"/>
      <c r="D2058" s="134"/>
      <c r="E2058" s="134"/>
      <c r="F2058" s="135"/>
    </row>
    <row r="2059" spans="2:6">
      <c r="B2059" s="134"/>
      <c r="C2059" s="134"/>
      <c r="D2059" s="134"/>
      <c r="E2059" s="134"/>
      <c r="F2059" s="135"/>
    </row>
    <row r="2060" spans="2:6">
      <c r="B2060" s="134"/>
      <c r="C2060" s="134"/>
      <c r="D2060" s="134"/>
      <c r="E2060" s="134"/>
      <c r="F2060" s="135"/>
    </row>
    <row r="2061" spans="2:6">
      <c r="B2061" s="134"/>
      <c r="C2061" s="134"/>
      <c r="D2061" s="134"/>
      <c r="E2061" s="134"/>
      <c r="F2061" s="135"/>
    </row>
    <row r="2062" spans="2:6">
      <c r="B2062" s="134"/>
      <c r="C2062" s="134"/>
      <c r="D2062" s="134"/>
      <c r="E2062" s="134"/>
      <c r="F2062" s="135"/>
    </row>
    <row r="2063" spans="2:6">
      <c r="B2063" s="134"/>
      <c r="C2063" s="134"/>
      <c r="D2063" s="134"/>
      <c r="E2063" s="134"/>
      <c r="F2063" s="135"/>
    </row>
    <row r="2064" spans="2:6">
      <c r="B2064" s="134"/>
      <c r="C2064" s="134"/>
      <c r="D2064" s="134"/>
      <c r="E2064" s="134"/>
      <c r="F2064" s="135"/>
    </row>
    <row r="2065" spans="2:6">
      <c r="B2065" s="134"/>
      <c r="C2065" s="134"/>
      <c r="D2065" s="134"/>
      <c r="E2065" s="134"/>
      <c r="F2065" s="135"/>
    </row>
    <row r="2066" spans="2:6">
      <c r="B2066" s="134"/>
      <c r="C2066" s="134"/>
      <c r="D2066" s="134"/>
      <c r="E2066" s="134"/>
      <c r="F2066" s="135"/>
    </row>
    <row r="2067" spans="2:6">
      <c r="B2067" s="134"/>
      <c r="C2067" s="134"/>
      <c r="D2067" s="134"/>
      <c r="E2067" s="134"/>
      <c r="F2067" s="135"/>
    </row>
    <row r="2068" spans="2:6">
      <c r="B2068" s="134"/>
      <c r="C2068" s="134"/>
      <c r="D2068" s="134"/>
      <c r="E2068" s="134"/>
      <c r="F2068" s="135"/>
    </row>
    <row r="2069" spans="2:6">
      <c r="B2069" s="134"/>
      <c r="C2069" s="134"/>
      <c r="D2069" s="134"/>
      <c r="E2069" s="134"/>
      <c r="F2069" s="135"/>
    </row>
    <row r="2070" spans="2:6">
      <c r="B2070" s="134"/>
      <c r="C2070" s="134"/>
      <c r="D2070" s="134"/>
      <c r="E2070" s="134"/>
      <c r="F2070" s="135"/>
    </row>
    <row r="2071" spans="2:6">
      <c r="B2071" s="134"/>
      <c r="C2071" s="134"/>
      <c r="D2071" s="134"/>
      <c r="E2071" s="134"/>
      <c r="F2071" s="135"/>
    </row>
    <row r="2072" spans="2:6">
      <c r="B2072" s="134"/>
      <c r="C2072" s="134"/>
      <c r="D2072" s="134"/>
      <c r="E2072" s="134"/>
      <c r="F2072" s="135"/>
    </row>
    <row r="2073" spans="2:6">
      <c r="B2073" s="134"/>
      <c r="C2073" s="134"/>
      <c r="D2073" s="134"/>
      <c r="E2073" s="134"/>
      <c r="F2073" s="135"/>
    </row>
    <row r="2074" spans="2:6">
      <c r="B2074" s="134"/>
      <c r="C2074" s="134"/>
      <c r="D2074" s="134"/>
      <c r="E2074" s="134"/>
      <c r="F2074" s="135"/>
    </row>
    <row r="2075" spans="2:6">
      <c r="B2075" s="134"/>
      <c r="C2075" s="134"/>
      <c r="D2075" s="134"/>
      <c r="E2075" s="134"/>
      <c r="F2075" s="135"/>
    </row>
    <row r="2076" spans="2:6">
      <c r="B2076" s="134"/>
      <c r="C2076" s="134"/>
      <c r="D2076" s="134"/>
      <c r="E2076" s="134"/>
      <c r="F2076" s="135"/>
    </row>
    <row r="2077" spans="2:6">
      <c r="B2077" s="134"/>
      <c r="C2077" s="134"/>
      <c r="D2077" s="134"/>
      <c r="E2077" s="134"/>
      <c r="F2077" s="135"/>
    </row>
    <row r="2078" spans="2:6">
      <c r="B2078" s="134"/>
      <c r="C2078" s="134"/>
      <c r="D2078" s="134"/>
      <c r="E2078" s="134"/>
      <c r="F2078" s="135"/>
    </row>
    <row r="2079" spans="2:6">
      <c r="B2079" s="134"/>
      <c r="C2079" s="134"/>
      <c r="D2079" s="134"/>
      <c r="E2079" s="134"/>
      <c r="F2079" s="135"/>
    </row>
    <row r="2080" spans="2:6">
      <c r="B2080" s="134"/>
      <c r="C2080" s="134"/>
      <c r="D2080" s="134"/>
      <c r="E2080" s="134"/>
      <c r="F2080" s="135"/>
    </row>
    <row r="2081" spans="2:6">
      <c r="B2081" s="134"/>
      <c r="C2081" s="134"/>
      <c r="D2081" s="134"/>
      <c r="E2081" s="134"/>
      <c r="F2081" s="135"/>
    </row>
    <row r="2082" spans="2:6">
      <c r="B2082" s="134"/>
      <c r="C2082" s="134"/>
      <c r="D2082" s="134"/>
      <c r="E2082" s="134"/>
      <c r="F2082" s="135"/>
    </row>
    <row r="2083" spans="2:6">
      <c r="B2083" s="134"/>
      <c r="C2083" s="134"/>
      <c r="D2083" s="134"/>
      <c r="E2083" s="134"/>
      <c r="F2083" s="135"/>
    </row>
    <row r="2084" spans="2:6">
      <c r="B2084" s="134"/>
      <c r="C2084" s="134"/>
      <c r="D2084" s="134"/>
      <c r="E2084" s="134"/>
      <c r="F2084" s="135"/>
    </row>
    <row r="2085" spans="2:6">
      <c r="B2085" s="134"/>
      <c r="C2085" s="134"/>
      <c r="D2085" s="134"/>
      <c r="E2085" s="134"/>
      <c r="F2085" s="135"/>
    </row>
    <row r="2086" spans="2:6">
      <c r="B2086" s="134"/>
      <c r="C2086" s="134"/>
      <c r="D2086" s="134"/>
      <c r="E2086" s="134"/>
      <c r="F2086" s="135"/>
    </row>
    <row r="2087" spans="2:6">
      <c r="B2087" s="134"/>
      <c r="C2087" s="134"/>
      <c r="D2087" s="134"/>
      <c r="E2087" s="134"/>
      <c r="F2087" s="135"/>
    </row>
    <row r="2088" spans="2:6">
      <c r="B2088" s="134"/>
      <c r="C2088" s="134"/>
      <c r="D2088" s="134"/>
      <c r="E2088" s="134"/>
      <c r="F2088" s="135"/>
    </row>
    <row r="2089" spans="2:6">
      <c r="B2089" s="134"/>
      <c r="C2089" s="134"/>
      <c r="D2089" s="134"/>
      <c r="E2089" s="134"/>
      <c r="F2089" s="135"/>
    </row>
    <row r="2090" spans="2:6">
      <c r="B2090" s="134"/>
      <c r="C2090" s="134"/>
      <c r="D2090" s="134"/>
      <c r="E2090" s="134"/>
      <c r="F2090" s="135"/>
    </row>
    <row r="2091" spans="2:6">
      <c r="B2091" s="134"/>
      <c r="C2091" s="134"/>
      <c r="D2091" s="134"/>
      <c r="E2091" s="134"/>
      <c r="F2091" s="135"/>
    </row>
    <row r="2092" spans="2:6">
      <c r="B2092" s="134"/>
      <c r="C2092" s="134"/>
      <c r="D2092" s="134"/>
      <c r="E2092" s="134"/>
      <c r="F2092" s="135"/>
    </row>
    <row r="2093" spans="2:6">
      <c r="B2093" s="134"/>
      <c r="C2093" s="134"/>
      <c r="D2093" s="134"/>
      <c r="E2093" s="134"/>
      <c r="F2093" s="135"/>
    </row>
    <row r="2094" spans="2:6">
      <c r="B2094" s="134"/>
      <c r="C2094" s="134"/>
      <c r="D2094" s="134"/>
      <c r="E2094" s="134"/>
      <c r="F2094" s="135"/>
    </row>
    <row r="2095" spans="2:6">
      <c r="B2095" s="134"/>
      <c r="C2095" s="134"/>
      <c r="D2095" s="134"/>
      <c r="E2095" s="134"/>
      <c r="F2095" s="135"/>
    </row>
    <row r="2096" spans="2:6">
      <c r="B2096" s="134"/>
      <c r="C2096" s="134"/>
      <c r="D2096" s="134"/>
      <c r="E2096" s="134"/>
      <c r="F2096" s="135"/>
    </row>
    <row r="2097" spans="2:6">
      <c r="B2097" s="134"/>
      <c r="C2097" s="134"/>
      <c r="D2097" s="134"/>
      <c r="E2097" s="134"/>
      <c r="F2097" s="135"/>
    </row>
    <row r="2098" spans="2:6">
      <c r="B2098" s="134"/>
      <c r="C2098" s="134"/>
      <c r="D2098" s="134"/>
      <c r="E2098" s="134"/>
      <c r="F2098" s="135"/>
    </row>
    <row r="2099" spans="2:6">
      <c r="B2099" s="134"/>
      <c r="C2099" s="134"/>
      <c r="D2099" s="134"/>
      <c r="E2099" s="134"/>
      <c r="F2099" s="135"/>
    </row>
    <row r="2100" spans="2:6">
      <c r="B2100" s="134"/>
      <c r="C2100" s="134"/>
      <c r="D2100" s="134"/>
      <c r="E2100" s="134"/>
      <c r="F2100" s="135"/>
    </row>
    <row r="2101" spans="2:6">
      <c r="B2101" s="134"/>
      <c r="C2101" s="134"/>
      <c r="D2101" s="134"/>
      <c r="E2101" s="134"/>
      <c r="F2101" s="135"/>
    </row>
    <row r="2102" spans="2:6">
      <c r="B2102" s="134"/>
      <c r="C2102" s="134"/>
      <c r="D2102" s="134"/>
      <c r="E2102" s="134"/>
      <c r="F2102" s="135"/>
    </row>
    <row r="2103" spans="2:6">
      <c r="B2103" s="134"/>
      <c r="C2103" s="134"/>
      <c r="D2103" s="134"/>
      <c r="E2103" s="134"/>
      <c r="F2103" s="135"/>
    </row>
    <row r="2104" spans="2:6">
      <c r="B2104" s="134"/>
      <c r="C2104" s="134"/>
      <c r="D2104" s="134"/>
      <c r="E2104" s="134"/>
      <c r="F2104" s="135"/>
    </row>
    <row r="2105" spans="2:6">
      <c r="B2105" s="134"/>
      <c r="C2105" s="134"/>
      <c r="D2105" s="134"/>
      <c r="E2105" s="134"/>
      <c r="F2105" s="135"/>
    </row>
    <row r="2106" spans="2:6">
      <c r="B2106" s="134"/>
      <c r="C2106" s="134"/>
      <c r="D2106" s="134"/>
      <c r="E2106" s="134"/>
      <c r="F2106" s="135"/>
    </row>
    <row r="2107" spans="2:6">
      <c r="B2107" s="134"/>
      <c r="C2107" s="134"/>
      <c r="D2107" s="134"/>
      <c r="E2107" s="134"/>
      <c r="F2107" s="135"/>
    </row>
    <row r="2108" spans="2:6">
      <c r="B2108" s="134"/>
      <c r="C2108" s="134"/>
      <c r="D2108" s="134"/>
      <c r="E2108" s="134"/>
      <c r="F2108" s="135"/>
    </row>
    <row r="2109" spans="2:6">
      <c r="B2109" s="134"/>
      <c r="C2109" s="134"/>
      <c r="D2109" s="134"/>
      <c r="E2109" s="134"/>
      <c r="F2109" s="135"/>
    </row>
    <row r="2110" spans="2:6">
      <c r="B2110" s="134"/>
      <c r="C2110" s="134"/>
      <c r="D2110" s="134"/>
      <c r="E2110" s="134"/>
      <c r="F2110" s="135"/>
    </row>
    <row r="2111" spans="2:6">
      <c r="B2111" s="134"/>
      <c r="C2111" s="134"/>
      <c r="D2111" s="134"/>
      <c r="E2111" s="134"/>
      <c r="F2111" s="135"/>
    </row>
    <row r="2112" spans="2:6">
      <c r="B2112" s="134"/>
      <c r="C2112" s="134"/>
      <c r="D2112" s="134"/>
      <c r="E2112" s="134"/>
      <c r="F2112" s="135"/>
    </row>
    <row r="2113" spans="2:6">
      <c r="B2113" s="134"/>
      <c r="C2113" s="134"/>
      <c r="D2113" s="134"/>
      <c r="E2113" s="134"/>
      <c r="F2113" s="135"/>
    </row>
    <row r="2114" spans="2:6">
      <c r="B2114" s="134"/>
      <c r="C2114" s="134"/>
      <c r="D2114" s="134"/>
      <c r="E2114" s="134"/>
      <c r="F2114" s="135"/>
    </row>
    <row r="2115" spans="2:6">
      <c r="B2115" s="134"/>
      <c r="C2115" s="134"/>
      <c r="D2115" s="134"/>
      <c r="E2115" s="134"/>
      <c r="F2115" s="135"/>
    </row>
    <row r="2116" spans="2:6">
      <c r="B2116" s="134"/>
      <c r="C2116" s="134"/>
      <c r="D2116" s="134"/>
      <c r="E2116" s="134"/>
      <c r="F2116" s="135"/>
    </row>
    <row r="2117" spans="2:6">
      <c r="B2117" s="134"/>
      <c r="C2117" s="134"/>
      <c r="D2117" s="134"/>
      <c r="E2117" s="134"/>
      <c r="F2117" s="135"/>
    </row>
    <row r="2118" spans="2:6">
      <c r="B2118" s="134"/>
      <c r="C2118" s="134"/>
      <c r="D2118" s="134"/>
      <c r="E2118" s="134"/>
      <c r="F2118" s="135"/>
    </row>
    <row r="2119" spans="2:6">
      <c r="B2119" s="134"/>
      <c r="C2119" s="134"/>
      <c r="D2119" s="134"/>
      <c r="E2119" s="134"/>
      <c r="F2119" s="135"/>
    </row>
    <row r="2120" spans="2:6">
      <c r="B2120" s="134"/>
      <c r="C2120" s="134"/>
      <c r="D2120" s="134"/>
      <c r="E2120" s="134"/>
      <c r="F2120" s="135"/>
    </row>
    <row r="2121" spans="2:6">
      <c r="B2121" s="134"/>
      <c r="C2121" s="134"/>
      <c r="D2121" s="134"/>
      <c r="E2121" s="134"/>
      <c r="F2121" s="135"/>
    </row>
    <row r="2122" spans="2:6">
      <c r="B2122" s="134"/>
      <c r="C2122" s="134"/>
      <c r="D2122" s="134"/>
      <c r="E2122" s="134"/>
      <c r="F2122" s="135"/>
    </row>
    <row r="2123" spans="2:6">
      <c r="B2123" s="134"/>
      <c r="C2123" s="134"/>
      <c r="D2123" s="134"/>
      <c r="E2123" s="134"/>
      <c r="F2123" s="135"/>
    </row>
    <row r="2124" spans="2:6">
      <c r="B2124" s="134"/>
      <c r="C2124" s="134"/>
      <c r="D2124" s="134"/>
      <c r="E2124" s="134"/>
      <c r="F2124" s="135"/>
    </row>
    <row r="2125" spans="2:6">
      <c r="B2125" s="134"/>
      <c r="C2125" s="134"/>
      <c r="D2125" s="134"/>
      <c r="E2125" s="134"/>
      <c r="F2125" s="135"/>
    </row>
    <row r="2126" spans="2:6">
      <c r="B2126" s="134"/>
      <c r="C2126" s="134"/>
      <c r="D2126" s="134"/>
      <c r="E2126" s="134"/>
      <c r="F2126" s="135"/>
    </row>
    <row r="2127" spans="2:6">
      <c r="B2127" s="134"/>
      <c r="C2127" s="134"/>
      <c r="D2127" s="134"/>
      <c r="E2127" s="134"/>
      <c r="F2127" s="135"/>
    </row>
    <row r="2128" spans="2:6">
      <c r="B2128" s="134"/>
      <c r="C2128" s="134"/>
      <c r="D2128" s="134"/>
      <c r="E2128" s="134"/>
      <c r="F2128" s="135"/>
    </row>
    <row r="2129" spans="2:6">
      <c r="B2129" s="134"/>
      <c r="C2129" s="134"/>
      <c r="D2129" s="134"/>
      <c r="E2129" s="134"/>
      <c r="F2129" s="135"/>
    </row>
    <row r="2130" spans="2:6">
      <c r="B2130" s="134"/>
      <c r="C2130" s="134"/>
      <c r="D2130" s="134"/>
      <c r="E2130" s="134"/>
      <c r="F2130" s="135"/>
    </row>
    <row r="2131" spans="2:6">
      <c r="B2131" s="134"/>
      <c r="C2131" s="134"/>
      <c r="D2131" s="134"/>
      <c r="E2131" s="134"/>
      <c r="F2131" s="135"/>
    </row>
    <row r="2132" spans="2:6">
      <c r="B2132" s="134"/>
      <c r="C2132" s="134"/>
      <c r="D2132" s="134"/>
      <c r="E2132" s="134"/>
      <c r="F2132" s="135"/>
    </row>
    <row r="2133" spans="2:6">
      <c r="B2133" s="134"/>
      <c r="C2133" s="134"/>
      <c r="D2133" s="134"/>
      <c r="E2133" s="134"/>
      <c r="F2133" s="135"/>
    </row>
    <row r="2134" spans="2:6">
      <c r="B2134" s="134"/>
      <c r="C2134" s="134"/>
      <c r="D2134" s="134"/>
      <c r="E2134" s="134"/>
      <c r="F2134" s="135"/>
    </row>
    <row r="2135" spans="2:6">
      <c r="B2135" s="134"/>
      <c r="C2135" s="134"/>
      <c r="D2135" s="134"/>
      <c r="E2135" s="134"/>
      <c r="F2135" s="135"/>
    </row>
    <row r="2136" spans="2:6">
      <c r="B2136" s="134"/>
      <c r="C2136" s="134"/>
      <c r="D2136" s="134"/>
      <c r="E2136" s="134"/>
      <c r="F2136" s="135"/>
    </row>
    <row r="2137" spans="2:6">
      <c r="B2137" s="134"/>
      <c r="C2137" s="134"/>
      <c r="D2137" s="134"/>
      <c r="E2137" s="134"/>
      <c r="F2137" s="135"/>
    </row>
    <row r="2138" spans="2:6">
      <c r="B2138" s="134"/>
      <c r="C2138" s="134"/>
      <c r="D2138" s="134"/>
      <c r="E2138" s="134"/>
      <c r="F2138" s="135"/>
    </row>
    <row r="2139" spans="2:6">
      <c r="B2139" s="134"/>
      <c r="C2139" s="134"/>
      <c r="D2139" s="134"/>
      <c r="E2139" s="134"/>
      <c r="F2139" s="135"/>
    </row>
    <row r="2140" spans="2:6">
      <c r="B2140" s="134"/>
      <c r="C2140" s="134"/>
      <c r="D2140" s="134"/>
      <c r="E2140" s="134"/>
      <c r="F2140" s="135"/>
    </row>
    <row r="2141" spans="2:6">
      <c r="B2141" s="134"/>
      <c r="C2141" s="134"/>
      <c r="D2141" s="134"/>
      <c r="E2141" s="134"/>
      <c r="F2141" s="135"/>
    </row>
    <row r="2142" spans="2:6">
      <c r="B2142" s="134"/>
      <c r="C2142" s="134"/>
      <c r="D2142" s="134"/>
      <c r="E2142" s="134"/>
      <c r="F2142" s="135"/>
    </row>
    <row r="2143" spans="2:6">
      <c r="B2143" s="134"/>
      <c r="C2143" s="134"/>
      <c r="D2143" s="134"/>
      <c r="E2143" s="134"/>
      <c r="F2143" s="135"/>
    </row>
    <row r="2144" spans="2:6">
      <c r="B2144" s="134"/>
      <c r="C2144" s="134"/>
      <c r="D2144" s="134"/>
      <c r="E2144" s="134"/>
      <c r="F2144" s="135"/>
    </row>
    <row r="2145" spans="2:6">
      <c r="B2145" s="134"/>
      <c r="C2145" s="134"/>
      <c r="D2145" s="134"/>
      <c r="E2145" s="134"/>
      <c r="F2145" s="135"/>
    </row>
    <row r="2146" spans="2:6">
      <c r="B2146" s="134"/>
      <c r="C2146" s="134"/>
      <c r="D2146" s="134"/>
      <c r="E2146" s="134"/>
      <c r="F2146" s="135"/>
    </row>
    <row r="2147" spans="2:6">
      <c r="B2147" s="134"/>
      <c r="C2147" s="134"/>
      <c r="D2147" s="134"/>
      <c r="E2147" s="134"/>
      <c r="F2147" s="135"/>
    </row>
    <row r="2148" spans="2:6">
      <c r="B2148" s="134"/>
      <c r="C2148" s="134"/>
      <c r="D2148" s="134"/>
      <c r="E2148" s="134"/>
      <c r="F2148" s="135"/>
    </row>
    <row r="2149" spans="2:6">
      <c r="B2149" s="134"/>
      <c r="C2149" s="134"/>
      <c r="D2149" s="134"/>
      <c r="E2149" s="134"/>
      <c r="F2149" s="135"/>
    </row>
    <row r="2150" spans="2:6">
      <c r="B2150" s="134"/>
      <c r="C2150" s="134"/>
      <c r="D2150" s="134"/>
      <c r="E2150" s="134"/>
      <c r="F2150" s="135"/>
    </row>
    <row r="2151" spans="2:6">
      <c r="B2151" s="134"/>
      <c r="C2151" s="134"/>
      <c r="D2151" s="134"/>
      <c r="E2151" s="134"/>
      <c r="F2151" s="135"/>
    </row>
    <row r="2152" spans="2:6">
      <c r="B2152" s="134"/>
      <c r="C2152" s="134"/>
      <c r="D2152" s="134"/>
      <c r="E2152" s="134"/>
      <c r="F2152" s="135"/>
    </row>
    <row r="2153" spans="2:6">
      <c r="B2153" s="134"/>
      <c r="C2153" s="134"/>
      <c r="D2153" s="134"/>
      <c r="E2153" s="134"/>
      <c r="F2153" s="135"/>
    </row>
    <row r="2154" spans="2:6">
      <c r="B2154" s="134"/>
      <c r="C2154" s="134"/>
      <c r="D2154" s="134"/>
      <c r="E2154" s="134"/>
      <c r="F2154" s="135"/>
    </row>
    <row r="2155" spans="2:6">
      <c r="B2155" s="134"/>
      <c r="C2155" s="134"/>
      <c r="D2155" s="134"/>
      <c r="E2155" s="134"/>
      <c r="F2155" s="135"/>
    </row>
    <row r="2156" spans="2:6">
      <c r="B2156" s="134"/>
      <c r="C2156" s="134"/>
      <c r="D2156" s="134"/>
      <c r="E2156" s="134"/>
      <c r="F2156" s="135"/>
    </row>
    <row r="2157" spans="2:6">
      <c r="B2157" s="134"/>
      <c r="C2157" s="134"/>
      <c r="D2157" s="134"/>
      <c r="E2157" s="134"/>
      <c r="F2157" s="135"/>
    </row>
    <row r="2158" spans="2:6">
      <c r="B2158" s="134"/>
      <c r="C2158" s="134"/>
      <c r="D2158" s="134"/>
      <c r="E2158" s="134"/>
      <c r="F2158" s="135"/>
    </row>
    <row r="2159" spans="2:6">
      <c r="B2159" s="134"/>
      <c r="C2159" s="134"/>
      <c r="D2159" s="134"/>
      <c r="E2159" s="134"/>
      <c r="F2159" s="135"/>
    </row>
    <row r="2160" spans="2:6">
      <c r="B2160" s="134"/>
      <c r="C2160" s="134"/>
      <c r="D2160" s="134"/>
      <c r="E2160" s="134"/>
      <c r="F2160" s="135"/>
    </row>
    <row r="2161" spans="2:6">
      <c r="B2161" s="134"/>
      <c r="C2161" s="134"/>
      <c r="D2161" s="134"/>
      <c r="E2161" s="134"/>
      <c r="F2161" s="135"/>
    </row>
    <row r="2162" spans="2:6">
      <c r="B2162" s="134"/>
      <c r="C2162" s="134"/>
      <c r="D2162" s="134"/>
      <c r="E2162" s="134"/>
      <c r="F2162" s="135"/>
    </row>
    <row r="2163" spans="2:6">
      <c r="B2163" s="134"/>
      <c r="C2163" s="134"/>
      <c r="D2163" s="134"/>
      <c r="E2163" s="134"/>
      <c r="F2163" s="135"/>
    </row>
    <row r="2164" spans="2:6">
      <c r="B2164" s="134"/>
      <c r="C2164" s="134"/>
      <c r="D2164" s="134"/>
      <c r="E2164" s="134"/>
      <c r="F2164" s="135"/>
    </row>
    <row r="2165" spans="2:6">
      <c r="B2165" s="134"/>
      <c r="C2165" s="134"/>
      <c r="D2165" s="134"/>
      <c r="E2165" s="134"/>
      <c r="F2165" s="135"/>
    </row>
    <row r="2166" spans="2:6">
      <c r="B2166" s="134"/>
      <c r="C2166" s="134"/>
      <c r="D2166" s="134"/>
      <c r="E2166" s="134"/>
      <c r="F2166" s="135"/>
    </row>
    <row r="2167" spans="2:6">
      <c r="B2167" s="134"/>
      <c r="C2167" s="134"/>
      <c r="D2167" s="134"/>
      <c r="E2167" s="134"/>
      <c r="F2167" s="135"/>
    </row>
    <row r="2168" spans="2:6">
      <c r="B2168" s="134"/>
      <c r="C2168" s="134"/>
      <c r="D2168" s="134"/>
      <c r="E2168" s="134"/>
      <c r="F2168" s="135"/>
    </row>
    <row r="2169" spans="2:6">
      <c r="B2169" s="134"/>
      <c r="C2169" s="134"/>
      <c r="D2169" s="134"/>
      <c r="E2169" s="134"/>
      <c r="F2169" s="135"/>
    </row>
    <row r="2170" spans="2:6">
      <c r="B2170" s="134"/>
      <c r="C2170" s="134"/>
      <c r="D2170" s="134"/>
      <c r="E2170" s="134"/>
      <c r="F2170" s="135"/>
    </row>
    <row r="2171" spans="2:6">
      <c r="B2171" s="134"/>
      <c r="C2171" s="134"/>
      <c r="D2171" s="134"/>
      <c r="E2171" s="134"/>
      <c r="F2171" s="135"/>
    </row>
    <row r="2172" spans="2:6">
      <c r="B2172" s="134"/>
      <c r="C2172" s="134"/>
      <c r="D2172" s="134"/>
      <c r="E2172" s="134"/>
      <c r="F2172" s="135"/>
    </row>
    <row r="2173" spans="2:6">
      <c r="B2173" s="134"/>
      <c r="C2173" s="134"/>
      <c r="D2173" s="134"/>
      <c r="E2173" s="134"/>
      <c r="F2173" s="135"/>
    </row>
    <row r="2174" spans="2:6">
      <c r="B2174" s="134"/>
      <c r="C2174" s="134"/>
      <c r="D2174" s="134"/>
      <c r="E2174" s="134"/>
      <c r="F2174" s="135"/>
    </row>
    <row r="2175" spans="2:6">
      <c r="B2175" s="134"/>
      <c r="C2175" s="134"/>
      <c r="D2175" s="134"/>
      <c r="E2175" s="134"/>
      <c r="F2175" s="135"/>
    </row>
    <row r="2176" spans="2:6">
      <c r="B2176" s="134"/>
      <c r="C2176" s="134"/>
      <c r="D2176" s="134"/>
      <c r="E2176" s="134"/>
      <c r="F2176" s="135"/>
    </row>
    <row r="2177" spans="2:6">
      <c r="B2177" s="134"/>
      <c r="C2177" s="134"/>
      <c r="D2177" s="134"/>
      <c r="E2177" s="134"/>
      <c r="F2177" s="135"/>
    </row>
    <row r="2178" spans="2:6">
      <c r="B2178" s="134"/>
      <c r="C2178" s="134"/>
      <c r="D2178" s="134"/>
      <c r="E2178" s="134"/>
      <c r="F2178" s="135"/>
    </row>
    <row r="2179" spans="2:6">
      <c r="B2179" s="134"/>
      <c r="C2179" s="134"/>
      <c r="D2179" s="134"/>
      <c r="E2179" s="134"/>
      <c r="F2179" s="135"/>
    </row>
    <row r="2180" spans="2:6">
      <c r="B2180" s="134"/>
      <c r="C2180" s="134"/>
      <c r="D2180" s="134"/>
      <c r="E2180" s="134"/>
      <c r="F2180" s="135"/>
    </row>
    <row r="2181" spans="2:6">
      <c r="B2181" s="134"/>
      <c r="C2181" s="134"/>
      <c r="D2181" s="134"/>
      <c r="E2181" s="134"/>
      <c r="F2181" s="135"/>
    </row>
    <row r="2182" spans="2:6">
      <c r="B2182" s="134"/>
      <c r="C2182" s="134"/>
      <c r="D2182" s="134"/>
      <c r="E2182" s="134"/>
      <c r="F2182" s="135"/>
    </row>
    <row r="2183" spans="2:6">
      <c r="B2183" s="134"/>
      <c r="C2183" s="134"/>
      <c r="D2183" s="134"/>
      <c r="E2183" s="134"/>
      <c r="F2183" s="135"/>
    </row>
    <row r="2184" spans="2:6">
      <c r="B2184" s="134"/>
      <c r="C2184" s="134"/>
      <c r="D2184" s="134"/>
      <c r="E2184" s="134"/>
      <c r="F2184" s="135"/>
    </row>
    <row r="2185" spans="2:6">
      <c r="B2185" s="134"/>
      <c r="C2185" s="134"/>
      <c r="D2185" s="134"/>
      <c r="E2185" s="134"/>
      <c r="F2185" s="135"/>
    </row>
    <row r="2186" spans="2:6">
      <c r="B2186" s="134"/>
      <c r="C2186" s="134"/>
      <c r="D2186" s="134"/>
      <c r="E2186" s="134"/>
      <c r="F2186" s="135"/>
    </row>
    <row r="2187" spans="2:6">
      <c r="B2187" s="134"/>
      <c r="C2187" s="134"/>
      <c r="D2187" s="134"/>
      <c r="E2187" s="134"/>
      <c r="F2187" s="135"/>
    </row>
    <row r="2188" spans="2:6">
      <c r="B2188" s="134"/>
      <c r="C2188" s="134"/>
      <c r="D2188" s="134"/>
      <c r="E2188" s="134"/>
      <c r="F2188" s="135"/>
    </row>
    <row r="2189" spans="2:6">
      <c r="B2189" s="134"/>
      <c r="C2189" s="134"/>
      <c r="D2189" s="134"/>
      <c r="E2189" s="134"/>
      <c r="F2189" s="135"/>
    </row>
    <row r="2190" spans="2:6">
      <c r="B2190" s="134"/>
      <c r="C2190" s="134"/>
      <c r="D2190" s="134"/>
      <c r="E2190" s="134"/>
      <c r="F2190" s="135"/>
    </row>
    <row r="2191" spans="2:6">
      <c r="B2191" s="134"/>
      <c r="C2191" s="134"/>
      <c r="D2191" s="134"/>
      <c r="E2191" s="134"/>
      <c r="F2191" s="135"/>
    </row>
    <row r="2192" spans="2:6">
      <c r="B2192" s="134"/>
      <c r="C2192" s="134"/>
      <c r="D2192" s="134"/>
      <c r="E2192" s="134"/>
      <c r="F2192" s="135"/>
    </row>
    <row r="2193" spans="2:6">
      <c r="B2193" s="134"/>
      <c r="C2193" s="134"/>
      <c r="D2193" s="134"/>
      <c r="E2193" s="134"/>
      <c r="F2193" s="135"/>
    </row>
    <row r="2194" spans="2:6">
      <c r="B2194" s="134"/>
      <c r="C2194" s="134"/>
      <c r="D2194" s="134"/>
      <c r="E2194" s="134"/>
      <c r="F2194" s="135"/>
    </row>
    <row r="2195" spans="2:6">
      <c r="B2195" s="134"/>
      <c r="C2195" s="134"/>
      <c r="D2195" s="134"/>
      <c r="E2195" s="134"/>
      <c r="F2195" s="135"/>
    </row>
    <row r="2196" spans="2:6">
      <c r="B2196" s="134"/>
      <c r="C2196" s="134"/>
      <c r="D2196" s="134"/>
      <c r="E2196" s="134"/>
      <c r="F2196" s="135"/>
    </row>
    <row r="2197" spans="2:6">
      <c r="B2197" s="134"/>
      <c r="C2197" s="134"/>
      <c r="D2197" s="134"/>
      <c r="E2197" s="134"/>
      <c r="F2197" s="135"/>
    </row>
    <row r="2198" spans="2:6">
      <c r="B2198" s="134"/>
      <c r="C2198" s="134"/>
      <c r="D2198" s="134"/>
      <c r="E2198" s="134"/>
      <c r="F2198" s="135"/>
    </row>
    <row r="2199" spans="2:6">
      <c r="B2199" s="134"/>
      <c r="C2199" s="134"/>
      <c r="D2199" s="134"/>
      <c r="E2199" s="134"/>
      <c r="F2199" s="135"/>
    </row>
    <row r="2200" spans="2:6">
      <c r="B2200" s="134"/>
      <c r="C2200" s="134"/>
      <c r="D2200" s="134"/>
      <c r="E2200" s="134"/>
      <c r="F2200" s="135"/>
    </row>
    <row r="2201" spans="2:6">
      <c r="B2201" s="134"/>
      <c r="C2201" s="134"/>
      <c r="D2201" s="134"/>
      <c r="E2201" s="134"/>
      <c r="F2201" s="135"/>
    </row>
    <row r="2202" spans="2:6">
      <c r="B2202" s="134"/>
      <c r="C2202" s="134"/>
      <c r="D2202" s="134"/>
      <c r="E2202" s="134"/>
      <c r="F2202" s="135"/>
    </row>
    <row r="2203" spans="2:6">
      <c r="B2203" s="134"/>
      <c r="C2203" s="134"/>
      <c r="D2203" s="134"/>
      <c r="E2203" s="134"/>
      <c r="F2203" s="135"/>
    </row>
    <row r="2204" spans="2:6">
      <c r="B2204" s="134"/>
      <c r="C2204" s="134"/>
      <c r="D2204" s="134"/>
      <c r="E2204" s="134"/>
    </row>
    <row r="2205" spans="2:6">
      <c r="B2205" s="134"/>
      <c r="C2205" s="134"/>
      <c r="D2205" s="134"/>
      <c r="E2205" s="134"/>
    </row>
    <row r="2206" spans="2:6">
      <c r="B2206" s="134"/>
      <c r="C2206" s="134"/>
      <c r="D2206" s="134"/>
      <c r="E2206" s="134"/>
    </row>
    <row r="2207" spans="2:6">
      <c r="B2207" s="134"/>
      <c r="C2207" s="134"/>
      <c r="D2207" s="134"/>
      <c r="E2207" s="134"/>
    </row>
    <row r="2208" spans="2:6">
      <c r="B2208" s="134"/>
      <c r="C2208" s="134"/>
      <c r="D2208" s="134"/>
      <c r="E2208" s="134"/>
    </row>
    <row r="2209" spans="2:5">
      <c r="B2209" s="134"/>
      <c r="C2209" s="134"/>
      <c r="D2209" s="134"/>
      <c r="E2209" s="134"/>
    </row>
    <row r="2210" spans="2:5">
      <c r="B2210" s="134"/>
      <c r="C2210" s="134"/>
      <c r="D2210" s="134"/>
      <c r="E2210" s="134"/>
    </row>
    <row r="2211" spans="2:5">
      <c r="B2211" s="134"/>
      <c r="C2211" s="134"/>
      <c r="D2211" s="134"/>
      <c r="E2211" s="134"/>
    </row>
    <row r="2212" spans="2:5">
      <c r="B2212" s="134"/>
      <c r="C2212" s="134"/>
      <c r="D2212" s="134"/>
      <c r="E2212" s="134"/>
    </row>
    <row r="2213" spans="2:5">
      <c r="B2213" s="134"/>
      <c r="C2213" s="134"/>
      <c r="D2213" s="134"/>
      <c r="E2213" s="134"/>
    </row>
    <row r="2214" spans="2:5">
      <c r="B2214" s="134"/>
      <c r="C2214" s="134"/>
      <c r="D2214" s="134"/>
      <c r="E2214" s="134"/>
    </row>
    <row r="2215" spans="2:5">
      <c r="B2215" s="134"/>
      <c r="C2215" s="134"/>
      <c r="D2215" s="134"/>
      <c r="E2215" s="134"/>
    </row>
    <row r="2216" spans="2:5">
      <c r="B2216" s="134"/>
      <c r="C2216" s="134"/>
      <c r="D2216" s="134"/>
      <c r="E2216" s="134"/>
    </row>
    <row r="2217" spans="2:5">
      <c r="B2217" s="134"/>
      <c r="C2217" s="134"/>
      <c r="D2217" s="134"/>
      <c r="E2217" s="134"/>
    </row>
    <row r="2218" spans="2:5">
      <c r="B2218" s="134"/>
      <c r="C2218" s="134"/>
      <c r="D2218" s="134"/>
      <c r="E2218" s="134"/>
    </row>
    <row r="2219" spans="2:5">
      <c r="B2219" s="134"/>
      <c r="C2219" s="134"/>
      <c r="D2219" s="134"/>
      <c r="E2219" s="134"/>
    </row>
    <row r="2220" spans="2:5">
      <c r="B2220" s="134"/>
      <c r="C2220" s="134"/>
      <c r="D2220" s="134"/>
      <c r="E2220" s="134"/>
    </row>
    <row r="2221" spans="2:5">
      <c r="B2221" s="134"/>
      <c r="C2221" s="134"/>
      <c r="D2221" s="134"/>
      <c r="E2221" s="134"/>
    </row>
    <row r="2222" spans="2:5">
      <c r="B2222" s="134"/>
      <c r="C2222" s="134"/>
      <c r="D2222" s="134"/>
      <c r="E2222" s="134"/>
    </row>
    <row r="2223" spans="2:5">
      <c r="B2223" s="134"/>
      <c r="C2223" s="134"/>
      <c r="D2223" s="134"/>
      <c r="E2223" s="134"/>
    </row>
    <row r="2224" spans="2:5">
      <c r="B2224" s="134"/>
      <c r="C2224" s="134"/>
      <c r="D2224" s="134"/>
      <c r="E2224" s="134"/>
    </row>
    <row r="2225" spans="2:5">
      <c r="B2225" s="134"/>
      <c r="C2225" s="134"/>
      <c r="D2225" s="134"/>
      <c r="E2225" s="134"/>
    </row>
    <row r="2226" spans="2:5">
      <c r="B2226" s="134"/>
      <c r="C2226" s="134"/>
      <c r="D2226" s="134"/>
      <c r="E2226" s="134"/>
    </row>
    <row r="2227" spans="2:5">
      <c r="B2227" s="134"/>
      <c r="C2227" s="134"/>
      <c r="D2227" s="134"/>
      <c r="E2227" s="134"/>
    </row>
    <row r="2228" spans="2:5">
      <c r="B2228" s="134"/>
      <c r="C2228" s="134"/>
      <c r="D2228" s="134"/>
      <c r="E2228" s="134"/>
    </row>
    <row r="2229" spans="2:5">
      <c r="B2229" s="134"/>
      <c r="C2229" s="134"/>
      <c r="D2229" s="134"/>
      <c r="E2229" s="134"/>
    </row>
    <row r="2230" spans="2:5">
      <c r="B2230" s="134"/>
      <c r="C2230" s="134"/>
      <c r="D2230" s="134"/>
      <c r="E2230" s="134"/>
    </row>
    <row r="2231" spans="2:5">
      <c r="B2231" s="134"/>
      <c r="C2231" s="134"/>
      <c r="D2231" s="134"/>
      <c r="E2231" s="134"/>
    </row>
    <row r="2232" spans="2:5">
      <c r="B2232" s="134"/>
      <c r="C2232" s="134"/>
      <c r="D2232" s="134"/>
      <c r="E2232" s="134"/>
    </row>
    <row r="2233" spans="2:5">
      <c r="B2233" s="134"/>
      <c r="C2233" s="134"/>
      <c r="D2233" s="134"/>
      <c r="E2233" s="134"/>
    </row>
    <row r="2234" spans="2:5">
      <c r="B2234" s="134"/>
      <c r="C2234" s="134"/>
      <c r="D2234" s="134"/>
      <c r="E2234" s="134"/>
    </row>
    <row r="2235" spans="2:5">
      <c r="B2235" s="134"/>
      <c r="C2235" s="134"/>
      <c r="D2235" s="134"/>
      <c r="E2235" s="134"/>
    </row>
    <row r="2236" spans="2:5">
      <c r="B2236" s="134"/>
      <c r="C2236" s="134"/>
      <c r="D2236" s="134"/>
      <c r="E2236" s="134"/>
    </row>
    <row r="2237" spans="2:5">
      <c r="B2237" s="134"/>
      <c r="C2237" s="134"/>
      <c r="D2237" s="134"/>
      <c r="E2237" s="134"/>
    </row>
    <row r="2238" spans="2:5">
      <c r="B2238" s="134"/>
      <c r="C2238" s="134"/>
      <c r="D2238" s="134"/>
      <c r="E2238" s="134"/>
    </row>
    <row r="2239" spans="2:5">
      <c r="B2239" s="134"/>
      <c r="C2239" s="134"/>
      <c r="D2239" s="134"/>
      <c r="E2239" s="134"/>
    </row>
    <row r="2240" spans="2:5">
      <c r="B2240" s="134"/>
      <c r="C2240" s="134"/>
      <c r="D2240" s="134"/>
      <c r="E2240" s="134"/>
    </row>
    <row r="2241" spans="2:5">
      <c r="B2241" s="134"/>
      <c r="C2241" s="134"/>
      <c r="D2241" s="134"/>
      <c r="E2241" s="134"/>
    </row>
    <row r="2242" spans="2:5">
      <c r="B2242" s="134"/>
      <c r="C2242" s="134"/>
      <c r="D2242" s="134"/>
      <c r="E2242" s="134"/>
    </row>
    <row r="2243" spans="2:5">
      <c r="B2243" s="134"/>
      <c r="C2243" s="134"/>
      <c r="D2243" s="134"/>
      <c r="E2243" s="134"/>
    </row>
    <row r="2244" spans="2:5">
      <c r="B2244" s="134"/>
      <c r="C2244" s="134"/>
      <c r="D2244" s="134"/>
      <c r="E2244" s="134"/>
    </row>
    <row r="2245" spans="2:5">
      <c r="B2245" s="134"/>
      <c r="C2245" s="134"/>
      <c r="D2245" s="134"/>
      <c r="E2245" s="134"/>
    </row>
    <row r="2246" spans="2:5">
      <c r="B2246" s="134"/>
      <c r="C2246" s="134"/>
      <c r="D2246" s="134"/>
      <c r="E2246" s="134"/>
    </row>
    <row r="2247" spans="2:5">
      <c r="B2247" s="134"/>
      <c r="C2247" s="134"/>
      <c r="D2247" s="134"/>
      <c r="E2247" s="134"/>
    </row>
    <row r="2248" spans="2:5">
      <c r="B2248" s="134"/>
      <c r="C2248" s="134"/>
      <c r="D2248" s="134"/>
      <c r="E2248" s="134"/>
    </row>
    <row r="2249" spans="2:5">
      <c r="B2249" s="134"/>
      <c r="C2249" s="134"/>
      <c r="D2249" s="134"/>
      <c r="E2249" s="134"/>
    </row>
    <row r="2250" spans="2:5">
      <c r="B2250" s="134"/>
      <c r="C2250" s="134"/>
      <c r="D2250" s="134"/>
      <c r="E2250" s="134"/>
    </row>
    <row r="2251" spans="2:5">
      <c r="B2251" s="134"/>
      <c r="C2251" s="134"/>
      <c r="D2251" s="134"/>
      <c r="E2251" s="134"/>
    </row>
    <row r="2252" spans="2:5">
      <c r="B2252" s="134"/>
      <c r="C2252" s="134"/>
      <c r="D2252" s="134"/>
      <c r="E2252" s="134"/>
    </row>
    <row r="2253" spans="2:5">
      <c r="B2253" s="134"/>
      <c r="C2253" s="134"/>
      <c r="D2253" s="134"/>
      <c r="E2253" s="134"/>
    </row>
    <row r="2254" spans="2:5">
      <c r="B2254" s="134"/>
      <c r="C2254" s="134"/>
      <c r="D2254" s="134"/>
      <c r="E2254" s="134"/>
    </row>
    <row r="2255" spans="2:5">
      <c r="B2255" s="134"/>
      <c r="C2255" s="134"/>
      <c r="D2255" s="134"/>
      <c r="E2255" s="134"/>
    </row>
    <row r="2256" spans="2:5">
      <c r="B2256" s="134"/>
      <c r="C2256" s="134"/>
      <c r="D2256" s="134"/>
      <c r="E2256" s="134"/>
    </row>
    <row r="2257" spans="2:5">
      <c r="B2257" s="134"/>
      <c r="C2257" s="134"/>
      <c r="D2257" s="134"/>
      <c r="E2257" s="134"/>
    </row>
    <row r="2258" spans="2:5">
      <c r="B2258" s="134"/>
      <c r="C2258" s="134"/>
      <c r="D2258" s="134"/>
      <c r="E2258" s="134"/>
    </row>
    <row r="2259" spans="2:5">
      <c r="B2259" s="134"/>
      <c r="C2259" s="134"/>
      <c r="D2259" s="134"/>
      <c r="E2259" s="134"/>
    </row>
    <row r="2260" spans="2:5">
      <c r="B2260" s="134"/>
      <c r="C2260" s="134"/>
      <c r="D2260" s="134"/>
      <c r="E2260" s="134"/>
    </row>
    <row r="2261" spans="2:5">
      <c r="B2261" s="134"/>
      <c r="C2261" s="134"/>
      <c r="D2261" s="134"/>
      <c r="E2261" s="134"/>
    </row>
    <row r="2262" spans="2:5">
      <c r="B2262" s="134"/>
      <c r="C2262" s="134"/>
      <c r="D2262" s="134"/>
      <c r="E2262" s="134"/>
    </row>
    <row r="2263" spans="2:5">
      <c r="B2263" s="134"/>
      <c r="C2263" s="134"/>
      <c r="D2263" s="134"/>
      <c r="E2263" s="134"/>
    </row>
    <row r="2264" spans="2:5">
      <c r="B2264" s="134"/>
      <c r="C2264" s="134"/>
      <c r="D2264" s="134"/>
      <c r="E2264" s="134"/>
    </row>
    <row r="2265" spans="2:5">
      <c r="B2265" s="134"/>
      <c r="C2265" s="134"/>
      <c r="D2265" s="134"/>
      <c r="E2265" s="134"/>
    </row>
    <row r="2266" spans="2:5">
      <c r="B2266" s="134"/>
      <c r="C2266" s="134"/>
      <c r="D2266" s="134"/>
      <c r="E2266" s="134"/>
    </row>
    <row r="2267" spans="2:5">
      <c r="B2267" s="134"/>
      <c r="C2267" s="134"/>
      <c r="D2267" s="134"/>
      <c r="E2267" s="134"/>
    </row>
    <row r="2268" spans="2:5">
      <c r="B2268" s="134"/>
      <c r="C2268" s="134"/>
      <c r="D2268" s="134"/>
      <c r="E2268" s="134"/>
    </row>
    <row r="2269" spans="2:5">
      <c r="B2269" s="134"/>
      <c r="C2269" s="134"/>
      <c r="D2269" s="134"/>
      <c r="E2269" s="134"/>
    </row>
    <row r="2270" spans="2:5">
      <c r="B2270" s="134"/>
      <c r="C2270" s="134"/>
      <c r="D2270" s="134"/>
      <c r="E2270" s="134"/>
    </row>
    <row r="2271" spans="2:5">
      <c r="B2271" s="134"/>
      <c r="C2271" s="134"/>
      <c r="D2271" s="134"/>
      <c r="E2271" s="134"/>
    </row>
    <row r="2272" spans="2:5">
      <c r="B2272" s="134"/>
      <c r="C2272" s="134"/>
      <c r="D2272" s="134"/>
      <c r="E2272" s="134"/>
    </row>
    <row r="2273" spans="2:5">
      <c r="B2273" s="134"/>
      <c r="C2273" s="134"/>
      <c r="D2273" s="134"/>
      <c r="E2273" s="134"/>
    </row>
    <row r="2274" spans="2:5">
      <c r="B2274" s="134"/>
      <c r="C2274" s="134"/>
      <c r="D2274" s="134"/>
      <c r="E2274" s="134"/>
    </row>
    <row r="2275" spans="2:5">
      <c r="B2275" s="134"/>
      <c r="C2275" s="134"/>
      <c r="D2275" s="134"/>
      <c r="E2275" s="134"/>
    </row>
    <row r="2276" spans="2:5">
      <c r="B2276" s="134"/>
      <c r="C2276" s="134"/>
      <c r="D2276" s="134"/>
      <c r="E2276" s="134"/>
    </row>
    <row r="2277" spans="2:5">
      <c r="B2277" s="134"/>
      <c r="C2277" s="134"/>
      <c r="D2277" s="134"/>
      <c r="E2277" s="134"/>
    </row>
    <row r="2278" spans="2:5">
      <c r="B2278" s="134"/>
      <c r="C2278" s="134"/>
      <c r="D2278" s="134"/>
      <c r="E2278" s="134"/>
    </row>
    <row r="2279" spans="2:5">
      <c r="B2279" s="134"/>
      <c r="C2279" s="134"/>
      <c r="D2279" s="134"/>
      <c r="E2279" s="134"/>
    </row>
    <row r="2280" spans="2:5">
      <c r="B2280" s="134"/>
      <c r="C2280" s="134"/>
      <c r="D2280" s="134"/>
      <c r="E2280" s="134"/>
    </row>
    <row r="2281" spans="2:5">
      <c r="B2281" s="134"/>
      <c r="C2281" s="134"/>
      <c r="D2281" s="134"/>
      <c r="E2281" s="134"/>
    </row>
    <row r="2282" spans="2:5">
      <c r="B2282" s="134"/>
      <c r="C2282" s="134"/>
      <c r="D2282" s="134"/>
      <c r="E2282" s="134"/>
    </row>
    <row r="2283" spans="2:5">
      <c r="B2283" s="134"/>
      <c r="C2283" s="134"/>
      <c r="D2283" s="134"/>
      <c r="E2283" s="134"/>
    </row>
    <row r="2284" spans="2:5">
      <c r="B2284" s="134"/>
      <c r="C2284" s="134"/>
      <c r="D2284" s="134"/>
      <c r="E2284" s="134"/>
    </row>
    <row r="2285" spans="2:5">
      <c r="B2285" s="134"/>
      <c r="C2285" s="134"/>
      <c r="D2285" s="134"/>
      <c r="E2285" s="134"/>
    </row>
    <row r="2286" spans="2:5">
      <c r="B2286" s="134"/>
      <c r="C2286" s="134"/>
      <c r="D2286" s="134"/>
      <c r="E2286" s="134"/>
    </row>
    <row r="2287" spans="2:5">
      <c r="B2287" s="134"/>
      <c r="C2287" s="134"/>
      <c r="D2287" s="134"/>
      <c r="E2287" s="134"/>
    </row>
    <row r="2288" spans="2:5">
      <c r="B2288" s="134"/>
      <c r="C2288" s="134"/>
      <c r="D2288" s="134"/>
      <c r="E2288" s="134"/>
    </row>
    <row r="2289" spans="2:5">
      <c r="B2289" s="134"/>
      <c r="C2289" s="134"/>
      <c r="D2289" s="134"/>
      <c r="E2289" s="134"/>
    </row>
    <row r="2290" spans="2:5">
      <c r="B2290" s="134"/>
      <c r="C2290" s="134"/>
      <c r="D2290" s="134"/>
      <c r="E2290" s="134"/>
    </row>
    <row r="2291" spans="2:5">
      <c r="B2291" s="134"/>
      <c r="C2291" s="134"/>
      <c r="D2291" s="134"/>
      <c r="E2291" s="134"/>
    </row>
    <row r="2292" spans="2:5">
      <c r="B2292" s="134"/>
      <c r="C2292" s="134"/>
      <c r="D2292" s="134"/>
      <c r="E2292" s="134"/>
    </row>
    <row r="2293" spans="2:5">
      <c r="B2293" s="134"/>
      <c r="C2293" s="134"/>
      <c r="D2293" s="134"/>
      <c r="E2293" s="134"/>
    </row>
    <row r="2294" spans="2:5">
      <c r="B2294" s="134"/>
      <c r="C2294" s="134"/>
      <c r="D2294" s="134"/>
      <c r="E2294" s="134"/>
    </row>
    <row r="2295" spans="2:5">
      <c r="B2295" s="134"/>
      <c r="C2295" s="134"/>
      <c r="D2295" s="134"/>
      <c r="E2295" s="134"/>
    </row>
    <row r="2296" spans="2:5">
      <c r="B2296" s="134"/>
      <c r="C2296" s="134"/>
      <c r="D2296" s="134"/>
      <c r="E2296" s="134"/>
    </row>
    <row r="2297" spans="2:5">
      <c r="B2297" s="134"/>
      <c r="C2297" s="134"/>
      <c r="D2297" s="134"/>
      <c r="E2297" s="134"/>
    </row>
    <row r="2298" spans="2:5">
      <c r="B2298" s="134"/>
      <c r="C2298" s="134"/>
      <c r="D2298" s="134"/>
      <c r="E2298" s="134"/>
    </row>
    <row r="2299" spans="2:5">
      <c r="B2299" s="134"/>
      <c r="C2299" s="134"/>
      <c r="D2299" s="134"/>
      <c r="E2299" s="134"/>
    </row>
    <row r="2300" spans="2:5">
      <c r="B2300" s="134"/>
      <c r="C2300" s="134"/>
      <c r="D2300" s="134"/>
      <c r="E2300" s="134"/>
    </row>
    <row r="2301" spans="2:5">
      <c r="B2301" s="134"/>
      <c r="C2301" s="134"/>
      <c r="D2301" s="134"/>
      <c r="E2301" s="134"/>
    </row>
    <row r="2302" spans="2:5">
      <c r="B2302" s="134"/>
      <c r="C2302" s="134"/>
      <c r="D2302" s="134"/>
      <c r="E2302" s="134"/>
    </row>
    <row r="2303" spans="2:5">
      <c r="B2303" s="134"/>
      <c r="C2303" s="134"/>
      <c r="D2303" s="134"/>
      <c r="E2303" s="134"/>
    </row>
    <row r="2304" spans="2:5">
      <c r="B2304" s="134"/>
      <c r="C2304" s="134"/>
      <c r="D2304" s="134"/>
      <c r="E2304" s="134"/>
    </row>
    <row r="2305" spans="2:5">
      <c r="B2305" s="134"/>
      <c r="C2305" s="134"/>
      <c r="D2305" s="134"/>
      <c r="E2305" s="134"/>
    </row>
    <row r="2306" spans="2:5">
      <c r="B2306" s="134"/>
      <c r="C2306" s="134"/>
      <c r="D2306" s="134"/>
      <c r="E2306" s="134"/>
    </row>
    <row r="2307" spans="2:5">
      <c r="B2307" s="134"/>
      <c r="C2307" s="134"/>
      <c r="D2307" s="134"/>
      <c r="E2307" s="134"/>
    </row>
    <row r="2308" spans="2:5">
      <c r="B2308" s="134"/>
      <c r="C2308" s="134"/>
      <c r="D2308" s="134"/>
      <c r="E2308" s="134"/>
    </row>
    <row r="2309" spans="2:5">
      <c r="B2309" s="134"/>
      <c r="C2309" s="134"/>
      <c r="D2309" s="134"/>
      <c r="E2309" s="134"/>
    </row>
    <row r="2310" spans="2:5">
      <c r="B2310" s="134"/>
      <c r="C2310" s="134"/>
      <c r="D2310" s="134"/>
      <c r="E2310" s="134"/>
    </row>
    <row r="2311" spans="2:5">
      <c r="B2311" s="134"/>
      <c r="C2311" s="134"/>
      <c r="D2311" s="134"/>
      <c r="E2311" s="134"/>
    </row>
    <row r="2312" spans="2:5">
      <c r="B2312" s="134"/>
      <c r="C2312" s="134"/>
      <c r="D2312" s="134"/>
      <c r="E2312" s="134"/>
    </row>
    <row r="2313" spans="2:5">
      <c r="B2313" s="134"/>
      <c r="C2313" s="134"/>
      <c r="D2313" s="134"/>
      <c r="E2313" s="134"/>
    </row>
    <row r="2314" spans="2:5">
      <c r="B2314" s="134"/>
      <c r="C2314" s="134"/>
      <c r="D2314" s="134"/>
      <c r="E2314" s="134"/>
    </row>
    <row r="2315" spans="2:5">
      <c r="B2315" s="134"/>
      <c r="C2315" s="134"/>
      <c r="D2315" s="134"/>
      <c r="E2315" s="134"/>
    </row>
    <row r="2316" spans="2:5">
      <c r="B2316" s="134"/>
      <c r="C2316" s="134"/>
      <c r="D2316" s="134"/>
      <c r="E2316" s="134"/>
    </row>
    <row r="2317" spans="2:5">
      <c r="B2317" s="134"/>
      <c r="C2317" s="134"/>
      <c r="D2317" s="134"/>
      <c r="E2317" s="134"/>
    </row>
    <row r="2318" spans="2:5">
      <c r="B2318" s="134"/>
      <c r="C2318" s="134"/>
      <c r="D2318" s="134"/>
      <c r="E2318" s="134"/>
    </row>
    <row r="2319" spans="2:5">
      <c r="B2319" s="134"/>
      <c r="C2319" s="134"/>
      <c r="D2319" s="134"/>
      <c r="E2319" s="134"/>
    </row>
    <row r="2320" spans="2:5">
      <c r="B2320" s="134"/>
      <c r="C2320" s="134"/>
      <c r="D2320" s="134"/>
      <c r="E2320" s="134"/>
    </row>
    <row r="2321" spans="2:5">
      <c r="B2321" s="134"/>
      <c r="C2321" s="134"/>
      <c r="D2321" s="134"/>
      <c r="E2321" s="134"/>
    </row>
    <row r="2322" spans="2:5">
      <c r="B2322" s="134"/>
      <c r="C2322" s="134"/>
      <c r="D2322" s="134"/>
      <c r="E2322" s="134"/>
    </row>
    <row r="2323" spans="2:5">
      <c r="B2323" s="134"/>
      <c r="C2323" s="134"/>
      <c r="D2323" s="134"/>
      <c r="E2323" s="134"/>
    </row>
    <row r="2324" spans="2:5">
      <c r="B2324" s="134"/>
      <c r="C2324" s="134"/>
      <c r="D2324" s="134"/>
      <c r="E2324" s="134"/>
    </row>
    <row r="2325" spans="2:5">
      <c r="B2325" s="134"/>
      <c r="C2325" s="134"/>
      <c r="D2325" s="134"/>
      <c r="E2325" s="134"/>
    </row>
    <row r="2326" spans="2:5">
      <c r="B2326" s="134"/>
      <c r="C2326" s="134"/>
      <c r="D2326" s="134"/>
      <c r="E2326" s="134"/>
    </row>
    <row r="2327" spans="2:5">
      <c r="B2327" s="134"/>
      <c r="C2327" s="134"/>
      <c r="D2327" s="134"/>
      <c r="E2327" s="134"/>
    </row>
    <row r="2328" spans="2:5">
      <c r="B2328" s="134"/>
      <c r="C2328" s="134"/>
      <c r="D2328" s="134"/>
      <c r="E2328" s="134"/>
    </row>
    <row r="2329" spans="2:5">
      <c r="B2329" s="134"/>
      <c r="C2329" s="134"/>
      <c r="D2329" s="134"/>
      <c r="E2329" s="134"/>
    </row>
    <row r="2330" spans="2:5">
      <c r="B2330" s="134"/>
      <c r="C2330" s="134"/>
      <c r="D2330" s="134"/>
      <c r="E2330" s="134"/>
    </row>
    <row r="2331" spans="2:5">
      <c r="B2331" s="134"/>
      <c r="C2331" s="134"/>
      <c r="D2331" s="134"/>
      <c r="E2331" s="134"/>
    </row>
    <row r="2332" spans="2:5">
      <c r="B2332" s="134"/>
      <c r="C2332" s="134"/>
      <c r="D2332" s="134"/>
      <c r="E2332" s="134"/>
    </row>
    <row r="2333" spans="2:5">
      <c r="B2333" s="134"/>
      <c r="C2333" s="134"/>
      <c r="D2333" s="134"/>
      <c r="E2333" s="134"/>
    </row>
    <row r="2334" spans="2:5">
      <c r="B2334" s="134"/>
      <c r="C2334" s="134"/>
      <c r="D2334" s="134"/>
      <c r="E2334" s="134"/>
    </row>
    <row r="2335" spans="2:5">
      <c r="B2335" s="134"/>
      <c r="C2335" s="134"/>
      <c r="D2335" s="134"/>
      <c r="E2335" s="134"/>
    </row>
    <row r="2336" spans="2:5">
      <c r="B2336" s="134"/>
      <c r="C2336" s="134"/>
      <c r="D2336" s="134"/>
      <c r="E2336" s="134"/>
    </row>
    <row r="2337" spans="2:5">
      <c r="B2337" s="134"/>
      <c r="C2337" s="134"/>
      <c r="D2337" s="134"/>
      <c r="E2337" s="134"/>
    </row>
    <row r="2338" spans="2:5">
      <c r="B2338" s="134"/>
      <c r="C2338" s="134"/>
      <c r="D2338" s="134"/>
      <c r="E2338" s="134"/>
    </row>
    <row r="2339" spans="2:5">
      <c r="B2339" s="134"/>
      <c r="C2339" s="134"/>
      <c r="D2339" s="134"/>
      <c r="E2339" s="134"/>
    </row>
    <row r="2340" spans="2:5">
      <c r="B2340" s="134"/>
      <c r="C2340" s="134"/>
      <c r="D2340" s="134"/>
      <c r="E2340" s="134"/>
    </row>
    <row r="2341" spans="2:5">
      <c r="B2341" s="134"/>
      <c r="C2341" s="134"/>
      <c r="D2341" s="134"/>
      <c r="E2341" s="134"/>
    </row>
    <row r="2342" spans="2:5">
      <c r="B2342" s="134"/>
      <c r="C2342" s="134"/>
      <c r="D2342" s="134"/>
      <c r="E2342" s="134"/>
    </row>
    <row r="2343" spans="2:5">
      <c r="B2343" s="134"/>
      <c r="C2343" s="134"/>
      <c r="D2343" s="134"/>
      <c r="E2343" s="134"/>
    </row>
    <row r="2344" spans="2:5">
      <c r="B2344" s="134"/>
      <c r="C2344" s="134"/>
      <c r="D2344" s="134"/>
      <c r="E2344" s="134"/>
    </row>
    <row r="2345" spans="2:5">
      <c r="B2345" s="134"/>
      <c r="C2345" s="134"/>
      <c r="D2345" s="134"/>
      <c r="E2345" s="134"/>
    </row>
    <row r="2346" spans="2:5">
      <c r="B2346" s="134"/>
      <c r="C2346" s="134"/>
      <c r="D2346" s="134"/>
      <c r="E2346" s="134"/>
    </row>
    <row r="2347" spans="2:5">
      <c r="B2347" s="134"/>
      <c r="C2347" s="134"/>
      <c r="D2347" s="134"/>
      <c r="E2347" s="134"/>
    </row>
    <row r="2348" spans="2:5">
      <c r="B2348" s="134"/>
      <c r="C2348" s="134"/>
      <c r="D2348" s="134"/>
      <c r="E2348" s="134"/>
    </row>
    <row r="2349" spans="2:5">
      <c r="B2349" s="134"/>
      <c r="C2349" s="134"/>
      <c r="D2349" s="134"/>
      <c r="E2349" s="134"/>
    </row>
    <row r="2350" spans="2:5">
      <c r="B2350" s="134"/>
      <c r="C2350" s="134"/>
      <c r="D2350" s="134"/>
      <c r="E2350" s="134"/>
    </row>
    <row r="2351" spans="2:5">
      <c r="B2351" s="134"/>
      <c r="C2351" s="134"/>
      <c r="D2351" s="134"/>
      <c r="E2351" s="134"/>
    </row>
    <row r="2352" spans="2:5">
      <c r="B2352" s="134"/>
      <c r="C2352" s="134"/>
      <c r="D2352" s="134"/>
      <c r="E2352" s="134"/>
    </row>
    <row r="2353" spans="2:5">
      <c r="B2353" s="134"/>
      <c r="C2353" s="134"/>
      <c r="D2353" s="134"/>
      <c r="E2353" s="134"/>
    </row>
    <row r="2354" spans="2:5">
      <c r="B2354" s="134"/>
      <c r="C2354" s="134"/>
      <c r="D2354" s="134"/>
      <c r="E2354" s="134"/>
    </row>
    <row r="2355" spans="2:5">
      <c r="B2355" s="134"/>
      <c r="C2355" s="134"/>
      <c r="D2355" s="134"/>
      <c r="E2355" s="134"/>
    </row>
    <row r="2356" spans="2:5">
      <c r="B2356" s="134"/>
      <c r="C2356" s="134"/>
      <c r="D2356" s="134"/>
      <c r="E2356" s="134"/>
    </row>
    <row r="2357" spans="2:5">
      <c r="B2357" s="134"/>
      <c r="C2357" s="134"/>
      <c r="D2357" s="134"/>
      <c r="E2357" s="134"/>
    </row>
    <row r="2358" spans="2:5">
      <c r="B2358" s="134"/>
      <c r="C2358" s="134"/>
      <c r="D2358" s="134"/>
      <c r="E2358" s="134"/>
    </row>
    <row r="2359" spans="2:5">
      <c r="B2359" s="134"/>
      <c r="C2359" s="134"/>
      <c r="D2359" s="134"/>
      <c r="E2359" s="134"/>
    </row>
    <row r="2360" spans="2:5">
      <c r="B2360" s="134"/>
      <c r="C2360" s="134"/>
      <c r="D2360" s="134"/>
      <c r="E2360" s="134"/>
    </row>
    <row r="2361" spans="2:5">
      <c r="B2361" s="134"/>
      <c r="C2361" s="134"/>
      <c r="D2361" s="134"/>
      <c r="E2361" s="134"/>
    </row>
    <row r="65536" spans="1:1">
      <c r="A65536" s="142">
        <f>+J3</f>
        <v>41</v>
      </c>
    </row>
  </sheetData>
  <mergeCells count="1">
    <mergeCell ref="I2:J2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42"/>
  <sheetViews>
    <sheetView workbookViewId="0">
      <selection activeCell="L29" sqref="L29"/>
    </sheetView>
  </sheetViews>
  <sheetFormatPr defaultColWidth="11.5546875" defaultRowHeight="14.4"/>
  <sheetData>
    <row r="1" spans="1:11" ht="15" thickBot="1">
      <c r="A1" s="420" t="s">
        <v>83</v>
      </c>
      <c r="B1" s="421"/>
      <c r="C1" s="421"/>
      <c r="D1" s="421"/>
      <c r="E1" s="421"/>
      <c r="F1" s="421"/>
      <c r="G1" s="421"/>
      <c r="H1" s="421"/>
      <c r="I1" s="421"/>
      <c r="J1" s="421"/>
      <c r="K1" s="422"/>
    </row>
    <row r="2" spans="1:11" ht="15" thickBot="1">
      <c r="A2" s="223" t="s">
        <v>68</v>
      </c>
      <c r="B2" s="224">
        <v>0</v>
      </c>
      <c r="C2" s="224">
        <v>0.01</v>
      </c>
      <c r="D2" s="224">
        <v>0.02</v>
      </c>
      <c r="E2" s="224">
        <v>0.03</v>
      </c>
      <c r="F2" s="224">
        <v>0.04</v>
      </c>
      <c r="G2" s="225">
        <v>0.05</v>
      </c>
      <c r="H2" s="224">
        <v>0.06</v>
      </c>
      <c r="I2" s="224">
        <v>7.0000000000000007E-2</v>
      </c>
      <c r="J2" s="225">
        <v>0.08</v>
      </c>
      <c r="K2" s="224">
        <v>0.09</v>
      </c>
    </row>
    <row r="3" spans="1:11" ht="15" thickBot="1">
      <c r="A3" s="145">
        <v>0</v>
      </c>
      <c r="B3" s="148">
        <v>0.5</v>
      </c>
      <c r="C3" s="148">
        <v>0.50399000000000005</v>
      </c>
      <c r="D3" s="148">
        <v>0.50797999999999999</v>
      </c>
      <c r="E3" s="148">
        <v>0.51197000000000004</v>
      </c>
      <c r="F3" s="148">
        <v>0.51595000000000002</v>
      </c>
      <c r="G3" s="149">
        <v>0.51993999999999996</v>
      </c>
      <c r="H3" s="148">
        <v>0.52392000000000005</v>
      </c>
      <c r="I3" s="148">
        <v>0.52790000000000004</v>
      </c>
      <c r="J3" s="149">
        <v>0.53188000000000002</v>
      </c>
      <c r="K3" s="148">
        <v>0.53586</v>
      </c>
    </row>
    <row r="4" spans="1:11" ht="15" thickBot="1">
      <c r="A4" s="145">
        <v>0.1</v>
      </c>
      <c r="B4" s="148">
        <v>0.53983000000000003</v>
      </c>
      <c r="C4" s="148">
        <v>0.54379999999999995</v>
      </c>
      <c r="D4" s="148">
        <v>0.54776000000000002</v>
      </c>
      <c r="E4" s="148">
        <v>0.55171999999999999</v>
      </c>
      <c r="F4" s="148">
        <v>0.55567</v>
      </c>
      <c r="G4" s="149">
        <v>0.55962000000000001</v>
      </c>
      <c r="H4" s="148">
        <v>0.56355999999999995</v>
      </c>
      <c r="I4" s="148">
        <v>0.56749000000000005</v>
      </c>
      <c r="J4" s="149">
        <v>0.57142000000000004</v>
      </c>
      <c r="K4" s="148">
        <v>0.57535000000000003</v>
      </c>
    </row>
    <row r="5" spans="1:11" ht="15" thickBot="1">
      <c r="A5" s="145">
        <v>0.2</v>
      </c>
      <c r="B5" s="148">
        <v>0.57926</v>
      </c>
      <c r="C5" s="148">
        <v>0.58316999999999997</v>
      </c>
      <c r="D5" s="148">
        <v>0.58706000000000003</v>
      </c>
      <c r="E5" s="148">
        <v>0.59094999999999998</v>
      </c>
      <c r="F5" s="148">
        <v>0.59482999999999997</v>
      </c>
      <c r="G5" s="149">
        <v>0.59870999999999996</v>
      </c>
      <c r="H5" s="148">
        <v>0.60257000000000005</v>
      </c>
      <c r="I5" s="148">
        <v>0.60641999999999996</v>
      </c>
      <c r="J5" s="149">
        <v>0.61026000000000002</v>
      </c>
      <c r="K5" s="148">
        <v>0.61409000000000002</v>
      </c>
    </row>
    <row r="6" spans="1:11" ht="15" thickBot="1">
      <c r="A6" s="145">
        <v>0.3</v>
      </c>
      <c r="B6" s="148">
        <v>0.61790999999999996</v>
      </c>
      <c r="C6" s="148">
        <v>0.62172000000000005</v>
      </c>
      <c r="D6" s="148">
        <v>0.62551999999999996</v>
      </c>
      <c r="E6" s="148">
        <v>0.62929999999999997</v>
      </c>
      <c r="F6" s="148">
        <v>0.63307000000000002</v>
      </c>
      <c r="G6" s="149">
        <v>0.63683000000000001</v>
      </c>
      <c r="H6" s="148">
        <v>0.64058000000000004</v>
      </c>
      <c r="I6" s="148">
        <v>0.64431000000000005</v>
      </c>
      <c r="J6" s="149">
        <v>0.64802999999999999</v>
      </c>
      <c r="K6" s="148">
        <v>0.65173000000000003</v>
      </c>
    </row>
    <row r="7" spans="1:11" ht="15" thickBot="1">
      <c r="A7" s="145">
        <v>0.4</v>
      </c>
      <c r="B7" s="148">
        <v>0.65542</v>
      </c>
      <c r="C7" s="148">
        <v>0.65910000000000002</v>
      </c>
      <c r="D7" s="148">
        <v>0.66276000000000002</v>
      </c>
      <c r="E7" s="148">
        <v>0.66639999999999999</v>
      </c>
      <c r="F7" s="148">
        <v>0.67003000000000001</v>
      </c>
      <c r="G7" s="149">
        <v>0.67364000000000002</v>
      </c>
      <c r="H7" s="148">
        <v>0.67723999999999995</v>
      </c>
      <c r="I7" s="148">
        <v>0.68081999999999998</v>
      </c>
      <c r="J7" s="149">
        <v>0.68439000000000005</v>
      </c>
      <c r="K7" s="148">
        <v>0.68793000000000004</v>
      </c>
    </row>
    <row r="8" spans="1:11" ht="15" thickBot="1">
      <c r="A8" s="145">
        <v>0.5</v>
      </c>
      <c r="B8" s="148">
        <v>0.69145999999999996</v>
      </c>
      <c r="C8" s="148">
        <v>0.69496999999999998</v>
      </c>
      <c r="D8" s="148">
        <v>0.69847000000000004</v>
      </c>
      <c r="E8" s="148">
        <v>0.70194000000000001</v>
      </c>
      <c r="F8" s="148">
        <v>0.70540000000000003</v>
      </c>
      <c r="G8" s="149">
        <v>0.70884000000000003</v>
      </c>
      <c r="H8" s="148">
        <v>0.71226</v>
      </c>
      <c r="I8" s="148">
        <v>0.71565999999999996</v>
      </c>
      <c r="J8" s="149">
        <v>0.71904000000000001</v>
      </c>
      <c r="K8" s="148">
        <v>0.72240000000000004</v>
      </c>
    </row>
    <row r="9" spans="1:11" ht="15" thickBot="1">
      <c r="A9" s="145">
        <v>0.6</v>
      </c>
      <c r="B9" s="148">
        <v>0.72575000000000001</v>
      </c>
      <c r="C9" s="148">
        <v>0.72907</v>
      </c>
      <c r="D9" s="148">
        <v>0.73236999999999997</v>
      </c>
      <c r="E9" s="148">
        <v>0.73565000000000003</v>
      </c>
      <c r="F9" s="148">
        <v>0.73890999999999996</v>
      </c>
      <c r="G9" s="149">
        <v>0.74214999999999998</v>
      </c>
      <c r="H9" s="148">
        <v>0.74536999999999998</v>
      </c>
      <c r="I9" s="148">
        <v>0.74856999999999996</v>
      </c>
      <c r="J9" s="149">
        <v>0.75175000000000003</v>
      </c>
      <c r="K9" s="148">
        <v>0.75490000000000002</v>
      </c>
    </row>
    <row r="10" spans="1:11" ht="15" thickBot="1">
      <c r="A10" s="145">
        <v>0.7</v>
      </c>
      <c r="B10" s="148">
        <v>0.75804000000000005</v>
      </c>
      <c r="C10" s="148">
        <v>0.76114999999999999</v>
      </c>
      <c r="D10" s="148">
        <v>0.76424000000000003</v>
      </c>
      <c r="E10" s="148">
        <v>0.76729999999999998</v>
      </c>
      <c r="F10" s="148">
        <v>0.77034999999999998</v>
      </c>
      <c r="G10" s="149">
        <v>0.77337</v>
      </c>
      <c r="H10" s="148">
        <v>0.77637</v>
      </c>
      <c r="I10" s="148">
        <v>0.77934999999999999</v>
      </c>
      <c r="J10" s="149">
        <v>0.7823</v>
      </c>
      <c r="K10" s="148">
        <v>0.78524000000000005</v>
      </c>
    </row>
    <row r="11" spans="1:11" ht="15" thickBot="1">
      <c r="A11" s="145">
        <v>0.8</v>
      </c>
      <c r="B11" s="148">
        <v>0.78813999999999995</v>
      </c>
      <c r="C11" s="148">
        <v>0.79103000000000001</v>
      </c>
      <c r="D11" s="148">
        <v>0.79388999999999998</v>
      </c>
      <c r="E11" s="148">
        <v>0.79673000000000005</v>
      </c>
      <c r="F11" s="148">
        <v>0.79954999999999998</v>
      </c>
      <c r="G11" s="149">
        <v>0.80234000000000005</v>
      </c>
      <c r="H11" s="148">
        <v>0.80510999999999999</v>
      </c>
      <c r="I11" s="148">
        <v>0.80784999999999996</v>
      </c>
      <c r="J11" s="149">
        <v>0.81057000000000001</v>
      </c>
      <c r="K11" s="148">
        <v>0.81327000000000005</v>
      </c>
    </row>
    <row r="12" spans="1:11" ht="15" thickBot="1">
      <c r="A12" s="145">
        <v>0.9</v>
      </c>
      <c r="B12" s="148">
        <v>0.81594</v>
      </c>
      <c r="C12" s="148">
        <v>0.81859000000000004</v>
      </c>
      <c r="D12" s="148">
        <v>0.82121</v>
      </c>
      <c r="E12" s="148">
        <v>0.82381000000000004</v>
      </c>
      <c r="F12" s="148">
        <v>0.82638999999999996</v>
      </c>
      <c r="G12" s="149">
        <v>0.82894000000000001</v>
      </c>
      <c r="H12" s="148">
        <v>0.83147000000000004</v>
      </c>
      <c r="I12" s="148">
        <v>0.83398000000000005</v>
      </c>
      <c r="J12" s="149">
        <v>0.83645999999999998</v>
      </c>
      <c r="K12" s="148">
        <v>0.83891000000000004</v>
      </c>
    </row>
    <row r="13" spans="1:11" ht="15" thickBot="1">
      <c r="A13" s="145">
        <v>1</v>
      </c>
      <c r="B13" s="148">
        <v>0.84133999999999998</v>
      </c>
      <c r="C13" s="148">
        <v>0.84375</v>
      </c>
      <c r="D13" s="148">
        <v>0.84614</v>
      </c>
      <c r="E13" s="148">
        <v>0.84848999999999997</v>
      </c>
      <c r="F13" s="148">
        <v>0.85082999999999998</v>
      </c>
      <c r="G13" s="149">
        <v>0.85314000000000001</v>
      </c>
      <c r="H13" s="148">
        <v>0.85543000000000002</v>
      </c>
      <c r="I13" s="148">
        <v>0.85768999999999995</v>
      </c>
      <c r="J13" s="149">
        <v>0.85992999999999997</v>
      </c>
      <c r="K13" s="148">
        <v>0.86214000000000002</v>
      </c>
    </row>
    <row r="14" spans="1:11" ht="15" thickBot="1">
      <c r="A14" s="145">
        <v>1.1000000000000001</v>
      </c>
      <c r="B14" s="148">
        <v>0.86433000000000004</v>
      </c>
      <c r="C14" s="148">
        <v>0.86650000000000005</v>
      </c>
      <c r="D14" s="148">
        <v>0.86863999999999997</v>
      </c>
      <c r="E14" s="148">
        <v>0.87075999999999998</v>
      </c>
      <c r="F14" s="148">
        <v>0.87285999999999997</v>
      </c>
      <c r="G14" s="149">
        <v>0.87492999999999999</v>
      </c>
      <c r="H14" s="148">
        <v>0.87697999999999998</v>
      </c>
      <c r="I14" s="148">
        <v>0.879</v>
      </c>
      <c r="J14" s="149">
        <v>0.88100000000000001</v>
      </c>
      <c r="K14" s="148">
        <v>0.88297999999999999</v>
      </c>
    </row>
    <row r="15" spans="1:11" ht="15" thickBot="1">
      <c r="A15" s="145">
        <v>1.2</v>
      </c>
      <c r="B15" s="148">
        <v>0.88492999999999999</v>
      </c>
      <c r="C15" s="148">
        <v>0.88685999999999998</v>
      </c>
      <c r="D15" s="148">
        <v>0.88876999999999995</v>
      </c>
      <c r="E15" s="148">
        <v>0.89065000000000005</v>
      </c>
      <c r="F15" s="148">
        <v>0.89251000000000003</v>
      </c>
      <c r="G15" s="149">
        <v>0.89434999999999998</v>
      </c>
      <c r="H15" s="148">
        <v>0.89617000000000002</v>
      </c>
      <c r="I15" s="148">
        <v>0.89795999999999998</v>
      </c>
      <c r="J15" s="149">
        <v>0.89973000000000003</v>
      </c>
      <c r="K15" s="148">
        <v>0.90146999999999999</v>
      </c>
    </row>
    <row r="16" spans="1:11" ht="15" thickBot="1">
      <c r="A16" s="145">
        <v>1.3</v>
      </c>
      <c r="B16" s="148">
        <v>0.9032</v>
      </c>
      <c r="C16" s="148">
        <v>0.90490000000000004</v>
      </c>
      <c r="D16" s="148">
        <v>0.90658000000000005</v>
      </c>
      <c r="E16" s="148">
        <v>0.90824000000000005</v>
      </c>
      <c r="F16" s="148">
        <v>0.90988000000000002</v>
      </c>
      <c r="G16" s="149">
        <v>0.91149000000000002</v>
      </c>
      <c r="H16" s="148">
        <v>0.91308999999999996</v>
      </c>
      <c r="I16" s="148">
        <v>0.91466000000000003</v>
      </c>
      <c r="J16" s="149">
        <v>0.91620999999999997</v>
      </c>
      <c r="K16" s="148">
        <v>0.91774</v>
      </c>
    </row>
    <row r="17" spans="1:11" ht="15" thickBot="1">
      <c r="A17" s="145">
        <v>1.4</v>
      </c>
      <c r="B17" s="148">
        <v>0.91923999999999995</v>
      </c>
      <c r="C17" s="148">
        <v>0.92073000000000005</v>
      </c>
      <c r="D17" s="148">
        <v>0.92220000000000002</v>
      </c>
      <c r="E17" s="148">
        <v>0.92364000000000002</v>
      </c>
      <c r="F17" s="148">
        <v>0.92506999999999995</v>
      </c>
      <c r="G17" s="149">
        <v>0.92647000000000002</v>
      </c>
      <c r="H17" s="148">
        <v>0.92784999999999995</v>
      </c>
      <c r="I17" s="148">
        <v>0.92922000000000005</v>
      </c>
      <c r="J17" s="149">
        <v>0.93056000000000005</v>
      </c>
      <c r="K17" s="148">
        <v>0.93189</v>
      </c>
    </row>
    <row r="18" spans="1:11" ht="15" thickBot="1">
      <c r="A18" s="145">
        <v>1.5</v>
      </c>
      <c r="B18" s="148">
        <v>0.93318999999999996</v>
      </c>
      <c r="C18" s="148">
        <v>0.93447999999999998</v>
      </c>
      <c r="D18" s="148">
        <v>0.93574000000000002</v>
      </c>
      <c r="E18" s="148">
        <v>0.93698999999999999</v>
      </c>
      <c r="F18" s="148">
        <v>0.93822000000000005</v>
      </c>
      <c r="G18" s="149">
        <v>0.93942999999999999</v>
      </c>
      <c r="H18" s="148">
        <v>0.94062000000000001</v>
      </c>
      <c r="I18" s="148">
        <v>0.94179000000000002</v>
      </c>
      <c r="J18" s="149">
        <v>0.94294999999999995</v>
      </c>
      <c r="K18" s="148">
        <v>0.94408000000000003</v>
      </c>
    </row>
    <row r="19" spans="1:11" ht="15" thickBot="1">
      <c r="A19" s="145">
        <v>1.6</v>
      </c>
      <c r="B19" s="148">
        <v>0.94520000000000004</v>
      </c>
      <c r="C19" s="148">
        <v>0.94630000000000003</v>
      </c>
      <c r="D19" s="148">
        <v>0.94738</v>
      </c>
      <c r="E19" s="148">
        <v>0.94845000000000002</v>
      </c>
      <c r="F19" s="148">
        <v>0.94950000000000001</v>
      </c>
      <c r="G19" s="149">
        <v>0.95052999999999999</v>
      </c>
      <c r="H19" s="148">
        <v>0.95154000000000005</v>
      </c>
      <c r="I19" s="148">
        <v>0.95254000000000005</v>
      </c>
      <c r="J19" s="149">
        <v>0.95352000000000003</v>
      </c>
      <c r="K19" s="148">
        <v>0.95448999999999995</v>
      </c>
    </row>
    <row r="20" spans="1:11" ht="15" thickBot="1">
      <c r="A20" s="145">
        <v>1.7</v>
      </c>
      <c r="B20" s="148">
        <v>0.95543</v>
      </c>
      <c r="C20" s="148">
        <v>0.95637000000000005</v>
      </c>
      <c r="D20" s="148">
        <v>0.95728000000000002</v>
      </c>
      <c r="E20" s="148">
        <v>0.95818000000000003</v>
      </c>
      <c r="F20" s="148">
        <v>0.95906999999999998</v>
      </c>
      <c r="G20" s="149">
        <v>0.95994000000000002</v>
      </c>
      <c r="H20" s="148">
        <v>0.96079999999999999</v>
      </c>
      <c r="I20" s="148">
        <v>0.96164000000000005</v>
      </c>
      <c r="J20" s="149">
        <v>0.96245999999999998</v>
      </c>
      <c r="K20" s="148">
        <v>0.96326999999999996</v>
      </c>
    </row>
    <row r="21" spans="1:11" ht="15" thickBot="1">
      <c r="A21" s="145">
        <v>1.8</v>
      </c>
      <c r="B21" s="148">
        <v>0.96406999999999998</v>
      </c>
      <c r="C21" s="148">
        <v>0.96484999999999999</v>
      </c>
      <c r="D21" s="148">
        <v>0.96562000000000003</v>
      </c>
      <c r="E21" s="148">
        <v>0.96638000000000002</v>
      </c>
      <c r="F21" s="148">
        <v>0.96711999999999998</v>
      </c>
      <c r="G21" s="149">
        <v>0.96784000000000003</v>
      </c>
      <c r="H21" s="148">
        <v>0.96855999999999998</v>
      </c>
      <c r="I21" s="148">
        <v>0.96926000000000001</v>
      </c>
      <c r="J21" s="149">
        <v>0.96994999999999998</v>
      </c>
      <c r="K21" s="148">
        <v>0.97062000000000004</v>
      </c>
    </row>
    <row r="22" spans="1:11" ht="15" thickBot="1">
      <c r="A22" s="145">
        <v>1.9</v>
      </c>
      <c r="B22" s="148">
        <v>0.97128000000000003</v>
      </c>
      <c r="C22" s="148">
        <v>0.97192999999999996</v>
      </c>
      <c r="D22" s="148">
        <v>0.97257000000000005</v>
      </c>
      <c r="E22" s="148">
        <v>0.97319999999999995</v>
      </c>
      <c r="F22" s="148">
        <v>0.97380999999999995</v>
      </c>
      <c r="G22" s="149">
        <v>0.97441</v>
      </c>
      <c r="H22" s="148">
        <v>0.97499999999999998</v>
      </c>
      <c r="I22" s="148">
        <v>0.97558</v>
      </c>
      <c r="J22" s="149">
        <v>0.97614999999999996</v>
      </c>
      <c r="K22" s="148">
        <v>0.97670000000000001</v>
      </c>
    </row>
    <row r="23" spans="1:11" ht="15" thickBot="1">
      <c r="A23" s="145">
        <v>2</v>
      </c>
      <c r="B23" s="148">
        <v>0.97724999999999995</v>
      </c>
      <c r="C23" s="148">
        <v>0.97777999999999998</v>
      </c>
      <c r="D23" s="148">
        <v>0.97831000000000001</v>
      </c>
      <c r="E23" s="148">
        <v>0.97882000000000002</v>
      </c>
      <c r="F23" s="148">
        <v>0.97931999999999997</v>
      </c>
      <c r="G23" s="149">
        <v>0.97982000000000002</v>
      </c>
      <c r="H23" s="148">
        <v>0.98029999999999995</v>
      </c>
      <c r="I23" s="148">
        <v>0.98077000000000003</v>
      </c>
      <c r="J23" s="149">
        <v>0.98124</v>
      </c>
      <c r="K23" s="148">
        <v>0.98168999999999995</v>
      </c>
    </row>
    <row r="24" spans="1:11" ht="15" thickBot="1">
      <c r="A24" s="145">
        <v>2.1</v>
      </c>
      <c r="B24" s="148">
        <v>0.98214000000000001</v>
      </c>
      <c r="C24" s="148">
        <v>0.98257000000000005</v>
      </c>
      <c r="D24" s="148">
        <v>0.98299999999999998</v>
      </c>
      <c r="E24" s="148">
        <v>0.98341000000000001</v>
      </c>
      <c r="F24" s="148">
        <v>0.98382000000000003</v>
      </c>
      <c r="G24" s="149">
        <v>0.98421999999999998</v>
      </c>
      <c r="H24" s="148">
        <v>0.98460999999999999</v>
      </c>
      <c r="I24" s="148">
        <v>0.98499999999999999</v>
      </c>
      <c r="J24" s="149">
        <v>0.98536999999999997</v>
      </c>
      <c r="K24" s="148">
        <v>0.98573999999999995</v>
      </c>
    </row>
    <row r="25" spans="1:11" ht="15" thickBot="1">
      <c r="A25" s="145">
        <v>2.2000000000000002</v>
      </c>
      <c r="B25" s="148">
        <v>0.98609999999999998</v>
      </c>
      <c r="C25" s="148">
        <v>0.98645000000000005</v>
      </c>
      <c r="D25" s="148">
        <v>0.98678999999999994</v>
      </c>
      <c r="E25" s="148">
        <v>0.98712999999999995</v>
      </c>
      <c r="F25" s="148">
        <v>0.98745000000000005</v>
      </c>
      <c r="G25" s="149">
        <v>0.98777999999999999</v>
      </c>
      <c r="H25" s="148">
        <v>0.98809000000000002</v>
      </c>
      <c r="I25" s="148">
        <v>0.98839999999999995</v>
      </c>
      <c r="J25" s="149">
        <v>0.98870000000000002</v>
      </c>
      <c r="K25" s="148">
        <v>0.98899000000000004</v>
      </c>
    </row>
    <row r="26" spans="1:11" ht="15" thickBot="1">
      <c r="A26" s="145">
        <v>2.2999999999999998</v>
      </c>
      <c r="B26" s="148">
        <v>0.98928000000000005</v>
      </c>
      <c r="C26" s="148">
        <v>0.98956</v>
      </c>
      <c r="D26" s="148">
        <v>0.98982999999999999</v>
      </c>
      <c r="E26" s="148">
        <v>0.99009999999999998</v>
      </c>
      <c r="F26" s="148">
        <v>0.99036000000000002</v>
      </c>
      <c r="G26" s="149">
        <v>0.99060999999999999</v>
      </c>
      <c r="H26" s="148">
        <v>0.99085999999999996</v>
      </c>
      <c r="I26" s="148">
        <v>0.99111000000000005</v>
      </c>
      <c r="J26" s="149">
        <v>0.99134</v>
      </c>
      <c r="K26" s="148">
        <v>0.99158000000000002</v>
      </c>
    </row>
    <row r="27" spans="1:11" ht="15" thickBot="1">
      <c r="A27" s="145">
        <v>2.4</v>
      </c>
      <c r="B27" s="148">
        <v>0.99180000000000001</v>
      </c>
      <c r="C27" s="148">
        <v>0.99202000000000001</v>
      </c>
      <c r="D27" s="148">
        <v>0.99224000000000001</v>
      </c>
      <c r="E27" s="148">
        <v>0.99245000000000005</v>
      </c>
      <c r="F27" s="148">
        <v>0.99265999999999999</v>
      </c>
      <c r="G27" s="149">
        <v>0.99285999999999996</v>
      </c>
      <c r="H27" s="148">
        <v>0.99304999999999999</v>
      </c>
      <c r="I27" s="148">
        <v>0.99324000000000001</v>
      </c>
      <c r="J27" s="149">
        <v>0.99343000000000004</v>
      </c>
      <c r="K27" s="148">
        <v>0.99360999999999999</v>
      </c>
    </row>
    <row r="28" spans="1:11" ht="15" thickBot="1">
      <c r="A28" s="145">
        <v>2.5</v>
      </c>
      <c r="B28" s="148">
        <v>0.99378999999999995</v>
      </c>
      <c r="C28" s="148">
        <v>0.99395999999999995</v>
      </c>
      <c r="D28" s="148">
        <v>0.99412999999999996</v>
      </c>
      <c r="E28" s="148">
        <v>0.99429999999999996</v>
      </c>
      <c r="F28" s="148">
        <v>0.99446000000000001</v>
      </c>
      <c r="G28" s="149">
        <v>0.99460999999999999</v>
      </c>
      <c r="H28" s="148">
        <v>0.99477000000000004</v>
      </c>
      <c r="I28" s="148">
        <v>0.99492000000000003</v>
      </c>
      <c r="J28" s="149">
        <v>0.99505999999999994</v>
      </c>
      <c r="K28" s="148">
        <v>0.99519999999999997</v>
      </c>
    </row>
    <row r="29" spans="1:11" ht="15" thickBot="1">
      <c r="A29" s="145">
        <v>2.6</v>
      </c>
      <c r="B29" s="148">
        <v>0.99534</v>
      </c>
      <c r="C29" s="148">
        <v>0.99546999999999997</v>
      </c>
      <c r="D29" s="148">
        <v>0.99560000000000004</v>
      </c>
      <c r="E29" s="148">
        <v>0.99573</v>
      </c>
      <c r="F29" s="148">
        <v>0.99585000000000001</v>
      </c>
      <c r="G29" s="149">
        <v>0.99597999999999998</v>
      </c>
      <c r="H29" s="148">
        <v>0.99609000000000003</v>
      </c>
      <c r="I29" s="148">
        <v>0.99621000000000004</v>
      </c>
      <c r="J29" s="149">
        <v>0.99631999999999998</v>
      </c>
      <c r="K29" s="148">
        <v>0.99643000000000004</v>
      </c>
    </row>
    <row r="30" spans="1:11" ht="15" thickBot="1">
      <c r="A30" s="145">
        <v>2.7</v>
      </c>
      <c r="B30" s="148">
        <v>0.99653000000000003</v>
      </c>
      <c r="C30" s="148">
        <v>0.99663999999999997</v>
      </c>
      <c r="D30" s="148">
        <v>0.99673999999999996</v>
      </c>
      <c r="E30" s="148">
        <v>0.99682999999999999</v>
      </c>
      <c r="F30" s="148">
        <v>0.99692999999999998</v>
      </c>
      <c r="G30" s="149">
        <v>0.99702000000000002</v>
      </c>
      <c r="H30" s="148">
        <v>0.99711000000000005</v>
      </c>
      <c r="I30" s="148">
        <v>0.99719999999999998</v>
      </c>
      <c r="J30" s="149">
        <v>0.99728000000000006</v>
      </c>
      <c r="K30" s="148">
        <v>0.99736000000000002</v>
      </c>
    </row>
    <row r="31" spans="1:11" ht="15" thickBot="1">
      <c r="A31" s="145">
        <v>2.8</v>
      </c>
      <c r="B31" s="148">
        <v>0.99743999999999999</v>
      </c>
      <c r="C31" s="148">
        <v>0.99751999999999996</v>
      </c>
      <c r="D31" s="148">
        <v>0.99760000000000004</v>
      </c>
      <c r="E31" s="148">
        <v>0.99766999999999995</v>
      </c>
      <c r="F31" s="148">
        <v>0.99773999999999996</v>
      </c>
      <c r="G31" s="149">
        <v>0.99780999999999997</v>
      </c>
      <c r="H31" s="148">
        <v>0.99787999999999999</v>
      </c>
      <c r="I31" s="148">
        <v>0.99795</v>
      </c>
      <c r="J31" s="149">
        <v>0.99800999999999995</v>
      </c>
      <c r="K31" s="148">
        <v>0.99807000000000001</v>
      </c>
    </row>
    <row r="32" spans="1:11" ht="15" thickBot="1">
      <c r="A32" s="145">
        <v>2.9</v>
      </c>
      <c r="B32" s="148">
        <v>0.99812999999999996</v>
      </c>
      <c r="C32" s="148">
        <v>0.99819000000000002</v>
      </c>
      <c r="D32" s="148">
        <v>0.99824999999999997</v>
      </c>
      <c r="E32" s="148">
        <v>0.99831000000000003</v>
      </c>
      <c r="F32" s="148">
        <v>0.99836000000000003</v>
      </c>
      <c r="G32" s="149">
        <v>0.99841000000000002</v>
      </c>
      <c r="H32" s="148">
        <v>0.99846000000000001</v>
      </c>
      <c r="I32" s="148">
        <v>0.99851000000000001</v>
      </c>
      <c r="J32" s="149">
        <v>0.99856</v>
      </c>
      <c r="K32" s="148">
        <v>0.99861</v>
      </c>
    </row>
    <row r="33" spans="1:11" ht="15" thickBot="1">
      <c r="A33" s="145">
        <v>3</v>
      </c>
      <c r="B33" s="148">
        <v>0.99865000000000004</v>
      </c>
      <c r="C33" s="148">
        <v>0.99868999999999997</v>
      </c>
      <c r="D33" s="148">
        <v>0.99873999999999996</v>
      </c>
      <c r="E33" s="148">
        <v>0.99878</v>
      </c>
      <c r="F33" s="148">
        <v>0.99882000000000004</v>
      </c>
      <c r="G33" s="149">
        <v>0.99885999999999997</v>
      </c>
      <c r="H33" s="148">
        <v>0.99888999999999994</v>
      </c>
      <c r="I33" s="148">
        <v>0.99892999999999998</v>
      </c>
      <c r="J33" s="149">
        <v>0.99895999999999996</v>
      </c>
      <c r="K33" s="148">
        <v>0.999</v>
      </c>
    </row>
    <row r="34" spans="1:11" ht="15" thickBot="1">
      <c r="A34" s="145">
        <v>3.1</v>
      </c>
      <c r="B34" s="148">
        <v>0.99902999999999997</v>
      </c>
      <c r="C34" s="148">
        <v>0.99905999999999995</v>
      </c>
      <c r="D34" s="148">
        <v>0.99909999999999999</v>
      </c>
      <c r="E34" s="148">
        <v>0.99912999999999996</v>
      </c>
      <c r="F34" s="148">
        <v>0.99916000000000005</v>
      </c>
      <c r="G34" s="149">
        <v>0.99917999999999996</v>
      </c>
      <c r="H34" s="148">
        <v>0.99921000000000004</v>
      </c>
      <c r="I34" s="148">
        <v>0.99924000000000002</v>
      </c>
      <c r="J34" s="149">
        <v>0.99926000000000004</v>
      </c>
      <c r="K34" s="148">
        <v>0.99929000000000001</v>
      </c>
    </row>
    <row r="35" spans="1:11" ht="15" thickBot="1">
      <c r="A35" s="145">
        <v>3.2</v>
      </c>
      <c r="B35" s="148">
        <v>0.99931000000000003</v>
      </c>
      <c r="C35" s="148">
        <v>0.99934000000000001</v>
      </c>
      <c r="D35" s="148">
        <v>0.99936000000000003</v>
      </c>
      <c r="E35" s="148">
        <v>0.99938000000000005</v>
      </c>
      <c r="F35" s="148">
        <v>0.99939999999999996</v>
      </c>
      <c r="G35" s="149">
        <v>0.99941999999999998</v>
      </c>
      <c r="H35" s="148">
        <v>0.99944</v>
      </c>
      <c r="I35" s="148">
        <v>0.99946000000000002</v>
      </c>
      <c r="J35" s="149">
        <v>0.99948000000000004</v>
      </c>
      <c r="K35" s="148">
        <v>0.99950000000000006</v>
      </c>
    </row>
    <row r="36" spans="1:11" ht="15" thickBot="1">
      <c r="A36" s="145">
        <v>3.3</v>
      </c>
      <c r="B36" s="148">
        <v>0.99951999999999996</v>
      </c>
      <c r="C36" s="148">
        <v>0.99953000000000003</v>
      </c>
      <c r="D36" s="148">
        <v>0.99955000000000005</v>
      </c>
      <c r="E36" s="148">
        <v>0.99956999999999996</v>
      </c>
      <c r="F36" s="148">
        <v>0.99958000000000002</v>
      </c>
      <c r="G36" s="149">
        <v>0.99960000000000004</v>
      </c>
      <c r="H36" s="148">
        <v>0.99961</v>
      </c>
      <c r="I36" s="148">
        <v>0.99961999999999995</v>
      </c>
      <c r="J36" s="149">
        <v>0.99963999999999997</v>
      </c>
      <c r="K36" s="148">
        <v>0.99965000000000004</v>
      </c>
    </row>
    <row r="37" spans="1:11" ht="15" thickBot="1">
      <c r="A37" s="145">
        <v>3.4</v>
      </c>
      <c r="B37" s="148">
        <v>0.99965999999999999</v>
      </c>
      <c r="C37" s="148">
        <v>0.99968000000000001</v>
      </c>
      <c r="D37" s="148">
        <v>0.99968999999999997</v>
      </c>
      <c r="E37" s="148">
        <v>0.99970000000000003</v>
      </c>
      <c r="F37" s="148">
        <v>0.99970999999999999</v>
      </c>
      <c r="G37" s="149">
        <v>0.99972000000000005</v>
      </c>
      <c r="H37" s="148">
        <v>0.99973000000000001</v>
      </c>
      <c r="I37" s="148">
        <v>0.99973999999999996</v>
      </c>
      <c r="J37" s="149">
        <v>0.99975000000000003</v>
      </c>
      <c r="K37" s="148">
        <v>0.99975999999999998</v>
      </c>
    </row>
    <row r="38" spans="1:11" ht="15" thickBot="1">
      <c r="A38" s="145">
        <v>3.5</v>
      </c>
      <c r="B38" s="148">
        <v>0.99977000000000005</v>
      </c>
      <c r="C38" s="148">
        <v>0.99978</v>
      </c>
      <c r="D38" s="148">
        <v>0.99978</v>
      </c>
      <c r="E38" s="148">
        <v>0.99978999999999996</v>
      </c>
      <c r="F38" s="148">
        <v>0.99980000000000002</v>
      </c>
      <c r="G38" s="149">
        <v>0.99980999999999998</v>
      </c>
      <c r="H38" s="148">
        <v>0.99980999999999998</v>
      </c>
      <c r="I38" s="148">
        <v>0.99982000000000004</v>
      </c>
      <c r="J38" s="149">
        <v>0.99983</v>
      </c>
      <c r="K38" s="148">
        <v>0.99983</v>
      </c>
    </row>
    <row r="39" spans="1:11" ht="15" thickBot="1">
      <c r="A39" s="145">
        <v>3.6</v>
      </c>
      <c r="B39" s="148">
        <v>0.99983999999999995</v>
      </c>
      <c r="C39" s="148">
        <v>0.99985000000000002</v>
      </c>
      <c r="D39" s="148">
        <v>0.99985000000000002</v>
      </c>
      <c r="E39" s="148">
        <v>0.99985999999999997</v>
      </c>
      <c r="F39" s="148">
        <v>0.99985999999999997</v>
      </c>
      <c r="G39" s="149">
        <v>0.99987000000000004</v>
      </c>
      <c r="H39" s="148">
        <v>0.99987000000000004</v>
      </c>
      <c r="I39" s="148">
        <v>0.99987999999999999</v>
      </c>
      <c r="J39" s="149">
        <v>0.99987999999999999</v>
      </c>
      <c r="K39" s="148">
        <v>0.99988999999999995</v>
      </c>
    </row>
    <row r="40" spans="1:11" ht="15" thickBot="1">
      <c r="A40" s="145">
        <v>3.7</v>
      </c>
      <c r="B40" s="148">
        <v>0.99988999999999995</v>
      </c>
      <c r="C40" s="148">
        <v>0.99990000000000001</v>
      </c>
      <c r="D40" s="148">
        <v>0.99990000000000001</v>
      </c>
      <c r="E40" s="148">
        <v>0.99990000000000001</v>
      </c>
      <c r="F40" s="148">
        <v>0.99990999999999997</v>
      </c>
      <c r="G40" s="149">
        <v>0.99990999999999997</v>
      </c>
      <c r="H40" s="148">
        <v>0.99992000000000003</v>
      </c>
      <c r="I40" s="148">
        <v>0.99992000000000003</v>
      </c>
      <c r="J40" s="149">
        <v>0.99992000000000003</v>
      </c>
      <c r="K40" s="148">
        <v>0.99992000000000003</v>
      </c>
    </row>
    <row r="41" spans="1:11" ht="15" thickBot="1">
      <c r="A41" s="150">
        <v>3.8</v>
      </c>
      <c r="B41" s="148">
        <v>0.99992999999999999</v>
      </c>
      <c r="C41" s="148">
        <v>0.99992999999999999</v>
      </c>
      <c r="D41" s="148">
        <v>0.99992999999999999</v>
      </c>
      <c r="E41" s="148">
        <v>0.99994000000000005</v>
      </c>
      <c r="F41" s="148">
        <v>0.99994000000000005</v>
      </c>
      <c r="G41" s="151">
        <v>0.99994000000000005</v>
      </c>
      <c r="H41" s="148">
        <v>0.99994000000000005</v>
      </c>
      <c r="I41" s="148">
        <v>0.99995000000000001</v>
      </c>
      <c r="J41" s="151">
        <v>0.99995000000000001</v>
      </c>
      <c r="K41" s="148">
        <v>0.99995000000000001</v>
      </c>
    </row>
    <row r="42" spans="1:11" ht="15" thickBot="1">
      <c r="A42" s="150">
        <v>3.9</v>
      </c>
      <c r="B42" s="148">
        <v>0.99995000000000001</v>
      </c>
      <c r="C42" s="148">
        <v>0.99995000000000001</v>
      </c>
      <c r="D42" s="148">
        <v>0.99995999999999996</v>
      </c>
      <c r="E42" s="148">
        <v>0.99995999999999996</v>
      </c>
      <c r="F42" s="148">
        <v>0.99995999999999996</v>
      </c>
      <c r="G42" s="151">
        <v>0.99995999999999996</v>
      </c>
      <c r="H42" s="148">
        <v>0.99995999999999996</v>
      </c>
      <c r="I42" s="148">
        <v>0.99995999999999996</v>
      </c>
      <c r="J42" s="151">
        <v>0.99997000000000003</v>
      </c>
      <c r="K42" s="148">
        <v>0.99997000000000003</v>
      </c>
    </row>
  </sheetData>
  <mergeCells count="1">
    <mergeCell ref="A1:K1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23"/>
  <sheetViews>
    <sheetView workbookViewId="0">
      <selection activeCell="F23" sqref="F23:G23"/>
    </sheetView>
  </sheetViews>
  <sheetFormatPr defaultColWidth="11.5546875" defaultRowHeight="14.4"/>
  <cols>
    <col min="1" max="1" width="20.88671875" customWidth="1"/>
    <col min="2" max="2" width="16.6640625" customWidth="1"/>
    <col min="3" max="3" width="19.21875" customWidth="1"/>
    <col min="4" max="4" width="20.88671875" customWidth="1"/>
    <col min="5" max="5" width="11.109375" customWidth="1"/>
    <col min="6" max="6" width="11.21875" hidden="1" customWidth="1"/>
    <col min="7" max="8" width="19.21875" hidden="1" customWidth="1"/>
    <col min="9" max="9" width="20.21875" hidden="1" customWidth="1"/>
    <col min="10" max="10" width="16.21875" hidden="1" customWidth="1"/>
    <col min="11" max="11" width="18.109375" hidden="1" customWidth="1"/>
  </cols>
  <sheetData>
    <row r="1" spans="1:11" ht="16.8" thickBot="1">
      <c r="A1" s="48" t="s">
        <v>9</v>
      </c>
      <c r="B1" s="48" t="s">
        <v>10</v>
      </c>
      <c r="C1" s="414" t="s">
        <v>11</v>
      </c>
      <c r="D1" s="415"/>
      <c r="G1" s="155" t="s">
        <v>69</v>
      </c>
      <c r="H1" s="155" t="s">
        <v>84</v>
      </c>
      <c r="I1" s="155" t="s">
        <v>85</v>
      </c>
      <c r="J1" s="155" t="s">
        <v>71</v>
      </c>
      <c r="K1" s="155" t="s">
        <v>72</v>
      </c>
    </row>
    <row r="2" spans="1:11" ht="16.2" thickBot="1">
      <c r="A2" s="51">
        <v>5</v>
      </c>
      <c r="B2" s="52">
        <v>46.726173104245966</v>
      </c>
      <c r="C2" s="52"/>
      <c r="D2" s="53"/>
      <c r="G2" s="156">
        <v>0.8</v>
      </c>
      <c r="H2" s="156">
        <v>0.84</v>
      </c>
      <c r="I2" s="156">
        <f>(2/F17)*(POWER((F17/6)*(H2-F17/6)+1,3)-1)</f>
        <v>0.77279814435181671</v>
      </c>
      <c r="J2" s="156">
        <v>0</v>
      </c>
      <c r="K2" s="156">
        <v>0</v>
      </c>
    </row>
    <row r="3" spans="1:11" ht="16.2" thickBot="1">
      <c r="A3" s="51">
        <v>10</v>
      </c>
      <c r="B3" s="52">
        <v>52.595845958526041</v>
      </c>
      <c r="C3" s="52"/>
      <c r="D3" s="53"/>
      <c r="G3" s="156">
        <v>0.9</v>
      </c>
      <c r="H3" s="156">
        <v>1.28</v>
      </c>
      <c r="I3" s="156">
        <f t="shared" ref="I3:I7" si="0">(2/F18)*(POWER((F18/6)*(H3-F18/6)+1,3)-1)</f>
        <v>1.3313386552875914</v>
      </c>
      <c r="J3" s="156">
        <v>0</v>
      </c>
      <c r="K3" s="156">
        <v>0</v>
      </c>
    </row>
    <row r="4" spans="1:11" ht="16.2" thickBot="1">
      <c r="A4" s="51">
        <v>20</v>
      </c>
      <c r="B4" s="52">
        <v>57.876834011000895</v>
      </c>
      <c r="C4" s="52"/>
      <c r="D4" s="53"/>
      <c r="G4" s="156">
        <v>0.95</v>
      </c>
      <c r="H4" s="156">
        <v>1.64</v>
      </c>
      <c r="I4" s="156">
        <f t="shared" si="0"/>
        <v>1.8338616814089175</v>
      </c>
      <c r="J4" s="156">
        <v>0</v>
      </c>
      <c r="K4" s="156">
        <v>0</v>
      </c>
    </row>
    <row r="5" spans="1:11" ht="16.2" thickBot="1">
      <c r="A5" s="51">
        <v>50</v>
      </c>
      <c r="B5" s="52">
        <v>64.441006094049115</v>
      </c>
      <c r="C5" s="52"/>
      <c r="D5" s="53"/>
      <c r="G5" s="156">
        <v>0.98</v>
      </c>
      <c r="H5" s="156">
        <v>2.0499999999999998</v>
      </c>
      <c r="I5" s="156">
        <f t="shared" si="0"/>
        <v>2.4584886615075869</v>
      </c>
      <c r="J5" s="156">
        <v>0</v>
      </c>
      <c r="K5" s="156">
        <v>0</v>
      </c>
    </row>
    <row r="6" spans="1:11" ht="16.2" thickBot="1">
      <c r="A6" s="51">
        <v>100</v>
      </c>
      <c r="B6" s="52">
        <v>69.273626530175946</v>
      </c>
      <c r="C6" s="52"/>
      <c r="D6" s="53"/>
      <c r="G6" s="156">
        <v>0.99</v>
      </c>
      <c r="H6" s="156">
        <v>2.33</v>
      </c>
      <c r="I6" s="156">
        <f t="shared" si="0"/>
        <v>2.9183463664535654</v>
      </c>
      <c r="J6" s="156">
        <v>0</v>
      </c>
      <c r="K6" s="156">
        <v>0</v>
      </c>
    </row>
    <row r="7" spans="1:11" ht="16.2" thickBot="1">
      <c r="A7" s="51">
        <v>1000</v>
      </c>
      <c r="B7" s="52">
        <v>83.897172729843987</v>
      </c>
      <c r="C7" s="52"/>
      <c r="D7" s="53"/>
      <c r="G7" s="156">
        <v>0.999</v>
      </c>
      <c r="H7" s="156">
        <v>3.09</v>
      </c>
      <c r="I7" s="156">
        <f t="shared" si="0"/>
        <v>4.3098792795868119</v>
      </c>
      <c r="J7" s="156">
        <v>0</v>
      </c>
      <c r="K7" s="156">
        <v>0</v>
      </c>
    </row>
    <row r="8" spans="1:11" ht="16.2" thickBot="1">
      <c r="A8" s="54">
        <v>10000</v>
      </c>
      <c r="B8" s="55">
        <v>771.2343124761029</v>
      </c>
      <c r="C8" s="55"/>
      <c r="D8" s="56"/>
      <c r="G8" s="156">
        <v>0.99990000000000001</v>
      </c>
      <c r="H8" s="156">
        <v>3.73</v>
      </c>
      <c r="I8" s="156">
        <f>(2/F23)*(POWER((F23/6)*(H8-F23/6)+1,3)-1)</f>
        <v>5.6536301417497681</v>
      </c>
      <c r="J8" s="156">
        <v>0</v>
      </c>
      <c r="K8" s="156">
        <v>0</v>
      </c>
    </row>
    <row r="16" spans="1:11" ht="15" thickBot="1">
      <c r="F16" s="427" t="s">
        <v>86</v>
      </c>
      <c r="G16" s="427"/>
      <c r="H16" s="132"/>
    </row>
    <row r="17" spans="6:8" ht="15" thickBot="1">
      <c r="F17" s="425">
        <v>0.82272875359148656</v>
      </c>
      <c r="G17" s="426"/>
      <c r="H17" s="226"/>
    </row>
    <row r="18" spans="6:8" ht="15" thickBot="1">
      <c r="F18" s="423">
        <v>0.82272875359148656</v>
      </c>
      <c r="G18" s="424"/>
    </row>
    <row r="19" spans="6:8" ht="15" thickBot="1">
      <c r="F19" s="423">
        <v>0.82272875359148656</v>
      </c>
      <c r="G19" s="424"/>
    </row>
    <row r="20" spans="6:8" ht="15" thickBot="1">
      <c r="F20" s="423">
        <v>0.82272875359148656</v>
      </c>
      <c r="G20" s="424"/>
    </row>
    <row r="21" spans="6:8" ht="15" thickBot="1">
      <c r="F21" s="423">
        <v>0.82272875359148656</v>
      </c>
      <c r="G21" s="424"/>
    </row>
    <row r="22" spans="6:8" ht="15" thickBot="1">
      <c r="F22" s="423">
        <v>0.82272875359148656</v>
      </c>
      <c r="G22" s="424"/>
    </row>
    <row r="23" spans="6:8" ht="15" thickBot="1">
      <c r="F23" s="425">
        <v>0.82272875359148656</v>
      </c>
      <c r="G23" s="426"/>
    </row>
  </sheetData>
  <mergeCells count="9">
    <mergeCell ref="F21:G21"/>
    <mergeCell ref="F22:G22"/>
    <mergeCell ref="F23:G23"/>
    <mergeCell ref="C1:D1"/>
    <mergeCell ref="F16:G16"/>
    <mergeCell ref="F17:G17"/>
    <mergeCell ref="F18:G18"/>
    <mergeCell ref="F19:G19"/>
    <mergeCell ref="F20:G20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B3059"/>
  <sheetViews>
    <sheetView zoomScale="70" zoomScaleNormal="70" workbookViewId="0">
      <selection activeCell="S42" sqref="S42"/>
    </sheetView>
  </sheetViews>
  <sheetFormatPr defaultColWidth="11.5546875" defaultRowHeight="15.6"/>
  <cols>
    <col min="1" max="1" width="11.5546875" style="124"/>
    <col min="2" max="2" width="11.5546875" style="63"/>
    <col min="3" max="3" width="11.5546875" style="257"/>
    <col min="4" max="5" width="11.5546875" style="63"/>
    <col min="6" max="6" width="33.109375" style="258" customWidth="1"/>
    <col min="7" max="7" width="20.44140625" style="127" customWidth="1"/>
    <col min="8" max="8" width="14.44140625" style="127" customWidth="1"/>
    <col min="9" max="9" width="14.6640625" style="259" customWidth="1"/>
    <col min="10" max="10" width="18.109375" style="63" customWidth="1"/>
    <col min="11" max="11" width="11.5546875" style="63"/>
    <col min="12" max="12" width="11.88671875" style="256" customWidth="1"/>
    <col min="13" max="13" width="15.88671875" style="67" hidden="1" customWidth="1"/>
    <col min="14" max="14" width="4" hidden="1" customWidth="1"/>
    <col min="15" max="15" width="12.21875" hidden="1" customWidth="1"/>
    <col min="16" max="16" width="20.6640625" hidden="1" customWidth="1"/>
    <col min="17" max="17" width="14.5546875" customWidth="1"/>
    <col min="18" max="18" width="44.77734375" customWidth="1"/>
    <col min="19" max="19" width="12.21875" customWidth="1"/>
    <col min="21" max="21" width="30.44140625" customWidth="1"/>
    <col min="22" max="22" width="11.88671875" customWidth="1"/>
    <col min="23" max="25" width="11.5546875" hidden="1" customWidth="1"/>
    <col min="26" max="26" width="25.44140625" customWidth="1"/>
    <col min="27" max="27" width="16" customWidth="1"/>
    <col min="28" max="28" width="18.6640625" customWidth="1"/>
  </cols>
  <sheetData>
    <row r="1" spans="1:28" ht="15" thickBot="1">
      <c r="A1" s="227" t="s">
        <v>16</v>
      </c>
      <c r="B1" s="227" t="s">
        <v>17</v>
      </c>
      <c r="C1" s="228" t="s">
        <v>18</v>
      </c>
      <c r="D1" s="227" t="s">
        <v>73</v>
      </c>
      <c r="E1" s="229" t="s">
        <v>74</v>
      </c>
      <c r="F1" s="230" t="s">
        <v>21</v>
      </c>
      <c r="G1" s="432" t="s">
        <v>11</v>
      </c>
      <c r="H1" s="433"/>
      <c r="I1" s="231" t="s">
        <v>87</v>
      </c>
      <c r="J1" s="164"/>
      <c r="K1" s="164"/>
      <c r="L1" s="232" t="s">
        <v>88</v>
      </c>
      <c r="M1" s="233"/>
      <c r="N1" s="234" t="s">
        <v>89</v>
      </c>
      <c r="O1" s="234" t="s">
        <v>90</v>
      </c>
      <c r="P1" s="235" t="s">
        <v>91</v>
      </c>
      <c r="Q1" s="236" t="s">
        <v>92</v>
      </c>
      <c r="R1" s="236" t="s">
        <v>93</v>
      </c>
      <c r="S1" s="237" t="s">
        <v>94</v>
      </c>
      <c r="U1" s="238" t="s">
        <v>76</v>
      </c>
      <c r="V1" s="239" t="s">
        <v>95</v>
      </c>
      <c r="AA1" s="399" t="s">
        <v>29</v>
      </c>
      <c r="AB1" s="399"/>
    </row>
    <row r="2" spans="1:28" ht="16.2" thickBot="1">
      <c r="A2" s="240">
        <v>1</v>
      </c>
      <c r="B2" s="273">
        <v>1979</v>
      </c>
      <c r="C2" s="273">
        <v>22.5</v>
      </c>
      <c r="D2" s="200">
        <v>2.3809523809523808E-2</v>
      </c>
      <c r="E2" s="241">
        <v>-1.98</v>
      </c>
      <c r="F2" s="242">
        <v>22.190015952052583</v>
      </c>
      <c r="G2" s="243"/>
      <c r="H2" s="171"/>
      <c r="I2" s="244">
        <f t="shared" ref="I2:I65" si="0">IF(C2="","",(2/S2)*(POWER((S2/6)*(E2-S2/6)+1,3)-1))</f>
        <v>-1.5619891755570752</v>
      </c>
      <c r="J2" s="434" t="s">
        <v>29</v>
      </c>
      <c r="K2" s="399"/>
      <c r="L2" s="232">
        <f>IF(C2="","",GAMMADIST(C2,AB$19,1/AB$18,TRUE))</f>
        <v>3.5562793510013013E-2</v>
      </c>
      <c r="M2" s="232"/>
      <c r="N2" s="245">
        <f t="shared" ref="N2:N40" si="1">+$K$15*SQRT(2+POWER(E2,2))</f>
        <v>0</v>
      </c>
      <c r="O2" s="245">
        <v>0</v>
      </c>
      <c r="P2" s="246">
        <f t="shared" ref="P2:P65" si="2">IF(C2="","",POWER(C2-Q2,3)/R2)</f>
        <v>-3.5991062346579685</v>
      </c>
      <c r="Q2" s="247">
        <v>38.604878048780478</v>
      </c>
      <c r="R2" s="144">
        <v>1160.5868774535018</v>
      </c>
      <c r="S2" s="248">
        <v>0.82272875359148656</v>
      </c>
      <c r="U2" s="249">
        <f>IF(C2="","", POWER(AB$6,AB$7) * POWER((C2-AB$8),AB$7-1) * EXP(-AB$6*(C2-AB$8) )/ _xlfn.GAMMA(AB$7))</f>
        <v>1.171869492566502E-2</v>
      </c>
      <c r="V2">
        <f>IF(C2="","",LN(C2))</f>
        <v>3.1135153092103742</v>
      </c>
      <c r="AA2" s="173" t="s">
        <v>31</v>
      </c>
      <c r="AB2" s="174">
        <f>K3</f>
        <v>38.604878048780478</v>
      </c>
    </row>
    <row r="3" spans="1:28" ht="16.2" thickBot="1">
      <c r="A3" s="240">
        <v>2</v>
      </c>
      <c r="B3" s="273">
        <v>2004</v>
      </c>
      <c r="C3" s="273">
        <v>23.3</v>
      </c>
      <c r="D3" s="200">
        <v>4.7619047619047616E-2</v>
      </c>
      <c r="E3" s="241">
        <v>-1.6700000000000002</v>
      </c>
      <c r="F3" s="242">
        <v>23.931100533554144</v>
      </c>
      <c r="G3" s="243"/>
      <c r="H3" s="171"/>
      <c r="I3" s="244">
        <f t="shared" si="0"/>
        <v>-1.3963127748654809</v>
      </c>
      <c r="J3" s="250" t="s">
        <v>31</v>
      </c>
      <c r="K3" s="174">
        <v>38.604878048780478</v>
      </c>
      <c r="L3" s="232">
        <f t="shared" ref="L3:L66" si="3">IF(C3="","",GAMMADIST(C3,AB$19,1/AB$18,TRUE))</f>
        <v>4.5352259596320291E-2</v>
      </c>
      <c r="M3" s="232"/>
      <c r="N3" s="245">
        <f t="shared" si="1"/>
        <v>0</v>
      </c>
      <c r="O3" s="245">
        <v>0</v>
      </c>
      <c r="P3" s="246">
        <f t="shared" si="2"/>
        <v>-3.0889577241353838</v>
      </c>
      <c r="Q3" s="247">
        <v>38.604878048780478</v>
      </c>
      <c r="R3" s="144">
        <v>1160.5868774535018</v>
      </c>
      <c r="S3" s="248">
        <v>0.82272875359148656</v>
      </c>
      <c r="U3" s="249">
        <f t="shared" ref="U3:U66" si="4">IF(C3="","", POWER(AB$6,AB$7) * POWER((C3-AB$8),AB$7-1) * EXP(-AB$6*(C3-AB$8) )/ _xlfn.GAMMA(AB$7))</f>
        <v>1.4518480044376307E-2</v>
      </c>
      <c r="V3">
        <f t="shared" ref="V3:V66" si="5">IF(C3="","",LN(C3))</f>
        <v>3.1484533605716547</v>
      </c>
      <c r="AA3" s="173" t="s">
        <v>32</v>
      </c>
      <c r="AB3" s="174">
        <f>K4</f>
        <v>10.508947407317097</v>
      </c>
    </row>
    <row r="4" spans="1:28" ht="16.2" thickBot="1">
      <c r="A4" s="240">
        <v>3</v>
      </c>
      <c r="B4" s="273">
        <v>1987</v>
      </c>
      <c r="C4" s="273">
        <v>23.7</v>
      </c>
      <c r="D4" s="200">
        <v>7.1428571428571425E-2</v>
      </c>
      <c r="E4" s="241">
        <v>-1.47</v>
      </c>
      <c r="F4" s="242">
        <v>25.164202658312369</v>
      </c>
      <c r="G4" s="243"/>
      <c r="H4" s="171"/>
      <c r="I4" s="244">
        <f t="shared" si="0"/>
        <v>-1.2789744652361403</v>
      </c>
      <c r="J4" s="250" t="s">
        <v>32</v>
      </c>
      <c r="K4" s="174">
        <v>10.508947407317097</v>
      </c>
      <c r="L4" s="232">
        <f t="shared" si="3"/>
        <v>5.0897612103860561E-2</v>
      </c>
      <c r="M4" s="232"/>
      <c r="N4" s="245">
        <f t="shared" si="1"/>
        <v>0</v>
      </c>
      <c r="O4" s="245">
        <v>0</v>
      </c>
      <c r="P4" s="246">
        <f t="shared" si="2"/>
        <v>-2.8530384540131819</v>
      </c>
      <c r="Q4" s="247">
        <v>38.604878048780478</v>
      </c>
      <c r="R4" s="144">
        <v>1160.5868774535018</v>
      </c>
      <c r="S4" s="248">
        <v>0.82272875359148656</v>
      </c>
      <c r="U4" s="249">
        <f t="shared" si="4"/>
        <v>1.5974409388283164E-2</v>
      </c>
      <c r="V4">
        <f t="shared" si="5"/>
        <v>3.1654750481410856</v>
      </c>
      <c r="AA4" s="173" t="s">
        <v>41</v>
      </c>
      <c r="AB4" s="177">
        <f>K6</f>
        <v>41</v>
      </c>
    </row>
    <row r="5" spans="1:28" ht="16.2" thickBot="1">
      <c r="A5" s="240">
        <v>4</v>
      </c>
      <c r="B5" s="273">
        <v>1976</v>
      </c>
      <c r="C5" s="273">
        <v>25</v>
      </c>
      <c r="D5" s="200">
        <v>9.5238095238095233E-2</v>
      </c>
      <c r="E5" s="241">
        <v>-1.31</v>
      </c>
      <c r="F5" s="242">
        <v>26.215243173782437</v>
      </c>
      <c r="G5" s="243"/>
      <c r="H5" s="171"/>
      <c r="I5" s="244">
        <f t="shared" si="0"/>
        <v>-1.1789605937480925</v>
      </c>
      <c r="J5" s="250" t="s">
        <v>77</v>
      </c>
      <c r="K5" s="175">
        <v>0.52589043819381398</v>
      </c>
      <c r="L5" s="232">
        <f t="shared" si="3"/>
        <v>7.2108414012509003E-2</v>
      </c>
      <c r="M5" s="232"/>
      <c r="N5" s="245">
        <f t="shared" si="1"/>
        <v>0</v>
      </c>
      <c r="O5" s="245">
        <v>0</v>
      </c>
      <c r="P5" s="246">
        <f t="shared" si="2"/>
        <v>-2.1697330476450776</v>
      </c>
      <c r="Q5" s="247">
        <v>38.604878048780478</v>
      </c>
      <c r="R5" s="144">
        <v>1160.5868774535018</v>
      </c>
      <c r="S5" s="248">
        <v>0.82272875359148656</v>
      </c>
      <c r="U5" s="249">
        <f t="shared" si="4"/>
        <v>2.082420501415827E-2</v>
      </c>
      <c r="V5">
        <f t="shared" si="5"/>
        <v>3.2188758248682006</v>
      </c>
      <c r="AA5" s="173" t="s">
        <v>94</v>
      </c>
      <c r="AB5" s="174">
        <f>K7</f>
        <v>0.82272875359148656</v>
      </c>
    </row>
    <row r="6" spans="1:28" ht="16.2" thickBot="1">
      <c r="A6" s="240">
        <v>5</v>
      </c>
      <c r="B6" s="273">
        <v>1982</v>
      </c>
      <c r="C6" s="273">
        <v>27.2</v>
      </c>
      <c r="D6" s="200">
        <v>0.11904761904761904</v>
      </c>
      <c r="E6" s="241">
        <v>-1.1800000000000002</v>
      </c>
      <c r="F6" s="242">
        <v>27.112684941771111</v>
      </c>
      <c r="G6" s="243"/>
      <c r="H6" s="171"/>
      <c r="I6" s="244">
        <f t="shared" si="0"/>
        <v>-1.0935627196124003</v>
      </c>
      <c r="J6" s="251" t="s">
        <v>41</v>
      </c>
      <c r="K6" s="177">
        <v>41</v>
      </c>
      <c r="L6" s="232">
        <f t="shared" si="3"/>
        <v>0.11971926062393473</v>
      </c>
      <c r="M6" s="232"/>
      <c r="N6" s="245">
        <f t="shared" si="1"/>
        <v>0</v>
      </c>
      <c r="O6" s="245">
        <v>0</v>
      </c>
      <c r="P6" s="246">
        <f t="shared" si="2"/>
        <v>-1.2781866626226353</v>
      </c>
      <c r="Q6" s="247">
        <v>38.604878048780478</v>
      </c>
      <c r="R6" s="144">
        <v>1160.5868774535018</v>
      </c>
      <c r="S6" s="248">
        <v>0.82272875359148656</v>
      </c>
      <c r="U6" s="249">
        <f t="shared" si="4"/>
        <v>2.8713186953282573E-2</v>
      </c>
      <c r="V6">
        <f t="shared" si="5"/>
        <v>3.3032169733019514</v>
      </c>
      <c r="AA6" s="173" t="s">
        <v>42</v>
      </c>
      <c r="AB6" s="174">
        <f>SQRT(AB7)/AB3</f>
        <v>0.23132048879382633</v>
      </c>
    </row>
    <row r="7" spans="1:28" ht="16.2" thickBot="1">
      <c r="A7" s="240">
        <v>6</v>
      </c>
      <c r="B7" s="273">
        <v>1999</v>
      </c>
      <c r="C7" s="273">
        <v>27.5</v>
      </c>
      <c r="D7" s="200">
        <v>0.14285714285714285</v>
      </c>
      <c r="E7" s="241">
        <v>-1.07</v>
      </c>
      <c r="F7" s="242">
        <v>27.903195745714761</v>
      </c>
      <c r="G7" s="243"/>
      <c r="H7" s="171"/>
      <c r="I7" s="244">
        <f t="shared" si="0"/>
        <v>-1.018340076154004</v>
      </c>
      <c r="J7" s="435" t="s">
        <v>96</v>
      </c>
      <c r="K7" s="417">
        <f>SUM(P2:P3059)*K12</f>
        <v>0.82272875359148656</v>
      </c>
      <c r="L7" s="232">
        <f t="shared" si="3"/>
        <v>0.12736831979679444</v>
      </c>
      <c r="M7" s="232"/>
      <c r="N7" s="245">
        <f t="shared" si="1"/>
        <v>0</v>
      </c>
      <c r="O7" s="245">
        <v>0</v>
      </c>
      <c r="P7" s="246">
        <f t="shared" si="2"/>
        <v>-1.1799503270940208</v>
      </c>
      <c r="Q7" s="247">
        <v>38.604878048780478</v>
      </c>
      <c r="R7" s="144">
        <v>1160.5868774535018</v>
      </c>
      <c r="S7" s="248">
        <v>0.82272875359148656</v>
      </c>
      <c r="U7" s="249">
        <f t="shared" si="4"/>
        <v>2.9696208065786996E-2</v>
      </c>
      <c r="V7">
        <f t="shared" si="5"/>
        <v>3.3141860046725258</v>
      </c>
      <c r="AA7" s="173" t="s">
        <v>97</v>
      </c>
      <c r="AB7" s="174">
        <f>POWER(2/AB5,2)</f>
        <v>5.9094442496566693</v>
      </c>
    </row>
    <row r="8" spans="1:28" ht="16.2" thickBot="1">
      <c r="A8" s="240">
        <v>7</v>
      </c>
      <c r="B8" s="273">
        <v>1971</v>
      </c>
      <c r="C8" s="273">
        <v>28.6</v>
      </c>
      <c r="D8" s="200">
        <v>0.16666666666666666</v>
      </c>
      <c r="E8" s="241">
        <v>-0.97</v>
      </c>
      <c r="F8" s="242">
        <v>28.647080269238653</v>
      </c>
      <c r="G8" s="243"/>
      <c r="H8" s="171"/>
      <c r="I8" s="244">
        <f t="shared" si="0"/>
        <v>-0.9475542500677544</v>
      </c>
      <c r="J8" s="435"/>
      <c r="K8" s="417"/>
      <c r="L8" s="232">
        <f t="shared" si="3"/>
        <v>0.1577197184680609</v>
      </c>
      <c r="M8" s="232"/>
      <c r="N8" s="245">
        <f t="shared" si="1"/>
        <v>0</v>
      </c>
      <c r="O8" s="245">
        <v>0</v>
      </c>
      <c r="P8" s="246">
        <f t="shared" si="2"/>
        <v>-0.86289458210002734</v>
      </c>
      <c r="Q8" s="144">
        <v>38.604878048780478</v>
      </c>
      <c r="R8" s="144">
        <v>1160.5868774535018</v>
      </c>
      <c r="S8" s="248">
        <v>0.82272875359148656</v>
      </c>
      <c r="U8" s="249">
        <f t="shared" si="4"/>
        <v>3.3014738510855894E-2</v>
      </c>
      <c r="V8">
        <f t="shared" si="5"/>
        <v>3.3534067178258069</v>
      </c>
      <c r="AA8" s="173" t="s">
        <v>92</v>
      </c>
      <c r="AB8" s="174">
        <f>AB2-AB7/AB6</f>
        <v>13.058311549330881</v>
      </c>
    </row>
    <row r="9" spans="1:28" ht="16.2" thickBot="1">
      <c r="A9" s="240">
        <v>8</v>
      </c>
      <c r="B9" s="273">
        <v>2000</v>
      </c>
      <c r="C9" s="273">
        <v>28.6</v>
      </c>
      <c r="D9" s="200">
        <v>0.19047619047619047</v>
      </c>
      <c r="E9" s="241">
        <v>-0.88</v>
      </c>
      <c r="F9" s="242">
        <v>29.337465441468147</v>
      </c>
      <c r="G9" s="243"/>
      <c r="H9" s="171"/>
      <c r="I9" s="244">
        <f t="shared" si="0"/>
        <v>-0.8818592622187531</v>
      </c>
      <c r="J9" s="435"/>
      <c r="K9" s="417"/>
      <c r="L9" s="232">
        <f t="shared" si="3"/>
        <v>0.1577197184680609</v>
      </c>
      <c r="M9" s="232"/>
      <c r="N9" s="245">
        <f t="shared" si="1"/>
        <v>0</v>
      </c>
      <c r="O9" s="245">
        <v>0</v>
      </c>
      <c r="P9" s="246">
        <f t="shared" si="2"/>
        <v>-0.86289458210002734</v>
      </c>
      <c r="Q9" s="144">
        <v>38.604878048780478</v>
      </c>
      <c r="R9" s="144">
        <v>1160.5868774535018</v>
      </c>
      <c r="S9" s="248">
        <v>0.82272875359148656</v>
      </c>
      <c r="U9" s="249">
        <f t="shared" si="4"/>
        <v>3.3014738510855894E-2</v>
      </c>
      <c r="V9">
        <f t="shared" si="5"/>
        <v>3.3534067178258069</v>
      </c>
    </row>
    <row r="10" spans="1:28" ht="16.2" thickBot="1">
      <c r="A10" s="240">
        <v>9</v>
      </c>
      <c r="B10" s="273">
        <v>1992</v>
      </c>
      <c r="C10" s="273">
        <v>29.6</v>
      </c>
      <c r="D10" s="200">
        <v>0.21428571428571427</v>
      </c>
      <c r="E10" s="241">
        <v>-0.78999999999999992</v>
      </c>
      <c r="F10" s="242">
        <v>30.047939047978094</v>
      </c>
      <c r="G10" s="243"/>
      <c r="H10" s="171"/>
      <c r="I10" s="244">
        <f t="shared" si="0"/>
        <v>-0.81425271905390051</v>
      </c>
      <c r="J10" s="436"/>
      <c r="K10" s="419"/>
      <c r="L10" s="232">
        <f t="shared" si="3"/>
        <v>0.18830669505348849</v>
      </c>
      <c r="M10" s="232"/>
      <c r="N10" s="245">
        <f t="shared" si="1"/>
        <v>0</v>
      </c>
      <c r="O10" s="245">
        <v>0</v>
      </c>
      <c r="P10" s="246">
        <f t="shared" si="2"/>
        <v>-0.62915239059619865</v>
      </c>
      <c r="Q10" s="144">
        <v>38.604878048780478</v>
      </c>
      <c r="R10" s="144">
        <v>1160.5868774535018</v>
      </c>
      <c r="S10" s="248">
        <v>0.82272875359148656</v>
      </c>
      <c r="U10" s="249">
        <f t="shared" si="4"/>
        <v>3.5579713176236601E-2</v>
      </c>
      <c r="V10">
        <f t="shared" si="5"/>
        <v>3.3877743613300146</v>
      </c>
    </row>
    <row r="11" spans="1:28" ht="16.2" thickBot="1">
      <c r="A11" s="240">
        <v>10</v>
      </c>
      <c r="B11" s="273">
        <v>1978</v>
      </c>
      <c r="C11" s="273">
        <v>31.3</v>
      </c>
      <c r="D11" s="200">
        <v>0.23809523809523808</v>
      </c>
      <c r="E11" s="241">
        <v>-0.71</v>
      </c>
      <c r="F11" s="242">
        <v>30.696568402720647</v>
      </c>
      <c r="G11" s="243"/>
      <c r="H11" s="171"/>
      <c r="I11" s="244">
        <f t="shared" si="0"/>
        <v>-0.75253108989331197</v>
      </c>
      <c r="J11" s="436"/>
      <c r="K11" s="419"/>
      <c r="L11" s="232">
        <f t="shared" si="3"/>
        <v>0.24610354629766329</v>
      </c>
      <c r="M11" s="232"/>
      <c r="N11" s="245">
        <f t="shared" si="1"/>
        <v>0</v>
      </c>
      <c r="O11" s="245">
        <v>0</v>
      </c>
      <c r="P11" s="246">
        <f t="shared" si="2"/>
        <v>-0.3358622973131184</v>
      </c>
      <c r="Q11" s="144">
        <v>38.604878048780478</v>
      </c>
      <c r="R11" s="144">
        <v>1160.5868774535018</v>
      </c>
      <c r="S11" s="248">
        <v>0.82272875359148656</v>
      </c>
      <c r="U11" s="249">
        <f t="shared" si="4"/>
        <v>3.8814776477840603E-2</v>
      </c>
      <c r="V11">
        <f t="shared" si="5"/>
        <v>3.4436180975461075</v>
      </c>
    </row>
    <row r="12" spans="1:28" ht="16.2" thickBot="1">
      <c r="A12" s="240">
        <v>11</v>
      </c>
      <c r="B12" s="273">
        <v>2001</v>
      </c>
      <c r="C12" s="273">
        <v>31.3</v>
      </c>
      <c r="D12" s="200">
        <v>0.26190476190476192</v>
      </c>
      <c r="E12" s="241">
        <v>-0.64</v>
      </c>
      <c r="F12" s="242">
        <v>31.277485156165518</v>
      </c>
      <c r="G12" s="243"/>
      <c r="H12" s="171"/>
      <c r="I12" s="244">
        <f t="shared" si="0"/>
        <v>-0.69725278932437063</v>
      </c>
      <c r="J12" s="428" t="s">
        <v>98</v>
      </c>
      <c r="K12" s="430">
        <f>K6/((K6-1)*(K6-2))</f>
        <v>2.6282051282051282E-2</v>
      </c>
      <c r="L12" s="232">
        <f t="shared" si="3"/>
        <v>0.24610354629766329</v>
      </c>
      <c r="M12" s="232"/>
      <c r="N12" s="245">
        <f t="shared" si="1"/>
        <v>0</v>
      </c>
      <c r="O12" s="245">
        <v>0</v>
      </c>
      <c r="P12" s="246">
        <f t="shared" si="2"/>
        <v>-0.3358622973131184</v>
      </c>
      <c r="Q12" s="144">
        <v>38.604878048780478</v>
      </c>
      <c r="R12" s="144">
        <v>1160.5868774535018</v>
      </c>
      <c r="S12" s="248">
        <v>0.82272875359148656</v>
      </c>
      <c r="U12" s="249">
        <f t="shared" si="4"/>
        <v>3.8814776477840603E-2</v>
      </c>
      <c r="V12">
        <f t="shared" si="5"/>
        <v>3.4436180975461075</v>
      </c>
    </row>
    <row r="13" spans="1:28" ht="16.8" thickTop="1" thickBot="1">
      <c r="A13" s="240">
        <v>12</v>
      </c>
      <c r="B13" s="273">
        <v>1997</v>
      </c>
      <c r="C13" s="273">
        <v>31.5</v>
      </c>
      <c r="D13" s="200">
        <v>0.2857142857142857</v>
      </c>
      <c r="E13" s="241">
        <v>-0.57000000000000006</v>
      </c>
      <c r="F13" s="242">
        <v>31.871018909469388</v>
      </c>
      <c r="G13" s="243"/>
      <c r="H13" s="171"/>
      <c r="I13" s="244">
        <f t="shared" si="0"/>
        <v>-0.64077389278991781</v>
      </c>
      <c r="J13" s="429"/>
      <c r="K13" s="431"/>
      <c r="L13" s="232">
        <f t="shared" si="3"/>
        <v>0.25332342251368611</v>
      </c>
      <c r="M13" s="232"/>
      <c r="N13" s="245">
        <f t="shared" si="1"/>
        <v>0</v>
      </c>
      <c r="O13" s="245">
        <v>0</v>
      </c>
      <c r="P13" s="246">
        <f t="shared" si="2"/>
        <v>-0.30902401297285187</v>
      </c>
      <c r="Q13" s="144">
        <v>38.604878048780478</v>
      </c>
      <c r="R13" s="144">
        <v>1160.5868774535018</v>
      </c>
      <c r="S13" s="248">
        <v>0.82272875359148656</v>
      </c>
      <c r="U13" s="249">
        <f t="shared" si="4"/>
        <v>3.9097972859547567E-2</v>
      </c>
      <c r="V13">
        <f t="shared" si="5"/>
        <v>3.4499875458315872</v>
      </c>
      <c r="Z13" s="106" t="s">
        <v>44</v>
      </c>
      <c r="AA13" s="107" t="s">
        <v>45</v>
      </c>
      <c r="AB13" s="107" t="s">
        <v>46</v>
      </c>
    </row>
    <row r="14" spans="1:28" ht="16.2" thickBot="1">
      <c r="A14" s="240">
        <v>13</v>
      </c>
      <c r="B14" s="273">
        <v>1972</v>
      </c>
      <c r="C14" s="273">
        <v>32.1</v>
      </c>
      <c r="D14" s="200">
        <v>0.30952380952380953</v>
      </c>
      <c r="E14" s="241">
        <v>-0.5</v>
      </c>
      <c r="F14" s="242">
        <v>32.477305210966527</v>
      </c>
      <c r="G14" s="243"/>
      <c r="H14" s="171"/>
      <c r="I14" s="244">
        <f t="shared" si="0"/>
        <v>-0.58308150191592811</v>
      </c>
      <c r="J14" s="164"/>
      <c r="K14" s="164"/>
      <c r="L14" s="232">
        <f t="shared" si="3"/>
        <v>0.27543882771350808</v>
      </c>
      <c r="M14" s="232"/>
      <c r="N14" s="245">
        <f t="shared" si="1"/>
        <v>0</v>
      </c>
      <c r="O14" s="245">
        <v>0</v>
      </c>
      <c r="P14" s="246">
        <f t="shared" si="2"/>
        <v>-0.23715911506120393</v>
      </c>
      <c r="Q14" s="144">
        <v>38.604878048780478</v>
      </c>
      <c r="R14" s="144">
        <v>1160.5868774535018</v>
      </c>
      <c r="S14" s="248">
        <v>0.82272875359148656</v>
      </c>
      <c r="U14" s="249">
        <f t="shared" si="4"/>
        <v>3.9823756884859153E-2</v>
      </c>
      <c r="V14">
        <f t="shared" si="5"/>
        <v>3.4688560301359703</v>
      </c>
      <c r="Z14" s="108">
        <f>PRODUCT(U2:U490)</f>
        <v>1.73537768139501E-66</v>
      </c>
      <c r="AA14" s="109">
        <f>-2*LN(Z14) + 2*3</f>
        <v>308.83878212819343</v>
      </c>
      <c r="AB14" s="109">
        <f>-2*LN(Z14) + 3*LN(AB4)</f>
        <v>313.97949832830636</v>
      </c>
    </row>
    <row r="15" spans="1:28" ht="16.2" thickBot="1">
      <c r="A15" s="240">
        <v>14</v>
      </c>
      <c r="B15" s="273">
        <v>1983</v>
      </c>
      <c r="C15" s="273">
        <v>33.1</v>
      </c>
      <c r="D15" s="200">
        <v>0.33333333333333331</v>
      </c>
      <c r="E15" s="241">
        <v>-0.43000000000000005</v>
      </c>
      <c r="F15" s="242">
        <v>33.096479608991245</v>
      </c>
      <c r="G15" s="243"/>
      <c r="H15" s="171"/>
      <c r="I15" s="244">
        <f t="shared" si="0"/>
        <v>-0.52416271832837247</v>
      </c>
      <c r="J15" s="180"/>
      <c r="K15" s="181"/>
      <c r="L15" s="232">
        <f t="shared" si="3"/>
        <v>0.31361898002095995</v>
      </c>
      <c r="M15" s="232"/>
      <c r="N15" s="245">
        <f t="shared" si="1"/>
        <v>0</v>
      </c>
      <c r="O15" s="245">
        <v>0</v>
      </c>
      <c r="P15" s="246">
        <f t="shared" si="2"/>
        <v>-0.14373596574895364</v>
      </c>
      <c r="Q15" s="144">
        <v>38.604878048780478</v>
      </c>
      <c r="R15" s="144">
        <v>1160.5868774535018</v>
      </c>
      <c r="S15" s="248">
        <v>0.82272875359148656</v>
      </c>
      <c r="U15" s="249">
        <f t="shared" si="4"/>
        <v>4.0626772615216231E-2</v>
      </c>
      <c r="V15">
        <f t="shared" si="5"/>
        <v>3.4995332823830174</v>
      </c>
    </row>
    <row r="16" spans="1:28" ht="16.2" thickBot="1">
      <c r="A16" s="240">
        <v>15</v>
      </c>
      <c r="B16" s="273">
        <v>1980</v>
      </c>
      <c r="C16" s="273">
        <v>35</v>
      </c>
      <c r="D16" s="200">
        <v>0.35714285714285715</v>
      </c>
      <c r="E16" s="241">
        <v>-0.37</v>
      </c>
      <c r="F16" s="242">
        <v>33.637561142338789</v>
      </c>
      <c r="G16" s="243"/>
      <c r="H16" s="171"/>
      <c r="I16" s="244">
        <f t="shared" si="0"/>
        <v>-0.47267501814530749</v>
      </c>
      <c r="J16" s="180"/>
      <c r="K16" s="164"/>
      <c r="L16" s="232">
        <f t="shared" si="3"/>
        <v>0.38930915618882073</v>
      </c>
      <c r="M16" s="232"/>
      <c r="N16" s="245">
        <f t="shared" si="1"/>
        <v>0</v>
      </c>
      <c r="O16" s="245">
        <v>0</v>
      </c>
      <c r="P16" s="246">
        <f t="shared" si="2"/>
        <v>-4.0363988730713285E-2</v>
      </c>
      <c r="Q16" s="144">
        <v>38.604878048780478</v>
      </c>
      <c r="R16" s="144">
        <v>1160.5868774535018</v>
      </c>
      <c r="S16" s="248">
        <v>0.82272875359148656</v>
      </c>
      <c r="U16" s="249">
        <f t="shared" si="4"/>
        <v>4.0836887275582344E-2</v>
      </c>
      <c r="V16">
        <f t="shared" si="5"/>
        <v>3.5553480614894135</v>
      </c>
    </row>
    <row r="17" spans="1:28" ht="16.2" thickBot="1">
      <c r="A17" s="240">
        <v>16</v>
      </c>
      <c r="B17" s="273">
        <v>1970</v>
      </c>
      <c r="C17" s="273">
        <v>36.1</v>
      </c>
      <c r="D17" s="200">
        <v>0.38095238095238093</v>
      </c>
      <c r="E17" s="241">
        <v>-0.3</v>
      </c>
      <c r="F17" s="242">
        <v>34.281030194801588</v>
      </c>
      <c r="G17" s="243"/>
      <c r="H17" s="171"/>
      <c r="I17" s="244">
        <f t="shared" si="0"/>
        <v>-0.41144442791371405</v>
      </c>
      <c r="J17" s="164"/>
      <c r="K17" s="164"/>
      <c r="L17" s="232">
        <f t="shared" si="3"/>
        <v>0.43403031783688872</v>
      </c>
      <c r="M17" s="232"/>
      <c r="N17" s="245">
        <f t="shared" si="1"/>
        <v>0</v>
      </c>
      <c r="O17" s="245">
        <v>0</v>
      </c>
      <c r="P17" s="246">
        <f t="shared" si="2"/>
        <v>-1.3541978029592032E-2</v>
      </c>
      <c r="Q17" s="144">
        <v>38.604878048780478</v>
      </c>
      <c r="R17" s="144">
        <v>1160.5868774535018</v>
      </c>
      <c r="S17" s="248">
        <v>0.82272875359148656</v>
      </c>
      <c r="U17" s="249">
        <f t="shared" si="4"/>
        <v>4.0257128001164724E-2</v>
      </c>
      <c r="V17">
        <f t="shared" si="5"/>
        <v>3.5862928653388351</v>
      </c>
      <c r="AA17" s="425" t="s">
        <v>99</v>
      </c>
      <c r="AB17" s="426"/>
    </row>
    <row r="18" spans="1:28" ht="16.2" thickBot="1">
      <c r="A18" s="240">
        <v>17</v>
      </c>
      <c r="B18" s="273">
        <v>1989</v>
      </c>
      <c r="C18" s="273">
        <v>36.200000000000003</v>
      </c>
      <c r="D18" s="200">
        <v>0.40476190476190477</v>
      </c>
      <c r="E18" s="241">
        <v>-0.24000000000000002</v>
      </c>
      <c r="F18" s="242">
        <v>34.843136076284054</v>
      </c>
      <c r="G18" s="243"/>
      <c r="H18" s="171"/>
      <c r="I18" s="244">
        <f t="shared" si="0"/>
        <v>-0.35795611365199398</v>
      </c>
      <c r="J18" s="164"/>
      <c r="K18" s="164"/>
      <c r="L18" s="232">
        <f t="shared" si="3"/>
        <v>0.43810114009806106</v>
      </c>
      <c r="M18" s="232"/>
      <c r="N18" s="245">
        <f t="shared" si="1"/>
        <v>0</v>
      </c>
      <c r="O18" s="245">
        <v>0</v>
      </c>
      <c r="P18" s="246">
        <f t="shared" si="2"/>
        <v>-1.1983992233403552E-2</v>
      </c>
      <c r="Q18" s="144">
        <v>38.604878048780478</v>
      </c>
      <c r="R18" s="144">
        <v>1160.5868774535018</v>
      </c>
      <c r="S18" s="248">
        <v>0.82272875359148656</v>
      </c>
      <c r="U18" s="249">
        <f t="shared" si="4"/>
        <v>4.0181862847921516E-2</v>
      </c>
      <c r="V18">
        <f t="shared" si="5"/>
        <v>3.5890591188317256</v>
      </c>
      <c r="AA18" s="173" t="s">
        <v>42</v>
      </c>
      <c r="AB18" s="174">
        <f>AB19/AB2</f>
        <v>0.37924642910120282</v>
      </c>
    </row>
    <row r="19" spans="1:28" ht="16.2" thickBot="1">
      <c r="A19" s="240">
        <v>18</v>
      </c>
      <c r="B19" s="273">
        <v>1998</v>
      </c>
      <c r="C19" s="273">
        <v>36.4</v>
      </c>
      <c r="D19" s="200">
        <v>0.42857142857142855</v>
      </c>
      <c r="E19" s="241">
        <v>-0.18</v>
      </c>
      <c r="F19" s="242">
        <v>35.415080656209199</v>
      </c>
      <c r="G19" s="243"/>
      <c r="H19" s="171"/>
      <c r="I19" s="244">
        <f t="shared" si="0"/>
        <v>-0.30353157827684157</v>
      </c>
      <c r="J19" s="164"/>
      <c r="K19" s="164"/>
      <c r="L19" s="232">
        <f t="shared" si="3"/>
        <v>0.44623939610500668</v>
      </c>
      <c r="M19" s="232"/>
      <c r="N19" s="245">
        <f t="shared" si="1"/>
        <v>0</v>
      </c>
      <c r="O19" s="245">
        <v>0</v>
      </c>
      <c r="P19" s="246">
        <f t="shared" si="2"/>
        <v>-9.2358328721257703E-3</v>
      </c>
      <c r="Q19" s="144">
        <v>38.604878048780478</v>
      </c>
      <c r="R19" s="144">
        <v>1160.5868774535018</v>
      </c>
      <c r="S19" s="248">
        <v>0.82272875359148656</v>
      </c>
      <c r="U19" s="249">
        <f t="shared" si="4"/>
        <v>4.0020777829285009E-2</v>
      </c>
      <c r="V19">
        <f t="shared" si="5"/>
        <v>3.5945687746426951</v>
      </c>
      <c r="AA19" s="173" t="s">
        <v>97</v>
      </c>
      <c r="AB19" s="174">
        <f>AB22 - 0.4475 * POWER(0.26,AB22)</f>
        <v>14.640762145887408</v>
      </c>
    </row>
    <row r="20" spans="1:28" ht="16.2" thickBot="1">
      <c r="A20" s="240">
        <v>19</v>
      </c>
      <c r="B20" s="273">
        <v>1994</v>
      </c>
      <c r="C20" s="273">
        <v>36.799999999999997</v>
      </c>
      <c r="D20" s="200">
        <v>0.45238095238095238</v>
      </c>
      <c r="E20" s="241">
        <v>-0.12000000000000001</v>
      </c>
      <c r="F20" s="242">
        <v>35.996949294461004</v>
      </c>
      <c r="G20" s="243"/>
      <c r="H20" s="171"/>
      <c r="I20" s="244">
        <f t="shared" si="0"/>
        <v>-0.24816269919703282</v>
      </c>
      <c r="J20" s="164"/>
      <c r="K20" s="164"/>
      <c r="L20" s="232">
        <f t="shared" si="3"/>
        <v>0.46249063382959277</v>
      </c>
      <c r="M20" s="232"/>
      <c r="N20" s="245">
        <f t="shared" si="1"/>
        <v>0</v>
      </c>
      <c r="O20" s="245">
        <v>0</v>
      </c>
      <c r="P20" s="246">
        <f t="shared" si="2"/>
        <v>-5.0660087231601874E-3</v>
      </c>
      <c r="Q20" s="144">
        <v>38.604878048780478</v>
      </c>
      <c r="R20" s="144">
        <v>1160.5868774535018</v>
      </c>
      <c r="S20" s="248">
        <v>0.82272875359148656</v>
      </c>
      <c r="U20" s="249">
        <f t="shared" si="4"/>
        <v>3.9657877531719309E-2</v>
      </c>
      <c r="V20">
        <f t="shared" si="5"/>
        <v>3.6054978451748854</v>
      </c>
      <c r="AA20" s="173" t="s">
        <v>95</v>
      </c>
      <c r="AB20" s="174">
        <f>AVERAGE(V2:V404)</f>
        <v>3.618838646447347</v>
      </c>
    </row>
    <row r="21" spans="1:28" ht="16.2" thickBot="1">
      <c r="A21" s="240">
        <v>20</v>
      </c>
      <c r="B21" s="273">
        <v>1984</v>
      </c>
      <c r="C21" s="273">
        <v>37.299999999999997</v>
      </c>
      <c r="D21" s="200">
        <v>0.47619047619047616</v>
      </c>
      <c r="E21" s="241">
        <v>-0.06</v>
      </c>
      <c r="F21" s="242">
        <v>36.588827350923474</v>
      </c>
      <c r="G21" s="243"/>
      <c r="H21" s="171"/>
      <c r="I21" s="244">
        <f t="shared" si="0"/>
        <v>-0.19184135382134285</v>
      </c>
      <c r="J21" s="164"/>
      <c r="K21" s="164"/>
      <c r="L21" s="232">
        <f t="shared" si="3"/>
        <v>0.48272350831478888</v>
      </c>
      <c r="M21" s="232"/>
      <c r="N21" s="245">
        <f t="shared" si="1"/>
        <v>0</v>
      </c>
      <c r="O21" s="245">
        <v>0</v>
      </c>
      <c r="P21" s="246">
        <f t="shared" si="2"/>
        <v>-1.9143975073805772E-3</v>
      </c>
      <c r="Q21" s="144">
        <v>38.604878048780478</v>
      </c>
      <c r="R21" s="144">
        <v>1160.5868774535018</v>
      </c>
      <c r="S21" s="248">
        <v>0.82272875359148656</v>
      </c>
      <c r="U21" s="249">
        <f t="shared" si="4"/>
        <v>3.9132314599550112E-2</v>
      </c>
      <c r="V21">
        <f t="shared" si="5"/>
        <v>3.6189933266497696</v>
      </c>
      <c r="AA21" s="173" t="s">
        <v>3</v>
      </c>
      <c r="AB21" s="174">
        <f>ABS(AB20-LN(AB2))</f>
        <v>3.4539996359614022E-2</v>
      </c>
    </row>
    <row r="22" spans="1:28" ht="16.2" thickBot="1">
      <c r="A22" s="240">
        <v>21</v>
      </c>
      <c r="B22" s="273">
        <v>1985</v>
      </c>
      <c r="C22" s="273">
        <v>37.299999999999997</v>
      </c>
      <c r="D22" s="200">
        <v>0.5</v>
      </c>
      <c r="E22" s="241">
        <v>0</v>
      </c>
      <c r="F22" s="242">
        <v>37.190800185480562</v>
      </c>
      <c r="G22" s="243"/>
      <c r="H22" s="171"/>
      <c r="I22" s="244">
        <f t="shared" si="0"/>
        <v>-0.13455941955855011</v>
      </c>
      <c r="J22" s="164"/>
      <c r="K22" s="164"/>
      <c r="L22" s="232">
        <f t="shared" si="3"/>
        <v>0.48272350831478888</v>
      </c>
      <c r="M22" s="232"/>
      <c r="N22" s="245">
        <f t="shared" si="1"/>
        <v>0</v>
      </c>
      <c r="O22" s="245">
        <v>0</v>
      </c>
      <c r="P22" s="246">
        <f t="shared" si="2"/>
        <v>-1.9143975073805772E-3</v>
      </c>
      <c r="Q22" s="144">
        <v>38.604878048780478</v>
      </c>
      <c r="R22" s="144">
        <v>1160.5868774535018</v>
      </c>
      <c r="S22" s="248">
        <v>0.82272875359148656</v>
      </c>
      <c r="U22" s="249">
        <f t="shared" si="4"/>
        <v>3.9132314599550112E-2</v>
      </c>
      <c r="V22">
        <f t="shared" si="5"/>
        <v>3.6189933266497696</v>
      </c>
      <c r="AA22" s="173" t="s">
        <v>100</v>
      </c>
      <c r="AB22" s="174">
        <f>( 1+ SQRT(1+4*AB21/3) ) / (4*AB21)</f>
        <v>14.640762147105153</v>
      </c>
    </row>
    <row r="23" spans="1:28" ht="16.2" thickBot="1">
      <c r="A23" s="240">
        <v>22</v>
      </c>
      <c r="B23" s="273">
        <v>1981</v>
      </c>
      <c r="C23" s="273">
        <v>37.700000000000003</v>
      </c>
      <c r="D23" s="200">
        <v>0.52380952380952384</v>
      </c>
      <c r="E23" s="241">
        <v>0.06</v>
      </c>
      <c r="F23" s="242">
        <v>37.802953158016258</v>
      </c>
      <c r="G23" s="243"/>
      <c r="H23" s="171"/>
      <c r="I23" s="244">
        <f t="shared" si="0"/>
        <v>-7.6308773817429232E-2</v>
      </c>
      <c r="J23" s="164"/>
      <c r="K23" s="164"/>
      <c r="L23" s="232">
        <f t="shared" si="3"/>
        <v>0.49881390575785128</v>
      </c>
      <c r="M23" s="232"/>
      <c r="N23" s="245">
        <f t="shared" si="1"/>
        <v>0</v>
      </c>
      <c r="O23" s="245">
        <v>0</v>
      </c>
      <c r="P23" s="246">
        <f t="shared" si="2"/>
        <v>-6.3839944813860554E-4</v>
      </c>
      <c r="Q23" s="144">
        <v>38.604878048780478</v>
      </c>
      <c r="R23" s="144">
        <v>1160.5868774535018</v>
      </c>
      <c r="S23" s="248">
        <v>0.82272875359148656</v>
      </c>
      <c r="U23" s="249">
        <f t="shared" si="4"/>
        <v>3.8658535935912612E-2</v>
      </c>
      <c r="V23">
        <f t="shared" si="5"/>
        <v>3.629660094453965</v>
      </c>
    </row>
    <row r="24" spans="1:28" ht="16.2" thickBot="1">
      <c r="A24" s="240">
        <v>23</v>
      </c>
      <c r="B24" s="273">
        <v>1977</v>
      </c>
      <c r="C24" s="273">
        <v>38.6</v>
      </c>
      <c r="D24" s="200">
        <v>0.54761904761904767</v>
      </c>
      <c r="E24" s="241">
        <v>0.12000000000000001</v>
      </c>
      <c r="F24" s="242">
        <v>38.425371628414553</v>
      </c>
      <c r="G24" s="243"/>
      <c r="H24" s="171"/>
      <c r="I24" s="244">
        <f t="shared" si="0"/>
        <v>-1.7081294006756752E-2</v>
      </c>
      <c r="J24" s="164"/>
      <c r="K24" s="164"/>
      <c r="L24" s="232">
        <f t="shared" si="3"/>
        <v>0.53457352997841379</v>
      </c>
      <c r="M24" s="232"/>
      <c r="N24" s="245">
        <f t="shared" si="1"/>
        <v>0</v>
      </c>
      <c r="O24" s="245">
        <v>0</v>
      </c>
      <c r="P24" s="246">
        <f t="shared" si="2"/>
        <v>-1.0001399173048561E-10</v>
      </c>
      <c r="Q24" s="144">
        <v>38.604878048780478</v>
      </c>
      <c r="R24" s="144">
        <v>1160.5868774535018</v>
      </c>
      <c r="S24" s="248">
        <v>0.82272875359148656</v>
      </c>
      <c r="U24" s="249">
        <f t="shared" si="4"/>
        <v>3.7438223713211323E-2</v>
      </c>
      <c r="V24">
        <f t="shared" si="5"/>
        <v>3.6532522764707851</v>
      </c>
    </row>
    <row r="25" spans="1:28" ht="16.2" thickBot="1">
      <c r="A25" s="240">
        <v>24</v>
      </c>
      <c r="B25" s="69">
        <v>2007</v>
      </c>
      <c r="C25" s="273">
        <v>39.1</v>
      </c>
      <c r="D25" s="200">
        <v>0.5714285714285714</v>
      </c>
      <c r="E25" s="241">
        <v>0.18</v>
      </c>
      <c r="F25" s="242">
        <v>39.058140956559413</v>
      </c>
      <c r="G25" s="243"/>
      <c r="H25" s="171"/>
      <c r="I25" s="244">
        <f t="shared" si="0"/>
        <v>4.3131142464690547E-2</v>
      </c>
      <c r="J25" s="164"/>
      <c r="K25" s="164"/>
      <c r="L25" s="232">
        <f t="shared" si="3"/>
        <v>0.55410047874124091</v>
      </c>
      <c r="M25" s="232"/>
      <c r="N25" s="245">
        <f t="shared" si="1"/>
        <v>0</v>
      </c>
      <c r="O25" s="245">
        <v>0</v>
      </c>
      <c r="P25" s="246">
        <f t="shared" si="2"/>
        <v>1.0458246835074731E-4</v>
      </c>
      <c r="Q25" s="144">
        <v>38.604878048780478</v>
      </c>
      <c r="R25" s="144">
        <v>1160.5868774535018</v>
      </c>
      <c r="S25" s="248">
        <v>0.82272875359148656</v>
      </c>
      <c r="U25" s="249">
        <f t="shared" si="4"/>
        <v>3.6679201313939293E-2</v>
      </c>
      <c r="V25">
        <f t="shared" si="5"/>
        <v>3.6661224669913199</v>
      </c>
    </row>
    <row r="26" spans="1:28" ht="16.2" thickBot="1">
      <c r="A26" s="240">
        <v>25</v>
      </c>
      <c r="B26" s="273">
        <v>1975</v>
      </c>
      <c r="C26" s="273">
        <v>39.4</v>
      </c>
      <c r="D26" s="200">
        <v>0.59523809523809523</v>
      </c>
      <c r="E26" s="241">
        <v>0.24000000000000002</v>
      </c>
      <c r="F26" s="242">
        <v>39.701346502334843</v>
      </c>
      <c r="G26" s="243"/>
      <c r="H26" s="171"/>
      <c r="I26" s="244">
        <f t="shared" si="0"/>
        <v>0.10433665818813802</v>
      </c>
      <c r="J26" s="164"/>
      <c r="K26" s="164"/>
      <c r="L26" s="232">
        <f t="shared" si="3"/>
        <v>0.56567788088840576</v>
      </c>
      <c r="M26" s="232"/>
      <c r="N26" s="245">
        <f t="shared" si="1"/>
        <v>0</v>
      </c>
      <c r="O26" s="245">
        <v>0</v>
      </c>
      <c r="P26" s="246">
        <f t="shared" si="2"/>
        <v>4.3313529464791416E-4</v>
      </c>
      <c r="Q26" s="144">
        <v>38.604878048780478</v>
      </c>
      <c r="R26" s="144">
        <v>1160.5868774535018</v>
      </c>
      <c r="S26" s="248">
        <v>0.82272875359148656</v>
      </c>
      <c r="U26" s="249">
        <f t="shared" si="4"/>
        <v>3.6199568192853651E-2</v>
      </c>
      <c r="V26">
        <f t="shared" si="5"/>
        <v>3.673765816303888</v>
      </c>
    </row>
    <row r="27" spans="1:28" ht="16.2" thickBot="1">
      <c r="A27" s="240">
        <v>26</v>
      </c>
      <c r="B27" s="273">
        <v>1991</v>
      </c>
      <c r="C27" s="273">
        <v>39.6</v>
      </c>
      <c r="D27" s="200">
        <v>0.61904761904761907</v>
      </c>
      <c r="E27" s="241">
        <v>0.3</v>
      </c>
      <c r="F27" s="242">
        <v>40.355073625624811</v>
      </c>
      <c r="G27" s="243"/>
      <c r="H27" s="171"/>
      <c r="I27" s="244">
        <f t="shared" si="0"/>
        <v>0.16654337575480835</v>
      </c>
      <c r="J27" s="164"/>
      <c r="K27" s="164"/>
      <c r="L27" s="232">
        <f t="shared" si="3"/>
        <v>0.5733332211296045</v>
      </c>
      <c r="M27" s="232"/>
      <c r="N27" s="245">
        <f t="shared" si="1"/>
        <v>0</v>
      </c>
      <c r="O27" s="245">
        <v>0</v>
      </c>
      <c r="P27" s="246">
        <f t="shared" si="2"/>
        <v>8.4908518509665813E-4</v>
      </c>
      <c r="Q27" s="144">
        <v>38.604878048780478</v>
      </c>
      <c r="R27" s="144">
        <v>1160.5868774535018</v>
      </c>
      <c r="S27" s="248">
        <v>0.82272875359148656</v>
      </c>
      <c r="U27" s="249">
        <f t="shared" si="4"/>
        <v>3.5870577468841029E-2</v>
      </c>
      <c r="V27">
        <f t="shared" si="5"/>
        <v>3.6788291182604347</v>
      </c>
    </row>
    <row r="28" spans="1:28" ht="16.2" thickBot="1">
      <c r="A28" s="240">
        <v>27</v>
      </c>
      <c r="B28" s="273">
        <v>2002</v>
      </c>
      <c r="C28" s="273">
        <v>39.799999999999997</v>
      </c>
      <c r="D28" s="200">
        <v>0.6428571428571429</v>
      </c>
      <c r="E28" s="241">
        <v>0.37</v>
      </c>
      <c r="F28" s="242">
        <v>41.131167253420067</v>
      </c>
      <c r="G28" s="243"/>
      <c r="H28" s="171"/>
      <c r="I28" s="244">
        <f t="shared" si="0"/>
        <v>0.24039412385683859</v>
      </c>
      <c r="J28" s="252"/>
      <c r="K28" s="164"/>
      <c r="L28" s="232">
        <f t="shared" si="3"/>
        <v>0.5809354951968515</v>
      </c>
      <c r="M28" s="232"/>
      <c r="N28" s="245">
        <f t="shared" si="1"/>
        <v>0</v>
      </c>
      <c r="O28" s="245">
        <v>0</v>
      </c>
      <c r="P28" s="246">
        <f t="shared" si="2"/>
        <v>1.4708182641479551E-3</v>
      </c>
      <c r="Q28" s="144">
        <v>38.604878048780478</v>
      </c>
      <c r="R28" s="144">
        <v>1160.5868774535018</v>
      </c>
      <c r="S28" s="248">
        <v>0.82272875359148656</v>
      </c>
      <c r="U28" s="249">
        <f t="shared" si="4"/>
        <v>3.5534669279338703E-2</v>
      </c>
      <c r="V28">
        <f t="shared" si="5"/>
        <v>3.6838669122903918</v>
      </c>
    </row>
    <row r="29" spans="1:28" ht="16.2" thickBot="1">
      <c r="A29" s="240">
        <v>28</v>
      </c>
      <c r="B29" s="273">
        <v>1973</v>
      </c>
      <c r="C29" s="273">
        <v>39.9</v>
      </c>
      <c r="D29" s="200">
        <v>0.66666666666666663</v>
      </c>
      <c r="E29" s="241">
        <v>0.43000000000000005</v>
      </c>
      <c r="F29" s="242">
        <v>41.807983959815751</v>
      </c>
      <c r="G29" s="243"/>
      <c r="H29" s="171"/>
      <c r="I29" s="244">
        <f t="shared" si="0"/>
        <v>0.30479797708427353</v>
      </c>
      <c r="J29" s="164"/>
      <c r="K29" s="164"/>
      <c r="L29" s="232">
        <f t="shared" si="3"/>
        <v>0.58471602762814723</v>
      </c>
      <c r="M29" s="232"/>
      <c r="N29" s="245">
        <f t="shared" si="1"/>
        <v>0</v>
      </c>
      <c r="O29" s="245">
        <v>0</v>
      </c>
      <c r="P29" s="246">
        <f t="shared" si="2"/>
        <v>1.871777995007278E-3</v>
      </c>
      <c r="Q29" s="144">
        <v>38.604878048780478</v>
      </c>
      <c r="R29" s="144">
        <v>1160.5868774535018</v>
      </c>
      <c r="S29" s="248">
        <v>0.82272875359148656</v>
      </c>
      <c r="U29" s="249">
        <f t="shared" si="4"/>
        <v>3.5364245534448939E-2</v>
      </c>
      <c r="V29">
        <f t="shared" si="5"/>
        <v>3.6863763238958178</v>
      </c>
    </row>
    <row r="30" spans="1:28" ht="16.2" thickBot="1">
      <c r="A30" s="240">
        <v>29</v>
      </c>
      <c r="B30" s="105">
        <v>2008</v>
      </c>
      <c r="C30" s="273">
        <v>40.299999999999997</v>
      </c>
      <c r="D30" s="200">
        <v>0.69047619047619047</v>
      </c>
      <c r="E30" s="241">
        <v>0.5</v>
      </c>
      <c r="F30" s="242">
        <v>42.611249186287026</v>
      </c>
      <c r="G30" s="243"/>
      <c r="H30" s="171"/>
      <c r="I30" s="244">
        <f t="shared" si="0"/>
        <v>0.38123429323825714</v>
      </c>
      <c r="J30" s="164"/>
      <c r="K30" s="164"/>
      <c r="L30" s="232">
        <f t="shared" si="3"/>
        <v>0.59969447917028429</v>
      </c>
      <c r="M30" s="232"/>
      <c r="N30" s="245">
        <f t="shared" si="1"/>
        <v>0</v>
      </c>
      <c r="O30" s="245">
        <v>0</v>
      </c>
      <c r="P30" s="246">
        <f t="shared" si="2"/>
        <v>4.1968668196741433E-3</v>
      </c>
      <c r="Q30" s="144">
        <v>38.604878048780478</v>
      </c>
      <c r="R30" s="144">
        <v>1160.5868774535018</v>
      </c>
      <c r="S30" s="248">
        <v>0.82272875359148656</v>
      </c>
      <c r="U30" s="249">
        <f t="shared" si="4"/>
        <v>3.4667228100799238E-2</v>
      </c>
      <c r="V30">
        <f t="shared" si="5"/>
        <v>3.6963514689526371</v>
      </c>
    </row>
    <row r="31" spans="1:28" ht="16.2" thickBot="1">
      <c r="A31" s="240">
        <v>30</v>
      </c>
      <c r="B31" s="273">
        <v>1995</v>
      </c>
      <c r="C31" s="273">
        <v>42.4</v>
      </c>
      <c r="D31" s="200">
        <v>0.7142857142857143</v>
      </c>
      <c r="E31" s="241">
        <v>0.57000000000000006</v>
      </c>
      <c r="F31" s="242">
        <v>43.429338914061383</v>
      </c>
      <c r="G31" s="243"/>
      <c r="H31" s="171"/>
      <c r="I31" s="244">
        <f t="shared" si="0"/>
        <v>0.45908126459190057</v>
      </c>
      <c r="J31" s="164"/>
      <c r="K31" s="164"/>
      <c r="L31" s="232">
        <f t="shared" si="3"/>
        <v>0.67402547645037836</v>
      </c>
      <c r="M31" s="232"/>
      <c r="N31" s="245">
        <f t="shared" si="1"/>
        <v>0</v>
      </c>
      <c r="O31" s="245">
        <v>0</v>
      </c>
      <c r="P31" s="246">
        <f t="shared" si="2"/>
        <v>4.7097684059457752E-2</v>
      </c>
      <c r="Q31" s="144">
        <v>38.604878048780478</v>
      </c>
      <c r="R31" s="144">
        <v>1160.5868774535018</v>
      </c>
      <c r="S31" s="248">
        <v>0.82272875359148656</v>
      </c>
      <c r="U31" s="249">
        <f t="shared" si="4"/>
        <v>3.0710398408596268E-2</v>
      </c>
      <c r="V31">
        <f t="shared" si="5"/>
        <v>3.7471483622379123</v>
      </c>
    </row>
    <row r="32" spans="1:28" ht="16.2" thickBot="1">
      <c r="A32" s="240">
        <v>31</v>
      </c>
      <c r="B32" s="273">
        <v>2006</v>
      </c>
      <c r="C32" s="273">
        <v>44.1</v>
      </c>
      <c r="D32" s="200">
        <v>0.73809523809523814</v>
      </c>
      <c r="E32" s="241">
        <v>0.64</v>
      </c>
      <c r="F32" s="242">
        <v>44.262388691473134</v>
      </c>
      <c r="G32" s="243"/>
      <c r="H32" s="171"/>
      <c r="I32" s="244">
        <f t="shared" si="0"/>
        <v>0.53835178951923224</v>
      </c>
      <c r="J32" s="164"/>
      <c r="K32" s="164"/>
      <c r="L32" s="232">
        <f t="shared" si="3"/>
        <v>0.72808526841121401</v>
      </c>
      <c r="M32" s="232"/>
      <c r="N32" s="245">
        <f t="shared" si="1"/>
        <v>0</v>
      </c>
      <c r="O32" s="245">
        <v>0</v>
      </c>
      <c r="P32" s="246">
        <f t="shared" si="2"/>
        <v>0.14297310507647307</v>
      </c>
      <c r="Q32" s="144">
        <v>38.604878048780478</v>
      </c>
      <c r="R32" s="144">
        <v>1160.5868774535018</v>
      </c>
      <c r="S32" s="248">
        <v>0.82272875359148656</v>
      </c>
      <c r="U32" s="249">
        <f t="shared" si="4"/>
        <v>2.7326722550535459E-2</v>
      </c>
      <c r="V32">
        <f t="shared" si="5"/>
        <v>3.7864597824528001</v>
      </c>
    </row>
    <row r="33" spans="1:22" ht="16.2" thickBot="1">
      <c r="A33" s="240">
        <v>32</v>
      </c>
      <c r="B33" s="69">
        <v>2009</v>
      </c>
      <c r="C33" s="273">
        <v>44.1</v>
      </c>
      <c r="D33" s="200">
        <v>0.76190476190476186</v>
      </c>
      <c r="E33" s="241">
        <v>0.71</v>
      </c>
      <c r="F33" s="242">
        <v>45.110534066856552</v>
      </c>
      <c r="G33" s="243"/>
      <c r="H33" s="171"/>
      <c r="I33" s="244">
        <f t="shared" si="0"/>
        <v>0.61905876639427848</v>
      </c>
      <c r="J33" s="164"/>
      <c r="K33" s="164"/>
      <c r="L33" s="232">
        <f t="shared" si="3"/>
        <v>0.72808526841121401</v>
      </c>
      <c r="M33" s="232"/>
      <c r="N33" s="245">
        <f t="shared" si="1"/>
        <v>0</v>
      </c>
      <c r="O33" s="245">
        <v>0</v>
      </c>
      <c r="P33" s="246">
        <f t="shared" si="2"/>
        <v>0.14297310507647307</v>
      </c>
      <c r="Q33" s="144">
        <v>38.604878048780478</v>
      </c>
      <c r="R33" s="144">
        <v>1160.5868774535018</v>
      </c>
      <c r="S33" s="248">
        <v>0.82272875359148656</v>
      </c>
      <c r="U33" s="249">
        <f t="shared" si="4"/>
        <v>2.7326722550535459E-2</v>
      </c>
      <c r="V33">
        <f t="shared" si="5"/>
        <v>3.7864597824528001</v>
      </c>
    </row>
    <row r="34" spans="1:22" ht="16.2" thickBot="1">
      <c r="A34" s="240">
        <v>33</v>
      </c>
      <c r="B34" s="273">
        <v>1986</v>
      </c>
      <c r="C34" s="273">
        <v>45.5</v>
      </c>
      <c r="D34" s="200">
        <v>0.7857142857142857</v>
      </c>
      <c r="E34" s="241">
        <v>0.78999999999999992</v>
      </c>
      <c r="F34" s="242">
        <v>46.098501354219465</v>
      </c>
      <c r="G34" s="243"/>
      <c r="H34" s="171"/>
      <c r="I34" s="244">
        <f t="shared" si="0"/>
        <v>0.71307077816579245</v>
      </c>
      <c r="J34" s="164"/>
      <c r="K34" s="164"/>
      <c r="L34" s="232">
        <f t="shared" si="3"/>
        <v>0.76807789638172852</v>
      </c>
      <c r="M34" s="232"/>
      <c r="N34" s="245">
        <f t="shared" si="1"/>
        <v>0</v>
      </c>
      <c r="O34" s="245">
        <v>0</v>
      </c>
      <c r="P34" s="246">
        <f t="shared" si="2"/>
        <v>0.28245430575591968</v>
      </c>
      <c r="Q34" s="144">
        <v>38.604878048780478</v>
      </c>
      <c r="R34" s="144">
        <v>1160.5868774535018</v>
      </c>
      <c r="S34" s="248">
        <v>0.82272875359148656</v>
      </c>
      <c r="U34" s="249">
        <f t="shared" si="4"/>
        <v>2.4546950164786099E-2</v>
      </c>
      <c r="V34">
        <f t="shared" si="5"/>
        <v>3.8177123259569048</v>
      </c>
    </row>
    <row r="35" spans="1:22" ht="16.2" thickBot="1">
      <c r="A35" s="240">
        <v>34</v>
      </c>
      <c r="B35" s="273">
        <v>1993</v>
      </c>
      <c r="C35" s="273">
        <v>46.6</v>
      </c>
      <c r="D35" s="200">
        <v>0.80952380952380953</v>
      </c>
      <c r="E35" s="241">
        <v>0.88</v>
      </c>
      <c r="F35" s="242">
        <v>47.233995721336427</v>
      </c>
      <c r="G35" s="243"/>
      <c r="H35" s="171"/>
      <c r="I35" s="244">
        <f t="shared" si="0"/>
        <v>0.82112102555083</v>
      </c>
      <c r="J35" s="164"/>
      <c r="K35" s="164"/>
      <c r="L35" s="232">
        <f t="shared" si="3"/>
        <v>0.79655173362303489</v>
      </c>
      <c r="M35" s="232"/>
      <c r="N35" s="245">
        <f t="shared" si="1"/>
        <v>0</v>
      </c>
      <c r="O35" s="245">
        <v>0</v>
      </c>
      <c r="P35" s="246">
        <f t="shared" si="2"/>
        <v>0.44034961581511317</v>
      </c>
      <c r="Q35" s="144">
        <v>38.604878048780478</v>
      </c>
      <c r="R35" s="144">
        <v>1160.5868774535018</v>
      </c>
      <c r="S35" s="248">
        <v>0.82272875359148656</v>
      </c>
      <c r="U35" s="249">
        <f t="shared" si="4"/>
        <v>2.2417448694368132E-2</v>
      </c>
      <c r="V35">
        <f t="shared" si="5"/>
        <v>3.8416005411316001</v>
      </c>
    </row>
    <row r="36" spans="1:22" ht="16.2" thickBot="1">
      <c r="A36" s="240">
        <v>35</v>
      </c>
      <c r="B36" s="273">
        <v>1974</v>
      </c>
      <c r="C36" s="273">
        <v>49.4</v>
      </c>
      <c r="D36" s="200">
        <v>0.83333333333333337</v>
      </c>
      <c r="E36" s="241">
        <v>0.97</v>
      </c>
      <c r="F36" s="242">
        <v>48.39521227507668</v>
      </c>
      <c r="G36" s="243"/>
      <c r="H36" s="171"/>
      <c r="I36" s="244">
        <f t="shared" si="0"/>
        <v>0.9316189192724913</v>
      </c>
      <c r="J36" s="164"/>
      <c r="K36" s="164"/>
      <c r="L36" s="232">
        <f t="shared" si="3"/>
        <v>0.8575275785023857</v>
      </c>
      <c r="M36" s="232"/>
      <c r="N36" s="245">
        <f t="shared" si="1"/>
        <v>0</v>
      </c>
      <c r="O36" s="245">
        <v>0</v>
      </c>
      <c r="P36" s="246">
        <f t="shared" si="2"/>
        <v>1.0839394003700702</v>
      </c>
      <c r="Q36" s="144">
        <v>38.604878048780478</v>
      </c>
      <c r="R36" s="144">
        <v>1160.5868774535018</v>
      </c>
      <c r="S36" s="248">
        <v>0.82272875359148656</v>
      </c>
      <c r="U36" s="249">
        <f t="shared" si="4"/>
        <v>1.7387715475776538E-2</v>
      </c>
      <c r="V36">
        <f t="shared" si="5"/>
        <v>3.8999504241938769</v>
      </c>
    </row>
    <row r="37" spans="1:22" ht="16.2" thickBot="1">
      <c r="A37" s="240">
        <v>36</v>
      </c>
      <c r="B37" s="273">
        <v>2003</v>
      </c>
      <c r="C37" s="273">
        <v>49.4</v>
      </c>
      <c r="D37" s="200">
        <v>0.8571428571428571</v>
      </c>
      <c r="E37" s="241">
        <v>1.07</v>
      </c>
      <c r="F37" s="242">
        <v>49.7159712840552</v>
      </c>
      <c r="G37" s="243"/>
      <c r="H37" s="171"/>
      <c r="I37" s="244">
        <f t="shared" si="0"/>
        <v>1.0572983957973152</v>
      </c>
      <c r="J37" s="164"/>
      <c r="K37" s="164"/>
      <c r="L37" s="232">
        <f t="shared" si="3"/>
        <v>0.8575275785023857</v>
      </c>
      <c r="M37" s="232"/>
      <c r="N37" s="245">
        <f t="shared" si="1"/>
        <v>0</v>
      </c>
      <c r="O37" s="245">
        <v>0</v>
      </c>
      <c r="P37" s="246">
        <f t="shared" si="2"/>
        <v>1.0839394003700702</v>
      </c>
      <c r="Q37" s="144">
        <v>38.604878048780478</v>
      </c>
      <c r="R37" s="144">
        <v>1160.5868774535018</v>
      </c>
      <c r="S37" s="248">
        <v>0.82272875359148656</v>
      </c>
      <c r="U37" s="249">
        <f t="shared" si="4"/>
        <v>1.7387715475776538E-2</v>
      </c>
      <c r="V37">
        <f t="shared" si="5"/>
        <v>3.8999504241938769</v>
      </c>
    </row>
    <row r="38" spans="1:22" ht="16.2" thickBot="1">
      <c r="A38" s="240">
        <v>37</v>
      </c>
      <c r="B38" s="69">
        <v>2010</v>
      </c>
      <c r="C38" s="273">
        <v>51.8</v>
      </c>
      <c r="D38" s="200">
        <v>0.88095238095238093</v>
      </c>
      <c r="E38" s="241">
        <v>1.1800000000000002</v>
      </c>
      <c r="F38" s="242">
        <v>51.20636657402838</v>
      </c>
      <c r="G38" s="243"/>
      <c r="H38" s="171"/>
      <c r="I38" s="244">
        <f t="shared" si="0"/>
        <v>1.1991199533907482</v>
      </c>
      <c r="J38" s="164"/>
      <c r="K38" s="164"/>
      <c r="L38" s="232">
        <f t="shared" si="3"/>
        <v>0.89758990845144682</v>
      </c>
      <c r="M38" s="232"/>
      <c r="N38" s="245">
        <f t="shared" si="1"/>
        <v>0</v>
      </c>
      <c r="O38" s="245">
        <v>0</v>
      </c>
      <c r="P38" s="246">
        <f t="shared" si="2"/>
        <v>1.979532194576006</v>
      </c>
      <c r="Q38" s="144">
        <v>38.604878048780478</v>
      </c>
      <c r="R38" s="144">
        <v>1160.5868774535018</v>
      </c>
      <c r="S38" s="248">
        <v>0.82272875359148656</v>
      </c>
      <c r="U38" s="249">
        <f t="shared" si="4"/>
        <v>1.3661166626486546E-2</v>
      </c>
      <c r="V38">
        <f t="shared" si="5"/>
        <v>3.9473901492654373</v>
      </c>
    </row>
    <row r="39" spans="1:22" ht="16.2" thickBot="1">
      <c r="A39" s="240">
        <v>38</v>
      </c>
      <c r="B39" s="273">
        <v>1990</v>
      </c>
      <c r="C39" s="273">
        <v>56.7</v>
      </c>
      <c r="D39" s="200">
        <v>0.90476190476190477</v>
      </c>
      <c r="E39" s="241">
        <v>1.31</v>
      </c>
      <c r="F39" s="242">
        <v>53.019172415260513</v>
      </c>
      <c r="G39" s="243"/>
      <c r="H39" s="171"/>
      <c r="I39" s="244">
        <f t="shared" si="0"/>
        <v>1.3716211346194149</v>
      </c>
      <c r="J39" s="164"/>
      <c r="K39" s="164"/>
      <c r="L39" s="232">
        <f t="shared" si="3"/>
        <v>0.9511080337923471</v>
      </c>
      <c r="M39" s="232"/>
      <c r="N39" s="245">
        <f t="shared" si="1"/>
        <v>0</v>
      </c>
      <c r="O39" s="245">
        <v>0</v>
      </c>
      <c r="P39" s="246">
        <f t="shared" si="2"/>
        <v>5.1051309595101237</v>
      </c>
      <c r="Q39" s="144">
        <v>38.604878048780478</v>
      </c>
      <c r="R39" s="144">
        <v>1160.5868774535018</v>
      </c>
      <c r="S39" s="248">
        <v>0.82272875359148656</v>
      </c>
      <c r="U39" s="249">
        <f t="shared" si="4"/>
        <v>7.8914904794823871E-3</v>
      </c>
      <c r="V39">
        <f t="shared" si="5"/>
        <v>4.0377742107337067</v>
      </c>
    </row>
    <row r="40" spans="1:22" ht="16.2" thickBot="1">
      <c r="A40" s="240">
        <v>39</v>
      </c>
      <c r="B40" s="273">
        <v>1996</v>
      </c>
      <c r="C40" s="273">
        <v>57</v>
      </c>
      <c r="D40" s="200">
        <v>0.9285714285714286</v>
      </c>
      <c r="E40" s="241">
        <v>1.47</v>
      </c>
      <c r="F40" s="253">
        <v>55.328025534310072</v>
      </c>
      <c r="G40" s="243"/>
      <c r="H40" s="171"/>
      <c r="I40" s="244">
        <f t="shared" si="0"/>
        <v>1.5913246909852952</v>
      </c>
      <c r="J40" s="164"/>
      <c r="K40" s="164"/>
      <c r="L40" s="232">
        <f t="shared" si="3"/>
        <v>0.95339637277982092</v>
      </c>
      <c r="M40" s="232"/>
      <c r="N40" s="245">
        <f t="shared" si="1"/>
        <v>0</v>
      </c>
      <c r="O40" s="245">
        <v>0</v>
      </c>
      <c r="P40" s="246">
        <f t="shared" si="2"/>
        <v>5.3632786116451845</v>
      </c>
      <c r="Q40" s="144">
        <v>38.604878048780478</v>
      </c>
      <c r="R40" s="144">
        <v>1160.5868774535018</v>
      </c>
      <c r="S40" s="248">
        <v>0.82272875359148656</v>
      </c>
      <c r="U40" s="249">
        <f t="shared" si="4"/>
        <v>7.6142517537168362E-3</v>
      </c>
      <c r="V40">
        <f t="shared" si="5"/>
        <v>4.0430512678345503</v>
      </c>
    </row>
    <row r="41" spans="1:22">
      <c r="A41" s="240">
        <v>40</v>
      </c>
      <c r="B41" s="273">
        <v>1988</v>
      </c>
      <c r="C41" s="273">
        <v>64.8</v>
      </c>
      <c r="D41" s="200">
        <v>0.95238095238095233</v>
      </c>
      <c r="E41" s="241">
        <v>1.6700000000000002</v>
      </c>
      <c r="F41" s="254">
        <v>58.336996173114898</v>
      </c>
      <c r="G41" s="243"/>
      <c r="H41" s="171"/>
      <c r="I41" s="244">
        <f t="shared" si="0"/>
        <v>1.8776493362784816</v>
      </c>
      <c r="J41" s="164"/>
      <c r="K41" s="164"/>
      <c r="L41" s="232">
        <f t="shared" si="3"/>
        <v>0.9878333319049577</v>
      </c>
      <c r="M41" s="233"/>
      <c r="N41" s="245"/>
      <c r="O41" s="245"/>
      <c r="P41" s="246">
        <f t="shared" si="2"/>
        <v>15.487581977683305</v>
      </c>
      <c r="Q41" s="144">
        <v>38.604878048780478</v>
      </c>
      <c r="R41" s="144">
        <v>1160.5868774535018</v>
      </c>
      <c r="S41" s="144">
        <v>0.82272875359148656</v>
      </c>
      <c r="U41" s="249">
        <f t="shared" si="4"/>
        <v>2.795264279684228E-3</v>
      </c>
      <c r="V41">
        <f t="shared" si="5"/>
        <v>4.1713056033582285</v>
      </c>
    </row>
    <row r="42" spans="1:22">
      <c r="A42" s="240">
        <v>41</v>
      </c>
      <c r="B42" s="273">
        <v>2005</v>
      </c>
      <c r="C42" s="273">
        <v>66.2</v>
      </c>
      <c r="D42" s="200">
        <v>0.97619047619047616</v>
      </c>
      <c r="E42" s="241">
        <v>1.98</v>
      </c>
      <c r="F42" s="242">
        <v>63.277754677616052</v>
      </c>
      <c r="G42" s="243"/>
      <c r="H42" s="171"/>
      <c r="I42" s="244">
        <f t="shared" si="0"/>
        <v>2.3477971363389369</v>
      </c>
      <c r="J42" s="164"/>
      <c r="K42" s="164"/>
      <c r="L42" s="232">
        <f t="shared" si="3"/>
        <v>0.99061167211107348</v>
      </c>
      <c r="M42" s="233"/>
      <c r="N42" s="245"/>
      <c r="O42" s="245"/>
      <c r="P42" s="246">
        <f t="shared" si="2"/>
        <v>18.105865808968336</v>
      </c>
      <c r="Q42" s="144">
        <v>38.604878048780478</v>
      </c>
      <c r="R42" s="144">
        <v>1160.5868774535018</v>
      </c>
      <c r="S42" s="144">
        <v>0.82272875359148656</v>
      </c>
      <c r="U42" s="249">
        <f t="shared" si="4"/>
        <v>2.3051594340743084E-3</v>
      </c>
      <c r="V42">
        <f t="shared" si="5"/>
        <v>4.1926804629429624</v>
      </c>
    </row>
    <row r="43" spans="1:22">
      <c r="A43" s="240"/>
      <c r="B43" s="105"/>
      <c r="C43" s="70"/>
      <c r="D43" s="200"/>
      <c r="E43" s="241"/>
      <c r="F43" s="242"/>
      <c r="G43" s="243"/>
      <c r="H43" s="171"/>
      <c r="I43" s="244" t="str">
        <f t="shared" si="0"/>
        <v/>
      </c>
      <c r="J43" s="164"/>
      <c r="K43" s="164"/>
      <c r="L43" s="232" t="str">
        <f t="shared" si="3"/>
        <v/>
      </c>
      <c r="M43" s="233"/>
      <c r="N43" s="245"/>
      <c r="O43" s="245"/>
      <c r="P43" s="246" t="str">
        <f t="shared" si="2"/>
        <v/>
      </c>
      <c r="Q43" s="144"/>
      <c r="R43" s="144"/>
      <c r="S43" s="144"/>
      <c r="U43" s="249" t="str">
        <f t="shared" si="4"/>
        <v/>
      </c>
      <c r="V43" t="str">
        <f t="shared" si="5"/>
        <v/>
      </c>
    </row>
    <row r="44" spans="1:22">
      <c r="A44" s="240"/>
      <c r="B44" s="69"/>
      <c r="C44" s="70"/>
      <c r="D44" s="200"/>
      <c r="E44" s="241"/>
      <c r="F44" s="242"/>
      <c r="G44" s="243"/>
      <c r="H44" s="171"/>
      <c r="I44" s="244" t="str">
        <f t="shared" si="0"/>
        <v/>
      </c>
      <c r="J44" s="164"/>
      <c r="K44" s="164"/>
      <c r="L44" s="232" t="str">
        <f t="shared" si="3"/>
        <v/>
      </c>
      <c r="M44" s="233"/>
      <c r="N44" s="245"/>
      <c r="O44" s="245"/>
      <c r="P44" s="246" t="str">
        <f t="shared" si="2"/>
        <v/>
      </c>
      <c r="Q44" s="144"/>
      <c r="R44" s="144"/>
      <c r="S44" s="144"/>
      <c r="U44" s="249" t="str">
        <f t="shared" si="4"/>
        <v/>
      </c>
      <c r="V44" t="str">
        <f t="shared" si="5"/>
        <v/>
      </c>
    </row>
    <row r="45" spans="1:22">
      <c r="A45" s="240"/>
      <c r="B45" s="69"/>
      <c r="C45" s="70"/>
      <c r="D45" s="200"/>
      <c r="E45" s="241"/>
      <c r="F45" s="242"/>
      <c r="G45" s="243"/>
      <c r="H45" s="171"/>
      <c r="I45" s="244" t="str">
        <f t="shared" si="0"/>
        <v/>
      </c>
      <c r="J45" s="164"/>
      <c r="K45" s="164"/>
      <c r="L45" s="232" t="str">
        <f t="shared" si="3"/>
        <v/>
      </c>
      <c r="M45" s="233"/>
      <c r="N45" s="245"/>
      <c r="O45" s="245"/>
      <c r="P45" s="246" t="str">
        <f t="shared" si="2"/>
        <v/>
      </c>
      <c r="Q45" s="144"/>
      <c r="R45" s="144"/>
      <c r="S45" s="144"/>
      <c r="U45" s="249" t="str">
        <f t="shared" si="4"/>
        <v/>
      </c>
      <c r="V45" t="str">
        <f t="shared" si="5"/>
        <v/>
      </c>
    </row>
    <row r="46" spans="1:22">
      <c r="A46" s="240"/>
      <c r="B46" s="105"/>
      <c r="C46" s="70"/>
      <c r="D46" s="200"/>
      <c r="E46" s="241"/>
      <c r="F46" s="242"/>
      <c r="G46" s="243"/>
      <c r="H46" s="171"/>
      <c r="I46" s="244" t="str">
        <f t="shared" si="0"/>
        <v/>
      </c>
      <c r="J46" s="164"/>
      <c r="K46" s="164"/>
      <c r="L46" s="232" t="str">
        <f t="shared" si="3"/>
        <v/>
      </c>
      <c r="M46" s="233"/>
      <c r="N46" s="245"/>
      <c r="O46" s="245"/>
      <c r="P46" s="246" t="str">
        <f t="shared" si="2"/>
        <v/>
      </c>
      <c r="Q46" s="144"/>
      <c r="R46" s="144"/>
      <c r="S46" s="144"/>
      <c r="U46" s="249" t="str">
        <f t="shared" si="4"/>
        <v/>
      </c>
      <c r="V46" t="str">
        <f t="shared" si="5"/>
        <v/>
      </c>
    </row>
    <row r="47" spans="1:22">
      <c r="A47" s="240"/>
      <c r="B47" s="69"/>
      <c r="C47" s="70"/>
      <c r="D47" s="200"/>
      <c r="E47" s="241"/>
      <c r="F47" s="242"/>
      <c r="G47" s="243"/>
      <c r="H47" s="171"/>
      <c r="I47" s="244" t="str">
        <f t="shared" si="0"/>
        <v/>
      </c>
      <c r="J47" s="164"/>
      <c r="K47" s="164"/>
      <c r="L47" s="232" t="str">
        <f t="shared" si="3"/>
        <v/>
      </c>
      <c r="M47" s="233"/>
      <c r="N47" s="245"/>
      <c r="O47" s="245"/>
      <c r="P47" s="246" t="str">
        <f t="shared" si="2"/>
        <v/>
      </c>
      <c r="Q47" s="144"/>
      <c r="R47" s="144"/>
      <c r="S47" s="144"/>
      <c r="U47" s="249" t="str">
        <f t="shared" si="4"/>
        <v/>
      </c>
      <c r="V47" t="str">
        <f t="shared" si="5"/>
        <v/>
      </c>
    </row>
    <row r="48" spans="1:22">
      <c r="A48" s="240"/>
      <c r="B48" s="69"/>
      <c r="C48" s="70"/>
      <c r="D48" s="200"/>
      <c r="E48" s="241"/>
      <c r="F48" s="242"/>
      <c r="G48" s="243"/>
      <c r="H48" s="171"/>
      <c r="I48" s="244" t="str">
        <f t="shared" si="0"/>
        <v/>
      </c>
      <c r="J48" s="164"/>
      <c r="K48" s="164"/>
      <c r="L48" s="232" t="str">
        <f t="shared" si="3"/>
        <v/>
      </c>
      <c r="M48" s="233"/>
      <c r="N48" s="245"/>
      <c r="O48" s="245"/>
      <c r="P48" s="246" t="str">
        <f t="shared" si="2"/>
        <v/>
      </c>
      <c r="Q48" s="144"/>
      <c r="R48" s="144"/>
      <c r="S48" s="144"/>
      <c r="U48" s="249" t="str">
        <f t="shared" si="4"/>
        <v/>
      </c>
      <c r="V48" t="str">
        <f t="shared" si="5"/>
        <v/>
      </c>
    </row>
    <row r="49" spans="1:22">
      <c r="A49" s="110"/>
      <c r="B49" s="69"/>
      <c r="C49" s="70"/>
      <c r="D49" s="200"/>
      <c r="E49" s="241"/>
      <c r="F49" s="242"/>
      <c r="G49" s="243"/>
      <c r="H49" s="171"/>
      <c r="I49" s="244" t="str">
        <f t="shared" si="0"/>
        <v/>
      </c>
      <c r="J49" s="164"/>
      <c r="K49" s="164"/>
      <c r="L49" s="232" t="str">
        <f t="shared" si="3"/>
        <v/>
      </c>
      <c r="M49" s="233"/>
      <c r="N49" s="245"/>
      <c r="O49" s="245"/>
      <c r="P49" s="246" t="str">
        <f t="shared" si="2"/>
        <v/>
      </c>
      <c r="Q49" s="144"/>
      <c r="R49" s="144"/>
      <c r="S49" s="144"/>
      <c r="U49" s="249" t="str">
        <f t="shared" si="4"/>
        <v/>
      </c>
      <c r="V49" t="str">
        <f t="shared" si="5"/>
        <v/>
      </c>
    </row>
    <row r="50" spans="1:22">
      <c r="A50" s="110"/>
      <c r="B50" s="69"/>
      <c r="C50" s="118"/>
      <c r="D50" s="200"/>
      <c r="E50" s="241"/>
      <c r="F50" s="242"/>
      <c r="G50" s="243"/>
      <c r="H50" s="171"/>
      <c r="I50" s="244" t="str">
        <f t="shared" si="0"/>
        <v/>
      </c>
      <c r="J50" s="164"/>
      <c r="K50" s="164"/>
      <c r="L50" s="232" t="str">
        <f t="shared" si="3"/>
        <v/>
      </c>
      <c r="M50" s="233"/>
      <c r="N50" s="245"/>
      <c r="O50" s="245"/>
      <c r="P50" s="246" t="str">
        <f t="shared" si="2"/>
        <v/>
      </c>
      <c r="Q50" s="144"/>
      <c r="R50" s="144"/>
      <c r="S50" s="144"/>
      <c r="U50" s="249" t="str">
        <f t="shared" si="4"/>
        <v/>
      </c>
      <c r="V50" t="str">
        <f t="shared" si="5"/>
        <v/>
      </c>
    </row>
    <row r="51" spans="1:22">
      <c r="A51" s="110"/>
      <c r="B51" s="105"/>
      <c r="C51" s="118"/>
      <c r="D51" s="200"/>
      <c r="E51" s="241"/>
      <c r="F51" s="242"/>
      <c r="G51" s="243"/>
      <c r="H51" s="171"/>
      <c r="I51" s="244" t="str">
        <f t="shared" si="0"/>
        <v/>
      </c>
      <c r="J51" s="164"/>
      <c r="K51" s="164"/>
      <c r="L51" s="232" t="str">
        <f t="shared" si="3"/>
        <v/>
      </c>
      <c r="M51" s="233"/>
      <c r="N51" s="245"/>
      <c r="O51" s="245"/>
      <c r="P51" s="246" t="str">
        <f t="shared" si="2"/>
        <v/>
      </c>
      <c r="Q51" s="144"/>
      <c r="R51" s="144"/>
      <c r="S51" s="144"/>
      <c r="U51" s="249" t="str">
        <f t="shared" si="4"/>
        <v/>
      </c>
      <c r="V51" t="str">
        <f t="shared" si="5"/>
        <v/>
      </c>
    </row>
    <row r="52" spans="1:22">
      <c r="A52" s="110"/>
      <c r="B52" s="105"/>
      <c r="C52" s="119"/>
      <c r="D52" s="200"/>
      <c r="E52" s="241"/>
      <c r="F52" s="242"/>
      <c r="G52" s="243"/>
      <c r="H52" s="171"/>
      <c r="I52" s="244" t="str">
        <f t="shared" si="0"/>
        <v/>
      </c>
      <c r="J52" s="164"/>
      <c r="K52" s="164"/>
      <c r="L52" s="232" t="str">
        <f t="shared" si="3"/>
        <v/>
      </c>
      <c r="M52" s="233"/>
      <c r="N52" s="245"/>
      <c r="O52" s="245"/>
      <c r="P52" s="246" t="str">
        <f t="shared" si="2"/>
        <v/>
      </c>
      <c r="Q52" s="144"/>
      <c r="R52" s="144"/>
      <c r="S52" s="144"/>
      <c r="U52" s="249" t="str">
        <f t="shared" si="4"/>
        <v/>
      </c>
      <c r="V52" t="str">
        <f t="shared" si="5"/>
        <v/>
      </c>
    </row>
    <row r="53" spans="1:22">
      <c r="A53" s="110"/>
      <c r="B53" s="105"/>
      <c r="C53" s="118"/>
      <c r="D53" s="200"/>
      <c r="E53" s="241"/>
      <c r="F53" s="242"/>
      <c r="G53" s="243"/>
      <c r="H53" s="171"/>
      <c r="I53" s="244" t="str">
        <f t="shared" si="0"/>
        <v/>
      </c>
      <c r="J53" s="164"/>
      <c r="K53" s="164"/>
      <c r="L53" s="232" t="str">
        <f t="shared" si="3"/>
        <v/>
      </c>
      <c r="M53" s="233"/>
      <c r="N53" s="245"/>
      <c r="O53" s="245"/>
      <c r="P53" s="246" t="str">
        <f t="shared" si="2"/>
        <v/>
      </c>
      <c r="Q53" s="144"/>
      <c r="R53" s="144"/>
      <c r="S53" s="144"/>
      <c r="U53" s="249" t="str">
        <f t="shared" si="4"/>
        <v/>
      </c>
      <c r="V53" t="str">
        <f t="shared" si="5"/>
        <v/>
      </c>
    </row>
    <row r="54" spans="1:22">
      <c r="A54" s="110"/>
      <c r="B54" s="69"/>
      <c r="C54" s="118"/>
      <c r="D54" s="200"/>
      <c r="E54" s="241"/>
      <c r="F54" s="242"/>
      <c r="G54" s="243"/>
      <c r="H54" s="171"/>
      <c r="I54" s="244" t="str">
        <f t="shared" si="0"/>
        <v/>
      </c>
      <c r="J54" s="164"/>
      <c r="K54" s="164"/>
      <c r="L54" s="232" t="str">
        <f t="shared" si="3"/>
        <v/>
      </c>
      <c r="M54" s="233"/>
      <c r="N54" s="245"/>
      <c r="O54" s="245"/>
      <c r="P54" s="246" t="str">
        <f t="shared" si="2"/>
        <v/>
      </c>
      <c r="Q54" s="144"/>
      <c r="R54" s="144"/>
      <c r="S54" s="144"/>
      <c r="U54" s="249" t="str">
        <f t="shared" si="4"/>
        <v/>
      </c>
      <c r="V54" t="str">
        <f t="shared" si="5"/>
        <v/>
      </c>
    </row>
    <row r="55" spans="1:22">
      <c r="A55" s="110"/>
      <c r="B55" s="69"/>
      <c r="C55" s="118"/>
      <c r="D55" s="200"/>
      <c r="E55" s="241"/>
      <c r="F55" s="242"/>
      <c r="G55" s="243"/>
      <c r="H55" s="171"/>
      <c r="I55" s="244" t="str">
        <f t="shared" si="0"/>
        <v/>
      </c>
      <c r="J55" s="164"/>
      <c r="K55" s="164"/>
      <c r="L55" s="232" t="str">
        <f t="shared" si="3"/>
        <v/>
      </c>
      <c r="M55" s="233"/>
      <c r="N55" s="245"/>
      <c r="O55" s="245"/>
      <c r="P55" s="246" t="str">
        <f t="shared" si="2"/>
        <v/>
      </c>
      <c r="Q55" s="144"/>
      <c r="R55" s="144"/>
      <c r="S55" s="144"/>
      <c r="U55" s="249" t="str">
        <f t="shared" si="4"/>
        <v/>
      </c>
      <c r="V55" t="str">
        <f t="shared" si="5"/>
        <v/>
      </c>
    </row>
    <row r="56" spans="1:22">
      <c r="A56" s="110"/>
      <c r="B56" s="69"/>
      <c r="C56" s="118"/>
      <c r="D56" s="200"/>
      <c r="E56" s="241"/>
      <c r="F56" s="242"/>
      <c r="G56" s="243"/>
      <c r="H56" s="171"/>
      <c r="I56" s="244" t="str">
        <f t="shared" si="0"/>
        <v/>
      </c>
      <c r="J56" s="164"/>
      <c r="K56" s="164"/>
      <c r="L56" s="232" t="str">
        <f t="shared" si="3"/>
        <v/>
      </c>
      <c r="M56" s="233"/>
      <c r="N56" s="245"/>
      <c r="O56" s="245"/>
      <c r="P56" s="246" t="str">
        <f t="shared" si="2"/>
        <v/>
      </c>
      <c r="Q56" s="144"/>
      <c r="R56" s="144"/>
      <c r="S56" s="144"/>
      <c r="U56" s="249" t="str">
        <f t="shared" si="4"/>
        <v/>
      </c>
      <c r="V56" t="str">
        <f t="shared" si="5"/>
        <v/>
      </c>
    </row>
    <row r="57" spans="1:22">
      <c r="A57" s="110"/>
      <c r="B57" s="105"/>
      <c r="C57" s="118"/>
      <c r="D57" s="200"/>
      <c r="E57" s="255"/>
      <c r="F57" s="242"/>
      <c r="G57" s="243"/>
      <c r="H57" s="171"/>
      <c r="I57" s="244" t="str">
        <f t="shared" si="0"/>
        <v/>
      </c>
      <c r="J57" s="164"/>
      <c r="K57" s="164"/>
      <c r="L57" s="232" t="str">
        <f t="shared" si="3"/>
        <v/>
      </c>
      <c r="M57" s="233"/>
      <c r="N57" s="245"/>
      <c r="O57" s="245"/>
      <c r="P57" s="246" t="str">
        <f t="shared" si="2"/>
        <v/>
      </c>
      <c r="Q57" s="144"/>
      <c r="R57" s="144"/>
      <c r="S57" s="144"/>
      <c r="U57" s="249" t="str">
        <f t="shared" si="4"/>
        <v/>
      </c>
      <c r="V57" t="str">
        <f t="shared" si="5"/>
        <v/>
      </c>
    </row>
    <row r="58" spans="1:22">
      <c r="A58" s="110"/>
      <c r="B58" s="105"/>
      <c r="C58" s="118"/>
      <c r="D58" s="200"/>
      <c r="E58" s="255"/>
      <c r="F58" s="242"/>
      <c r="G58" s="243"/>
      <c r="H58" s="171"/>
      <c r="I58" s="244" t="str">
        <f t="shared" si="0"/>
        <v/>
      </c>
      <c r="J58" s="164"/>
      <c r="K58" s="164"/>
      <c r="L58" s="232" t="str">
        <f t="shared" si="3"/>
        <v/>
      </c>
      <c r="M58" s="233"/>
      <c r="N58" s="245"/>
      <c r="O58" s="245"/>
      <c r="P58" s="246" t="str">
        <f t="shared" si="2"/>
        <v/>
      </c>
      <c r="Q58" s="144"/>
      <c r="R58" s="144"/>
      <c r="S58" s="144"/>
      <c r="U58" s="249" t="str">
        <f t="shared" si="4"/>
        <v/>
      </c>
      <c r="V58" t="str">
        <f t="shared" si="5"/>
        <v/>
      </c>
    </row>
    <row r="59" spans="1:22">
      <c r="A59" s="110"/>
      <c r="B59" s="105"/>
      <c r="C59" s="118"/>
      <c r="D59" s="200"/>
      <c r="E59" s="255"/>
      <c r="F59" s="242"/>
      <c r="G59" s="243"/>
      <c r="H59" s="171"/>
      <c r="I59" s="244" t="str">
        <f t="shared" si="0"/>
        <v/>
      </c>
      <c r="J59" s="164"/>
      <c r="K59" s="164"/>
      <c r="L59" s="232" t="str">
        <f t="shared" si="3"/>
        <v/>
      </c>
      <c r="M59" s="233"/>
      <c r="N59" s="245"/>
      <c r="O59" s="245"/>
      <c r="P59" s="246" t="str">
        <f t="shared" si="2"/>
        <v/>
      </c>
      <c r="Q59" s="144"/>
      <c r="R59" s="144"/>
      <c r="S59" s="144"/>
      <c r="U59" s="249" t="str">
        <f t="shared" si="4"/>
        <v/>
      </c>
      <c r="V59" t="str">
        <f t="shared" si="5"/>
        <v/>
      </c>
    </row>
    <row r="60" spans="1:22">
      <c r="A60" s="110"/>
      <c r="B60" s="69"/>
      <c r="C60" s="118"/>
      <c r="D60" s="200"/>
      <c r="E60" s="255"/>
      <c r="F60" s="242"/>
      <c r="G60" s="243"/>
      <c r="H60" s="171"/>
      <c r="I60" s="244" t="str">
        <f t="shared" si="0"/>
        <v/>
      </c>
      <c r="J60" s="164"/>
      <c r="K60" s="164"/>
      <c r="L60" s="232" t="str">
        <f t="shared" si="3"/>
        <v/>
      </c>
      <c r="M60" s="233"/>
      <c r="N60" s="245"/>
      <c r="O60" s="245"/>
      <c r="P60" s="246" t="str">
        <f t="shared" si="2"/>
        <v/>
      </c>
      <c r="Q60" s="144"/>
      <c r="R60" s="144"/>
      <c r="S60" s="144"/>
      <c r="U60" s="249" t="str">
        <f t="shared" si="4"/>
        <v/>
      </c>
      <c r="V60" t="str">
        <f t="shared" si="5"/>
        <v/>
      </c>
    </row>
    <row r="61" spans="1:22">
      <c r="A61" s="110"/>
      <c r="B61" s="69"/>
      <c r="C61" s="118"/>
      <c r="D61" s="200"/>
      <c r="E61" s="255"/>
      <c r="F61" s="242"/>
      <c r="G61" s="243"/>
      <c r="H61" s="171"/>
      <c r="I61" s="244" t="str">
        <f t="shared" si="0"/>
        <v/>
      </c>
      <c r="J61" s="164"/>
      <c r="K61" s="164"/>
      <c r="L61" s="232" t="str">
        <f t="shared" si="3"/>
        <v/>
      </c>
      <c r="M61" s="233"/>
      <c r="N61" s="245"/>
      <c r="O61" s="245"/>
      <c r="P61" s="246" t="str">
        <f t="shared" si="2"/>
        <v/>
      </c>
      <c r="Q61" s="144"/>
      <c r="R61" s="144"/>
      <c r="S61" s="144"/>
      <c r="U61" s="249" t="str">
        <f t="shared" si="4"/>
        <v/>
      </c>
      <c r="V61" t="str">
        <f t="shared" si="5"/>
        <v/>
      </c>
    </row>
    <row r="62" spans="1:22">
      <c r="A62" s="110"/>
      <c r="B62" s="69"/>
      <c r="C62" s="118"/>
      <c r="D62" s="200"/>
      <c r="E62" s="255"/>
      <c r="F62" s="242"/>
      <c r="G62" s="243"/>
      <c r="H62" s="171"/>
      <c r="I62" s="244" t="str">
        <f t="shared" si="0"/>
        <v/>
      </c>
      <c r="J62" s="164"/>
      <c r="K62" s="164"/>
      <c r="L62" s="232" t="str">
        <f t="shared" si="3"/>
        <v/>
      </c>
      <c r="M62" s="233"/>
      <c r="N62" s="245"/>
      <c r="O62" s="245"/>
      <c r="P62" s="246" t="str">
        <f t="shared" si="2"/>
        <v/>
      </c>
      <c r="Q62" s="144"/>
      <c r="R62" s="144"/>
      <c r="S62" s="144"/>
      <c r="U62" s="249" t="str">
        <f t="shared" si="4"/>
        <v/>
      </c>
      <c r="V62" t="str">
        <f t="shared" si="5"/>
        <v/>
      </c>
    </row>
    <row r="63" spans="1:22">
      <c r="A63" s="110"/>
      <c r="B63" s="105"/>
      <c r="C63" s="118"/>
      <c r="D63" s="200"/>
      <c r="E63" s="255"/>
      <c r="F63" s="242"/>
      <c r="G63" s="243"/>
      <c r="H63" s="171"/>
      <c r="I63" s="244" t="str">
        <f t="shared" si="0"/>
        <v/>
      </c>
      <c r="J63" s="164"/>
      <c r="K63" s="164"/>
      <c r="L63" s="232" t="str">
        <f t="shared" si="3"/>
        <v/>
      </c>
      <c r="M63" s="233"/>
      <c r="N63" s="245"/>
      <c r="O63" s="245"/>
      <c r="P63" s="246" t="str">
        <f t="shared" si="2"/>
        <v/>
      </c>
      <c r="Q63" s="144"/>
      <c r="R63" s="144"/>
      <c r="S63" s="144"/>
      <c r="U63" s="249" t="str">
        <f t="shared" si="4"/>
        <v/>
      </c>
      <c r="V63" t="str">
        <f t="shared" si="5"/>
        <v/>
      </c>
    </row>
    <row r="64" spans="1:22">
      <c r="A64" s="110"/>
      <c r="B64" s="105"/>
      <c r="C64" s="118"/>
      <c r="D64" s="200"/>
      <c r="E64" s="255"/>
      <c r="F64" s="242"/>
      <c r="G64" s="243"/>
      <c r="H64" s="171"/>
      <c r="I64" s="244" t="str">
        <f t="shared" si="0"/>
        <v/>
      </c>
      <c r="J64" s="164"/>
      <c r="K64" s="164"/>
      <c r="L64" s="232" t="str">
        <f t="shared" si="3"/>
        <v/>
      </c>
      <c r="M64" s="233"/>
      <c r="N64" s="245"/>
      <c r="O64" s="245"/>
      <c r="P64" s="246" t="str">
        <f t="shared" si="2"/>
        <v/>
      </c>
      <c r="Q64" s="144"/>
      <c r="R64" s="144"/>
      <c r="S64" s="144"/>
      <c r="U64" s="249" t="str">
        <f t="shared" si="4"/>
        <v/>
      </c>
      <c r="V64" t="str">
        <f t="shared" si="5"/>
        <v/>
      </c>
    </row>
    <row r="65" spans="1:22">
      <c r="A65" s="110"/>
      <c r="B65" s="105"/>
      <c r="C65" s="118"/>
      <c r="D65" s="200"/>
      <c r="E65" s="255"/>
      <c r="F65" s="242"/>
      <c r="G65" s="243"/>
      <c r="H65" s="171"/>
      <c r="I65" s="244" t="str">
        <f t="shared" si="0"/>
        <v/>
      </c>
      <c r="L65" s="232" t="str">
        <f t="shared" si="3"/>
        <v/>
      </c>
      <c r="N65" s="157"/>
      <c r="O65" s="157"/>
      <c r="P65" s="246" t="str">
        <f t="shared" si="2"/>
        <v/>
      </c>
      <c r="Q65" s="144"/>
      <c r="R65" s="144"/>
      <c r="S65" s="144"/>
      <c r="U65" s="249" t="str">
        <f t="shared" si="4"/>
        <v/>
      </c>
      <c r="V65" t="str">
        <f t="shared" si="5"/>
        <v/>
      </c>
    </row>
    <row r="66" spans="1:22">
      <c r="A66" s="110"/>
      <c r="B66" s="69"/>
      <c r="C66" s="118"/>
      <c r="D66" s="200"/>
      <c r="E66" s="255"/>
      <c r="F66" s="242"/>
      <c r="G66" s="243"/>
      <c r="H66" s="171"/>
      <c r="I66" s="244" t="str">
        <f t="shared" ref="I66:I129" si="6">IF(C66="","",(2/S66)*(POWER((S66/6)*(E66-S66/6)+1,3)-1))</f>
        <v/>
      </c>
      <c r="L66" s="232" t="str">
        <f t="shared" si="3"/>
        <v/>
      </c>
      <c r="N66" s="157"/>
      <c r="O66" s="157"/>
      <c r="P66" s="246" t="str">
        <f t="shared" ref="P66:P129" si="7">IF(C66="","",POWER(C66-Q66,3)/R66)</f>
        <v/>
      </c>
      <c r="Q66" s="144"/>
      <c r="R66" s="144"/>
      <c r="S66" s="144"/>
      <c r="U66" s="249" t="str">
        <f t="shared" si="4"/>
        <v/>
      </c>
      <c r="V66" t="str">
        <f t="shared" si="5"/>
        <v/>
      </c>
    </row>
    <row r="67" spans="1:22">
      <c r="A67" s="110"/>
      <c r="B67" s="69"/>
      <c r="C67" s="118"/>
      <c r="D67" s="200"/>
      <c r="E67" s="255"/>
      <c r="F67" s="242"/>
      <c r="G67" s="243"/>
      <c r="H67" s="171"/>
      <c r="I67" s="244" t="str">
        <f t="shared" si="6"/>
        <v/>
      </c>
      <c r="L67" s="232" t="str">
        <f t="shared" ref="L67:L130" si="8">IF(C67="","",GAMMADIST(C67,AB$19,1/AB$18,TRUE))</f>
        <v/>
      </c>
      <c r="N67" s="157"/>
      <c r="O67" s="157"/>
      <c r="P67" s="246" t="str">
        <f t="shared" si="7"/>
        <v/>
      </c>
      <c r="Q67" s="144"/>
      <c r="R67" s="144"/>
      <c r="S67" s="144"/>
      <c r="U67" s="249" t="str">
        <f t="shared" ref="U67:U130" si="9">IF(C67="","", POWER(AB$6,AB$7) * POWER((C67-AB$8),AB$7-1) * EXP(-AB$6*(C67-AB$8) )/ _xlfn.GAMMA(AB$7))</f>
        <v/>
      </c>
      <c r="V67" t="str">
        <f t="shared" ref="V67:V130" si="10">IF(C67="","",LN(C67))</f>
        <v/>
      </c>
    </row>
    <row r="68" spans="1:22">
      <c r="A68" s="110"/>
      <c r="B68" s="69"/>
      <c r="C68" s="118"/>
      <c r="D68" s="200"/>
      <c r="E68" s="255"/>
      <c r="F68" s="242"/>
      <c r="G68" s="243"/>
      <c r="H68" s="171"/>
      <c r="I68" s="244" t="str">
        <f t="shared" si="6"/>
        <v/>
      </c>
      <c r="L68" s="232" t="str">
        <f t="shared" si="8"/>
        <v/>
      </c>
      <c r="N68" s="157"/>
      <c r="O68" s="157"/>
      <c r="P68" s="246" t="str">
        <f t="shared" si="7"/>
        <v/>
      </c>
      <c r="Q68" s="144"/>
      <c r="R68" s="144"/>
      <c r="S68" s="144"/>
      <c r="U68" s="249" t="str">
        <f t="shared" si="9"/>
        <v/>
      </c>
      <c r="V68" t="str">
        <f t="shared" si="10"/>
        <v/>
      </c>
    </row>
    <row r="69" spans="1:22">
      <c r="A69" s="110"/>
      <c r="B69" s="69"/>
      <c r="C69" s="118"/>
      <c r="D69" s="200"/>
      <c r="E69" s="255"/>
      <c r="F69" s="242"/>
      <c r="G69" s="243"/>
      <c r="H69" s="171"/>
      <c r="I69" s="244" t="str">
        <f t="shared" si="6"/>
        <v/>
      </c>
      <c r="L69" s="232" t="str">
        <f t="shared" si="8"/>
        <v/>
      </c>
      <c r="N69" s="157"/>
      <c r="O69" s="157"/>
      <c r="P69" s="246" t="str">
        <f t="shared" si="7"/>
        <v/>
      </c>
      <c r="Q69" s="144"/>
      <c r="R69" s="144"/>
      <c r="S69" s="144"/>
      <c r="U69" s="249" t="str">
        <f t="shared" si="9"/>
        <v/>
      </c>
      <c r="V69" t="str">
        <f t="shared" si="10"/>
        <v/>
      </c>
    </row>
    <row r="70" spans="1:22">
      <c r="A70" s="110"/>
      <c r="B70" s="69"/>
      <c r="C70" s="119"/>
      <c r="D70" s="200"/>
      <c r="E70" s="255"/>
      <c r="F70" s="242"/>
      <c r="G70" s="243"/>
      <c r="H70" s="171"/>
      <c r="I70" s="244" t="str">
        <f t="shared" si="6"/>
        <v/>
      </c>
      <c r="L70" s="232" t="str">
        <f t="shared" si="8"/>
        <v/>
      </c>
      <c r="N70" s="157"/>
      <c r="O70" s="157"/>
      <c r="P70" s="246" t="str">
        <f t="shared" si="7"/>
        <v/>
      </c>
      <c r="Q70" s="144"/>
      <c r="R70" s="144"/>
      <c r="S70" s="144"/>
      <c r="U70" s="249" t="str">
        <f t="shared" si="9"/>
        <v/>
      </c>
      <c r="V70" t="str">
        <f t="shared" si="10"/>
        <v/>
      </c>
    </row>
    <row r="71" spans="1:22">
      <c r="A71" s="110"/>
      <c r="B71" s="105"/>
      <c r="C71" s="118"/>
      <c r="D71" s="200"/>
      <c r="E71" s="255"/>
      <c r="F71" s="242"/>
      <c r="G71" s="243"/>
      <c r="H71" s="171"/>
      <c r="I71" s="244" t="str">
        <f t="shared" si="6"/>
        <v/>
      </c>
      <c r="L71" s="232" t="str">
        <f t="shared" si="8"/>
        <v/>
      </c>
      <c r="N71" s="157"/>
      <c r="O71" s="157"/>
      <c r="P71" s="246" t="str">
        <f t="shared" si="7"/>
        <v/>
      </c>
      <c r="Q71" s="144"/>
      <c r="R71" s="144"/>
      <c r="S71" s="144"/>
      <c r="U71" s="249" t="str">
        <f t="shared" si="9"/>
        <v/>
      </c>
      <c r="V71" t="str">
        <f t="shared" si="10"/>
        <v/>
      </c>
    </row>
    <row r="72" spans="1:22">
      <c r="A72" s="110"/>
      <c r="B72" s="105"/>
      <c r="C72" s="119"/>
      <c r="D72" s="200"/>
      <c r="E72" s="255"/>
      <c r="F72" s="242"/>
      <c r="G72" s="243"/>
      <c r="H72" s="171"/>
      <c r="I72" s="244" t="str">
        <f t="shared" si="6"/>
        <v/>
      </c>
      <c r="L72" s="232" t="str">
        <f t="shared" si="8"/>
        <v/>
      </c>
      <c r="N72" s="157"/>
      <c r="O72" s="157"/>
      <c r="P72" s="246" t="str">
        <f t="shared" si="7"/>
        <v/>
      </c>
      <c r="Q72" s="144"/>
      <c r="R72" s="144"/>
      <c r="S72" s="144"/>
      <c r="U72" s="249" t="str">
        <f t="shared" si="9"/>
        <v/>
      </c>
      <c r="V72" t="str">
        <f t="shared" si="10"/>
        <v/>
      </c>
    </row>
    <row r="73" spans="1:22">
      <c r="A73" s="110"/>
      <c r="B73" s="69"/>
      <c r="C73" s="118"/>
      <c r="D73" s="200"/>
      <c r="E73" s="255"/>
      <c r="F73" s="242"/>
      <c r="G73" s="243"/>
      <c r="H73" s="171"/>
      <c r="I73" s="244" t="str">
        <f t="shared" si="6"/>
        <v/>
      </c>
      <c r="L73" s="232" t="str">
        <f t="shared" si="8"/>
        <v/>
      </c>
      <c r="N73" s="157"/>
      <c r="O73" s="157"/>
      <c r="P73" s="246" t="str">
        <f t="shared" si="7"/>
        <v/>
      </c>
      <c r="Q73" s="144"/>
      <c r="R73" s="144"/>
      <c r="S73" s="144"/>
      <c r="U73" s="249" t="str">
        <f t="shared" si="9"/>
        <v/>
      </c>
      <c r="V73" t="str">
        <f t="shared" si="10"/>
        <v/>
      </c>
    </row>
    <row r="74" spans="1:22">
      <c r="A74" s="110"/>
      <c r="B74" s="69"/>
      <c r="C74" s="118"/>
      <c r="D74" s="200"/>
      <c r="E74" s="255"/>
      <c r="F74" s="242"/>
      <c r="G74" s="243"/>
      <c r="H74" s="171"/>
      <c r="I74" s="244" t="str">
        <f t="shared" si="6"/>
        <v/>
      </c>
      <c r="L74" s="232" t="str">
        <f t="shared" si="8"/>
        <v/>
      </c>
      <c r="N74" s="157"/>
      <c r="O74" s="157"/>
      <c r="P74" s="246" t="str">
        <f t="shared" si="7"/>
        <v/>
      </c>
      <c r="Q74" s="144"/>
      <c r="R74" s="144"/>
      <c r="S74" s="144"/>
      <c r="U74" s="249" t="str">
        <f t="shared" si="9"/>
        <v/>
      </c>
      <c r="V74" t="str">
        <f t="shared" si="10"/>
        <v/>
      </c>
    </row>
    <row r="75" spans="1:22">
      <c r="A75" s="110"/>
      <c r="B75" s="69"/>
      <c r="C75" s="118"/>
      <c r="D75" s="200"/>
      <c r="E75" s="255"/>
      <c r="F75" s="242"/>
      <c r="G75" s="243"/>
      <c r="H75" s="171"/>
      <c r="I75" s="244" t="str">
        <f t="shared" si="6"/>
        <v/>
      </c>
      <c r="L75" s="232" t="str">
        <f t="shared" si="8"/>
        <v/>
      </c>
      <c r="N75" s="157"/>
      <c r="O75" s="157"/>
      <c r="P75" s="246" t="str">
        <f t="shared" si="7"/>
        <v/>
      </c>
      <c r="Q75" s="144"/>
      <c r="R75" s="144"/>
      <c r="S75" s="144"/>
      <c r="U75" s="249" t="str">
        <f t="shared" si="9"/>
        <v/>
      </c>
      <c r="V75" t="str">
        <f t="shared" si="10"/>
        <v/>
      </c>
    </row>
    <row r="76" spans="1:22">
      <c r="A76" s="110"/>
      <c r="B76" s="69"/>
      <c r="C76" s="118"/>
      <c r="D76" s="200"/>
      <c r="E76" s="255"/>
      <c r="F76" s="242"/>
      <c r="G76" s="243"/>
      <c r="H76" s="171"/>
      <c r="I76" s="244" t="str">
        <f t="shared" si="6"/>
        <v/>
      </c>
      <c r="L76" s="232" t="str">
        <f t="shared" si="8"/>
        <v/>
      </c>
      <c r="N76" s="157"/>
      <c r="O76" s="157"/>
      <c r="P76" s="246" t="str">
        <f t="shared" si="7"/>
        <v/>
      </c>
      <c r="Q76" s="144"/>
      <c r="R76" s="144"/>
      <c r="S76" s="144"/>
      <c r="U76" s="249" t="str">
        <f t="shared" si="9"/>
        <v/>
      </c>
      <c r="V76" t="str">
        <f t="shared" si="10"/>
        <v/>
      </c>
    </row>
    <row r="77" spans="1:22">
      <c r="A77" s="110"/>
      <c r="B77" s="69"/>
      <c r="C77" s="119"/>
      <c r="D77" s="200"/>
      <c r="E77" s="255"/>
      <c r="F77" s="242"/>
      <c r="G77" s="243"/>
      <c r="H77" s="171"/>
      <c r="I77" s="244" t="str">
        <f t="shared" si="6"/>
        <v/>
      </c>
      <c r="L77" s="232" t="str">
        <f t="shared" si="8"/>
        <v/>
      </c>
      <c r="N77" s="157"/>
      <c r="O77" s="157"/>
      <c r="P77" s="246" t="str">
        <f t="shared" si="7"/>
        <v/>
      </c>
      <c r="Q77" s="144"/>
      <c r="R77" s="144"/>
      <c r="S77" s="144"/>
      <c r="U77" s="249" t="str">
        <f t="shared" si="9"/>
        <v/>
      </c>
      <c r="V77" t="str">
        <f t="shared" si="10"/>
        <v/>
      </c>
    </row>
    <row r="78" spans="1:22">
      <c r="A78" s="110"/>
      <c r="B78" s="69"/>
      <c r="C78" s="120"/>
      <c r="D78" s="200"/>
      <c r="E78" s="255"/>
      <c r="F78" s="242"/>
      <c r="G78" s="243"/>
      <c r="H78" s="171"/>
      <c r="I78" s="244" t="str">
        <f t="shared" si="6"/>
        <v/>
      </c>
      <c r="L78" s="232" t="str">
        <f t="shared" si="8"/>
        <v/>
      </c>
      <c r="N78" s="157"/>
      <c r="O78" s="157"/>
      <c r="P78" s="246" t="str">
        <f t="shared" si="7"/>
        <v/>
      </c>
      <c r="Q78" s="144"/>
      <c r="R78" s="144"/>
      <c r="S78" s="144"/>
      <c r="U78" s="249" t="str">
        <f t="shared" si="9"/>
        <v/>
      </c>
      <c r="V78" t="str">
        <f t="shared" si="10"/>
        <v/>
      </c>
    </row>
    <row r="79" spans="1:22">
      <c r="A79" s="110"/>
      <c r="B79" s="69"/>
      <c r="C79" s="120"/>
      <c r="D79" s="200"/>
      <c r="E79" s="255"/>
      <c r="F79" s="242"/>
      <c r="G79" s="243"/>
      <c r="H79" s="171"/>
      <c r="I79" s="244" t="str">
        <f t="shared" si="6"/>
        <v/>
      </c>
      <c r="L79" s="232" t="str">
        <f t="shared" si="8"/>
        <v/>
      </c>
      <c r="N79" s="157"/>
      <c r="O79" s="157"/>
      <c r="P79" s="246" t="str">
        <f t="shared" si="7"/>
        <v/>
      </c>
      <c r="Q79" s="144"/>
      <c r="R79" s="144"/>
      <c r="S79" s="144"/>
      <c r="U79" s="249" t="str">
        <f t="shared" si="9"/>
        <v/>
      </c>
      <c r="V79" t="str">
        <f t="shared" si="10"/>
        <v/>
      </c>
    </row>
    <row r="80" spans="1:22">
      <c r="A80" s="110"/>
      <c r="B80" s="69"/>
      <c r="C80" s="121"/>
      <c r="D80" s="200"/>
      <c r="E80" s="255"/>
      <c r="F80" s="242"/>
      <c r="G80" s="243"/>
      <c r="H80" s="171"/>
      <c r="I80" s="244" t="str">
        <f t="shared" si="6"/>
        <v/>
      </c>
      <c r="L80" s="232" t="str">
        <f t="shared" si="8"/>
        <v/>
      </c>
      <c r="N80" s="157"/>
      <c r="O80" s="157"/>
      <c r="P80" s="246" t="str">
        <f t="shared" si="7"/>
        <v/>
      </c>
      <c r="Q80" s="144"/>
      <c r="R80" s="144"/>
      <c r="S80" s="144"/>
      <c r="U80" s="249" t="str">
        <f t="shared" si="9"/>
        <v/>
      </c>
      <c r="V80" t="str">
        <f t="shared" si="10"/>
        <v/>
      </c>
    </row>
    <row r="81" spans="1:22">
      <c r="A81" s="110"/>
      <c r="B81" s="69"/>
      <c r="C81" s="121"/>
      <c r="D81" s="200"/>
      <c r="E81" s="255"/>
      <c r="F81" s="242"/>
      <c r="G81" s="243"/>
      <c r="H81" s="171"/>
      <c r="I81" s="244" t="str">
        <f t="shared" si="6"/>
        <v/>
      </c>
      <c r="L81" s="232" t="str">
        <f t="shared" si="8"/>
        <v/>
      </c>
      <c r="N81" s="157"/>
      <c r="O81" s="157"/>
      <c r="P81" s="246" t="str">
        <f t="shared" si="7"/>
        <v/>
      </c>
      <c r="Q81" s="144"/>
      <c r="R81" s="144"/>
      <c r="S81" s="144"/>
      <c r="U81" s="249" t="str">
        <f t="shared" si="9"/>
        <v/>
      </c>
      <c r="V81" t="str">
        <f t="shared" si="10"/>
        <v/>
      </c>
    </row>
    <row r="82" spans="1:22">
      <c r="A82" s="110"/>
      <c r="B82" s="69"/>
      <c r="C82" s="121"/>
      <c r="D82" s="200"/>
      <c r="E82" s="255"/>
      <c r="F82" s="242"/>
      <c r="G82" s="243"/>
      <c r="H82" s="171"/>
      <c r="I82" s="244" t="str">
        <f t="shared" si="6"/>
        <v/>
      </c>
      <c r="L82" s="232" t="str">
        <f t="shared" si="8"/>
        <v/>
      </c>
      <c r="N82" s="157"/>
      <c r="O82" s="157"/>
      <c r="P82" s="246" t="str">
        <f t="shared" si="7"/>
        <v/>
      </c>
      <c r="Q82" s="144"/>
      <c r="R82" s="144"/>
      <c r="S82" s="144"/>
      <c r="U82" s="249" t="str">
        <f t="shared" si="9"/>
        <v/>
      </c>
      <c r="V82" t="str">
        <f t="shared" si="10"/>
        <v/>
      </c>
    </row>
    <row r="83" spans="1:22">
      <c r="A83" s="110"/>
      <c r="B83" s="69"/>
      <c r="C83" s="121"/>
      <c r="D83" s="200"/>
      <c r="E83" s="255"/>
      <c r="F83" s="242"/>
      <c r="G83" s="243"/>
      <c r="H83" s="171"/>
      <c r="I83" s="244" t="str">
        <f t="shared" si="6"/>
        <v/>
      </c>
      <c r="L83" s="232" t="str">
        <f t="shared" si="8"/>
        <v/>
      </c>
      <c r="N83" s="157"/>
      <c r="O83" s="157"/>
      <c r="P83" s="246" t="str">
        <f t="shared" si="7"/>
        <v/>
      </c>
      <c r="Q83" s="144"/>
      <c r="R83" s="144"/>
      <c r="S83" s="144"/>
      <c r="U83" s="249" t="str">
        <f t="shared" si="9"/>
        <v/>
      </c>
      <c r="V83" t="str">
        <f t="shared" si="10"/>
        <v/>
      </c>
    </row>
    <row r="84" spans="1:22">
      <c r="A84" s="110"/>
      <c r="B84" s="69"/>
      <c r="C84" s="120"/>
      <c r="D84" s="200"/>
      <c r="E84" s="255"/>
      <c r="F84" s="242"/>
      <c r="G84" s="243"/>
      <c r="H84" s="171"/>
      <c r="I84" s="244" t="str">
        <f t="shared" si="6"/>
        <v/>
      </c>
      <c r="L84" s="232" t="str">
        <f t="shared" si="8"/>
        <v/>
      </c>
      <c r="N84" s="157"/>
      <c r="O84" s="157"/>
      <c r="P84" s="246" t="str">
        <f t="shared" si="7"/>
        <v/>
      </c>
      <c r="Q84" s="144"/>
      <c r="R84" s="144"/>
      <c r="S84" s="144"/>
      <c r="U84" s="249" t="str">
        <f t="shared" si="9"/>
        <v/>
      </c>
      <c r="V84" t="str">
        <f t="shared" si="10"/>
        <v/>
      </c>
    </row>
    <row r="85" spans="1:22">
      <c r="A85" s="110"/>
      <c r="B85" s="69"/>
      <c r="C85" s="120"/>
      <c r="D85" s="200"/>
      <c r="E85" s="255"/>
      <c r="F85" s="242"/>
      <c r="G85" s="243"/>
      <c r="H85" s="171"/>
      <c r="I85" s="244" t="str">
        <f t="shared" si="6"/>
        <v/>
      </c>
      <c r="L85" s="232" t="str">
        <f t="shared" si="8"/>
        <v/>
      </c>
      <c r="N85" s="157"/>
      <c r="O85" s="157"/>
      <c r="P85" s="246" t="str">
        <f t="shared" si="7"/>
        <v/>
      </c>
      <c r="Q85" s="144"/>
      <c r="R85" s="144"/>
      <c r="S85" s="144"/>
      <c r="U85" s="249" t="str">
        <f t="shared" si="9"/>
        <v/>
      </c>
      <c r="V85" t="str">
        <f t="shared" si="10"/>
        <v/>
      </c>
    </row>
    <row r="86" spans="1:22">
      <c r="A86" s="110"/>
      <c r="B86" s="69"/>
      <c r="C86" s="120"/>
      <c r="D86" s="200"/>
      <c r="E86" s="255"/>
      <c r="F86" s="242"/>
      <c r="G86" s="243"/>
      <c r="H86" s="171"/>
      <c r="I86" s="244" t="str">
        <f t="shared" si="6"/>
        <v/>
      </c>
      <c r="L86" s="232" t="str">
        <f t="shared" si="8"/>
        <v/>
      </c>
      <c r="N86" s="157"/>
      <c r="O86" s="157"/>
      <c r="P86" s="246" t="str">
        <f t="shared" si="7"/>
        <v/>
      </c>
      <c r="Q86" s="144"/>
      <c r="R86" s="144"/>
      <c r="S86" s="144"/>
      <c r="U86" s="249" t="str">
        <f t="shared" si="9"/>
        <v/>
      </c>
      <c r="V86" t="str">
        <f t="shared" si="10"/>
        <v/>
      </c>
    </row>
    <row r="87" spans="1:22">
      <c r="A87" s="110"/>
      <c r="B87" s="69"/>
      <c r="C87" s="120"/>
      <c r="D87" s="200"/>
      <c r="E87" s="255"/>
      <c r="F87" s="242"/>
      <c r="G87" s="243"/>
      <c r="H87" s="171"/>
      <c r="I87" s="244" t="str">
        <f t="shared" si="6"/>
        <v/>
      </c>
      <c r="L87" s="232" t="str">
        <f t="shared" si="8"/>
        <v/>
      </c>
      <c r="N87" s="157"/>
      <c r="O87" s="157"/>
      <c r="P87" s="246" t="str">
        <f t="shared" si="7"/>
        <v/>
      </c>
      <c r="Q87" s="144"/>
      <c r="R87" s="144"/>
      <c r="S87" s="144"/>
      <c r="U87" s="249" t="str">
        <f t="shared" si="9"/>
        <v/>
      </c>
      <c r="V87" t="str">
        <f t="shared" si="10"/>
        <v/>
      </c>
    </row>
    <row r="88" spans="1:22">
      <c r="A88" s="110"/>
      <c r="B88" s="69"/>
      <c r="C88" s="120"/>
      <c r="D88" s="200"/>
      <c r="E88" s="255"/>
      <c r="F88" s="242"/>
      <c r="G88" s="243"/>
      <c r="H88" s="171"/>
      <c r="I88" s="244" t="str">
        <f t="shared" si="6"/>
        <v/>
      </c>
      <c r="L88" s="232" t="str">
        <f t="shared" si="8"/>
        <v/>
      </c>
      <c r="N88" s="157"/>
      <c r="O88" s="157"/>
      <c r="P88" s="246" t="str">
        <f t="shared" si="7"/>
        <v/>
      </c>
      <c r="Q88" s="144"/>
      <c r="R88" s="144"/>
      <c r="S88" s="144"/>
      <c r="U88" s="249" t="str">
        <f t="shared" si="9"/>
        <v/>
      </c>
      <c r="V88" t="str">
        <f t="shared" si="10"/>
        <v/>
      </c>
    </row>
    <row r="89" spans="1:22">
      <c r="A89" s="110"/>
      <c r="B89" s="69"/>
      <c r="C89" s="120"/>
      <c r="D89" s="200"/>
      <c r="E89" s="255"/>
      <c r="F89" s="242"/>
      <c r="G89" s="243"/>
      <c r="H89" s="171"/>
      <c r="I89" s="244" t="str">
        <f t="shared" si="6"/>
        <v/>
      </c>
      <c r="L89" s="232" t="str">
        <f t="shared" si="8"/>
        <v/>
      </c>
      <c r="N89" s="157"/>
      <c r="O89" s="157"/>
      <c r="P89" s="246" t="str">
        <f t="shared" si="7"/>
        <v/>
      </c>
      <c r="Q89" s="144"/>
      <c r="R89" s="144"/>
      <c r="S89" s="144"/>
      <c r="U89" s="249" t="str">
        <f t="shared" si="9"/>
        <v/>
      </c>
      <c r="V89" t="str">
        <f t="shared" si="10"/>
        <v/>
      </c>
    </row>
    <row r="90" spans="1:22">
      <c r="A90" s="110"/>
      <c r="B90" s="69"/>
      <c r="C90" s="121"/>
      <c r="D90" s="200"/>
      <c r="E90" s="255"/>
      <c r="F90" s="242"/>
      <c r="G90" s="243"/>
      <c r="H90" s="171"/>
      <c r="I90" s="244" t="str">
        <f t="shared" si="6"/>
        <v/>
      </c>
      <c r="L90" s="232" t="str">
        <f t="shared" si="8"/>
        <v/>
      </c>
      <c r="N90" s="157"/>
      <c r="O90" s="157"/>
      <c r="P90" s="246" t="str">
        <f t="shared" si="7"/>
        <v/>
      </c>
      <c r="Q90" s="144"/>
      <c r="R90" s="144"/>
      <c r="S90" s="144"/>
      <c r="U90" s="249" t="str">
        <f t="shared" si="9"/>
        <v/>
      </c>
      <c r="V90" t="str">
        <f t="shared" si="10"/>
        <v/>
      </c>
    </row>
    <row r="91" spans="1:22">
      <c r="A91" s="110"/>
      <c r="B91" s="69"/>
      <c r="C91" s="121"/>
      <c r="D91" s="200"/>
      <c r="E91" s="255"/>
      <c r="F91" s="242"/>
      <c r="G91" s="243"/>
      <c r="H91" s="171"/>
      <c r="I91" s="244" t="str">
        <f t="shared" si="6"/>
        <v/>
      </c>
      <c r="L91" s="232" t="str">
        <f t="shared" si="8"/>
        <v/>
      </c>
      <c r="N91" s="157"/>
      <c r="O91" s="157"/>
      <c r="P91" s="246" t="str">
        <f t="shared" si="7"/>
        <v/>
      </c>
      <c r="Q91" s="144"/>
      <c r="R91" s="144"/>
      <c r="S91" s="144"/>
      <c r="U91" s="249" t="str">
        <f t="shared" si="9"/>
        <v/>
      </c>
      <c r="V91" t="str">
        <f t="shared" si="10"/>
        <v/>
      </c>
    </row>
    <row r="92" spans="1:22">
      <c r="A92" s="110"/>
      <c r="B92" s="69"/>
      <c r="C92" s="120"/>
      <c r="D92" s="200"/>
      <c r="E92" s="255"/>
      <c r="F92" s="242"/>
      <c r="G92" s="243"/>
      <c r="H92" s="171"/>
      <c r="I92" s="244" t="str">
        <f t="shared" si="6"/>
        <v/>
      </c>
      <c r="L92" s="232" t="str">
        <f t="shared" si="8"/>
        <v/>
      </c>
      <c r="N92" s="157"/>
      <c r="O92" s="157"/>
      <c r="P92" s="246" t="str">
        <f t="shared" si="7"/>
        <v/>
      </c>
      <c r="Q92" s="144"/>
      <c r="R92" s="144"/>
      <c r="S92" s="144"/>
      <c r="U92" s="249" t="str">
        <f t="shared" si="9"/>
        <v/>
      </c>
      <c r="V92" t="str">
        <f t="shared" si="10"/>
        <v/>
      </c>
    </row>
    <row r="93" spans="1:22">
      <c r="A93" s="110"/>
      <c r="B93" s="69"/>
      <c r="C93" s="120"/>
      <c r="D93" s="200"/>
      <c r="E93" s="255"/>
      <c r="F93" s="242"/>
      <c r="G93" s="243"/>
      <c r="H93" s="171"/>
      <c r="I93" s="244" t="str">
        <f t="shared" si="6"/>
        <v/>
      </c>
      <c r="L93" s="232" t="str">
        <f t="shared" si="8"/>
        <v/>
      </c>
      <c r="N93" s="157"/>
      <c r="O93" s="157"/>
      <c r="P93" s="246" t="str">
        <f t="shared" si="7"/>
        <v/>
      </c>
      <c r="Q93" s="144"/>
      <c r="R93" s="144"/>
      <c r="S93" s="144"/>
      <c r="U93" s="249" t="str">
        <f t="shared" si="9"/>
        <v/>
      </c>
      <c r="V93" t="str">
        <f t="shared" si="10"/>
        <v/>
      </c>
    </row>
    <row r="94" spans="1:22">
      <c r="A94" s="110"/>
      <c r="B94" s="69"/>
      <c r="C94" s="121"/>
      <c r="D94" s="200"/>
      <c r="E94" s="255"/>
      <c r="F94" s="242"/>
      <c r="G94" s="243"/>
      <c r="H94" s="171"/>
      <c r="I94" s="244" t="str">
        <f t="shared" si="6"/>
        <v/>
      </c>
      <c r="L94" s="232" t="str">
        <f t="shared" si="8"/>
        <v/>
      </c>
      <c r="N94" s="157"/>
      <c r="O94" s="157"/>
      <c r="P94" s="246" t="str">
        <f t="shared" si="7"/>
        <v/>
      </c>
      <c r="Q94" s="144"/>
      <c r="R94" s="144"/>
      <c r="S94" s="144"/>
      <c r="U94" s="249" t="str">
        <f t="shared" si="9"/>
        <v/>
      </c>
      <c r="V94" t="str">
        <f t="shared" si="10"/>
        <v/>
      </c>
    </row>
    <row r="95" spans="1:22">
      <c r="A95" s="110"/>
      <c r="B95" s="69"/>
      <c r="C95" s="121"/>
      <c r="D95" s="200"/>
      <c r="E95" s="255"/>
      <c r="F95" s="242"/>
      <c r="G95" s="243"/>
      <c r="H95" s="171"/>
      <c r="I95" s="244" t="str">
        <f t="shared" si="6"/>
        <v/>
      </c>
      <c r="L95" s="232" t="str">
        <f t="shared" si="8"/>
        <v/>
      </c>
      <c r="N95" s="157"/>
      <c r="O95" s="157"/>
      <c r="P95" s="246" t="str">
        <f t="shared" si="7"/>
        <v/>
      </c>
      <c r="Q95" s="144"/>
      <c r="R95" s="144"/>
      <c r="S95" s="144"/>
      <c r="U95" s="249" t="str">
        <f t="shared" si="9"/>
        <v/>
      </c>
      <c r="V95" t="str">
        <f t="shared" si="10"/>
        <v/>
      </c>
    </row>
    <row r="96" spans="1:22">
      <c r="A96" s="110"/>
      <c r="B96" s="69"/>
      <c r="C96" s="121"/>
      <c r="D96" s="200"/>
      <c r="E96" s="255"/>
      <c r="F96" s="242"/>
      <c r="G96" s="243"/>
      <c r="H96" s="171"/>
      <c r="I96" s="244" t="str">
        <f t="shared" si="6"/>
        <v/>
      </c>
      <c r="L96" s="232" t="str">
        <f t="shared" si="8"/>
        <v/>
      </c>
      <c r="N96" s="157"/>
      <c r="O96" s="157"/>
      <c r="P96" s="246" t="str">
        <f t="shared" si="7"/>
        <v/>
      </c>
      <c r="Q96" s="144"/>
      <c r="R96" s="144"/>
      <c r="S96" s="144"/>
      <c r="U96" s="249" t="str">
        <f t="shared" si="9"/>
        <v/>
      </c>
      <c r="V96" t="str">
        <f t="shared" si="10"/>
        <v/>
      </c>
    </row>
    <row r="97" spans="1:22">
      <c r="A97" s="110"/>
      <c r="B97" s="69"/>
      <c r="C97" s="121"/>
      <c r="D97" s="200"/>
      <c r="E97" s="255"/>
      <c r="F97" s="242"/>
      <c r="G97" s="243"/>
      <c r="H97" s="171"/>
      <c r="I97" s="244" t="str">
        <f t="shared" si="6"/>
        <v/>
      </c>
      <c r="L97" s="232" t="str">
        <f t="shared" si="8"/>
        <v/>
      </c>
      <c r="N97" s="157"/>
      <c r="O97" s="157"/>
      <c r="P97" s="246" t="str">
        <f t="shared" si="7"/>
        <v/>
      </c>
      <c r="Q97" s="144"/>
      <c r="R97" s="144"/>
      <c r="S97" s="144"/>
      <c r="U97" s="249" t="str">
        <f t="shared" si="9"/>
        <v/>
      </c>
      <c r="V97" t="str">
        <f t="shared" si="10"/>
        <v/>
      </c>
    </row>
    <row r="98" spans="1:22">
      <c r="A98" s="110"/>
      <c r="B98" s="69"/>
      <c r="C98" s="121"/>
      <c r="D98" s="200"/>
      <c r="E98" s="255"/>
      <c r="F98" s="242"/>
      <c r="G98" s="243"/>
      <c r="H98" s="171"/>
      <c r="I98" s="244" t="str">
        <f t="shared" si="6"/>
        <v/>
      </c>
      <c r="L98" s="232" t="str">
        <f t="shared" si="8"/>
        <v/>
      </c>
      <c r="N98" s="157"/>
      <c r="O98" s="157"/>
      <c r="P98" s="246" t="str">
        <f t="shared" si="7"/>
        <v/>
      </c>
      <c r="Q98" s="144"/>
      <c r="R98" s="144"/>
      <c r="S98" s="144"/>
      <c r="U98" s="249" t="str">
        <f t="shared" si="9"/>
        <v/>
      </c>
      <c r="V98" t="str">
        <f t="shared" si="10"/>
        <v/>
      </c>
    </row>
    <row r="99" spans="1:22">
      <c r="A99" s="110"/>
      <c r="B99" s="69"/>
      <c r="C99" s="121"/>
      <c r="D99" s="200"/>
      <c r="E99" s="255"/>
      <c r="F99" s="242"/>
      <c r="G99" s="243"/>
      <c r="H99" s="171"/>
      <c r="I99" s="244" t="str">
        <f t="shared" si="6"/>
        <v/>
      </c>
      <c r="L99" s="232" t="str">
        <f t="shared" si="8"/>
        <v/>
      </c>
      <c r="N99" s="157"/>
      <c r="O99" s="157"/>
      <c r="P99" s="246" t="str">
        <f t="shared" si="7"/>
        <v/>
      </c>
      <c r="Q99" s="144"/>
      <c r="R99" s="144"/>
      <c r="S99" s="144"/>
      <c r="U99" s="249" t="str">
        <f t="shared" si="9"/>
        <v/>
      </c>
      <c r="V99" t="str">
        <f t="shared" si="10"/>
        <v/>
      </c>
    </row>
    <row r="100" spans="1:22">
      <c r="A100" s="110"/>
      <c r="B100" s="69"/>
      <c r="C100" s="121"/>
      <c r="D100" s="200"/>
      <c r="E100" s="255"/>
      <c r="F100" s="242"/>
      <c r="G100" s="243"/>
      <c r="H100" s="171"/>
      <c r="I100" s="244" t="str">
        <f t="shared" si="6"/>
        <v/>
      </c>
      <c r="L100" s="232" t="str">
        <f t="shared" si="8"/>
        <v/>
      </c>
      <c r="N100" s="157"/>
      <c r="O100" s="157"/>
      <c r="P100" s="246" t="str">
        <f t="shared" si="7"/>
        <v/>
      </c>
      <c r="Q100" s="144"/>
      <c r="R100" s="144"/>
      <c r="S100" s="144"/>
      <c r="U100" s="249" t="str">
        <f t="shared" si="9"/>
        <v/>
      </c>
      <c r="V100" t="str">
        <f t="shared" si="10"/>
        <v/>
      </c>
    </row>
    <row r="101" spans="1:22">
      <c r="A101" s="110"/>
      <c r="B101" s="69"/>
      <c r="C101" s="121"/>
      <c r="D101" s="200"/>
      <c r="E101" s="255"/>
      <c r="F101" s="242"/>
      <c r="G101" s="243"/>
      <c r="H101" s="171"/>
      <c r="I101" s="244" t="str">
        <f t="shared" si="6"/>
        <v/>
      </c>
      <c r="L101" s="232" t="str">
        <f t="shared" si="8"/>
        <v/>
      </c>
      <c r="N101" s="157"/>
      <c r="O101" s="157"/>
      <c r="P101" s="246" t="str">
        <f t="shared" si="7"/>
        <v/>
      </c>
      <c r="Q101" s="144"/>
      <c r="R101" s="144"/>
      <c r="S101" s="144"/>
      <c r="U101" s="249" t="str">
        <f t="shared" si="9"/>
        <v/>
      </c>
      <c r="V101" t="str">
        <f t="shared" si="10"/>
        <v/>
      </c>
    </row>
    <row r="102" spans="1:22">
      <c r="A102" s="110"/>
      <c r="B102" s="69"/>
      <c r="C102" s="121"/>
      <c r="D102" s="200"/>
      <c r="E102" s="255"/>
      <c r="F102" s="242"/>
      <c r="G102" s="243"/>
      <c r="H102" s="171"/>
      <c r="I102" s="244" t="str">
        <f t="shared" si="6"/>
        <v/>
      </c>
      <c r="L102" s="232" t="str">
        <f t="shared" si="8"/>
        <v/>
      </c>
      <c r="N102" s="157"/>
      <c r="O102" s="157"/>
      <c r="P102" s="246" t="str">
        <f t="shared" si="7"/>
        <v/>
      </c>
      <c r="Q102" s="144"/>
      <c r="R102" s="144"/>
      <c r="S102" s="144"/>
      <c r="U102" s="249" t="str">
        <f t="shared" si="9"/>
        <v/>
      </c>
      <c r="V102" t="str">
        <f t="shared" si="10"/>
        <v/>
      </c>
    </row>
    <row r="103" spans="1:22">
      <c r="A103" s="110"/>
      <c r="B103" s="69"/>
      <c r="C103" s="121"/>
      <c r="D103" s="200"/>
      <c r="E103" s="255"/>
      <c r="F103" s="242"/>
      <c r="G103" s="243"/>
      <c r="H103" s="171"/>
      <c r="I103" s="244" t="str">
        <f t="shared" si="6"/>
        <v/>
      </c>
      <c r="L103" s="232" t="str">
        <f t="shared" si="8"/>
        <v/>
      </c>
      <c r="N103" s="157"/>
      <c r="O103" s="157"/>
      <c r="P103" s="246" t="str">
        <f t="shared" si="7"/>
        <v/>
      </c>
      <c r="Q103" s="144"/>
      <c r="R103" s="144"/>
      <c r="S103" s="144"/>
      <c r="U103" s="249" t="str">
        <f t="shared" si="9"/>
        <v/>
      </c>
      <c r="V103" t="str">
        <f t="shared" si="10"/>
        <v/>
      </c>
    </row>
    <row r="104" spans="1:22">
      <c r="A104" s="110"/>
      <c r="B104" s="69"/>
      <c r="C104" s="121"/>
      <c r="D104" s="200"/>
      <c r="E104" s="255"/>
      <c r="F104" s="242"/>
      <c r="G104" s="243"/>
      <c r="H104" s="171"/>
      <c r="I104" s="244" t="str">
        <f t="shared" si="6"/>
        <v/>
      </c>
      <c r="L104" s="232" t="str">
        <f t="shared" si="8"/>
        <v/>
      </c>
      <c r="N104" s="157"/>
      <c r="O104" s="157"/>
      <c r="P104" s="246" t="str">
        <f t="shared" si="7"/>
        <v/>
      </c>
      <c r="Q104" s="144"/>
      <c r="R104" s="144"/>
      <c r="S104" s="144"/>
      <c r="U104" s="249" t="str">
        <f t="shared" si="9"/>
        <v/>
      </c>
      <c r="V104" t="str">
        <f t="shared" si="10"/>
        <v/>
      </c>
    </row>
    <row r="105" spans="1:22">
      <c r="A105" s="110"/>
      <c r="B105" s="69"/>
      <c r="C105" s="121"/>
      <c r="D105" s="200"/>
      <c r="E105" s="255"/>
      <c r="F105" s="242"/>
      <c r="G105" s="243"/>
      <c r="H105" s="171"/>
      <c r="I105" s="244" t="str">
        <f t="shared" si="6"/>
        <v/>
      </c>
      <c r="L105" s="232" t="str">
        <f t="shared" si="8"/>
        <v/>
      </c>
      <c r="N105" s="157"/>
      <c r="O105" s="157"/>
      <c r="P105" s="246" t="str">
        <f t="shared" si="7"/>
        <v/>
      </c>
      <c r="Q105" s="144"/>
      <c r="R105" s="144"/>
      <c r="S105" s="144"/>
      <c r="U105" s="249" t="str">
        <f t="shared" si="9"/>
        <v/>
      </c>
      <c r="V105" t="str">
        <f t="shared" si="10"/>
        <v/>
      </c>
    </row>
    <row r="106" spans="1:22">
      <c r="A106" s="110"/>
      <c r="B106" s="69"/>
      <c r="C106" s="121"/>
      <c r="D106" s="200"/>
      <c r="E106" s="255"/>
      <c r="F106" s="242"/>
      <c r="G106" s="243"/>
      <c r="H106" s="171"/>
      <c r="I106" s="244" t="str">
        <f t="shared" si="6"/>
        <v/>
      </c>
      <c r="L106" s="232" t="str">
        <f t="shared" si="8"/>
        <v/>
      </c>
      <c r="N106" s="157"/>
      <c r="O106" s="157"/>
      <c r="P106" s="246" t="str">
        <f t="shared" si="7"/>
        <v/>
      </c>
      <c r="Q106" s="144"/>
      <c r="R106" s="144"/>
      <c r="S106" s="144"/>
      <c r="U106" s="249" t="str">
        <f t="shared" si="9"/>
        <v/>
      </c>
      <c r="V106" t="str">
        <f t="shared" si="10"/>
        <v/>
      </c>
    </row>
    <row r="107" spans="1:22">
      <c r="A107" s="110"/>
      <c r="B107" s="69"/>
      <c r="C107" s="121"/>
      <c r="D107" s="200"/>
      <c r="E107" s="255"/>
      <c r="F107" s="242"/>
      <c r="G107" s="243"/>
      <c r="H107" s="171"/>
      <c r="I107" s="244" t="str">
        <f t="shared" si="6"/>
        <v/>
      </c>
      <c r="L107" s="232" t="str">
        <f t="shared" si="8"/>
        <v/>
      </c>
      <c r="N107" s="157"/>
      <c r="O107" s="157"/>
      <c r="P107" s="246" t="str">
        <f t="shared" si="7"/>
        <v/>
      </c>
      <c r="Q107" s="144"/>
      <c r="R107" s="144"/>
      <c r="S107" s="144"/>
      <c r="U107" s="249" t="str">
        <f t="shared" si="9"/>
        <v/>
      </c>
      <c r="V107" t="str">
        <f t="shared" si="10"/>
        <v/>
      </c>
    </row>
    <row r="108" spans="1:22">
      <c r="A108" s="110"/>
      <c r="B108" s="69"/>
      <c r="C108" s="121"/>
      <c r="D108" s="200"/>
      <c r="E108" s="255"/>
      <c r="F108" s="242"/>
      <c r="G108" s="243"/>
      <c r="H108" s="171"/>
      <c r="I108" s="244" t="str">
        <f t="shared" si="6"/>
        <v/>
      </c>
      <c r="L108" s="232" t="str">
        <f t="shared" si="8"/>
        <v/>
      </c>
      <c r="N108" s="157"/>
      <c r="O108" s="157"/>
      <c r="P108" s="246" t="str">
        <f t="shared" si="7"/>
        <v/>
      </c>
      <c r="Q108" s="144"/>
      <c r="R108" s="144"/>
      <c r="S108" s="144"/>
      <c r="U108" s="249" t="str">
        <f t="shared" si="9"/>
        <v/>
      </c>
      <c r="V108" t="str">
        <f t="shared" si="10"/>
        <v/>
      </c>
    </row>
    <row r="109" spans="1:22">
      <c r="A109" s="110"/>
      <c r="B109" s="69"/>
      <c r="C109" s="121"/>
      <c r="D109" s="200"/>
      <c r="E109" s="255"/>
      <c r="F109" s="242"/>
      <c r="G109" s="243"/>
      <c r="H109" s="171"/>
      <c r="I109" s="244" t="str">
        <f t="shared" si="6"/>
        <v/>
      </c>
      <c r="L109" s="232" t="str">
        <f t="shared" si="8"/>
        <v/>
      </c>
      <c r="N109" s="157"/>
      <c r="O109" s="157"/>
      <c r="P109" s="246" t="str">
        <f t="shared" si="7"/>
        <v/>
      </c>
      <c r="Q109" s="144"/>
      <c r="R109" s="144"/>
      <c r="S109" s="144"/>
      <c r="U109" s="249" t="str">
        <f t="shared" si="9"/>
        <v/>
      </c>
      <c r="V109" t="str">
        <f t="shared" si="10"/>
        <v/>
      </c>
    </row>
    <row r="110" spans="1:22">
      <c r="A110" s="110"/>
      <c r="B110" s="69"/>
      <c r="C110" s="120"/>
      <c r="D110" s="200"/>
      <c r="E110" s="255"/>
      <c r="F110" s="242"/>
      <c r="G110" s="243"/>
      <c r="H110" s="171"/>
      <c r="I110" s="244" t="str">
        <f t="shared" si="6"/>
        <v/>
      </c>
      <c r="L110" s="232" t="str">
        <f t="shared" si="8"/>
        <v/>
      </c>
      <c r="N110" s="157"/>
      <c r="O110" s="157"/>
      <c r="P110" s="246" t="str">
        <f t="shared" si="7"/>
        <v/>
      </c>
      <c r="Q110" s="144"/>
      <c r="R110" s="144"/>
      <c r="S110" s="144"/>
      <c r="U110" s="249" t="str">
        <f t="shared" si="9"/>
        <v/>
      </c>
      <c r="V110" t="str">
        <f t="shared" si="10"/>
        <v/>
      </c>
    </row>
    <row r="111" spans="1:22">
      <c r="A111" s="110"/>
      <c r="B111" s="69"/>
      <c r="C111" s="120"/>
      <c r="D111" s="200"/>
      <c r="E111" s="255"/>
      <c r="F111" s="242"/>
      <c r="G111" s="243"/>
      <c r="H111" s="171"/>
      <c r="I111" s="244" t="str">
        <f t="shared" si="6"/>
        <v/>
      </c>
      <c r="L111" s="232" t="str">
        <f t="shared" si="8"/>
        <v/>
      </c>
      <c r="N111" s="157"/>
      <c r="O111" s="157"/>
      <c r="P111" s="246" t="str">
        <f t="shared" si="7"/>
        <v/>
      </c>
      <c r="Q111" s="144"/>
      <c r="R111" s="144"/>
      <c r="S111" s="144"/>
      <c r="U111" s="249" t="str">
        <f t="shared" si="9"/>
        <v/>
      </c>
      <c r="V111" t="str">
        <f t="shared" si="10"/>
        <v/>
      </c>
    </row>
    <row r="112" spans="1:22">
      <c r="A112" s="110"/>
      <c r="B112" s="69"/>
      <c r="C112" s="120"/>
      <c r="D112" s="200"/>
      <c r="E112" s="255"/>
      <c r="F112" s="242"/>
      <c r="G112" s="243"/>
      <c r="H112" s="171"/>
      <c r="I112" s="244" t="str">
        <f t="shared" si="6"/>
        <v/>
      </c>
      <c r="L112" s="232" t="str">
        <f t="shared" si="8"/>
        <v/>
      </c>
      <c r="N112" s="157"/>
      <c r="O112" s="157"/>
      <c r="P112" s="246" t="str">
        <f t="shared" si="7"/>
        <v/>
      </c>
      <c r="Q112" s="144"/>
      <c r="R112" s="144"/>
      <c r="S112" s="144"/>
      <c r="U112" s="249" t="str">
        <f t="shared" si="9"/>
        <v/>
      </c>
      <c r="V112" t="str">
        <f t="shared" si="10"/>
        <v/>
      </c>
    </row>
    <row r="113" spans="1:22">
      <c r="A113" s="110"/>
      <c r="B113" s="69"/>
      <c r="C113" s="120"/>
      <c r="D113" s="200"/>
      <c r="E113" s="255"/>
      <c r="F113" s="242"/>
      <c r="G113" s="243"/>
      <c r="H113" s="171"/>
      <c r="I113" s="244" t="str">
        <f t="shared" si="6"/>
        <v/>
      </c>
      <c r="L113" s="232" t="str">
        <f t="shared" si="8"/>
        <v/>
      </c>
      <c r="N113" s="157"/>
      <c r="O113" s="157"/>
      <c r="P113" s="246" t="str">
        <f t="shared" si="7"/>
        <v/>
      </c>
      <c r="Q113" s="144"/>
      <c r="R113" s="144"/>
      <c r="S113" s="144"/>
      <c r="U113" s="249" t="str">
        <f t="shared" si="9"/>
        <v/>
      </c>
      <c r="V113" t="str">
        <f t="shared" si="10"/>
        <v/>
      </c>
    </row>
    <row r="114" spans="1:22">
      <c r="A114" s="110"/>
      <c r="B114" s="69"/>
      <c r="C114" s="121"/>
      <c r="D114" s="200"/>
      <c r="E114" s="255"/>
      <c r="F114" s="242"/>
      <c r="G114" s="243"/>
      <c r="H114" s="171"/>
      <c r="I114" s="244" t="str">
        <f t="shared" si="6"/>
        <v/>
      </c>
      <c r="L114" s="232" t="str">
        <f t="shared" si="8"/>
        <v/>
      </c>
      <c r="N114" s="157"/>
      <c r="O114" s="157"/>
      <c r="P114" s="246" t="str">
        <f t="shared" si="7"/>
        <v/>
      </c>
      <c r="Q114" s="144"/>
      <c r="R114" s="144"/>
      <c r="S114" s="144"/>
      <c r="U114" s="249" t="str">
        <f t="shared" si="9"/>
        <v/>
      </c>
      <c r="V114" t="str">
        <f t="shared" si="10"/>
        <v/>
      </c>
    </row>
    <row r="115" spans="1:22">
      <c r="A115" s="110"/>
      <c r="B115" s="69"/>
      <c r="C115" s="121"/>
      <c r="D115" s="200"/>
      <c r="E115" s="255"/>
      <c r="F115" s="242"/>
      <c r="G115" s="243"/>
      <c r="H115" s="171"/>
      <c r="I115" s="244" t="str">
        <f t="shared" si="6"/>
        <v/>
      </c>
      <c r="L115" s="232" t="str">
        <f t="shared" si="8"/>
        <v/>
      </c>
      <c r="N115" s="157"/>
      <c r="O115" s="157"/>
      <c r="P115" s="246" t="str">
        <f t="shared" si="7"/>
        <v/>
      </c>
      <c r="Q115" s="144"/>
      <c r="R115" s="144"/>
      <c r="S115" s="144"/>
      <c r="U115" s="249" t="str">
        <f t="shared" si="9"/>
        <v/>
      </c>
      <c r="V115" t="str">
        <f t="shared" si="10"/>
        <v/>
      </c>
    </row>
    <row r="116" spans="1:22">
      <c r="A116" s="110"/>
      <c r="B116" s="69"/>
      <c r="C116" s="121"/>
      <c r="D116" s="200"/>
      <c r="E116" s="255"/>
      <c r="F116" s="242"/>
      <c r="G116" s="243"/>
      <c r="H116" s="171"/>
      <c r="I116" s="244" t="str">
        <f t="shared" si="6"/>
        <v/>
      </c>
      <c r="L116" s="232" t="str">
        <f t="shared" si="8"/>
        <v/>
      </c>
      <c r="N116" s="157"/>
      <c r="O116" s="157"/>
      <c r="P116" s="246" t="str">
        <f t="shared" si="7"/>
        <v/>
      </c>
      <c r="Q116" s="144"/>
      <c r="R116" s="144"/>
      <c r="S116" s="144"/>
      <c r="U116" s="249" t="str">
        <f t="shared" si="9"/>
        <v/>
      </c>
      <c r="V116" t="str">
        <f t="shared" si="10"/>
        <v/>
      </c>
    </row>
    <row r="117" spans="1:22">
      <c r="A117" s="110"/>
      <c r="B117" s="69"/>
      <c r="C117" s="121"/>
      <c r="D117" s="200"/>
      <c r="E117" s="255"/>
      <c r="F117" s="242"/>
      <c r="G117" s="243"/>
      <c r="H117" s="171"/>
      <c r="I117" s="244" t="str">
        <f t="shared" si="6"/>
        <v/>
      </c>
      <c r="L117" s="232" t="str">
        <f t="shared" si="8"/>
        <v/>
      </c>
      <c r="N117" s="157"/>
      <c r="O117" s="157"/>
      <c r="P117" s="246" t="str">
        <f t="shared" si="7"/>
        <v/>
      </c>
      <c r="Q117" s="144"/>
      <c r="R117" s="144"/>
      <c r="S117" s="144"/>
      <c r="U117" s="249" t="str">
        <f t="shared" si="9"/>
        <v/>
      </c>
      <c r="V117" t="str">
        <f t="shared" si="10"/>
        <v/>
      </c>
    </row>
    <row r="118" spans="1:22">
      <c r="A118" s="110"/>
      <c r="B118" s="69"/>
      <c r="C118" s="120"/>
      <c r="D118" s="200"/>
      <c r="E118" s="255"/>
      <c r="F118" s="242"/>
      <c r="G118" s="243"/>
      <c r="H118" s="171"/>
      <c r="I118" s="244" t="str">
        <f t="shared" si="6"/>
        <v/>
      </c>
      <c r="L118" s="232" t="str">
        <f t="shared" si="8"/>
        <v/>
      </c>
      <c r="N118" s="157"/>
      <c r="O118" s="157"/>
      <c r="P118" s="246" t="str">
        <f t="shared" si="7"/>
        <v/>
      </c>
      <c r="Q118" s="144"/>
      <c r="R118" s="144"/>
      <c r="S118" s="144"/>
      <c r="U118" s="249" t="str">
        <f t="shared" si="9"/>
        <v/>
      </c>
      <c r="V118" t="str">
        <f t="shared" si="10"/>
        <v/>
      </c>
    </row>
    <row r="119" spans="1:22">
      <c r="A119" s="110"/>
      <c r="B119" s="69"/>
      <c r="C119" s="120"/>
      <c r="D119" s="200"/>
      <c r="E119" s="255"/>
      <c r="F119" s="242"/>
      <c r="G119" s="243"/>
      <c r="H119" s="171"/>
      <c r="I119" s="244" t="str">
        <f t="shared" si="6"/>
        <v/>
      </c>
      <c r="L119" s="232" t="str">
        <f t="shared" si="8"/>
        <v/>
      </c>
      <c r="N119" s="157"/>
      <c r="O119" s="157"/>
      <c r="P119" s="246" t="str">
        <f t="shared" si="7"/>
        <v/>
      </c>
      <c r="Q119" s="144"/>
      <c r="R119" s="144"/>
      <c r="S119" s="144"/>
      <c r="U119" s="249" t="str">
        <f t="shared" si="9"/>
        <v/>
      </c>
      <c r="V119" t="str">
        <f t="shared" si="10"/>
        <v/>
      </c>
    </row>
    <row r="120" spans="1:22">
      <c r="A120" s="110"/>
      <c r="B120" s="69"/>
      <c r="C120" s="121"/>
      <c r="D120" s="200"/>
      <c r="E120" s="255"/>
      <c r="F120" s="242"/>
      <c r="G120" s="243"/>
      <c r="H120" s="171"/>
      <c r="I120" s="244" t="str">
        <f t="shared" si="6"/>
        <v/>
      </c>
      <c r="L120" s="232" t="str">
        <f t="shared" si="8"/>
        <v/>
      </c>
      <c r="N120" s="157"/>
      <c r="O120" s="157"/>
      <c r="P120" s="246" t="str">
        <f t="shared" si="7"/>
        <v/>
      </c>
      <c r="Q120" s="144"/>
      <c r="R120" s="144"/>
      <c r="S120" s="144"/>
      <c r="U120" s="249" t="str">
        <f t="shared" si="9"/>
        <v/>
      </c>
      <c r="V120" t="str">
        <f t="shared" si="10"/>
        <v/>
      </c>
    </row>
    <row r="121" spans="1:22">
      <c r="A121" s="110"/>
      <c r="B121" s="69"/>
      <c r="C121" s="121"/>
      <c r="D121" s="200"/>
      <c r="E121" s="255"/>
      <c r="F121" s="242"/>
      <c r="G121" s="243"/>
      <c r="H121" s="171"/>
      <c r="I121" s="244" t="str">
        <f t="shared" si="6"/>
        <v/>
      </c>
      <c r="L121" s="232" t="str">
        <f t="shared" si="8"/>
        <v/>
      </c>
      <c r="N121" s="157"/>
      <c r="O121" s="157"/>
      <c r="P121" s="246" t="str">
        <f t="shared" si="7"/>
        <v/>
      </c>
      <c r="Q121" s="144"/>
      <c r="R121" s="144"/>
      <c r="S121" s="144"/>
      <c r="U121" s="249" t="str">
        <f t="shared" si="9"/>
        <v/>
      </c>
      <c r="V121" t="str">
        <f t="shared" si="10"/>
        <v/>
      </c>
    </row>
    <row r="122" spans="1:22">
      <c r="A122" s="110"/>
      <c r="B122" s="69"/>
      <c r="C122" s="121"/>
      <c r="D122" s="200"/>
      <c r="E122" s="255"/>
      <c r="F122" s="242"/>
      <c r="G122" s="243"/>
      <c r="H122" s="171"/>
      <c r="I122" s="244" t="str">
        <f t="shared" si="6"/>
        <v/>
      </c>
      <c r="L122" s="232" t="str">
        <f t="shared" si="8"/>
        <v/>
      </c>
      <c r="N122" s="157"/>
      <c r="O122" s="157"/>
      <c r="P122" s="246" t="str">
        <f t="shared" si="7"/>
        <v/>
      </c>
      <c r="Q122" s="144"/>
      <c r="R122" s="144"/>
      <c r="S122" s="144"/>
      <c r="U122" s="249" t="str">
        <f t="shared" si="9"/>
        <v/>
      </c>
      <c r="V122" t="str">
        <f t="shared" si="10"/>
        <v/>
      </c>
    </row>
    <row r="123" spans="1:22">
      <c r="A123" s="110"/>
      <c r="B123" s="69"/>
      <c r="C123" s="121"/>
      <c r="D123" s="200"/>
      <c r="E123" s="255"/>
      <c r="F123" s="242"/>
      <c r="G123" s="243"/>
      <c r="H123" s="171"/>
      <c r="I123" s="244" t="str">
        <f t="shared" si="6"/>
        <v/>
      </c>
      <c r="L123" s="232" t="str">
        <f t="shared" si="8"/>
        <v/>
      </c>
      <c r="N123" s="157"/>
      <c r="O123" s="157"/>
      <c r="P123" s="246" t="str">
        <f t="shared" si="7"/>
        <v/>
      </c>
      <c r="Q123" s="144"/>
      <c r="R123" s="144"/>
      <c r="S123" s="144"/>
      <c r="U123" s="249" t="str">
        <f t="shared" si="9"/>
        <v/>
      </c>
      <c r="V123" t="str">
        <f t="shared" si="10"/>
        <v/>
      </c>
    </row>
    <row r="124" spans="1:22">
      <c r="A124" s="110"/>
      <c r="B124" s="69"/>
      <c r="C124" s="121"/>
      <c r="D124" s="200"/>
      <c r="E124" s="255"/>
      <c r="F124" s="242"/>
      <c r="G124" s="243"/>
      <c r="H124" s="171"/>
      <c r="I124" s="244" t="str">
        <f t="shared" si="6"/>
        <v/>
      </c>
      <c r="L124" s="232" t="str">
        <f t="shared" si="8"/>
        <v/>
      </c>
      <c r="N124" s="157"/>
      <c r="O124" s="157"/>
      <c r="P124" s="246" t="str">
        <f t="shared" si="7"/>
        <v/>
      </c>
      <c r="Q124" s="144"/>
      <c r="R124" s="144"/>
      <c r="S124" s="144"/>
      <c r="U124" s="249" t="str">
        <f t="shared" si="9"/>
        <v/>
      </c>
      <c r="V124" t="str">
        <f t="shared" si="10"/>
        <v/>
      </c>
    </row>
    <row r="125" spans="1:22">
      <c r="A125" s="110"/>
      <c r="B125" s="69"/>
      <c r="C125" s="121"/>
      <c r="D125" s="200"/>
      <c r="E125" s="255"/>
      <c r="F125" s="242"/>
      <c r="G125" s="243"/>
      <c r="H125" s="171"/>
      <c r="I125" s="244" t="str">
        <f t="shared" si="6"/>
        <v/>
      </c>
      <c r="L125" s="232" t="str">
        <f t="shared" si="8"/>
        <v/>
      </c>
      <c r="N125" s="157"/>
      <c r="O125" s="157"/>
      <c r="P125" s="246" t="str">
        <f t="shared" si="7"/>
        <v/>
      </c>
      <c r="Q125" s="144"/>
      <c r="R125" s="144"/>
      <c r="S125" s="144"/>
      <c r="U125" s="249" t="str">
        <f t="shared" si="9"/>
        <v/>
      </c>
      <c r="V125" t="str">
        <f t="shared" si="10"/>
        <v/>
      </c>
    </row>
    <row r="126" spans="1:22">
      <c r="A126" s="110"/>
      <c r="B126" s="69"/>
      <c r="C126" s="121"/>
      <c r="D126" s="200"/>
      <c r="E126" s="255"/>
      <c r="F126" s="242"/>
      <c r="G126" s="243"/>
      <c r="H126" s="171"/>
      <c r="I126" s="244" t="str">
        <f t="shared" si="6"/>
        <v/>
      </c>
      <c r="L126" s="232" t="str">
        <f t="shared" si="8"/>
        <v/>
      </c>
      <c r="N126" s="157"/>
      <c r="O126" s="157"/>
      <c r="P126" s="246" t="str">
        <f t="shared" si="7"/>
        <v/>
      </c>
      <c r="Q126" s="144"/>
      <c r="R126" s="144"/>
      <c r="S126" s="144"/>
      <c r="U126" s="249" t="str">
        <f t="shared" si="9"/>
        <v/>
      </c>
      <c r="V126" t="str">
        <f t="shared" si="10"/>
        <v/>
      </c>
    </row>
    <row r="127" spans="1:22">
      <c r="A127" s="110"/>
      <c r="B127" s="69"/>
      <c r="C127" s="121"/>
      <c r="D127" s="200"/>
      <c r="E127" s="255"/>
      <c r="F127" s="242"/>
      <c r="G127" s="243"/>
      <c r="H127" s="171"/>
      <c r="I127" s="244" t="str">
        <f t="shared" si="6"/>
        <v/>
      </c>
      <c r="L127" s="232" t="str">
        <f t="shared" si="8"/>
        <v/>
      </c>
      <c r="N127" s="157"/>
      <c r="O127" s="157"/>
      <c r="P127" s="246" t="str">
        <f t="shared" si="7"/>
        <v/>
      </c>
      <c r="Q127" s="144"/>
      <c r="R127" s="144"/>
      <c r="S127" s="144"/>
      <c r="U127" s="249" t="str">
        <f t="shared" si="9"/>
        <v/>
      </c>
      <c r="V127" t="str">
        <f t="shared" si="10"/>
        <v/>
      </c>
    </row>
    <row r="128" spans="1:22">
      <c r="A128" s="110"/>
      <c r="B128" s="69"/>
      <c r="C128" s="121"/>
      <c r="D128" s="200"/>
      <c r="E128" s="255"/>
      <c r="F128" s="242"/>
      <c r="G128" s="243"/>
      <c r="H128" s="171"/>
      <c r="I128" s="244" t="str">
        <f t="shared" si="6"/>
        <v/>
      </c>
      <c r="L128" s="232" t="str">
        <f t="shared" si="8"/>
        <v/>
      </c>
      <c r="N128" s="157"/>
      <c r="O128" s="157"/>
      <c r="P128" s="246" t="str">
        <f t="shared" si="7"/>
        <v/>
      </c>
      <c r="Q128" s="144"/>
      <c r="R128" s="144"/>
      <c r="S128" s="144"/>
      <c r="U128" s="249" t="str">
        <f t="shared" si="9"/>
        <v/>
      </c>
      <c r="V128" t="str">
        <f t="shared" si="10"/>
        <v/>
      </c>
    </row>
    <row r="129" spans="1:22">
      <c r="A129" s="110"/>
      <c r="B129" s="69"/>
      <c r="C129" s="121"/>
      <c r="D129" s="200"/>
      <c r="E129" s="255"/>
      <c r="F129" s="242"/>
      <c r="G129" s="243"/>
      <c r="H129" s="171"/>
      <c r="I129" s="244" t="str">
        <f t="shared" si="6"/>
        <v/>
      </c>
      <c r="L129" s="232" t="str">
        <f t="shared" si="8"/>
        <v/>
      </c>
      <c r="N129" s="157"/>
      <c r="O129" s="157"/>
      <c r="P129" s="246" t="str">
        <f t="shared" si="7"/>
        <v/>
      </c>
      <c r="Q129" s="144"/>
      <c r="R129" s="144"/>
      <c r="S129" s="144"/>
      <c r="U129" s="249" t="str">
        <f t="shared" si="9"/>
        <v/>
      </c>
      <c r="V129" t="str">
        <f t="shared" si="10"/>
        <v/>
      </c>
    </row>
    <row r="130" spans="1:22">
      <c r="A130" s="110"/>
      <c r="B130" s="69"/>
      <c r="C130" s="120"/>
      <c r="D130" s="200"/>
      <c r="E130" s="255"/>
      <c r="F130" s="242"/>
      <c r="G130" s="243"/>
      <c r="H130" s="171"/>
      <c r="I130" s="244" t="str">
        <f t="shared" ref="I130:I193" si="11">IF(C130="","",(2/S130)*(POWER((S130/6)*(E130-S130/6)+1,3)-1))</f>
        <v/>
      </c>
      <c r="L130" s="232" t="str">
        <f t="shared" si="8"/>
        <v/>
      </c>
      <c r="N130" s="157"/>
      <c r="O130" s="157"/>
      <c r="P130" s="246" t="str">
        <f t="shared" ref="P130:P193" si="12">IF(C130="","",POWER(C130-Q130,3)/R130)</f>
        <v/>
      </c>
      <c r="Q130" s="144"/>
      <c r="R130" s="144"/>
      <c r="S130" s="144"/>
      <c r="U130" s="249" t="str">
        <f t="shared" si="9"/>
        <v/>
      </c>
      <c r="V130" t="str">
        <f t="shared" si="10"/>
        <v/>
      </c>
    </row>
    <row r="131" spans="1:22">
      <c r="A131" s="110"/>
      <c r="B131" s="69"/>
      <c r="C131" s="120"/>
      <c r="D131" s="200"/>
      <c r="E131" s="255"/>
      <c r="F131" s="242"/>
      <c r="G131" s="243"/>
      <c r="H131" s="171"/>
      <c r="I131" s="244" t="str">
        <f t="shared" si="11"/>
        <v/>
      </c>
      <c r="L131" s="232" t="str">
        <f t="shared" ref="L131:L194" si="13">IF(C131="","",GAMMADIST(C131,AB$19,1/AB$18,TRUE))</f>
        <v/>
      </c>
      <c r="N131" s="157"/>
      <c r="O131" s="157"/>
      <c r="P131" s="246" t="str">
        <f t="shared" si="12"/>
        <v/>
      </c>
      <c r="Q131" s="144"/>
      <c r="R131" s="144"/>
      <c r="S131" s="144"/>
      <c r="U131" s="249" t="str">
        <f t="shared" ref="U131:U194" si="14">IF(C131="","", POWER(AB$6,AB$7) * POWER((C131-AB$8),AB$7-1) * EXP(-AB$6*(C131-AB$8) )/ _xlfn.GAMMA(AB$7))</f>
        <v/>
      </c>
      <c r="V131" t="str">
        <f t="shared" ref="V131:V194" si="15">IF(C131="","",LN(C131))</f>
        <v/>
      </c>
    </row>
    <row r="132" spans="1:22">
      <c r="A132" s="110"/>
      <c r="B132" s="69"/>
      <c r="C132" s="121"/>
      <c r="D132" s="200"/>
      <c r="E132" s="255"/>
      <c r="F132" s="242"/>
      <c r="G132" s="243"/>
      <c r="H132" s="171"/>
      <c r="I132" s="244" t="str">
        <f t="shared" si="11"/>
        <v/>
      </c>
      <c r="L132" s="232" t="str">
        <f t="shared" si="13"/>
        <v/>
      </c>
      <c r="N132" s="157"/>
      <c r="O132" s="157"/>
      <c r="P132" s="246" t="str">
        <f t="shared" si="12"/>
        <v/>
      </c>
      <c r="Q132" s="144"/>
      <c r="R132" s="144"/>
      <c r="S132" s="144"/>
      <c r="U132" s="249" t="str">
        <f t="shared" si="14"/>
        <v/>
      </c>
      <c r="V132" t="str">
        <f t="shared" si="15"/>
        <v/>
      </c>
    </row>
    <row r="133" spans="1:22">
      <c r="A133" s="110"/>
      <c r="B133" s="69"/>
      <c r="C133" s="121"/>
      <c r="D133" s="200"/>
      <c r="E133" s="255"/>
      <c r="F133" s="242"/>
      <c r="G133" s="243"/>
      <c r="H133" s="171"/>
      <c r="I133" s="244" t="str">
        <f t="shared" si="11"/>
        <v/>
      </c>
      <c r="L133" s="232" t="str">
        <f t="shared" si="13"/>
        <v/>
      </c>
      <c r="N133" s="157"/>
      <c r="O133" s="157"/>
      <c r="P133" s="246" t="str">
        <f t="shared" si="12"/>
        <v/>
      </c>
      <c r="Q133" s="144"/>
      <c r="R133" s="144"/>
      <c r="S133" s="144"/>
      <c r="U133" s="249" t="str">
        <f t="shared" si="14"/>
        <v/>
      </c>
      <c r="V133" t="str">
        <f t="shared" si="15"/>
        <v/>
      </c>
    </row>
    <row r="134" spans="1:22">
      <c r="A134" s="110"/>
      <c r="B134" s="69"/>
      <c r="C134" s="121"/>
      <c r="D134" s="200"/>
      <c r="E134" s="255"/>
      <c r="F134" s="242"/>
      <c r="G134" s="243"/>
      <c r="H134" s="171"/>
      <c r="I134" s="244" t="str">
        <f t="shared" si="11"/>
        <v/>
      </c>
      <c r="L134" s="232" t="str">
        <f t="shared" si="13"/>
        <v/>
      </c>
      <c r="N134" s="157"/>
      <c r="O134" s="157"/>
      <c r="P134" s="246" t="str">
        <f t="shared" si="12"/>
        <v/>
      </c>
      <c r="Q134" s="144"/>
      <c r="R134" s="144"/>
      <c r="S134" s="144"/>
      <c r="U134" s="249" t="str">
        <f t="shared" si="14"/>
        <v/>
      </c>
      <c r="V134" t="str">
        <f t="shared" si="15"/>
        <v/>
      </c>
    </row>
    <row r="135" spans="1:22">
      <c r="A135" s="110"/>
      <c r="B135" s="69"/>
      <c r="C135" s="121"/>
      <c r="D135" s="200"/>
      <c r="E135" s="255"/>
      <c r="F135" s="242"/>
      <c r="G135" s="243"/>
      <c r="H135" s="171"/>
      <c r="I135" s="244" t="str">
        <f t="shared" si="11"/>
        <v/>
      </c>
      <c r="L135" s="232" t="str">
        <f t="shared" si="13"/>
        <v/>
      </c>
      <c r="N135" s="157"/>
      <c r="O135" s="157"/>
      <c r="P135" s="246" t="str">
        <f t="shared" si="12"/>
        <v/>
      </c>
      <c r="Q135" s="144"/>
      <c r="R135" s="144"/>
      <c r="S135" s="144"/>
      <c r="U135" s="249" t="str">
        <f t="shared" si="14"/>
        <v/>
      </c>
      <c r="V135" t="str">
        <f t="shared" si="15"/>
        <v/>
      </c>
    </row>
    <row r="136" spans="1:22">
      <c r="A136" s="110"/>
      <c r="B136" s="69"/>
      <c r="C136" s="121"/>
      <c r="D136" s="200"/>
      <c r="E136" s="255"/>
      <c r="F136" s="242"/>
      <c r="G136" s="243"/>
      <c r="H136" s="171"/>
      <c r="I136" s="244" t="str">
        <f t="shared" si="11"/>
        <v/>
      </c>
      <c r="L136" s="232" t="str">
        <f t="shared" si="13"/>
        <v/>
      </c>
      <c r="N136" s="157"/>
      <c r="O136" s="157"/>
      <c r="P136" s="246" t="str">
        <f t="shared" si="12"/>
        <v/>
      </c>
      <c r="Q136" s="144"/>
      <c r="R136" s="144"/>
      <c r="S136" s="144"/>
      <c r="U136" s="249" t="str">
        <f t="shared" si="14"/>
        <v/>
      </c>
      <c r="V136" t="str">
        <f t="shared" si="15"/>
        <v/>
      </c>
    </row>
    <row r="137" spans="1:22">
      <c r="A137" s="110"/>
      <c r="B137" s="69"/>
      <c r="C137" s="121"/>
      <c r="D137" s="200"/>
      <c r="E137" s="255"/>
      <c r="F137" s="242"/>
      <c r="G137" s="243"/>
      <c r="H137" s="171"/>
      <c r="I137" s="244" t="str">
        <f t="shared" si="11"/>
        <v/>
      </c>
      <c r="L137" s="232" t="str">
        <f t="shared" si="13"/>
        <v/>
      </c>
      <c r="N137" s="157"/>
      <c r="O137" s="157"/>
      <c r="P137" s="246" t="str">
        <f t="shared" si="12"/>
        <v/>
      </c>
      <c r="Q137" s="144"/>
      <c r="R137" s="144"/>
      <c r="S137" s="144"/>
      <c r="U137" s="249" t="str">
        <f t="shared" si="14"/>
        <v/>
      </c>
      <c r="V137" t="str">
        <f t="shared" si="15"/>
        <v/>
      </c>
    </row>
    <row r="138" spans="1:22">
      <c r="A138" s="110"/>
      <c r="B138" s="69"/>
      <c r="C138" s="121"/>
      <c r="D138" s="200"/>
      <c r="E138" s="255"/>
      <c r="F138" s="242"/>
      <c r="G138" s="243"/>
      <c r="H138" s="171"/>
      <c r="I138" s="244" t="str">
        <f t="shared" si="11"/>
        <v/>
      </c>
      <c r="L138" s="232" t="str">
        <f t="shared" si="13"/>
        <v/>
      </c>
      <c r="N138" s="157"/>
      <c r="O138" s="157"/>
      <c r="P138" s="246" t="str">
        <f t="shared" si="12"/>
        <v/>
      </c>
      <c r="Q138" s="144"/>
      <c r="R138" s="144"/>
      <c r="S138" s="144"/>
      <c r="U138" s="249" t="str">
        <f t="shared" si="14"/>
        <v/>
      </c>
      <c r="V138" t="str">
        <f t="shared" si="15"/>
        <v/>
      </c>
    </row>
    <row r="139" spans="1:22">
      <c r="A139" s="110"/>
      <c r="B139" s="69"/>
      <c r="C139" s="121"/>
      <c r="D139" s="200"/>
      <c r="E139" s="255"/>
      <c r="F139" s="242"/>
      <c r="G139" s="243"/>
      <c r="H139" s="171"/>
      <c r="I139" s="244" t="str">
        <f t="shared" si="11"/>
        <v/>
      </c>
      <c r="L139" s="232" t="str">
        <f t="shared" si="13"/>
        <v/>
      </c>
      <c r="N139" s="157"/>
      <c r="O139" s="157"/>
      <c r="P139" s="246" t="str">
        <f t="shared" si="12"/>
        <v/>
      </c>
      <c r="Q139" s="144"/>
      <c r="R139" s="144"/>
      <c r="S139" s="144"/>
      <c r="U139" s="249" t="str">
        <f t="shared" si="14"/>
        <v/>
      </c>
      <c r="V139" t="str">
        <f t="shared" si="15"/>
        <v/>
      </c>
    </row>
    <row r="140" spans="1:22">
      <c r="A140" s="110"/>
      <c r="B140" s="69"/>
      <c r="C140" s="120"/>
      <c r="D140" s="200"/>
      <c r="E140" s="255"/>
      <c r="F140" s="242"/>
      <c r="G140" s="243"/>
      <c r="H140" s="171"/>
      <c r="I140" s="244" t="str">
        <f t="shared" si="11"/>
        <v/>
      </c>
      <c r="L140" s="232" t="str">
        <f t="shared" si="13"/>
        <v/>
      </c>
      <c r="N140" s="157"/>
      <c r="O140" s="157"/>
      <c r="P140" s="246" t="str">
        <f t="shared" si="12"/>
        <v/>
      </c>
      <c r="Q140" s="144"/>
      <c r="R140" s="144"/>
      <c r="S140" s="144"/>
      <c r="U140" s="249" t="str">
        <f t="shared" si="14"/>
        <v/>
      </c>
      <c r="V140" t="str">
        <f t="shared" si="15"/>
        <v/>
      </c>
    </row>
    <row r="141" spans="1:22">
      <c r="A141" s="110"/>
      <c r="B141" s="69"/>
      <c r="C141" s="120"/>
      <c r="D141" s="200"/>
      <c r="E141" s="255"/>
      <c r="F141" s="242"/>
      <c r="G141" s="243"/>
      <c r="H141" s="171"/>
      <c r="I141" s="244" t="str">
        <f t="shared" si="11"/>
        <v/>
      </c>
      <c r="L141" s="232" t="str">
        <f t="shared" si="13"/>
        <v/>
      </c>
      <c r="N141" s="157"/>
      <c r="O141" s="157"/>
      <c r="P141" s="246" t="str">
        <f t="shared" si="12"/>
        <v/>
      </c>
      <c r="Q141" s="144"/>
      <c r="R141" s="144"/>
      <c r="S141" s="144"/>
      <c r="U141" s="249" t="str">
        <f t="shared" si="14"/>
        <v/>
      </c>
      <c r="V141" t="str">
        <f t="shared" si="15"/>
        <v/>
      </c>
    </row>
    <row r="142" spans="1:22">
      <c r="A142" s="110"/>
      <c r="B142" s="69"/>
      <c r="C142" s="121"/>
      <c r="D142" s="200"/>
      <c r="E142" s="255"/>
      <c r="F142" s="242"/>
      <c r="G142" s="243"/>
      <c r="H142" s="171"/>
      <c r="I142" s="244" t="str">
        <f t="shared" si="11"/>
        <v/>
      </c>
      <c r="L142" s="232" t="str">
        <f t="shared" si="13"/>
        <v/>
      </c>
      <c r="N142" s="157"/>
      <c r="O142" s="157"/>
      <c r="P142" s="246" t="str">
        <f t="shared" si="12"/>
        <v/>
      </c>
      <c r="Q142" s="144"/>
      <c r="R142" s="144"/>
      <c r="S142" s="144"/>
      <c r="U142" s="249" t="str">
        <f t="shared" si="14"/>
        <v/>
      </c>
      <c r="V142" t="str">
        <f t="shared" si="15"/>
        <v/>
      </c>
    </row>
    <row r="143" spans="1:22">
      <c r="A143" s="110"/>
      <c r="B143" s="69"/>
      <c r="C143" s="121"/>
      <c r="D143" s="200"/>
      <c r="E143" s="255"/>
      <c r="F143" s="242"/>
      <c r="G143" s="243"/>
      <c r="H143" s="171"/>
      <c r="I143" s="244" t="str">
        <f t="shared" si="11"/>
        <v/>
      </c>
      <c r="L143" s="232" t="str">
        <f t="shared" si="13"/>
        <v/>
      </c>
      <c r="N143" s="157"/>
      <c r="O143" s="157"/>
      <c r="P143" s="246" t="str">
        <f t="shared" si="12"/>
        <v/>
      </c>
      <c r="Q143" s="144"/>
      <c r="R143" s="144"/>
      <c r="S143" s="144"/>
      <c r="U143" s="249" t="str">
        <f t="shared" si="14"/>
        <v/>
      </c>
      <c r="V143" t="str">
        <f t="shared" si="15"/>
        <v/>
      </c>
    </row>
    <row r="144" spans="1:22">
      <c r="A144" s="110"/>
      <c r="B144" s="69"/>
      <c r="C144" s="120"/>
      <c r="D144" s="200"/>
      <c r="E144" s="255"/>
      <c r="F144" s="242"/>
      <c r="G144" s="243"/>
      <c r="H144" s="171"/>
      <c r="I144" s="244" t="str">
        <f t="shared" si="11"/>
        <v/>
      </c>
      <c r="L144" s="232" t="str">
        <f t="shared" si="13"/>
        <v/>
      </c>
      <c r="N144" s="157"/>
      <c r="O144" s="157"/>
      <c r="P144" s="246" t="str">
        <f t="shared" si="12"/>
        <v/>
      </c>
      <c r="Q144" s="144"/>
      <c r="R144" s="144"/>
      <c r="S144" s="144"/>
      <c r="U144" s="249" t="str">
        <f t="shared" si="14"/>
        <v/>
      </c>
      <c r="V144" t="str">
        <f t="shared" si="15"/>
        <v/>
      </c>
    </row>
    <row r="145" spans="1:22">
      <c r="A145" s="110"/>
      <c r="B145" s="69"/>
      <c r="C145" s="120"/>
      <c r="D145" s="200"/>
      <c r="E145" s="255"/>
      <c r="F145" s="242"/>
      <c r="G145" s="243"/>
      <c r="H145" s="171"/>
      <c r="I145" s="244" t="str">
        <f t="shared" si="11"/>
        <v/>
      </c>
      <c r="L145" s="232" t="str">
        <f t="shared" si="13"/>
        <v/>
      </c>
      <c r="N145" s="157"/>
      <c r="O145" s="157"/>
      <c r="P145" s="246" t="str">
        <f t="shared" si="12"/>
        <v/>
      </c>
      <c r="Q145" s="144"/>
      <c r="R145" s="144"/>
      <c r="S145" s="144"/>
      <c r="U145" s="249" t="str">
        <f t="shared" si="14"/>
        <v/>
      </c>
      <c r="V145" t="str">
        <f t="shared" si="15"/>
        <v/>
      </c>
    </row>
    <row r="146" spans="1:22">
      <c r="A146" s="110"/>
      <c r="B146" s="69"/>
      <c r="C146" s="121"/>
      <c r="D146" s="200"/>
      <c r="E146" s="255"/>
      <c r="F146" s="242"/>
      <c r="G146" s="243"/>
      <c r="H146" s="171"/>
      <c r="I146" s="244" t="str">
        <f t="shared" si="11"/>
        <v/>
      </c>
      <c r="L146" s="232" t="str">
        <f t="shared" si="13"/>
        <v/>
      </c>
      <c r="N146" s="157"/>
      <c r="O146" s="157"/>
      <c r="P146" s="246" t="str">
        <f t="shared" si="12"/>
        <v/>
      </c>
      <c r="Q146" s="144"/>
      <c r="R146" s="144"/>
      <c r="S146" s="144"/>
      <c r="U146" s="249" t="str">
        <f t="shared" si="14"/>
        <v/>
      </c>
      <c r="V146" t="str">
        <f t="shared" si="15"/>
        <v/>
      </c>
    </row>
    <row r="147" spans="1:22">
      <c r="A147" s="110"/>
      <c r="B147" s="69"/>
      <c r="C147" s="121"/>
      <c r="D147" s="200"/>
      <c r="E147" s="255"/>
      <c r="F147" s="242"/>
      <c r="G147" s="243"/>
      <c r="H147" s="171"/>
      <c r="I147" s="244" t="str">
        <f t="shared" si="11"/>
        <v/>
      </c>
      <c r="L147" s="232" t="str">
        <f t="shared" si="13"/>
        <v/>
      </c>
      <c r="N147" s="157"/>
      <c r="O147" s="157"/>
      <c r="P147" s="246" t="str">
        <f t="shared" si="12"/>
        <v/>
      </c>
      <c r="Q147" s="144"/>
      <c r="R147" s="144"/>
      <c r="S147" s="144"/>
      <c r="U147" s="249" t="str">
        <f t="shared" si="14"/>
        <v/>
      </c>
      <c r="V147" t="str">
        <f t="shared" si="15"/>
        <v/>
      </c>
    </row>
    <row r="148" spans="1:22">
      <c r="A148" s="110"/>
      <c r="B148" s="69"/>
      <c r="C148" s="121"/>
      <c r="D148" s="200"/>
      <c r="E148" s="255"/>
      <c r="F148" s="242"/>
      <c r="G148" s="243"/>
      <c r="H148" s="171"/>
      <c r="I148" s="244" t="str">
        <f t="shared" si="11"/>
        <v/>
      </c>
      <c r="L148" s="232" t="str">
        <f t="shared" si="13"/>
        <v/>
      </c>
      <c r="N148" s="157"/>
      <c r="O148" s="157"/>
      <c r="P148" s="246" t="str">
        <f t="shared" si="12"/>
        <v/>
      </c>
      <c r="Q148" s="144"/>
      <c r="R148" s="144"/>
      <c r="S148" s="144"/>
      <c r="U148" s="249" t="str">
        <f t="shared" si="14"/>
        <v/>
      </c>
      <c r="V148" t="str">
        <f t="shared" si="15"/>
        <v/>
      </c>
    </row>
    <row r="149" spans="1:22">
      <c r="A149" s="110"/>
      <c r="B149" s="69"/>
      <c r="C149" s="121"/>
      <c r="D149" s="200"/>
      <c r="E149" s="255"/>
      <c r="F149" s="242"/>
      <c r="G149" s="243"/>
      <c r="H149" s="171"/>
      <c r="I149" s="244" t="str">
        <f t="shared" si="11"/>
        <v/>
      </c>
      <c r="L149" s="232" t="str">
        <f t="shared" si="13"/>
        <v/>
      </c>
      <c r="N149" s="157"/>
      <c r="O149" s="157"/>
      <c r="P149" s="246" t="str">
        <f t="shared" si="12"/>
        <v/>
      </c>
      <c r="Q149" s="144"/>
      <c r="R149" s="144"/>
      <c r="S149" s="144"/>
      <c r="U149" s="249" t="str">
        <f t="shared" si="14"/>
        <v/>
      </c>
      <c r="V149" t="str">
        <f t="shared" si="15"/>
        <v/>
      </c>
    </row>
    <row r="150" spans="1:22">
      <c r="A150" s="110"/>
      <c r="B150" s="69"/>
      <c r="C150" s="121"/>
      <c r="D150" s="200"/>
      <c r="E150" s="255"/>
      <c r="F150" s="242"/>
      <c r="G150" s="243"/>
      <c r="H150" s="171"/>
      <c r="I150" s="244" t="str">
        <f t="shared" si="11"/>
        <v/>
      </c>
      <c r="L150" s="232" t="str">
        <f t="shared" si="13"/>
        <v/>
      </c>
      <c r="N150" s="157"/>
      <c r="O150" s="157"/>
      <c r="P150" s="246" t="str">
        <f t="shared" si="12"/>
        <v/>
      </c>
      <c r="Q150" s="144"/>
      <c r="R150" s="144"/>
      <c r="S150" s="144"/>
      <c r="U150" s="249" t="str">
        <f t="shared" si="14"/>
        <v/>
      </c>
      <c r="V150" t="str">
        <f t="shared" si="15"/>
        <v/>
      </c>
    </row>
    <row r="151" spans="1:22">
      <c r="A151" s="110"/>
      <c r="B151" s="69"/>
      <c r="C151" s="121"/>
      <c r="D151" s="200"/>
      <c r="E151" s="255"/>
      <c r="F151" s="242"/>
      <c r="G151" s="243"/>
      <c r="H151" s="171"/>
      <c r="I151" s="244" t="str">
        <f t="shared" si="11"/>
        <v/>
      </c>
      <c r="L151" s="232" t="str">
        <f t="shared" si="13"/>
        <v/>
      </c>
      <c r="N151" s="157"/>
      <c r="O151" s="157"/>
      <c r="P151" s="246" t="str">
        <f t="shared" si="12"/>
        <v/>
      </c>
      <c r="Q151" s="144"/>
      <c r="R151" s="144"/>
      <c r="S151" s="144"/>
      <c r="U151" s="249" t="str">
        <f t="shared" si="14"/>
        <v/>
      </c>
      <c r="V151" t="str">
        <f t="shared" si="15"/>
        <v/>
      </c>
    </row>
    <row r="152" spans="1:22">
      <c r="A152" s="110"/>
      <c r="B152" s="69"/>
      <c r="C152" s="121"/>
      <c r="D152" s="200"/>
      <c r="E152" s="255"/>
      <c r="F152" s="242"/>
      <c r="G152" s="243"/>
      <c r="H152" s="171"/>
      <c r="I152" s="244" t="str">
        <f t="shared" si="11"/>
        <v/>
      </c>
      <c r="L152" s="232" t="str">
        <f t="shared" si="13"/>
        <v/>
      </c>
      <c r="N152" s="157"/>
      <c r="O152" s="157"/>
      <c r="P152" s="246" t="str">
        <f t="shared" si="12"/>
        <v/>
      </c>
      <c r="Q152" s="144"/>
      <c r="R152" s="144"/>
      <c r="S152" s="144"/>
      <c r="U152" s="249" t="str">
        <f t="shared" si="14"/>
        <v/>
      </c>
      <c r="V152" t="str">
        <f t="shared" si="15"/>
        <v/>
      </c>
    </row>
    <row r="153" spans="1:22">
      <c r="A153" s="110"/>
      <c r="B153" s="69"/>
      <c r="C153" s="121"/>
      <c r="D153" s="200"/>
      <c r="E153" s="255"/>
      <c r="F153" s="242"/>
      <c r="G153" s="243"/>
      <c r="H153" s="171"/>
      <c r="I153" s="244" t="str">
        <f t="shared" si="11"/>
        <v/>
      </c>
      <c r="L153" s="232" t="str">
        <f t="shared" si="13"/>
        <v/>
      </c>
      <c r="N153" s="157"/>
      <c r="O153" s="157"/>
      <c r="P153" s="246" t="str">
        <f t="shared" si="12"/>
        <v/>
      </c>
      <c r="Q153" s="144"/>
      <c r="R153" s="144"/>
      <c r="S153" s="144"/>
      <c r="U153" s="249" t="str">
        <f t="shared" si="14"/>
        <v/>
      </c>
      <c r="V153" t="str">
        <f t="shared" si="15"/>
        <v/>
      </c>
    </row>
    <row r="154" spans="1:22">
      <c r="A154" s="110"/>
      <c r="B154" s="69"/>
      <c r="C154" s="121"/>
      <c r="D154" s="200"/>
      <c r="E154" s="255"/>
      <c r="F154" s="242"/>
      <c r="G154" s="243"/>
      <c r="H154" s="171"/>
      <c r="I154" s="244" t="str">
        <f t="shared" si="11"/>
        <v/>
      </c>
      <c r="L154" s="232" t="str">
        <f t="shared" si="13"/>
        <v/>
      </c>
      <c r="N154" s="157"/>
      <c r="O154" s="157"/>
      <c r="P154" s="246" t="str">
        <f t="shared" si="12"/>
        <v/>
      </c>
      <c r="Q154" s="144"/>
      <c r="R154" s="144"/>
      <c r="S154" s="144"/>
      <c r="U154" s="249" t="str">
        <f t="shared" si="14"/>
        <v/>
      </c>
      <c r="V154" t="str">
        <f t="shared" si="15"/>
        <v/>
      </c>
    </row>
    <row r="155" spans="1:22">
      <c r="A155" s="110"/>
      <c r="B155" s="69"/>
      <c r="C155" s="121"/>
      <c r="D155" s="200"/>
      <c r="E155" s="255"/>
      <c r="F155" s="242"/>
      <c r="G155" s="243"/>
      <c r="H155" s="171"/>
      <c r="I155" s="244" t="str">
        <f t="shared" si="11"/>
        <v/>
      </c>
      <c r="L155" s="232" t="str">
        <f t="shared" si="13"/>
        <v/>
      </c>
      <c r="N155" s="157"/>
      <c r="O155" s="157"/>
      <c r="P155" s="246" t="str">
        <f t="shared" si="12"/>
        <v/>
      </c>
      <c r="Q155" s="144"/>
      <c r="R155" s="144"/>
      <c r="S155" s="144"/>
      <c r="U155" s="249" t="str">
        <f t="shared" si="14"/>
        <v/>
      </c>
      <c r="V155" t="str">
        <f t="shared" si="15"/>
        <v/>
      </c>
    </row>
    <row r="156" spans="1:22">
      <c r="A156" s="110"/>
      <c r="B156" s="69"/>
      <c r="C156" s="121"/>
      <c r="D156" s="200"/>
      <c r="E156" s="255"/>
      <c r="F156" s="242"/>
      <c r="G156" s="243"/>
      <c r="H156" s="171"/>
      <c r="I156" s="244" t="str">
        <f t="shared" si="11"/>
        <v/>
      </c>
      <c r="L156" s="232" t="str">
        <f t="shared" si="13"/>
        <v/>
      </c>
      <c r="N156" s="157"/>
      <c r="O156" s="157"/>
      <c r="P156" s="246" t="str">
        <f t="shared" si="12"/>
        <v/>
      </c>
      <c r="Q156" s="144"/>
      <c r="R156" s="144"/>
      <c r="S156" s="144"/>
      <c r="U156" s="249" t="str">
        <f t="shared" si="14"/>
        <v/>
      </c>
      <c r="V156" t="str">
        <f t="shared" si="15"/>
        <v/>
      </c>
    </row>
    <row r="157" spans="1:22">
      <c r="A157" s="110"/>
      <c r="B157" s="69"/>
      <c r="C157" s="121"/>
      <c r="D157" s="200"/>
      <c r="E157" s="255"/>
      <c r="F157" s="242"/>
      <c r="G157" s="243"/>
      <c r="H157" s="171"/>
      <c r="I157" s="244" t="str">
        <f t="shared" si="11"/>
        <v/>
      </c>
      <c r="L157" s="232" t="str">
        <f t="shared" si="13"/>
        <v/>
      </c>
      <c r="N157" s="157"/>
      <c r="O157" s="157"/>
      <c r="P157" s="246" t="str">
        <f t="shared" si="12"/>
        <v/>
      </c>
      <c r="Q157" s="144"/>
      <c r="R157" s="144"/>
      <c r="S157" s="144"/>
      <c r="U157" s="249" t="str">
        <f t="shared" si="14"/>
        <v/>
      </c>
      <c r="V157" t="str">
        <f t="shared" si="15"/>
        <v/>
      </c>
    </row>
    <row r="158" spans="1:22">
      <c r="A158" s="110"/>
      <c r="B158" s="69"/>
      <c r="C158" s="121"/>
      <c r="D158" s="200"/>
      <c r="E158" s="255"/>
      <c r="F158" s="242"/>
      <c r="G158" s="243"/>
      <c r="H158" s="171"/>
      <c r="I158" s="244" t="str">
        <f t="shared" si="11"/>
        <v/>
      </c>
      <c r="L158" s="232" t="str">
        <f t="shared" si="13"/>
        <v/>
      </c>
      <c r="N158" s="157"/>
      <c r="O158" s="157"/>
      <c r="P158" s="246" t="str">
        <f t="shared" si="12"/>
        <v/>
      </c>
      <c r="Q158" s="144"/>
      <c r="R158" s="144"/>
      <c r="S158" s="144"/>
      <c r="U158" s="249" t="str">
        <f t="shared" si="14"/>
        <v/>
      </c>
      <c r="V158" t="str">
        <f t="shared" si="15"/>
        <v/>
      </c>
    </row>
    <row r="159" spans="1:22">
      <c r="A159" s="110"/>
      <c r="B159" s="69"/>
      <c r="C159" s="121"/>
      <c r="D159" s="200"/>
      <c r="E159" s="255"/>
      <c r="F159" s="242"/>
      <c r="G159" s="243"/>
      <c r="H159" s="171"/>
      <c r="I159" s="244" t="str">
        <f t="shared" si="11"/>
        <v/>
      </c>
      <c r="L159" s="232" t="str">
        <f t="shared" si="13"/>
        <v/>
      </c>
      <c r="N159" s="157"/>
      <c r="O159" s="157"/>
      <c r="P159" s="246" t="str">
        <f t="shared" si="12"/>
        <v/>
      </c>
      <c r="Q159" s="144"/>
      <c r="R159" s="144"/>
      <c r="S159" s="144"/>
      <c r="U159" s="249" t="str">
        <f t="shared" si="14"/>
        <v/>
      </c>
      <c r="V159" t="str">
        <f t="shared" si="15"/>
        <v/>
      </c>
    </row>
    <row r="160" spans="1:22">
      <c r="A160" s="110"/>
      <c r="B160" s="69"/>
      <c r="C160" s="121"/>
      <c r="D160" s="200"/>
      <c r="E160" s="255"/>
      <c r="F160" s="242"/>
      <c r="G160" s="243"/>
      <c r="H160" s="171"/>
      <c r="I160" s="244" t="str">
        <f t="shared" si="11"/>
        <v/>
      </c>
      <c r="L160" s="232" t="str">
        <f t="shared" si="13"/>
        <v/>
      </c>
      <c r="N160" s="157"/>
      <c r="O160" s="157"/>
      <c r="P160" s="246" t="str">
        <f t="shared" si="12"/>
        <v/>
      </c>
      <c r="Q160" s="144"/>
      <c r="R160" s="144"/>
      <c r="S160" s="144"/>
      <c r="U160" s="249" t="str">
        <f t="shared" si="14"/>
        <v/>
      </c>
      <c r="V160" t="str">
        <f t="shared" si="15"/>
        <v/>
      </c>
    </row>
    <row r="161" spans="1:22">
      <c r="A161" s="110"/>
      <c r="B161" s="69"/>
      <c r="C161" s="121"/>
      <c r="D161" s="200"/>
      <c r="E161" s="255"/>
      <c r="F161" s="242"/>
      <c r="G161" s="243"/>
      <c r="H161" s="171"/>
      <c r="I161" s="244" t="str">
        <f t="shared" si="11"/>
        <v/>
      </c>
      <c r="L161" s="232" t="str">
        <f t="shared" si="13"/>
        <v/>
      </c>
      <c r="N161" s="157"/>
      <c r="O161" s="157"/>
      <c r="P161" s="246" t="str">
        <f t="shared" si="12"/>
        <v/>
      </c>
      <c r="Q161" s="144"/>
      <c r="R161" s="144"/>
      <c r="S161" s="144"/>
      <c r="U161" s="249" t="str">
        <f t="shared" si="14"/>
        <v/>
      </c>
      <c r="V161" t="str">
        <f t="shared" si="15"/>
        <v/>
      </c>
    </row>
    <row r="162" spans="1:22">
      <c r="A162" s="110"/>
      <c r="B162" s="69"/>
      <c r="C162" s="121"/>
      <c r="D162" s="200"/>
      <c r="E162" s="255"/>
      <c r="F162" s="242"/>
      <c r="G162" s="243"/>
      <c r="H162" s="171"/>
      <c r="I162" s="244" t="str">
        <f t="shared" si="11"/>
        <v/>
      </c>
      <c r="L162" s="232" t="str">
        <f t="shared" si="13"/>
        <v/>
      </c>
      <c r="N162" s="157"/>
      <c r="O162" s="157"/>
      <c r="P162" s="246" t="str">
        <f t="shared" si="12"/>
        <v/>
      </c>
      <c r="Q162" s="144"/>
      <c r="R162" s="144"/>
      <c r="S162" s="144"/>
      <c r="U162" s="249" t="str">
        <f t="shared" si="14"/>
        <v/>
      </c>
      <c r="V162" t="str">
        <f t="shared" si="15"/>
        <v/>
      </c>
    </row>
    <row r="163" spans="1:22">
      <c r="A163" s="110"/>
      <c r="B163" s="69"/>
      <c r="C163" s="121"/>
      <c r="D163" s="200"/>
      <c r="E163" s="255"/>
      <c r="F163" s="242"/>
      <c r="G163" s="243"/>
      <c r="H163" s="171"/>
      <c r="I163" s="244" t="str">
        <f t="shared" si="11"/>
        <v/>
      </c>
      <c r="L163" s="232" t="str">
        <f t="shared" si="13"/>
        <v/>
      </c>
      <c r="N163" s="157"/>
      <c r="O163" s="157"/>
      <c r="P163" s="246" t="str">
        <f t="shared" si="12"/>
        <v/>
      </c>
      <c r="Q163" s="144"/>
      <c r="R163" s="144"/>
      <c r="S163" s="144"/>
      <c r="U163" s="249" t="str">
        <f t="shared" si="14"/>
        <v/>
      </c>
      <c r="V163" t="str">
        <f t="shared" si="15"/>
        <v/>
      </c>
    </row>
    <row r="164" spans="1:22">
      <c r="A164" s="110"/>
      <c r="B164" s="69"/>
      <c r="C164" s="121"/>
      <c r="D164" s="200"/>
      <c r="E164" s="255"/>
      <c r="F164" s="242"/>
      <c r="G164" s="243"/>
      <c r="H164" s="171"/>
      <c r="I164" s="244" t="str">
        <f t="shared" si="11"/>
        <v/>
      </c>
      <c r="L164" s="232" t="str">
        <f t="shared" si="13"/>
        <v/>
      </c>
      <c r="N164" s="157"/>
      <c r="O164" s="157"/>
      <c r="P164" s="246" t="str">
        <f t="shared" si="12"/>
        <v/>
      </c>
      <c r="Q164" s="144"/>
      <c r="R164" s="144"/>
      <c r="S164" s="144"/>
      <c r="U164" s="249" t="str">
        <f t="shared" si="14"/>
        <v/>
      </c>
      <c r="V164" t="str">
        <f t="shared" si="15"/>
        <v/>
      </c>
    </row>
    <row r="165" spans="1:22">
      <c r="A165" s="110"/>
      <c r="B165" s="69"/>
      <c r="C165" s="121"/>
      <c r="D165" s="200"/>
      <c r="E165" s="255"/>
      <c r="F165" s="242"/>
      <c r="G165" s="243"/>
      <c r="H165" s="171"/>
      <c r="I165" s="244" t="str">
        <f t="shared" si="11"/>
        <v/>
      </c>
      <c r="L165" s="232" t="str">
        <f t="shared" si="13"/>
        <v/>
      </c>
      <c r="N165" s="157"/>
      <c r="O165" s="157"/>
      <c r="P165" s="246" t="str">
        <f t="shared" si="12"/>
        <v/>
      </c>
      <c r="Q165" s="144"/>
      <c r="R165" s="144"/>
      <c r="S165" s="144"/>
      <c r="U165" s="249" t="str">
        <f t="shared" si="14"/>
        <v/>
      </c>
      <c r="V165" t="str">
        <f t="shared" si="15"/>
        <v/>
      </c>
    </row>
    <row r="166" spans="1:22">
      <c r="A166" s="110"/>
      <c r="B166" s="69"/>
      <c r="C166" s="120"/>
      <c r="D166" s="200"/>
      <c r="E166" s="255"/>
      <c r="F166" s="242"/>
      <c r="G166" s="243"/>
      <c r="H166" s="171"/>
      <c r="I166" s="244" t="str">
        <f t="shared" si="11"/>
        <v/>
      </c>
      <c r="L166" s="232" t="str">
        <f t="shared" si="13"/>
        <v/>
      </c>
      <c r="N166" s="157"/>
      <c r="O166" s="157"/>
      <c r="P166" s="246" t="str">
        <f t="shared" si="12"/>
        <v/>
      </c>
      <c r="Q166" s="144"/>
      <c r="R166" s="144"/>
      <c r="S166" s="144"/>
      <c r="U166" s="249" t="str">
        <f t="shared" si="14"/>
        <v/>
      </c>
      <c r="V166" t="str">
        <f t="shared" si="15"/>
        <v/>
      </c>
    </row>
    <row r="167" spans="1:22">
      <c r="A167" s="110"/>
      <c r="B167" s="69"/>
      <c r="C167" s="120"/>
      <c r="D167" s="200"/>
      <c r="E167" s="255"/>
      <c r="F167" s="242"/>
      <c r="G167" s="243"/>
      <c r="H167" s="171"/>
      <c r="I167" s="244" t="str">
        <f t="shared" si="11"/>
        <v/>
      </c>
      <c r="L167" s="232" t="str">
        <f t="shared" si="13"/>
        <v/>
      </c>
      <c r="N167" s="157"/>
      <c r="O167" s="157"/>
      <c r="P167" s="246" t="str">
        <f t="shared" si="12"/>
        <v/>
      </c>
      <c r="Q167" s="144"/>
      <c r="R167" s="144"/>
      <c r="S167" s="144"/>
      <c r="U167" s="249" t="str">
        <f t="shared" si="14"/>
        <v/>
      </c>
      <c r="V167" t="str">
        <f t="shared" si="15"/>
        <v/>
      </c>
    </row>
    <row r="168" spans="1:22">
      <c r="A168" s="110"/>
      <c r="B168" s="69"/>
      <c r="C168" s="121"/>
      <c r="D168" s="200"/>
      <c r="E168" s="255"/>
      <c r="F168" s="242"/>
      <c r="G168" s="243"/>
      <c r="H168" s="171"/>
      <c r="I168" s="244" t="str">
        <f t="shared" si="11"/>
        <v/>
      </c>
      <c r="L168" s="232" t="str">
        <f t="shared" si="13"/>
        <v/>
      </c>
      <c r="N168" s="157"/>
      <c r="O168" s="157"/>
      <c r="P168" s="246" t="str">
        <f t="shared" si="12"/>
        <v/>
      </c>
      <c r="Q168" s="144"/>
      <c r="R168" s="144"/>
      <c r="S168" s="144"/>
      <c r="U168" s="249" t="str">
        <f t="shared" si="14"/>
        <v/>
      </c>
      <c r="V168" t="str">
        <f t="shared" si="15"/>
        <v/>
      </c>
    </row>
    <row r="169" spans="1:22">
      <c r="A169" s="110"/>
      <c r="B169" s="69"/>
      <c r="C169" s="121"/>
      <c r="D169" s="200"/>
      <c r="E169" s="255"/>
      <c r="F169" s="242"/>
      <c r="G169" s="243"/>
      <c r="H169" s="171"/>
      <c r="I169" s="244" t="str">
        <f t="shared" si="11"/>
        <v/>
      </c>
      <c r="L169" s="232" t="str">
        <f t="shared" si="13"/>
        <v/>
      </c>
      <c r="N169" s="157"/>
      <c r="O169" s="157"/>
      <c r="P169" s="246" t="str">
        <f t="shared" si="12"/>
        <v/>
      </c>
      <c r="Q169" s="144"/>
      <c r="R169" s="144"/>
      <c r="S169" s="144"/>
      <c r="U169" s="249" t="str">
        <f t="shared" si="14"/>
        <v/>
      </c>
      <c r="V169" t="str">
        <f t="shared" si="15"/>
        <v/>
      </c>
    </row>
    <row r="170" spans="1:22">
      <c r="A170" s="110"/>
      <c r="B170" s="69"/>
      <c r="C170" s="121"/>
      <c r="D170" s="200"/>
      <c r="E170" s="255"/>
      <c r="F170" s="242"/>
      <c r="G170" s="243"/>
      <c r="H170" s="171"/>
      <c r="I170" s="244" t="str">
        <f t="shared" si="11"/>
        <v/>
      </c>
      <c r="L170" s="232" t="str">
        <f t="shared" si="13"/>
        <v/>
      </c>
      <c r="N170" s="157"/>
      <c r="O170" s="157"/>
      <c r="P170" s="246" t="str">
        <f t="shared" si="12"/>
        <v/>
      </c>
      <c r="Q170" s="144"/>
      <c r="R170" s="144"/>
      <c r="S170" s="144"/>
      <c r="U170" s="249" t="str">
        <f t="shared" si="14"/>
        <v/>
      </c>
      <c r="V170" t="str">
        <f t="shared" si="15"/>
        <v/>
      </c>
    </row>
    <row r="171" spans="1:22">
      <c r="A171" s="110"/>
      <c r="B171" s="69"/>
      <c r="C171" s="121"/>
      <c r="D171" s="200"/>
      <c r="E171" s="255"/>
      <c r="F171" s="242"/>
      <c r="G171" s="243"/>
      <c r="H171" s="171"/>
      <c r="I171" s="244" t="str">
        <f t="shared" si="11"/>
        <v/>
      </c>
      <c r="L171" s="232" t="str">
        <f t="shared" si="13"/>
        <v/>
      </c>
      <c r="N171" s="157"/>
      <c r="O171" s="157"/>
      <c r="P171" s="246" t="str">
        <f t="shared" si="12"/>
        <v/>
      </c>
      <c r="Q171" s="144"/>
      <c r="R171" s="144"/>
      <c r="S171" s="144"/>
      <c r="U171" s="249" t="str">
        <f t="shared" si="14"/>
        <v/>
      </c>
      <c r="V171" t="str">
        <f t="shared" si="15"/>
        <v/>
      </c>
    </row>
    <row r="172" spans="1:22">
      <c r="A172" s="110"/>
      <c r="B172" s="69"/>
      <c r="C172" s="121"/>
      <c r="D172" s="200"/>
      <c r="E172" s="255"/>
      <c r="F172" s="242"/>
      <c r="G172" s="243"/>
      <c r="H172" s="171"/>
      <c r="I172" s="244" t="str">
        <f t="shared" si="11"/>
        <v/>
      </c>
      <c r="L172" s="232" t="str">
        <f t="shared" si="13"/>
        <v/>
      </c>
      <c r="N172" s="157"/>
      <c r="O172" s="157"/>
      <c r="P172" s="246" t="str">
        <f t="shared" si="12"/>
        <v/>
      </c>
      <c r="Q172" s="144"/>
      <c r="R172" s="144"/>
      <c r="S172" s="144"/>
      <c r="U172" s="249" t="str">
        <f t="shared" si="14"/>
        <v/>
      </c>
      <c r="V172" t="str">
        <f t="shared" si="15"/>
        <v/>
      </c>
    </row>
    <row r="173" spans="1:22">
      <c r="A173" s="110"/>
      <c r="B173" s="69"/>
      <c r="C173" s="121"/>
      <c r="D173" s="200"/>
      <c r="E173" s="255"/>
      <c r="F173" s="242"/>
      <c r="G173" s="243"/>
      <c r="H173" s="171"/>
      <c r="I173" s="244" t="str">
        <f t="shared" si="11"/>
        <v/>
      </c>
      <c r="L173" s="232" t="str">
        <f t="shared" si="13"/>
        <v/>
      </c>
      <c r="N173" s="157"/>
      <c r="O173" s="157"/>
      <c r="P173" s="246" t="str">
        <f t="shared" si="12"/>
        <v/>
      </c>
      <c r="Q173" s="144"/>
      <c r="R173" s="144"/>
      <c r="S173" s="144"/>
      <c r="U173" s="249" t="str">
        <f t="shared" si="14"/>
        <v/>
      </c>
      <c r="V173" t="str">
        <f t="shared" si="15"/>
        <v/>
      </c>
    </row>
    <row r="174" spans="1:22">
      <c r="A174" s="110"/>
      <c r="B174" s="69"/>
      <c r="C174" s="121"/>
      <c r="D174" s="200"/>
      <c r="E174" s="255"/>
      <c r="F174" s="242"/>
      <c r="G174" s="243"/>
      <c r="H174" s="171"/>
      <c r="I174" s="244" t="str">
        <f t="shared" si="11"/>
        <v/>
      </c>
      <c r="L174" s="232" t="str">
        <f t="shared" si="13"/>
        <v/>
      </c>
      <c r="N174" s="157"/>
      <c r="O174" s="157"/>
      <c r="P174" s="246" t="str">
        <f t="shared" si="12"/>
        <v/>
      </c>
      <c r="Q174" s="144"/>
      <c r="R174" s="144"/>
      <c r="S174" s="144"/>
      <c r="U174" s="249" t="str">
        <f t="shared" si="14"/>
        <v/>
      </c>
      <c r="V174" t="str">
        <f t="shared" si="15"/>
        <v/>
      </c>
    </row>
    <row r="175" spans="1:22">
      <c r="A175" s="110"/>
      <c r="B175" s="69"/>
      <c r="C175" s="121"/>
      <c r="D175" s="200"/>
      <c r="E175" s="255"/>
      <c r="F175" s="242"/>
      <c r="G175" s="243"/>
      <c r="H175" s="171"/>
      <c r="I175" s="244" t="str">
        <f t="shared" si="11"/>
        <v/>
      </c>
      <c r="L175" s="232" t="str">
        <f t="shared" si="13"/>
        <v/>
      </c>
      <c r="N175" s="157"/>
      <c r="O175" s="157"/>
      <c r="P175" s="246" t="str">
        <f t="shared" si="12"/>
        <v/>
      </c>
      <c r="Q175" s="144"/>
      <c r="R175" s="144"/>
      <c r="S175" s="144"/>
      <c r="U175" s="249" t="str">
        <f t="shared" si="14"/>
        <v/>
      </c>
      <c r="V175" t="str">
        <f t="shared" si="15"/>
        <v/>
      </c>
    </row>
    <row r="176" spans="1:22">
      <c r="A176" s="110"/>
      <c r="B176" s="69"/>
      <c r="C176" s="121"/>
      <c r="D176" s="200"/>
      <c r="E176" s="255"/>
      <c r="F176" s="242"/>
      <c r="G176" s="243"/>
      <c r="H176" s="171"/>
      <c r="I176" s="244" t="str">
        <f t="shared" si="11"/>
        <v/>
      </c>
      <c r="L176" s="232" t="str">
        <f t="shared" si="13"/>
        <v/>
      </c>
      <c r="N176" s="157"/>
      <c r="O176" s="157"/>
      <c r="P176" s="246" t="str">
        <f t="shared" si="12"/>
        <v/>
      </c>
      <c r="Q176" s="144"/>
      <c r="R176" s="144"/>
      <c r="S176" s="144"/>
      <c r="U176" s="249" t="str">
        <f t="shared" si="14"/>
        <v/>
      </c>
      <c r="V176" t="str">
        <f t="shared" si="15"/>
        <v/>
      </c>
    </row>
    <row r="177" spans="1:22">
      <c r="A177" s="110"/>
      <c r="B177" s="69"/>
      <c r="C177" s="121"/>
      <c r="D177" s="200"/>
      <c r="E177" s="255"/>
      <c r="F177" s="242"/>
      <c r="G177" s="243"/>
      <c r="H177" s="171"/>
      <c r="I177" s="244" t="str">
        <f t="shared" si="11"/>
        <v/>
      </c>
      <c r="L177" s="232" t="str">
        <f t="shared" si="13"/>
        <v/>
      </c>
      <c r="N177" s="157"/>
      <c r="O177" s="157"/>
      <c r="P177" s="246" t="str">
        <f t="shared" si="12"/>
        <v/>
      </c>
      <c r="Q177" s="144"/>
      <c r="R177" s="144"/>
      <c r="S177" s="144"/>
      <c r="U177" s="249" t="str">
        <f t="shared" si="14"/>
        <v/>
      </c>
      <c r="V177" t="str">
        <f t="shared" si="15"/>
        <v/>
      </c>
    </row>
    <row r="178" spans="1:22">
      <c r="A178" s="110"/>
      <c r="B178" s="69"/>
      <c r="C178" s="121"/>
      <c r="D178" s="200"/>
      <c r="E178" s="255"/>
      <c r="F178" s="242"/>
      <c r="G178" s="243"/>
      <c r="H178" s="171"/>
      <c r="I178" s="244" t="str">
        <f t="shared" si="11"/>
        <v/>
      </c>
      <c r="L178" s="232" t="str">
        <f t="shared" si="13"/>
        <v/>
      </c>
      <c r="N178" s="157"/>
      <c r="O178" s="157"/>
      <c r="P178" s="246" t="str">
        <f t="shared" si="12"/>
        <v/>
      </c>
      <c r="Q178" s="144"/>
      <c r="R178" s="144"/>
      <c r="S178" s="144"/>
      <c r="U178" s="249" t="str">
        <f t="shared" si="14"/>
        <v/>
      </c>
      <c r="V178" t="str">
        <f t="shared" si="15"/>
        <v/>
      </c>
    </row>
    <row r="179" spans="1:22">
      <c r="A179" s="110"/>
      <c r="B179" s="69"/>
      <c r="C179" s="121"/>
      <c r="D179" s="200"/>
      <c r="E179" s="255"/>
      <c r="F179" s="242"/>
      <c r="G179" s="243"/>
      <c r="H179" s="171"/>
      <c r="I179" s="244" t="str">
        <f t="shared" si="11"/>
        <v/>
      </c>
      <c r="L179" s="232" t="str">
        <f t="shared" si="13"/>
        <v/>
      </c>
      <c r="N179" s="157"/>
      <c r="O179" s="157"/>
      <c r="P179" s="246" t="str">
        <f t="shared" si="12"/>
        <v/>
      </c>
      <c r="Q179" s="144"/>
      <c r="R179" s="144"/>
      <c r="S179" s="144"/>
      <c r="U179" s="249" t="str">
        <f t="shared" si="14"/>
        <v/>
      </c>
      <c r="V179" t="str">
        <f t="shared" si="15"/>
        <v/>
      </c>
    </row>
    <row r="180" spans="1:22">
      <c r="A180" s="110"/>
      <c r="B180" s="69"/>
      <c r="C180" s="121"/>
      <c r="D180" s="200"/>
      <c r="E180" s="255"/>
      <c r="F180" s="242"/>
      <c r="G180" s="243"/>
      <c r="H180" s="171"/>
      <c r="I180" s="244" t="str">
        <f t="shared" si="11"/>
        <v/>
      </c>
      <c r="L180" s="232" t="str">
        <f t="shared" si="13"/>
        <v/>
      </c>
      <c r="N180" s="157"/>
      <c r="O180" s="157"/>
      <c r="P180" s="246" t="str">
        <f t="shared" si="12"/>
        <v/>
      </c>
      <c r="Q180" s="144"/>
      <c r="R180" s="144"/>
      <c r="S180" s="144"/>
      <c r="U180" s="249" t="str">
        <f t="shared" si="14"/>
        <v/>
      </c>
      <c r="V180" t="str">
        <f t="shared" si="15"/>
        <v/>
      </c>
    </row>
    <row r="181" spans="1:22">
      <c r="A181" s="110"/>
      <c r="B181" s="69"/>
      <c r="C181" s="121"/>
      <c r="D181" s="200"/>
      <c r="E181" s="255"/>
      <c r="F181" s="242"/>
      <c r="G181" s="243"/>
      <c r="H181" s="171"/>
      <c r="I181" s="244" t="str">
        <f t="shared" si="11"/>
        <v/>
      </c>
      <c r="L181" s="232" t="str">
        <f t="shared" si="13"/>
        <v/>
      </c>
      <c r="N181" s="157"/>
      <c r="O181" s="157"/>
      <c r="P181" s="246" t="str">
        <f t="shared" si="12"/>
        <v/>
      </c>
      <c r="Q181" s="144"/>
      <c r="R181" s="144"/>
      <c r="S181" s="144"/>
      <c r="U181" s="249" t="str">
        <f t="shared" si="14"/>
        <v/>
      </c>
      <c r="V181" t="str">
        <f t="shared" si="15"/>
        <v/>
      </c>
    </row>
    <row r="182" spans="1:22">
      <c r="A182" s="110"/>
      <c r="B182" s="69"/>
      <c r="C182" s="121"/>
      <c r="D182" s="200"/>
      <c r="E182" s="255"/>
      <c r="F182" s="242"/>
      <c r="G182" s="243"/>
      <c r="H182" s="171"/>
      <c r="I182" s="244" t="str">
        <f t="shared" si="11"/>
        <v/>
      </c>
      <c r="L182" s="232" t="str">
        <f t="shared" si="13"/>
        <v/>
      </c>
      <c r="N182" s="157"/>
      <c r="O182" s="157"/>
      <c r="P182" s="246" t="str">
        <f t="shared" si="12"/>
        <v/>
      </c>
      <c r="Q182" s="144"/>
      <c r="R182" s="144"/>
      <c r="S182" s="144"/>
      <c r="U182" s="249" t="str">
        <f t="shared" si="14"/>
        <v/>
      </c>
      <c r="V182" t="str">
        <f t="shared" si="15"/>
        <v/>
      </c>
    </row>
    <row r="183" spans="1:22">
      <c r="A183" s="110"/>
      <c r="B183" s="69"/>
      <c r="C183" s="121"/>
      <c r="D183" s="200"/>
      <c r="E183" s="255"/>
      <c r="F183" s="242"/>
      <c r="G183" s="243"/>
      <c r="H183" s="171"/>
      <c r="I183" s="244" t="str">
        <f t="shared" si="11"/>
        <v/>
      </c>
      <c r="L183" s="232" t="str">
        <f t="shared" si="13"/>
        <v/>
      </c>
      <c r="N183" s="157"/>
      <c r="O183" s="157"/>
      <c r="P183" s="246" t="str">
        <f t="shared" si="12"/>
        <v/>
      </c>
      <c r="Q183" s="144"/>
      <c r="R183" s="144"/>
      <c r="S183" s="144"/>
      <c r="U183" s="249" t="str">
        <f t="shared" si="14"/>
        <v/>
      </c>
      <c r="V183" t="str">
        <f t="shared" si="15"/>
        <v/>
      </c>
    </row>
    <row r="184" spans="1:22">
      <c r="A184" s="110"/>
      <c r="B184" s="69"/>
      <c r="C184" s="121"/>
      <c r="D184" s="200"/>
      <c r="E184" s="255"/>
      <c r="F184" s="242"/>
      <c r="G184" s="243"/>
      <c r="H184" s="171"/>
      <c r="I184" s="244" t="str">
        <f t="shared" si="11"/>
        <v/>
      </c>
      <c r="L184" s="232" t="str">
        <f t="shared" si="13"/>
        <v/>
      </c>
      <c r="N184" s="157"/>
      <c r="O184" s="157"/>
      <c r="P184" s="246" t="str">
        <f t="shared" si="12"/>
        <v/>
      </c>
      <c r="Q184" s="144"/>
      <c r="R184" s="144"/>
      <c r="S184" s="144"/>
      <c r="U184" s="249" t="str">
        <f t="shared" si="14"/>
        <v/>
      </c>
      <c r="V184" t="str">
        <f t="shared" si="15"/>
        <v/>
      </c>
    </row>
    <row r="185" spans="1:22">
      <c r="A185" s="110"/>
      <c r="B185" s="69"/>
      <c r="C185" s="121"/>
      <c r="D185" s="200"/>
      <c r="E185" s="255"/>
      <c r="F185" s="242"/>
      <c r="G185" s="243"/>
      <c r="H185" s="171"/>
      <c r="I185" s="244" t="str">
        <f t="shared" si="11"/>
        <v/>
      </c>
      <c r="L185" s="232" t="str">
        <f t="shared" si="13"/>
        <v/>
      </c>
      <c r="N185" s="157"/>
      <c r="O185" s="157"/>
      <c r="P185" s="246" t="str">
        <f t="shared" si="12"/>
        <v/>
      </c>
      <c r="Q185" s="144"/>
      <c r="R185" s="144"/>
      <c r="S185" s="144"/>
      <c r="U185" s="249" t="str">
        <f t="shared" si="14"/>
        <v/>
      </c>
      <c r="V185" t="str">
        <f t="shared" si="15"/>
        <v/>
      </c>
    </row>
    <row r="186" spans="1:22">
      <c r="A186" s="110"/>
      <c r="B186" s="69"/>
      <c r="C186" s="121"/>
      <c r="D186" s="200"/>
      <c r="E186" s="255"/>
      <c r="F186" s="242"/>
      <c r="G186" s="243"/>
      <c r="H186" s="171"/>
      <c r="I186" s="244" t="str">
        <f t="shared" si="11"/>
        <v/>
      </c>
      <c r="L186" s="232" t="str">
        <f t="shared" si="13"/>
        <v/>
      </c>
      <c r="N186" s="157"/>
      <c r="O186" s="157"/>
      <c r="P186" s="246" t="str">
        <f t="shared" si="12"/>
        <v/>
      </c>
      <c r="Q186" s="144"/>
      <c r="R186" s="144"/>
      <c r="S186" s="144"/>
      <c r="U186" s="249" t="str">
        <f t="shared" si="14"/>
        <v/>
      </c>
      <c r="V186" t="str">
        <f t="shared" si="15"/>
        <v/>
      </c>
    </row>
    <row r="187" spans="1:22">
      <c r="A187" s="110"/>
      <c r="B187" s="69"/>
      <c r="C187" s="121"/>
      <c r="D187" s="200"/>
      <c r="E187" s="255"/>
      <c r="F187" s="242"/>
      <c r="G187" s="243"/>
      <c r="H187" s="171"/>
      <c r="I187" s="244" t="str">
        <f t="shared" si="11"/>
        <v/>
      </c>
      <c r="L187" s="232" t="str">
        <f t="shared" si="13"/>
        <v/>
      </c>
      <c r="N187" s="157"/>
      <c r="O187" s="157"/>
      <c r="P187" s="246" t="str">
        <f t="shared" si="12"/>
        <v/>
      </c>
      <c r="Q187" s="144"/>
      <c r="R187" s="144"/>
      <c r="S187" s="144"/>
      <c r="U187" s="249" t="str">
        <f t="shared" si="14"/>
        <v/>
      </c>
      <c r="V187" t="str">
        <f t="shared" si="15"/>
        <v/>
      </c>
    </row>
    <row r="188" spans="1:22">
      <c r="A188" s="110"/>
      <c r="B188" s="69"/>
      <c r="C188" s="121"/>
      <c r="D188" s="200"/>
      <c r="E188" s="255"/>
      <c r="F188" s="242"/>
      <c r="G188" s="243"/>
      <c r="H188" s="171"/>
      <c r="I188" s="244" t="str">
        <f t="shared" si="11"/>
        <v/>
      </c>
      <c r="L188" s="232" t="str">
        <f t="shared" si="13"/>
        <v/>
      </c>
      <c r="N188" s="157"/>
      <c r="O188" s="157"/>
      <c r="P188" s="246" t="str">
        <f t="shared" si="12"/>
        <v/>
      </c>
      <c r="Q188" s="144"/>
      <c r="R188" s="144"/>
      <c r="S188" s="144"/>
      <c r="U188" s="249" t="str">
        <f t="shared" si="14"/>
        <v/>
      </c>
      <c r="V188" t="str">
        <f t="shared" si="15"/>
        <v/>
      </c>
    </row>
    <row r="189" spans="1:22">
      <c r="A189" s="110"/>
      <c r="B189" s="69"/>
      <c r="C189" s="121"/>
      <c r="D189" s="200"/>
      <c r="E189" s="255"/>
      <c r="F189" s="242"/>
      <c r="G189" s="243"/>
      <c r="H189" s="171"/>
      <c r="I189" s="244" t="str">
        <f t="shared" si="11"/>
        <v/>
      </c>
      <c r="L189" s="232" t="str">
        <f t="shared" si="13"/>
        <v/>
      </c>
      <c r="N189" s="157"/>
      <c r="O189" s="157"/>
      <c r="P189" s="246" t="str">
        <f t="shared" si="12"/>
        <v/>
      </c>
      <c r="Q189" s="144"/>
      <c r="R189" s="144"/>
      <c r="S189" s="144"/>
      <c r="U189" s="249" t="str">
        <f t="shared" si="14"/>
        <v/>
      </c>
      <c r="V189" t="str">
        <f t="shared" si="15"/>
        <v/>
      </c>
    </row>
    <row r="190" spans="1:22">
      <c r="A190" s="110"/>
      <c r="B190" s="69"/>
      <c r="C190" s="121"/>
      <c r="D190" s="200"/>
      <c r="E190" s="255"/>
      <c r="F190" s="242"/>
      <c r="G190" s="243"/>
      <c r="H190" s="171"/>
      <c r="I190" s="244" t="str">
        <f t="shared" si="11"/>
        <v/>
      </c>
      <c r="L190" s="232" t="str">
        <f t="shared" si="13"/>
        <v/>
      </c>
      <c r="N190" s="157"/>
      <c r="O190" s="157"/>
      <c r="P190" s="246" t="str">
        <f t="shared" si="12"/>
        <v/>
      </c>
      <c r="Q190" s="144"/>
      <c r="R190" s="144"/>
      <c r="S190" s="144"/>
      <c r="U190" s="249" t="str">
        <f t="shared" si="14"/>
        <v/>
      </c>
      <c r="V190" t="str">
        <f t="shared" si="15"/>
        <v/>
      </c>
    </row>
    <row r="191" spans="1:22">
      <c r="A191" s="110"/>
      <c r="B191" s="69"/>
      <c r="C191" s="121"/>
      <c r="D191" s="200"/>
      <c r="E191" s="255"/>
      <c r="F191" s="242"/>
      <c r="G191" s="243"/>
      <c r="H191" s="171"/>
      <c r="I191" s="244" t="str">
        <f t="shared" si="11"/>
        <v/>
      </c>
      <c r="L191" s="232" t="str">
        <f t="shared" si="13"/>
        <v/>
      </c>
      <c r="N191" s="157"/>
      <c r="O191" s="157"/>
      <c r="P191" s="246" t="str">
        <f t="shared" si="12"/>
        <v/>
      </c>
      <c r="Q191" s="144"/>
      <c r="R191" s="144"/>
      <c r="S191" s="144"/>
      <c r="U191" s="249" t="str">
        <f t="shared" si="14"/>
        <v/>
      </c>
      <c r="V191" t="str">
        <f t="shared" si="15"/>
        <v/>
      </c>
    </row>
    <row r="192" spans="1:22">
      <c r="A192" s="110"/>
      <c r="B192" s="69"/>
      <c r="C192" s="121"/>
      <c r="D192" s="200"/>
      <c r="E192" s="255"/>
      <c r="F192" s="242"/>
      <c r="G192" s="243"/>
      <c r="H192" s="171"/>
      <c r="I192" s="244" t="str">
        <f t="shared" si="11"/>
        <v/>
      </c>
      <c r="L192" s="232" t="str">
        <f t="shared" si="13"/>
        <v/>
      </c>
      <c r="N192" s="157"/>
      <c r="O192" s="157"/>
      <c r="P192" s="246" t="str">
        <f t="shared" si="12"/>
        <v/>
      </c>
      <c r="Q192" s="144"/>
      <c r="R192" s="144"/>
      <c r="S192" s="144"/>
      <c r="U192" s="249" t="str">
        <f t="shared" si="14"/>
        <v/>
      </c>
      <c r="V192" t="str">
        <f t="shared" si="15"/>
        <v/>
      </c>
    </row>
    <row r="193" spans="1:22">
      <c r="A193" s="110"/>
      <c r="B193" s="69"/>
      <c r="C193" s="121"/>
      <c r="D193" s="200"/>
      <c r="E193" s="255"/>
      <c r="F193" s="242"/>
      <c r="G193" s="243"/>
      <c r="H193" s="171"/>
      <c r="I193" s="244" t="str">
        <f t="shared" si="11"/>
        <v/>
      </c>
      <c r="L193" s="232" t="str">
        <f t="shared" si="13"/>
        <v/>
      </c>
      <c r="N193" s="157"/>
      <c r="O193" s="157"/>
      <c r="P193" s="246" t="str">
        <f t="shared" si="12"/>
        <v/>
      </c>
      <c r="Q193" s="144"/>
      <c r="R193" s="144"/>
      <c r="S193" s="144"/>
      <c r="U193" s="249" t="str">
        <f t="shared" si="14"/>
        <v/>
      </c>
      <c r="V193" t="str">
        <f t="shared" si="15"/>
        <v/>
      </c>
    </row>
    <row r="194" spans="1:22">
      <c r="A194" s="110"/>
      <c r="B194" s="69"/>
      <c r="C194" s="121"/>
      <c r="D194" s="200"/>
      <c r="E194" s="255"/>
      <c r="F194" s="242"/>
      <c r="G194" s="243"/>
      <c r="H194" s="171"/>
      <c r="I194" s="244" t="str">
        <f t="shared" ref="I194:I257" si="16">IF(C194="","",(2/S194)*(POWER((S194/6)*(E194-S194/6)+1,3)-1))</f>
        <v/>
      </c>
      <c r="L194" s="232" t="str">
        <f t="shared" si="13"/>
        <v/>
      </c>
      <c r="N194" s="157"/>
      <c r="O194" s="157"/>
      <c r="P194" s="246" t="str">
        <f t="shared" ref="P194:P257" si="17">IF(C194="","",POWER(C194-Q194,3)/R194)</f>
        <v/>
      </c>
      <c r="Q194" s="144"/>
      <c r="R194" s="144"/>
      <c r="S194" s="144"/>
      <c r="U194" s="249" t="str">
        <f t="shared" si="14"/>
        <v/>
      </c>
      <c r="V194" t="str">
        <f t="shared" si="15"/>
        <v/>
      </c>
    </row>
    <row r="195" spans="1:22">
      <c r="A195" s="110"/>
      <c r="B195" s="69"/>
      <c r="C195" s="121"/>
      <c r="D195" s="200"/>
      <c r="E195" s="255"/>
      <c r="F195" s="242"/>
      <c r="G195" s="243"/>
      <c r="H195" s="171"/>
      <c r="I195" s="244" t="str">
        <f t="shared" si="16"/>
        <v/>
      </c>
      <c r="L195" s="232" t="str">
        <f t="shared" ref="L195:L258" si="18">IF(C195="","",GAMMADIST(C195,AB$19,1/AB$18,TRUE))</f>
        <v/>
      </c>
      <c r="N195" s="157"/>
      <c r="O195" s="157"/>
      <c r="P195" s="246" t="str">
        <f t="shared" si="17"/>
        <v/>
      </c>
      <c r="Q195" s="144"/>
      <c r="R195" s="144"/>
      <c r="S195" s="144"/>
      <c r="U195" s="249" t="str">
        <f t="shared" ref="U195:U258" si="19">IF(C195="","", POWER(AB$6,AB$7) * POWER((C195-AB$8),AB$7-1) * EXP(-AB$6*(C195-AB$8) )/ _xlfn.GAMMA(AB$7))</f>
        <v/>
      </c>
      <c r="V195" t="str">
        <f t="shared" ref="V195:V258" si="20">IF(C195="","",LN(C195))</f>
        <v/>
      </c>
    </row>
    <row r="196" spans="1:22">
      <c r="A196" s="110"/>
      <c r="B196" s="69"/>
      <c r="C196" s="121"/>
      <c r="D196" s="200"/>
      <c r="E196" s="255"/>
      <c r="F196" s="242"/>
      <c r="G196" s="243"/>
      <c r="H196" s="171"/>
      <c r="I196" s="244" t="str">
        <f t="shared" si="16"/>
        <v/>
      </c>
      <c r="L196" s="232" t="str">
        <f t="shared" si="18"/>
        <v/>
      </c>
      <c r="N196" s="157"/>
      <c r="O196" s="157"/>
      <c r="P196" s="246" t="str">
        <f t="shared" si="17"/>
        <v/>
      </c>
      <c r="Q196" s="144"/>
      <c r="R196" s="144"/>
      <c r="S196" s="144"/>
      <c r="U196" s="249" t="str">
        <f t="shared" si="19"/>
        <v/>
      </c>
      <c r="V196" t="str">
        <f t="shared" si="20"/>
        <v/>
      </c>
    </row>
    <row r="197" spans="1:22">
      <c r="A197" s="110"/>
      <c r="B197" s="69"/>
      <c r="C197" s="121"/>
      <c r="D197" s="200"/>
      <c r="E197" s="255"/>
      <c r="F197" s="242"/>
      <c r="G197" s="243"/>
      <c r="H197" s="171"/>
      <c r="I197" s="244" t="str">
        <f t="shared" si="16"/>
        <v/>
      </c>
      <c r="L197" s="232" t="str">
        <f t="shared" si="18"/>
        <v/>
      </c>
      <c r="N197" s="157"/>
      <c r="O197" s="157"/>
      <c r="P197" s="246" t="str">
        <f t="shared" si="17"/>
        <v/>
      </c>
      <c r="Q197" s="144"/>
      <c r="R197" s="144"/>
      <c r="S197" s="144"/>
      <c r="U197" s="249" t="str">
        <f t="shared" si="19"/>
        <v/>
      </c>
      <c r="V197" t="str">
        <f t="shared" si="20"/>
        <v/>
      </c>
    </row>
    <row r="198" spans="1:22">
      <c r="A198" s="110"/>
      <c r="B198" s="69"/>
      <c r="C198" s="121"/>
      <c r="D198" s="200"/>
      <c r="E198" s="255"/>
      <c r="F198" s="242"/>
      <c r="G198" s="243"/>
      <c r="H198" s="171"/>
      <c r="I198" s="244" t="str">
        <f t="shared" si="16"/>
        <v/>
      </c>
      <c r="L198" s="232" t="str">
        <f t="shared" si="18"/>
        <v/>
      </c>
      <c r="N198" s="157"/>
      <c r="O198" s="157"/>
      <c r="P198" s="246" t="str">
        <f t="shared" si="17"/>
        <v/>
      </c>
      <c r="Q198" s="144"/>
      <c r="R198" s="144"/>
      <c r="S198" s="144"/>
      <c r="U198" s="249" t="str">
        <f t="shared" si="19"/>
        <v/>
      </c>
      <c r="V198" t="str">
        <f t="shared" si="20"/>
        <v/>
      </c>
    </row>
    <row r="199" spans="1:22">
      <c r="A199" s="110"/>
      <c r="B199" s="69"/>
      <c r="C199" s="121"/>
      <c r="D199" s="200"/>
      <c r="E199" s="255"/>
      <c r="F199" s="242"/>
      <c r="G199" s="243"/>
      <c r="H199" s="171"/>
      <c r="I199" s="244" t="str">
        <f t="shared" si="16"/>
        <v/>
      </c>
      <c r="L199" s="232" t="str">
        <f t="shared" si="18"/>
        <v/>
      </c>
      <c r="N199" s="157"/>
      <c r="O199" s="157"/>
      <c r="P199" s="246" t="str">
        <f t="shared" si="17"/>
        <v/>
      </c>
      <c r="Q199" s="144"/>
      <c r="R199" s="144"/>
      <c r="S199" s="144"/>
      <c r="U199" s="249" t="str">
        <f t="shared" si="19"/>
        <v/>
      </c>
      <c r="V199" t="str">
        <f t="shared" si="20"/>
        <v/>
      </c>
    </row>
    <row r="200" spans="1:22">
      <c r="A200" s="110"/>
      <c r="B200" s="69"/>
      <c r="C200" s="121"/>
      <c r="D200" s="200"/>
      <c r="E200" s="255"/>
      <c r="F200" s="242"/>
      <c r="G200" s="243"/>
      <c r="H200" s="171"/>
      <c r="I200" s="244" t="str">
        <f t="shared" si="16"/>
        <v/>
      </c>
      <c r="L200" s="232" t="str">
        <f t="shared" si="18"/>
        <v/>
      </c>
      <c r="N200" s="157"/>
      <c r="O200" s="157"/>
      <c r="P200" s="246" t="str">
        <f t="shared" si="17"/>
        <v/>
      </c>
      <c r="Q200" s="144"/>
      <c r="R200" s="144"/>
      <c r="S200" s="144"/>
      <c r="U200" s="249" t="str">
        <f t="shared" si="19"/>
        <v/>
      </c>
      <c r="V200" t="str">
        <f t="shared" si="20"/>
        <v/>
      </c>
    </row>
    <row r="201" spans="1:22">
      <c r="A201" s="110"/>
      <c r="B201" s="69"/>
      <c r="C201" s="121"/>
      <c r="D201" s="200"/>
      <c r="E201" s="255"/>
      <c r="F201" s="242"/>
      <c r="G201" s="243"/>
      <c r="H201" s="171"/>
      <c r="I201" s="244" t="str">
        <f t="shared" si="16"/>
        <v/>
      </c>
      <c r="L201" s="232" t="str">
        <f t="shared" si="18"/>
        <v/>
      </c>
      <c r="N201" s="157"/>
      <c r="O201" s="157"/>
      <c r="P201" s="246" t="str">
        <f t="shared" si="17"/>
        <v/>
      </c>
      <c r="Q201" s="144"/>
      <c r="R201" s="144"/>
      <c r="S201" s="144"/>
      <c r="U201" s="249" t="str">
        <f t="shared" si="19"/>
        <v/>
      </c>
      <c r="V201" t="str">
        <f t="shared" si="20"/>
        <v/>
      </c>
    </row>
    <row r="202" spans="1:22">
      <c r="A202" s="110"/>
      <c r="B202" s="69"/>
      <c r="C202" s="121"/>
      <c r="D202" s="200"/>
      <c r="E202" s="255"/>
      <c r="F202" s="242"/>
      <c r="G202" s="243"/>
      <c r="H202" s="171"/>
      <c r="I202" s="244" t="str">
        <f t="shared" si="16"/>
        <v/>
      </c>
      <c r="L202" s="232" t="str">
        <f t="shared" si="18"/>
        <v/>
      </c>
      <c r="N202" s="157"/>
      <c r="O202" s="157"/>
      <c r="P202" s="246" t="str">
        <f t="shared" si="17"/>
        <v/>
      </c>
      <c r="Q202" s="144"/>
      <c r="R202" s="144"/>
      <c r="S202" s="144"/>
      <c r="U202" s="249" t="str">
        <f t="shared" si="19"/>
        <v/>
      </c>
      <c r="V202" t="str">
        <f t="shared" si="20"/>
        <v/>
      </c>
    </row>
    <row r="203" spans="1:22">
      <c r="A203" s="110"/>
      <c r="B203" s="69"/>
      <c r="C203" s="121"/>
      <c r="D203" s="200"/>
      <c r="E203" s="255"/>
      <c r="F203" s="242"/>
      <c r="G203" s="243"/>
      <c r="H203" s="171"/>
      <c r="I203" s="244" t="str">
        <f t="shared" si="16"/>
        <v/>
      </c>
      <c r="L203" s="232" t="str">
        <f t="shared" si="18"/>
        <v/>
      </c>
      <c r="N203" s="157"/>
      <c r="O203" s="157"/>
      <c r="P203" s="246" t="str">
        <f t="shared" si="17"/>
        <v/>
      </c>
      <c r="Q203" s="144"/>
      <c r="R203" s="144"/>
      <c r="S203" s="144"/>
      <c r="U203" s="249" t="str">
        <f t="shared" si="19"/>
        <v/>
      </c>
      <c r="V203" t="str">
        <f t="shared" si="20"/>
        <v/>
      </c>
    </row>
    <row r="204" spans="1:22">
      <c r="A204" s="110"/>
      <c r="B204" s="69"/>
      <c r="C204" s="121"/>
      <c r="D204" s="200"/>
      <c r="E204" s="255"/>
      <c r="F204" s="242"/>
      <c r="G204" s="243"/>
      <c r="H204" s="171"/>
      <c r="I204" s="244" t="str">
        <f t="shared" si="16"/>
        <v/>
      </c>
      <c r="L204" s="232" t="str">
        <f t="shared" si="18"/>
        <v/>
      </c>
      <c r="N204" s="157"/>
      <c r="O204" s="157"/>
      <c r="P204" s="246" t="str">
        <f t="shared" si="17"/>
        <v/>
      </c>
      <c r="Q204" s="144"/>
      <c r="R204" s="144"/>
      <c r="S204" s="144"/>
      <c r="U204" s="249" t="str">
        <f t="shared" si="19"/>
        <v/>
      </c>
      <c r="V204" t="str">
        <f t="shared" si="20"/>
        <v/>
      </c>
    </row>
    <row r="205" spans="1:22">
      <c r="A205" s="110"/>
      <c r="B205" s="69"/>
      <c r="C205" s="121"/>
      <c r="D205" s="200"/>
      <c r="E205" s="255"/>
      <c r="F205" s="242"/>
      <c r="G205" s="243"/>
      <c r="H205" s="171"/>
      <c r="I205" s="244" t="str">
        <f t="shared" si="16"/>
        <v/>
      </c>
      <c r="L205" s="232" t="str">
        <f t="shared" si="18"/>
        <v/>
      </c>
      <c r="N205" s="157"/>
      <c r="O205" s="157"/>
      <c r="P205" s="246" t="str">
        <f t="shared" si="17"/>
        <v/>
      </c>
      <c r="Q205" s="144"/>
      <c r="R205" s="144"/>
      <c r="S205" s="144"/>
      <c r="U205" s="249" t="str">
        <f t="shared" si="19"/>
        <v/>
      </c>
      <c r="V205" t="str">
        <f t="shared" si="20"/>
        <v/>
      </c>
    </row>
    <row r="206" spans="1:22">
      <c r="A206" s="110"/>
      <c r="B206" s="69"/>
      <c r="C206" s="121"/>
      <c r="D206" s="200"/>
      <c r="E206" s="255"/>
      <c r="F206" s="242"/>
      <c r="G206" s="243"/>
      <c r="H206" s="171"/>
      <c r="I206" s="244" t="str">
        <f t="shared" si="16"/>
        <v/>
      </c>
      <c r="L206" s="232" t="str">
        <f t="shared" si="18"/>
        <v/>
      </c>
      <c r="N206" s="157"/>
      <c r="O206" s="157"/>
      <c r="P206" s="246" t="str">
        <f t="shared" si="17"/>
        <v/>
      </c>
      <c r="Q206" s="144"/>
      <c r="R206" s="144"/>
      <c r="S206" s="144"/>
      <c r="U206" s="249" t="str">
        <f t="shared" si="19"/>
        <v/>
      </c>
      <c r="V206" t="str">
        <f t="shared" si="20"/>
        <v/>
      </c>
    </row>
    <row r="207" spans="1:22">
      <c r="A207" s="110"/>
      <c r="B207" s="69"/>
      <c r="C207" s="121"/>
      <c r="D207" s="200"/>
      <c r="E207" s="255"/>
      <c r="F207" s="242"/>
      <c r="G207" s="243"/>
      <c r="H207" s="171"/>
      <c r="I207" s="244" t="str">
        <f t="shared" si="16"/>
        <v/>
      </c>
      <c r="L207" s="232" t="str">
        <f t="shared" si="18"/>
        <v/>
      </c>
      <c r="N207" s="157"/>
      <c r="O207" s="157"/>
      <c r="P207" s="246" t="str">
        <f t="shared" si="17"/>
        <v/>
      </c>
      <c r="Q207" s="144"/>
      <c r="R207" s="144"/>
      <c r="S207" s="144"/>
      <c r="U207" s="249" t="str">
        <f t="shared" si="19"/>
        <v/>
      </c>
      <c r="V207" t="str">
        <f t="shared" si="20"/>
        <v/>
      </c>
    </row>
    <row r="208" spans="1:22">
      <c r="A208" s="110"/>
      <c r="B208" s="69"/>
      <c r="C208" s="121"/>
      <c r="D208" s="200"/>
      <c r="E208" s="255"/>
      <c r="F208" s="242"/>
      <c r="G208" s="243"/>
      <c r="H208" s="171"/>
      <c r="I208" s="244" t="str">
        <f t="shared" si="16"/>
        <v/>
      </c>
      <c r="L208" s="232" t="str">
        <f t="shared" si="18"/>
        <v/>
      </c>
      <c r="N208" s="157"/>
      <c r="O208" s="157"/>
      <c r="P208" s="246" t="str">
        <f t="shared" si="17"/>
        <v/>
      </c>
      <c r="Q208" s="144"/>
      <c r="R208" s="144"/>
      <c r="S208" s="144"/>
      <c r="U208" s="249" t="str">
        <f t="shared" si="19"/>
        <v/>
      </c>
      <c r="V208" t="str">
        <f t="shared" si="20"/>
        <v/>
      </c>
    </row>
    <row r="209" spans="1:22">
      <c r="A209" s="110"/>
      <c r="B209" s="69"/>
      <c r="C209" s="121"/>
      <c r="D209" s="200"/>
      <c r="E209" s="255"/>
      <c r="F209" s="242"/>
      <c r="G209" s="243"/>
      <c r="H209" s="171"/>
      <c r="I209" s="244" t="str">
        <f t="shared" si="16"/>
        <v/>
      </c>
      <c r="L209" s="232" t="str">
        <f t="shared" si="18"/>
        <v/>
      </c>
      <c r="N209" s="157"/>
      <c r="O209" s="157"/>
      <c r="P209" s="246" t="str">
        <f t="shared" si="17"/>
        <v/>
      </c>
      <c r="Q209" s="144"/>
      <c r="R209" s="144"/>
      <c r="S209" s="144"/>
      <c r="U209" s="249" t="str">
        <f t="shared" si="19"/>
        <v/>
      </c>
      <c r="V209" t="str">
        <f t="shared" si="20"/>
        <v/>
      </c>
    </row>
    <row r="210" spans="1:22">
      <c r="A210" s="110"/>
      <c r="B210" s="69"/>
      <c r="C210" s="121"/>
      <c r="D210" s="200"/>
      <c r="E210" s="255"/>
      <c r="F210" s="242"/>
      <c r="G210" s="243"/>
      <c r="H210" s="171"/>
      <c r="I210" s="244" t="str">
        <f t="shared" si="16"/>
        <v/>
      </c>
      <c r="L210" s="232" t="str">
        <f t="shared" si="18"/>
        <v/>
      </c>
      <c r="N210" s="157"/>
      <c r="O210" s="157"/>
      <c r="P210" s="246" t="str">
        <f t="shared" si="17"/>
        <v/>
      </c>
      <c r="Q210" s="144"/>
      <c r="R210" s="144"/>
      <c r="S210" s="144"/>
      <c r="U210" s="249" t="str">
        <f t="shared" si="19"/>
        <v/>
      </c>
      <c r="V210" t="str">
        <f t="shared" si="20"/>
        <v/>
      </c>
    </row>
    <row r="211" spans="1:22">
      <c r="A211" s="110"/>
      <c r="B211" s="69"/>
      <c r="C211" s="121"/>
      <c r="D211" s="200"/>
      <c r="E211" s="255"/>
      <c r="F211" s="242"/>
      <c r="G211" s="243"/>
      <c r="H211" s="171"/>
      <c r="I211" s="244" t="str">
        <f t="shared" si="16"/>
        <v/>
      </c>
      <c r="L211" s="232" t="str">
        <f t="shared" si="18"/>
        <v/>
      </c>
      <c r="N211" s="157"/>
      <c r="O211" s="157"/>
      <c r="P211" s="246" t="str">
        <f t="shared" si="17"/>
        <v/>
      </c>
      <c r="Q211" s="144"/>
      <c r="R211" s="144"/>
      <c r="S211" s="144"/>
      <c r="U211" s="249" t="str">
        <f t="shared" si="19"/>
        <v/>
      </c>
      <c r="V211" t="str">
        <f t="shared" si="20"/>
        <v/>
      </c>
    </row>
    <row r="212" spans="1:22">
      <c r="A212" s="110"/>
      <c r="B212" s="69"/>
      <c r="C212" s="121"/>
      <c r="D212" s="200"/>
      <c r="E212" s="255"/>
      <c r="F212" s="242"/>
      <c r="G212" s="243"/>
      <c r="H212" s="171"/>
      <c r="I212" s="244" t="str">
        <f t="shared" si="16"/>
        <v/>
      </c>
      <c r="L212" s="232" t="str">
        <f t="shared" si="18"/>
        <v/>
      </c>
      <c r="N212" s="157"/>
      <c r="O212" s="157"/>
      <c r="P212" s="246" t="str">
        <f t="shared" si="17"/>
        <v/>
      </c>
      <c r="Q212" s="144"/>
      <c r="R212" s="144"/>
      <c r="S212" s="144"/>
      <c r="U212" s="249" t="str">
        <f t="shared" si="19"/>
        <v/>
      </c>
      <c r="V212" t="str">
        <f t="shared" si="20"/>
        <v/>
      </c>
    </row>
    <row r="213" spans="1:22">
      <c r="A213" s="110"/>
      <c r="B213" s="69"/>
      <c r="C213" s="121"/>
      <c r="D213" s="200"/>
      <c r="E213" s="255"/>
      <c r="F213" s="242"/>
      <c r="G213" s="243"/>
      <c r="H213" s="171"/>
      <c r="I213" s="244" t="str">
        <f t="shared" si="16"/>
        <v/>
      </c>
      <c r="L213" s="232" t="str">
        <f t="shared" si="18"/>
        <v/>
      </c>
      <c r="N213" s="157"/>
      <c r="O213" s="157"/>
      <c r="P213" s="246" t="str">
        <f t="shared" si="17"/>
        <v/>
      </c>
      <c r="Q213" s="144"/>
      <c r="R213" s="144"/>
      <c r="S213" s="144"/>
      <c r="U213" s="249" t="str">
        <f t="shared" si="19"/>
        <v/>
      </c>
      <c r="V213" t="str">
        <f t="shared" si="20"/>
        <v/>
      </c>
    </row>
    <row r="214" spans="1:22">
      <c r="A214" s="110"/>
      <c r="B214" s="69"/>
      <c r="C214" s="121"/>
      <c r="D214" s="200"/>
      <c r="E214" s="255"/>
      <c r="F214" s="242"/>
      <c r="G214" s="243"/>
      <c r="H214" s="171"/>
      <c r="I214" s="244" t="str">
        <f t="shared" si="16"/>
        <v/>
      </c>
      <c r="L214" s="232" t="str">
        <f t="shared" si="18"/>
        <v/>
      </c>
      <c r="N214" s="157"/>
      <c r="O214" s="157"/>
      <c r="P214" s="246" t="str">
        <f t="shared" si="17"/>
        <v/>
      </c>
      <c r="Q214" s="144"/>
      <c r="R214" s="144"/>
      <c r="S214" s="144"/>
      <c r="U214" s="249" t="str">
        <f t="shared" si="19"/>
        <v/>
      </c>
      <c r="V214" t="str">
        <f t="shared" si="20"/>
        <v/>
      </c>
    </row>
    <row r="215" spans="1:22">
      <c r="A215" s="110"/>
      <c r="B215" s="69"/>
      <c r="C215" s="121"/>
      <c r="D215" s="200"/>
      <c r="E215" s="255"/>
      <c r="F215" s="242"/>
      <c r="G215" s="243"/>
      <c r="H215" s="171"/>
      <c r="I215" s="244" t="str">
        <f t="shared" si="16"/>
        <v/>
      </c>
      <c r="L215" s="232" t="str">
        <f t="shared" si="18"/>
        <v/>
      </c>
      <c r="N215" s="157"/>
      <c r="O215" s="157"/>
      <c r="P215" s="246" t="str">
        <f t="shared" si="17"/>
        <v/>
      </c>
      <c r="Q215" s="144"/>
      <c r="R215" s="144"/>
      <c r="S215" s="144"/>
      <c r="U215" s="249" t="str">
        <f t="shared" si="19"/>
        <v/>
      </c>
      <c r="V215" t="str">
        <f t="shared" si="20"/>
        <v/>
      </c>
    </row>
    <row r="216" spans="1:22">
      <c r="A216" s="110"/>
      <c r="B216" s="114"/>
      <c r="C216" s="188"/>
      <c r="D216" s="200"/>
      <c r="E216" s="255"/>
      <c r="F216" s="242"/>
      <c r="G216" s="243"/>
      <c r="H216" s="171"/>
      <c r="I216" s="244" t="str">
        <f t="shared" si="16"/>
        <v/>
      </c>
      <c r="L216" s="232" t="str">
        <f t="shared" si="18"/>
        <v/>
      </c>
      <c r="N216" s="157"/>
      <c r="O216" s="157"/>
      <c r="P216" s="246" t="str">
        <f t="shared" si="17"/>
        <v/>
      </c>
      <c r="Q216" s="144"/>
      <c r="R216" s="144"/>
      <c r="S216" s="144"/>
      <c r="U216" s="249" t="str">
        <f t="shared" si="19"/>
        <v/>
      </c>
      <c r="V216" t="str">
        <f t="shared" si="20"/>
        <v/>
      </c>
    </row>
    <row r="217" spans="1:22">
      <c r="A217" s="110"/>
      <c r="B217" s="114"/>
      <c r="C217" s="188"/>
      <c r="D217" s="200"/>
      <c r="E217" s="255"/>
      <c r="F217" s="242"/>
      <c r="G217" s="243"/>
      <c r="H217" s="171"/>
      <c r="I217" s="244" t="str">
        <f t="shared" si="16"/>
        <v/>
      </c>
      <c r="L217" s="232" t="str">
        <f t="shared" si="18"/>
        <v/>
      </c>
      <c r="N217" s="157"/>
      <c r="O217" s="157"/>
      <c r="P217" s="246" t="str">
        <f t="shared" si="17"/>
        <v/>
      </c>
      <c r="Q217" s="144"/>
      <c r="R217" s="144"/>
      <c r="S217" s="144"/>
      <c r="U217" s="249" t="str">
        <f t="shared" si="19"/>
        <v/>
      </c>
      <c r="V217" t="str">
        <f t="shared" si="20"/>
        <v/>
      </c>
    </row>
    <row r="218" spans="1:22">
      <c r="A218" s="110"/>
      <c r="B218" s="114"/>
      <c r="C218" s="188"/>
      <c r="D218" s="200"/>
      <c r="E218" s="255"/>
      <c r="F218" s="242"/>
      <c r="G218" s="243"/>
      <c r="H218" s="171"/>
      <c r="I218" s="244" t="str">
        <f t="shared" si="16"/>
        <v/>
      </c>
      <c r="L218" s="232" t="str">
        <f t="shared" si="18"/>
        <v/>
      </c>
      <c r="N218" s="157"/>
      <c r="O218" s="157"/>
      <c r="P218" s="246" t="str">
        <f t="shared" si="17"/>
        <v/>
      </c>
      <c r="Q218" s="144"/>
      <c r="R218" s="144"/>
      <c r="S218" s="144"/>
      <c r="U218" s="249" t="str">
        <f t="shared" si="19"/>
        <v/>
      </c>
      <c r="V218" t="str">
        <f t="shared" si="20"/>
        <v/>
      </c>
    </row>
    <row r="219" spans="1:22">
      <c r="A219" s="110"/>
      <c r="B219" s="114"/>
      <c r="C219" s="188"/>
      <c r="D219" s="200"/>
      <c r="E219" s="255"/>
      <c r="F219" s="242"/>
      <c r="G219" s="243"/>
      <c r="H219" s="171"/>
      <c r="I219" s="244" t="str">
        <f t="shared" si="16"/>
        <v/>
      </c>
      <c r="L219" s="232" t="str">
        <f t="shared" si="18"/>
        <v/>
      </c>
      <c r="N219" s="157"/>
      <c r="O219" s="157"/>
      <c r="P219" s="246" t="str">
        <f t="shared" si="17"/>
        <v/>
      </c>
      <c r="Q219" s="144"/>
      <c r="R219" s="144"/>
      <c r="S219" s="144"/>
      <c r="U219" s="249" t="str">
        <f t="shared" si="19"/>
        <v/>
      </c>
      <c r="V219" t="str">
        <f t="shared" si="20"/>
        <v/>
      </c>
    </row>
    <row r="220" spans="1:22">
      <c r="A220" s="110"/>
      <c r="B220" s="114"/>
      <c r="C220" s="188"/>
      <c r="D220" s="200"/>
      <c r="E220" s="255"/>
      <c r="F220" s="242"/>
      <c r="G220" s="243"/>
      <c r="H220" s="171"/>
      <c r="I220" s="244" t="str">
        <f t="shared" si="16"/>
        <v/>
      </c>
      <c r="L220" s="232" t="str">
        <f t="shared" si="18"/>
        <v/>
      </c>
      <c r="N220" s="157"/>
      <c r="O220" s="157"/>
      <c r="P220" s="246" t="str">
        <f t="shared" si="17"/>
        <v/>
      </c>
      <c r="Q220" s="144"/>
      <c r="R220" s="144"/>
      <c r="S220" s="144"/>
      <c r="U220" s="249" t="str">
        <f t="shared" si="19"/>
        <v/>
      </c>
      <c r="V220" t="str">
        <f t="shared" si="20"/>
        <v/>
      </c>
    </row>
    <row r="221" spans="1:22">
      <c r="A221" s="110"/>
      <c r="B221" s="114"/>
      <c r="C221" s="188"/>
      <c r="D221" s="200"/>
      <c r="E221" s="255"/>
      <c r="F221" s="242"/>
      <c r="G221" s="243"/>
      <c r="H221" s="171"/>
      <c r="I221" s="244" t="str">
        <f t="shared" si="16"/>
        <v/>
      </c>
      <c r="L221" s="232" t="str">
        <f t="shared" si="18"/>
        <v/>
      </c>
      <c r="N221" s="157"/>
      <c r="O221" s="157"/>
      <c r="P221" s="246" t="str">
        <f t="shared" si="17"/>
        <v/>
      </c>
      <c r="Q221" s="144"/>
      <c r="R221" s="144"/>
      <c r="S221" s="144"/>
      <c r="U221" s="249" t="str">
        <f t="shared" si="19"/>
        <v/>
      </c>
      <c r="V221" t="str">
        <f t="shared" si="20"/>
        <v/>
      </c>
    </row>
    <row r="222" spans="1:22">
      <c r="A222" s="110"/>
      <c r="B222" s="114"/>
      <c r="C222" s="188"/>
      <c r="D222" s="200"/>
      <c r="E222" s="255"/>
      <c r="F222" s="242"/>
      <c r="G222" s="243"/>
      <c r="H222" s="171"/>
      <c r="I222" s="244" t="str">
        <f t="shared" si="16"/>
        <v/>
      </c>
      <c r="L222" s="232" t="str">
        <f t="shared" si="18"/>
        <v/>
      </c>
      <c r="N222" s="157"/>
      <c r="O222" s="157"/>
      <c r="P222" s="246" t="str">
        <f t="shared" si="17"/>
        <v/>
      </c>
      <c r="Q222" s="144"/>
      <c r="R222" s="144"/>
      <c r="S222" s="144"/>
      <c r="U222" s="249" t="str">
        <f t="shared" si="19"/>
        <v/>
      </c>
      <c r="V222" t="str">
        <f t="shared" si="20"/>
        <v/>
      </c>
    </row>
    <row r="223" spans="1:22">
      <c r="A223" s="110"/>
      <c r="B223" s="114"/>
      <c r="C223" s="188"/>
      <c r="D223" s="200"/>
      <c r="E223" s="255"/>
      <c r="F223" s="242"/>
      <c r="G223" s="243"/>
      <c r="H223" s="171"/>
      <c r="I223" s="244" t="str">
        <f t="shared" si="16"/>
        <v/>
      </c>
      <c r="L223" s="232" t="str">
        <f t="shared" si="18"/>
        <v/>
      </c>
      <c r="N223" s="157"/>
      <c r="O223" s="157"/>
      <c r="P223" s="246" t="str">
        <f t="shared" si="17"/>
        <v/>
      </c>
      <c r="Q223" s="144"/>
      <c r="R223" s="144"/>
      <c r="S223" s="144"/>
      <c r="U223" s="249" t="str">
        <f t="shared" si="19"/>
        <v/>
      </c>
      <c r="V223" t="str">
        <f t="shared" si="20"/>
        <v/>
      </c>
    </row>
    <row r="224" spans="1:22">
      <c r="A224" s="110"/>
      <c r="B224" s="114"/>
      <c r="C224" s="188"/>
      <c r="D224" s="200"/>
      <c r="E224" s="255"/>
      <c r="F224" s="242"/>
      <c r="G224" s="243"/>
      <c r="H224" s="171"/>
      <c r="I224" s="244" t="str">
        <f t="shared" si="16"/>
        <v/>
      </c>
      <c r="L224" s="232" t="str">
        <f t="shared" si="18"/>
        <v/>
      </c>
      <c r="N224" s="157"/>
      <c r="O224" s="157"/>
      <c r="P224" s="246" t="str">
        <f t="shared" si="17"/>
        <v/>
      </c>
      <c r="Q224" s="144"/>
      <c r="R224" s="144"/>
      <c r="S224" s="144"/>
      <c r="U224" s="249" t="str">
        <f t="shared" si="19"/>
        <v/>
      </c>
      <c r="V224" t="str">
        <f t="shared" si="20"/>
        <v/>
      </c>
    </row>
    <row r="225" spans="1:22">
      <c r="A225" s="110"/>
      <c r="B225" s="114"/>
      <c r="C225" s="188"/>
      <c r="D225" s="200"/>
      <c r="E225" s="255"/>
      <c r="F225" s="242"/>
      <c r="G225" s="243"/>
      <c r="H225" s="171"/>
      <c r="I225" s="244" t="str">
        <f t="shared" si="16"/>
        <v/>
      </c>
      <c r="L225" s="232" t="str">
        <f t="shared" si="18"/>
        <v/>
      </c>
      <c r="N225" s="157"/>
      <c r="O225" s="157"/>
      <c r="P225" s="246" t="str">
        <f t="shared" si="17"/>
        <v/>
      </c>
      <c r="Q225" s="144"/>
      <c r="R225" s="144"/>
      <c r="S225" s="144"/>
      <c r="U225" s="249" t="str">
        <f t="shared" si="19"/>
        <v/>
      </c>
      <c r="V225" t="str">
        <f t="shared" si="20"/>
        <v/>
      </c>
    </row>
    <row r="226" spans="1:22">
      <c r="A226" s="110"/>
      <c r="B226" s="114"/>
      <c r="C226" s="188"/>
      <c r="D226" s="200"/>
      <c r="E226" s="255"/>
      <c r="F226" s="242"/>
      <c r="G226" s="243"/>
      <c r="H226" s="171"/>
      <c r="I226" s="244" t="str">
        <f t="shared" si="16"/>
        <v/>
      </c>
      <c r="L226" s="232" t="str">
        <f t="shared" si="18"/>
        <v/>
      </c>
      <c r="N226" s="157"/>
      <c r="O226" s="157"/>
      <c r="P226" s="246" t="str">
        <f t="shared" si="17"/>
        <v/>
      </c>
      <c r="Q226" s="144"/>
      <c r="R226" s="144"/>
      <c r="S226" s="144"/>
      <c r="U226" s="249" t="str">
        <f t="shared" si="19"/>
        <v/>
      </c>
      <c r="V226" t="str">
        <f t="shared" si="20"/>
        <v/>
      </c>
    </row>
    <row r="227" spans="1:22">
      <c r="A227" s="110"/>
      <c r="B227" s="114"/>
      <c r="C227" s="188"/>
      <c r="D227" s="200"/>
      <c r="E227" s="255"/>
      <c r="F227" s="242"/>
      <c r="G227" s="243"/>
      <c r="H227" s="171"/>
      <c r="I227" s="244" t="str">
        <f t="shared" si="16"/>
        <v/>
      </c>
      <c r="L227" s="232" t="str">
        <f t="shared" si="18"/>
        <v/>
      </c>
      <c r="N227" s="157"/>
      <c r="O227" s="157"/>
      <c r="P227" s="246" t="str">
        <f t="shared" si="17"/>
        <v/>
      </c>
      <c r="Q227" s="144"/>
      <c r="R227" s="144"/>
      <c r="S227" s="144"/>
      <c r="U227" s="249" t="str">
        <f t="shared" si="19"/>
        <v/>
      </c>
      <c r="V227" t="str">
        <f t="shared" si="20"/>
        <v/>
      </c>
    </row>
    <row r="228" spans="1:22">
      <c r="A228" s="110"/>
      <c r="B228" s="114"/>
      <c r="C228" s="188"/>
      <c r="D228" s="200"/>
      <c r="E228" s="255"/>
      <c r="F228" s="242"/>
      <c r="G228" s="243"/>
      <c r="H228" s="171"/>
      <c r="I228" s="244" t="str">
        <f t="shared" si="16"/>
        <v/>
      </c>
      <c r="L228" s="232" t="str">
        <f t="shared" si="18"/>
        <v/>
      </c>
      <c r="N228" s="157"/>
      <c r="O228" s="157"/>
      <c r="P228" s="246" t="str">
        <f t="shared" si="17"/>
        <v/>
      </c>
      <c r="Q228" s="144"/>
      <c r="R228" s="144"/>
      <c r="S228" s="144"/>
      <c r="U228" s="249" t="str">
        <f t="shared" si="19"/>
        <v/>
      </c>
      <c r="V228" t="str">
        <f t="shared" si="20"/>
        <v/>
      </c>
    </row>
    <row r="229" spans="1:22">
      <c r="A229" s="110"/>
      <c r="B229" s="114"/>
      <c r="C229" s="188"/>
      <c r="D229" s="200"/>
      <c r="E229" s="255"/>
      <c r="F229" s="242"/>
      <c r="G229" s="243"/>
      <c r="H229" s="171"/>
      <c r="I229" s="244" t="str">
        <f t="shared" si="16"/>
        <v/>
      </c>
      <c r="L229" s="232" t="str">
        <f t="shared" si="18"/>
        <v/>
      </c>
      <c r="N229" s="157"/>
      <c r="O229" s="157"/>
      <c r="P229" s="246" t="str">
        <f t="shared" si="17"/>
        <v/>
      </c>
      <c r="Q229" s="144"/>
      <c r="R229" s="144"/>
      <c r="S229" s="144"/>
      <c r="U229" s="249" t="str">
        <f t="shared" si="19"/>
        <v/>
      </c>
      <c r="V229" t="str">
        <f t="shared" si="20"/>
        <v/>
      </c>
    </row>
    <row r="230" spans="1:22">
      <c r="A230" s="110"/>
      <c r="B230" s="114"/>
      <c r="C230" s="188"/>
      <c r="D230" s="200"/>
      <c r="E230" s="255"/>
      <c r="F230" s="242"/>
      <c r="G230" s="243"/>
      <c r="H230" s="171"/>
      <c r="I230" s="244" t="str">
        <f t="shared" si="16"/>
        <v/>
      </c>
      <c r="L230" s="232" t="str">
        <f t="shared" si="18"/>
        <v/>
      </c>
      <c r="N230" s="157"/>
      <c r="O230" s="157"/>
      <c r="P230" s="246" t="str">
        <f t="shared" si="17"/>
        <v/>
      </c>
      <c r="Q230" s="144"/>
      <c r="R230" s="144"/>
      <c r="S230" s="144"/>
      <c r="U230" s="249" t="str">
        <f t="shared" si="19"/>
        <v/>
      </c>
      <c r="V230" t="str">
        <f t="shared" si="20"/>
        <v/>
      </c>
    </row>
    <row r="231" spans="1:22">
      <c r="A231" s="110"/>
      <c r="B231" s="114"/>
      <c r="C231" s="188"/>
      <c r="D231" s="200"/>
      <c r="E231" s="255"/>
      <c r="F231" s="242"/>
      <c r="G231" s="243"/>
      <c r="H231" s="171"/>
      <c r="I231" s="244" t="str">
        <f t="shared" si="16"/>
        <v/>
      </c>
      <c r="L231" s="232" t="str">
        <f t="shared" si="18"/>
        <v/>
      </c>
      <c r="N231" s="157"/>
      <c r="O231" s="157"/>
      <c r="P231" s="246" t="str">
        <f t="shared" si="17"/>
        <v/>
      </c>
      <c r="Q231" s="144"/>
      <c r="R231" s="144"/>
      <c r="S231" s="144"/>
      <c r="U231" s="249" t="str">
        <f t="shared" si="19"/>
        <v/>
      </c>
      <c r="V231" t="str">
        <f t="shared" si="20"/>
        <v/>
      </c>
    </row>
    <row r="232" spans="1:22">
      <c r="A232" s="110"/>
      <c r="B232" s="114"/>
      <c r="C232" s="188"/>
      <c r="D232" s="200"/>
      <c r="E232" s="255"/>
      <c r="F232" s="242"/>
      <c r="G232" s="243"/>
      <c r="H232" s="171"/>
      <c r="I232" s="244" t="str">
        <f t="shared" si="16"/>
        <v/>
      </c>
      <c r="L232" s="232" t="str">
        <f t="shared" si="18"/>
        <v/>
      </c>
      <c r="N232" s="157"/>
      <c r="O232" s="157"/>
      <c r="P232" s="246" t="str">
        <f t="shared" si="17"/>
        <v/>
      </c>
      <c r="Q232" s="144"/>
      <c r="R232" s="144"/>
      <c r="S232" s="144"/>
      <c r="U232" s="249" t="str">
        <f t="shared" si="19"/>
        <v/>
      </c>
      <c r="V232" t="str">
        <f t="shared" si="20"/>
        <v/>
      </c>
    </row>
    <row r="233" spans="1:22">
      <c r="A233" s="110"/>
      <c r="B233" s="114"/>
      <c r="C233" s="188"/>
      <c r="D233" s="200"/>
      <c r="E233" s="255"/>
      <c r="F233" s="242"/>
      <c r="G233" s="243"/>
      <c r="H233" s="171"/>
      <c r="I233" s="244" t="str">
        <f t="shared" si="16"/>
        <v/>
      </c>
      <c r="L233" s="232" t="str">
        <f t="shared" si="18"/>
        <v/>
      </c>
      <c r="N233" s="157"/>
      <c r="O233" s="157"/>
      <c r="P233" s="246" t="str">
        <f t="shared" si="17"/>
        <v/>
      </c>
      <c r="Q233" s="144"/>
      <c r="R233" s="144"/>
      <c r="S233" s="144"/>
      <c r="U233" s="249" t="str">
        <f t="shared" si="19"/>
        <v/>
      </c>
      <c r="V233" t="str">
        <f t="shared" si="20"/>
        <v/>
      </c>
    </row>
    <row r="234" spans="1:22">
      <c r="A234" s="110"/>
      <c r="B234" s="114"/>
      <c r="C234" s="188"/>
      <c r="D234" s="200"/>
      <c r="E234" s="255"/>
      <c r="F234" s="242"/>
      <c r="G234" s="243"/>
      <c r="H234" s="171"/>
      <c r="I234" s="244" t="str">
        <f t="shared" si="16"/>
        <v/>
      </c>
      <c r="L234" s="232" t="str">
        <f t="shared" si="18"/>
        <v/>
      </c>
      <c r="N234" s="157"/>
      <c r="O234" s="157"/>
      <c r="P234" s="246" t="str">
        <f t="shared" si="17"/>
        <v/>
      </c>
      <c r="Q234" s="144"/>
      <c r="R234" s="144"/>
      <c r="S234" s="144"/>
      <c r="U234" s="249" t="str">
        <f t="shared" si="19"/>
        <v/>
      </c>
      <c r="V234" t="str">
        <f t="shared" si="20"/>
        <v/>
      </c>
    </row>
    <row r="235" spans="1:22">
      <c r="A235" s="110"/>
      <c r="B235" s="114"/>
      <c r="C235" s="188"/>
      <c r="D235" s="200"/>
      <c r="E235" s="255"/>
      <c r="F235" s="242"/>
      <c r="G235" s="243"/>
      <c r="H235" s="171"/>
      <c r="I235" s="244" t="str">
        <f t="shared" si="16"/>
        <v/>
      </c>
      <c r="L235" s="232" t="str">
        <f t="shared" si="18"/>
        <v/>
      </c>
      <c r="N235" s="157"/>
      <c r="O235" s="157"/>
      <c r="P235" s="246" t="str">
        <f t="shared" si="17"/>
        <v/>
      </c>
      <c r="Q235" s="144"/>
      <c r="R235" s="144"/>
      <c r="S235" s="144"/>
      <c r="U235" s="249" t="str">
        <f t="shared" si="19"/>
        <v/>
      </c>
      <c r="V235" t="str">
        <f t="shared" si="20"/>
        <v/>
      </c>
    </row>
    <row r="236" spans="1:22">
      <c r="A236" s="110"/>
      <c r="B236" s="114"/>
      <c r="C236" s="188"/>
      <c r="D236" s="200"/>
      <c r="E236" s="255"/>
      <c r="F236" s="242"/>
      <c r="G236" s="243"/>
      <c r="H236" s="171"/>
      <c r="I236" s="244" t="str">
        <f t="shared" si="16"/>
        <v/>
      </c>
      <c r="L236" s="232" t="str">
        <f t="shared" si="18"/>
        <v/>
      </c>
      <c r="N236" s="157"/>
      <c r="O236" s="157"/>
      <c r="P236" s="246" t="str">
        <f t="shared" si="17"/>
        <v/>
      </c>
      <c r="Q236" s="144"/>
      <c r="R236" s="144"/>
      <c r="S236" s="144"/>
      <c r="U236" s="249" t="str">
        <f t="shared" si="19"/>
        <v/>
      </c>
      <c r="V236" t="str">
        <f t="shared" si="20"/>
        <v/>
      </c>
    </row>
    <row r="237" spans="1:22">
      <c r="A237" s="110"/>
      <c r="B237" s="114"/>
      <c r="C237" s="188"/>
      <c r="D237" s="200"/>
      <c r="E237" s="255"/>
      <c r="F237" s="242"/>
      <c r="G237" s="243"/>
      <c r="H237" s="171"/>
      <c r="I237" s="244" t="str">
        <f t="shared" si="16"/>
        <v/>
      </c>
      <c r="L237" s="232" t="str">
        <f t="shared" si="18"/>
        <v/>
      </c>
      <c r="N237" s="157"/>
      <c r="O237" s="157"/>
      <c r="P237" s="246" t="str">
        <f t="shared" si="17"/>
        <v/>
      </c>
      <c r="Q237" s="144"/>
      <c r="R237" s="144"/>
      <c r="S237" s="144"/>
      <c r="U237" s="249" t="str">
        <f t="shared" si="19"/>
        <v/>
      </c>
      <c r="V237" t="str">
        <f t="shared" si="20"/>
        <v/>
      </c>
    </row>
    <row r="238" spans="1:22">
      <c r="A238" s="110"/>
      <c r="B238" s="114"/>
      <c r="C238" s="188"/>
      <c r="D238" s="200"/>
      <c r="E238" s="255"/>
      <c r="F238" s="242"/>
      <c r="G238" s="243"/>
      <c r="H238" s="171"/>
      <c r="I238" s="244" t="str">
        <f t="shared" si="16"/>
        <v/>
      </c>
      <c r="L238" s="232" t="str">
        <f t="shared" si="18"/>
        <v/>
      </c>
      <c r="N238" s="157"/>
      <c r="O238" s="157"/>
      <c r="P238" s="246" t="str">
        <f t="shared" si="17"/>
        <v/>
      </c>
      <c r="Q238" s="144"/>
      <c r="R238" s="144"/>
      <c r="S238" s="144"/>
      <c r="U238" s="249" t="str">
        <f t="shared" si="19"/>
        <v/>
      </c>
      <c r="V238" t="str">
        <f t="shared" si="20"/>
        <v/>
      </c>
    </row>
    <row r="239" spans="1:22">
      <c r="A239" s="110"/>
      <c r="B239" s="114"/>
      <c r="C239" s="188"/>
      <c r="D239" s="200"/>
      <c r="E239" s="255"/>
      <c r="F239" s="242"/>
      <c r="G239" s="243"/>
      <c r="H239" s="171"/>
      <c r="I239" s="244" t="str">
        <f t="shared" si="16"/>
        <v/>
      </c>
      <c r="L239" s="232" t="str">
        <f t="shared" si="18"/>
        <v/>
      </c>
      <c r="N239" s="157"/>
      <c r="O239" s="157"/>
      <c r="P239" s="246" t="str">
        <f t="shared" si="17"/>
        <v/>
      </c>
      <c r="Q239" s="144"/>
      <c r="R239" s="144"/>
      <c r="S239" s="144"/>
      <c r="U239" s="249" t="str">
        <f t="shared" si="19"/>
        <v/>
      </c>
      <c r="V239" t="str">
        <f t="shared" si="20"/>
        <v/>
      </c>
    </row>
    <row r="240" spans="1:22">
      <c r="A240" s="110"/>
      <c r="B240" s="114"/>
      <c r="C240" s="188"/>
      <c r="D240" s="200"/>
      <c r="E240" s="255"/>
      <c r="F240" s="242"/>
      <c r="G240" s="243"/>
      <c r="H240" s="171"/>
      <c r="I240" s="244" t="str">
        <f t="shared" si="16"/>
        <v/>
      </c>
      <c r="L240" s="232" t="str">
        <f t="shared" si="18"/>
        <v/>
      </c>
      <c r="N240" s="157"/>
      <c r="O240" s="157"/>
      <c r="P240" s="246" t="str">
        <f t="shared" si="17"/>
        <v/>
      </c>
      <c r="Q240" s="144"/>
      <c r="R240" s="144"/>
      <c r="S240" s="144"/>
      <c r="U240" s="249" t="str">
        <f t="shared" si="19"/>
        <v/>
      </c>
      <c r="V240" t="str">
        <f t="shared" si="20"/>
        <v/>
      </c>
    </row>
    <row r="241" spans="1:22">
      <c r="A241" s="110"/>
      <c r="B241" s="114"/>
      <c r="C241" s="188"/>
      <c r="D241" s="200"/>
      <c r="E241" s="255"/>
      <c r="F241" s="242"/>
      <c r="G241" s="243"/>
      <c r="H241" s="171"/>
      <c r="I241" s="244" t="str">
        <f t="shared" si="16"/>
        <v/>
      </c>
      <c r="L241" s="232" t="str">
        <f t="shared" si="18"/>
        <v/>
      </c>
      <c r="N241" s="157"/>
      <c r="O241" s="157"/>
      <c r="P241" s="246" t="str">
        <f t="shared" si="17"/>
        <v/>
      </c>
      <c r="Q241" s="144"/>
      <c r="R241" s="144"/>
      <c r="S241" s="144"/>
      <c r="U241" s="249" t="str">
        <f t="shared" si="19"/>
        <v/>
      </c>
      <c r="V241" t="str">
        <f t="shared" si="20"/>
        <v/>
      </c>
    </row>
    <row r="242" spans="1:22">
      <c r="A242" s="110"/>
      <c r="B242" s="114"/>
      <c r="C242" s="188"/>
      <c r="D242" s="200"/>
      <c r="E242" s="255"/>
      <c r="F242" s="242"/>
      <c r="G242" s="243"/>
      <c r="H242" s="171"/>
      <c r="I242" s="244" t="str">
        <f t="shared" si="16"/>
        <v/>
      </c>
      <c r="L242" s="232" t="str">
        <f t="shared" si="18"/>
        <v/>
      </c>
      <c r="N242" s="157"/>
      <c r="O242" s="157"/>
      <c r="P242" s="246" t="str">
        <f t="shared" si="17"/>
        <v/>
      </c>
      <c r="Q242" s="144"/>
      <c r="R242" s="144"/>
      <c r="S242" s="144"/>
      <c r="U242" s="249" t="str">
        <f t="shared" si="19"/>
        <v/>
      </c>
      <c r="V242" t="str">
        <f t="shared" si="20"/>
        <v/>
      </c>
    </row>
    <row r="243" spans="1:22">
      <c r="A243" s="110"/>
      <c r="B243" s="114"/>
      <c r="C243" s="188"/>
      <c r="D243" s="200"/>
      <c r="E243" s="255"/>
      <c r="F243" s="242"/>
      <c r="G243" s="243"/>
      <c r="H243" s="171"/>
      <c r="I243" s="244" t="str">
        <f t="shared" si="16"/>
        <v/>
      </c>
      <c r="L243" s="232" t="str">
        <f t="shared" si="18"/>
        <v/>
      </c>
      <c r="N243" s="157"/>
      <c r="O243" s="157"/>
      <c r="P243" s="246" t="str">
        <f t="shared" si="17"/>
        <v/>
      </c>
      <c r="Q243" s="144"/>
      <c r="R243" s="144"/>
      <c r="S243" s="144"/>
      <c r="U243" s="249" t="str">
        <f t="shared" si="19"/>
        <v/>
      </c>
      <c r="V243" t="str">
        <f t="shared" si="20"/>
        <v/>
      </c>
    </row>
    <row r="244" spans="1:22">
      <c r="A244" s="110"/>
      <c r="B244" s="114"/>
      <c r="C244" s="188"/>
      <c r="D244" s="200"/>
      <c r="E244" s="255"/>
      <c r="F244" s="242"/>
      <c r="G244" s="243"/>
      <c r="H244" s="171"/>
      <c r="I244" s="244" t="str">
        <f t="shared" si="16"/>
        <v/>
      </c>
      <c r="L244" s="232" t="str">
        <f t="shared" si="18"/>
        <v/>
      </c>
      <c r="N244" s="157"/>
      <c r="O244" s="157"/>
      <c r="P244" s="246" t="str">
        <f t="shared" si="17"/>
        <v/>
      </c>
      <c r="Q244" s="144"/>
      <c r="R244" s="144"/>
      <c r="S244" s="144"/>
      <c r="U244" s="249" t="str">
        <f t="shared" si="19"/>
        <v/>
      </c>
      <c r="V244" t="str">
        <f t="shared" si="20"/>
        <v/>
      </c>
    </row>
    <row r="245" spans="1:22">
      <c r="A245" s="110"/>
      <c r="B245" s="114"/>
      <c r="C245" s="188"/>
      <c r="D245" s="200"/>
      <c r="E245" s="255"/>
      <c r="F245" s="242"/>
      <c r="G245" s="243"/>
      <c r="H245" s="171"/>
      <c r="I245" s="244" t="str">
        <f t="shared" si="16"/>
        <v/>
      </c>
      <c r="L245" s="232" t="str">
        <f t="shared" si="18"/>
        <v/>
      </c>
      <c r="N245" s="157"/>
      <c r="O245" s="157"/>
      <c r="P245" s="246" t="str">
        <f t="shared" si="17"/>
        <v/>
      </c>
      <c r="Q245" s="144"/>
      <c r="R245" s="144"/>
      <c r="S245" s="144"/>
      <c r="U245" s="249" t="str">
        <f t="shared" si="19"/>
        <v/>
      </c>
      <c r="V245" t="str">
        <f t="shared" si="20"/>
        <v/>
      </c>
    </row>
    <row r="246" spans="1:22">
      <c r="A246" s="110"/>
      <c r="B246" s="114"/>
      <c r="C246" s="188"/>
      <c r="D246" s="200"/>
      <c r="E246" s="255"/>
      <c r="F246" s="242"/>
      <c r="G246" s="243"/>
      <c r="H246" s="171"/>
      <c r="I246" s="244" t="str">
        <f t="shared" si="16"/>
        <v/>
      </c>
      <c r="L246" s="232" t="str">
        <f t="shared" si="18"/>
        <v/>
      </c>
      <c r="N246" s="157"/>
      <c r="O246" s="157"/>
      <c r="P246" s="246" t="str">
        <f t="shared" si="17"/>
        <v/>
      </c>
      <c r="Q246" s="144"/>
      <c r="R246" s="144"/>
      <c r="S246" s="144"/>
      <c r="U246" s="249" t="str">
        <f t="shared" si="19"/>
        <v/>
      </c>
      <c r="V246" t="str">
        <f t="shared" si="20"/>
        <v/>
      </c>
    </row>
    <row r="247" spans="1:22">
      <c r="A247" s="110"/>
      <c r="B247" s="114"/>
      <c r="C247" s="188"/>
      <c r="D247" s="200"/>
      <c r="E247" s="255"/>
      <c r="F247" s="242"/>
      <c r="G247" s="243"/>
      <c r="H247" s="171"/>
      <c r="I247" s="244" t="str">
        <f t="shared" si="16"/>
        <v/>
      </c>
      <c r="L247" s="232" t="str">
        <f t="shared" si="18"/>
        <v/>
      </c>
      <c r="N247" s="157"/>
      <c r="O247" s="157"/>
      <c r="P247" s="246" t="str">
        <f t="shared" si="17"/>
        <v/>
      </c>
      <c r="Q247" s="144"/>
      <c r="R247" s="144"/>
      <c r="S247" s="144"/>
      <c r="U247" s="249" t="str">
        <f t="shared" si="19"/>
        <v/>
      </c>
      <c r="V247" t="str">
        <f t="shared" si="20"/>
        <v/>
      </c>
    </row>
    <row r="248" spans="1:22">
      <c r="A248" s="110"/>
      <c r="B248" s="114"/>
      <c r="C248" s="188"/>
      <c r="D248" s="200"/>
      <c r="E248" s="255"/>
      <c r="F248" s="242"/>
      <c r="G248" s="243"/>
      <c r="H248" s="171"/>
      <c r="I248" s="244" t="str">
        <f t="shared" si="16"/>
        <v/>
      </c>
      <c r="L248" s="232" t="str">
        <f t="shared" si="18"/>
        <v/>
      </c>
      <c r="N248" s="157"/>
      <c r="O248" s="157"/>
      <c r="P248" s="246" t="str">
        <f t="shared" si="17"/>
        <v/>
      </c>
      <c r="Q248" s="144"/>
      <c r="R248" s="144"/>
      <c r="S248" s="144"/>
      <c r="U248" s="249" t="str">
        <f t="shared" si="19"/>
        <v/>
      </c>
      <c r="V248" t="str">
        <f t="shared" si="20"/>
        <v/>
      </c>
    </row>
    <row r="249" spans="1:22">
      <c r="A249" s="110"/>
      <c r="B249" s="114"/>
      <c r="C249" s="188"/>
      <c r="D249" s="200"/>
      <c r="E249" s="255"/>
      <c r="F249" s="242"/>
      <c r="G249" s="243"/>
      <c r="H249" s="171"/>
      <c r="I249" s="244" t="str">
        <f t="shared" si="16"/>
        <v/>
      </c>
      <c r="L249" s="232" t="str">
        <f t="shared" si="18"/>
        <v/>
      </c>
      <c r="N249" s="157"/>
      <c r="O249" s="157"/>
      <c r="P249" s="246" t="str">
        <f t="shared" si="17"/>
        <v/>
      </c>
      <c r="Q249" s="144"/>
      <c r="R249" s="144"/>
      <c r="S249" s="144"/>
      <c r="U249" s="249" t="str">
        <f t="shared" si="19"/>
        <v/>
      </c>
      <c r="V249" t="str">
        <f t="shared" si="20"/>
        <v/>
      </c>
    </row>
    <row r="250" spans="1:22">
      <c r="A250" s="110"/>
      <c r="B250" s="114"/>
      <c r="C250" s="188"/>
      <c r="D250" s="200"/>
      <c r="E250" s="255"/>
      <c r="F250" s="242"/>
      <c r="G250" s="243"/>
      <c r="H250" s="171"/>
      <c r="I250" s="244" t="str">
        <f t="shared" si="16"/>
        <v/>
      </c>
      <c r="L250" s="232" t="str">
        <f t="shared" si="18"/>
        <v/>
      </c>
      <c r="N250" s="157"/>
      <c r="O250" s="157"/>
      <c r="P250" s="246" t="str">
        <f t="shared" si="17"/>
        <v/>
      </c>
      <c r="Q250" s="144"/>
      <c r="R250" s="144"/>
      <c r="S250" s="144"/>
      <c r="U250" s="249" t="str">
        <f t="shared" si="19"/>
        <v/>
      </c>
      <c r="V250" t="str">
        <f t="shared" si="20"/>
        <v/>
      </c>
    </row>
    <row r="251" spans="1:22">
      <c r="A251" s="110"/>
      <c r="B251" s="114"/>
      <c r="C251" s="188"/>
      <c r="D251" s="200"/>
      <c r="E251" s="255"/>
      <c r="F251" s="242"/>
      <c r="G251" s="243"/>
      <c r="H251" s="171"/>
      <c r="I251" s="244" t="str">
        <f t="shared" si="16"/>
        <v/>
      </c>
      <c r="L251" s="232" t="str">
        <f t="shared" si="18"/>
        <v/>
      </c>
      <c r="N251" s="157"/>
      <c r="O251" s="157"/>
      <c r="P251" s="246" t="str">
        <f t="shared" si="17"/>
        <v/>
      </c>
      <c r="Q251" s="144"/>
      <c r="R251" s="144"/>
      <c r="S251" s="144"/>
      <c r="U251" s="249" t="str">
        <f t="shared" si="19"/>
        <v/>
      </c>
      <c r="V251" t="str">
        <f t="shared" si="20"/>
        <v/>
      </c>
    </row>
    <row r="252" spans="1:22">
      <c r="A252" s="110"/>
      <c r="B252" s="114"/>
      <c r="C252" s="188"/>
      <c r="D252" s="200"/>
      <c r="E252" s="255"/>
      <c r="F252" s="242"/>
      <c r="G252" s="243"/>
      <c r="H252" s="171"/>
      <c r="I252" s="244" t="str">
        <f t="shared" si="16"/>
        <v/>
      </c>
      <c r="L252" s="232" t="str">
        <f t="shared" si="18"/>
        <v/>
      </c>
      <c r="N252" s="157"/>
      <c r="O252" s="157"/>
      <c r="P252" s="246" t="str">
        <f t="shared" si="17"/>
        <v/>
      </c>
      <c r="Q252" s="144"/>
      <c r="R252" s="144"/>
      <c r="S252" s="144"/>
      <c r="U252" s="249" t="str">
        <f t="shared" si="19"/>
        <v/>
      </c>
      <c r="V252" t="str">
        <f t="shared" si="20"/>
        <v/>
      </c>
    </row>
    <row r="253" spans="1:22">
      <c r="A253" s="110"/>
      <c r="B253" s="114"/>
      <c r="C253" s="188"/>
      <c r="D253" s="200"/>
      <c r="E253" s="255"/>
      <c r="F253" s="242"/>
      <c r="G253" s="243"/>
      <c r="H253" s="171"/>
      <c r="I253" s="244" t="str">
        <f t="shared" si="16"/>
        <v/>
      </c>
      <c r="L253" s="232" t="str">
        <f t="shared" si="18"/>
        <v/>
      </c>
      <c r="N253" s="157"/>
      <c r="O253" s="157"/>
      <c r="P253" s="246" t="str">
        <f t="shared" si="17"/>
        <v/>
      </c>
      <c r="Q253" s="144"/>
      <c r="R253" s="144"/>
      <c r="S253" s="144"/>
      <c r="U253" s="249" t="str">
        <f t="shared" si="19"/>
        <v/>
      </c>
      <c r="V253" t="str">
        <f t="shared" si="20"/>
        <v/>
      </c>
    </row>
    <row r="254" spans="1:22">
      <c r="A254" s="110"/>
      <c r="B254" s="114"/>
      <c r="C254" s="188"/>
      <c r="D254" s="200"/>
      <c r="E254" s="255"/>
      <c r="F254" s="242"/>
      <c r="G254" s="243"/>
      <c r="H254" s="171"/>
      <c r="I254" s="244" t="str">
        <f t="shared" si="16"/>
        <v/>
      </c>
      <c r="L254" s="232" t="str">
        <f t="shared" si="18"/>
        <v/>
      </c>
      <c r="N254" s="157"/>
      <c r="O254" s="157"/>
      <c r="P254" s="246" t="str">
        <f t="shared" si="17"/>
        <v/>
      </c>
      <c r="Q254" s="144"/>
      <c r="R254" s="144"/>
      <c r="S254" s="144"/>
      <c r="U254" s="249" t="str">
        <f t="shared" si="19"/>
        <v/>
      </c>
      <c r="V254" t="str">
        <f t="shared" si="20"/>
        <v/>
      </c>
    </row>
    <row r="255" spans="1:22">
      <c r="A255" s="110"/>
      <c r="B255" s="114"/>
      <c r="C255" s="188"/>
      <c r="D255" s="200"/>
      <c r="E255" s="255"/>
      <c r="F255" s="242"/>
      <c r="G255" s="243"/>
      <c r="H255" s="171"/>
      <c r="I255" s="244" t="str">
        <f t="shared" si="16"/>
        <v/>
      </c>
      <c r="L255" s="232" t="str">
        <f t="shared" si="18"/>
        <v/>
      </c>
      <c r="N255" s="157"/>
      <c r="O255" s="157"/>
      <c r="P255" s="246" t="str">
        <f t="shared" si="17"/>
        <v/>
      </c>
      <c r="Q255" s="144"/>
      <c r="R255" s="144"/>
      <c r="S255" s="144"/>
      <c r="U255" s="249" t="str">
        <f t="shared" si="19"/>
        <v/>
      </c>
      <c r="V255" t="str">
        <f t="shared" si="20"/>
        <v/>
      </c>
    </row>
    <row r="256" spans="1:22">
      <c r="A256" s="110"/>
      <c r="B256" s="114"/>
      <c r="C256" s="188"/>
      <c r="D256" s="200"/>
      <c r="E256" s="255"/>
      <c r="F256" s="242"/>
      <c r="G256" s="243"/>
      <c r="H256" s="171"/>
      <c r="I256" s="244" t="str">
        <f t="shared" si="16"/>
        <v/>
      </c>
      <c r="L256" s="232" t="str">
        <f t="shared" si="18"/>
        <v/>
      </c>
      <c r="N256" s="157"/>
      <c r="O256" s="157"/>
      <c r="P256" s="246" t="str">
        <f t="shared" si="17"/>
        <v/>
      </c>
      <c r="Q256" s="144"/>
      <c r="R256" s="144"/>
      <c r="S256" s="144"/>
      <c r="U256" s="249" t="str">
        <f t="shared" si="19"/>
        <v/>
      </c>
      <c r="V256" t="str">
        <f t="shared" si="20"/>
        <v/>
      </c>
    </row>
    <row r="257" spans="1:22">
      <c r="A257" s="110"/>
      <c r="B257" s="114"/>
      <c r="C257" s="188"/>
      <c r="D257" s="200"/>
      <c r="E257" s="255"/>
      <c r="F257" s="242"/>
      <c r="G257" s="243"/>
      <c r="H257" s="171"/>
      <c r="I257" s="244" t="str">
        <f t="shared" si="16"/>
        <v/>
      </c>
      <c r="L257" s="232" t="str">
        <f t="shared" si="18"/>
        <v/>
      </c>
      <c r="N257" s="157"/>
      <c r="O257" s="157"/>
      <c r="P257" s="246" t="str">
        <f t="shared" si="17"/>
        <v/>
      </c>
      <c r="Q257" s="144"/>
      <c r="R257" s="144"/>
      <c r="S257" s="144"/>
      <c r="U257" s="249" t="str">
        <f t="shared" si="19"/>
        <v/>
      </c>
      <c r="V257" t="str">
        <f t="shared" si="20"/>
        <v/>
      </c>
    </row>
    <row r="258" spans="1:22">
      <c r="A258" s="110"/>
      <c r="B258" s="114"/>
      <c r="C258" s="188"/>
      <c r="D258" s="200"/>
      <c r="E258" s="255"/>
      <c r="F258" s="242"/>
      <c r="G258" s="243"/>
      <c r="H258" s="171"/>
      <c r="I258" s="244" t="str">
        <f t="shared" ref="I258:I321" si="21">IF(C258="","",(2/S258)*(POWER((S258/6)*(E258-S258/6)+1,3)-1))</f>
        <v/>
      </c>
      <c r="L258" s="232" t="str">
        <f t="shared" si="18"/>
        <v/>
      </c>
      <c r="N258" s="157"/>
      <c r="O258" s="157"/>
      <c r="P258" s="246" t="str">
        <f t="shared" ref="P258:P321" si="22">IF(C258="","",POWER(C258-Q258,3)/R258)</f>
        <v/>
      </c>
      <c r="Q258" s="144"/>
      <c r="R258" s="144"/>
      <c r="S258" s="144"/>
      <c r="U258" s="249" t="str">
        <f t="shared" si="19"/>
        <v/>
      </c>
      <c r="V258" t="str">
        <f t="shared" si="20"/>
        <v/>
      </c>
    </row>
    <row r="259" spans="1:22">
      <c r="A259" s="110"/>
      <c r="B259" s="114"/>
      <c r="C259" s="188"/>
      <c r="D259" s="200"/>
      <c r="E259" s="255"/>
      <c r="F259" s="242"/>
      <c r="G259" s="243"/>
      <c r="H259" s="171"/>
      <c r="I259" s="244" t="str">
        <f t="shared" si="21"/>
        <v/>
      </c>
      <c r="L259" s="232" t="str">
        <f t="shared" ref="L259:L322" si="23">IF(C259="","",GAMMADIST(C259,AB$19,1/AB$18,TRUE))</f>
        <v/>
      </c>
      <c r="N259" s="157"/>
      <c r="O259" s="157"/>
      <c r="P259" s="246" t="str">
        <f t="shared" si="22"/>
        <v/>
      </c>
      <c r="Q259" s="144"/>
      <c r="R259" s="144"/>
      <c r="S259" s="144"/>
      <c r="U259" s="249" t="str">
        <f t="shared" ref="U259:U322" si="24">IF(C259="","", POWER(AB$6,AB$7) * POWER((C259-AB$8),AB$7-1) * EXP(-AB$6*(C259-AB$8) )/ _xlfn.GAMMA(AB$7))</f>
        <v/>
      </c>
      <c r="V259" t="str">
        <f t="shared" ref="V259:V322" si="25">IF(C259="","",LN(C259))</f>
        <v/>
      </c>
    </row>
    <row r="260" spans="1:22">
      <c r="A260" s="110"/>
      <c r="B260" s="114"/>
      <c r="C260" s="188"/>
      <c r="D260" s="200"/>
      <c r="E260" s="255"/>
      <c r="F260" s="242"/>
      <c r="G260" s="243"/>
      <c r="H260" s="171"/>
      <c r="I260" s="244" t="str">
        <f t="shared" si="21"/>
        <v/>
      </c>
      <c r="L260" s="232" t="str">
        <f t="shared" si="23"/>
        <v/>
      </c>
      <c r="N260" s="157"/>
      <c r="O260" s="157"/>
      <c r="P260" s="246" t="str">
        <f t="shared" si="22"/>
        <v/>
      </c>
      <c r="Q260" s="144"/>
      <c r="R260" s="144"/>
      <c r="S260" s="144"/>
      <c r="U260" s="249" t="str">
        <f t="shared" si="24"/>
        <v/>
      </c>
      <c r="V260" t="str">
        <f t="shared" si="25"/>
        <v/>
      </c>
    </row>
    <row r="261" spans="1:22">
      <c r="A261" s="110"/>
      <c r="B261" s="114"/>
      <c r="C261" s="188"/>
      <c r="D261" s="200"/>
      <c r="E261" s="255"/>
      <c r="F261" s="242"/>
      <c r="G261" s="243"/>
      <c r="H261" s="171"/>
      <c r="I261" s="244" t="str">
        <f t="shared" si="21"/>
        <v/>
      </c>
      <c r="L261" s="232" t="str">
        <f t="shared" si="23"/>
        <v/>
      </c>
      <c r="N261" s="157"/>
      <c r="O261" s="157"/>
      <c r="P261" s="246" t="str">
        <f t="shared" si="22"/>
        <v/>
      </c>
      <c r="Q261" s="144"/>
      <c r="R261" s="144"/>
      <c r="S261" s="144"/>
      <c r="U261" s="249" t="str">
        <f t="shared" si="24"/>
        <v/>
      </c>
      <c r="V261" t="str">
        <f t="shared" si="25"/>
        <v/>
      </c>
    </row>
    <row r="262" spans="1:22">
      <c r="A262" s="110"/>
      <c r="B262" s="114"/>
      <c r="C262" s="188"/>
      <c r="D262" s="200"/>
      <c r="E262" s="255"/>
      <c r="F262" s="242"/>
      <c r="G262" s="243"/>
      <c r="H262" s="171"/>
      <c r="I262" s="244" t="str">
        <f t="shared" si="21"/>
        <v/>
      </c>
      <c r="L262" s="232" t="str">
        <f t="shared" si="23"/>
        <v/>
      </c>
      <c r="N262" s="157"/>
      <c r="O262" s="157"/>
      <c r="P262" s="246" t="str">
        <f t="shared" si="22"/>
        <v/>
      </c>
      <c r="Q262" s="144"/>
      <c r="R262" s="144"/>
      <c r="S262" s="144"/>
      <c r="U262" s="249" t="str">
        <f t="shared" si="24"/>
        <v/>
      </c>
      <c r="V262" t="str">
        <f t="shared" si="25"/>
        <v/>
      </c>
    </row>
    <row r="263" spans="1:22">
      <c r="A263" s="110"/>
      <c r="B263" s="114"/>
      <c r="C263" s="188"/>
      <c r="D263" s="200"/>
      <c r="E263" s="255"/>
      <c r="F263" s="242"/>
      <c r="G263" s="243"/>
      <c r="H263" s="171"/>
      <c r="I263" s="244" t="str">
        <f t="shared" si="21"/>
        <v/>
      </c>
      <c r="L263" s="232" t="str">
        <f t="shared" si="23"/>
        <v/>
      </c>
      <c r="N263" s="157"/>
      <c r="O263" s="157"/>
      <c r="P263" s="246" t="str">
        <f t="shared" si="22"/>
        <v/>
      </c>
      <c r="Q263" s="144"/>
      <c r="R263" s="144"/>
      <c r="S263" s="144"/>
      <c r="U263" s="249" t="str">
        <f t="shared" si="24"/>
        <v/>
      </c>
      <c r="V263" t="str">
        <f t="shared" si="25"/>
        <v/>
      </c>
    </row>
    <row r="264" spans="1:22">
      <c r="A264" s="110"/>
      <c r="B264" s="114"/>
      <c r="C264" s="188"/>
      <c r="D264" s="200"/>
      <c r="E264" s="255"/>
      <c r="F264" s="242"/>
      <c r="G264" s="243"/>
      <c r="H264" s="171"/>
      <c r="I264" s="244" t="str">
        <f t="shared" si="21"/>
        <v/>
      </c>
      <c r="L264" s="232" t="str">
        <f t="shared" si="23"/>
        <v/>
      </c>
      <c r="N264" s="157"/>
      <c r="O264" s="157"/>
      <c r="P264" s="246" t="str">
        <f t="shared" si="22"/>
        <v/>
      </c>
      <c r="Q264" s="144"/>
      <c r="R264" s="144"/>
      <c r="S264" s="144"/>
      <c r="U264" s="249" t="str">
        <f t="shared" si="24"/>
        <v/>
      </c>
      <c r="V264" t="str">
        <f t="shared" si="25"/>
        <v/>
      </c>
    </row>
    <row r="265" spans="1:22">
      <c r="A265" s="110"/>
      <c r="B265" s="114"/>
      <c r="C265" s="188"/>
      <c r="D265" s="200"/>
      <c r="E265" s="255"/>
      <c r="F265" s="242"/>
      <c r="G265" s="243"/>
      <c r="H265" s="171"/>
      <c r="I265" s="244" t="str">
        <f t="shared" si="21"/>
        <v/>
      </c>
      <c r="L265" s="232" t="str">
        <f t="shared" si="23"/>
        <v/>
      </c>
      <c r="N265" s="157"/>
      <c r="O265" s="157"/>
      <c r="P265" s="246" t="str">
        <f t="shared" si="22"/>
        <v/>
      </c>
      <c r="Q265" s="144"/>
      <c r="R265" s="144"/>
      <c r="S265" s="144"/>
      <c r="U265" s="249" t="str">
        <f t="shared" si="24"/>
        <v/>
      </c>
      <c r="V265" t="str">
        <f t="shared" si="25"/>
        <v/>
      </c>
    </row>
    <row r="266" spans="1:22">
      <c r="A266" s="110"/>
      <c r="B266" s="114"/>
      <c r="C266" s="188"/>
      <c r="D266" s="200"/>
      <c r="E266" s="255"/>
      <c r="F266" s="242"/>
      <c r="G266" s="243"/>
      <c r="H266" s="171"/>
      <c r="I266" s="244" t="str">
        <f t="shared" si="21"/>
        <v/>
      </c>
      <c r="L266" s="232" t="str">
        <f t="shared" si="23"/>
        <v/>
      </c>
      <c r="N266" s="157"/>
      <c r="O266" s="157"/>
      <c r="P266" s="246" t="str">
        <f t="shared" si="22"/>
        <v/>
      </c>
      <c r="Q266" s="144"/>
      <c r="R266" s="144"/>
      <c r="S266" s="144"/>
      <c r="U266" s="249" t="str">
        <f t="shared" si="24"/>
        <v/>
      </c>
      <c r="V266" t="str">
        <f t="shared" si="25"/>
        <v/>
      </c>
    </row>
    <row r="267" spans="1:22">
      <c r="A267" s="110"/>
      <c r="B267" s="114"/>
      <c r="C267" s="188"/>
      <c r="D267" s="200"/>
      <c r="E267" s="255"/>
      <c r="F267" s="242"/>
      <c r="G267" s="243"/>
      <c r="H267" s="171"/>
      <c r="I267" s="244" t="str">
        <f t="shared" si="21"/>
        <v/>
      </c>
      <c r="L267" s="232" t="str">
        <f t="shared" si="23"/>
        <v/>
      </c>
      <c r="N267" s="157"/>
      <c r="O267" s="157"/>
      <c r="P267" s="246" t="str">
        <f t="shared" si="22"/>
        <v/>
      </c>
      <c r="Q267" s="144"/>
      <c r="R267" s="144"/>
      <c r="S267" s="144"/>
      <c r="U267" s="249" t="str">
        <f t="shared" si="24"/>
        <v/>
      </c>
      <c r="V267" t="str">
        <f t="shared" si="25"/>
        <v/>
      </c>
    </row>
    <row r="268" spans="1:22">
      <c r="A268" s="110"/>
      <c r="B268" s="114"/>
      <c r="C268" s="188"/>
      <c r="D268" s="200"/>
      <c r="E268" s="255"/>
      <c r="F268" s="242"/>
      <c r="G268" s="243"/>
      <c r="H268" s="171"/>
      <c r="I268" s="244" t="str">
        <f t="shared" si="21"/>
        <v/>
      </c>
      <c r="L268" s="232" t="str">
        <f t="shared" si="23"/>
        <v/>
      </c>
      <c r="N268" s="157"/>
      <c r="O268" s="157"/>
      <c r="P268" s="246" t="str">
        <f t="shared" si="22"/>
        <v/>
      </c>
      <c r="Q268" s="144"/>
      <c r="R268" s="144"/>
      <c r="S268" s="144"/>
      <c r="U268" s="249" t="str">
        <f t="shared" si="24"/>
        <v/>
      </c>
      <c r="V268" t="str">
        <f t="shared" si="25"/>
        <v/>
      </c>
    </row>
    <row r="269" spans="1:22">
      <c r="A269" s="110"/>
      <c r="B269" s="114"/>
      <c r="C269" s="188"/>
      <c r="D269" s="200"/>
      <c r="E269" s="255"/>
      <c r="F269" s="242"/>
      <c r="G269" s="243"/>
      <c r="H269" s="171"/>
      <c r="I269" s="244" t="str">
        <f t="shared" si="21"/>
        <v/>
      </c>
      <c r="L269" s="232" t="str">
        <f t="shared" si="23"/>
        <v/>
      </c>
      <c r="N269" s="157"/>
      <c r="O269" s="157"/>
      <c r="P269" s="246" t="str">
        <f t="shared" si="22"/>
        <v/>
      </c>
      <c r="Q269" s="144"/>
      <c r="R269" s="144"/>
      <c r="S269" s="144"/>
      <c r="U269" s="249" t="str">
        <f t="shared" si="24"/>
        <v/>
      </c>
      <c r="V269" t="str">
        <f t="shared" si="25"/>
        <v/>
      </c>
    </row>
    <row r="270" spans="1:22">
      <c r="A270" s="110"/>
      <c r="B270" s="114"/>
      <c r="C270" s="188"/>
      <c r="D270" s="200"/>
      <c r="E270" s="255"/>
      <c r="F270" s="242"/>
      <c r="G270" s="243"/>
      <c r="H270" s="171"/>
      <c r="I270" s="244" t="str">
        <f t="shared" si="21"/>
        <v/>
      </c>
      <c r="L270" s="232" t="str">
        <f t="shared" si="23"/>
        <v/>
      </c>
      <c r="N270" s="157"/>
      <c r="O270" s="157"/>
      <c r="P270" s="246" t="str">
        <f t="shared" si="22"/>
        <v/>
      </c>
      <c r="Q270" s="144"/>
      <c r="R270" s="144"/>
      <c r="S270" s="144"/>
      <c r="U270" s="249" t="str">
        <f t="shared" si="24"/>
        <v/>
      </c>
      <c r="V270" t="str">
        <f t="shared" si="25"/>
        <v/>
      </c>
    </row>
    <row r="271" spans="1:22">
      <c r="A271" s="110"/>
      <c r="B271" s="114"/>
      <c r="C271" s="188"/>
      <c r="D271" s="200"/>
      <c r="E271" s="255"/>
      <c r="F271" s="242"/>
      <c r="G271" s="243"/>
      <c r="H271" s="171"/>
      <c r="I271" s="244" t="str">
        <f t="shared" si="21"/>
        <v/>
      </c>
      <c r="L271" s="232" t="str">
        <f t="shared" si="23"/>
        <v/>
      </c>
      <c r="N271" s="157"/>
      <c r="O271" s="157"/>
      <c r="P271" s="246" t="str">
        <f t="shared" si="22"/>
        <v/>
      </c>
      <c r="Q271" s="144"/>
      <c r="R271" s="144"/>
      <c r="S271" s="144"/>
      <c r="U271" s="249" t="str">
        <f t="shared" si="24"/>
        <v/>
      </c>
      <c r="V271" t="str">
        <f t="shared" si="25"/>
        <v/>
      </c>
    </row>
    <row r="272" spans="1:22">
      <c r="A272" s="110"/>
      <c r="B272" s="114"/>
      <c r="C272" s="188"/>
      <c r="D272" s="200"/>
      <c r="E272" s="255"/>
      <c r="F272" s="242"/>
      <c r="G272" s="243"/>
      <c r="H272" s="171"/>
      <c r="I272" s="244" t="str">
        <f t="shared" si="21"/>
        <v/>
      </c>
      <c r="L272" s="232" t="str">
        <f t="shared" si="23"/>
        <v/>
      </c>
      <c r="N272" s="157"/>
      <c r="O272" s="157"/>
      <c r="P272" s="246" t="str">
        <f t="shared" si="22"/>
        <v/>
      </c>
      <c r="Q272" s="144"/>
      <c r="R272" s="144"/>
      <c r="S272" s="144"/>
      <c r="U272" s="249" t="str">
        <f t="shared" si="24"/>
        <v/>
      </c>
      <c r="V272" t="str">
        <f t="shared" si="25"/>
        <v/>
      </c>
    </row>
    <row r="273" spans="1:22">
      <c r="A273" s="110"/>
      <c r="B273" s="114"/>
      <c r="C273" s="188"/>
      <c r="D273" s="200"/>
      <c r="E273" s="255"/>
      <c r="F273" s="242"/>
      <c r="G273" s="243"/>
      <c r="H273" s="171"/>
      <c r="I273" s="244" t="str">
        <f t="shared" si="21"/>
        <v/>
      </c>
      <c r="L273" s="232" t="str">
        <f t="shared" si="23"/>
        <v/>
      </c>
      <c r="N273" s="157"/>
      <c r="O273" s="157"/>
      <c r="P273" s="246" t="str">
        <f t="shared" si="22"/>
        <v/>
      </c>
      <c r="Q273" s="144"/>
      <c r="R273" s="144"/>
      <c r="S273" s="144"/>
      <c r="U273" s="249" t="str">
        <f t="shared" si="24"/>
        <v/>
      </c>
      <c r="V273" t="str">
        <f t="shared" si="25"/>
        <v/>
      </c>
    </row>
    <row r="274" spans="1:22">
      <c r="A274" s="110"/>
      <c r="B274" s="114"/>
      <c r="C274" s="188"/>
      <c r="D274" s="200"/>
      <c r="E274" s="255"/>
      <c r="F274" s="242"/>
      <c r="G274" s="243"/>
      <c r="H274" s="171"/>
      <c r="I274" s="244" t="str">
        <f t="shared" si="21"/>
        <v/>
      </c>
      <c r="L274" s="232" t="str">
        <f t="shared" si="23"/>
        <v/>
      </c>
      <c r="N274" s="157"/>
      <c r="O274" s="157"/>
      <c r="P274" s="246" t="str">
        <f t="shared" si="22"/>
        <v/>
      </c>
      <c r="Q274" s="144"/>
      <c r="R274" s="144"/>
      <c r="S274" s="144"/>
      <c r="U274" s="249" t="str">
        <f t="shared" si="24"/>
        <v/>
      </c>
      <c r="V274" t="str">
        <f t="shared" si="25"/>
        <v/>
      </c>
    </row>
    <row r="275" spans="1:22">
      <c r="A275" s="110"/>
      <c r="B275" s="114"/>
      <c r="C275" s="188"/>
      <c r="D275" s="200"/>
      <c r="E275" s="255"/>
      <c r="F275" s="242"/>
      <c r="G275" s="243"/>
      <c r="H275" s="171"/>
      <c r="I275" s="244" t="str">
        <f t="shared" si="21"/>
        <v/>
      </c>
      <c r="L275" s="232" t="str">
        <f t="shared" si="23"/>
        <v/>
      </c>
      <c r="N275" s="157"/>
      <c r="O275" s="157"/>
      <c r="P275" s="246" t="str">
        <f t="shared" si="22"/>
        <v/>
      </c>
      <c r="Q275" s="144"/>
      <c r="R275" s="144"/>
      <c r="S275" s="144"/>
      <c r="U275" s="249" t="str">
        <f t="shared" si="24"/>
        <v/>
      </c>
      <c r="V275" t="str">
        <f t="shared" si="25"/>
        <v/>
      </c>
    </row>
    <row r="276" spans="1:22">
      <c r="A276" s="110"/>
      <c r="B276" s="114"/>
      <c r="C276" s="188"/>
      <c r="D276" s="200"/>
      <c r="E276" s="255"/>
      <c r="F276" s="242"/>
      <c r="G276" s="243"/>
      <c r="H276" s="171"/>
      <c r="I276" s="244" t="str">
        <f t="shared" si="21"/>
        <v/>
      </c>
      <c r="L276" s="232" t="str">
        <f t="shared" si="23"/>
        <v/>
      </c>
      <c r="N276" s="157"/>
      <c r="O276" s="157"/>
      <c r="P276" s="246" t="str">
        <f t="shared" si="22"/>
        <v/>
      </c>
      <c r="Q276" s="144"/>
      <c r="R276" s="144"/>
      <c r="S276" s="144"/>
      <c r="U276" s="249" t="str">
        <f t="shared" si="24"/>
        <v/>
      </c>
      <c r="V276" t="str">
        <f t="shared" si="25"/>
        <v/>
      </c>
    </row>
    <row r="277" spans="1:22">
      <c r="A277" s="110"/>
      <c r="B277" s="114"/>
      <c r="C277" s="188"/>
      <c r="D277" s="200"/>
      <c r="E277" s="255"/>
      <c r="F277" s="242"/>
      <c r="G277" s="243"/>
      <c r="H277" s="171"/>
      <c r="I277" s="244" t="str">
        <f t="shared" si="21"/>
        <v/>
      </c>
      <c r="L277" s="232" t="str">
        <f t="shared" si="23"/>
        <v/>
      </c>
      <c r="N277" s="157"/>
      <c r="O277" s="157"/>
      <c r="P277" s="246" t="str">
        <f t="shared" si="22"/>
        <v/>
      </c>
      <c r="Q277" s="144"/>
      <c r="R277" s="144"/>
      <c r="S277" s="144"/>
      <c r="U277" s="249" t="str">
        <f t="shared" si="24"/>
        <v/>
      </c>
      <c r="V277" t="str">
        <f t="shared" si="25"/>
        <v/>
      </c>
    </row>
    <row r="278" spans="1:22">
      <c r="A278" s="110"/>
      <c r="B278" s="114"/>
      <c r="C278" s="188"/>
      <c r="D278" s="200"/>
      <c r="E278" s="255"/>
      <c r="F278" s="242"/>
      <c r="G278" s="243"/>
      <c r="H278" s="171"/>
      <c r="I278" s="244" t="str">
        <f t="shared" si="21"/>
        <v/>
      </c>
      <c r="L278" s="232" t="str">
        <f t="shared" si="23"/>
        <v/>
      </c>
      <c r="N278" s="157"/>
      <c r="O278" s="157"/>
      <c r="P278" s="246" t="str">
        <f t="shared" si="22"/>
        <v/>
      </c>
      <c r="Q278" s="144"/>
      <c r="R278" s="144"/>
      <c r="S278" s="144"/>
      <c r="U278" s="249" t="str">
        <f t="shared" si="24"/>
        <v/>
      </c>
      <c r="V278" t="str">
        <f t="shared" si="25"/>
        <v/>
      </c>
    </row>
    <row r="279" spans="1:22">
      <c r="A279" s="110"/>
      <c r="B279" s="114"/>
      <c r="C279" s="188"/>
      <c r="D279" s="200"/>
      <c r="E279" s="255"/>
      <c r="F279" s="242"/>
      <c r="G279" s="243"/>
      <c r="H279" s="171"/>
      <c r="I279" s="244" t="str">
        <f t="shared" si="21"/>
        <v/>
      </c>
      <c r="L279" s="232" t="str">
        <f t="shared" si="23"/>
        <v/>
      </c>
      <c r="N279" s="157"/>
      <c r="O279" s="157"/>
      <c r="P279" s="246" t="str">
        <f t="shared" si="22"/>
        <v/>
      </c>
      <c r="Q279" s="144"/>
      <c r="R279" s="144"/>
      <c r="S279" s="144"/>
      <c r="U279" s="249" t="str">
        <f t="shared" si="24"/>
        <v/>
      </c>
      <c r="V279" t="str">
        <f t="shared" si="25"/>
        <v/>
      </c>
    </row>
    <row r="280" spans="1:22">
      <c r="A280" s="110"/>
      <c r="B280" s="114"/>
      <c r="C280" s="188"/>
      <c r="D280" s="200"/>
      <c r="E280" s="255"/>
      <c r="F280" s="242"/>
      <c r="G280" s="243"/>
      <c r="H280" s="171"/>
      <c r="I280" s="244" t="str">
        <f t="shared" si="21"/>
        <v/>
      </c>
      <c r="L280" s="232" t="str">
        <f t="shared" si="23"/>
        <v/>
      </c>
      <c r="N280" s="157"/>
      <c r="O280" s="157"/>
      <c r="P280" s="246" t="str">
        <f t="shared" si="22"/>
        <v/>
      </c>
      <c r="Q280" s="144"/>
      <c r="R280" s="144"/>
      <c r="S280" s="144"/>
      <c r="U280" s="249" t="str">
        <f t="shared" si="24"/>
        <v/>
      </c>
      <c r="V280" t="str">
        <f t="shared" si="25"/>
        <v/>
      </c>
    </row>
    <row r="281" spans="1:22">
      <c r="A281" s="110"/>
      <c r="B281" s="114"/>
      <c r="C281" s="188"/>
      <c r="D281" s="200"/>
      <c r="E281" s="255"/>
      <c r="F281" s="242"/>
      <c r="G281" s="243"/>
      <c r="H281" s="171"/>
      <c r="I281" s="244" t="str">
        <f t="shared" si="21"/>
        <v/>
      </c>
      <c r="L281" s="232" t="str">
        <f t="shared" si="23"/>
        <v/>
      </c>
      <c r="N281" s="157"/>
      <c r="O281" s="157"/>
      <c r="P281" s="246" t="str">
        <f t="shared" si="22"/>
        <v/>
      </c>
      <c r="Q281" s="144"/>
      <c r="R281" s="144"/>
      <c r="S281" s="144"/>
      <c r="U281" s="249" t="str">
        <f t="shared" si="24"/>
        <v/>
      </c>
      <c r="V281" t="str">
        <f t="shared" si="25"/>
        <v/>
      </c>
    </row>
    <row r="282" spans="1:22">
      <c r="A282" s="110"/>
      <c r="B282" s="114"/>
      <c r="C282" s="188"/>
      <c r="D282" s="200"/>
      <c r="E282" s="255"/>
      <c r="F282" s="242"/>
      <c r="G282" s="243"/>
      <c r="H282" s="171"/>
      <c r="I282" s="244" t="str">
        <f t="shared" si="21"/>
        <v/>
      </c>
      <c r="L282" s="232" t="str">
        <f t="shared" si="23"/>
        <v/>
      </c>
      <c r="N282" s="157"/>
      <c r="O282" s="157"/>
      <c r="P282" s="246" t="str">
        <f t="shared" si="22"/>
        <v/>
      </c>
      <c r="Q282" s="144"/>
      <c r="R282" s="144"/>
      <c r="S282" s="144"/>
      <c r="U282" s="249" t="str">
        <f t="shared" si="24"/>
        <v/>
      </c>
      <c r="V282" t="str">
        <f t="shared" si="25"/>
        <v/>
      </c>
    </row>
    <row r="283" spans="1:22">
      <c r="A283" s="110"/>
      <c r="B283" s="114"/>
      <c r="C283" s="188"/>
      <c r="D283" s="200"/>
      <c r="E283" s="255"/>
      <c r="F283" s="242"/>
      <c r="G283" s="243"/>
      <c r="H283" s="171"/>
      <c r="I283" s="244" t="str">
        <f t="shared" si="21"/>
        <v/>
      </c>
      <c r="L283" s="232" t="str">
        <f t="shared" si="23"/>
        <v/>
      </c>
      <c r="N283" s="157"/>
      <c r="O283" s="157"/>
      <c r="P283" s="246" t="str">
        <f t="shared" si="22"/>
        <v/>
      </c>
      <c r="Q283" s="144"/>
      <c r="R283" s="144"/>
      <c r="S283" s="144"/>
      <c r="U283" s="249" t="str">
        <f t="shared" si="24"/>
        <v/>
      </c>
      <c r="V283" t="str">
        <f t="shared" si="25"/>
        <v/>
      </c>
    </row>
    <row r="284" spans="1:22">
      <c r="A284" s="110"/>
      <c r="B284" s="114"/>
      <c r="C284" s="188"/>
      <c r="D284" s="200"/>
      <c r="E284" s="255"/>
      <c r="F284" s="242"/>
      <c r="G284" s="243"/>
      <c r="H284" s="171"/>
      <c r="I284" s="244" t="str">
        <f t="shared" si="21"/>
        <v/>
      </c>
      <c r="L284" s="232" t="str">
        <f t="shared" si="23"/>
        <v/>
      </c>
      <c r="N284" s="157"/>
      <c r="O284" s="157"/>
      <c r="P284" s="246" t="str">
        <f t="shared" si="22"/>
        <v/>
      </c>
      <c r="Q284" s="144"/>
      <c r="R284" s="144"/>
      <c r="S284" s="144"/>
      <c r="U284" s="249" t="str">
        <f t="shared" si="24"/>
        <v/>
      </c>
      <c r="V284" t="str">
        <f t="shared" si="25"/>
        <v/>
      </c>
    </row>
    <row r="285" spans="1:22">
      <c r="A285" s="110"/>
      <c r="B285" s="114"/>
      <c r="C285" s="188"/>
      <c r="D285" s="200"/>
      <c r="E285" s="255"/>
      <c r="F285" s="242"/>
      <c r="G285" s="243"/>
      <c r="H285" s="171"/>
      <c r="I285" s="244" t="str">
        <f t="shared" si="21"/>
        <v/>
      </c>
      <c r="L285" s="232" t="str">
        <f t="shared" si="23"/>
        <v/>
      </c>
      <c r="N285" s="157"/>
      <c r="O285" s="157"/>
      <c r="P285" s="246" t="str">
        <f t="shared" si="22"/>
        <v/>
      </c>
      <c r="Q285" s="144"/>
      <c r="R285" s="144"/>
      <c r="S285" s="144"/>
      <c r="U285" s="249" t="str">
        <f t="shared" si="24"/>
        <v/>
      </c>
      <c r="V285" t="str">
        <f t="shared" si="25"/>
        <v/>
      </c>
    </row>
    <row r="286" spans="1:22">
      <c r="A286" s="110"/>
      <c r="B286" s="114"/>
      <c r="C286" s="188"/>
      <c r="D286" s="200"/>
      <c r="E286" s="255"/>
      <c r="F286" s="242"/>
      <c r="G286" s="243"/>
      <c r="H286" s="171"/>
      <c r="I286" s="244" t="str">
        <f t="shared" si="21"/>
        <v/>
      </c>
      <c r="L286" s="232" t="str">
        <f t="shared" si="23"/>
        <v/>
      </c>
      <c r="N286" s="157"/>
      <c r="O286" s="157"/>
      <c r="P286" s="246" t="str">
        <f t="shared" si="22"/>
        <v/>
      </c>
      <c r="Q286" s="144"/>
      <c r="R286" s="144"/>
      <c r="S286" s="144"/>
      <c r="U286" s="249" t="str">
        <f t="shared" si="24"/>
        <v/>
      </c>
      <c r="V286" t="str">
        <f t="shared" si="25"/>
        <v/>
      </c>
    </row>
    <row r="287" spans="1:22">
      <c r="A287" s="110"/>
      <c r="B287" s="114"/>
      <c r="C287" s="188"/>
      <c r="D287" s="200"/>
      <c r="E287" s="255"/>
      <c r="F287" s="242"/>
      <c r="G287" s="243"/>
      <c r="H287" s="171"/>
      <c r="I287" s="244" t="str">
        <f t="shared" si="21"/>
        <v/>
      </c>
      <c r="L287" s="232" t="str">
        <f t="shared" si="23"/>
        <v/>
      </c>
      <c r="N287" s="157"/>
      <c r="O287" s="157"/>
      <c r="P287" s="246" t="str">
        <f t="shared" si="22"/>
        <v/>
      </c>
      <c r="Q287" s="144"/>
      <c r="R287" s="144"/>
      <c r="S287" s="144"/>
      <c r="U287" s="249" t="str">
        <f t="shared" si="24"/>
        <v/>
      </c>
      <c r="V287" t="str">
        <f t="shared" si="25"/>
        <v/>
      </c>
    </row>
    <row r="288" spans="1:22">
      <c r="A288" s="110"/>
      <c r="B288" s="114"/>
      <c r="C288" s="188"/>
      <c r="D288" s="200"/>
      <c r="E288" s="255"/>
      <c r="F288" s="242"/>
      <c r="G288" s="243"/>
      <c r="H288" s="171"/>
      <c r="I288" s="244" t="str">
        <f t="shared" si="21"/>
        <v/>
      </c>
      <c r="L288" s="232" t="str">
        <f t="shared" si="23"/>
        <v/>
      </c>
      <c r="N288" s="157"/>
      <c r="O288" s="157"/>
      <c r="P288" s="246" t="str">
        <f t="shared" si="22"/>
        <v/>
      </c>
      <c r="Q288" s="144"/>
      <c r="R288" s="144"/>
      <c r="S288" s="144"/>
      <c r="U288" s="249" t="str">
        <f t="shared" si="24"/>
        <v/>
      </c>
      <c r="V288" t="str">
        <f t="shared" si="25"/>
        <v/>
      </c>
    </row>
    <row r="289" spans="1:22">
      <c r="A289" s="110"/>
      <c r="B289" s="114"/>
      <c r="C289" s="188"/>
      <c r="D289" s="200"/>
      <c r="E289" s="255"/>
      <c r="F289" s="242"/>
      <c r="G289" s="243"/>
      <c r="H289" s="171"/>
      <c r="I289" s="244" t="str">
        <f t="shared" si="21"/>
        <v/>
      </c>
      <c r="L289" s="232" t="str">
        <f t="shared" si="23"/>
        <v/>
      </c>
      <c r="N289" s="157"/>
      <c r="O289" s="157"/>
      <c r="P289" s="246" t="str">
        <f t="shared" si="22"/>
        <v/>
      </c>
      <c r="Q289" s="144"/>
      <c r="R289" s="144"/>
      <c r="S289" s="144"/>
      <c r="U289" s="249" t="str">
        <f t="shared" si="24"/>
        <v/>
      </c>
      <c r="V289" t="str">
        <f t="shared" si="25"/>
        <v/>
      </c>
    </row>
    <row r="290" spans="1:22">
      <c r="A290" s="110"/>
      <c r="B290" s="114"/>
      <c r="C290" s="188"/>
      <c r="D290" s="200"/>
      <c r="E290" s="255"/>
      <c r="F290" s="242"/>
      <c r="G290" s="243"/>
      <c r="H290" s="171"/>
      <c r="I290" s="244" t="str">
        <f t="shared" si="21"/>
        <v/>
      </c>
      <c r="L290" s="232" t="str">
        <f t="shared" si="23"/>
        <v/>
      </c>
      <c r="N290" s="157"/>
      <c r="O290" s="157"/>
      <c r="P290" s="246" t="str">
        <f t="shared" si="22"/>
        <v/>
      </c>
      <c r="Q290" s="144"/>
      <c r="R290" s="144"/>
      <c r="S290" s="144"/>
      <c r="U290" s="249" t="str">
        <f t="shared" si="24"/>
        <v/>
      </c>
      <c r="V290" t="str">
        <f t="shared" si="25"/>
        <v/>
      </c>
    </row>
    <row r="291" spans="1:22">
      <c r="A291" s="110"/>
      <c r="B291" s="114"/>
      <c r="C291" s="188"/>
      <c r="D291" s="200"/>
      <c r="E291" s="255"/>
      <c r="F291" s="242"/>
      <c r="G291" s="243"/>
      <c r="H291" s="171"/>
      <c r="I291" s="244" t="str">
        <f t="shared" si="21"/>
        <v/>
      </c>
      <c r="L291" s="232" t="str">
        <f t="shared" si="23"/>
        <v/>
      </c>
      <c r="N291" s="157"/>
      <c r="O291" s="157"/>
      <c r="P291" s="246" t="str">
        <f t="shared" si="22"/>
        <v/>
      </c>
      <c r="Q291" s="144"/>
      <c r="R291" s="144"/>
      <c r="S291" s="144"/>
      <c r="U291" s="249" t="str">
        <f t="shared" si="24"/>
        <v/>
      </c>
      <c r="V291" t="str">
        <f t="shared" si="25"/>
        <v/>
      </c>
    </row>
    <row r="292" spans="1:22">
      <c r="A292" s="110"/>
      <c r="B292" s="114"/>
      <c r="C292" s="188"/>
      <c r="D292" s="200"/>
      <c r="E292" s="255"/>
      <c r="F292" s="242"/>
      <c r="G292" s="243"/>
      <c r="H292" s="171"/>
      <c r="I292" s="244" t="str">
        <f t="shared" si="21"/>
        <v/>
      </c>
      <c r="L292" s="232" t="str">
        <f t="shared" si="23"/>
        <v/>
      </c>
      <c r="N292" s="157"/>
      <c r="O292" s="157"/>
      <c r="P292" s="246" t="str">
        <f t="shared" si="22"/>
        <v/>
      </c>
      <c r="Q292" s="144"/>
      <c r="R292" s="144"/>
      <c r="S292" s="144"/>
      <c r="U292" s="249" t="str">
        <f t="shared" si="24"/>
        <v/>
      </c>
      <c r="V292" t="str">
        <f t="shared" si="25"/>
        <v/>
      </c>
    </row>
    <row r="293" spans="1:22">
      <c r="A293" s="110"/>
      <c r="B293" s="114"/>
      <c r="C293" s="188"/>
      <c r="D293" s="200"/>
      <c r="E293" s="255"/>
      <c r="F293" s="242"/>
      <c r="G293" s="243"/>
      <c r="H293" s="171"/>
      <c r="I293" s="244" t="str">
        <f t="shared" si="21"/>
        <v/>
      </c>
      <c r="L293" s="232" t="str">
        <f t="shared" si="23"/>
        <v/>
      </c>
      <c r="N293" s="157"/>
      <c r="O293" s="157"/>
      <c r="P293" s="246" t="str">
        <f t="shared" si="22"/>
        <v/>
      </c>
      <c r="Q293" s="144"/>
      <c r="R293" s="144"/>
      <c r="S293" s="144"/>
      <c r="U293" s="249" t="str">
        <f t="shared" si="24"/>
        <v/>
      </c>
      <c r="V293" t="str">
        <f t="shared" si="25"/>
        <v/>
      </c>
    </row>
    <row r="294" spans="1:22">
      <c r="A294" s="110"/>
      <c r="B294" s="114"/>
      <c r="C294" s="188"/>
      <c r="D294" s="200"/>
      <c r="E294" s="255"/>
      <c r="F294" s="242"/>
      <c r="G294" s="243"/>
      <c r="H294" s="171"/>
      <c r="I294" s="244" t="str">
        <f t="shared" si="21"/>
        <v/>
      </c>
      <c r="L294" s="232" t="str">
        <f t="shared" si="23"/>
        <v/>
      </c>
      <c r="N294" s="157"/>
      <c r="O294" s="157"/>
      <c r="P294" s="246" t="str">
        <f t="shared" si="22"/>
        <v/>
      </c>
      <c r="Q294" s="144"/>
      <c r="R294" s="144"/>
      <c r="S294" s="144"/>
      <c r="U294" s="249" t="str">
        <f t="shared" si="24"/>
        <v/>
      </c>
      <c r="V294" t="str">
        <f t="shared" si="25"/>
        <v/>
      </c>
    </row>
    <row r="295" spans="1:22">
      <c r="A295" s="110"/>
      <c r="B295" s="114"/>
      <c r="C295" s="188"/>
      <c r="D295" s="200"/>
      <c r="E295" s="255"/>
      <c r="F295" s="242"/>
      <c r="G295" s="243"/>
      <c r="H295" s="171"/>
      <c r="I295" s="244" t="str">
        <f t="shared" si="21"/>
        <v/>
      </c>
      <c r="L295" s="232" t="str">
        <f t="shared" si="23"/>
        <v/>
      </c>
      <c r="N295" s="157"/>
      <c r="O295" s="157"/>
      <c r="P295" s="246" t="str">
        <f t="shared" si="22"/>
        <v/>
      </c>
      <c r="Q295" s="144"/>
      <c r="R295" s="144"/>
      <c r="S295" s="144"/>
      <c r="U295" s="249" t="str">
        <f t="shared" si="24"/>
        <v/>
      </c>
      <c r="V295" t="str">
        <f t="shared" si="25"/>
        <v/>
      </c>
    </row>
    <row r="296" spans="1:22">
      <c r="A296" s="110"/>
      <c r="B296" s="114"/>
      <c r="C296" s="188"/>
      <c r="D296" s="200"/>
      <c r="E296" s="255"/>
      <c r="F296" s="242"/>
      <c r="G296" s="243"/>
      <c r="H296" s="171"/>
      <c r="I296" s="244" t="str">
        <f t="shared" si="21"/>
        <v/>
      </c>
      <c r="L296" s="232" t="str">
        <f t="shared" si="23"/>
        <v/>
      </c>
      <c r="N296" s="157"/>
      <c r="O296" s="157"/>
      <c r="P296" s="246" t="str">
        <f t="shared" si="22"/>
        <v/>
      </c>
      <c r="Q296" s="144"/>
      <c r="R296" s="144"/>
      <c r="S296" s="144"/>
      <c r="U296" s="249" t="str">
        <f t="shared" si="24"/>
        <v/>
      </c>
      <c r="V296" t="str">
        <f t="shared" si="25"/>
        <v/>
      </c>
    </row>
    <row r="297" spans="1:22">
      <c r="A297" s="110"/>
      <c r="B297" s="114"/>
      <c r="C297" s="188"/>
      <c r="D297" s="200"/>
      <c r="E297" s="255"/>
      <c r="F297" s="242"/>
      <c r="G297" s="243"/>
      <c r="H297" s="171"/>
      <c r="I297" s="244" t="str">
        <f t="shared" si="21"/>
        <v/>
      </c>
      <c r="L297" s="232" t="str">
        <f t="shared" si="23"/>
        <v/>
      </c>
      <c r="N297" s="157"/>
      <c r="O297" s="157"/>
      <c r="P297" s="246" t="str">
        <f t="shared" si="22"/>
        <v/>
      </c>
      <c r="Q297" s="144"/>
      <c r="R297" s="144"/>
      <c r="S297" s="144"/>
      <c r="U297" s="249" t="str">
        <f t="shared" si="24"/>
        <v/>
      </c>
      <c r="V297" t="str">
        <f t="shared" si="25"/>
        <v/>
      </c>
    </row>
    <row r="298" spans="1:22">
      <c r="A298" s="110"/>
      <c r="B298" s="114"/>
      <c r="C298" s="188"/>
      <c r="D298" s="200"/>
      <c r="E298" s="255"/>
      <c r="F298" s="242"/>
      <c r="G298" s="243"/>
      <c r="H298" s="171"/>
      <c r="I298" s="244" t="str">
        <f t="shared" si="21"/>
        <v/>
      </c>
      <c r="L298" s="232" t="str">
        <f t="shared" si="23"/>
        <v/>
      </c>
      <c r="N298" s="157"/>
      <c r="O298" s="157"/>
      <c r="P298" s="246" t="str">
        <f t="shared" si="22"/>
        <v/>
      </c>
      <c r="Q298" s="144"/>
      <c r="R298" s="144"/>
      <c r="S298" s="144"/>
      <c r="U298" s="249" t="str">
        <f t="shared" si="24"/>
        <v/>
      </c>
      <c r="V298" t="str">
        <f t="shared" si="25"/>
        <v/>
      </c>
    </row>
    <row r="299" spans="1:22">
      <c r="A299" s="110"/>
      <c r="B299" s="114"/>
      <c r="C299" s="188"/>
      <c r="D299" s="200"/>
      <c r="E299" s="255"/>
      <c r="F299" s="242"/>
      <c r="G299" s="243"/>
      <c r="H299" s="171"/>
      <c r="I299" s="244" t="str">
        <f t="shared" si="21"/>
        <v/>
      </c>
      <c r="L299" s="232" t="str">
        <f t="shared" si="23"/>
        <v/>
      </c>
      <c r="N299" s="157"/>
      <c r="O299" s="157"/>
      <c r="P299" s="246" t="str">
        <f t="shared" si="22"/>
        <v/>
      </c>
      <c r="Q299" s="144"/>
      <c r="R299" s="144"/>
      <c r="S299" s="144"/>
      <c r="U299" s="249" t="str">
        <f t="shared" si="24"/>
        <v/>
      </c>
      <c r="V299" t="str">
        <f t="shared" si="25"/>
        <v/>
      </c>
    </row>
    <row r="300" spans="1:22">
      <c r="A300" s="110"/>
      <c r="B300" s="114"/>
      <c r="C300" s="188"/>
      <c r="D300" s="200"/>
      <c r="E300" s="255"/>
      <c r="F300" s="242"/>
      <c r="G300" s="243"/>
      <c r="H300" s="171"/>
      <c r="I300" s="244" t="str">
        <f t="shared" si="21"/>
        <v/>
      </c>
      <c r="L300" s="232" t="str">
        <f t="shared" si="23"/>
        <v/>
      </c>
      <c r="N300" s="157"/>
      <c r="O300" s="157"/>
      <c r="P300" s="246" t="str">
        <f t="shared" si="22"/>
        <v/>
      </c>
      <c r="Q300" s="144"/>
      <c r="R300" s="144"/>
      <c r="S300" s="144"/>
      <c r="U300" s="249" t="str">
        <f t="shared" si="24"/>
        <v/>
      </c>
      <c r="V300" t="str">
        <f t="shared" si="25"/>
        <v/>
      </c>
    </row>
    <row r="301" spans="1:22">
      <c r="A301" s="110"/>
      <c r="B301" s="114"/>
      <c r="C301" s="188"/>
      <c r="D301" s="200"/>
      <c r="E301" s="255"/>
      <c r="F301" s="242"/>
      <c r="G301" s="243"/>
      <c r="H301" s="171"/>
      <c r="I301" s="244" t="str">
        <f t="shared" si="21"/>
        <v/>
      </c>
      <c r="L301" s="232" t="str">
        <f t="shared" si="23"/>
        <v/>
      </c>
      <c r="N301" s="157"/>
      <c r="O301" s="157"/>
      <c r="P301" s="246" t="str">
        <f t="shared" si="22"/>
        <v/>
      </c>
      <c r="Q301" s="144"/>
      <c r="R301" s="144"/>
      <c r="S301" s="144"/>
      <c r="U301" s="249" t="str">
        <f t="shared" si="24"/>
        <v/>
      </c>
      <c r="V301" t="str">
        <f t="shared" si="25"/>
        <v/>
      </c>
    </row>
    <row r="302" spans="1:22">
      <c r="A302" s="110"/>
      <c r="B302" s="114"/>
      <c r="C302" s="188"/>
      <c r="D302" s="200"/>
      <c r="E302" s="255"/>
      <c r="F302" s="242"/>
      <c r="G302" s="243"/>
      <c r="H302" s="171"/>
      <c r="I302" s="244" t="str">
        <f t="shared" si="21"/>
        <v/>
      </c>
      <c r="L302" s="232" t="str">
        <f t="shared" si="23"/>
        <v/>
      </c>
      <c r="N302" s="157"/>
      <c r="O302" s="157"/>
      <c r="P302" s="246" t="str">
        <f t="shared" si="22"/>
        <v/>
      </c>
      <c r="Q302" s="144"/>
      <c r="R302" s="144"/>
      <c r="S302" s="144"/>
      <c r="U302" s="249" t="str">
        <f t="shared" si="24"/>
        <v/>
      </c>
      <c r="V302" t="str">
        <f t="shared" si="25"/>
        <v/>
      </c>
    </row>
    <row r="303" spans="1:22">
      <c r="A303" s="110"/>
      <c r="B303" s="114"/>
      <c r="C303" s="188"/>
      <c r="D303" s="200"/>
      <c r="E303" s="255"/>
      <c r="F303" s="242"/>
      <c r="G303" s="243"/>
      <c r="H303" s="171"/>
      <c r="I303" s="244" t="str">
        <f t="shared" si="21"/>
        <v/>
      </c>
      <c r="L303" s="232" t="str">
        <f t="shared" si="23"/>
        <v/>
      </c>
      <c r="N303" s="157"/>
      <c r="O303" s="157"/>
      <c r="P303" s="246" t="str">
        <f t="shared" si="22"/>
        <v/>
      </c>
      <c r="Q303" s="144"/>
      <c r="R303" s="144"/>
      <c r="S303" s="144"/>
      <c r="U303" s="249" t="str">
        <f t="shared" si="24"/>
        <v/>
      </c>
      <c r="V303" t="str">
        <f t="shared" si="25"/>
        <v/>
      </c>
    </row>
    <row r="304" spans="1:22">
      <c r="A304" s="110"/>
      <c r="B304" s="114"/>
      <c r="C304" s="188"/>
      <c r="D304" s="200"/>
      <c r="E304" s="255"/>
      <c r="F304" s="242"/>
      <c r="G304" s="243"/>
      <c r="H304" s="171"/>
      <c r="I304" s="244" t="str">
        <f t="shared" si="21"/>
        <v/>
      </c>
      <c r="L304" s="232" t="str">
        <f t="shared" si="23"/>
        <v/>
      </c>
      <c r="N304" s="157"/>
      <c r="O304" s="157"/>
      <c r="P304" s="246" t="str">
        <f t="shared" si="22"/>
        <v/>
      </c>
      <c r="Q304" s="144"/>
      <c r="R304" s="144"/>
      <c r="S304" s="144"/>
      <c r="U304" s="249" t="str">
        <f t="shared" si="24"/>
        <v/>
      </c>
      <c r="V304" t="str">
        <f t="shared" si="25"/>
        <v/>
      </c>
    </row>
    <row r="305" spans="1:22">
      <c r="A305" s="110"/>
      <c r="B305" s="114"/>
      <c r="C305" s="188"/>
      <c r="D305" s="200"/>
      <c r="E305" s="255"/>
      <c r="F305" s="242"/>
      <c r="G305" s="243"/>
      <c r="H305" s="171"/>
      <c r="I305" s="244" t="str">
        <f t="shared" si="21"/>
        <v/>
      </c>
      <c r="L305" s="232" t="str">
        <f t="shared" si="23"/>
        <v/>
      </c>
      <c r="N305" s="157"/>
      <c r="O305" s="157"/>
      <c r="P305" s="246" t="str">
        <f t="shared" si="22"/>
        <v/>
      </c>
      <c r="Q305" s="144"/>
      <c r="R305" s="144"/>
      <c r="S305" s="144"/>
      <c r="U305" s="249" t="str">
        <f t="shared" si="24"/>
        <v/>
      </c>
      <c r="V305" t="str">
        <f t="shared" si="25"/>
        <v/>
      </c>
    </row>
    <row r="306" spans="1:22">
      <c r="A306" s="110"/>
      <c r="B306" s="114"/>
      <c r="C306" s="188"/>
      <c r="D306" s="200"/>
      <c r="E306" s="255"/>
      <c r="F306" s="242"/>
      <c r="G306" s="243"/>
      <c r="H306" s="171"/>
      <c r="I306" s="244" t="str">
        <f t="shared" si="21"/>
        <v/>
      </c>
      <c r="L306" s="232" t="str">
        <f t="shared" si="23"/>
        <v/>
      </c>
      <c r="N306" s="157"/>
      <c r="O306" s="157"/>
      <c r="P306" s="246" t="str">
        <f t="shared" si="22"/>
        <v/>
      </c>
      <c r="Q306" s="144"/>
      <c r="R306" s="144"/>
      <c r="S306" s="144"/>
      <c r="U306" s="249" t="str">
        <f t="shared" si="24"/>
        <v/>
      </c>
      <c r="V306" t="str">
        <f t="shared" si="25"/>
        <v/>
      </c>
    </row>
    <row r="307" spans="1:22">
      <c r="A307" s="110"/>
      <c r="B307" s="114"/>
      <c r="C307" s="188"/>
      <c r="D307" s="200"/>
      <c r="E307" s="255"/>
      <c r="F307" s="242"/>
      <c r="G307" s="243"/>
      <c r="H307" s="171"/>
      <c r="I307" s="244" t="str">
        <f t="shared" si="21"/>
        <v/>
      </c>
      <c r="L307" s="232" t="str">
        <f t="shared" si="23"/>
        <v/>
      </c>
      <c r="N307" s="157"/>
      <c r="O307" s="157"/>
      <c r="P307" s="246" t="str">
        <f t="shared" si="22"/>
        <v/>
      </c>
      <c r="Q307" s="144"/>
      <c r="R307" s="144"/>
      <c r="S307" s="144"/>
      <c r="U307" s="249" t="str">
        <f t="shared" si="24"/>
        <v/>
      </c>
      <c r="V307" t="str">
        <f t="shared" si="25"/>
        <v/>
      </c>
    </row>
    <row r="308" spans="1:22">
      <c r="A308" s="110"/>
      <c r="B308" s="114"/>
      <c r="C308" s="188"/>
      <c r="D308" s="200"/>
      <c r="E308" s="255"/>
      <c r="F308" s="242"/>
      <c r="G308" s="243"/>
      <c r="H308" s="171"/>
      <c r="I308" s="244" t="str">
        <f t="shared" si="21"/>
        <v/>
      </c>
      <c r="L308" s="232" t="str">
        <f t="shared" si="23"/>
        <v/>
      </c>
      <c r="N308" s="157"/>
      <c r="O308" s="157"/>
      <c r="P308" s="246" t="str">
        <f t="shared" si="22"/>
        <v/>
      </c>
      <c r="Q308" s="144"/>
      <c r="R308" s="144"/>
      <c r="S308" s="144"/>
      <c r="U308" s="249" t="str">
        <f t="shared" si="24"/>
        <v/>
      </c>
      <c r="V308" t="str">
        <f t="shared" si="25"/>
        <v/>
      </c>
    </row>
    <row r="309" spans="1:22">
      <c r="A309" s="110"/>
      <c r="B309" s="114"/>
      <c r="C309" s="188"/>
      <c r="D309" s="200"/>
      <c r="E309" s="255"/>
      <c r="F309" s="242"/>
      <c r="G309" s="243"/>
      <c r="H309" s="171"/>
      <c r="I309" s="244" t="str">
        <f t="shared" si="21"/>
        <v/>
      </c>
      <c r="L309" s="232" t="str">
        <f t="shared" si="23"/>
        <v/>
      </c>
      <c r="N309" s="157"/>
      <c r="O309" s="157"/>
      <c r="P309" s="246" t="str">
        <f t="shared" si="22"/>
        <v/>
      </c>
      <c r="Q309" s="144"/>
      <c r="R309" s="144"/>
      <c r="S309" s="144"/>
      <c r="U309" s="249" t="str">
        <f t="shared" si="24"/>
        <v/>
      </c>
      <c r="V309" t="str">
        <f t="shared" si="25"/>
        <v/>
      </c>
    </row>
    <row r="310" spans="1:22">
      <c r="A310" s="110"/>
      <c r="B310" s="114"/>
      <c r="C310" s="188"/>
      <c r="D310" s="200"/>
      <c r="E310" s="255"/>
      <c r="F310" s="242"/>
      <c r="G310" s="243"/>
      <c r="H310" s="171"/>
      <c r="I310" s="244" t="str">
        <f t="shared" si="21"/>
        <v/>
      </c>
      <c r="L310" s="232" t="str">
        <f t="shared" si="23"/>
        <v/>
      </c>
      <c r="N310" s="157"/>
      <c r="O310" s="157"/>
      <c r="P310" s="246" t="str">
        <f t="shared" si="22"/>
        <v/>
      </c>
      <c r="Q310" s="144"/>
      <c r="R310" s="144"/>
      <c r="S310" s="144"/>
      <c r="U310" s="249" t="str">
        <f t="shared" si="24"/>
        <v/>
      </c>
      <c r="V310" t="str">
        <f t="shared" si="25"/>
        <v/>
      </c>
    </row>
    <row r="311" spans="1:22">
      <c r="A311" s="110"/>
      <c r="B311" s="114"/>
      <c r="C311" s="188"/>
      <c r="D311" s="200"/>
      <c r="E311" s="255"/>
      <c r="F311" s="242"/>
      <c r="G311" s="243"/>
      <c r="H311" s="171"/>
      <c r="I311" s="244" t="str">
        <f t="shared" si="21"/>
        <v/>
      </c>
      <c r="L311" s="232" t="str">
        <f t="shared" si="23"/>
        <v/>
      </c>
      <c r="N311" s="157"/>
      <c r="O311" s="157"/>
      <c r="P311" s="246" t="str">
        <f t="shared" si="22"/>
        <v/>
      </c>
      <c r="Q311" s="144"/>
      <c r="R311" s="144"/>
      <c r="S311" s="144"/>
      <c r="U311" s="249" t="str">
        <f t="shared" si="24"/>
        <v/>
      </c>
      <c r="V311" t="str">
        <f t="shared" si="25"/>
        <v/>
      </c>
    </row>
    <row r="312" spans="1:22">
      <c r="A312" s="110"/>
      <c r="B312" s="114"/>
      <c r="C312" s="188"/>
      <c r="D312" s="200"/>
      <c r="E312" s="255"/>
      <c r="F312" s="242"/>
      <c r="G312" s="243"/>
      <c r="H312" s="171"/>
      <c r="I312" s="244" t="str">
        <f t="shared" si="21"/>
        <v/>
      </c>
      <c r="L312" s="232" t="str">
        <f t="shared" si="23"/>
        <v/>
      </c>
      <c r="N312" s="157"/>
      <c r="O312" s="157"/>
      <c r="P312" s="246" t="str">
        <f t="shared" si="22"/>
        <v/>
      </c>
      <c r="Q312" s="144"/>
      <c r="R312" s="144"/>
      <c r="S312" s="144"/>
      <c r="U312" s="249" t="str">
        <f t="shared" si="24"/>
        <v/>
      </c>
      <c r="V312" t="str">
        <f t="shared" si="25"/>
        <v/>
      </c>
    </row>
    <row r="313" spans="1:22">
      <c r="A313" s="110"/>
      <c r="B313" s="114"/>
      <c r="C313" s="188"/>
      <c r="D313" s="200"/>
      <c r="E313" s="255"/>
      <c r="F313" s="242"/>
      <c r="G313" s="243"/>
      <c r="H313" s="171"/>
      <c r="I313" s="244" t="str">
        <f t="shared" si="21"/>
        <v/>
      </c>
      <c r="L313" s="232" t="str">
        <f t="shared" si="23"/>
        <v/>
      </c>
      <c r="N313" s="157"/>
      <c r="O313" s="157"/>
      <c r="P313" s="246" t="str">
        <f t="shared" si="22"/>
        <v/>
      </c>
      <c r="Q313" s="144"/>
      <c r="R313" s="144"/>
      <c r="S313" s="144"/>
      <c r="U313" s="249" t="str">
        <f t="shared" si="24"/>
        <v/>
      </c>
      <c r="V313" t="str">
        <f t="shared" si="25"/>
        <v/>
      </c>
    </row>
    <row r="314" spans="1:22">
      <c r="A314" s="110"/>
      <c r="B314" s="114"/>
      <c r="C314" s="188"/>
      <c r="D314" s="200"/>
      <c r="E314" s="255"/>
      <c r="F314" s="242"/>
      <c r="G314" s="243"/>
      <c r="H314" s="171"/>
      <c r="I314" s="244" t="str">
        <f t="shared" si="21"/>
        <v/>
      </c>
      <c r="L314" s="232" t="str">
        <f t="shared" si="23"/>
        <v/>
      </c>
      <c r="N314" s="157"/>
      <c r="O314" s="157"/>
      <c r="P314" s="246" t="str">
        <f t="shared" si="22"/>
        <v/>
      </c>
      <c r="Q314" s="144"/>
      <c r="R314" s="144"/>
      <c r="S314" s="144"/>
      <c r="U314" s="249" t="str">
        <f t="shared" si="24"/>
        <v/>
      </c>
      <c r="V314" t="str">
        <f t="shared" si="25"/>
        <v/>
      </c>
    </row>
    <row r="315" spans="1:22">
      <c r="A315" s="110"/>
      <c r="B315" s="114"/>
      <c r="C315" s="188"/>
      <c r="D315" s="200"/>
      <c r="E315" s="255"/>
      <c r="F315" s="242"/>
      <c r="G315" s="243"/>
      <c r="H315" s="171"/>
      <c r="I315" s="244" t="str">
        <f t="shared" si="21"/>
        <v/>
      </c>
      <c r="L315" s="232" t="str">
        <f t="shared" si="23"/>
        <v/>
      </c>
      <c r="N315" s="157"/>
      <c r="O315" s="157"/>
      <c r="P315" s="246" t="str">
        <f t="shared" si="22"/>
        <v/>
      </c>
      <c r="Q315" s="144"/>
      <c r="R315" s="144"/>
      <c r="S315" s="144"/>
      <c r="U315" s="249" t="str">
        <f t="shared" si="24"/>
        <v/>
      </c>
      <c r="V315" t="str">
        <f t="shared" si="25"/>
        <v/>
      </c>
    </row>
    <row r="316" spans="1:22">
      <c r="A316" s="110"/>
      <c r="B316" s="114"/>
      <c r="C316" s="188"/>
      <c r="D316" s="200"/>
      <c r="E316" s="255"/>
      <c r="F316" s="242"/>
      <c r="G316" s="243"/>
      <c r="H316" s="171"/>
      <c r="I316" s="244" t="str">
        <f t="shared" si="21"/>
        <v/>
      </c>
      <c r="L316" s="232" t="str">
        <f t="shared" si="23"/>
        <v/>
      </c>
      <c r="N316" s="157"/>
      <c r="O316" s="157"/>
      <c r="P316" s="246" t="str">
        <f t="shared" si="22"/>
        <v/>
      </c>
      <c r="Q316" s="144"/>
      <c r="R316" s="144"/>
      <c r="S316" s="144"/>
      <c r="U316" s="249" t="str">
        <f t="shared" si="24"/>
        <v/>
      </c>
      <c r="V316" t="str">
        <f t="shared" si="25"/>
        <v/>
      </c>
    </row>
    <row r="317" spans="1:22">
      <c r="A317" s="110"/>
      <c r="B317" s="114"/>
      <c r="C317" s="188"/>
      <c r="D317" s="200"/>
      <c r="E317" s="255"/>
      <c r="F317" s="242"/>
      <c r="G317" s="243"/>
      <c r="H317" s="171"/>
      <c r="I317" s="244" t="str">
        <f t="shared" si="21"/>
        <v/>
      </c>
      <c r="L317" s="232" t="str">
        <f t="shared" si="23"/>
        <v/>
      </c>
      <c r="N317" s="157"/>
      <c r="O317" s="157"/>
      <c r="P317" s="246" t="str">
        <f t="shared" si="22"/>
        <v/>
      </c>
      <c r="Q317" s="144"/>
      <c r="R317" s="144"/>
      <c r="S317" s="144"/>
      <c r="U317" s="249" t="str">
        <f t="shared" si="24"/>
        <v/>
      </c>
      <c r="V317" t="str">
        <f t="shared" si="25"/>
        <v/>
      </c>
    </row>
    <row r="318" spans="1:22">
      <c r="A318" s="110"/>
      <c r="B318" s="114"/>
      <c r="C318" s="188"/>
      <c r="D318" s="200"/>
      <c r="E318" s="255"/>
      <c r="F318" s="242"/>
      <c r="G318" s="243"/>
      <c r="H318" s="171"/>
      <c r="I318" s="244" t="str">
        <f t="shared" si="21"/>
        <v/>
      </c>
      <c r="L318" s="232" t="str">
        <f t="shared" si="23"/>
        <v/>
      </c>
      <c r="N318" s="157"/>
      <c r="O318" s="157"/>
      <c r="P318" s="246" t="str">
        <f t="shared" si="22"/>
        <v/>
      </c>
      <c r="Q318" s="144"/>
      <c r="R318" s="144"/>
      <c r="S318" s="144"/>
      <c r="U318" s="249" t="str">
        <f t="shared" si="24"/>
        <v/>
      </c>
      <c r="V318" t="str">
        <f t="shared" si="25"/>
        <v/>
      </c>
    </row>
    <row r="319" spans="1:22">
      <c r="A319" s="110"/>
      <c r="B319" s="114"/>
      <c r="C319" s="188"/>
      <c r="D319" s="200"/>
      <c r="E319" s="255"/>
      <c r="F319" s="242"/>
      <c r="G319" s="243"/>
      <c r="H319" s="171"/>
      <c r="I319" s="244" t="str">
        <f t="shared" si="21"/>
        <v/>
      </c>
      <c r="L319" s="232" t="str">
        <f t="shared" si="23"/>
        <v/>
      </c>
      <c r="N319" s="157"/>
      <c r="O319" s="157"/>
      <c r="P319" s="246" t="str">
        <f t="shared" si="22"/>
        <v/>
      </c>
      <c r="Q319" s="144"/>
      <c r="R319" s="144"/>
      <c r="S319" s="144"/>
      <c r="U319" s="249" t="str">
        <f t="shared" si="24"/>
        <v/>
      </c>
      <c r="V319" t="str">
        <f t="shared" si="25"/>
        <v/>
      </c>
    </row>
    <row r="320" spans="1:22">
      <c r="A320" s="110"/>
      <c r="B320" s="114"/>
      <c r="C320" s="188"/>
      <c r="D320" s="200"/>
      <c r="E320" s="255"/>
      <c r="F320" s="242"/>
      <c r="G320" s="243"/>
      <c r="H320" s="171"/>
      <c r="I320" s="244" t="str">
        <f t="shared" si="21"/>
        <v/>
      </c>
      <c r="L320" s="232" t="str">
        <f t="shared" si="23"/>
        <v/>
      </c>
      <c r="N320" s="157"/>
      <c r="O320" s="157"/>
      <c r="P320" s="246" t="str">
        <f t="shared" si="22"/>
        <v/>
      </c>
      <c r="Q320" s="144"/>
      <c r="R320" s="144"/>
      <c r="S320" s="144"/>
      <c r="U320" s="249" t="str">
        <f t="shared" si="24"/>
        <v/>
      </c>
      <c r="V320" t="str">
        <f t="shared" si="25"/>
        <v/>
      </c>
    </row>
    <row r="321" spans="1:22">
      <c r="A321" s="110"/>
      <c r="B321" s="114"/>
      <c r="C321" s="188"/>
      <c r="D321" s="200"/>
      <c r="E321" s="255"/>
      <c r="F321" s="242"/>
      <c r="G321" s="243"/>
      <c r="H321" s="171"/>
      <c r="I321" s="244" t="str">
        <f t="shared" si="21"/>
        <v/>
      </c>
      <c r="L321" s="232" t="str">
        <f t="shared" si="23"/>
        <v/>
      </c>
      <c r="N321" s="157"/>
      <c r="O321" s="157"/>
      <c r="P321" s="246" t="str">
        <f t="shared" si="22"/>
        <v/>
      </c>
      <c r="Q321" s="144"/>
      <c r="R321" s="144"/>
      <c r="S321" s="144"/>
      <c r="U321" s="249" t="str">
        <f t="shared" si="24"/>
        <v/>
      </c>
      <c r="V321" t="str">
        <f t="shared" si="25"/>
        <v/>
      </c>
    </row>
    <row r="322" spans="1:22">
      <c r="A322" s="110"/>
      <c r="B322" s="114"/>
      <c r="C322" s="188"/>
      <c r="D322" s="200"/>
      <c r="E322" s="255"/>
      <c r="F322" s="242"/>
      <c r="G322" s="243"/>
      <c r="H322" s="171"/>
      <c r="I322" s="244" t="str">
        <f t="shared" ref="I322:I385" si="26">IF(C322="","",(2/S322)*(POWER((S322/6)*(E322-S322/6)+1,3)-1))</f>
        <v/>
      </c>
      <c r="L322" s="232" t="str">
        <f t="shared" si="23"/>
        <v/>
      </c>
      <c r="N322" s="157"/>
      <c r="O322" s="157"/>
      <c r="P322" s="246" t="str">
        <f t="shared" ref="P322:P385" si="27">IF(C322="","",POWER(C322-Q322,3)/R322)</f>
        <v/>
      </c>
      <c r="Q322" s="144"/>
      <c r="R322" s="144"/>
      <c r="S322" s="144"/>
      <c r="U322" s="249" t="str">
        <f t="shared" si="24"/>
        <v/>
      </c>
      <c r="V322" t="str">
        <f t="shared" si="25"/>
        <v/>
      </c>
    </row>
    <row r="323" spans="1:22">
      <c r="A323" s="110"/>
      <c r="B323" s="114"/>
      <c r="C323" s="188"/>
      <c r="D323" s="200"/>
      <c r="E323" s="255"/>
      <c r="F323" s="242"/>
      <c r="G323" s="243"/>
      <c r="H323" s="171"/>
      <c r="I323" s="244" t="str">
        <f t="shared" si="26"/>
        <v/>
      </c>
      <c r="L323" s="232" t="str">
        <f t="shared" ref="L323:L386" si="28">IF(C323="","",GAMMADIST(C323,AB$19,1/AB$18,TRUE))</f>
        <v/>
      </c>
      <c r="N323" s="157"/>
      <c r="O323" s="157"/>
      <c r="P323" s="246" t="str">
        <f t="shared" si="27"/>
        <v/>
      </c>
      <c r="Q323" s="144"/>
      <c r="R323" s="144"/>
      <c r="S323" s="144"/>
      <c r="U323" s="249" t="str">
        <f t="shared" ref="U323:U386" si="29">IF(C323="","", POWER(AB$6,AB$7) * POWER((C323-AB$8),AB$7-1) * EXP(-AB$6*(C323-AB$8) )/ _xlfn.GAMMA(AB$7))</f>
        <v/>
      </c>
      <c r="V323" t="str">
        <f t="shared" ref="V323:V386" si="30">IF(C323="","",LN(C323))</f>
        <v/>
      </c>
    </row>
    <row r="324" spans="1:22">
      <c r="A324" s="110"/>
      <c r="B324" s="114"/>
      <c r="C324" s="188"/>
      <c r="D324" s="200"/>
      <c r="E324" s="255"/>
      <c r="F324" s="242"/>
      <c r="G324" s="243"/>
      <c r="H324" s="171"/>
      <c r="I324" s="244" t="str">
        <f t="shared" si="26"/>
        <v/>
      </c>
      <c r="L324" s="232" t="str">
        <f t="shared" si="28"/>
        <v/>
      </c>
      <c r="N324" s="157"/>
      <c r="O324" s="157"/>
      <c r="P324" s="246" t="str">
        <f t="shared" si="27"/>
        <v/>
      </c>
      <c r="Q324" s="144"/>
      <c r="R324" s="144"/>
      <c r="S324" s="144"/>
      <c r="U324" s="249" t="str">
        <f t="shared" si="29"/>
        <v/>
      </c>
      <c r="V324" t="str">
        <f t="shared" si="30"/>
        <v/>
      </c>
    </row>
    <row r="325" spans="1:22">
      <c r="A325" s="110"/>
      <c r="B325" s="114"/>
      <c r="C325" s="188"/>
      <c r="D325" s="200"/>
      <c r="E325" s="255"/>
      <c r="F325" s="242"/>
      <c r="G325" s="243"/>
      <c r="H325" s="171"/>
      <c r="I325" s="244" t="str">
        <f t="shared" si="26"/>
        <v/>
      </c>
      <c r="L325" s="232" t="str">
        <f t="shared" si="28"/>
        <v/>
      </c>
      <c r="N325" s="157"/>
      <c r="O325" s="157"/>
      <c r="P325" s="246" t="str">
        <f t="shared" si="27"/>
        <v/>
      </c>
      <c r="Q325" s="144"/>
      <c r="R325" s="144"/>
      <c r="S325" s="144"/>
      <c r="U325" s="249" t="str">
        <f t="shared" si="29"/>
        <v/>
      </c>
      <c r="V325" t="str">
        <f t="shared" si="30"/>
        <v/>
      </c>
    </row>
    <row r="326" spans="1:22">
      <c r="A326" s="110"/>
      <c r="B326" s="114"/>
      <c r="C326" s="188"/>
      <c r="D326" s="200"/>
      <c r="E326" s="255"/>
      <c r="F326" s="242"/>
      <c r="G326" s="243"/>
      <c r="H326" s="171"/>
      <c r="I326" s="244" t="str">
        <f t="shared" si="26"/>
        <v/>
      </c>
      <c r="L326" s="232" t="str">
        <f t="shared" si="28"/>
        <v/>
      </c>
      <c r="N326" s="157"/>
      <c r="O326" s="157"/>
      <c r="P326" s="246" t="str">
        <f t="shared" si="27"/>
        <v/>
      </c>
      <c r="Q326" s="144"/>
      <c r="R326" s="144"/>
      <c r="S326" s="144"/>
      <c r="U326" s="249" t="str">
        <f t="shared" si="29"/>
        <v/>
      </c>
      <c r="V326" t="str">
        <f t="shared" si="30"/>
        <v/>
      </c>
    </row>
    <row r="327" spans="1:22">
      <c r="A327" s="110"/>
      <c r="B327" s="114"/>
      <c r="C327" s="188"/>
      <c r="D327" s="200"/>
      <c r="E327" s="255"/>
      <c r="F327" s="242"/>
      <c r="G327" s="243"/>
      <c r="H327" s="171"/>
      <c r="I327" s="244" t="str">
        <f t="shared" si="26"/>
        <v/>
      </c>
      <c r="L327" s="232" t="str">
        <f t="shared" si="28"/>
        <v/>
      </c>
      <c r="N327" s="157"/>
      <c r="O327" s="157"/>
      <c r="P327" s="246" t="str">
        <f t="shared" si="27"/>
        <v/>
      </c>
      <c r="Q327" s="144"/>
      <c r="R327" s="144"/>
      <c r="S327" s="144"/>
      <c r="U327" s="249" t="str">
        <f t="shared" si="29"/>
        <v/>
      </c>
      <c r="V327" t="str">
        <f t="shared" si="30"/>
        <v/>
      </c>
    </row>
    <row r="328" spans="1:22">
      <c r="A328" s="110"/>
      <c r="B328" s="114"/>
      <c r="C328" s="188"/>
      <c r="D328" s="200"/>
      <c r="E328" s="255"/>
      <c r="F328" s="242"/>
      <c r="G328" s="243"/>
      <c r="H328" s="171"/>
      <c r="I328" s="244" t="str">
        <f t="shared" si="26"/>
        <v/>
      </c>
      <c r="L328" s="232" t="str">
        <f t="shared" si="28"/>
        <v/>
      </c>
      <c r="N328" s="157"/>
      <c r="O328" s="157"/>
      <c r="P328" s="246" t="str">
        <f t="shared" si="27"/>
        <v/>
      </c>
      <c r="Q328" s="144"/>
      <c r="R328" s="144"/>
      <c r="S328" s="144"/>
      <c r="U328" s="249" t="str">
        <f t="shared" si="29"/>
        <v/>
      </c>
      <c r="V328" t="str">
        <f t="shared" si="30"/>
        <v/>
      </c>
    </row>
    <row r="329" spans="1:22">
      <c r="A329" s="110"/>
      <c r="B329" s="114"/>
      <c r="C329" s="188"/>
      <c r="D329" s="200"/>
      <c r="E329" s="255"/>
      <c r="F329" s="242"/>
      <c r="G329" s="243"/>
      <c r="H329" s="171"/>
      <c r="I329" s="244" t="str">
        <f t="shared" si="26"/>
        <v/>
      </c>
      <c r="L329" s="232" t="str">
        <f t="shared" si="28"/>
        <v/>
      </c>
      <c r="N329" s="157"/>
      <c r="O329" s="157"/>
      <c r="P329" s="246" t="str">
        <f t="shared" si="27"/>
        <v/>
      </c>
      <c r="Q329" s="144"/>
      <c r="R329" s="144"/>
      <c r="S329" s="144"/>
      <c r="U329" s="249" t="str">
        <f t="shared" si="29"/>
        <v/>
      </c>
      <c r="V329" t="str">
        <f t="shared" si="30"/>
        <v/>
      </c>
    </row>
    <row r="330" spans="1:22">
      <c r="A330" s="110"/>
      <c r="B330" s="114"/>
      <c r="C330" s="188"/>
      <c r="D330" s="200"/>
      <c r="E330" s="255"/>
      <c r="F330" s="242"/>
      <c r="G330" s="243"/>
      <c r="H330" s="171"/>
      <c r="I330" s="244" t="str">
        <f t="shared" si="26"/>
        <v/>
      </c>
      <c r="L330" s="232" t="str">
        <f t="shared" si="28"/>
        <v/>
      </c>
      <c r="N330" s="157"/>
      <c r="O330" s="157"/>
      <c r="P330" s="246" t="str">
        <f t="shared" si="27"/>
        <v/>
      </c>
      <c r="Q330" s="144"/>
      <c r="R330" s="144"/>
      <c r="S330" s="144"/>
      <c r="U330" s="249" t="str">
        <f t="shared" si="29"/>
        <v/>
      </c>
      <c r="V330" t="str">
        <f t="shared" si="30"/>
        <v/>
      </c>
    </row>
    <row r="331" spans="1:22">
      <c r="A331" s="110"/>
      <c r="B331" s="114"/>
      <c r="C331" s="188"/>
      <c r="D331" s="200"/>
      <c r="E331" s="255"/>
      <c r="F331" s="242"/>
      <c r="G331" s="243"/>
      <c r="H331" s="171"/>
      <c r="I331" s="244" t="str">
        <f t="shared" si="26"/>
        <v/>
      </c>
      <c r="L331" s="232" t="str">
        <f t="shared" si="28"/>
        <v/>
      </c>
      <c r="N331" s="157"/>
      <c r="O331" s="157"/>
      <c r="P331" s="246" t="str">
        <f t="shared" si="27"/>
        <v/>
      </c>
      <c r="Q331" s="144"/>
      <c r="R331" s="144"/>
      <c r="S331" s="144"/>
      <c r="U331" s="249" t="str">
        <f t="shared" si="29"/>
        <v/>
      </c>
      <c r="V331" t="str">
        <f t="shared" si="30"/>
        <v/>
      </c>
    </row>
    <row r="332" spans="1:22">
      <c r="A332" s="110"/>
      <c r="B332" s="114"/>
      <c r="C332" s="188"/>
      <c r="D332" s="200"/>
      <c r="E332" s="255"/>
      <c r="F332" s="242"/>
      <c r="G332" s="243"/>
      <c r="H332" s="171"/>
      <c r="I332" s="244" t="str">
        <f t="shared" si="26"/>
        <v/>
      </c>
      <c r="L332" s="232" t="str">
        <f t="shared" si="28"/>
        <v/>
      </c>
      <c r="N332" s="157"/>
      <c r="O332" s="157"/>
      <c r="P332" s="246" t="str">
        <f t="shared" si="27"/>
        <v/>
      </c>
      <c r="Q332" s="144"/>
      <c r="R332" s="144"/>
      <c r="S332" s="144"/>
      <c r="U332" s="249" t="str">
        <f t="shared" si="29"/>
        <v/>
      </c>
      <c r="V332" t="str">
        <f t="shared" si="30"/>
        <v/>
      </c>
    </row>
    <row r="333" spans="1:22">
      <c r="A333" s="110"/>
      <c r="B333" s="114"/>
      <c r="C333" s="188"/>
      <c r="D333" s="200"/>
      <c r="E333" s="255"/>
      <c r="F333" s="242"/>
      <c r="G333" s="243"/>
      <c r="H333" s="171"/>
      <c r="I333" s="244" t="str">
        <f t="shared" si="26"/>
        <v/>
      </c>
      <c r="L333" s="232" t="str">
        <f t="shared" si="28"/>
        <v/>
      </c>
      <c r="N333" s="157"/>
      <c r="O333" s="157"/>
      <c r="P333" s="246" t="str">
        <f t="shared" si="27"/>
        <v/>
      </c>
      <c r="Q333" s="144"/>
      <c r="R333" s="144"/>
      <c r="S333" s="144"/>
      <c r="U333" s="249" t="str">
        <f t="shared" si="29"/>
        <v/>
      </c>
      <c r="V333" t="str">
        <f t="shared" si="30"/>
        <v/>
      </c>
    </row>
    <row r="334" spans="1:22">
      <c r="A334" s="110"/>
      <c r="B334" s="114"/>
      <c r="C334" s="188"/>
      <c r="D334" s="200"/>
      <c r="E334" s="255"/>
      <c r="F334" s="242"/>
      <c r="G334" s="243"/>
      <c r="H334" s="171"/>
      <c r="I334" s="244" t="str">
        <f t="shared" si="26"/>
        <v/>
      </c>
      <c r="L334" s="232" t="str">
        <f t="shared" si="28"/>
        <v/>
      </c>
      <c r="N334" s="157"/>
      <c r="O334" s="157"/>
      <c r="P334" s="246" t="str">
        <f t="shared" si="27"/>
        <v/>
      </c>
      <c r="Q334" s="144"/>
      <c r="R334" s="144"/>
      <c r="S334" s="144"/>
      <c r="U334" s="249" t="str">
        <f t="shared" si="29"/>
        <v/>
      </c>
      <c r="V334" t="str">
        <f t="shared" si="30"/>
        <v/>
      </c>
    </row>
    <row r="335" spans="1:22">
      <c r="A335" s="110"/>
      <c r="B335" s="114"/>
      <c r="C335" s="188"/>
      <c r="D335" s="200"/>
      <c r="E335" s="255"/>
      <c r="F335" s="242"/>
      <c r="G335" s="243"/>
      <c r="H335" s="171"/>
      <c r="I335" s="244" t="str">
        <f t="shared" si="26"/>
        <v/>
      </c>
      <c r="L335" s="232" t="str">
        <f t="shared" si="28"/>
        <v/>
      </c>
      <c r="N335" s="157"/>
      <c r="O335" s="157"/>
      <c r="P335" s="246" t="str">
        <f t="shared" si="27"/>
        <v/>
      </c>
      <c r="Q335" s="144"/>
      <c r="R335" s="144"/>
      <c r="S335" s="144"/>
      <c r="U335" s="249" t="str">
        <f t="shared" si="29"/>
        <v/>
      </c>
      <c r="V335" t="str">
        <f t="shared" si="30"/>
        <v/>
      </c>
    </row>
    <row r="336" spans="1:22">
      <c r="A336" s="110"/>
      <c r="B336" s="114"/>
      <c r="C336" s="188"/>
      <c r="D336" s="200"/>
      <c r="E336" s="255"/>
      <c r="F336" s="242"/>
      <c r="G336" s="243"/>
      <c r="H336" s="171"/>
      <c r="I336" s="244" t="str">
        <f t="shared" si="26"/>
        <v/>
      </c>
      <c r="L336" s="232" t="str">
        <f t="shared" si="28"/>
        <v/>
      </c>
      <c r="N336" s="157"/>
      <c r="O336" s="157"/>
      <c r="P336" s="246" t="str">
        <f t="shared" si="27"/>
        <v/>
      </c>
      <c r="Q336" s="144"/>
      <c r="R336" s="144"/>
      <c r="S336" s="144"/>
      <c r="U336" s="249" t="str">
        <f t="shared" si="29"/>
        <v/>
      </c>
      <c r="V336" t="str">
        <f t="shared" si="30"/>
        <v/>
      </c>
    </row>
    <row r="337" spans="1:22">
      <c r="A337" s="110"/>
      <c r="B337" s="114"/>
      <c r="C337" s="188"/>
      <c r="D337" s="200"/>
      <c r="E337" s="255"/>
      <c r="F337" s="242"/>
      <c r="G337" s="243"/>
      <c r="H337" s="171"/>
      <c r="I337" s="244" t="str">
        <f t="shared" si="26"/>
        <v/>
      </c>
      <c r="L337" s="232" t="str">
        <f t="shared" si="28"/>
        <v/>
      </c>
      <c r="N337" s="157"/>
      <c r="O337" s="157"/>
      <c r="P337" s="246" t="str">
        <f t="shared" si="27"/>
        <v/>
      </c>
      <c r="Q337" s="144"/>
      <c r="R337" s="144"/>
      <c r="S337" s="144"/>
      <c r="U337" s="249" t="str">
        <f t="shared" si="29"/>
        <v/>
      </c>
      <c r="V337" t="str">
        <f t="shared" si="30"/>
        <v/>
      </c>
    </row>
    <row r="338" spans="1:22">
      <c r="A338" s="110"/>
      <c r="B338" s="114"/>
      <c r="C338" s="188"/>
      <c r="D338" s="200"/>
      <c r="E338" s="255"/>
      <c r="F338" s="242"/>
      <c r="G338" s="243"/>
      <c r="H338" s="171"/>
      <c r="I338" s="244" t="str">
        <f t="shared" si="26"/>
        <v/>
      </c>
      <c r="L338" s="232" t="str">
        <f t="shared" si="28"/>
        <v/>
      </c>
      <c r="N338" s="157"/>
      <c r="O338" s="157"/>
      <c r="P338" s="246" t="str">
        <f t="shared" si="27"/>
        <v/>
      </c>
      <c r="Q338" s="144"/>
      <c r="R338" s="144"/>
      <c r="S338" s="144"/>
      <c r="U338" s="249" t="str">
        <f t="shared" si="29"/>
        <v/>
      </c>
      <c r="V338" t="str">
        <f t="shared" si="30"/>
        <v/>
      </c>
    </row>
    <row r="339" spans="1:22">
      <c r="A339" s="110"/>
      <c r="B339" s="114"/>
      <c r="C339" s="188"/>
      <c r="D339" s="200"/>
      <c r="E339" s="255"/>
      <c r="F339" s="242"/>
      <c r="G339" s="243"/>
      <c r="H339" s="171"/>
      <c r="I339" s="244" t="str">
        <f t="shared" si="26"/>
        <v/>
      </c>
      <c r="L339" s="232" t="str">
        <f t="shared" si="28"/>
        <v/>
      </c>
      <c r="N339" s="157"/>
      <c r="O339" s="157"/>
      <c r="P339" s="246" t="str">
        <f t="shared" si="27"/>
        <v/>
      </c>
      <c r="Q339" s="144"/>
      <c r="R339" s="144"/>
      <c r="S339" s="144"/>
      <c r="U339" s="249" t="str">
        <f t="shared" si="29"/>
        <v/>
      </c>
      <c r="V339" t="str">
        <f t="shared" si="30"/>
        <v/>
      </c>
    </row>
    <row r="340" spans="1:22">
      <c r="A340" s="110"/>
      <c r="B340" s="114"/>
      <c r="C340" s="188"/>
      <c r="D340" s="200"/>
      <c r="E340" s="255"/>
      <c r="F340" s="242"/>
      <c r="G340" s="243"/>
      <c r="H340" s="171"/>
      <c r="I340" s="244" t="str">
        <f t="shared" si="26"/>
        <v/>
      </c>
      <c r="L340" s="232" t="str">
        <f t="shared" si="28"/>
        <v/>
      </c>
      <c r="N340" s="157"/>
      <c r="O340" s="157"/>
      <c r="P340" s="246" t="str">
        <f t="shared" si="27"/>
        <v/>
      </c>
      <c r="Q340" s="144"/>
      <c r="R340" s="144"/>
      <c r="S340" s="144"/>
      <c r="U340" s="249" t="str">
        <f t="shared" si="29"/>
        <v/>
      </c>
      <c r="V340" t="str">
        <f t="shared" si="30"/>
        <v/>
      </c>
    </row>
    <row r="341" spans="1:22">
      <c r="A341" s="110"/>
      <c r="B341" s="114"/>
      <c r="C341" s="188"/>
      <c r="D341" s="200"/>
      <c r="E341" s="255"/>
      <c r="F341" s="242"/>
      <c r="G341" s="243"/>
      <c r="H341" s="171"/>
      <c r="I341" s="244" t="str">
        <f t="shared" si="26"/>
        <v/>
      </c>
      <c r="L341" s="232" t="str">
        <f t="shared" si="28"/>
        <v/>
      </c>
      <c r="N341" s="157"/>
      <c r="O341" s="157"/>
      <c r="P341" s="246" t="str">
        <f t="shared" si="27"/>
        <v/>
      </c>
      <c r="Q341" s="144"/>
      <c r="R341" s="144"/>
      <c r="S341" s="144"/>
      <c r="U341" s="249" t="str">
        <f t="shared" si="29"/>
        <v/>
      </c>
      <c r="V341" t="str">
        <f t="shared" si="30"/>
        <v/>
      </c>
    </row>
    <row r="342" spans="1:22">
      <c r="A342" s="110"/>
      <c r="B342" s="114"/>
      <c r="C342" s="188"/>
      <c r="D342" s="200"/>
      <c r="E342" s="255"/>
      <c r="F342" s="242"/>
      <c r="G342" s="243"/>
      <c r="H342" s="171"/>
      <c r="I342" s="244" t="str">
        <f t="shared" si="26"/>
        <v/>
      </c>
      <c r="L342" s="232" t="str">
        <f t="shared" si="28"/>
        <v/>
      </c>
      <c r="N342" s="157"/>
      <c r="O342" s="157"/>
      <c r="P342" s="246" t="str">
        <f t="shared" si="27"/>
        <v/>
      </c>
      <c r="Q342" s="144"/>
      <c r="R342" s="144"/>
      <c r="S342" s="144"/>
      <c r="U342" s="249" t="str">
        <f t="shared" si="29"/>
        <v/>
      </c>
      <c r="V342" t="str">
        <f t="shared" si="30"/>
        <v/>
      </c>
    </row>
    <row r="343" spans="1:22">
      <c r="A343" s="110"/>
      <c r="B343" s="114"/>
      <c r="C343" s="188"/>
      <c r="D343" s="200"/>
      <c r="E343" s="255"/>
      <c r="F343" s="242"/>
      <c r="G343" s="243"/>
      <c r="H343" s="171"/>
      <c r="I343" s="244" t="str">
        <f t="shared" si="26"/>
        <v/>
      </c>
      <c r="L343" s="232" t="str">
        <f t="shared" si="28"/>
        <v/>
      </c>
      <c r="N343" s="157"/>
      <c r="O343" s="157"/>
      <c r="P343" s="246" t="str">
        <f t="shared" si="27"/>
        <v/>
      </c>
      <c r="Q343" s="144"/>
      <c r="R343" s="144"/>
      <c r="S343" s="144"/>
      <c r="U343" s="249" t="str">
        <f t="shared" si="29"/>
        <v/>
      </c>
      <c r="V343" t="str">
        <f t="shared" si="30"/>
        <v/>
      </c>
    </row>
    <row r="344" spans="1:22">
      <c r="A344" s="110"/>
      <c r="B344" s="114"/>
      <c r="C344" s="188"/>
      <c r="D344" s="200"/>
      <c r="E344" s="255"/>
      <c r="F344" s="242"/>
      <c r="G344" s="243"/>
      <c r="H344" s="171"/>
      <c r="I344" s="244" t="str">
        <f t="shared" si="26"/>
        <v/>
      </c>
      <c r="L344" s="232" t="str">
        <f t="shared" si="28"/>
        <v/>
      </c>
      <c r="N344" s="157"/>
      <c r="O344" s="157"/>
      <c r="P344" s="246" t="str">
        <f t="shared" si="27"/>
        <v/>
      </c>
      <c r="Q344" s="144"/>
      <c r="R344" s="144"/>
      <c r="S344" s="144"/>
      <c r="U344" s="249" t="str">
        <f t="shared" si="29"/>
        <v/>
      </c>
      <c r="V344" t="str">
        <f t="shared" si="30"/>
        <v/>
      </c>
    </row>
    <row r="345" spans="1:22">
      <c r="A345" s="110"/>
      <c r="B345" s="114"/>
      <c r="C345" s="188"/>
      <c r="D345" s="200"/>
      <c r="E345" s="255"/>
      <c r="F345" s="242"/>
      <c r="G345" s="243"/>
      <c r="H345" s="171"/>
      <c r="I345" s="244" t="str">
        <f t="shared" si="26"/>
        <v/>
      </c>
      <c r="L345" s="232" t="str">
        <f t="shared" si="28"/>
        <v/>
      </c>
      <c r="N345" s="157"/>
      <c r="O345" s="157"/>
      <c r="P345" s="246" t="str">
        <f t="shared" si="27"/>
        <v/>
      </c>
      <c r="Q345" s="144"/>
      <c r="R345" s="144"/>
      <c r="S345" s="144"/>
      <c r="U345" s="249" t="str">
        <f t="shared" si="29"/>
        <v/>
      </c>
      <c r="V345" t="str">
        <f t="shared" si="30"/>
        <v/>
      </c>
    </row>
    <row r="346" spans="1:22">
      <c r="A346" s="110"/>
      <c r="B346" s="114"/>
      <c r="C346" s="188"/>
      <c r="D346" s="200"/>
      <c r="E346" s="255"/>
      <c r="F346" s="242"/>
      <c r="G346" s="243"/>
      <c r="H346" s="171"/>
      <c r="I346" s="244" t="str">
        <f t="shared" si="26"/>
        <v/>
      </c>
      <c r="L346" s="232" t="str">
        <f t="shared" si="28"/>
        <v/>
      </c>
      <c r="N346" s="157"/>
      <c r="O346" s="157"/>
      <c r="P346" s="246" t="str">
        <f t="shared" si="27"/>
        <v/>
      </c>
      <c r="Q346" s="144"/>
      <c r="R346" s="144"/>
      <c r="S346" s="144"/>
      <c r="U346" s="249" t="str">
        <f t="shared" si="29"/>
        <v/>
      </c>
      <c r="V346" t="str">
        <f t="shared" si="30"/>
        <v/>
      </c>
    </row>
    <row r="347" spans="1:22">
      <c r="A347" s="110"/>
      <c r="B347" s="114"/>
      <c r="C347" s="188"/>
      <c r="D347" s="200"/>
      <c r="E347" s="255"/>
      <c r="F347" s="242"/>
      <c r="G347" s="243"/>
      <c r="H347" s="171"/>
      <c r="I347" s="244" t="str">
        <f t="shared" si="26"/>
        <v/>
      </c>
      <c r="L347" s="232" t="str">
        <f t="shared" si="28"/>
        <v/>
      </c>
      <c r="N347" s="157"/>
      <c r="O347" s="157"/>
      <c r="P347" s="246" t="str">
        <f t="shared" si="27"/>
        <v/>
      </c>
      <c r="Q347" s="144"/>
      <c r="R347" s="144"/>
      <c r="S347" s="144"/>
      <c r="U347" s="249" t="str">
        <f t="shared" si="29"/>
        <v/>
      </c>
      <c r="V347" t="str">
        <f t="shared" si="30"/>
        <v/>
      </c>
    </row>
    <row r="348" spans="1:22">
      <c r="A348" s="110"/>
      <c r="B348" s="114"/>
      <c r="C348" s="188"/>
      <c r="D348" s="200"/>
      <c r="E348" s="255"/>
      <c r="F348" s="242"/>
      <c r="G348" s="243"/>
      <c r="H348" s="171"/>
      <c r="I348" s="244" t="str">
        <f t="shared" si="26"/>
        <v/>
      </c>
      <c r="L348" s="232" t="str">
        <f t="shared" si="28"/>
        <v/>
      </c>
      <c r="N348" s="157"/>
      <c r="O348" s="157"/>
      <c r="P348" s="246" t="str">
        <f t="shared" si="27"/>
        <v/>
      </c>
      <c r="Q348" s="144"/>
      <c r="R348" s="144"/>
      <c r="S348" s="144"/>
      <c r="U348" s="249" t="str">
        <f t="shared" si="29"/>
        <v/>
      </c>
      <c r="V348" t="str">
        <f t="shared" si="30"/>
        <v/>
      </c>
    </row>
    <row r="349" spans="1:22">
      <c r="A349" s="110"/>
      <c r="B349" s="114"/>
      <c r="C349" s="188"/>
      <c r="D349" s="200"/>
      <c r="E349" s="255"/>
      <c r="F349" s="242"/>
      <c r="G349" s="243"/>
      <c r="H349" s="171"/>
      <c r="I349" s="244" t="str">
        <f t="shared" si="26"/>
        <v/>
      </c>
      <c r="L349" s="232" t="str">
        <f t="shared" si="28"/>
        <v/>
      </c>
      <c r="N349" s="157"/>
      <c r="O349" s="157"/>
      <c r="P349" s="246" t="str">
        <f t="shared" si="27"/>
        <v/>
      </c>
      <c r="Q349" s="144"/>
      <c r="R349" s="144"/>
      <c r="S349" s="144"/>
      <c r="U349" s="249" t="str">
        <f t="shared" si="29"/>
        <v/>
      </c>
      <c r="V349" t="str">
        <f t="shared" si="30"/>
        <v/>
      </c>
    </row>
    <row r="350" spans="1:22">
      <c r="A350" s="110"/>
      <c r="B350" s="114"/>
      <c r="C350" s="188"/>
      <c r="D350" s="200"/>
      <c r="E350" s="255"/>
      <c r="F350" s="242"/>
      <c r="G350" s="243"/>
      <c r="H350" s="171"/>
      <c r="I350" s="244" t="str">
        <f t="shared" si="26"/>
        <v/>
      </c>
      <c r="L350" s="232" t="str">
        <f t="shared" si="28"/>
        <v/>
      </c>
      <c r="N350" s="157"/>
      <c r="O350" s="157"/>
      <c r="P350" s="246" t="str">
        <f t="shared" si="27"/>
        <v/>
      </c>
      <c r="Q350" s="144"/>
      <c r="R350" s="144"/>
      <c r="S350" s="144"/>
      <c r="U350" s="249" t="str">
        <f t="shared" si="29"/>
        <v/>
      </c>
      <c r="V350" t="str">
        <f t="shared" si="30"/>
        <v/>
      </c>
    </row>
    <row r="351" spans="1:22">
      <c r="A351" s="110"/>
      <c r="B351" s="114"/>
      <c r="C351" s="188"/>
      <c r="D351" s="200"/>
      <c r="E351" s="255"/>
      <c r="F351" s="242"/>
      <c r="G351" s="243"/>
      <c r="H351" s="171"/>
      <c r="I351" s="244" t="str">
        <f t="shared" si="26"/>
        <v/>
      </c>
      <c r="L351" s="232" t="str">
        <f t="shared" si="28"/>
        <v/>
      </c>
      <c r="N351" s="157"/>
      <c r="O351" s="157"/>
      <c r="P351" s="246" t="str">
        <f t="shared" si="27"/>
        <v/>
      </c>
      <c r="Q351" s="144"/>
      <c r="R351" s="144"/>
      <c r="S351" s="144"/>
      <c r="U351" s="249" t="str">
        <f t="shared" si="29"/>
        <v/>
      </c>
      <c r="V351" t="str">
        <f t="shared" si="30"/>
        <v/>
      </c>
    </row>
    <row r="352" spans="1:22">
      <c r="A352" s="110"/>
      <c r="B352" s="114"/>
      <c r="C352" s="188"/>
      <c r="D352" s="200"/>
      <c r="E352" s="255"/>
      <c r="F352" s="242"/>
      <c r="G352" s="243"/>
      <c r="H352" s="171"/>
      <c r="I352" s="244" t="str">
        <f t="shared" si="26"/>
        <v/>
      </c>
      <c r="L352" s="232" t="str">
        <f t="shared" si="28"/>
        <v/>
      </c>
      <c r="N352" s="157"/>
      <c r="O352" s="157"/>
      <c r="P352" s="246" t="str">
        <f t="shared" si="27"/>
        <v/>
      </c>
      <c r="Q352" s="144"/>
      <c r="R352" s="144"/>
      <c r="S352" s="144"/>
      <c r="U352" s="249" t="str">
        <f t="shared" si="29"/>
        <v/>
      </c>
      <c r="V352" t="str">
        <f t="shared" si="30"/>
        <v/>
      </c>
    </row>
    <row r="353" spans="1:22">
      <c r="A353" s="110"/>
      <c r="B353" s="114"/>
      <c r="C353" s="188"/>
      <c r="D353" s="200"/>
      <c r="E353" s="255"/>
      <c r="F353" s="242"/>
      <c r="G353" s="243"/>
      <c r="H353" s="171"/>
      <c r="I353" s="244" t="str">
        <f t="shared" si="26"/>
        <v/>
      </c>
      <c r="L353" s="232" t="str">
        <f t="shared" si="28"/>
        <v/>
      </c>
      <c r="N353" s="157"/>
      <c r="O353" s="157"/>
      <c r="P353" s="246" t="str">
        <f t="shared" si="27"/>
        <v/>
      </c>
      <c r="Q353" s="144"/>
      <c r="R353" s="144"/>
      <c r="S353" s="144"/>
      <c r="U353" s="249" t="str">
        <f t="shared" si="29"/>
        <v/>
      </c>
      <c r="V353" t="str">
        <f t="shared" si="30"/>
        <v/>
      </c>
    </row>
    <row r="354" spans="1:22">
      <c r="A354" s="110"/>
      <c r="B354" s="114"/>
      <c r="C354" s="188"/>
      <c r="D354" s="200"/>
      <c r="E354" s="255"/>
      <c r="F354" s="242"/>
      <c r="G354" s="243"/>
      <c r="H354" s="171"/>
      <c r="I354" s="244" t="str">
        <f t="shared" si="26"/>
        <v/>
      </c>
      <c r="L354" s="232" t="str">
        <f t="shared" si="28"/>
        <v/>
      </c>
      <c r="N354" s="157"/>
      <c r="O354" s="157"/>
      <c r="P354" s="246" t="str">
        <f t="shared" si="27"/>
        <v/>
      </c>
      <c r="Q354" s="144"/>
      <c r="R354" s="144"/>
      <c r="S354" s="144"/>
      <c r="U354" s="249" t="str">
        <f t="shared" si="29"/>
        <v/>
      </c>
      <c r="V354" t="str">
        <f t="shared" si="30"/>
        <v/>
      </c>
    </row>
    <row r="355" spans="1:22">
      <c r="A355" s="110"/>
      <c r="B355" s="114"/>
      <c r="C355" s="188"/>
      <c r="D355" s="200"/>
      <c r="E355" s="255"/>
      <c r="F355" s="242"/>
      <c r="G355" s="243"/>
      <c r="H355" s="171"/>
      <c r="I355" s="244" t="str">
        <f t="shared" si="26"/>
        <v/>
      </c>
      <c r="L355" s="232" t="str">
        <f t="shared" si="28"/>
        <v/>
      </c>
      <c r="N355" s="157"/>
      <c r="O355" s="157"/>
      <c r="P355" s="246" t="str">
        <f t="shared" si="27"/>
        <v/>
      </c>
      <c r="Q355" s="144"/>
      <c r="R355" s="144"/>
      <c r="S355" s="144"/>
      <c r="U355" s="249" t="str">
        <f t="shared" si="29"/>
        <v/>
      </c>
      <c r="V355" t="str">
        <f t="shared" si="30"/>
        <v/>
      </c>
    </row>
    <row r="356" spans="1:22">
      <c r="A356" s="110"/>
      <c r="B356" s="114"/>
      <c r="C356" s="188"/>
      <c r="D356" s="200"/>
      <c r="E356" s="255"/>
      <c r="F356" s="242"/>
      <c r="G356" s="243"/>
      <c r="H356" s="171"/>
      <c r="I356" s="244" t="str">
        <f t="shared" si="26"/>
        <v/>
      </c>
      <c r="L356" s="232" t="str">
        <f t="shared" si="28"/>
        <v/>
      </c>
      <c r="N356" s="157"/>
      <c r="O356" s="157"/>
      <c r="P356" s="246" t="str">
        <f t="shared" si="27"/>
        <v/>
      </c>
      <c r="Q356" s="144"/>
      <c r="R356" s="144"/>
      <c r="S356" s="144"/>
      <c r="U356" s="249" t="str">
        <f t="shared" si="29"/>
        <v/>
      </c>
      <c r="V356" t="str">
        <f t="shared" si="30"/>
        <v/>
      </c>
    </row>
    <row r="357" spans="1:22">
      <c r="A357" s="110"/>
      <c r="B357" s="114"/>
      <c r="C357" s="188"/>
      <c r="D357" s="200"/>
      <c r="E357" s="255"/>
      <c r="F357" s="242"/>
      <c r="G357" s="243"/>
      <c r="H357" s="171"/>
      <c r="I357" s="244" t="str">
        <f t="shared" si="26"/>
        <v/>
      </c>
      <c r="L357" s="232" t="str">
        <f t="shared" si="28"/>
        <v/>
      </c>
      <c r="N357" s="157"/>
      <c r="O357" s="157"/>
      <c r="P357" s="246" t="str">
        <f t="shared" si="27"/>
        <v/>
      </c>
      <c r="Q357" s="144"/>
      <c r="R357" s="144"/>
      <c r="S357" s="144"/>
      <c r="U357" s="249" t="str">
        <f t="shared" si="29"/>
        <v/>
      </c>
      <c r="V357" t="str">
        <f t="shared" si="30"/>
        <v/>
      </c>
    </row>
    <row r="358" spans="1:22">
      <c r="A358" s="110"/>
      <c r="B358" s="114"/>
      <c r="C358" s="188"/>
      <c r="D358" s="200"/>
      <c r="E358" s="255"/>
      <c r="F358" s="242"/>
      <c r="G358" s="243"/>
      <c r="H358" s="171"/>
      <c r="I358" s="244" t="str">
        <f t="shared" si="26"/>
        <v/>
      </c>
      <c r="L358" s="232" t="str">
        <f t="shared" si="28"/>
        <v/>
      </c>
      <c r="N358" s="157"/>
      <c r="O358" s="157"/>
      <c r="P358" s="246" t="str">
        <f t="shared" si="27"/>
        <v/>
      </c>
      <c r="Q358" s="144"/>
      <c r="R358" s="144"/>
      <c r="S358" s="144"/>
      <c r="U358" s="249" t="str">
        <f t="shared" si="29"/>
        <v/>
      </c>
      <c r="V358" t="str">
        <f t="shared" si="30"/>
        <v/>
      </c>
    </row>
    <row r="359" spans="1:22">
      <c r="A359" s="110"/>
      <c r="B359" s="114"/>
      <c r="C359" s="188"/>
      <c r="D359" s="200"/>
      <c r="E359" s="255"/>
      <c r="F359" s="242"/>
      <c r="G359" s="243"/>
      <c r="H359" s="171"/>
      <c r="I359" s="244" t="str">
        <f t="shared" si="26"/>
        <v/>
      </c>
      <c r="L359" s="232" t="str">
        <f t="shared" si="28"/>
        <v/>
      </c>
      <c r="N359" s="157"/>
      <c r="O359" s="157"/>
      <c r="P359" s="246" t="str">
        <f t="shared" si="27"/>
        <v/>
      </c>
      <c r="Q359" s="144"/>
      <c r="R359" s="144"/>
      <c r="S359" s="144"/>
      <c r="U359" s="249" t="str">
        <f t="shared" si="29"/>
        <v/>
      </c>
      <c r="V359" t="str">
        <f t="shared" si="30"/>
        <v/>
      </c>
    </row>
    <row r="360" spans="1:22">
      <c r="A360" s="110"/>
      <c r="B360" s="114"/>
      <c r="C360" s="188"/>
      <c r="D360" s="200"/>
      <c r="E360" s="255"/>
      <c r="F360" s="242"/>
      <c r="G360" s="243"/>
      <c r="H360" s="171"/>
      <c r="I360" s="244" t="str">
        <f t="shared" si="26"/>
        <v/>
      </c>
      <c r="L360" s="232" t="str">
        <f t="shared" si="28"/>
        <v/>
      </c>
      <c r="N360" s="157"/>
      <c r="O360" s="157"/>
      <c r="P360" s="246" t="str">
        <f t="shared" si="27"/>
        <v/>
      </c>
      <c r="Q360" s="144"/>
      <c r="R360" s="144"/>
      <c r="S360" s="144"/>
      <c r="U360" s="249" t="str">
        <f t="shared" si="29"/>
        <v/>
      </c>
      <c r="V360" t="str">
        <f t="shared" si="30"/>
        <v/>
      </c>
    </row>
    <row r="361" spans="1:22">
      <c r="A361" s="110"/>
      <c r="B361" s="114"/>
      <c r="C361" s="188"/>
      <c r="D361" s="200"/>
      <c r="E361" s="255"/>
      <c r="F361" s="242"/>
      <c r="G361" s="243"/>
      <c r="H361" s="171"/>
      <c r="I361" s="244" t="str">
        <f t="shared" si="26"/>
        <v/>
      </c>
      <c r="L361" s="232" t="str">
        <f t="shared" si="28"/>
        <v/>
      </c>
      <c r="N361" s="157"/>
      <c r="O361" s="157"/>
      <c r="P361" s="246" t="str">
        <f t="shared" si="27"/>
        <v/>
      </c>
      <c r="Q361" s="144"/>
      <c r="R361" s="144"/>
      <c r="S361" s="144"/>
      <c r="U361" s="249" t="str">
        <f t="shared" si="29"/>
        <v/>
      </c>
      <c r="V361" t="str">
        <f t="shared" si="30"/>
        <v/>
      </c>
    </row>
    <row r="362" spans="1:22">
      <c r="A362" s="110"/>
      <c r="B362" s="114"/>
      <c r="C362" s="188"/>
      <c r="D362" s="200"/>
      <c r="E362" s="255"/>
      <c r="F362" s="242"/>
      <c r="G362" s="243"/>
      <c r="H362" s="171"/>
      <c r="I362" s="244" t="str">
        <f t="shared" si="26"/>
        <v/>
      </c>
      <c r="L362" s="232" t="str">
        <f t="shared" si="28"/>
        <v/>
      </c>
      <c r="N362" s="157"/>
      <c r="O362" s="157"/>
      <c r="P362" s="246" t="str">
        <f t="shared" si="27"/>
        <v/>
      </c>
      <c r="Q362" s="144"/>
      <c r="R362" s="144"/>
      <c r="S362" s="144"/>
      <c r="U362" s="249" t="str">
        <f t="shared" si="29"/>
        <v/>
      </c>
      <c r="V362" t="str">
        <f t="shared" si="30"/>
        <v/>
      </c>
    </row>
    <row r="363" spans="1:22">
      <c r="A363" s="110"/>
      <c r="B363" s="114"/>
      <c r="C363" s="188"/>
      <c r="D363" s="200"/>
      <c r="E363" s="255"/>
      <c r="F363" s="242"/>
      <c r="G363" s="243"/>
      <c r="H363" s="171"/>
      <c r="I363" s="244" t="str">
        <f t="shared" si="26"/>
        <v/>
      </c>
      <c r="L363" s="232" t="str">
        <f t="shared" si="28"/>
        <v/>
      </c>
      <c r="N363" s="157"/>
      <c r="O363" s="157"/>
      <c r="P363" s="246" t="str">
        <f t="shared" si="27"/>
        <v/>
      </c>
      <c r="Q363" s="144"/>
      <c r="R363" s="144"/>
      <c r="S363" s="144"/>
      <c r="U363" s="249" t="str">
        <f t="shared" si="29"/>
        <v/>
      </c>
      <c r="V363" t="str">
        <f t="shared" si="30"/>
        <v/>
      </c>
    </row>
    <row r="364" spans="1:22">
      <c r="A364" s="110"/>
      <c r="B364" s="114"/>
      <c r="C364" s="188"/>
      <c r="D364" s="200"/>
      <c r="E364" s="255"/>
      <c r="F364" s="242"/>
      <c r="G364" s="243"/>
      <c r="H364" s="171"/>
      <c r="I364" s="244" t="str">
        <f t="shared" si="26"/>
        <v/>
      </c>
      <c r="L364" s="232" t="str">
        <f t="shared" si="28"/>
        <v/>
      </c>
      <c r="N364" s="157"/>
      <c r="O364" s="157"/>
      <c r="P364" s="246" t="str">
        <f t="shared" si="27"/>
        <v/>
      </c>
      <c r="Q364" s="144"/>
      <c r="R364" s="144"/>
      <c r="S364" s="144"/>
      <c r="U364" s="249" t="str">
        <f t="shared" si="29"/>
        <v/>
      </c>
      <c r="V364" t="str">
        <f t="shared" si="30"/>
        <v/>
      </c>
    </row>
    <row r="365" spans="1:22">
      <c r="A365" s="110"/>
      <c r="B365" s="114"/>
      <c r="C365" s="188"/>
      <c r="D365" s="200"/>
      <c r="E365" s="255"/>
      <c r="F365" s="242"/>
      <c r="G365" s="243"/>
      <c r="H365" s="171"/>
      <c r="I365" s="244" t="str">
        <f t="shared" si="26"/>
        <v/>
      </c>
      <c r="L365" s="232" t="str">
        <f t="shared" si="28"/>
        <v/>
      </c>
      <c r="N365" s="157"/>
      <c r="O365" s="157"/>
      <c r="P365" s="246" t="str">
        <f t="shared" si="27"/>
        <v/>
      </c>
      <c r="Q365" s="144"/>
      <c r="R365" s="144"/>
      <c r="S365" s="144"/>
      <c r="U365" s="249" t="str">
        <f t="shared" si="29"/>
        <v/>
      </c>
      <c r="V365" t="str">
        <f t="shared" si="30"/>
        <v/>
      </c>
    </row>
    <row r="366" spans="1:22">
      <c r="A366" s="110"/>
      <c r="B366" s="114"/>
      <c r="C366" s="188"/>
      <c r="D366" s="200"/>
      <c r="E366" s="255"/>
      <c r="F366" s="242"/>
      <c r="G366" s="243"/>
      <c r="H366" s="171"/>
      <c r="I366" s="244" t="str">
        <f t="shared" si="26"/>
        <v/>
      </c>
      <c r="L366" s="232" t="str">
        <f t="shared" si="28"/>
        <v/>
      </c>
      <c r="N366" s="157"/>
      <c r="O366" s="157"/>
      <c r="P366" s="246" t="str">
        <f t="shared" si="27"/>
        <v/>
      </c>
      <c r="Q366" s="144"/>
      <c r="R366" s="144"/>
      <c r="S366" s="144"/>
      <c r="U366" s="249" t="str">
        <f t="shared" si="29"/>
        <v/>
      </c>
      <c r="V366" t="str">
        <f t="shared" si="30"/>
        <v/>
      </c>
    </row>
    <row r="367" spans="1:22">
      <c r="A367" s="110"/>
      <c r="B367" s="114"/>
      <c r="C367" s="188"/>
      <c r="D367" s="200"/>
      <c r="E367" s="255"/>
      <c r="F367" s="242"/>
      <c r="G367" s="243"/>
      <c r="H367" s="171"/>
      <c r="I367" s="244" t="str">
        <f t="shared" si="26"/>
        <v/>
      </c>
      <c r="L367" s="232" t="str">
        <f t="shared" si="28"/>
        <v/>
      </c>
      <c r="N367" s="157"/>
      <c r="O367" s="157"/>
      <c r="P367" s="246" t="str">
        <f t="shared" si="27"/>
        <v/>
      </c>
      <c r="Q367" s="144"/>
      <c r="R367" s="144"/>
      <c r="S367" s="144"/>
      <c r="U367" s="249" t="str">
        <f t="shared" si="29"/>
        <v/>
      </c>
      <c r="V367" t="str">
        <f t="shared" si="30"/>
        <v/>
      </c>
    </row>
    <row r="368" spans="1:22">
      <c r="A368" s="110"/>
      <c r="B368" s="114"/>
      <c r="C368" s="188"/>
      <c r="D368" s="200"/>
      <c r="E368" s="255"/>
      <c r="F368" s="242"/>
      <c r="G368" s="243"/>
      <c r="H368" s="171"/>
      <c r="I368" s="244" t="str">
        <f t="shared" si="26"/>
        <v/>
      </c>
      <c r="L368" s="232" t="str">
        <f t="shared" si="28"/>
        <v/>
      </c>
      <c r="N368" s="157"/>
      <c r="O368" s="157"/>
      <c r="P368" s="246" t="str">
        <f t="shared" si="27"/>
        <v/>
      </c>
      <c r="Q368" s="144"/>
      <c r="R368" s="144"/>
      <c r="S368" s="144"/>
      <c r="U368" s="249" t="str">
        <f t="shared" si="29"/>
        <v/>
      </c>
      <c r="V368" t="str">
        <f t="shared" si="30"/>
        <v/>
      </c>
    </row>
    <row r="369" spans="1:22">
      <c r="A369" s="110"/>
      <c r="B369" s="114"/>
      <c r="C369" s="188"/>
      <c r="D369" s="200"/>
      <c r="E369" s="255"/>
      <c r="F369" s="242"/>
      <c r="G369" s="243"/>
      <c r="H369" s="171"/>
      <c r="I369" s="244" t="str">
        <f t="shared" si="26"/>
        <v/>
      </c>
      <c r="L369" s="232" t="str">
        <f t="shared" si="28"/>
        <v/>
      </c>
      <c r="N369" s="157"/>
      <c r="O369" s="157"/>
      <c r="P369" s="246" t="str">
        <f t="shared" si="27"/>
        <v/>
      </c>
      <c r="Q369" s="144"/>
      <c r="R369" s="144"/>
      <c r="S369" s="144"/>
      <c r="U369" s="249" t="str">
        <f t="shared" si="29"/>
        <v/>
      </c>
      <c r="V369" t="str">
        <f t="shared" si="30"/>
        <v/>
      </c>
    </row>
    <row r="370" spans="1:22">
      <c r="A370" s="110"/>
      <c r="B370" s="114"/>
      <c r="C370" s="188"/>
      <c r="D370" s="200"/>
      <c r="E370" s="255"/>
      <c r="F370" s="242"/>
      <c r="G370" s="243"/>
      <c r="H370" s="171"/>
      <c r="I370" s="244" t="str">
        <f t="shared" si="26"/>
        <v/>
      </c>
      <c r="L370" s="232" t="str">
        <f t="shared" si="28"/>
        <v/>
      </c>
      <c r="N370" s="157"/>
      <c r="O370" s="157"/>
      <c r="P370" s="246" t="str">
        <f t="shared" si="27"/>
        <v/>
      </c>
      <c r="Q370" s="144"/>
      <c r="R370" s="144"/>
      <c r="S370" s="144"/>
      <c r="U370" s="249" t="str">
        <f t="shared" si="29"/>
        <v/>
      </c>
      <c r="V370" t="str">
        <f t="shared" si="30"/>
        <v/>
      </c>
    </row>
    <row r="371" spans="1:22">
      <c r="A371" s="110"/>
      <c r="B371" s="114"/>
      <c r="C371" s="188"/>
      <c r="D371" s="200"/>
      <c r="E371" s="255"/>
      <c r="F371" s="242"/>
      <c r="G371" s="243"/>
      <c r="H371" s="171"/>
      <c r="I371" s="244" t="str">
        <f t="shared" si="26"/>
        <v/>
      </c>
      <c r="L371" s="232" t="str">
        <f t="shared" si="28"/>
        <v/>
      </c>
      <c r="N371" s="157"/>
      <c r="O371" s="157"/>
      <c r="P371" s="246" t="str">
        <f t="shared" si="27"/>
        <v/>
      </c>
      <c r="Q371" s="144"/>
      <c r="R371" s="144"/>
      <c r="S371" s="144"/>
      <c r="U371" s="249" t="str">
        <f t="shared" si="29"/>
        <v/>
      </c>
      <c r="V371" t="str">
        <f t="shared" si="30"/>
        <v/>
      </c>
    </row>
    <row r="372" spans="1:22">
      <c r="A372" s="110"/>
      <c r="B372" s="114"/>
      <c r="C372" s="188"/>
      <c r="D372" s="200"/>
      <c r="E372" s="255"/>
      <c r="F372" s="242"/>
      <c r="G372" s="243"/>
      <c r="H372" s="171"/>
      <c r="I372" s="244" t="str">
        <f t="shared" si="26"/>
        <v/>
      </c>
      <c r="L372" s="232" t="str">
        <f t="shared" si="28"/>
        <v/>
      </c>
      <c r="N372" s="157"/>
      <c r="O372" s="157"/>
      <c r="P372" s="246" t="str">
        <f t="shared" si="27"/>
        <v/>
      </c>
      <c r="Q372" s="144"/>
      <c r="R372" s="144"/>
      <c r="S372" s="144"/>
      <c r="U372" s="249" t="str">
        <f t="shared" si="29"/>
        <v/>
      </c>
      <c r="V372" t="str">
        <f t="shared" si="30"/>
        <v/>
      </c>
    </row>
    <row r="373" spans="1:22">
      <c r="A373" s="110"/>
      <c r="B373" s="114"/>
      <c r="C373" s="188"/>
      <c r="D373" s="200"/>
      <c r="E373" s="255"/>
      <c r="F373" s="242"/>
      <c r="G373" s="243"/>
      <c r="H373" s="171"/>
      <c r="I373" s="244" t="str">
        <f t="shared" si="26"/>
        <v/>
      </c>
      <c r="L373" s="232" t="str">
        <f t="shared" si="28"/>
        <v/>
      </c>
      <c r="N373" s="157"/>
      <c r="O373" s="157"/>
      <c r="P373" s="246" t="str">
        <f t="shared" si="27"/>
        <v/>
      </c>
      <c r="Q373" s="144"/>
      <c r="R373" s="144"/>
      <c r="S373" s="144"/>
      <c r="U373" s="249" t="str">
        <f t="shared" si="29"/>
        <v/>
      </c>
      <c r="V373" t="str">
        <f t="shared" si="30"/>
        <v/>
      </c>
    </row>
    <row r="374" spans="1:22">
      <c r="A374" s="110"/>
      <c r="B374" s="114"/>
      <c r="C374" s="188"/>
      <c r="D374" s="200"/>
      <c r="E374" s="255"/>
      <c r="F374" s="242"/>
      <c r="G374" s="243"/>
      <c r="H374" s="171"/>
      <c r="I374" s="244" t="str">
        <f t="shared" si="26"/>
        <v/>
      </c>
      <c r="L374" s="232" t="str">
        <f t="shared" si="28"/>
        <v/>
      </c>
      <c r="N374" s="157"/>
      <c r="O374" s="157"/>
      <c r="P374" s="246" t="str">
        <f t="shared" si="27"/>
        <v/>
      </c>
      <c r="Q374" s="144"/>
      <c r="R374" s="144"/>
      <c r="S374" s="144"/>
      <c r="U374" s="249" t="str">
        <f t="shared" si="29"/>
        <v/>
      </c>
      <c r="V374" t="str">
        <f t="shared" si="30"/>
        <v/>
      </c>
    </row>
    <row r="375" spans="1:22">
      <c r="A375" s="110"/>
      <c r="B375" s="114"/>
      <c r="C375" s="188"/>
      <c r="D375" s="200"/>
      <c r="E375" s="255"/>
      <c r="F375" s="242"/>
      <c r="G375" s="243"/>
      <c r="H375" s="171"/>
      <c r="I375" s="244" t="str">
        <f t="shared" si="26"/>
        <v/>
      </c>
      <c r="L375" s="232" t="str">
        <f t="shared" si="28"/>
        <v/>
      </c>
      <c r="N375" s="157"/>
      <c r="O375" s="157"/>
      <c r="P375" s="246" t="str">
        <f t="shared" si="27"/>
        <v/>
      </c>
      <c r="Q375" s="144"/>
      <c r="R375" s="144"/>
      <c r="S375" s="144"/>
      <c r="U375" s="249" t="str">
        <f t="shared" si="29"/>
        <v/>
      </c>
      <c r="V375" t="str">
        <f t="shared" si="30"/>
        <v/>
      </c>
    </row>
    <row r="376" spans="1:22">
      <c r="A376" s="110"/>
      <c r="B376" s="114"/>
      <c r="C376" s="188"/>
      <c r="D376" s="200"/>
      <c r="E376" s="255"/>
      <c r="F376" s="242"/>
      <c r="G376" s="243"/>
      <c r="H376" s="171"/>
      <c r="I376" s="244" t="str">
        <f t="shared" si="26"/>
        <v/>
      </c>
      <c r="L376" s="232" t="str">
        <f t="shared" si="28"/>
        <v/>
      </c>
      <c r="N376" s="157"/>
      <c r="O376" s="157"/>
      <c r="P376" s="246" t="str">
        <f t="shared" si="27"/>
        <v/>
      </c>
      <c r="Q376" s="144"/>
      <c r="R376" s="144"/>
      <c r="S376" s="144"/>
      <c r="U376" s="249" t="str">
        <f t="shared" si="29"/>
        <v/>
      </c>
      <c r="V376" t="str">
        <f t="shared" si="30"/>
        <v/>
      </c>
    </row>
    <row r="377" spans="1:22">
      <c r="A377" s="110"/>
      <c r="B377" s="114"/>
      <c r="C377" s="188"/>
      <c r="D377" s="200"/>
      <c r="E377" s="255"/>
      <c r="F377" s="242"/>
      <c r="G377" s="243"/>
      <c r="H377" s="171"/>
      <c r="I377" s="244" t="str">
        <f t="shared" si="26"/>
        <v/>
      </c>
      <c r="L377" s="232" t="str">
        <f t="shared" si="28"/>
        <v/>
      </c>
      <c r="N377" s="157"/>
      <c r="O377" s="157"/>
      <c r="P377" s="246" t="str">
        <f t="shared" si="27"/>
        <v/>
      </c>
      <c r="Q377" s="144"/>
      <c r="R377" s="144"/>
      <c r="S377" s="144"/>
      <c r="U377" s="249" t="str">
        <f t="shared" si="29"/>
        <v/>
      </c>
      <c r="V377" t="str">
        <f t="shared" si="30"/>
        <v/>
      </c>
    </row>
    <row r="378" spans="1:22">
      <c r="A378" s="110"/>
      <c r="B378" s="114"/>
      <c r="C378" s="188"/>
      <c r="D378" s="200"/>
      <c r="E378" s="255"/>
      <c r="F378" s="242"/>
      <c r="G378" s="243"/>
      <c r="H378" s="171"/>
      <c r="I378" s="244" t="str">
        <f t="shared" si="26"/>
        <v/>
      </c>
      <c r="L378" s="232" t="str">
        <f t="shared" si="28"/>
        <v/>
      </c>
      <c r="N378" s="157"/>
      <c r="O378" s="157"/>
      <c r="P378" s="246" t="str">
        <f t="shared" si="27"/>
        <v/>
      </c>
      <c r="Q378" s="144"/>
      <c r="R378" s="144"/>
      <c r="S378" s="144"/>
      <c r="U378" s="249" t="str">
        <f t="shared" si="29"/>
        <v/>
      </c>
      <c r="V378" t="str">
        <f t="shared" si="30"/>
        <v/>
      </c>
    </row>
    <row r="379" spans="1:22">
      <c r="A379" s="110"/>
      <c r="B379" s="114"/>
      <c r="C379" s="188"/>
      <c r="D379" s="200"/>
      <c r="E379" s="255"/>
      <c r="F379" s="242"/>
      <c r="G379" s="243"/>
      <c r="H379" s="171"/>
      <c r="I379" s="244" t="str">
        <f t="shared" si="26"/>
        <v/>
      </c>
      <c r="L379" s="232" t="str">
        <f t="shared" si="28"/>
        <v/>
      </c>
      <c r="N379" s="157"/>
      <c r="O379" s="157"/>
      <c r="P379" s="246" t="str">
        <f t="shared" si="27"/>
        <v/>
      </c>
      <c r="Q379" s="144"/>
      <c r="R379" s="144"/>
      <c r="S379" s="144"/>
      <c r="U379" s="249" t="str">
        <f t="shared" si="29"/>
        <v/>
      </c>
      <c r="V379" t="str">
        <f t="shared" si="30"/>
        <v/>
      </c>
    </row>
    <row r="380" spans="1:22">
      <c r="A380" s="110"/>
      <c r="B380" s="114"/>
      <c r="C380" s="188"/>
      <c r="D380" s="200"/>
      <c r="E380" s="255"/>
      <c r="F380" s="242"/>
      <c r="G380" s="243"/>
      <c r="H380" s="171"/>
      <c r="I380" s="244" t="str">
        <f t="shared" si="26"/>
        <v/>
      </c>
      <c r="L380" s="232" t="str">
        <f t="shared" si="28"/>
        <v/>
      </c>
      <c r="N380" s="157"/>
      <c r="O380" s="157"/>
      <c r="P380" s="246" t="str">
        <f t="shared" si="27"/>
        <v/>
      </c>
      <c r="Q380" s="144"/>
      <c r="R380" s="144"/>
      <c r="S380" s="144"/>
      <c r="U380" s="249" t="str">
        <f t="shared" si="29"/>
        <v/>
      </c>
      <c r="V380" t="str">
        <f t="shared" si="30"/>
        <v/>
      </c>
    </row>
    <row r="381" spans="1:22">
      <c r="A381" s="110"/>
      <c r="B381" s="114"/>
      <c r="C381" s="188"/>
      <c r="D381" s="200"/>
      <c r="E381" s="255"/>
      <c r="F381" s="242"/>
      <c r="G381" s="243"/>
      <c r="H381" s="171"/>
      <c r="I381" s="244" t="str">
        <f t="shared" si="26"/>
        <v/>
      </c>
      <c r="L381" s="232" t="str">
        <f t="shared" si="28"/>
        <v/>
      </c>
      <c r="N381" s="157"/>
      <c r="O381" s="157"/>
      <c r="P381" s="246" t="str">
        <f t="shared" si="27"/>
        <v/>
      </c>
      <c r="Q381" s="144"/>
      <c r="R381" s="144"/>
      <c r="S381" s="144"/>
      <c r="U381" s="249" t="str">
        <f t="shared" si="29"/>
        <v/>
      </c>
      <c r="V381" t="str">
        <f t="shared" si="30"/>
        <v/>
      </c>
    </row>
    <row r="382" spans="1:22">
      <c r="A382" s="110"/>
      <c r="B382" s="114"/>
      <c r="C382" s="188"/>
      <c r="D382" s="200"/>
      <c r="E382" s="255"/>
      <c r="F382" s="242"/>
      <c r="G382" s="243"/>
      <c r="H382" s="171"/>
      <c r="I382" s="244" t="str">
        <f t="shared" si="26"/>
        <v/>
      </c>
      <c r="L382" s="232" t="str">
        <f t="shared" si="28"/>
        <v/>
      </c>
      <c r="N382" s="157"/>
      <c r="O382" s="157"/>
      <c r="P382" s="246" t="str">
        <f t="shared" si="27"/>
        <v/>
      </c>
      <c r="Q382" s="144"/>
      <c r="R382" s="144"/>
      <c r="S382" s="144"/>
      <c r="U382" s="249" t="str">
        <f t="shared" si="29"/>
        <v/>
      </c>
      <c r="V382" t="str">
        <f t="shared" si="30"/>
        <v/>
      </c>
    </row>
    <row r="383" spans="1:22">
      <c r="A383" s="110"/>
      <c r="B383" s="114"/>
      <c r="C383" s="188"/>
      <c r="D383" s="200"/>
      <c r="E383" s="255"/>
      <c r="F383" s="242"/>
      <c r="G383" s="243"/>
      <c r="H383" s="171"/>
      <c r="I383" s="244" t="str">
        <f t="shared" si="26"/>
        <v/>
      </c>
      <c r="L383" s="232" t="str">
        <f t="shared" si="28"/>
        <v/>
      </c>
      <c r="N383" s="157"/>
      <c r="O383" s="157"/>
      <c r="P383" s="246" t="str">
        <f t="shared" si="27"/>
        <v/>
      </c>
      <c r="Q383" s="144"/>
      <c r="R383" s="144"/>
      <c r="S383" s="144"/>
      <c r="U383" s="249" t="str">
        <f t="shared" si="29"/>
        <v/>
      </c>
      <c r="V383" t="str">
        <f t="shared" si="30"/>
        <v/>
      </c>
    </row>
    <row r="384" spans="1:22">
      <c r="A384" s="110"/>
      <c r="B384" s="114"/>
      <c r="C384" s="188"/>
      <c r="D384" s="200"/>
      <c r="E384" s="255"/>
      <c r="F384" s="242"/>
      <c r="G384" s="243"/>
      <c r="H384" s="171"/>
      <c r="I384" s="244" t="str">
        <f t="shared" si="26"/>
        <v/>
      </c>
      <c r="L384" s="232" t="str">
        <f t="shared" si="28"/>
        <v/>
      </c>
      <c r="N384" s="157"/>
      <c r="O384" s="157"/>
      <c r="P384" s="246" t="str">
        <f t="shared" si="27"/>
        <v/>
      </c>
      <c r="Q384" s="144"/>
      <c r="R384" s="144"/>
      <c r="S384" s="144"/>
      <c r="U384" s="249" t="str">
        <f t="shared" si="29"/>
        <v/>
      </c>
      <c r="V384" t="str">
        <f t="shared" si="30"/>
        <v/>
      </c>
    </row>
    <row r="385" spans="1:22">
      <c r="A385" s="110"/>
      <c r="B385" s="114"/>
      <c r="C385" s="188"/>
      <c r="D385" s="200"/>
      <c r="E385" s="255"/>
      <c r="F385" s="242"/>
      <c r="G385" s="243"/>
      <c r="H385" s="171"/>
      <c r="I385" s="244" t="str">
        <f t="shared" si="26"/>
        <v/>
      </c>
      <c r="L385" s="232" t="str">
        <f t="shared" si="28"/>
        <v/>
      </c>
      <c r="N385" s="157"/>
      <c r="O385" s="157"/>
      <c r="P385" s="246" t="str">
        <f t="shared" si="27"/>
        <v/>
      </c>
      <c r="Q385" s="144"/>
      <c r="R385" s="144"/>
      <c r="S385" s="144"/>
      <c r="U385" s="249" t="str">
        <f t="shared" si="29"/>
        <v/>
      </c>
      <c r="V385" t="str">
        <f t="shared" si="30"/>
        <v/>
      </c>
    </row>
    <row r="386" spans="1:22">
      <c r="A386" s="110"/>
      <c r="B386" s="114"/>
      <c r="C386" s="188"/>
      <c r="D386" s="200"/>
      <c r="E386" s="255"/>
      <c r="F386" s="242"/>
      <c r="G386" s="243"/>
      <c r="H386" s="171"/>
      <c r="I386" s="244" t="str">
        <f t="shared" ref="I386:I449" si="31">IF(C386="","",(2/S386)*(POWER((S386/6)*(E386-S386/6)+1,3)-1))</f>
        <v/>
      </c>
      <c r="L386" s="232" t="str">
        <f t="shared" si="28"/>
        <v/>
      </c>
      <c r="N386" s="157"/>
      <c r="O386" s="157"/>
      <c r="P386" s="246" t="str">
        <f t="shared" ref="P386:P449" si="32">IF(C386="","",POWER(C386-Q386,3)/R386)</f>
        <v/>
      </c>
      <c r="Q386" s="144"/>
      <c r="R386" s="144"/>
      <c r="S386" s="144"/>
      <c r="U386" s="249" t="str">
        <f t="shared" si="29"/>
        <v/>
      </c>
      <c r="V386" t="str">
        <f t="shared" si="30"/>
        <v/>
      </c>
    </row>
    <row r="387" spans="1:22">
      <c r="A387" s="110"/>
      <c r="B387" s="114"/>
      <c r="C387" s="188"/>
      <c r="D387" s="200"/>
      <c r="E387" s="255"/>
      <c r="F387" s="242"/>
      <c r="G387" s="243"/>
      <c r="H387" s="171"/>
      <c r="I387" s="244" t="str">
        <f t="shared" si="31"/>
        <v/>
      </c>
      <c r="L387" s="232" t="str">
        <f t="shared" ref="L387:L450" si="33">IF(C387="","",GAMMADIST(C387,AB$19,1/AB$18,TRUE))</f>
        <v/>
      </c>
      <c r="N387" s="157"/>
      <c r="O387" s="157"/>
      <c r="P387" s="246" t="str">
        <f t="shared" si="32"/>
        <v/>
      </c>
      <c r="Q387" s="144"/>
      <c r="R387" s="144"/>
      <c r="S387" s="144"/>
      <c r="U387" s="249" t="str">
        <f t="shared" ref="U387:U450" si="34">IF(C387="","", POWER(AB$6,AB$7) * POWER((C387-AB$8),AB$7-1) * EXP(-AB$6*(C387-AB$8) )/ _xlfn.GAMMA(AB$7))</f>
        <v/>
      </c>
      <c r="V387" t="str">
        <f t="shared" ref="V387:V450" si="35">IF(C387="","",LN(C387))</f>
        <v/>
      </c>
    </row>
    <row r="388" spans="1:22">
      <c r="A388" s="110"/>
      <c r="B388" s="114"/>
      <c r="C388" s="188"/>
      <c r="D388" s="200"/>
      <c r="E388" s="255"/>
      <c r="F388" s="242"/>
      <c r="G388" s="243"/>
      <c r="H388" s="171"/>
      <c r="I388" s="244" t="str">
        <f t="shared" si="31"/>
        <v/>
      </c>
      <c r="L388" s="232" t="str">
        <f t="shared" si="33"/>
        <v/>
      </c>
      <c r="N388" s="157"/>
      <c r="O388" s="157"/>
      <c r="P388" s="246" t="str">
        <f t="shared" si="32"/>
        <v/>
      </c>
      <c r="Q388" s="144"/>
      <c r="R388" s="144"/>
      <c r="S388" s="144"/>
      <c r="U388" s="249" t="str">
        <f t="shared" si="34"/>
        <v/>
      </c>
      <c r="V388" t="str">
        <f t="shared" si="35"/>
        <v/>
      </c>
    </row>
    <row r="389" spans="1:22">
      <c r="A389" s="110"/>
      <c r="B389" s="114"/>
      <c r="C389" s="188"/>
      <c r="D389" s="200"/>
      <c r="E389" s="255"/>
      <c r="F389" s="242"/>
      <c r="G389" s="243"/>
      <c r="H389" s="171"/>
      <c r="I389" s="244" t="str">
        <f t="shared" si="31"/>
        <v/>
      </c>
      <c r="L389" s="232" t="str">
        <f t="shared" si="33"/>
        <v/>
      </c>
      <c r="N389" s="157"/>
      <c r="O389" s="157"/>
      <c r="P389" s="246" t="str">
        <f t="shared" si="32"/>
        <v/>
      </c>
      <c r="Q389" s="144"/>
      <c r="R389" s="144"/>
      <c r="S389" s="144"/>
      <c r="U389" s="249" t="str">
        <f t="shared" si="34"/>
        <v/>
      </c>
      <c r="V389" t="str">
        <f t="shared" si="35"/>
        <v/>
      </c>
    </row>
    <row r="390" spans="1:22">
      <c r="A390" s="110"/>
      <c r="B390" s="114"/>
      <c r="C390" s="188"/>
      <c r="D390" s="200"/>
      <c r="E390" s="255"/>
      <c r="F390" s="242"/>
      <c r="G390" s="243"/>
      <c r="H390" s="171"/>
      <c r="I390" s="244" t="str">
        <f t="shared" si="31"/>
        <v/>
      </c>
      <c r="L390" s="232" t="str">
        <f t="shared" si="33"/>
        <v/>
      </c>
      <c r="N390" s="157"/>
      <c r="O390" s="157"/>
      <c r="P390" s="246" t="str">
        <f t="shared" si="32"/>
        <v/>
      </c>
      <c r="Q390" s="144"/>
      <c r="R390" s="144"/>
      <c r="S390" s="144"/>
      <c r="U390" s="249" t="str">
        <f t="shared" si="34"/>
        <v/>
      </c>
      <c r="V390" t="str">
        <f t="shared" si="35"/>
        <v/>
      </c>
    </row>
    <row r="391" spans="1:22">
      <c r="A391" s="110"/>
      <c r="B391" s="114"/>
      <c r="C391" s="188"/>
      <c r="D391" s="200"/>
      <c r="E391" s="255"/>
      <c r="F391" s="242"/>
      <c r="G391" s="243"/>
      <c r="H391" s="171"/>
      <c r="I391" s="244" t="str">
        <f t="shared" si="31"/>
        <v/>
      </c>
      <c r="L391" s="232" t="str">
        <f t="shared" si="33"/>
        <v/>
      </c>
      <c r="N391" s="157"/>
      <c r="O391" s="157"/>
      <c r="P391" s="246" t="str">
        <f t="shared" si="32"/>
        <v/>
      </c>
      <c r="Q391" s="144"/>
      <c r="R391" s="144"/>
      <c r="S391" s="144"/>
      <c r="U391" s="249" t="str">
        <f t="shared" si="34"/>
        <v/>
      </c>
      <c r="V391" t="str">
        <f t="shared" si="35"/>
        <v/>
      </c>
    </row>
    <row r="392" spans="1:22">
      <c r="A392" s="110"/>
      <c r="B392" s="114"/>
      <c r="C392" s="188"/>
      <c r="D392" s="200"/>
      <c r="E392" s="255"/>
      <c r="F392" s="242"/>
      <c r="G392" s="243"/>
      <c r="H392" s="171"/>
      <c r="I392" s="244" t="str">
        <f t="shared" si="31"/>
        <v/>
      </c>
      <c r="L392" s="232" t="str">
        <f t="shared" si="33"/>
        <v/>
      </c>
      <c r="N392" s="157"/>
      <c r="O392" s="157"/>
      <c r="P392" s="246" t="str">
        <f t="shared" si="32"/>
        <v/>
      </c>
      <c r="Q392" s="144"/>
      <c r="R392" s="144"/>
      <c r="S392" s="144"/>
      <c r="U392" s="249" t="str">
        <f t="shared" si="34"/>
        <v/>
      </c>
      <c r="V392" t="str">
        <f t="shared" si="35"/>
        <v/>
      </c>
    </row>
    <row r="393" spans="1:22">
      <c r="A393" s="110"/>
      <c r="B393" s="114"/>
      <c r="C393" s="188"/>
      <c r="D393" s="200"/>
      <c r="E393" s="255"/>
      <c r="F393" s="242"/>
      <c r="G393" s="243"/>
      <c r="H393" s="171"/>
      <c r="I393" s="244" t="str">
        <f t="shared" si="31"/>
        <v/>
      </c>
      <c r="L393" s="232" t="str">
        <f t="shared" si="33"/>
        <v/>
      </c>
      <c r="N393" s="157"/>
      <c r="O393" s="157"/>
      <c r="P393" s="246" t="str">
        <f t="shared" si="32"/>
        <v/>
      </c>
      <c r="Q393" s="144"/>
      <c r="R393" s="144"/>
      <c r="S393" s="144"/>
      <c r="U393" s="249" t="str">
        <f t="shared" si="34"/>
        <v/>
      </c>
      <c r="V393" t="str">
        <f t="shared" si="35"/>
        <v/>
      </c>
    </row>
    <row r="394" spans="1:22">
      <c r="A394" s="110"/>
      <c r="B394" s="114"/>
      <c r="C394" s="188"/>
      <c r="D394" s="200"/>
      <c r="E394" s="255"/>
      <c r="F394" s="242"/>
      <c r="G394" s="243"/>
      <c r="H394" s="171"/>
      <c r="I394" s="244" t="str">
        <f t="shared" si="31"/>
        <v/>
      </c>
      <c r="L394" s="232" t="str">
        <f t="shared" si="33"/>
        <v/>
      </c>
      <c r="N394" s="157"/>
      <c r="O394" s="157"/>
      <c r="P394" s="246" t="str">
        <f t="shared" si="32"/>
        <v/>
      </c>
      <c r="Q394" s="144"/>
      <c r="R394" s="144"/>
      <c r="S394" s="144"/>
      <c r="U394" s="249" t="str">
        <f t="shared" si="34"/>
        <v/>
      </c>
      <c r="V394" t="str">
        <f t="shared" si="35"/>
        <v/>
      </c>
    </row>
    <row r="395" spans="1:22">
      <c r="A395" s="110"/>
      <c r="B395" s="114"/>
      <c r="C395" s="188"/>
      <c r="D395" s="200"/>
      <c r="E395" s="255"/>
      <c r="F395" s="242"/>
      <c r="G395" s="243"/>
      <c r="H395" s="171"/>
      <c r="I395" s="244" t="str">
        <f t="shared" si="31"/>
        <v/>
      </c>
      <c r="L395" s="232" t="str">
        <f t="shared" si="33"/>
        <v/>
      </c>
      <c r="N395" s="157"/>
      <c r="O395" s="157"/>
      <c r="P395" s="246" t="str">
        <f t="shared" si="32"/>
        <v/>
      </c>
      <c r="Q395" s="144"/>
      <c r="R395" s="144"/>
      <c r="S395" s="144"/>
      <c r="U395" s="249" t="str">
        <f t="shared" si="34"/>
        <v/>
      </c>
      <c r="V395" t="str">
        <f t="shared" si="35"/>
        <v/>
      </c>
    </row>
    <row r="396" spans="1:22">
      <c r="A396" s="110"/>
      <c r="B396" s="114"/>
      <c r="C396" s="188"/>
      <c r="D396" s="200"/>
      <c r="E396" s="255"/>
      <c r="F396" s="242"/>
      <c r="G396" s="243"/>
      <c r="H396" s="171"/>
      <c r="I396" s="244" t="str">
        <f t="shared" si="31"/>
        <v/>
      </c>
      <c r="L396" s="232" t="str">
        <f t="shared" si="33"/>
        <v/>
      </c>
      <c r="N396" s="157"/>
      <c r="O396" s="157"/>
      <c r="P396" s="246" t="str">
        <f t="shared" si="32"/>
        <v/>
      </c>
      <c r="Q396" s="144"/>
      <c r="R396" s="144"/>
      <c r="S396" s="144"/>
      <c r="U396" s="249" t="str">
        <f t="shared" si="34"/>
        <v/>
      </c>
      <c r="V396" t="str">
        <f t="shared" si="35"/>
        <v/>
      </c>
    </row>
    <row r="397" spans="1:22">
      <c r="A397" s="110"/>
      <c r="B397" s="114"/>
      <c r="C397" s="188"/>
      <c r="D397" s="200"/>
      <c r="E397" s="255"/>
      <c r="F397" s="242"/>
      <c r="G397" s="243"/>
      <c r="H397" s="171"/>
      <c r="I397" s="244" t="str">
        <f t="shared" si="31"/>
        <v/>
      </c>
      <c r="L397" s="232" t="str">
        <f t="shared" si="33"/>
        <v/>
      </c>
      <c r="N397" s="157"/>
      <c r="O397" s="157"/>
      <c r="P397" s="246" t="str">
        <f t="shared" si="32"/>
        <v/>
      </c>
      <c r="Q397" s="144"/>
      <c r="R397" s="144"/>
      <c r="S397" s="144"/>
      <c r="U397" s="249" t="str">
        <f t="shared" si="34"/>
        <v/>
      </c>
      <c r="V397" t="str">
        <f t="shared" si="35"/>
        <v/>
      </c>
    </row>
    <row r="398" spans="1:22">
      <c r="A398" s="110"/>
      <c r="B398" s="114"/>
      <c r="C398" s="188"/>
      <c r="D398" s="200"/>
      <c r="E398" s="255"/>
      <c r="F398" s="242"/>
      <c r="G398" s="243"/>
      <c r="H398" s="171"/>
      <c r="I398" s="244" t="str">
        <f t="shared" si="31"/>
        <v/>
      </c>
      <c r="L398" s="232" t="str">
        <f t="shared" si="33"/>
        <v/>
      </c>
      <c r="N398" s="157"/>
      <c r="O398" s="157"/>
      <c r="P398" s="246" t="str">
        <f t="shared" si="32"/>
        <v/>
      </c>
      <c r="Q398" s="144"/>
      <c r="R398" s="144"/>
      <c r="S398" s="144"/>
      <c r="U398" s="249" t="str">
        <f t="shared" si="34"/>
        <v/>
      </c>
      <c r="V398" t="str">
        <f t="shared" si="35"/>
        <v/>
      </c>
    </row>
    <row r="399" spans="1:22">
      <c r="A399" s="110"/>
      <c r="B399" s="114"/>
      <c r="C399" s="188"/>
      <c r="D399" s="200"/>
      <c r="E399" s="255"/>
      <c r="F399" s="242"/>
      <c r="G399" s="243"/>
      <c r="H399" s="171"/>
      <c r="I399" s="244" t="str">
        <f t="shared" si="31"/>
        <v/>
      </c>
      <c r="L399" s="232" t="str">
        <f t="shared" si="33"/>
        <v/>
      </c>
      <c r="N399" s="157"/>
      <c r="O399" s="157"/>
      <c r="P399" s="246" t="str">
        <f t="shared" si="32"/>
        <v/>
      </c>
      <c r="Q399" s="144"/>
      <c r="R399" s="144"/>
      <c r="S399" s="144"/>
      <c r="U399" s="249" t="str">
        <f t="shared" si="34"/>
        <v/>
      </c>
      <c r="V399" t="str">
        <f t="shared" si="35"/>
        <v/>
      </c>
    </row>
    <row r="400" spans="1:22">
      <c r="A400" s="110"/>
      <c r="B400" s="114"/>
      <c r="C400" s="188"/>
      <c r="D400" s="200"/>
      <c r="E400" s="255"/>
      <c r="F400" s="242"/>
      <c r="G400" s="243"/>
      <c r="H400" s="171"/>
      <c r="I400" s="244" t="str">
        <f t="shared" si="31"/>
        <v/>
      </c>
      <c r="L400" s="232" t="str">
        <f t="shared" si="33"/>
        <v/>
      </c>
      <c r="N400" s="157"/>
      <c r="O400" s="157"/>
      <c r="P400" s="246" t="str">
        <f t="shared" si="32"/>
        <v/>
      </c>
      <c r="Q400" s="144"/>
      <c r="R400" s="144"/>
      <c r="S400" s="144"/>
      <c r="U400" s="249" t="str">
        <f t="shared" si="34"/>
        <v/>
      </c>
      <c r="V400" t="str">
        <f t="shared" si="35"/>
        <v/>
      </c>
    </row>
    <row r="401" spans="1:22">
      <c r="A401" s="110"/>
      <c r="B401" s="114"/>
      <c r="C401" s="188"/>
      <c r="D401" s="200"/>
      <c r="E401" s="255"/>
      <c r="F401" s="242"/>
      <c r="G401" s="243"/>
      <c r="H401" s="171"/>
      <c r="I401" s="244" t="str">
        <f t="shared" si="31"/>
        <v/>
      </c>
      <c r="L401" s="232" t="str">
        <f t="shared" si="33"/>
        <v/>
      </c>
      <c r="N401" s="157"/>
      <c r="O401" s="157"/>
      <c r="P401" s="246" t="str">
        <f t="shared" si="32"/>
        <v/>
      </c>
      <c r="Q401" s="144"/>
      <c r="R401" s="144"/>
      <c r="S401" s="144"/>
      <c r="U401" s="249" t="str">
        <f t="shared" si="34"/>
        <v/>
      </c>
      <c r="V401" t="str">
        <f t="shared" si="35"/>
        <v/>
      </c>
    </row>
    <row r="402" spans="1:22">
      <c r="A402" s="110"/>
      <c r="B402" s="114"/>
      <c r="C402" s="188"/>
      <c r="D402" s="200"/>
      <c r="E402" s="255"/>
      <c r="F402" s="242"/>
      <c r="G402" s="243"/>
      <c r="H402" s="171"/>
      <c r="I402" s="244" t="str">
        <f t="shared" si="31"/>
        <v/>
      </c>
      <c r="L402" s="232" t="str">
        <f t="shared" si="33"/>
        <v/>
      </c>
      <c r="N402" s="157"/>
      <c r="O402" s="157"/>
      <c r="P402" s="246" t="str">
        <f t="shared" si="32"/>
        <v/>
      </c>
      <c r="Q402" s="144"/>
      <c r="R402" s="144"/>
      <c r="S402" s="144"/>
      <c r="U402" s="249" t="str">
        <f t="shared" si="34"/>
        <v/>
      </c>
      <c r="V402" t="str">
        <f t="shared" si="35"/>
        <v/>
      </c>
    </row>
    <row r="403" spans="1:22">
      <c r="A403" s="110"/>
      <c r="B403" s="114"/>
      <c r="C403" s="188"/>
      <c r="D403" s="200"/>
      <c r="E403" s="255"/>
      <c r="F403" s="242"/>
      <c r="G403" s="243"/>
      <c r="H403" s="171"/>
      <c r="I403" s="244" t="str">
        <f t="shared" si="31"/>
        <v/>
      </c>
      <c r="L403" s="232" t="str">
        <f t="shared" si="33"/>
        <v/>
      </c>
      <c r="N403" s="157"/>
      <c r="O403" s="157"/>
      <c r="P403" s="246" t="str">
        <f t="shared" si="32"/>
        <v/>
      </c>
      <c r="Q403" s="144"/>
      <c r="R403" s="144"/>
      <c r="S403" s="144"/>
      <c r="U403" s="249" t="str">
        <f t="shared" si="34"/>
        <v/>
      </c>
      <c r="V403" t="str">
        <f t="shared" si="35"/>
        <v/>
      </c>
    </row>
    <row r="404" spans="1:22">
      <c r="A404" s="110"/>
      <c r="B404" s="114"/>
      <c r="C404" s="188"/>
      <c r="D404" s="200"/>
      <c r="E404" s="255"/>
      <c r="F404" s="242"/>
      <c r="G404" s="243"/>
      <c r="H404" s="171"/>
      <c r="I404" s="244" t="str">
        <f t="shared" si="31"/>
        <v/>
      </c>
      <c r="L404" s="232" t="str">
        <f t="shared" si="33"/>
        <v/>
      </c>
      <c r="N404" s="157"/>
      <c r="O404" s="157"/>
      <c r="P404" s="246" t="str">
        <f t="shared" si="32"/>
        <v/>
      </c>
      <c r="Q404" s="144"/>
      <c r="R404" s="144"/>
      <c r="S404" s="144"/>
      <c r="U404" s="249" t="str">
        <f t="shared" si="34"/>
        <v/>
      </c>
      <c r="V404" t="str">
        <f t="shared" si="35"/>
        <v/>
      </c>
    </row>
    <row r="405" spans="1:22">
      <c r="A405" s="110"/>
      <c r="B405" s="114"/>
      <c r="C405" s="188"/>
      <c r="D405" s="200"/>
      <c r="E405" s="255"/>
      <c r="F405" s="242"/>
      <c r="G405" s="243"/>
      <c r="H405" s="171"/>
      <c r="I405" s="244" t="str">
        <f t="shared" si="31"/>
        <v/>
      </c>
      <c r="L405" s="232" t="str">
        <f t="shared" si="33"/>
        <v/>
      </c>
      <c r="N405" s="157"/>
      <c r="O405" s="157"/>
      <c r="P405" s="246" t="str">
        <f t="shared" si="32"/>
        <v/>
      </c>
      <c r="Q405" s="144"/>
      <c r="R405" s="144"/>
      <c r="S405" s="144"/>
      <c r="U405" s="249" t="str">
        <f t="shared" si="34"/>
        <v/>
      </c>
      <c r="V405" t="str">
        <f t="shared" si="35"/>
        <v/>
      </c>
    </row>
    <row r="406" spans="1:22">
      <c r="A406" s="110"/>
      <c r="B406" s="114"/>
      <c r="C406" s="188"/>
      <c r="D406" s="200"/>
      <c r="E406" s="255"/>
      <c r="F406" s="242"/>
      <c r="G406" s="243"/>
      <c r="H406" s="171"/>
      <c r="I406" s="244" t="str">
        <f t="shared" si="31"/>
        <v/>
      </c>
      <c r="L406" s="232" t="str">
        <f t="shared" si="33"/>
        <v/>
      </c>
      <c r="N406" s="157"/>
      <c r="O406" s="157"/>
      <c r="P406" s="246" t="str">
        <f t="shared" si="32"/>
        <v/>
      </c>
      <c r="Q406" s="144"/>
      <c r="R406" s="144"/>
      <c r="S406" s="144"/>
      <c r="U406" s="249" t="str">
        <f t="shared" si="34"/>
        <v/>
      </c>
      <c r="V406" t="str">
        <f t="shared" si="35"/>
        <v/>
      </c>
    </row>
    <row r="407" spans="1:22">
      <c r="A407" s="110"/>
      <c r="B407" s="114"/>
      <c r="C407" s="188"/>
      <c r="D407" s="200"/>
      <c r="E407" s="255"/>
      <c r="F407" s="242"/>
      <c r="G407" s="243"/>
      <c r="H407" s="171"/>
      <c r="I407" s="244" t="str">
        <f t="shared" si="31"/>
        <v/>
      </c>
      <c r="L407" s="232" t="str">
        <f t="shared" si="33"/>
        <v/>
      </c>
      <c r="N407" s="157"/>
      <c r="O407" s="157"/>
      <c r="P407" s="246" t="str">
        <f t="shared" si="32"/>
        <v/>
      </c>
      <c r="Q407" s="144"/>
      <c r="R407" s="144"/>
      <c r="S407" s="144"/>
      <c r="U407" s="249" t="str">
        <f t="shared" si="34"/>
        <v/>
      </c>
      <c r="V407" t="str">
        <f t="shared" si="35"/>
        <v/>
      </c>
    </row>
    <row r="408" spans="1:22">
      <c r="A408" s="110"/>
      <c r="B408" s="114"/>
      <c r="C408" s="188"/>
      <c r="D408" s="200"/>
      <c r="E408" s="255"/>
      <c r="F408" s="242"/>
      <c r="G408" s="243"/>
      <c r="H408" s="171"/>
      <c r="I408" s="244" t="str">
        <f t="shared" si="31"/>
        <v/>
      </c>
      <c r="L408" s="232" t="str">
        <f t="shared" si="33"/>
        <v/>
      </c>
      <c r="N408" s="157"/>
      <c r="O408" s="157"/>
      <c r="P408" s="246" t="str">
        <f t="shared" si="32"/>
        <v/>
      </c>
      <c r="Q408" s="144"/>
      <c r="R408" s="144"/>
      <c r="S408" s="144"/>
      <c r="U408" s="249" t="str">
        <f t="shared" si="34"/>
        <v/>
      </c>
      <c r="V408" t="str">
        <f t="shared" si="35"/>
        <v/>
      </c>
    </row>
    <row r="409" spans="1:22">
      <c r="A409" s="110"/>
      <c r="B409" s="114"/>
      <c r="C409" s="188"/>
      <c r="D409" s="200"/>
      <c r="E409" s="255"/>
      <c r="F409" s="242"/>
      <c r="G409" s="243"/>
      <c r="H409" s="171"/>
      <c r="I409" s="244" t="str">
        <f t="shared" si="31"/>
        <v/>
      </c>
      <c r="L409" s="232" t="str">
        <f t="shared" si="33"/>
        <v/>
      </c>
      <c r="N409" s="157"/>
      <c r="O409" s="157"/>
      <c r="P409" s="246" t="str">
        <f t="shared" si="32"/>
        <v/>
      </c>
      <c r="Q409" s="144"/>
      <c r="R409" s="144"/>
      <c r="S409" s="144"/>
      <c r="U409" s="249" t="str">
        <f t="shared" si="34"/>
        <v/>
      </c>
      <c r="V409" t="str">
        <f t="shared" si="35"/>
        <v/>
      </c>
    </row>
    <row r="410" spans="1:22">
      <c r="A410" s="110"/>
      <c r="B410" s="114"/>
      <c r="C410" s="188"/>
      <c r="D410" s="200"/>
      <c r="E410" s="255"/>
      <c r="F410" s="242"/>
      <c r="G410" s="243"/>
      <c r="H410" s="171"/>
      <c r="I410" s="244" t="str">
        <f t="shared" si="31"/>
        <v/>
      </c>
      <c r="L410" s="232" t="str">
        <f t="shared" si="33"/>
        <v/>
      </c>
      <c r="N410" s="157"/>
      <c r="O410" s="157"/>
      <c r="P410" s="246" t="str">
        <f t="shared" si="32"/>
        <v/>
      </c>
      <c r="Q410" s="144"/>
      <c r="R410" s="144"/>
      <c r="S410" s="144"/>
      <c r="U410" s="249" t="str">
        <f t="shared" si="34"/>
        <v/>
      </c>
      <c r="V410" t="str">
        <f t="shared" si="35"/>
        <v/>
      </c>
    </row>
    <row r="411" spans="1:22">
      <c r="A411" s="110"/>
      <c r="B411" s="114"/>
      <c r="C411" s="188"/>
      <c r="D411" s="200"/>
      <c r="E411" s="255"/>
      <c r="F411" s="242"/>
      <c r="G411" s="243"/>
      <c r="H411" s="171"/>
      <c r="I411" s="244" t="str">
        <f t="shared" si="31"/>
        <v/>
      </c>
      <c r="L411" s="232" t="str">
        <f t="shared" si="33"/>
        <v/>
      </c>
      <c r="N411" s="157"/>
      <c r="O411" s="157"/>
      <c r="P411" s="246" t="str">
        <f t="shared" si="32"/>
        <v/>
      </c>
      <c r="Q411" s="144"/>
      <c r="R411" s="144"/>
      <c r="S411" s="144"/>
      <c r="U411" s="249" t="str">
        <f t="shared" si="34"/>
        <v/>
      </c>
      <c r="V411" t="str">
        <f t="shared" si="35"/>
        <v/>
      </c>
    </row>
    <row r="412" spans="1:22">
      <c r="A412" s="110"/>
      <c r="B412" s="114"/>
      <c r="C412" s="188"/>
      <c r="D412" s="200"/>
      <c r="E412" s="255"/>
      <c r="F412" s="242"/>
      <c r="G412" s="243"/>
      <c r="H412" s="171"/>
      <c r="I412" s="244" t="str">
        <f t="shared" si="31"/>
        <v/>
      </c>
      <c r="L412" s="232" t="str">
        <f t="shared" si="33"/>
        <v/>
      </c>
      <c r="N412" s="157"/>
      <c r="O412" s="157"/>
      <c r="P412" s="246" t="str">
        <f t="shared" si="32"/>
        <v/>
      </c>
      <c r="Q412" s="144"/>
      <c r="R412" s="144"/>
      <c r="S412" s="144"/>
      <c r="U412" s="249" t="str">
        <f t="shared" si="34"/>
        <v/>
      </c>
      <c r="V412" t="str">
        <f t="shared" si="35"/>
        <v/>
      </c>
    </row>
    <row r="413" spans="1:22">
      <c r="A413" s="110"/>
      <c r="B413" s="114"/>
      <c r="C413" s="188"/>
      <c r="D413" s="200"/>
      <c r="E413" s="255"/>
      <c r="F413" s="242"/>
      <c r="G413" s="243"/>
      <c r="H413" s="171"/>
      <c r="I413" s="244" t="str">
        <f t="shared" si="31"/>
        <v/>
      </c>
      <c r="L413" s="232" t="str">
        <f t="shared" si="33"/>
        <v/>
      </c>
      <c r="N413" s="157"/>
      <c r="O413" s="157"/>
      <c r="P413" s="246" t="str">
        <f t="shared" si="32"/>
        <v/>
      </c>
      <c r="Q413" s="144"/>
      <c r="R413" s="144"/>
      <c r="S413" s="144"/>
      <c r="U413" s="249" t="str">
        <f t="shared" si="34"/>
        <v/>
      </c>
      <c r="V413" t="str">
        <f t="shared" si="35"/>
        <v/>
      </c>
    </row>
    <row r="414" spans="1:22">
      <c r="A414" s="110"/>
      <c r="B414" s="114"/>
      <c r="C414" s="188"/>
      <c r="D414" s="200"/>
      <c r="E414" s="255"/>
      <c r="F414" s="242"/>
      <c r="G414" s="243"/>
      <c r="H414" s="171"/>
      <c r="I414" s="244" t="str">
        <f t="shared" si="31"/>
        <v/>
      </c>
      <c r="L414" s="232" t="str">
        <f t="shared" si="33"/>
        <v/>
      </c>
      <c r="N414" s="157"/>
      <c r="O414" s="157"/>
      <c r="P414" s="246" t="str">
        <f t="shared" si="32"/>
        <v/>
      </c>
      <c r="Q414" s="144"/>
      <c r="R414" s="144"/>
      <c r="S414" s="144"/>
      <c r="U414" s="249" t="str">
        <f t="shared" si="34"/>
        <v/>
      </c>
      <c r="V414" t="str">
        <f t="shared" si="35"/>
        <v/>
      </c>
    </row>
    <row r="415" spans="1:22">
      <c r="A415" s="110"/>
      <c r="B415" s="114"/>
      <c r="C415" s="188"/>
      <c r="D415" s="200"/>
      <c r="E415" s="255"/>
      <c r="F415" s="242"/>
      <c r="G415" s="243"/>
      <c r="H415" s="171"/>
      <c r="I415" s="244" t="str">
        <f t="shared" si="31"/>
        <v/>
      </c>
      <c r="L415" s="232" t="str">
        <f t="shared" si="33"/>
        <v/>
      </c>
      <c r="N415" s="157"/>
      <c r="O415" s="157"/>
      <c r="P415" s="246" t="str">
        <f t="shared" si="32"/>
        <v/>
      </c>
      <c r="Q415" s="144"/>
      <c r="R415" s="144"/>
      <c r="S415" s="144"/>
      <c r="U415" s="249" t="str">
        <f t="shared" si="34"/>
        <v/>
      </c>
      <c r="V415" t="str">
        <f t="shared" si="35"/>
        <v/>
      </c>
    </row>
    <row r="416" spans="1:22">
      <c r="A416" s="110"/>
      <c r="B416" s="114"/>
      <c r="C416" s="188"/>
      <c r="D416" s="200"/>
      <c r="E416" s="255"/>
      <c r="F416" s="242"/>
      <c r="G416" s="243"/>
      <c r="H416" s="171"/>
      <c r="I416" s="244" t="str">
        <f t="shared" si="31"/>
        <v/>
      </c>
      <c r="L416" s="232" t="str">
        <f t="shared" si="33"/>
        <v/>
      </c>
      <c r="N416" s="157"/>
      <c r="O416" s="157"/>
      <c r="P416" s="246" t="str">
        <f t="shared" si="32"/>
        <v/>
      </c>
      <c r="Q416" s="144"/>
      <c r="R416" s="144"/>
      <c r="S416" s="144"/>
      <c r="U416" s="249" t="str">
        <f t="shared" si="34"/>
        <v/>
      </c>
      <c r="V416" t="str">
        <f t="shared" si="35"/>
        <v/>
      </c>
    </row>
    <row r="417" spans="1:22">
      <c r="A417" s="110"/>
      <c r="B417" s="114"/>
      <c r="C417" s="188"/>
      <c r="D417" s="200"/>
      <c r="E417" s="255"/>
      <c r="F417" s="242"/>
      <c r="G417" s="243"/>
      <c r="H417" s="171"/>
      <c r="I417" s="244" t="str">
        <f t="shared" si="31"/>
        <v/>
      </c>
      <c r="L417" s="232" t="str">
        <f t="shared" si="33"/>
        <v/>
      </c>
      <c r="N417" s="157"/>
      <c r="O417" s="157"/>
      <c r="P417" s="246" t="str">
        <f t="shared" si="32"/>
        <v/>
      </c>
      <c r="Q417" s="144"/>
      <c r="R417" s="144"/>
      <c r="S417" s="144"/>
      <c r="U417" s="249" t="str">
        <f t="shared" si="34"/>
        <v/>
      </c>
      <c r="V417" t="str">
        <f t="shared" si="35"/>
        <v/>
      </c>
    </row>
    <row r="418" spans="1:22">
      <c r="A418" s="110"/>
      <c r="B418" s="114"/>
      <c r="C418" s="188"/>
      <c r="D418" s="200"/>
      <c r="E418" s="255"/>
      <c r="F418" s="242"/>
      <c r="G418" s="243"/>
      <c r="H418" s="171"/>
      <c r="I418" s="244" t="str">
        <f t="shared" si="31"/>
        <v/>
      </c>
      <c r="L418" s="232" t="str">
        <f t="shared" si="33"/>
        <v/>
      </c>
      <c r="N418" s="157"/>
      <c r="O418" s="157"/>
      <c r="P418" s="246" t="str">
        <f t="shared" si="32"/>
        <v/>
      </c>
      <c r="Q418" s="144"/>
      <c r="R418" s="144"/>
      <c r="S418" s="144"/>
      <c r="U418" s="249" t="str">
        <f t="shared" si="34"/>
        <v/>
      </c>
      <c r="V418" t="str">
        <f t="shared" si="35"/>
        <v/>
      </c>
    </row>
    <row r="419" spans="1:22">
      <c r="A419" s="110"/>
      <c r="B419" s="114"/>
      <c r="C419" s="188"/>
      <c r="D419" s="200"/>
      <c r="E419" s="255"/>
      <c r="F419" s="242"/>
      <c r="G419" s="243"/>
      <c r="H419" s="171"/>
      <c r="I419" s="244" t="str">
        <f t="shared" si="31"/>
        <v/>
      </c>
      <c r="L419" s="232" t="str">
        <f t="shared" si="33"/>
        <v/>
      </c>
      <c r="N419" s="157"/>
      <c r="O419" s="157"/>
      <c r="P419" s="246" t="str">
        <f t="shared" si="32"/>
        <v/>
      </c>
      <c r="Q419" s="144"/>
      <c r="R419" s="144"/>
      <c r="S419" s="144"/>
      <c r="U419" s="249" t="str">
        <f t="shared" si="34"/>
        <v/>
      </c>
      <c r="V419" t="str">
        <f t="shared" si="35"/>
        <v/>
      </c>
    </row>
    <row r="420" spans="1:22">
      <c r="A420" s="110"/>
      <c r="B420" s="114"/>
      <c r="C420" s="188"/>
      <c r="D420" s="200"/>
      <c r="E420" s="255"/>
      <c r="F420" s="242"/>
      <c r="G420" s="243"/>
      <c r="H420" s="171"/>
      <c r="I420" s="244" t="str">
        <f t="shared" si="31"/>
        <v/>
      </c>
      <c r="L420" s="232" t="str">
        <f t="shared" si="33"/>
        <v/>
      </c>
      <c r="N420" s="157"/>
      <c r="O420" s="157"/>
      <c r="P420" s="246" t="str">
        <f t="shared" si="32"/>
        <v/>
      </c>
      <c r="Q420" s="144"/>
      <c r="R420" s="144"/>
      <c r="S420" s="144"/>
      <c r="U420" s="249" t="str">
        <f t="shared" si="34"/>
        <v/>
      </c>
      <c r="V420" t="str">
        <f t="shared" si="35"/>
        <v/>
      </c>
    </row>
    <row r="421" spans="1:22">
      <c r="A421" s="110"/>
      <c r="B421" s="114"/>
      <c r="C421" s="188"/>
      <c r="D421" s="200"/>
      <c r="E421" s="255"/>
      <c r="F421" s="242"/>
      <c r="G421" s="243"/>
      <c r="H421" s="171"/>
      <c r="I421" s="244" t="str">
        <f t="shared" si="31"/>
        <v/>
      </c>
      <c r="L421" s="232" t="str">
        <f t="shared" si="33"/>
        <v/>
      </c>
      <c r="N421" s="157"/>
      <c r="O421" s="157"/>
      <c r="P421" s="246" t="str">
        <f t="shared" si="32"/>
        <v/>
      </c>
      <c r="Q421" s="144"/>
      <c r="R421" s="144"/>
      <c r="S421" s="144"/>
      <c r="U421" s="249" t="str">
        <f t="shared" si="34"/>
        <v/>
      </c>
      <c r="V421" t="str">
        <f t="shared" si="35"/>
        <v/>
      </c>
    </row>
    <row r="422" spans="1:22">
      <c r="A422" s="110"/>
      <c r="B422" s="114"/>
      <c r="C422" s="188"/>
      <c r="D422" s="200"/>
      <c r="E422" s="255"/>
      <c r="F422" s="242"/>
      <c r="G422" s="243"/>
      <c r="H422" s="171"/>
      <c r="I422" s="244" t="str">
        <f t="shared" si="31"/>
        <v/>
      </c>
      <c r="L422" s="232" t="str">
        <f t="shared" si="33"/>
        <v/>
      </c>
      <c r="N422" s="157"/>
      <c r="O422" s="157"/>
      <c r="P422" s="246" t="str">
        <f t="shared" si="32"/>
        <v/>
      </c>
      <c r="Q422" s="144"/>
      <c r="R422" s="144"/>
      <c r="S422" s="144"/>
      <c r="U422" s="249" t="str">
        <f t="shared" si="34"/>
        <v/>
      </c>
      <c r="V422" t="str">
        <f t="shared" si="35"/>
        <v/>
      </c>
    </row>
    <row r="423" spans="1:22">
      <c r="A423" s="110"/>
      <c r="B423" s="114"/>
      <c r="C423" s="188"/>
      <c r="D423" s="200"/>
      <c r="E423" s="255"/>
      <c r="F423" s="242"/>
      <c r="G423" s="243"/>
      <c r="H423" s="171"/>
      <c r="I423" s="244" t="str">
        <f t="shared" si="31"/>
        <v/>
      </c>
      <c r="L423" s="232" t="str">
        <f t="shared" si="33"/>
        <v/>
      </c>
      <c r="N423" s="157"/>
      <c r="O423" s="157"/>
      <c r="P423" s="246" t="str">
        <f t="shared" si="32"/>
        <v/>
      </c>
      <c r="Q423" s="144"/>
      <c r="R423" s="144"/>
      <c r="S423" s="144"/>
      <c r="U423" s="249" t="str">
        <f t="shared" si="34"/>
        <v/>
      </c>
      <c r="V423" t="str">
        <f t="shared" si="35"/>
        <v/>
      </c>
    </row>
    <row r="424" spans="1:22">
      <c r="A424" s="110"/>
      <c r="B424" s="114"/>
      <c r="C424" s="188"/>
      <c r="D424" s="200"/>
      <c r="E424" s="255"/>
      <c r="F424" s="242"/>
      <c r="G424" s="243"/>
      <c r="H424" s="171"/>
      <c r="I424" s="244" t="str">
        <f t="shared" si="31"/>
        <v/>
      </c>
      <c r="L424" s="232" t="str">
        <f t="shared" si="33"/>
        <v/>
      </c>
      <c r="N424" s="157"/>
      <c r="O424" s="157"/>
      <c r="P424" s="246" t="str">
        <f t="shared" si="32"/>
        <v/>
      </c>
      <c r="Q424" s="144"/>
      <c r="R424" s="144"/>
      <c r="S424" s="144"/>
      <c r="U424" s="249" t="str">
        <f t="shared" si="34"/>
        <v/>
      </c>
      <c r="V424" t="str">
        <f t="shared" si="35"/>
        <v/>
      </c>
    </row>
    <row r="425" spans="1:22">
      <c r="A425" s="110"/>
      <c r="B425" s="114"/>
      <c r="C425" s="188"/>
      <c r="D425" s="200"/>
      <c r="E425" s="255"/>
      <c r="F425" s="242"/>
      <c r="G425" s="243"/>
      <c r="H425" s="171"/>
      <c r="I425" s="244" t="str">
        <f t="shared" si="31"/>
        <v/>
      </c>
      <c r="L425" s="232" t="str">
        <f t="shared" si="33"/>
        <v/>
      </c>
      <c r="N425" s="157"/>
      <c r="O425" s="157"/>
      <c r="P425" s="246" t="str">
        <f t="shared" si="32"/>
        <v/>
      </c>
      <c r="Q425" s="144"/>
      <c r="R425" s="144"/>
      <c r="S425" s="144"/>
      <c r="U425" s="249" t="str">
        <f t="shared" si="34"/>
        <v/>
      </c>
      <c r="V425" t="str">
        <f t="shared" si="35"/>
        <v/>
      </c>
    </row>
    <row r="426" spans="1:22">
      <c r="A426" s="110"/>
      <c r="B426" s="114"/>
      <c r="C426" s="188"/>
      <c r="D426" s="200"/>
      <c r="E426" s="255"/>
      <c r="F426" s="242"/>
      <c r="G426" s="243"/>
      <c r="H426" s="171"/>
      <c r="I426" s="244" t="str">
        <f t="shared" si="31"/>
        <v/>
      </c>
      <c r="L426" s="232" t="str">
        <f t="shared" si="33"/>
        <v/>
      </c>
      <c r="N426" s="157"/>
      <c r="O426" s="157"/>
      <c r="P426" s="246" t="str">
        <f t="shared" si="32"/>
        <v/>
      </c>
      <c r="Q426" s="144"/>
      <c r="R426" s="144"/>
      <c r="S426" s="144"/>
      <c r="U426" s="249" t="str">
        <f t="shared" si="34"/>
        <v/>
      </c>
      <c r="V426" t="str">
        <f t="shared" si="35"/>
        <v/>
      </c>
    </row>
    <row r="427" spans="1:22">
      <c r="A427" s="110"/>
      <c r="B427" s="114"/>
      <c r="C427" s="188"/>
      <c r="D427" s="200"/>
      <c r="E427" s="255"/>
      <c r="F427" s="242"/>
      <c r="G427" s="243"/>
      <c r="H427" s="171"/>
      <c r="I427" s="244" t="str">
        <f t="shared" si="31"/>
        <v/>
      </c>
      <c r="L427" s="232" t="str">
        <f t="shared" si="33"/>
        <v/>
      </c>
      <c r="N427" s="157"/>
      <c r="O427" s="157"/>
      <c r="P427" s="246" t="str">
        <f t="shared" si="32"/>
        <v/>
      </c>
      <c r="Q427" s="144"/>
      <c r="R427" s="144"/>
      <c r="S427" s="144"/>
      <c r="U427" s="249" t="str">
        <f t="shared" si="34"/>
        <v/>
      </c>
      <c r="V427" t="str">
        <f t="shared" si="35"/>
        <v/>
      </c>
    </row>
    <row r="428" spans="1:22">
      <c r="A428" s="110"/>
      <c r="B428" s="114"/>
      <c r="C428" s="188"/>
      <c r="D428" s="200"/>
      <c r="E428" s="255"/>
      <c r="F428" s="242"/>
      <c r="G428" s="243"/>
      <c r="H428" s="171"/>
      <c r="I428" s="244" t="str">
        <f t="shared" si="31"/>
        <v/>
      </c>
      <c r="L428" s="232" t="str">
        <f t="shared" si="33"/>
        <v/>
      </c>
      <c r="N428" s="157"/>
      <c r="O428" s="157"/>
      <c r="P428" s="246" t="str">
        <f t="shared" si="32"/>
        <v/>
      </c>
      <c r="Q428" s="144"/>
      <c r="R428" s="144"/>
      <c r="S428" s="144"/>
      <c r="U428" s="249" t="str">
        <f t="shared" si="34"/>
        <v/>
      </c>
      <c r="V428" t="str">
        <f t="shared" si="35"/>
        <v/>
      </c>
    </row>
    <row r="429" spans="1:22">
      <c r="A429" s="110"/>
      <c r="B429" s="114"/>
      <c r="C429" s="188"/>
      <c r="D429" s="200"/>
      <c r="E429" s="255"/>
      <c r="F429" s="242"/>
      <c r="G429" s="243"/>
      <c r="H429" s="171"/>
      <c r="I429" s="244" t="str">
        <f t="shared" si="31"/>
        <v/>
      </c>
      <c r="L429" s="232" t="str">
        <f t="shared" si="33"/>
        <v/>
      </c>
      <c r="N429" s="157"/>
      <c r="O429" s="157"/>
      <c r="P429" s="246" t="str">
        <f t="shared" si="32"/>
        <v/>
      </c>
      <c r="Q429" s="144"/>
      <c r="R429" s="144"/>
      <c r="S429" s="144"/>
      <c r="U429" s="249" t="str">
        <f t="shared" si="34"/>
        <v/>
      </c>
      <c r="V429" t="str">
        <f t="shared" si="35"/>
        <v/>
      </c>
    </row>
    <row r="430" spans="1:22">
      <c r="A430" s="110"/>
      <c r="B430" s="114"/>
      <c r="C430" s="188"/>
      <c r="D430" s="200"/>
      <c r="E430" s="255"/>
      <c r="F430" s="242"/>
      <c r="G430" s="243"/>
      <c r="H430" s="171"/>
      <c r="I430" s="244" t="str">
        <f t="shared" si="31"/>
        <v/>
      </c>
      <c r="L430" s="232" t="str">
        <f t="shared" si="33"/>
        <v/>
      </c>
      <c r="N430" s="157"/>
      <c r="O430" s="157"/>
      <c r="P430" s="246" t="str">
        <f t="shared" si="32"/>
        <v/>
      </c>
      <c r="Q430" s="144"/>
      <c r="R430" s="144"/>
      <c r="S430" s="144"/>
      <c r="U430" s="249" t="str">
        <f t="shared" si="34"/>
        <v/>
      </c>
      <c r="V430" t="str">
        <f t="shared" si="35"/>
        <v/>
      </c>
    </row>
    <row r="431" spans="1:22">
      <c r="A431" s="110"/>
      <c r="B431" s="114"/>
      <c r="C431" s="188"/>
      <c r="D431" s="200"/>
      <c r="E431" s="255"/>
      <c r="F431" s="242"/>
      <c r="G431" s="243"/>
      <c r="H431" s="171"/>
      <c r="I431" s="244" t="str">
        <f t="shared" si="31"/>
        <v/>
      </c>
      <c r="L431" s="232" t="str">
        <f t="shared" si="33"/>
        <v/>
      </c>
      <c r="N431" s="157"/>
      <c r="O431" s="157"/>
      <c r="P431" s="246" t="str">
        <f t="shared" si="32"/>
        <v/>
      </c>
      <c r="Q431" s="144"/>
      <c r="R431" s="144"/>
      <c r="S431" s="144"/>
      <c r="U431" s="249" t="str">
        <f t="shared" si="34"/>
        <v/>
      </c>
      <c r="V431" t="str">
        <f t="shared" si="35"/>
        <v/>
      </c>
    </row>
    <row r="432" spans="1:22">
      <c r="A432" s="110"/>
      <c r="B432" s="114"/>
      <c r="C432" s="188"/>
      <c r="D432" s="200"/>
      <c r="E432" s="255"/>
      <c r="F432" s="242"/>
      <c r="G432" s="243"/>
      <c r="H432" s="171"/>
      <c r="I432" s="244" t="str">
        <f t="shared" si="31"/>
        <v/>
      </c>
      <c r="L432" s="232" t="str">
        <f t="shared" si="33"/>
        <v/>
      </c>
      <c r="N432" s="157"/>
      <c r="O432" s="157"/>
      <c r="P432" s="246" t="str">
        <f t="shared" si="32"/>
        <v/>
      </c>
      <c r="Q432" s="144"/>
      <c r="R432" s="144"/>
      <c r="S432" s="144"/>
      <c r="U432" s="249" t="str">
        <f t="shared" si="34"/>
        <v/>
      </c>
      <c r="V432" t="str">
        <f t="shared" si="35"/>
        <v/>
      </c>
    </row>
    <row r="433" spans="1:22">
      <c r="A433" s="110"/>
      <c r="B433" s="114"/>
      <c r="C433" s="188"/>
      <c r="D433" s="200"/>
      <c r="E433" s="255"/>
      <c r="F433" s="242"/>
      <c r="G433" s="243"/>
      <c r="H433" s="171"/>
      <c r="I433" s="244" t="str">
        <f t="shared" si="31"/>
        <v/>
      </c>
      <c r="L433" s="232" t="str">
        <f t="shared" si="33"/>
        <v/>
      </c>
      <c r="N433" s="157"/>
      <c r="O433" s="157"/>
      <c r="P433" s="246" t="str">
        <f t="shared" si="32"/>
        <v/>
      </c>
      <c r="Q433" s="144"/>
      <c r="R433" s="144"/>
      <c r="S433" s="144"/>
      <c r="U433" s="249" t="str">
        <f t="shared" si="34"/>
        <v/>
      </c>
      <c r="V433" t="str">
        <f t="shared" si="35"/>
        <v/>
      </c>
    </row>
    <row r="434" spans="1:22">
      <c r="A434" s="110"/>
      <c r="B434" s="114"/>
      <c r="C434" s="188"/>
      <c r="D434" s="200"/>
      <c r="E434" s="255"/>
      <c r="F434" s="242"/>
      <c r="G434" s="243"/>
      <c r="H434" s="171"/>
      <c r="I434" s="244" t="str">
        <f t="shared" si="31"/>
        <v/>
      </c>
      <c r="L434" s="232" t="str">
        <f t="shared" si="33"/>
        <v/>
      </c>
      <c r="N434" s="157"/>
      <c r="O434" s="157"/>
      <c r="P434" s="246" t="str">
        <f t="shared" si="32"/>
        <v/>
      </c>
      <c r="Q434" s="144"/>
      <c r="R434" s="144"/>
      <c r="S434" s="144"/>
      <c r="U434" s="249" t="str">
        <f t="shared" si="34"/>
        <v/>
      </c>
      <c r="V434" t="str">
        <f t="shared" si="35"/>
        <v/>
      </c>
    </row>
    <row r="435" spans="1:22">
      <c r="A435" s="110"/>
      <c r="B435" s="114"/>
      <c r="C435" s="188"/>
      <c r="D435" s="200"/>
      <c r="E435" s="255"/>
      <c r="F435" s="242"/>
      <c r="G435" s="243"/>
      <c r="H435" s="171"/>
      <c r="I435" s="244" t="str">
        <f t="shared" si="31"/>
        <v/>
      </c>
      <c r="L435" s="232" t="str">
        <f t="shared" si="33"/>
        <v/>
      </c>
      <c r="N435" s="157"/>
      <c r="O435" s="157"/>
      <c r="P435" s="246" t="str">
        <f t="shared" si="32"/>
        <v/>
      </c>
      <c r="Q435" s="144"/>
      <c r="R435" s="144"/>
      <c r="S435" s="144"/>
      <c r="U435" s="249" t="str">
        <f t="shared" si="34"/>
        <v/>
      </c>
      <c r="V435" t="str">
        <f t="shared" si="35"/>
        <v/>
      </c>
    </row>
    <row r="436" spans="1:22">
      <c r="A436" s="110"/>
      <c r="B436" s="114"/>
      <c r="C436" s="188"/>
      <c r="D436" s="200"/>
      <c r="E436" s="255"/>
      <c r="F436" s="242"/>
      <c r="G436" s="243"/>
      <c r="H436" s="171"/>
      <c r="I436" s="244" t="str">
        <f t="shared" si="31"/>
        <v/>
      </c>
      <c r="L436" s="232" t="str">
        <f t="shared" si="33"/>
        <v/>
      </c>
      <c r="N436" s="157"/>
      <c r="O436" s="157"/>
      <c r="P436" s="246" t="str">
        <f t="shared" si="32"/>
        <v/>
      </c>
      <c r="Q436" s="144"/>
      <c r="R436" s="144"/>
      <c r="S436" s="144"/>
      <c r="U436" s="249" t="str">
        <f t="shared" si="34"/>
        <v/>
      </c>
      <c r="V436" t="str">
        <f t="shared" si="35"/>
        <v/>
      </c>
    </row>
    <row r="437" spans="1:22">
      <c r="A437" s="110"/>
      <c r="B437" s="114"/>
      <c r="C437" s="188"/>
      <c r="D437" s="200"/>
      <c r="E437" s="255"/>
      <c r="F437" s="242"/>
      <c r="G437" s="243"/>
      <c r="H437" s="171"/>
      <c r="I437" s="244" t="str">
        <f t="shared" si="31"/>
        <v/>
      </c>
      <c r="L437" s="232" t="str">
        <f t="shared" si="33"/>
        <v/>
      </c>
      <c r="N437" s="157"/>
      <c r="O437" s="157"/>
      <c r="P437" s="246" t="str">
        <f t="shared" si="32"/>
        <v/>
      </c>
      <c r="Q437" s="144"/>
      <c r="R437" s="144"/>
      <c r="S437" s="144"/>
      <c r="U437" s="249" t="str">
        <f t="shared" si="34"/>
        <v/>
      </c>
      <c r="V437" t="str">
        <f t="shared" si="35"/>
        <v/>
      </c>
    </row>
    <row r="438" spans="1:22">
      <c r="A438" s="110"/>
      <c r="B438" s="114"/>
      <c r="C438" s="188"/>
      <c r="D438" s="200"/>
      <c r="E438" s="255"/>
      <c r="F438" s="242"/>
      <c r="G438" s="243"/>
      <c r="H438" s="171"/>
      <c r="I438" s="244" t="str">
        <f t="shared" si="31"/>
        <v/>
      </c>
      <c r="L438" s="232" t="str">
        <f t="shared" si="33"/>
        <v/>
      </c>
      <c r="N438" s="157"/>
      <c r="O438" s="157"/>
      <c r="P438" s="246" t="str">
        <f t="shared" si="32"/>
        <v/>
      </c>
      <c r="Q438" s="144"/>
      <c r="R438" s="144"/>
      <c r="S438" s="144"/>
      <c r="U438" s="249" t="str">
        <f t="shared" si="34"/>
        <v/>
      </c>
      <c r="V438" t="str">
        <f t="shared" si="35"/>
        <v/>
      </c>
    </row>
    <row r="439" spans="1:22">
      <c r="A439" s="110"/>
      <c r="B439" s="114"/>
      <c r="C439" s="188"/>
      <c r="D439" s="200"/>
      <c r="E439" s="255"/>
      <c r="F439" s="242"/>
      <c r="G439" s="243"/>
      <c r="H439" s="171"/>
      <c r="I439" s="244" t="str">
        <f t="shared" si="31"/>
        <v/>
      </c>
      <c r="L439" s="232" t="str">
        <f t="shared" si="33"/>
        <v/>
      </c>
      <c r="N439" s="157"/>
      <c r="O439" s="157"/>
      <c r="P439" s="246" t="str">
        <f t="shared" si="32"/>
        <v/>
      </c>
      <c r="Q439" s="144"/>
      <c r="R439" s="144"/>
      <c r="S439" s="144"/>
      <c r="U439" s="249" t="str">
        <f t="shared" si="34"/>
        <v/>
      </c>
      <c r="V439" t="str">
        <f t="shared" si="35"/>
        <v/>
      </c>
    </row>
    <row r="440" spans="1:22">
      <c r="A440" s="110"/>
      <c r="B440" s="114"/>
      <c r="C440" s="188"/>
      <c r="D440" s="200"/>
      <c r="E440" s="255"/>
      <c r="F440" s="242"/>
      <c r="G440" s="243"/>
      <c r="H440" s="171"/>
      <c r="I440" s="244" t="str">
        <f t="shared" si="31"/>
        <v/>
      </c>
      <c r="L440" s="232" t="str">
        <f t="shared" si="33"/>
        <v/>
      </c>
      <c r="N440" s="157"/>
      <c r="O440" s="157"/>
      <c r="P440" s="246" t="str">
        <f t="shared" si="32"/>
        <v/>
      </c>
      <c r="Q440" s="144"/>
      <c r="R440" s="144"/>
      <c r="S440" s="144"/>
      <c r="U440" s="249" t="str">
        <f t="shared" si="34"/>
        <v/>
      </c>
      <c r="V440" t="str">
        <f t="shared" si="35"/>
        <v/>
      </c>
    </row>
    <row r="441" spans="1:22">
      <c r="A441" s="110"/>
      <c r="B441" s="114"/>
      <c r="C441" s="188"/>
      <c r="D441" s="200"/>
      <c r="E441" s="255"/>
      <c r="F441" s="242"/>
      <c r="G441" s="243"/>
      <c r="H441" s="171"/>
      <c r="I441" s="244" t="str">
        <f t="shared" si="31"/>
        <v/>
      </c>
      <c r="L441" s="232" t="str">
        <f t="shared" si="33"/>
        <v/>
      </c>
      <c r="N441" s="157"/>
      <c r="O441" s="157"/>
      <c r="P441" s="246" t="str">
        <f t="shared" si="32"/>
        <v/>
      </c>
      <c r="Q441" s="144"/>
      <c r="R441" s="144"/>
      <c r="S441" s="144"/>
      <c r="U441" s="249" t="str">
        <f t="shared" si="34"/>
        <v/>
      </c>
      <c r="V441" t="str">
        <f t="shared" si="35"/>
        <v/>
      </c>
    </row>
    <row r="442" spans="1:22">
      <c r="A442" s="110"/>
      <c r="B442" s="114"/>
      <c r="C442" s="188"/>
      <c r="D442" s="200"/>
      <c r="E442" s="255"/>
      <c r="F442" s="242"/>
      <c r="G442" s="243"/>
      <c r="H442" s="171"/>
      <c r="I442" s="244" t="str">
        <f t="shared" si="31"/>
        <v/>
      </c>
      <c r="L442" s="232" t="str">
        <f t="shared" si="33"/>
        <v/>
      </c>
      <c r="N442" s="157"/>
      <c r="O442" s="157"/>
      <c r="P442" s="246" t="str">
        <f t="shared" si="32"/>
        <v/>
      </c>
      <c r="Q442" s="144"/>
      <c r="R442" s="144"/>
      <c r="S442" s="144"/>
      <c r="U442" s="249" t="str">
        <f t="shared" si="34"/>
        <v/>
      </c>
      <c r="V442" t="str">
        <f t="shared" si="35"/>
        <v/>
      </c>
    </row>
    <row r="443" spans="1:22">
      <c r="A443" s="110"/>
      <c r="B443" s="114"/>
      <c r="C443" s="188"/>
      <c r="D443" s="200"/>
      <c r="E443" s="255"/>
      <c r="F443" s="242"/>
      <c r="G443" s="243"/>
      <c r="H443" s="171"/>
      <c r="I443" s="244" t="str">
        <f t="shared" si="31"/>
        <v/>
      </c>
      <c r="L443" s="232" t="str">
        <f t="shared" si="33"/>
        <v/>
      </c>
      <c r="N443" s="157"/>
      <c r="O443" s="157"/>
      <c r="P443" s="246" t="str">
        <f t="shared" si="32"/>
        <v/>
      </c>
      <c r="Q443" s="144"/>
      <c r="R443" s="144"/>
      <c r="S443" s="144"/>
      <c r="U443" s="249" t="str">
        <f t="shared" si="34"/>
        <v/>
      </c>
      <c r="V443" t="str">
        <f t="shared" si="35"/>
        <v/>
      </c>
    </row>
    <row r="444" spans="1:22">
      <c r="A444" s="110"/>
      <c r="B444" s="114"/>
      <c r="C444" s="188"/>
      <c r="D444" s="200"/>
      <c r="E444" s="255"/>
      <c r="F444" s="242"/>
      <c r="G444" s="243"/>
      <c r="H444" s="171"/>
      <c r="I444" s="244" t="str">
        <f t="shared" si="31"/>
        <v/>
      </c>
      <c r="L444" s="232" t="str">
        <f t="shared" si="33"/>
        <v/>
      </c>
      <c r="N444" s="157"/>
      <c r="O444" s="157"/>
      <c r="P444" s="246" t="str">
        <f t="shared" si="32"/>
        <v/>
      </c>
      <c r="Q444" s="144"/>
      <c r="R444" s="144"/>
      <c r="S444" s="144"/>
      <c r="U444" s="249" t="str">
        <f t="shared" si="34"/>
        <v/>
      </c>
      <c r="V444" t="str">
        <f t="shared" si="35"/>
        <v/>
      </c>
    </row>
    <row r="445" spans="1:22">
      <c r="A445" s="110"/>
      <c r="B445" s="114"/>
      <c r="C445" s="188"/>
      <c r="D445" s="200"/>
      <c r="E445" s="255"/>
      <c r="F445" s="242"/>
      <c r="G445" s="243"/>
      <c r="H445" s="171"/>
      <c r="I445" s="244" t="str">
        <f t="shared" si="31"/>
        <v/>
      </c>
      <c r="L445" s="232" t="str">
        <f t="shared" si="33"/>
        <v/>
      </c>
      <c r="N445" s="157"/>
      <c r="O445" s="157"/>
      <c r="P445" s="246" t="str">
        <f t="shared" si="32"/>
        <v/>
      </c>
      <c r="Q445" s="144"/>
      <c r="R445" s="144"/>
      <c r="S445" s="144"/>
      <c r="U445" s="249" t="str">
        <f t="shared" si="34"/>
        <v/>
      </c>
      <c r="V445" t="str">
        <f t="shared" si="35"/>
        <v/>
      </c>
    </row>
    <row r="446" spans="1:22">
      <c r="A446" s="110"/>
      <c r="B446" s="114"/>
      <c r="C446" s="188"/>
      <c r="D446" s="200"/>
      <c r="E446" s="255"/>
      <c r="F446" s="242"/>
      <c r="G446" s="243"/>
      <c r="H446" s="171"/>
      <c r="I446" s="244" t="str">
        <f t="shared" si="31"/>
        <v/>
      </c>
      <c r="L446" s="232" t="str">
        <f t="shared" si="33"/>
        <v/>
      </c>
      <c r="N446" s="157"/>
      <c r="O446" s="157"/>
      <c r="P446" s="246" t="str">
        <f t="shared" si="32"/>
        <v/>
      </c>
      <c r="Q446" s="144"/>
      <c r="R446" s="144"/>
      <c r="S446" s="144"/>
      <c r="U446" s="249" t="str">
        <f t="shared" si="34"/>
        <v/>
      </c>
      <c r="V446" t="str">
        <f t="shared" si="35"/>
        <v/>
      </c>
    </row>
    <row r="447" spans="1:22">
      <c r="A447" s="110"/>
      <c r="B447" s="114"/>
      <c r="C447" s="188"/>
      <c r="D447" s="200"/>
      <c r="E447" s="255"/>
      <c r="F447" s="242"/>
      <c r="G447" s="243"/>
      <c r="H447" s="171"/>
      <c r="I447" s="244" t="str">
        <f t="shared" si="31"/>
        <v/>
      </c>
      <c r="L447" s="232" t="str">
        <f t="shared" si="33"/>
        <v/>
      </c>
      <c r="N447" s="157"/>
      <c r="O447" s="157"/>
      <c r="P447" s="246" t="str">
        <f t="shared" si="32"/>
        <v/>
      </c>
      <c r="Q447" s="144"/>
      <c r="R447" s="144"/>
      <c r="S447" s="144"/>
      <c r="U447" s="249" t="str">
        <f t="shared" si="34"/>
        <v/>
      </c>
      <c r="V447" t="str">
        <f t="shared" si="35"/>
        <v/>
      </c>
    </row>
    <row r="448" spans="1:22">
      <c r="A448" s="110"/>
      <c r="B448" s="114"/>
      <c r="C448" s="188"/>
      <c r="D448" s="200"/>
      <c r="E448" s="255"/>
      <c r="F448" s="242"/>
      <c r="G448" s="243"/>
      <c r="H448" s="171"/>
      <c r="I448" s="244" t="str">
        <f t="shared" si="31"/>
        <v/>
      </c>
      <c r="L448" s="232" t="str">
        <f t="shared" si="33"/>
        <v/>
      </c>
      <c r="N448" s="157"/>
      <c r="O448" s="157"/>
      <c r="P448" s="246" t="str">
        <f t="shared" si="32"/>
        <v/>
      </c>
      <c r="Q448" s="144"/>
      <c r="R448" s="144"/>
      <c r="S448" s="144"/>
      <c r="U448" s="249" t="str">
        <f t="shared" si="34"/>
        <v/>
      </c>
      <c r="V448" t="str">
        <f t="shared" si="35"/>
        <v/>
      </c>
    </row>
    <row r="449" spans="1:22">
      <c r="A449" s="110"/>
      <c r="B449" s="114"/>
      <c r="C449" s="188"/>
      <c r="D449" s="200"/>
      <c r="E449" s="255"/>
      <c r="F449" s="242"/>
      <c r="G449" s="243"/>
      <c r="H449" s="171"/>
      <c r="I449" s="244" t="str">
        <f t="shared" si="31"/>
        <v/>
      </c>
      <c r="L449" s="232" t="str">
        <f t="shared" si="33"/>
        <v/>
      </c>
      <c r="N449" s="157"/>
      <c r="O449" s="157"/>
      <c r="P449" s="246" t="str">
        <f t="shared" si="32"/>
        <v/>
      </c>
      <c r="Q449" s="144"/>
      <c r="R449" s="144"/>
      <c r="S449" s="144"/>
      <c r="U449" s="249" t="str">
        <f t="shared" si="34"/>
        <v/>
      </c>
      <c r="V449" t="str">
        <f t="shared" si="35"/>
        <v/>
      </c>
    </row>
    <row r="450" spans="1:22">
      <c r="A450" s="110"/>
      <c r="B450" s="114"/>
      <c r="C450" s="188"/>
      <c r="D450" s="200"/>
      <c r="E450" s="255"/>
      <c r="F450" s="242"/>
      <c r="G450" s="243"/>
      <c r="H450" s="171"/>
      <c r="I450" s="244" t="str">
        <f t="shared" ref="I450:I513" si="36">IF(C450="","",(2/S450)*(POWER((S450/6)*(E450-S450/6)+1,3)-1))</f>
        <v/>
      </c>
      <c r="L450" s="232" t="str">
        <f t="shared" si="33"/>
        <v/>
      </c>
      <c r="N450" s="157"/>
      <c r="O450" s="157"/>
      <c r="P450" s="246" t="str">
        <f t="shared" ref="P450:P513" si="37">IF(C450="","",POWER(C450-Q450,3)/R450)</f>
        <v/>
      </c>
      <c r="Q450" s="144"/>
      <c r="R450" s="144"/>
      <c r="S450" s="144"/>
      <c r="U450" s="249" t="str">
        <f t="shared" si="34"/>
        <v/>
      </c>
      <c r="V450" t="str">
        <f t="shared" si="35"/>
        <v/>
      </c>
    </row>
    <row r="451" spans="1:22">
      <c r="A451" s="110"/>
      <c r="B451" s="114"/>
      <c r="C451" s="188"/>
      <c r="D451" s="200"/>
      <c r="E451" s="255"/>
      <c r="F451" s="242"/>
      <c r="G451" s="243"/>
      <c r="H451" s="171"/>
      <c r="I451" s="244" t="str">
        <f t="shared" si="36"/>
        <v/>
      </c>
      <c r="L451" s="232" t="str">
        <f t="shared" ref="L451:L514" si="38">IF(C451="","",GAMMADIST(C451,AB$19,1/AB$18,TRUE))</f>
        <v/>
      </c>
      <c r="N451" s="157"/>
      <c r="O451" s="157"/>
      <c r="P451" s="246" t="str">
        <f t="shared" si="37"/>
        <v/>
      </c>
      <c r="Q451" s="144"/>
      <c r="R451" s="144"/>
      <c r="S451" s="144"/>
      <c r="U451" s="249" t="str">
        <f t="shared" ref="U451:U514" si="39">IF(C451="","", POWER(AB$6,AB$7) * POWER((C451-AB$8),AB$7-1) * EXP(-AB$6*(C451-AB$8) )/ _xlfn.GAMMA(AB$7))</f>
        <v/>
      </c>
      <c r="V451" t="str">
        <f t="shared" ref="V451:V514" si="40">IF(C451="","",LN(C451))</f>
        <v/>
      </c>
    </row>
    <row r="452" spans="1:22">
      <c r="A452" s="110"/>
      <c r="B452" s="114"/>
      <c r="C452" s="188"/>
      <c r="D452" s="200"/>
      <c r="E452" s="255"/>
      <c r="F452" s="242"/>
      <c r="G452" s="243"/>
      <c r="H452" s="171"/>
      <c r="I452" s="244" t="str">
        <f t="shared" si="36"/>
        <v/>
      </c>
      <c r="L452" s="232" t="str">
        <f t="shared" si="38"/>
        <v/>
      </c>
      <c r="N452" s="157"/>
      <c r="O452" s="157"/>
      <c r="P452" s="246" t="str">
        <f t="shared" si="37"/>
        <v/>
      </c>
      <c r="Q452" s="144"/>
      <c r="R452" s="144"/>
      <c r="S452" s="144"/>
      <c r="U452" s="249" t="str">
        <f t="shared" si="39"/>
        <v/>
      </c>
      <c r="V452" t="str">
        <f t="shared" si="40"/>
        <v/>
      </c>
    </row>
    <row r="453" spans="1:22">
      <c r="A453" s="110"/>
      <c r="B453" s="114"/>
      <c r="C453" s="188"/>
      <c r="D453" s="200"/>
      <c r="E453" s="255"/>
      <c r="F453" s="242"/>
      <c r="G453" s="243"/>
      <c r="H453" s="171"/>
      <c r="I453" s="244" t="str">
        <f t="shared" si="36"/>
        <v/>
      </c>
      <c r="L453" s="232" t="str">
        <f t="shared" si="38"/>
        <v/>
      </c>
      <c r="N453" s="157"/>
      <c r="O453" s="157"/>
      <c r="P453" s="246" t="str">
        <f t="shared" si="37"/>
        <v/>
      </c>
      <c r="Q453" s="144"/>
      <c r="R453" s="144"/>
      <c r="S453" s="144"/>
      <c r="U453" s="249" t="str">
        <f t="shared" si="39"/>
        <v/>
      </c>
      <c r="V453" t="str">
        <f t="shared" si="40"/>
        <v/>
      </c>
    </row>
    <row r="454" spans="1:22">
      <c r="A454" s="110"/>
      <c r="B454" s="114"/>
      <c r="C454" s="188"/>
      <c r="D454" s="200"/>
      <c r="E454" s="255"/>
      <c r="F454" s="242"/>
      <c r="G454" s="243"/>
      <c r="H454" s="171"/>
      <c r="I454" s="244" t="str">
        <f t="shared" si="36"/>
        <v/>
      </c>
      <c r="L454" s="232" t="str">
        <f t="shared" si="38"/>
        <v/>
      </c>
      <c r="N454" s="157"/>
      <c r="O454" s="157"/>
      <c r="P454" s="246" t="str">
        <f t="shared" si="37"/>
        <v/>
      </c>
      <c r="Q454" s="144"/>
      <c r="R454" s="144"/>
      <c r="S454" s="144"/>
      <c r="U454" s="249" t="str">
        <f t="shared" si="39"/>
        <v/>
      </c>
      <c r="V454" t="str">
        <f t="shared" si="40"/>
        <v/>
      </c>
    </row>
    <row r="455" spans="1:22">
      <c r="A455" s="110"/>
      <c r="B455" s="114"/>
      <c r="C455" s="188"/>
      <c r="D455" s="200"/>
      <c r="E455" s="255"/>
      <c r="F455" s="242"/>
      <c r="G455" s="243"/>
      <c r="H455" s="171"/>
      <c r="I455" s="244" t="str">
        <f t="shared" si="36"/>
        <v/>
      </c>
      <c r="L455" s="232" t="str">
        <f t="shared" si="38"/>
        <v/>
      </c>
      <c r="N455" s="157"/>
      <c r="O455" s="157"/>
      <c r="P455" s="246" t="str">
        <f t="shared" si="37"/>
        <v/>
      </c>
      <c r="Q455" s="144"/>
      <c r="R455" s="144"/>
      <c r="S455" s="144"/>
      <c r="U455" s="249" t="str">
        <f t="shared" si="39"/>
        <v/>
      </c>
      <c r="V455" t="str">
        <f t="shared" si="40"/>
        <v/>
      </c>
    </row>
    <row r="456" spans="1:22">
      <c r="A456" s="110"/>
      <c r="B456" s="114"/>
      <c r="C456" s="188"/>
      <c r="D456" s="200"/>
      <c r="E456" s="255"/>
      <c r="F456" s="242"/>
      <c r="G456" s="243"/>
      <c r="H456" s="171"/>
      <c r="I456" s="244" t="str">
        <f t="shared" si="36"/>
        <v/>
      </c>
      <c r="L456" s="232" t="str">
        <f t="shared" si="38"/>
        <v/>
      </c>
      <c r="N456" s="157"/>
      <c r="O456" s="157"/>
      <c r="P456" s="246" t="str">
        <f t="shared" si="37"/>
        <v/>
      </c>
      <c r="Q456" s="144"/>
      <c r="R456" s="144"/>
      <c r="S456" s="144"/>
      <c r="U456" s="249" t="str">
        <f t="shared" si="39"/>
        <v/>
      </c>
      <c r="V456" t="str">
        <f t="shared" si="40"/>
        <v/>
      </c>
    </row>
    <row r="457" spans="1:22">
      <c r="A457" s="110"/>
      <c r="B457" s="114"/>
      <c r="C457" s="188"/>
      <c r="D457" s="200"/>
      <c r="E457" s="255"/>
      <c r="F457" s="242"/>
      <c r="G457" s="243"/>
      <c r="H457" s="171"/>
      <c r="I457" s="244" t="str">
        <f t="shared" si="36"/>
        <v/>
      </c>
      <c r="L457" s="232" t="str">
        <f t="shared" si="38"/>
        <v/>
      </c>
      <c r="N457" s="157"/>
      <c r="O457" s="157"/>
      <c r="P457" s="246" t="str">
        <f t="shared" si="37"/>
        <v/>
      </c>
      <c r="Q457" s="144"/>
      <c r="R457" s="144"/>
      <c r="S457" s="144"/>
      <c r="U457" s="249" t="str">
        <f t="shared" si="39"/>
        <v/>
      </c>
      <c r="V457" t="str">
        <f t="shared" si="40"/>
        <v/>
      </c>
    </row>
    <row r="458" spans="1:22">
      <c r="A458" s="110"/>
      <c r="B458" s="114"/>
      <c r="C458" s="188"/>
      <c r="D458" s="200"/>
      <c r="E458" s="255"/>
      <c r="F458" s="242"/>
      <c r="G458" s="243"/>
      <c r="H458" s="171"/>
      <c r="I458" s="244" t="str">
        <f t="shared" si="36"/>
        <v/>
      </c>
      <c r="L458" s="232" t="str">
        <f t="shared" si="38"/>
        <v/>
      </c>
      <c r="N458" s="157"/>
      <c r="O458" s="157"/>
      <c r="P458" s="246" t="str">
        <f t="shared" si="37"/>
        <v/>
      </c>
      <c r="Q458" s="144"/>
      <c r="R458" s="144"/>
      <c r="S458" s="144"/>
      <c r="U458" s="249" t="str">
        <f t="shared" si="39"/>
        <v/>
      </c>
      <c r="V458" t="str">
        <f t="shared" si="40"/>
        <v/>
      </c>
    </row>
    <row r="459" spans="1:22">
      <c r="A459" s="110"/>
      <c r="B459" s="114"/>
      <c r="C459" s="188"/>
      <c r="D459" s="200"/>
      <c r="E459" s="255"/>
      <c r="F459" s="242"/>
      <c r="G459" s="243"/>
      <c r="H459" s="171"/>
      <c r="I459" s="244" t="str">
        <f t="shared" si="36"/>
        <v/>
      </c>
      <c r="L459" s="232" t="str">
        <f t="shared" si="38"/>
        <v/>
      </c>
      <c r="N459" s="157"/>
      <c r="O459" s="157"/>
      <c r="P459" s="246" t="str">
        <f t="shared" si="37"/>
        <v/>
      </c>
      <c r="Q459" s="144"/>
      <c r="R459" s="144"/>
      <c r="S459" s="144"/>
      <c r="U459" s="249" t="str">
        <f t="shared" si="39"/>
        <v/>
      </c>
      <c r="V459" t="str">
        <f t="shared" si="40"/>
        <v/>
      </c>
    </row>
    <row r="460" spans="1:22">
      <c r="A460" s="110"/>
      <c r="B460" s="114"/>
      <c r="C460" s="188"/>
      <c r="D460" s="200"/>
      <c r="E460" s="255"/>
      <c r="F460" s="242"/>
      <c r="G460" s="243"/>
      <c r="H460" s="171"/>
      <c r="I460" s="244" t="str">
        <f t="shared" si="36"/>
        <v/>
      </c>
      <c r="L460" s="232" t="str">
        <f t="shared" si="38"/>
        <v/>
      </c>
      <c r="N460" s="157"/>
      <c r="O460" s="157"/>
      <c r="P460" s="246" t="str">
        <f t="shared" si="37"/>
        <v/>
      </c>
      <c r="Q460" s="144"/>
      <c r="R460" s="144"/>
      <c r="S460" s="144"/>
      <c r="U460" s="249" t="str">
        <f t="shared" si="39"/>
        <v/>
      </c>
      <c r="V460" t="str">
        <f t="shared" si="40"/>
        <v/>
      </c>
    </row>
    <row r="461" spans="1:22">
      <c r="A461" s="110"/>
      <c r="B461" s="114"/>
      <c r="C461" s="188"/>
      <c r="D461" s="200"/>
      <c r="E461" s="255"/>
      <c r="F461" s="242"/>
      <c r="G461" s="243"/>
      <c r="H461" s="171"/>
      <c r="I461" s="244" t="str">
        <f t="shared" si="36"/>
        <v/>
      </c>
      <c r="L461" s="232" t="str">
        <f t="shared" si="38"/>
        <v/>
      </c>
      <c r="N461" s="157"/>
      <c r="O461" s="157"/>
      <c r="P461" s="246" t="str">
        <f t="shared" si="37"/>
        <v/>
      </c>
      <c r="Q461" s="144"/>
      <c r="R461" s="144"/>
      <c r="S461" s="144"/>
      <c r="U461" s="249" t="str">
        <f t="shared" si="39"/>
        <v/>
      </c>
      <c r="V461" t="str">
        <f t="shared" si="40"/>
        <v/>
      </c>
    </row>
    <row r="462" spans="1:22">
      <c r="A462" s="110"/>
      <c r="B462" s="114"/>
      <c r="C462" s="188"/>
      <c r="D462" s="200"/>
      <c r="E462" s="255"/>
      <c r="F462" s="242"/>
      <c r="G462" s="243"/>
      <c r="H462" s="171"/>
      <c r="I462" s="244" t="str">
        <f t="shared" si="36"/>
        <v/>
      </c>
      <c r="L462" s="232" t="str">
        <f t="shared" si="38"/>
        <v/>
      </c>
      <c r="N462" s="157"/>
      <c r="O462" s="157"/>
      <c r="P462" s="246" t="str">
        <f t="shared" si="37"/>
        <v/>
      </c>
      <c r="Q462" s="144"/>
      <c r="R462" s="144"/>
      <c r="S462" s="144"/>
      <c r="U462" s="249" t="str">
        <f t="shared" si="39"/>
        <v/>
      </c>
      <c r="V462" t="str">
        <f t="shared" si="40"/>
        <v/>
      </c>
    </row>
    <row r="463" spans="1:22">
      <c r="A463" s="110"/>
      <c r="B463" s="114"/>
      <c r="C463" s="188"/>
      <c r="D463" s="200"/>
      <c r="E463" s="255"/>
      <c r="F463" s="242"/>
      <c r="G463" s="243"/>
      <c r="H463" s="171"/>
      <c r="I463" s="244" t="str">
        <f t="shared" si="36"/>
        <v/>
      </c>
      <c r="L463" s="232" t="str">
        <f t="shared" si="38"/>
        <v/>
      </c>
      <c r="N463" s="157"/>
      <c r="O463" s="157"/>
      <c r="P463" s="246" t="str">
        <f t="shared" si="37"/>
        <v/>
      </c>
      <c r="Q463" s="144"/>
      <c r="R463" s="144"/>
      <c r="S463" s="144"/>
      <c r="U463" s="249" t="str">
        <f t="shared" si="39"/>
        <v/>
      </c>
      <c r="V463" t="str">
        <f t="shared" si="40"/>
        <v/>
      </c>
    </row>
    <row r="464" spans="1:22">
      <c r="A464" s="110"/>
      <c r="B464" s="114"/>
      <c r="C464" s="188"/>
      <c r="D464" s="200"/>
      <c r="E464" s="255"/>
      <c r="F464" s="242"/>
      <c r="G464" s="243"/>
      <c r="H464" s="171"/>
      <c r="I464" s="244" t="str">
        <f t="shared" si="36"/>
        <v/>
      </c>
      <c r="L464" s="232" t="str">
        <f t="shared" si="38"/>
        <v/>
      </c>
      <c r="N464" s="157"/>
      <c r="O464" s="157"/>
      <c r="P464" s="246" t="str">
        <f t="shared" si="37"/>
        <v/>
      </c>
      <c r="Q464" s="144"/>
      <c r="R464" s="144"/>
      <c r="S464" s="144"/>
      <c r="U464" s="249" t="str">
        <f t="shared" si="39"/>
        <v/>
      </c>
      <c r="V464" t="str">
        <f t="shared" si="40"/>
        <v/>
      </c>
    </row>
    <row r="465" spans="1:22">
      <c r="A465" s="110"/>
      <c r="B465" s="114"/>
      <c r="C465" s="188"/>
      <c r="D465" s="200"/>
      <c r="E465" s="255"/>
      <c r="F465" s="242"/>
      <c r="G465" s="243"/>
      <c r="H465" s="171"/>
      <c r="I465" s="244" t="str">
        <f t="shared" si="36"/>
        <v/>
      </c>
      <c r="L465" s="232" t="str">
        <f t="shared" si="38"/>
        <v/>
      </c>
      <c r="N465" s="157"/>
      <c r="O465" s="157"/>
      <c r="P465" s="246" t="str">
        <f t="shared" si="37"/>
        <v/>
      </c>
      <c r="Q465" s="144"/>
      <c r="R465" s="144"/>
      <c r="S465" s="144"/>
      <c r="U465" s="249" t="str">
        <f t="shared" si="39"/>
        <v/>
      </c>
      <c r="V465" t="str">
        <f t="shared" si="40"/>
        <v/>
      </c>
    </row>
    <row r="466" spans="1:22">
      <c r="A466" s="110"/>
      <c r="B466" s="114"/>
      <c r="C466" s="188"/>
      <c r="D466" s="200"/>
      <c r="E466" s="255"/>
      <c r="F466" s="242"/>
      <c r="G466" s="243"/>
      <c r="H466" s="171"/>
      <c r="I466" s="244" t="str">
        <f t="shared" si="36"/>
        <v/>
      </c>
      <c r="L466" s="232" t="str">
        <f t="shared" si="38"/>
        <v/>
      </c>
      <c r="N466" s="157"/>
      <c r="O466" s="157"/>
      <c r="P466" s="246" t="str">
        <f t="shared" si="37"/>
        <v/>
      </c>
      <c r="Q466" s="144"/>
      <c r="R466" s="144"/>
      <c r="S466" s="144"/>
      <c r="U466" s="249" t="str">
        <f t="shared" si="39"/>
        <v/>
      </c>
      <c r="V466" t="str">
        <f t="shared" si="40"/>
        <v/>
      </c>
    </row>
    <row r="467" spans="1:22">
      <c r="A467" s="110"/>
      <c r="B467" s="114"/>
      <c r="C467" s="188"/>
      <c r="D467" s="200"/>
      <c r="E467" s="255"/>
      <c r="F467" s="242"/>
      <c r="G467" s="243"/>
      <c r="H467" s="171"/>
      <c r="I467" s="244" t="str">
        <f t="shared" si="36"/>
        <v/>
      </c>
      <c r="L467" s="232" t="str">
        <f t="shared" si="38"/>
        <v/>
      </c>
      <c r="N467" s="157"/>
      <c r="O467" s="157"/>
      <c r="P467" s="246" t="str">
        <f t="shared" si="37"/>
        <v/>
      </c>
      <c r="Q467" s="144"/>
      <c r="R467" s="144"/>
      <c r="S467" s="144"/>
      <c r="U467" s="249" t="str">
        <f t="shared" si="39"/>
        <v/>
      </c>
      <c r="V467" t="str">
        <f t="shared" si="40"/>
        <v/>
      </c>
    </row>
    <row r="468" spans="1:22">
      <c r="A468" s="110"/>
      <c r="B468" s="114"/>
      <c r="C468" s="188"/>
      <c r="D468" s="200"/>
      <c r="E468" s="255"/>
      <c r="F468" s="242"/>
      <c r="G468" s="243"/>
      <c r="H468" s="171"/>
      <c r="I468" s="244" t="str">
        <f t="shared" si="36"/>
        <v/>
      </c>
      <c r="L468" s="232" t="str">
        <f t="shared" si="38"/>
        <v/>
      </c>
      <c r="N468" s="157"/>
      <c r="O468" s="157"/>
      <c r="P468" s="246" t="str">
        <f t="shared" si="37"/>
        <v/>
      </c>
      <c r="Q468" s="144"/>
      <c r="R468" s="144"/>
      <c r="S468" s="144"/>
      <c r="U468" s="249" t="str">
        <f t="shared" si="39"/>
        <v/>
      </c>
      <c r="V468" t="str">
        <f t="shared" si="40"/>
        <v/>
      </c>
    </row>
    <row r="469" spans="1:22">
      <c r="A469" s="110"/>
      <c r="B469" s="114"/>
      <c r="C469" s="188"/>
      <c r="D469" s="200"/>
      <c r="E469" s="255"/>
      <c r="F469" s="242"/>
      <c r="G469" s="243"/>
      <c r="H469" s="171"/>
      <c r="I469" s="244" t="str">
        <f t="shared" si="36"/>
        <v/>
      </c>
      <c r="L469" s="232" t="str">
        <f t="shared" si="38"/>
        <v/>
      </c>
      <c r="N469" s="157"/>
      <c r="O469" s="157"/>
      <c r="P469" s="246" t="str">
        <f t="shared" si="37"/>
        <v/>
      </c>
      <c r="Q469" s="144"/>
      <c r="R469" s="144"/>
      <c r="S469" s="144"/>
      <c r="U469" s="249" t="str">
        <f t="shared" si="39"/>
        <v/>
      </c>
      <c r="V469" t="str">
        <f t="shared" si="40"/>
        <v/>
      </c>
    </row>
    <row r="470" spans="1:22">
      <c r="A470" s="110"/>
      <c r="B470" s="114"/>
      <c r="C470" s="188"/>
      <c r="D470" s="200"/>
      <c r="E470" s="255"/>
      <c r="F470" s="242"/>
      <c r="G470" s="243"/>
      <c r="H470" s="171"/>
      <c r="I470" s="244" t="str">
        <f t="shared" si="36"/>
        <v/>
      </c>
      <c r="L470" s="232" t="str">
        <f t="shared" si="38"/>
        <v/>
      </c>
      <c r="N470" s="157"/>
      <c r="O470" s="157"/>
      <c r="P470" s="246" t="str">
        <f t="shared" si="37"/>
        <v/>
      </c>
      <c r="Q470" s="144"/>
      <c r="R470" s="144"/>
      <c r="S470" s="144"/>
      <c r="U470" s="249" t="str">
        <f t="shared" si="39"/>
        <v/>
      </c>
      <c r="V470" t="str">
        <f t="shared" si="40"/>
        <v/>
      </c>
    </row>
    <row r="471" spans="1:22">
      <c r="A471" s="110"/>
      <c r="B471" s="114"/>
      <c r="C471" s="188"/>
      <c r="D471" s="200"/>
      <c r="E471" s="255"/>
      <c r="F471" s="242"/>
      <c r="G471" s="243"/>
      <c r="H471" s="171"/>
      <c r="I471" s="244" t="str">
        <f t="shared" si="36"/>
        <v/>
      </c>
      <c r="L471" s="232" t="str">
        <f t="shared" si="38"/>
        <v/>
      </c>
      <c r="N471" s="157"/>
      <c r="O471" s="157"/>
      <c r="P471" s="246" t="str">
        <f t="shared" si="37"/>
        <v/>
      </c>
      <c r="Q471" s="144"/>
      <c r="R471" s="144"/>
      <c r="S471" s="144"/>
      <c r="U471" s="249" t="str">
        <f t="shared" si="39"/>
        <v/>
      </c>
      <c r="V471" t="str">
        <f t="shared" si="40"/>
        <v/>
      </c>
    </row>
    <row r="472" spans="1:22">
      <c r="A472" s="110"/>
      <c r="B472" s="114"/>
      <c r="C472" s="188"/>
      <c r="D472" s="200"/>
      <c r="E472" s="255"/>
      <c r="F472" s="242"/>
      <c r="G472" s="243"/>
      <c r="H472" s="171"/>
      <c r="I472" s="244" t="str">
        <f t="shared" si="36"/>
        <v/>
      </c>
      <c r="L472" s="232" t="str">
        <f t="shared" si="38"/>
        <v/>
      </c>
      <c r="N472" s="157"/>
      <c r="O472" s="157"/>
      <c r="P472" s="246" t="str">
        <f t="shared" si="37"/>
        <v/>
      </c>
      <c r="Q472" s="144"/>
      <c r="R472" s="144"/>
      <c r="S472" s="144"/>
      <c r="U472" s="249" t="str">
        <f t="shared" si="39"/>
        <v/>
      </c>
      <c r="V472" t="str">
        <f t="shared" si="40"/>
        <v/>
      </c>
    </row>
    <row r="473" spans="1:22">
      <c r="A473" s="110"/>
      <c r="B473" s="114"/>
      <c r="C473" s="188"/>
      <c r="D473" s="200"/>
      <c r="E473" s="255"/>
      <c r="F473" s="242"/>
      <c r="G473" s="243"/>
      <c r="H473" s="171"/>
      <c r="I473" s="244" t="str">
        <f t="shared" si="36"/>
        <v/>
      </c>
      <c r="L473" s="232" t="str">
        <f t="shared" si="38"/>
        <v/>
      </c>
      <c r="N473" s="157"/>
      <c r="O473" s="157"/>
      <c r="P473" s="246" t="str">
        <f t="shared" si="37"/>
        <v/>
      </c>
      <c r="Q473" s="144"/>
      <c r="R473" s="144"/>
      <c r="S473" s="144"/>
      <c r="U473" s="249" t="str">
        <f t="shared" si="39"/>
        <v/>
      </c>
      <c r="V473" t="str">
        <f t="shared" si="40"/>
        <v/>
      </c>
    </row>
    <row r="474" spans="1:22">
      <c r="A474" s="110"/>
      <c r="B474" s="114"/>
      <c r="C474" s="188"/>
      <c r="D474" s="200"/>
      <c r="E474" s="255"/>
      <c r="F474" s="242"/>
      <c r="G474" s="243"/>
      <c r="H474" s="171"/>
      <c r="I474" s="244" t="str">
        <f t="shared" si="36"/>
        <v/>
      </c>
      <c r="L474" s="232" t="str">
        <f t="shared" si="38"/>
        <v/>
      </c>
      <c r="N474" s="157"/>
      <c r="O474" s="157"/>
      <c r="P474" s="246" t="str">
        <f t="shared" si="37"/>
        <v/>
      </c>
      <c r="Q474" s="144"/>
      <c r="R474" s="144"/>
      <c r="S474" s="144"/>
      <c r="U474" s="249" t="str">
        <f t="shared" si="39"/>
        <v/>
      </c>
      <c r="V474" t="str">
        <f t="shared" si="40"/>
        <v/>
      </c>
    </row>
    <row r="475" spans="1:22">
      <c r="A475" s="110"/>
      <c r="B475" s="114"/>
      <c r="C475" s="188"/>
      <c r="D475" s="200"/>
      <c r="E475" s="255"/>
      <c r="F475" s="242"/>
      <c r="G475" s="243"/>
      <c r="H475" s="171"/>
      <c r="I475" s="244" t="str">
        <f t="shared" si="36"/>
        <v/>
      </c>
      <c r="L475" s="232" t="str">
        <f t="shared" si="38"/>
        <v/>
      </c>
      <c r="N475" s="157"/>
      <c r="O475" s="157"/>
      <c r="P475" s="246" t="str">
        <f t="shared" si="37"/>
        <v/>
      </c>
      <c r="Q475" s="144"/>
      <c r="R475" s="144"/>
      <c r="S475" s="144"/>
      <c r="U475" s="249" t="str">
        <f t="shared" si="39"/>
        <v/>
      </c>
      <c r="V475" t="str">
        <f t="shared" si="40"/>
        <v/>
      </c>
    </row>
    <row r="476" spans="1:22">
      <c r="A476" s="110"/>
      <c r="B476" s="114"/>
      <c r="C476" s="188"/>
      <c r="D476" s="200"/>
      <c r="E476" s="255"/>
      <c r="F476" s="242"/>
      <c r="G476" s="243"/>
      <c r="H476" s="171"/>
      <c r="I476" s="244" t="str">
        <f t="shared" si="36"/>
        <v/>
      </c>
      <c r="L476" s="232" t="str">
        <f t="shared" si="38"/>
        <v/>
      </c>
      <c r="N476" s="157"/>
      <c r="O476" s="157"/>
      <c r="P476" s="246" t="str">
        <f t="shared" si="37"/>
        <v/>
      </c>
      <c r="Q476" s="144"/>
      <c r="R476" s="144"/>
      <c r="S476" s="144"/>
      <c r="U476" s="249" t="str">
        <f t="shared" si="39"/>
        <v/>
      </c>
      <c r="V476" t="str">
        <f t="shared" si="40"/>
        <v/>
      </c>
    </row>
    <row r="477" spans="1:22">
      <c r="A477" s="110"/>
      <c r="B477" s="114"/>
      <c r="C477" s="188"/>
      <c r="D477" s="200"/>
      <c r="E477" s="255"/>
      <c r="F477" s="242"/>
      <c r="G477" s="243"/>
      <c r="H477" s="171"/>
      <c r="I477" s="244" t="str">
        <f t="shared" si="36"/>
        <v/>
      </c>
      <c r="L477" s="232" t="str">
        <f t="shared" si="38"/>
        <v/>
      </c>
      <c r="N477" s="157"/>
      <c r="O477" s="157"/>
      <c r="P477" s="246" t="str">
        <f t="shared" si="37"/>
        <v/>
      </c>
      <c r="Q477" s="144"/>
      <c r="R477" s="144"/>
      <c r="S477" s="144"/>
      <c r="U477" s="249" t="str">
        <f t="shared" si="39"/>
        <v/>
      </c>
      <c r="V477" t="str">
        <f t="shared" si="40"/>
        <v/>
      </c>
    </row>
    <row r="478" spans="1:22">
      <c r="A478" s="110"/>
      <c r="B478" s="114"/>
      <c r="C478" s="188"/>
      <c r="D478" s="200"/>
      <c r="E478" s="255"/>
      <c r="F478" s="242"/>
      <c r="G478" s="243"/>
      <c r="H478" s="171"/>
      <c r="I478" s="244" t="str">
        <f t="shared" si="36"/>
        <v/>
      </c>
      <c r="L478" s="232" t="str">
        <f t="shared" si="38"/>
        <v/>
      </c>
      <c r="N478" s="157"/>
      <c r="O478" s="157"/>
      <c r="P478" s="246" t="str">
        <f t="shared" si="37"/>
        <v/>
      </c>
      <c r="Q478" s="144"/>
      <c r="R478" s="144"/>
      <c r="S478" s="144"/>
      <c r="U478" s="249" t="str">
        <f t="shared" si="39"/>
        <v/>
      </c>
      <c r="V478" t="str">
        <f t="shared" si="40"/>
        <v/>
      </c>
    </row>
    <row r="479" spans="1:22">
      <c r="A479" s="110"/>
      <c r="B479" s="114"/>
      <c r="C479" s="188"/>
      <c r="D479" s="200"/>
      <c r="E479" s="255"/>
      <c r="F479" s="242"/>
      <c r="G479" s="243"/>
      <c r="H479" s="171"/>
      <c r="I479" s="244" t="str">
        <f t="shared" si="36"/>
        <v/>
      </c>
      <c r="L479" s="232" t="str">
        <f t="shared" si="38"/>
        <v/>
      </c>
      <c r="N479" s="157"/>
      <c r="O479" s="157"/>
      <c r="P479" s="246" t="str">
        <f t="shared" si="37"/>
        <v/>
      </c>
      <c r="Q479" s="144"/>
      <c r="R479" s="144"/>
      <c r="S479" s="144"/>
      <c r="U479" s="249" t="str">
        <f t="shared" si="39"/>
        <v/>
      </c>
      <c r="V479" t="str">
        <f t="shared" si="40"/>
        <v/>
      </c>
    </row>
    <row r="480" spans="1:22">
      <c r="A480" s="110"/>
      <c r="B480" s="114"/>
      <c r="C480" s="188"/>
      <c r="D480" s="200"/>
      <c r="E480" s="255"/>
      <c r="F480" s="242"/>
      <c r="G480" s="243"/>
      <c r="H480" s="171"/>
      <c r="I480" s="244" t="str">
        <f t="shared" si="36"/>
        <v/>
      </c>
      <c r="L480" s="232" t="str">
        <f t="shared" si="38"/>
        <v/>
      </c>
      <c r="N480" s="157"/>
      <c r="O480" s="157"/>
      <c r="P480" s="246" t="str">
        <f t="shared" si="37"/>
        <v/>
      </c>
      <c r="Q480" s="144"/>
      <c r="R480" s="144"/>
      <c r="S480" s="144"/>
      <c r="U480" s="249" t="str">
        <f t="shared" si="39"/>
        <v/>
      </c>
      <c r="V480" t="str">
        <f t="shared" si="40"/>
        <v/>
      </c>
    </row>
    <row r="481" spans="1:22">
      <c r="A481" s="110"/>
      <c r="B481" s="114"/>
      <c r="C481" s="188"/>
      <c r="D481" s="200"/>
      <c r="E481" s="255"/>
      <c r="F481" s="242"/>
      <c r="G481" s="243"/>
      <c r="H481" s="171"/>
      <c r="I481" s="244" t="str">
        <f t="shared" si="36"/>
        <v/>
      </c>
      <c r="L481" s="232" t="str">
        <f t="shared" si="38"/>
        <v/>
      </c>
      <c r="N481" s="157"/>
      <c r="O481" s="157"/>
      <c r="P481" s="246" t="str">
        <f t="shared" si="37"/>
        <v/>
      </c>
      <c r="Q481" s="144"/>
      <c r="R481" s="144"/>
      <c r="S481" s="144"/>
      <c r="U481" s="249" t="str">
        <f t="shared" si="39"/>
        <v/>
      </c>
      <c r="V481" t="str">
        <f t="shared" si="40"/>
        <v/>
      </c>
    </row>
    <row r="482" spans="1:22">
      <c r="A482" s="110"/>
      <c r="B482" s="114"/>
      <c r="C482" s="188"/>
      <c r="D482" s="200"/>
      <c r="E482" s="255"/>
      <c r="F482" s="242"/>
      <c r="G482" s="243"/>
      <c r="H482" s="171"/>
      <c r="I482" s="244" t="str">
        <f t="shared" si="36"/>
        <v/>
      </c>
      <c r="L482" s="232" t="str">
        <f t="shared" si="38"/>
        <v/>
      </c>
      <c r="N482" s="157"/>
      <c r="O482" s="157"/>
      <c r="P482" s="246" t="str">
        <f t="shared" si="37"/>
        <v/>
      </c>
      <c r="Q482" s="144"/>
      <c r="R482" s="144"/>
      <c r="S482" s="144"/>
      <c r="U482" s="249" t="str">
        <f t="shared" si="39"/>
        <v/>
      </c>
      <c r="V482" t="str">
        <f t="shared" si="40"/>
        <v/>
      </c>
    </row>
    <row r="483" spans="1:22">
      <c r="A483" s="110"/>
      <c r="B483" s="114"/>
      <c r="C483" s="188"/>
      <c r="D483" s="200"/>
      <c r="E483" s="255"/>
      <c r="F483" s="242"/>
      <c r="G483" s="243"/>
      <c r="H483" s="171"/>
      <c r="I483" s="244" t="str">
        <f t="shared" si="36"/>
        <v/>
      </c>
      <c r="L483" s="232" t="str">
        <f t="shared" si="38"/>
        <v/>
      </c>
      <c r="N483" s="157"/>
      <c r="O483" s="157"/>
      <c r="P483" s="246" t="str">
        <f t="shared" si="37"/>
        <v/>
      </c>
      <c r="Q483" s="144"/>
      <c r="R483" s="144"/>
      <c r="S483" s="144"/>
      <c r="U483" s="249" t="str">
        <f t="shared" si="39"/>
        <v/>
      </c>
      <c r="V483" t="str">
        <f t="shared" si="40"/>
        <v/>
      </c>
    </row>
    <row r="484" spans="1:22">
      <c r="A484" s="110"/>
      <c r="B484" s="114"/>
      <c r="C484" s="188"/>
      <c r="D484" s="200"/>
      <c r="E484" s="255"/>
      <c r="F484" s="242"/>
      <c r="G484" s="243"/>
      <c r="H484" s="171"/>
      <c r="I484" s="244" t="str">
        <f t="shared" si="36"/>
        <v/>
      </c>
      <c r="L484" s="232" t="str">
        <f t="shared" si="38"/>
        <v/>
      </c>
      <c r="N484" s="157"/>
      <c r="O484" s="157"/>
      <c r="P484" s="246" t="str">
        <f t="shared" si="37"/>
        <v/>
      </c>
      <c r="Q484" s="144"/>
      <c r="R484" s="144"/>
      <c r="S484" s="144"/>
      <c r="U484" s="249" t="str">
        <f t="shared" si="39"/>
        <v/>
      </c>
      <c r="V484" t="str">
        <f t="shared" si="40"/>
        <v/>
      </c>
    </row>
    <row r="485" spans="1:22">
      <c r="A485" s="110"/>
      <c r="B485" s="114"/>
      <c r="C485" s="188"/>
      <c r="D485" s="200"/>
      <c r="E485" s="255"/>
      <c r="F485" s="242"/>
      <c r="G485" s="243"/>
      <c r="H485" s="171"/>
      <c r="I485" s="244" t="str">
        <f t="shared" si="36"/>
        <v/>
      </c>
      <c r="L485" s="232" t="str">
        <f t="shared" si="38"/>
        <v/>
      </c>
      <c r="N485" s="157"/>
      <c r="O485" s="157"/>
      <c r="P485" s="246" t="str">
        <f t="shared" si="37"/>
        <v/>
      </c>
      <c r="Q485" s="144"/>
      <c r="R485" s="144"/>
      <c r="S485" s="144"/>
      <c r="U485" s="249" t="str">
        <f t="shared" si="39"/>
        <v/>
      </c>
      <c r="V485" t="str">
        <f t="shared" si="40"/>
        <v/>
      </c>
    </row>
    <row r="486" spans="1:22">
      <c r="A486" s="110"/>
      <c r="B486" s="114"/>
      <c r="C486" s="188"/>
      <c r="D486" s="200"/>
      <c r="E486" s="255"/>
      <c r="F486" s="242"/>
      <c r="G486" s="243"/>
      <c r="H486" s="171"/>
      <c r="I486" s="244" t="str">
        <f t="shared" si="36"/>
        <v/>
      </c>
      <c r="L486" s="232" t="str">
        <f t="shared" si="38"/>
        <v/>
      </c>
      <c r="N486" s="157"/>
      <c r="O486" s="157"/>
      <c r="P486" s="246" t="str">
        <f t="shared" si="37"/>
        <v/>
      </c>
      <c r="Q486" s="144"/>
      <c r="R486" s="144"/>
      <c r="S486" s="144"/>
      <c r="U486" s="249" t="str">
        <f t="shared" si="39"/>
        <v/>
      </c>
      <c r="V486" t="str">
        <f t="shared" si="40"/>
        <v/>
      </c>
    </row>
    <row r="487" spans="1:22">
      <c r="A487" s="110"/>
      <c r="B487" s="114"/>
      <c r="C487" s="188"/>
      <c r="D487" s="200"/>
      <c r="E487" s="255"/>
      <c r="F487" s="242"/>
      <c r="G487" s="243"/>
      <c r="H487" s="171"/>
      <c r="I487" s="244" t="str">
        <f t="shared" si="36"/>
        <v/>
      </c>
      <c r="L487" s="232" t="str">
        <f t="shared" si="38"/>
        <v/>
      </c>
      <c r="N487" s="157"/>
      <c r="O487" s="157"/>
      <c r="P487" s="246" t="str">
        <f t="shared" si="37"/>
        <v/>
      </c>
      <c r="Q487" s="144"/>
      <c r="R487" s="144"/>
      <c r="S487" s="144"/>
      <c r="U487" s="249" t="str">
        <f t="shared" si="39"/>
        <v/>
      </c>
      <c r="V487" t="str">
        <f t="shared" si="40"/>
        <v/>
      </c>
    </row>
    <row r="488" spans="1:22">
      <c r="A488" s="110"/>
      <c r="B488" s="114"/>
      <c r="C488" s="188"/>
      <c r="D488" s="200"/>
      <c r="E488" s="255"/>
      <c r="F488" s="242"/>
      <c r="G488" s="243"/>
      <c r="H488" s="171"/>
      <c r="I488" s="244" t="str">
        <f t="shared" si="36"/>
        <v/>
      </c>
      <c r="L488" s="232" t="str">
        <f t="shared" si="38"/>
        <v/>
      </c>
      <c r="N488" s="157"/>
      <c r="O488" s="157"/>
      <c r="P488" s="246" t="str">
        <f t="shared" si="37"/>
        <v/>
      </c>
      <c r="Q488" s="144"/>
      <c r="R488" s="144"/>
      <c r="S488" s="144"/>
      <c r="U488" s="249" t="str">
        <f t="shared" si="39"/>
        <v/>
      </c>
      <c r="V488" t="str">
        <f t="shared" si="40"/>
        <v/>
      </c>
    </row>
    <row r="489" spans="1:22">
      <c r="A489" s="110"/>
      <c r="B489" s="114"/>
      <c r="C489" s="188"/>
      <c r="D489" s="200"/>
      <c r="E489" s="255"/>
      <c r="F489" s="242"/>
      <c r="G489" s="243"/>
      <c r="H489" s="171"/>
      <c r="I489" s="244" t="str">
        <f t="shared" si="36"/>
        <v/>
      </c>
      <c r="L489" s="232" t="str">
        <f t="shared" si="38"/>
        <v/>
      </c>
      <c r="N489" s="157"/>
      <c r="O489" s="157"/>
      <c r="P489" s="246" t="str">
        <f t="shared" si="37"/>
        <v/>
      </c>
      <c r="Q489" s="144"/>
      <c r="R489" s="144"/>
      <c r="S489" s="144"/>
      <c r="U489" s="249" t="str">
        <f t="shared" si="39"/>
        <v/>
      </c>
      <c r="V489" t="str">
        <f t="shared" si="40"/>
        <v/>
      </c>
    </row>
    <row r="490" spans="1:22">
      <c r="A490" s="110"/>
      <c r="B490" s="114"/>
      <c r="C490" s="188"/>
      <c r="D490" s="200"/>
      <c r="E490" s="255"/>
      <c r="F490" s="242"/>
      <c r="G490" s="243"/>
      <c r="H490" s="171"/>
      <c r="I490" s="244" t="str">
        <f t="shared" si="36"/>
        <v/>
      </c>
      <c r="L490" s="232" t="str">
        <f t="shared" si="38"/>
        <v/>
      </c>
      <c r="N490" s="157"/>
      <c r="O490" s="157"/>
      <c r="P490" s="246" t="str">
        <f t="shared" si="37"/>
        <v/>
      </c>
      <c r="Q490" s="144"/>
      <c r="R490" s="144"/>
      <c r="S490" s="144"/>
      <c r="U490" s="249" t="str">
        <f t="shared" si="39"/>
        <v/>
      </c>
      <c r="V490" t="str">
        <f t="shared" si="40"/>
        <v/>
      </c>
    </row>
    <row r="491" spans="1:22">
      <c r="A491" s="110"/>
      <c r="B491" s="114"/>
      <c r="C491" s="188"/>
      <c r="D491" s="200"/>
      <c r="E491" s="255"/>
      <c r="F491" s="242"/>
      <c r="G491" s="243"/>
      <c r="H491" s="171"/>
      <c r="I491" s="244" t="str">
        <f t="shared" si="36"/>
        <v/>
      </c>
      <c r="L491" s="232" t="str">
        <f t="shared" si="38"/>
        <v/>
      </c>
      <c r="N491" s="157"/>
      <c r="O491" s="157"/>
      <c r="P491" s="246" t="str">
        <f t="shared" si="37"/>
        <v/>
      </c>
      <c r="Q491" s="144"/>
      <c r="R491" s="144"/>
      <c r="S491" s="144"/>
      <c r="U491" s="249" t="str">
        <f t="shared" si="39"/>
        <v/>
      </c>
      <c r="V491" t="str">
        <f t="shared" si="40"/>
        <v/>
      </c>
    </row>
    <row r="492" spans="1:22">
      <c r="A492" s="110"/>
      <c r="B492" s="114"/>
      <c r="C492" s="188"/>
      <c r="D492" s="200"/>
      <c r="E492" s="255"/>
      <c r="F492" s="242"/>
      <c r="G492" s="243"/>
      <c r="H492" s="171"/>
      <c r="I492" s="244" t="str">
        <f t="shared" si="36"/>
        <v/>
      </c>
      <c r="L492" s="232" t="str">
        <f t="shared" si="38"/>
        <v/>
      </c>
      <c r="N492" s="157"/>
      <c r="O492" s="157"/>
      <c r="P492" s="246" t="str">
        <f t="shared" si="37"/>
        <v/>
      </c>
      <c r="Q492" s="144"/>
      <c r="R492" s="144"/>
      <c r="S492" s="144"/>
      <c r="U492" s="249" t="str">
        <f t="shared" si="39"/>
        <v/>
      </c>
      <c r="V492" t="str">
        <f t="shared" si="40"/>
        <v/>
      </c>
    </row>
    <row r="493" spans="1:22">
      <c r="A493" s="110"/>
      <c r="B493" s="114"/>
      <c r="C493" s="188"/>
      <c r="D493" s="200"/>
      <c r="E493" s="255"/>
      <c r="F493" s="242"/>
      <c r="G493" s="243"/>
      <c r="H493" s="171"/>
      <c r="I493" s="244" t="str">
        <f t="shared" si="36"/>
        <v/>
      </c>
      <c r="L493" s="232" t="str">
        <f t="shared" si="38"/>
        <v/>
      </c>
      <c r="N493" s="157"/>
      <c r="O493" s="157"/>
      <c r="P493" s="246" t="str">
        <f t="shared" si="37"/>
        <v/>
      </c>
      <c r="Q493" s="144"/>
      <c r="R493" s="144"/>
      <c r="S493" s="144"/>
      <c r="U493" s="249" t="str">
        <f t="shared" si="39"/>
        <v/>
      </c>
      <c r="V493" t="str">
        <f t="shared" si="40"/>
        <v/>
      </c>
    </row>
    <row r="494" spans="1:22">
      <c r="A494" s="110"/>
      <c r="B494" s="114"/>
      <c r="C494" s="188"/>
      <c r="D494" s="200"/>
      <c r="E494" s="255"/>
      <c r="F494" s="242"/>
      <c r="G494" s="243"/>
      <c r="H494" s="171"/>
      <c r="I494" s="244" t="str">
        <f t="shared" si="36"/>
        <v/>
      </c>
      <c r="L494" s="232" t="str">
        <f t="shared" si="38"/>
        <v/>
      </c>
      <c r="N494" s="157"/>
      <c r="O494" s="157"/>
      <c r="P494" s="246" t="str">
        <f t="shared" si="37"/>
        <v/>
      </c>
      <c r="Q494" s="144"/>
      <c r="R494" s="144"/>
      <c r="S494" s="144"/>
      <c r="U494" s="249" t="str">
        <f t="shared" si="39"/>
        <v/>
      </c>
      <c r="V494" t="str">
        <f t="shared" si="40"/>
        <v/>
      </c>
    </row>
    <row r="495" spans="1:22">
      <c r="A495" s="110"/>
      <c r="B495" s="114"/>
      <c r="C495" s="188"/>
      <c r="D495" s="200"/>
      <c r="E495" s="255"/>
      <c r="F495" s="242"/>
      <c r="G495" s="243"/>
      <c r="H495" s="171"/>
      <c r="I495" s="244" t="str">
        <f t="shared" si="36"/>
        <v/>
      </c>
      <c r="L495" s="232" t="str">
        <f t="shared" si="38"/>
        <v/>
      </c>
      <c r="N495" s="157"/>
      <c r="O495" s="157"/>
      <c r="P495" s="246" t="str">
        <f t="shared" si="37"/>
        <v/>
      </c>
      <c r="Q495" s="144"/>
      <c r="R495" s="144"/>
      <c r="S495" s="144"/>
      <c r="U495" s="249" t="str">
        <f t="shared" si="39"/>
        <v/>
      </c>
      <c r="V495" t="str">
        <f t="shared" si="40"/>
        <v/>
      </c>
    </row>
    <row r="496" spans="1:22">
      <c r="A496" s="110"/>
      <c r="B496" s="114"/>
      <c r="C496" s="188"/>
      <c r="D496" s="200"/>
      <c r="E496" s="255"/>
      <c r="F496" s="242"/>
      <c r="G496" s="243"/>
      <c r="H496" s="171"/>
      <c r="I496" s="244" t="str">
        <f t="shared" si="36"/>
        <v/>
      </c>
      <c r="L496" s="232" t="str">
        <f t="shared" si="38"/>
        <v/>
      </c>
      <c r="N496" s="157"/>
      <c r="O496" s="157"/>
      <c r="P496" s="246" t="str">
        <f t="shared" si="37"/>
        <v/>
      </c>
      <c r="Q496" s="144"/>
      <c r="R496" s="144"/>
      <c r="S496" s="144"/>
      <c r="U496" s="249" t="str">
        <f t="shared" si="39"/>
        <v/>
      </c>
      <c r="V496" t="str">
        <f t="shared" si="40"/>
        <v/>
      </c>
    </row>
    <row r="497" spans="1:22">
      <c r="A497" s="110"/>
      <c r="B497" s="114"/>
      <c r="C497" s="188"/>
      <c r="D497" s="200"/>
      <c r="E497" s="255"/>
      <c r="F497" s="242"/>
      <c r="G497" s="243"/>
      <c r="H497" s="171"/>
      <c r="I497" s="244" t="str">
        <f t="shared" si="36"/>
        <v/>
      </c>
      <c r="L497" s="232" t="str">
        <f t="shared" si="38"/>
        <v/>
      </c>
      <c r="N497" s="157"/>
      <c r="O497" s="157"/>
      <c r="P497" s="246" t="str">
        <f t="shared" si="37"/>
        <v/>
      </c>
      <c r="Q497" s="144"/>
      <c r="R497" s="144"/>
      <c r="S497" s="144"/>
      <c r="U497" s="249" t="str">
        <f t="shared" si="39"/>
        <v/>
      </c>
      <c r="V497" t="str">
        <f t="shared" si="40"/>
        <v/>
      </c>
    </row>
    <row r="498" spans="1:22">
      <c r="A498" s="110"/>
      <c r="B498" s="114"/>
      <c r="C498" s="188"/>
      <c r="D498" s="200"/>
      <c r="E498" s="255"/>
      <c r="F498" s="242"/>
      <c r="G498" s="243"/>
      <c r="H498" s="171"/>
      <c r="I498" s="244" t="str">
        <f t="shared" si="36"/>
        <v/>
      </c>
      <c r="L498" s="232" t="str">
        <f t="shared" si="38"/>
        <v/>
      </c>
      <c r="N498" s="157"/>
      <c r="O498" s="157"/>
      <c r="P498" s="246" t="str">
        <f t="shared" si="37"/>
        <v/>
      </c>
      <c r="Q498" s="144"/>
      <c r="R498" s="144"/>
      <c r="S498" s="144"/>
      <c r="U498" s="249" t="str">
        <f t="shared" si="39"/>
        <v/>
      </c>
      <c r="V498" t="str">
        <f t="shared" si="40"/>
        <v/>
      </c>
    </row>
    <row r="499" spans="1:22">
      <c r="A499" s="110"/>
      <c r="B499" s="114"/>
      <c r="C499" s="188"/>
      <c r="D499" s="200"/>
      <c r="E499" s="255"/>
      <c r="F499" s="242"/>
      <c r="G499" s="243"/>
      <c r="H499" s="171"/>
      <c r="I499" s="244" t="str">
        <f t="shared" si="36"/>
        <v/>
      </c>
      <c r="L499" s="232" t="str">
        <f t="shared" si="38"/>
        <v/>
      </c>
      <c r="N499" s="157"/>
      <c r="O499" s="157"/>
      <c r="P499" s="246" t="str">
        <f t="shared" si="37"/>
        <v/>
      </c>
      <c r="Q499" s="144"/>
      <c r="R499" s="144"/>
      <c r="S499" s="144"/>
      <c r="U499" s="249" t="str">
        <f t="shared" si="39"/>
        <v/>
      </c>
      <c r="V499" t="str">
        <f t="shared" si="40"/>
        <v/>
      </c>
    </row>
    <row r="500" spans="1:22">
      <c r="A500" s="110"/>
      <c r="B500" s="114"/>
      <c r="C500" s="188"/>
      <c r="D500" s="200"/>
      <c r="E500" s="255"/>
      <c r="F500" s="242"/>
      <c r="G500" s="243"/>
      <c r="H500" s="171"/>
      <c r="I500" s="244" t="str">
        <f t="shared" si="36"/>
        <v/>
      </c>
      <c r="L500" s="232" t="str">
        <f t="shared" si="38"/>
        <v/>
      </c>
      <c r="N500" s="157"/>
      <c r="O500" s="157"/>
      <c r="P500" s="246" t="str">
        <f t="shared" si="37"/>
        <v/>
      </c>
      <c r="Q500" s="144"/>
      <c r="R500" s="144"/>
      <c r="S500" s="144"/>
      <c r="U500" s="249" t="str">
        <f t="shared" si="39"/>
        <v/>
      </c>
      <c r="V500" t="str">
        <f t="shared" si="40"/>
        <v/>
      </c>
    </row>
    <row r="501" spans="1:22">
      <c r="A501" s="110"/>
      <c r="B501" s="114"/>
      <c r="C501" s="188"/>
      <c r="D501" s="200"/>
      <c r="E501" s="255"/>
      <c r="F501" s="242"/>
      <c r="G501" s="243"/>
      <c r="H501" s="171"/>
      <c r="I501" s="244" t="str">
        <f t="shared" si="36"/>
        <v/>
      </c>
      <c r="L501" s="232" t="str">
        <f t="shared" si="38"/>
        <v/>
      </c>
      <c r="N501" s="157"/>
      <c r="O501" s="157"/>
      <c r="P501" s="246" t="str">
        <f t="shared" si="37"/>
        <v/>
      </c>
      <c r="Q501" s="144"/>
      <c r="R501" s="144"/>
      <c r="S501" s="144"/>
      <c r="U501" s="249" t="str">
        <f t="shared" si="39"/>
        <v/>
      </c>
      <c r="V501" t="str">
        <f t="shared" si="40"/>
        <v/>
      </c>
    </row>
    <row r="502" spans="1:22">
      <c r="A502" s="110"/>
      <c r="B502" s="114"/>
      <c r="C502" s="188"/>
      <c r="D502" s="200"/>
      <c r="E502" s="255"/>
      <c r="F502" s="242"/>
      <c r="G502" s="243"/>
      <c r="H502" s="171"/>
      <c r="I502" s="244" t="str">
        <f t="shared" si="36"/>
        <v/>
      </c>
      <c r="L502" s="232" t="str">
        <f t="shared" si="38"/>
        <v/>
      </c>
      <c r="N502" s="157"/>
      <c r="O502" s="157"/>
      <c r="P502" s="246" t="str">
        <f t="shared" si="37"/>
        <v/>
      </c>
      <c r="Q502" s="144"/>
      <c r="R502" s="144"/>
      <c r="S502" s="144"/>
      <c r="U502" s="249" t="str">
        <f t="shared" si="39"/>
        <v/>
      </c>
      <c r="V502" t="str">
        <f t="shared" si="40"/>
        <v/>
      </c>
    </row>
    <row r="503" spans="1:22">
      <c r="A503" s="110"/>
      <c r="B503" s="114"/>
      <c r="C503" s="188"/>
      <c r="D503" s="200"/>
      <c r="E503" s="255"/>
      <c r="F503" s="242"/>
      <c r="G503" s="243"/>
      <c r="H503" s="171"/>
      <c r="I503" s="244" t="str">
        <f t="shared" si="36"/>
        <v/>
      </c>
      <c r="L503" s="232" t="str">
        <f t="shared" si="38"/>
        <v/>
      </c>
      <c r="N503" s="157"/>
      <c r="O503" s="157"/>
      <c r="P503" s="246" t="str">
        <f t="shared" si="37"/>
        <v/>
      </c>
      <c r="Q503" s="144"/>
      <c r="R503" s="144"/>
      <c r="S503" s="144"/>
      <c r="U503" s="249" t="str">
        <f t="shared" si="39"/>
        <v/>
      </c>
      <c r="V503" t="str">
        <f t="shared" si="40"/>
        <v/>
      </c>
    </row>
    <row r="504" spans="1:22">
      <c r="A504" s="110"/>
      <c r="B504" s="114"/>
      <c r="C504" s="188"/>
      <c r="D504" s="200"/>
      <c r="E504" s="255"/>
      <c r="F504" s="242"/>
      <c r="G504" s="243"/>
      <c r="H504" s="171"/>
      <c r="I504" s="244" t="str">
        <f t="shared" si="36"/>
        <v/>
      </c>
      <c r="L504" s="232" t="str">
        <f t="shared" si="38"/>
        <v/>
      </c>
      <c r="N504" s="157"/>
      <c r="O504" s="157"/>
      <c r="P504" s="246" t="str">
        <f t="shared" si="37"/>
        <v/>
      </c>
      <c r="Q504" s="144"/>
      <c r="R504" s="144"/>
      <c r="S504" s="144"/>
      <c r="U504" s="249" t="str">
        <f t="shared" si="39"/>
        <v/>
      </c>
      <c r="V504" t="str">
        <f t="shared" si="40"/>
        <v/>
      </c>
    </row>
    <row r="505" spans="1:22">
      <c r="A505" s="110"/>
      <c r="B505" s="114"/>
      <c r="C505" s="188"/>
      <c r="D505" s="200"/>
      <c r="E505" s="255"/>
      <c r="F505" s="242"/>
      <c r="G505" s="243"/>
      <c r="H505" s="171"/>
      <c r="I505" s="244" t="str">
        <f t="shared" si="36"/>
        <v/>
      </c>
      <c r="L505" s="232" t="str">
        <f t="shared" si="38"/>
        <v/>
      </c>
      <c r="N505" s="157"/>
      <c r="O505" s="157"/>
      <c r="P505" s="246" t="str">
        <f t="shared" si="37"/>
        <v/>
      </c>
      <c r="Q505" s="144"/>
      <c r="R505" s="144"/>
      <c r="S505" s="144"/>
      <c r="U505" s="249" t="str">
        <f t="shared" si="39"/>
        <v/>
      </c>
      <c r="V505" t="str">
        <f t="shared" si="40"/>
        <v/>
      </c>
    </row>
    <row r="506" spans="1:22">
      <c r="A506" s="110"/>
      <c r="B506" s="114"/>
      <c r="C506" s="188"/>
      <c r="D506" s="200"/>
      <c r="E506" s="255"/>
      <c r="F506" s="242"/>
      <c r="G506" s="243"/>
      <c r="H506" s="171"/>
      <c r="I506" s="244" t="str">
        <f t="shared" si="36"/>
        <v/>
      </c>
      <c r="L506" s="232" t="str">
        <f t="shared" si="38"/>
        <v/>
      </c>
      <c r="N506" s="157"/>
      <c r="O506" s="157"/>
      <c r="P506" s="246" t="str">
        <f t="shared" si="37"/>
        <v/>
      </c>
      <c r="Q506" s="144"/>
      <c r="R506" s="144"/>
      <c r="S506" s="144"/>
      <c r="U506" s="249" t="str">
        <f t="shared" si="39"/>
        <v/>
      </c>
      <c r="V506" t="str">
        <f t="shared" si="40"/>
        <v/>
      </c>
    </row>
    <row r="507" spans="1:22">
      <c r="A507" s="110"/>
      <c r="B507" s="114"/>
      <c r="C507" s="188"/>
      <c r="D507" s="200"/>
      <c r="E507" s="255"/>
      <c r="F507" s="242"/>
      <c r="G507" s="243"/>
      <c r="H507" s="171"/>
      <c r="I507" s="244" t="str">
        <f t="shared" si="36"/>
        <v/>
      </c>
      <c r="L507" s="232" t="str">
        <f t="shared" si="38"/>
        <v/>
      </c>
      <c r="N507" s="157"/>
      <c r="O507" s="157"/>
      <c r="P507" s="246" t="str">
        <f t="shared" si="37"/>
        <v/>
      </c>
      <c r="Q507" s="144"/>
      <c r="R507" s="144"/>
      <c r="S507" s="144"/>
      <c r="U507" s="249" t="str">
        <f t="shared" si="39"/>
        <v/>
      </c>
      <c r="V507" t="str">
        <f t="shared" si="40"/>
        <v/>
      </c>
    </row>
    <row r="508" spans="1:22">
      <c r="A508" s="110"/>
      <c r="B508" s="114"/>
      <c r="C508" s="188"/>
      <c r="D508" s="200"/>
      <c r="E508" s="255"/>
      <c r="F508" s="242"/>
      <c r="G508" s="243"/>
      <c r="H508" s="171"/>
      <c r="I508" s="244" t="str">
        <f t="shared" si="36"/>
        <v/>
      </c>
      <c r="L508" s="232" t="str">
        <f t="shared" si="38"/>
        <v/>
      </c>
      <c r="N508" s="157"/>
      <c r="O508" s="157"/>
      <c r="P508" s="246" t="str">
        <f t="shared" si="37"/>
        <v/>
      </c>
      <c r="Q508" s="144"/>
      <c r="R508" s="144"/>
      <c r="S508" s="144"/>
      <c r="U508" s="249" t="str">
        <f t="shared" si="39"/>
        <v/>
      </c>
      <c r="V508" t="str">
        <f t="shared" si="40"/>
        <v/>
      </c>
    </row>
    <row r="509" spans="1:22">
      <c r="A509" s="110"/>
      <c r="B509" s="114"/>
      <c r="C509" s="188"/>
      <c r="D509" s="200"/>
      <c r="E509" s="255"/>
      <c r="F509" s="242"/>
      <c r="G509" s="243"/>
      <c r="H509" s="171"/>
      <c r="I509" s="244" t="str">
        <f t="shared" si="36"/>
        <v/>
      </c>
      <c r="L509" s="232" t="str">
        <f t="shared" si="38"/>
        <v/>
      </c>
      <c r="N509" s="157"/>
      <c r="O509" s="157"/>
      <c r="P509" s="246" t="str">
        <f t="shared" si="37"/>
        <v/>
      </c>
      <c r="Q509" s="144"/>
      <c r="R509" s="144"/>
      <c r="S509" s="144"/>
      <c r="U509" s="249" t="str">
        <f t="shared" si="39"/>
        <v/>
      </c>
      <c r="V509" t="str">
        <f t="shared" si="40"/>
        <v/>
      </c>
    </row>
    <row r="510" spans="1:22">
      <c r="A510" s="110"/>
      <c r="B510" s="114"/>
      <c r="C510" s="188"/>
      <c r="D510" s="200"/>
      <c r="E510" s="255"/>
      <c r="F510" s="242"/>
      <c r="G510" s="243"/>
      <c r="H510" s="171"/>
      <c r="I510" s="244" t="str">
        <f t="shared" si="36"/>
        <v/>
      </c>
      <c r="L510" s="232" t="str">
        <f t="shared" si="38"/>
        <v/>
      </c>
      <c r="N510" s="157"/>
      <c r="O510" s="157"/>
      <c r="P510" s="246" t="str">
        <f t="shared" si="37"/>
        <v/>
      </c>
      <c r="Q510" s="144"/>
      <c r="R510" s="144"/>
      <c r="S510" s="144"/>
      <c r="U510" s="249" t="str">
        <f t="shared" si="39"/>
        <v/>
      </c>
      <c r="V510" t="str">
        <f t="shared" si="40"/>
        <v/>
      </c>
    </row>
    <row r="511" spans="1:22">
      <c r="A511" s="110"/>
      <c r="B511" s="114"/>
      <c r="C511" s="188"/>
      <c r="D511" s="200"/>
      <c r="E511" s="255"/>
      <c r="F511" s="242"/>
      <c r="G511" s="243"/>
      <c r="H511" s="171"/>
      <c r="I511" s="244" t="str">
        <f t="shared" si="36"/>
        <v/>
      </c>
      <c r="L511" s="232" t="str">
        <f t="shared" si="38"/>
        <v/>
      </c>
      <c r="N511" s="157"/>
      <c r="O511" s="157"/>
      <c r="P511" s="246" t="str">
        <f t="shared" si="37"/>
        <v/>
      </c>
      <c r="Q511" s="144"/>
      <c r="R511" s="144"/>
      <c r="S511" s="144"/>
      <c r="U511" s="249" t="str">
        <f t="shared" si="39"/>
        <v/>
      </c>
      <c r="V511" t="str">
        <f t="shared" si="40"/>
        <v/>
      </c>
    </row>
    <row r="512" spans="1:22">
      <c r="A512" s="110"/>
      <c r="B512" s="114"/>
      <c r="C512" s="188"/>
      <c r="D512" s="200"/>
      <c r="E512" s="255"/>
      <c r="F512" s="242"/>
      <c r="G512" s="243"/>
      <c r="H512" s="171"/>
      <c r="I512" s="244" t="str">
        <f t="shared" si="36"/>
        <v/>
      </c>
      <c r="L512" s="232" t="str">
        <f t="shared" si="38"/>
        <v/>
      </c>
      <c r="N512" s="157"/>
      <c r="O512" s="157"/>
      <c r="P512" s="246" t="str">
        <f t="shared" si="37"/>
        <v/>
      </c>
      <c r="Q512" s="144"/>
      <c r="R512" s="144"/>
      <c r="S512" s="144"/>
      <c r="U512" s="249" t="str">
        <f t="shared" si="39"/>
        <v/>
      </c>
      <c r="V512" t="str">
        <f t="shared" si="40"/>
        <v/>
      </c>
    </row>
    <row r="513" spans="1:22">
      <c r="A513" s="110"/>
      <c r="B513" s="114"/>
      <c r="C513" s="188"/>
      <c r="D513" s="200"/>
      <c r="E513" s="255"/>
      <c r="F513" s="242"/>
      <c r="G513" s="243"/>
      <c r="H513" s="171"/>
      <c r="I513" s="244" t="str">
        <f t="shared" si="36"/>
        <v/>
      </c>
      <c r="L513" s="232" t="str">
        <f t="shared" si="38"/>
        <v/>
      </c>
      <c r="N513" s="157"/>
      <c r="O513" s="157"/>
      <c r="P513" s="246" t="str">
        <f t="shared" si="37"/>
        <v/>
      </c>
      <c r="Q513" s="144"/>
      <c r="R513" s="144"/>
      <c r="S513" s="144"/>
      <c r="U513" s="249" t="str">
        <f t="shared" si="39"/>
        <v/>
      </c>
      <c r="V513" t="str">
        <f t="shared" si="40"/>
        <v/>
      </c>
    </row>
    <row r="514" spans="1:22">
      <c r="A514" s="110"/>
      <c r="B514" s="114"/>
      <c r="C514" s="188"/>
      <c r="D514" s="200"/>
      <c r="E514" s="255"/>
      <c r="F514" s="242"/>
      <c r="G514" s="243"/>
      <c r="H514" s="171"/>
      <c r="I514" s="244" t="str">
        <f t="shared" ref="I514:I577" si="41">IF(C514="","",(2/S514)*(POWER((S514/6)*(E514-S514/6)+1,3)-1))</f>
        <v/>
      </c>
      <c r="L514" s="232" t="str">
        <f t="shared" si="38"/>
        <v/>
      </c>
      <c r="N514" s="157"/>
      <c r="O514" s="157"/>
      <c r="P514" s="246" t="str">
        <f t="shared" ref="P514:P577" si="42">IF(C514="","",POWER(C514-Q514,3)/R514)</f>
        <v/>
      </c>
      <c r="Q514" s="144"/>
      <c r="R514" s="144"/>
      <c r="S514" s="144"/>
      <c r="U514" s="249" t="str">
        <f t="shared" si="39"/>
        <v/>
      </c>
      <c r="V514" t="str">
        <f t="shared" si="40"/>
        <v/>
      </c>
    </row>
    <row r="515" spans="1:22">
      <c r="A515" s="110"/>
      <c r="B515" s="114"/>
      <c r="C515" s="188"/>
      <c r="D515" s="200"/>
      <c r="E515" s="255"/>
      <c r="F515" s="242"/>
      <c r="G515" s="243"/>
      <c r="H515" s="171"/>
      <c r="I515" s="244" t="str">
        <f t="shared" si="41"/>
        <v/>
      </c>
      <c r="L515" s="232" t="str">
        <f t="shared" ref="L515:L578" si="43">IF(C515="","",GAMMADIST(C515,AB$19,1/AB$18,TRUE))</f>
        <v/>
      </c>
      <c r="N515" s="157"/>
      <c r="O515" s="157"/>
      <c r="P515" s="246" t="str">
        <f t="shared" si="42"/>
        <v/>
      </c>
      <c r="Q515" s="144"/>
      <c r="R515" s="144"/>
      <c r="S515" s="144"/>
      <c r="U515" s="249" t="str">
        <f t="shared" ref="U515:U578" si="44">IF(C515="","", POWER(AB$6,AB$7) * POWER((C515-AB$8),AB$7-1) * EXP(-AB$6*(C515-AB$8) )/ _xlfn.GAMMA(AB$7))</f>
        <v/>
      </c>
      <c r="V515" t="str">
        <f t="shared" ref="V515:V578" si="45">IF(C515="","",LN(C515))</f>
        <v/>
      </c>
    </row>
    <row r="516" spans="1:22">
      <c r="A516" s="110"/>
      <c r="B516" s="114"/>
      <c r="C516" s="188"/>
      <c r="D516" s="200"/>
      <c r="E516" s="255"/>
      <c r="F516" s="242"/>
      <c r="G516" s="243"/>
      <c r="H516" s="171"/>
      <c r="I516" s="244" t="str">
        <f t="shared" si="41"/>
        <v/>
      </c>
      <c r="L516" s="232" t="str">
        <f t="shared" si="43"/>
        <v/>
      </c>
      <c r="N516" s="157"/>
      <c r="O516" s="157"/>
      <c r="P516" s="246" t="str">
        <f t="shared" si="42"/>
        <v/>
      </c>
      <c r="Q516" s="144"/>
      <c r="R516" s="144"/>
      <c r="S516" s="144"/>
      <c r="U516" s="249" t="str">
        <f t="shared" si="44"/>
        <v/>
      </c>
      <c r="V516" t="str">
        <f t="shared" si="45"/>
        <v/>
      </c>
    </row>
    <row r="517" spans="1:22">
      <c r="A517" s="110"/>
      <c r="B517" s="114"/>
      <c r="C517" s="188"/>
      <c r="D517" s="200"/>
      <c r="E517" s="255"/>
      <c r="F517" s="242"/>
      <c r="G517" s="243"/>
      <c r="H517" s="171"/>
      <c r="I517" s="244" t="str">
        <f t="shared" si="41"/>
        <v/>
      </c>
      <c r="L517" s="232" t="str">
        <f t="shared" si="43"/>
        <v/>
      </c>
      <c r="N517" s="157"/>
      <c r="O517" s="157"/>
      <c r="P517" s="246" t="str">
        <f t="shared" si="42"/>
        <v/>
      </c>
      <c r="Q517" s="144"/>
      <c r="R517" s="144"/>
      <c r="S517" s="144"/>
      <c r="U517" s="249" t="str">
        <f t="shared" si="44"/>
        <v/>
      </c>
      <c r="V517" t="str">
        <f t="shared" si="45"/>
        <v/>
      </c>
    </row>
    <row r="518" spans="1:22">
      <c r="A518" s="110"/>
      <c r="B518" s="114"/>
      <c r="C518" s="188"/>
      <c r="D518" s="200"/>
      <c r="E518" s="255"/>
      <c r="F518" s="242"/>
      <c r="G518" s="243"/>
      <c r="H518" s="171"/>
      <c r="I518" s="244" t="str">
        <f t="shared" si="41"/>
        <v/>
      </c>
      <c r="L518" s="232" t="str">
        <f t="shared" si="43"/>
        <v/>
      </c>
      <c r="N518" s="157"/>
      <c r="O518" s="157"/>
      <c r="P518" s="246" t="str">
        <f t="shared" si="42"/>
        <v/>
      </c>
      <c r="Q518" s="144"/>
      <c r="R518" s="144"/>
      <c r="S518" s="144"/>
      <c r="U518" s="249" t="str">
        <f t="shared" si="44"/>
        <v/>
      </c>
      <c r="V518" t="str">
        <f t="shared" si="45"/>
        <v/>
      </c>
    </row>
    <row r="519" spans="1:22">
      <c r="A519" s="110"/>
      <c r="B519" s="114"/>
      <c r="C519" s="188"/>
      <c r="D519" s="200"/>
      <c r="E519" s="255"/>
      <c r="F519" s="242"/>
      <c r="G519" s="243"/>
      <c r="H519" s="171"/>
      <c r="I519" s="244" t="str">
        <f t="shared" si="41"/>
        <v/>
      </c>
      <c r="L519" s="232" t="str">
        <f t="shared" si="43"/>
        <v/>
      </c>
      <c r="N519" s="157"/>
      <c r="O519" s="157"/>
      <c r="P519" s="246" t="str">
        <f t="shared" si="42"/>
        <v/>
      </c>
      <c r="Q519" s="144"/>
      <c r="R519" s="144"/>
      <c r="S519" s="144"/>
      <c r="U519" s="249" t="str">
        <f t="shared" si="44"/>
        <v/>
      </c>
      <c r="V519" t="str">
        <f t="shared" si="45"/>
        <v/>
      </c>
    </row>
    <row r="520" spans="1:22">
      <c r="A520" s="110"/>
      <c r="B520" s="114"/>
      <c r="C520" s="188"/>
      <c r="D520" s="200"/>
      <c r="E520" s="255"/>
      <c r="F520" s="242"/>
      <c r="G520" s="243"/>
      <c r="H520" s="171"/>
      <c r="I520" s="244" t="str">
        <f t="shared" si="41"/>
        <v/>
      </c>
      <c r="L520" s="232" t="str">
        <f t="shared" si="43"/>
        <v/>
      </c>
      <c r="N520" s="157"/>
      <c r="O520" s="157"/>
      <c r="P520" s="246" t="str">
        <f t="shared" si="42"/>
        <v/>
      </c>
      <c r="Q520" s="144"/>
      <c r="R520" s="144"/>
      <c r="S520" s="144"/>
      <c r="U520" s="249" t="str">
        <f t="shared" si="44"/>
        <v/>
      </c>
      <c r="V520" t="str">
        <f t="shared" si="45"/>
        <v/>
      </c>
    </row>
    <row r="521" spans="1:22">
      <c r="A521" s="110"/>
      <c r="B521" s="114"/>
      <c r="C521" s="188"/>
      <c r="D521" s="200"/>
      <c r="E521" s="255"/>
      <c r="F521" s="242"/>
      <c r="G521" s="243"/>
      <c r="H521" s="171"/>
      <c r="I521" s="244" t="str">
        <f t="shared" si="41"/>
        <v/>
      </c>
      <c r="L521" s="232" t="str">
        <f t="shared" si="43"/>
        <v/>
      </c>
      <c r="N521" s="157"/>
      <c r="O521" s="157"/>
      <c r="P521" s="246" t="str">
        <f t="shared" si="42"/>
        <v/>
      </c>
      <c r="Q521" s="144"/>
      <c r="R521" s="144"/>
      <c r="S521" s="144"/>
      <c r="U521" s="249" t="str">
        <f t="shared" si="44"/>
        <v/>
      </c>
      <c r="V521" t="str">
        <f t="shared" si="45"/>
        <v/>
      </c>
    </row>
    <row r="522" spans="1:22">
      <c r="A522" s="110"/>
      <c r="B522" s="114"/>
      <c r="C522" s="188"/>
      <c r="D522" s="200"/>
      <c r="E522" s="255"/>
      <c r="F522" s="242"/>
      <c r="G522" s="243"/>
      <c r="H522" s="171"/>
      <c r="I522" s="244" t="str">
        <f t="shared" si="41"/>
        <v/>
      </c>
      <c r="L522" s="232" t="str">
        <f t="shared" si="43"/>
        <v/>
      </c>
      <c r="N522" s="157"/>
      <c r="O522" s="157"/>
      <c r="P522" s="246" t="str">
        <f t="shared" si="42"/>
        <v/>
      </c>
      <c r="Q522" s="144"/>
      <c r="R522" s="144"/>
      <c r="S522" s="144"/>
      <c r="U522" s="249" t="str">
        <f t="shared" si="44"/>
        <v/>
      </c>
      <c r="V522" t="str">
        <f t="shared" si="45"/>
        <v/>
      </c>
    </row>
    <row r="523" spans="1:22">
      <c r="A523" s="110"/>
      <c r="B523" s="114"/>
      <c r="C523" s="188"/>
      <c r="D523" s="200"/>
      <c r="E523" s="255"/>
      <c r="F523" s="242"/>
      <c r="G523" s="243"/>
      <c r="H523" s="171"/>
      <c r="I523" s="244" t="str">
        <f t="shared" si="41"/>
        <v/>
      </c>
      <c r="L523" s="232" t="str">
        <f t="shared" si="43"/>
        <v/>
      </c>
      <c r="N523" s="157"/>
      <c r="O523" s="157"/>
      <c r="P523" s="246" t="str">
        <f t="shared" si="42"/>
        <v/>
      </c>
      <c r="Q523" s="144"/>
      <c r="R523" s="144"/>
      <c r="S523" s="144"/>
      <c r="U523" s="249" t="str">
        <f t="shared" si="44"/>
        <v/>
      </c>
      <c r="V523" t="str">
        <f t="shared" si="45"/>
        <v/>
      </c>
    </row>
    <row r="524" spans="1:22">
      <c r="A524" s="110"/>
      <c r="B524" s="114"/>
      <c r="C524" s="188"/>
      <c r="D524" s="200"/>
      <c r="E524" s="255"/>
      <c r="F524" s="242"/>
      <c r="G524" s="243"/>
      <c r="H524" s="171"/>
      <c r="I524" s="244" t="str">
        <f t="shared" si="41"/>
        <v/>
      </c>
      <c r="L524" s="232" t="str">
        <f t="shared" si="43"/>
        <v/>
      </c>
      <c r="N524" s="157"/>
      <c r="O524" s="157"/>
      <c r="P524" s="246" t="str">
        <f t="shared" si="42"/>
        <v/>
      </c>
      <c r="Q524" s="144"/>
      <c r="R524" s="144"/>
      <c r="S524" s="144"/>
      <c r="U524" s="249" t="str">
        <f t="shared" si="44"/>
        <v/>
      </c>
      <c r="V524" t="str">
        <f t="shared" si="45"/>
        <v/>
      </c>
    </row>
    <row r="525" spans="1:22">
      <c r="A525" s="110"/>
      <c r="B525" s="114"/>
      <c r="C525" s="188"/>
      <c r="D525" s="200"/>
      <c r="E525" s="255"/>
      <c r="F525" s="242"/>
      <c r="G525" s="243"/>
      <c r="H525" s="171"/>
      <c r="I525" s="244" t="str">
        <f t="shared" si="41"/>
        <v/>
      </c>
      <c r="L525" s="232" t="str">
        <f t="shared" si="43"/>
        <v/>
      </c>
      <c r="N525" s="157"/>
      <c r="O525" s="157"/>
      <c r="P525" s="246" t="str">
        <f t="shared" si="42"/>
        <v/>
      </c>
      <c r="Q525" s="144"/>
      <c r="R525" s="144"/>
      <c r="S525" s="144"/>
      <c r="U525" s="249" t="str">
        <f t="shared" si="44"/>
        <v/>
      </c>
      <c r="V525" t="str">
        <f t="shared" si="45"/>
        <v/>
      </c>
    </row>
    <row r="526" spans="1:22">
      <c r="A526" s="110"/>
      <c r="B526" s="114"/>
      <c r="C526" s="188"/>
      <c r="D526" s="200"/>
      <c r="E526" s="255"/>
      <c r="F526" s="242"/>
      <c r="G526" s="243"/>
      <c r="H526" s="171"/>
      <c r="I526" s="244" t="str">
        <f t="shared" si="41"/>
        <v/>
      </c>
      <c r="L526" s="232" t="str">
        <f t="shared" si="43"/>
        <v/>
      </c>
      <c r="N526" s="157"/>
      <c r="O526" s="157"/>
      <c r="P526" s="246" t="str">
        <f t="shared" si="42"/>
        <v/>
      </c>
      <c r="Q526" s="144"/>
      <c r="R526" s="144"/>
      <c r="S526" s="144"/>
      <c r="U526" s="249" t="str">
        <f t="shared" si="44"/>
        <v/>
      </c>
      <c r="V526" t="str">
        <f t="shared" si="45"/>
        <v/>
      </c>
    </row>
    <row r="527" spans="1:22">
      <c r="A527" s="110"/>
      <c r="B527" s="114"/>
      <c r="C527" s="188"/>
      <c r="D527" s="200"/>
      <c r="E527" s="255"/>
      <c r="F527" s="242"/>
      <c r="G527" s="243"/>
      <c r="H527" s="171"/>
      <c r="I527" s="244" t="str">
        <f t="shared" si="41"/>
        <v/>
      </c>
      <c r="L527" s="232" t="str">
        <f t="shared" si="43"/>
        <v/>
      </c>
      <c r="N527" s="157"/>
      <c r="O527" s="157"/>
      <c r="P527" s="246" t="str">
        <f t="shared" si="42"/>
        <v/>
      </c>
      <c r="Q527" s="144"/>
      <c r="R527" s="144"/>
      <c r="S527" s="144"/>
      <c r="U527" s="249" t="str">
        <f t="shared" si="44"/>
        <v/>
      </c>
      <c r="V527" t="str">
        <f t="shared" si="45"/>
        <v/>
      </c>
    </row>
    <row r="528" spans="1:22">
      <c r="A528" s="110"/>
      <c r="B528" s="114"/>
      <c r="C528" s="188"/>
      <c r="D528" s="200"/>
      <c r="E528" s="255"/>
      <c r="F528" s="242"/>
      <c r="G528" s="243"/>
      <c r="H528" s="171"/>
      <c r="I528" s="244" t="str">
        <f t="shared" si="41"/>
        <v/>
      </c>
      <c r="L528" s="232" t="str">
        <f t="shared" si="43"/>
        <v/>
      </c>
      <c r="N528" s="157"/>
      <c r="O528" s="157"/>
      <c r="P528" s="246" t="str">
        <f t="shared" si="42"/>
        <v/>
      </c>
      <c r="Q528" s="144"/>
      <c r="R528" s="144"/>
      <c r="S528" s="144"/>
      <c r="U528" s="249" t="str">
        <f t="shared" si="44"/>
        <v/>
      </c>
      <c r="V528" t="str">
        <f t="shared" si="45"/>
        <v/>
      </c>
    </row>
    <row r="529" spans="1:22">
      <c r="A529" s="110"/>
      <c r="B529" s="114"/>
      <c r="C529" s="188"/>
      <c r="D529" s="200"/>
      <c r="E529" s="255"/>
      <c r="F529" s="242"/>
      <c r="G529" s="243"/>
      <c r="H529" s="171"/>
      <c r="I529" s="244" t="str">
        <f t="shared" si="41"/>
        <v/>
      </c>
      <c r="L529" s="232" t="str">
        <f t="shared" si="43"/>
        <v/>
      </c>
      <c r="N529" s="157"/>
      <c r="O529" s="157"/>
      <c r="P529" s="246" t="str">
        <f t="shared" si="42"/>
        <v/>
      </c>
      <c r="Q529" s="144"/>
      <c r="R529" s="144"/>
      <c r="S529" s="144"/>
      <c r="U529" s="249" t="str">
        <f t="shared" si="44"/>
        <v/>
      </c>
      <c r="V529" t="str">
        <f t="shared" si="45"/>
        <v/>
      </c>
    </row>
    <row r="530" spans="1:22">
      <c r="A530" s="110"/>
      <c r="B530" s="114"/>
      <c r="C530" s="188"/>
      <c r="D530" s="200"/>
      <c r="E530" s="255"/>
      <c r="F530" s="242"/>
      <c r="G530" s="243"/>
      <c r="H530" s="171"/>
      <c r="I530" s="244" t="str">
        <f t="shared" si="41"/>
        <v/>
      </c>
      <c r="L530" s="232" t="str">
        <f t="shared" si="43"/>
        <v/>
      </c>
      <c r="N530" s="157"/>
      <c r="O530" s="157"/>
      <c r="P530" s="246" t="str">
        <f t="shared" si="42"/>
        <v/>
      </c>
      <c r="Q530" s="144"/>
      <c r="R530" s="144"/>
      <c r="S530" s="144"/>
      <c r="U530" s="249" t="str">
        <f t="shared" si="44"/>
        <v/>
      </c>
      <c r="V530" t="str">
        <f t="shared" si="45"/>
        <v/>
      </c>
    </row>
    <row r="531" spans="1:22">
      <c r="A531" s="110"/>
      <c r="B531" s="114"/>
      <c r="C531" s="188"/>
      <c r="D531" s="200"/>
      <c r="E531" s="255"/>
      <c r="F531" s="242"/>
      <c r="G531" s="243"/>
      <c r="H531" s="171"/>
      <c r="I531" s="244" t="str">
        <f t="shared" si="41"/>
        <v/>
      </c>
      <c r="L531" s="232" t="str">
        <f t="shared" si="43"/>
        <v/>
      </c>
      <c r="N531" s="157"/>
      <c r="O531" s="157"/>
      <c r="P531" s="246" t="str">
        <f t="shared" si="42"/>
        <v/>
      </c>
      <c r="Q531" s="144"/>
      <c r="R531" s="144"/>
      <c r="S531" s="144"/>
      <c r="U531" s="249" t="str">
        <f t="shared" si="44"/>
        <v/>
      </c>
      <c r="V531" t="str">
        <f t="shared" si="45"/>
        <v/>
      </c>
    </row>
    <row r="532" spans="1:22">
      <c r="A532" s="110"/>
      <c r="B532" s="114"/>
      <c r="C532" s="188"/>
      <c r="D532" s="200"/>
      <c r="E532" s="255"/>
      <c r="F532" s="242"/>
      <c r="G532" s="243"/>
      <c r="H532" s="171"/>
      <c r="I532" s="244" t="str">
        <f t="shared" si="41"/>
        <v/>
      </c>
      <c r="L532" s="232" t="str">
        <f t="shared" si="43"/>
        <v/>
      </c>
      <c r="N532" s="157"/>
      <c r="O532" s="157"/>
      <c r="P532" s="246" t="str">
        <f t="shared" si="42"/>
        <v/>
      </c>
      <c r="Q532" s="144"/>
      <c r="R532" s="144"/>
      <c r="S532" s="144"/>
      <c r="U532" s="249" t="str">
        <f t="shared" si="44"/>
        <v/>
      </c>
      <c r="V532" t="str">
        <f t="shared" si="45"/>
        <v/>
      </c>
    </row>
    <row r="533" spans="1:22">
      <c r="A533" s="110"/>
      <c r="B533" s="114"/>
      <c r="C533" s="188"/>
      <c r="D533" s="200"/>
      <c r="E533" s="255"/>
      <c r="F533" s="242"/>
      <c r="G533" s="243"/>
      <c r="H533" s="171"/>
      <c r="I533" s="244" t="str">
        <f t="shared" si="41"/>
        <v/>
      </c>
      <c r="L533" s="232" t="str">
        <f t="shared" si="43"/>
        <v/>
      </c>
      <c r="N533" s="157"/>
      <c r="O533" s="157"/>
      <c r="P533" s="246" t="str">
        <f t="shared" si="42"/>
        <v/>
      </c>
      <c r="Q533" s="144"/>
      <c r="R533" s="144"/>
      <c r="S533" s="144"/>
      <c r="U533" s="249" t="str">
        <f t="shared" si="44"/>
        <v/>
      </c>
      <c r="V533" t="str">
        <f t="shared" si="45"/>
        <v/>
      </c>
    </row>
    <row r="534" spans="1:22">
      <c r="A534" s="110"/>
      <c r="B534" s="114"/>
      <c r="C534" s="188"/>
      <c r="D534" s="200"/>
      <c r="E534" s="255"/>
      <c r="F534" s="242"/>
      <c r="G534" s="243"/>
      <c r="H534" s="171"/>
      <c r="I534" s="244" t="str">
        <f t="shared" si="41"/>
        <v/>
      </c>
      <c r="L534" s="232" t="str">
        <f t="shared" si="43"/>
        <v/>
      </c>
      <c r="N534" s="157"/>
      <c r="O534" s="157"/>
      <c r="P534" s="246" t="str">
        <f t="shared" si="42"/>
        <v/>
      </c>
      <c r="Q534" s="144"/>
      <c r="R534" s="144"/>
      <c r="S534" s="144"/>
      <c r="U534" s="249" t="str">
        <f t="shared" si="44"/>
        <v/>
      </c>
      <c r="V534" t="str">
        <f t="shared" si="45"/>
        <v/>
      </c>
    </row>
    <row r="535" spans="1:22">
      <c r="A535" s="110"/>
      <c r="B535" s="114"/>
      <c r="C535" s="188"/>
      <c r="D535" s="200"/>
      <c r="E535" s="255"/>
      <c r="F535" s="242"/>
      <c r="G535" s="243"/>
      <c r="H535" s="171"/>
      <c r="I535" s="244" t="str">
        <f t="shared" si="41"/>
        <v/>
      </c>
      <c r="L535" s="232" t="str">
        <f t="shared" si="43"/>
        <v/>
      </c>
      <c r="N535" s="157"/>
      <c r="O535" s="157"/>
      <c r="P535" s="246" t="str">
        <f t="shared" si="42"/>
        <v/>
      </c>
      <c r="Q535" s="144"/>
      <c r="R535" s="144"/>
      <c r="S535" s="144"/>
      <c r="U535" s="249" t="str">
        <f t="shared" si="44"/>
        <v/>
      </c>
      <c r="V535" t="str">
        <f t="shared" si="45"/>
        <v/>
      </c>
    </row>
    <row r="536" spans="1:22">
      <c r="A536" s="110"/>
      <c r="B536" s="114"/>
      <c r="C536" s="188"/>
      <c r="D536" s="200"/>
      <c r="E536" s="255"/>
      <c r="F536" s="242"/>
      <c r="G536" s="243"/>
      <c r="H536" s="171"/>
      <c r="I536" s="244" t="str">
        <f t="shared" si="41"/>
        <v/>
      </c>
      <c r="L536" s="232" t="str">
        <f t="shared" si="43"/>
        <v/>
      </c>
      <c r="N536" s="157"/>
      <c r="O536" s="157"/>
      <c r="P536" s="246" t="str">
        <f t="shared" si="42"/>
        <v/>
      </c>
      <c r="Q536" s="144"/>
      <c r="R536" s="144"/>
      <c r="S536" s="144"/>
      <c r="U536" s="249" t="str">
        <f t="shared" si="44"/>
        <v/>
      </c>
      <c r="V536" t="str">
        <f t="shared" si="45"/>
        <v/>
      </c>
    </row>
    <row r="537" spans="1:22">
      <c r="A537" s="110"/>
      <c r="B537" s="114"/>
      <c r="C537" s="188"/>
      <c r="D537" s="200"/>
      <c r="E537" s="255"/>
      <c r="F537" s="242"/>
      <c r="G537" s="243"/>
      <c r="H537" s="171"/>
      <c r="I537" s="244" t="str">
        <f t="shared" si="41"/>
        <v/>
      </c>
      <c r="L537" s="232" t="str">
        <f t="shared" si="43"/>
        <v/>
      </c>
      <c r="N537" s="157"/>
      <c r="O537" s="157"/>
      <c r="P537" s="246" t="str">
        <f t="shared" si="42"/>
        <v/>
      </c>
      <c r="Q537" s="144"/>
      <c r="R537" s="144"/>
      <c r="S537" s="144"/>
      <c r="U537" s="249" t="str">
        <f t="shared" si="44"/>
        <v/>
      </c>
      <c r="V537" t="str">
        <f t="shared" si="45"/>
        <v/>
      </c>
    </row>
    <row r="538" spans="1:22">
      <c r="A538" s="110"/>
      <c r="B538" s="114"/>
      <c r="C538" s="188"/>
      <c r="D538" s="200"/>
      <c r="E538" s="255"/>
      <c r="F538" s="242"/>
      <c r="G538" s="243"/>
      <c r="H538" s="171"/>
      <c r="I538" s="244" t="str">
        <f t="shared" si="41"/>
        <v/>
      </c>
      <c r="L538" s="232" t="str">
        <f t="shared" si="43"/>
        <v/>
      </c>
      <c r="N538" s="157"/>
      <c r="O538" s="157"/>
      <c r="P538" s="246" t="str">
        <f t="shared" si="42"/>
        <v/>
      </c>
      <c r="Q538" s="144"/>
      <c r="R538" s="144"/>
      <c r="S538" s="144"/>
      <c r="U538" s="249" t="str">
        <f t="shared" si="44"/>
        <v/>
      </c>
      <c r="V538" t="str">
        <f t="shared" si="45"/>
        <v/>
      </c>
    </row>
    <row r="539" spans="1:22">
      <c r="A539" s="110"/>
      <c r="B539" s="114"/>
      <c r="C539" s="188"/>
      <c r="D539" s="200"/>
      <c r="E539" s="255"/>
      <c r="F539" s="242"/>
      <c r="G539" s="243"/>
      <c r="H539" s="171"/>
      <c r="I539" s="244" t="str">
        <f t="shared" si="41"/>
        <v/>
      </c>
      <c r="L539" s="232" t="str">
        <f t="shared" si="43"/>
        <v/>
      </c>
      <c r="N539" s="157"/>
      <c r="O539" s="157"/>
      <c r="P539" s="246" t="str">
        <f t="shared" si="42"/>
        <v/>
      </c>
      <c r="Q539" s="144"/>
      <c r="R539" s="144"/>
      <c r="S539" s="144"/>
      <c r="U539" s="249" t="str">
        <f t="shared" si="44"/>
        <v/>
      </c>
      <c r="V539" t="str">
        <f t="shared" si="45"/>
        <v/>
      </c>
    </row>
    <row r="540" spans="1:22">
      <c r="A540" s="110"/>
      <c r="B540" s="114"/>
      <c r="C540" s="188"/>
      <c r="D540" s="200"/>
      <c r="E540" s="255"/>
      <c r="F540" s="242"/>
      <c r="G540" s="243"/>
      <c r="H540" s="171"/>
      <c r="I540" s="244" t="str">
        <f t="shared" si="41"/>
        <v/>
      </c>
      <c r="L540" s="232" t="str">
        <f t="shared" si="43"/>
        <v/>
      </c>
      <c r="N540" s="157"/>
      <c r="O540" s="157"/>
      <c r="P540" s="246" t="str">
        <f t="shared" si="42"/>
        <v/>
      </c>
      <c r="Q540" s="144"/>
      <c r="R540" s="144"/>
      <c r="S540" s="144"/>
      <c r="U540" s="249" t="str">
        <f t="shared" si="44"/>
        <v/>
      </c>
      <c r="V540" t="str">
        <f t="shared" si="45"/>
        <v/>
      </c>
    </row>
    <row r="541" spans="1:22">
      <c r="A541" s="110"/>
      <c r="B541" s="114"/>
      <c r="C541" s="188"/>
      <c r="D541" s="200"/>
      <c r="E541" s="255"/>
      <c r="F541" s="242"/>
      <c r="G541" s="243"/>
      <c r="H541" s="171"/>
      <c r="I541" s="244" t="str">
        <f t="shared" si="41"/>
        <v/>
      </c>
      <c r="L541" s="232" t="str">
        <f t="shared" si="43"/>
        <v/>
      </c>
      <c r="N541" s="157"/>
      <c r="O541" s="157"/>
      <c r="P541" s="246" t="str">
        <f t="shared" si="42"/>
        <v/>
      </c>
      <c r="Q541" s="144"/>
      <c r="R541" s="144"/>
      <c r="S541" s="144"/>
      <c r="U541" s="249" t="str">
        <f t="shared" si="44"/>
        <v/>
      </c>
      <c r="V541" t="str">
        <f t="shared" si="45"/>
        <v/>
      </c>
    </row>
    <row r="542" spans="1:22">
      <c r="A542" s="110"/>
      <c r="B542" s="114"/>
      <c r="C542" s="188"/>
      <c r="D542" s="200"/>
      <c r="E542" s="255"/>
      <c r="F542" s="242"/>
      <c r="G542" s="243"/>
      <c r="H542" s="171"/>
      <c r="I542" s="244" t="str">
        <f t="shared" si="41"/>
        <v/>
      </c>
      <c r="L542" s="232" t="str">
        <f t="shared" si="43"/>
        <v/>
      </c>
      <c r="N542" s="157"/>
      <c r="O542" s="157"/>
      <c r="P542" s="246" t="str">
        <f t="shared" si="42"/>
        <v/>
      </c>
      <c r="Q542" s="144"/>
      <c r="R542" s="144"/>
      <c r="S542" s="144"/>
      <c r="U542" s="249" t="str">
        <f t="shared" si="44"/>
        <v/>
      </c>
      <c r="V542" t="str">
        <f t="shared" si="45"/>
        <v/>
      </c>
    </row>
    <row r="543" spans="1:22">
      <c r="A543" s="110"/>
      <c r="B543" s="114"/>
      <c r="C543" s="188"/>
      <c r="D543" s="200"/>
      <c r="E543" s="255"/>
      <c r="F543" s="242"/>
      <c r="G543" s="243"/>
      <c r="H543" s="171"/>
      <c r="I543" s="244" t="str">
        <f t="shared" si="41"/>
        <v/>
      </c>
      <c r="L543" s="232" t="str">
        <f t="shared" si="43"/>
        <v/>
      </c>
      <c r="N543" s="157"/>
      <c r="O543" s="157"/>
      <c r="P543" s="246" t="str">
        <f t="shared" si="42"/>
        <v/>
      </c>
      <c r="Q543" s="144"/>
      <c r="R543" s="144"/>
      <c r="S543" s="144"/>
      <c r="U543" s="249" t="str">
        <f t="shared" si="44"/>
        <v/>
      </c>
      <c r="V543" t="str">
        <f t="shared" si="45"/>
        <v/>
      </c>
    </row>
    <row r="544" spans="1:22">
      <c r="A544" s="110"/>
      <c r="B544" s="114"/>
      <c r="C544" s="188"/>
      <c r="D544" s="200"/>
      <c r="E544" s="255"/>
      <c r="F544" s="242"/>
      <c r="G544" s="243"/>
      <c r="H544" s="171"/>
      <c r="I544" s="244" t="str">
        <f t="shared" si="41"/>
        <v/>
      </c>
      <c r="L544" s="232" t="str">
        <f t="shared" si="43"/>
        <v/>
      </c>
      <c r="N544" s="157"/>
      <c r="O544" s="157"/>
      <c r="P544" s="246" t="str">
        <f t="shared" si="42"/>
        <v/>
      </c>
      <c r="Q544" s="144"/>
      <c r="R544" s="144"/>
      <c r="S544" s="144"/>
      <c r="U544" s="249" t="str">
        <f t="shared" si="44"/>
        <v/>
      </c>
      <c r="V544" t="str">
        <f t="shared" si="45"/>
        <v/>
      </c>
    </row>
    <row r="545" spans="1:22">
      <c r="A545" s="110"/>
      <c r="B545" s="114"/>
      <c r="C545" s="188"/>
      <c r="D545" s="200"/>
      <c r="E545" s="255"/>
      <c r="F545" s="242"/>
      <c r="G545" s="243"/>
      <c r="H545" s="171"/>
      <c r="I545" s="244" t="str">
        <f t="shared" si="41"/>
        <v/>
      </c>
      <c r="L545" s="232" t="str">
        <f t="shared" si="43"/>
        <v/>
      </c>
      <c r="N545" s="157"/>
      <c r="O545" s="157"/>
      <c r="P545" s="246" t="str">
        <f t="shared" si="42"/>
        <v/>
      </c>
      <c r="Q545" s="144"/>
      <c r="R545" s="144"/>
      <c r="S545" s="144"/>
      <c r="U545" s="249" t="str">
        <f t="shared" si="44"/>
        <v/>
      </c>
      <c r="V545" t="str">
        <f t="shared" si="45"/>
        <v/>
      </c>
    </row>
    <row r="546" spans="1:22">
      <c r="A546" s="110"/>
      <c r="B546" s="114"/>
      <c r="C546" s="188"/>
      <c r="D546" s="200"/>
      <c r="E546" s="255"/>
      <c r="F546" s="242"/>
      <c r="G546" s="243"/>
      <c r="H546" s="171"/>
      <c r="I546" s="244" t="str">
        <f t="shared" si="41"/>
        <v/>
      </c>
      <c r="L546" s="232" t="str">
        <f t="shared" si="43"/>
        <v/>
      </c>
      <c r="N546" s="157"/>
      <c r="O546" s="157"/>
      <c r="P546" s="246" t="str">
        <f t="shared" si="42"/>
        <v/>
      </c>
      <c r="Q546" s="144"/>
      <c r="R546" s="144"/>
      <c r="S546" s="144"/>
      <c r="U546" s="249" t="str">
        <f t="shared" si="44"/>
        <v/>
      </c>
      <c r="V546" t="str">
        <f t="shared" si="45"/>
        <v/>
      </c>
    </row>
    <row r="547" spans="1:22">
      <c r="A547" s="110"/>
      <c r="B547" s="114"/>
      <c r="C547" s="188"/>
      <c r="D547" s="200"/>
      <c r="E547" s="255"/>
      <c r="F547" s="242"/>
      <c r="G547" s="243"/>
      <c r="H547" s="171"/>
      <c r="I547" s="244" t="str">
        <f t="shared" si="41"/>
        <v/>
      </c>
      <c r="L547" s="232" t="str">
        <f t="shared" si="43"/>
        <v/>
      </c>
      <c r="N547" s="157"/>
      <c r="O547" s="157"/>
      <c r="P547" s="246" t="str">
        <f t="shared" si="42"/>
        <v/>
      </c>
      <c r="Q547" s="144"/>
      <c r="R547" s="144"/>
      <c r="S547" s="144"/>
      <c r="U547" s="249" t="str">
        <f t="shared" si="44"/>
        <v/>
      </c>
      <c r="V547" t="str">
        <f t="shared" si="45"/>
        <v/>
      </c>
    </row>
    <row r="548" spans="1:22">
      <c r="A548" s="110"/>
      <c r="B548" s="114"/>
      <c r="C548" s="188"/>
      <c r="D548" s="200"/>
      <c r="E548" s="255"/>
      <c r="F548" s="242"/>
      <c r="G548" s="243"/>
      <c r="H548" s="171"/>
      <c r="I548" s="244" t="str">
        <f t="shared" si="41"/>
        <v/>
      </c>
      <c r="L548" s="232" t="str">
        <f t="shared" si="43"/>
        <v/>
      </c>
      <c r="N548" s="157"/>
      <c r="O548" s="157"/>
      <c r="P548" s="246" t="str">
        <f t="shared" si="42"/>
        <v/>
      </c>
      <c r="Q548" s="144"/>
      <c r="R548" s="144"/>
      <c r="S548" s="144"/>
      <c r="U548" s="249" t="str">
        <f t="shared" si="44"/>
        <v/>
      </c>
      <c r="V548" t="str">
        <f t="shared" si="45"/>
        <v/>
      </c>
    </row>
    <row r="549" spans="1:22">
      <c r="A549" s="110"/>
      <c r="B549" s="114"/>
      <c r="C549" s="188"/>
      <c r="D549" s="200"/>
      <c r="E549" s="255"/>
      <c r="F549" s="242"/>
      <c r="G549" s="243"/>
      <c r="H549" s="171"/>
      <c r="I549" s="244" t="str">
        <f t="shared" si="41"/>
        <v/>
      </c>
      <c r="L549" s="232" t="str">
        <f t="shared" si="43"/>
        <v/>
      </c>
      <c r="N549" s="157"/>
      <c r="O549" s="157"/>
      <c r="P549" s="246" t="str">
        <f t="shared" si="42"/>
        <v/>
      </c>
      <c r="Q549" s="144"/>
      <c r="R549" s="144"/>
      <c r="S549" s="144"/>
      <c r="U549" s="249" t="str">
        <f t="shared" si="44"/>
        <v/>
      </c>
      <c r="V549" t="str">
        <f t="shared" si="45"/>
        <v/>
      </c>
    </row>
    <row r="550" spans="1:22">
      <c r="A550" s="110"/>
      <c r="B550" s="114"/>
      <c r="C550" s="188"/>
      <c r="D550" s="200"/>
      <c r="E550" s="255"/>
      <c r="F550" s="242"/>
      <c r="G550" s="243"/>
      <c r="H550" s="171"/>
      <c r="I550" s="244" t="str">
        <f t="shared" si="41"/>
        <v/>
      </c>
      <c r="L550" s="232" t="str">
        <f t="shared" si="43"/>
        <v/>
      </c>
      <c r="N550" s="157"/>
      <c r="O550" s="157"/>
      <c r="P550" s="246" t="str">
        <f t="shared" si="42"/>
        <v/>
      </c>
      <c r="Q550" s="144"/>
      <c r="R550" s="144"/>
      <c r="S550" s="144"/>
      <c r="U550" s="249" t="str">
        <f t="shared" si="44"/>
        <v/>
      </c>
      <c r="V550" t="str">
        <f t="shared" si="45"/>
        <v/>
      </c>
    </row>
    <row r="551" spans="1:22">
      <c r="A551" s="110"/>
      <c r="B551" s="114"/>
      <c r="C551" s="188"/>
      <c r="D551" s="200"/>
      <c r="E551" s="255"/>
      <c r="F551" s="242"/>
      <c r="G551" s="243"/>
      <c r="H551" s="171"/>
      <c r="I551" s="244" t="str">
        <f t="shared" si="41"/>
        <v/>
      </c>
      <c r="L551" s="232" t="str">
        <f t="shared" si="43"/>
        <v/>
      </c>
      <c r="N551" s="157"/>
      <c r="O551" s="157"/>
      <c r="P551" s="246" t="str">
        <f t="shared" si="42"/>
        <v/>
      </c>
      <c r="Q551" s="144"/>
      <c r="R551" s="144"/>
      <c r="S551" s="144"/>
      <c r="U551" s="249" t="str">
        <f t="shared" si="44"/>
        <v/>
      </c>
      <c r="V551" t="str">
        <f t="shared" si="45"/>
        <v/>
      </c>
    </row>
    <row r="552" spans="1:22">
      <c r="A552" s="110"/>
      <c r="B552" s="114"/>
      <c r="C552" s="188"/>
      <c r="D552" s="200"/>
      <c r="E552" s="255"/>
      <c r="F552" s="242"/>
      <c r="G552" s="243"/>
      <c r="H552" s="171"/>
      <c r="I552" s="244" t="str">
        <f t="shared" si="41"/>
        <v/>
      </c>
      <c r="L552" s="232" t="str">
        <f t="shared" si="43"/>
        <v/>
      </c>
      <c r="N552" s="157"/>
      <c r="O552" s="157"/>
      <c r="P552" s="246" t="str">
        <f t="shared" si="42"/>
        <v/>
      </c>
      <c r="Q552" s="144"/>
      <c r="R552" s="144"/>
      <c r="S552" s="144"/>
      <c r="U552" s="249" t="str">
        <f t="shared" si="44"/>
        <v/>
      </c>
      <c r="V552" t="str">
        <f t="shared" si="45"/>
        <v/>
      </c>
    </row>
    <row r="553" spans="1:22">
      <c r="A553" s="110"/>
      <c r="B553" s="114"/>
      <c r="C553" s="188"/>
      <c r="D553" s="200"/>
      <c r="E553" s="255"/>
      <c r="F553" s="242"/>
      <c r="G553" s="243"/>
      <c r="H553" s="171"/>
      <c r="I553" s="244" t="str">
        <f t="shared" si="41"/>
        <v/>
      </c>
      <c r="L553" s="232" t="str">
        <f t="shared" si="43"/>
        <v/>
      </c>
      <c r="N553" s="157"/>
      <c r="O553" s="157"/>
      <c r="P553" s="246" t="str">
        <f t="shared" si="42"/>
        <v/>
      </c>
      <c r="Q553" s="144"/>
      <c r="R553" s="144"/>
      <c r="S553" s="144"/>
      <c r="U553" s="249" t="str">
        <f t="shared" si="44"/>
        <v/>
      </c>
      <c r="V553" t="str">
        <f t="shared" si="45"/>
        <v/>
      </c>
    </row>
    <row r="554" spans="1:22">
      <c r="A554" s="110"/>
      <c r="B554" s="114"/>
      <c r="C554" s="188"/>
      <c r="D554" s="200"/>
      <c r="E554" s="255"/>
      <c r="F554" s="242"/>
      <c r="G554" s="243"/>
      <c r="H554" s="171"/>
      <c r="I554" s="244" t="str">
        <f t="shared" si="41"/>
        <v/>
      </c>
      <c r="L554" s="232" t="str">
        <f t="shared" si="43"/>
        <v/>
      </c>
      <c r="N554" s="157"/>
      <c r="O554" s="157"/>
      <c r="P554" s="246" t="str">
        <f t="shared" si="42"/>
        <v/>
      </c>
      <c r="Q554" s="144"/>
      <c r="R554" s="144"/>
      <c r="S554" s="144"/>
      <c r="U554" s="249" t="str">
        <f t="shared" si="44"/>
        <v/>
      </c>
      <c r="V554" t="str">
        <f t="shared" si="45"/>
        <v/>
      </c>
    </row>
    <row r="555" spans="1:22">
      <c r="A555" s="110"/>
      <c r="B555" s="114"/>
      <c r="C555" s="188"/>
      <c r="D555" s="200"/>
      <c r="E555" s="255"/>
      <c r="F555" s="242"/>
      <c r="G555" s="243"/>
      <c r="H555" s="171"/>
      <c r="I555" s="244" t="str">
        <f t="shared" si="41"/>
        <v/>
      </c>
      <c r="L555" s="232" t="str">
        <f t="shared" si="43"/>
        <v/>
      </c>
      <c r="N555" s="157"/>
      <c r="O555" s="157"/>
      <c r="P555" s="246" t="str">
        <f t="shared" si="42"/>
        <v/>
      </c>
      <c r="Q555" s="144"/>
      <c r="R555" s="144"/>
      <c r="S555" s="144"/>
      <c r="U555" s="249" t="str">
        <f t="shared" si="44"/>
        <v/>
      </c>
      <c r="V555" t="str">
        <f t="shared" si="45"/>
        <v/>
      </c>
    </row>
    <row r="556" spans="1:22">
      <c r="A556" s="110"/>
      <c r="B556" s="114"/>
      <c r="C556" s="188"/>
      <c r="D556" s="200"/>
      <c r="E556" s="255"/>
      <c r="F556" s="242"/>
      <c r="G556" s="243"/>
      <c r="H556" s="171"/>
      <c r="I556" s="244" t="str">
        <f t="shared" si="41"/>
        <v/>
      </c>
      <c r="L556" s="232" t="str">
        <f t="shared" si="43"/>
        <v/>
      </c>
      <c r="N556" s="157"/>
      <c r="O556" s="157"/>
      <c r="P556" s="246" t="str">
        <f t="shared" si="42"/>
        <v/>
      </c>
      <c r="Q556" s="144"/>
      <c r="R556" s="144"/>
      <c r="S556" s="144"/>
      <c r="U556" s="249" t="str">
        <f t="shared" si="44"/>
        <v/>
      </c>
      <c r="V556" t="str">
        <f t="shared" si="45"/>
        <v/>
      </c>
    </row>
    <row r="557" spans="1:22">
      <c r="A557" s="110"/>
      <c r="B557" s="114"/>
      <c r="C557" s="188"/>
      <c r="D557" s="200"/>
      <c r="E557" s="255"/>
      <c r="F557" s="242"/>
      <c r="G557" s="243"/>
      <c r="H557" s="171"/>
      <c r="I557" s="244" t="str">
        <f t="shared" si="41"/>
        <v/>
      </c>
      <c r="L557" s="232" t="str">
        <f t="shared" si="43"/>
        <v/>
      </c>
      <c r="N557" s="157"/>
      <c r="O557" s="157"/>
      <c r="P557" s="246" t="str">
        <f t="shared" si="42"/>
        <v/>
      </c>
      <c r="Q557" s="144"/>
      <c r="R557" s="144"/>
      <c r="S557" s="144"/>
      <c r="U557" s="249" t="str">
        <f t="shared" si="44"/>
        <v/>
      </c>
      <c r="V557" t="str">
        <f t="shared" si="45"/>
        <v/>
      </c>
    </row>
    <row r="558" spans="1:22">
      <c r="A558" s="110"/>
      <c r="B558" s="114"/>
      <c r="C558" s="188"/>
      <c r="D558" s="200"/>
      <c r="E558" s="255"/>
      <c r="F558" s="242"/>
      <c r="G558" s="243"/>
      <c r="H558" s="171"/>
      <c r="I558" s="244" t="str">
        <f t="shared" si="41"/>
        <v/>
      </c>
      <c r="L558" s="232" t="str">
        <f t="shared" si="43"/>
        <v/>
      </c>
      <c r="N558" s="157"/>
      <c r="O558" s="157"/>
      <c r="P558" s="246" t="str">
        <f t="shared" si="42"/>
        <v/>
      </c>
      <c r="Q558" s="144"/>
      <c r="R558" s="144"/>
      <c r="S558" s="144"/>
      <c r="U558" s="249" t="str">
        <f t="shared" si="44"/>
        <v/>
      </c>
      <c r="V558" t="str">
        <f t="shared" si="45"/>
        <v/>
      </c>
    </row>
    <row r="559" spans="1:22">
      <c r="A559" s="110"/>
      <c r="B559" s="114"/>
      <c r="C559" s="188"/>
      <c r="D559" s="200"/>
      <c r="E559" s="255"/>
      <c r="F559" s="242"/>
      <c r="G559" s="243"/>
      <c r="H559" s="171"/>
      <c r="I559" s="244" t="str">
        <f t="shared" si="41"/>
        <v/>
      </c>
      <c r="L559" s="232" t="str">
        <f t="shared" si="43"/>
        <v/>
      </c>
      <c r="N559" s="157"/>
      <c r="O559" s="157"/>
      <c r="P559" s="246" t="str">
        <f t="shared" si="42"/>
        <v/>
      </c>
      <c r="Q559" s="144"/>
      <c r="R559" s="144"/>
      <c r="S559" s="144"/>
      <c r="U559" s="249" t="str">
        <f t="shared" si="44"/>
        <v/>
      </c>
      <c r="V559" t="str">
        <f t="shared" si="45"/>
        <v/>
      </c>
    </row>
    <row r="560" spans="1:22">
      <c r="A560" s="110"/>
      <c r="B560" s="114"/>
      <c r="C560" s="188"/>
      <c r="D560" s="200"/>
      <c r="E560" s="255"/>
      <c r="F560" s="242"/>
      <c r="G560" s="243"/>
      <c r="H560" s="171"/>
      <c r="I560" s="244" t="str">
        <f t="shared" si="41"/>
        <v/>
      </c>
      <c r="L560" s="232" t="str">
        <f t="shared" si="43"/>
        <v/>
      </c>
      <c r="N560" s="157"/>
      <c r="O560" s="157"/>
      <c r="P560" s="246" t="str">
        <f t="shared" si="42"/>
        <v/>
      </c>
      <c r="Q560" s="144"/>
      <c r="R560" s="144"/>
      <c r="S560" s="144"/>
      <c r="U560" s="249" t="str">
        <f t="shared" si="44"/>
        <v/>
      </c>
      <c r="V560" t="str">
        <f t="shared" si="45"/>
        <v/>
      </c>
    </row>
    <row r="561" spans="1:22">
      <c r="A561" s="110"/>
      <c r="B561" s="114"/>
      <c r="C561" s="188"/>
      <c r="D561" s="200"/>
      <c r="E561" s="255"/>
      <c r="F561" s="242"/>
      <c r="G561" s="243"/>
      <c r="H561" s="171"/>
      <c r="I561" s="244" t="str">
        <f t="shared" si="41"/>
        <v/>
      </c>
      <c r="L561" s="232" t="str">
        <f t="shared" si="43"/>
        <v/>
      </c>
      <c r="N561" s="157"/>
      <c r="O561" s="157"/>
      <c r="P561" s="246" t="str">
        <f t="shared" si="42"/>
        <v/>
      </c>
      <c r="Q561" s="144"/>
      <c r="R561" s="144"/>
      <c r="S561" s="144"/>
      <c r="U561" s="249" t="str">
        <f t="shared" si="44"/>
        <v/>
      </c>
      <c r="V561" t="str">
        <f t="shared" si="45"/>
        <v/>
      </c>
    </row>
    <row r="562" spans="1:22">
      <c r="A562" s="110"/>
      <c r="B562" s="114"/>
      <c r="C562" s="188"/>
      <c r="D562" s="200"/>
      <c r="E562" s="255"/>
      <c r="F562" s="242"/>
      <c r="G562" s="243"/>
      <c r="H562" s="171"/>
      <c r="I562" s="244" t="str">
        <f t="shared" si="41"/>
        <v/>
      </c>
      <c r="L562" s="232" t="str">
        <f t="shared" si="43"/>
        <v/>
      </c>
      <c r="N562" s="157"/>
      <c r="O562" s="157"/>
      <c r="P562" s="246" t="str">
        <f t="shared" si="42"/>
        <v/>
      </c>
      <c r="Q562" s="144"/>
      <c r="R562" s="144"/>
      <c r="S562" s="144"/>
      <c r="U562" s="249" t="str">
        <f t="shared" si="44"/>
        <v/>
      </c>
      <c r="V562" t="str">
        <f t="shared" si="45"/>
        <v/>
      </c>
    </row>
    <row r="563" spans="1:22">
      <c r="A563" s="110"/>
      <c r="B563" s="114"/>
      <c r="C563" s="188"/>
      <c r="D563" s="200"/>
      <c r="E563" s="255"/>
      <c r="F563" s="242"/>
      <c r="G563" s="243"/>
      <c r="H563" s="171"/>
      <c r="I563" s="244" t="str">
        <f t="shared" si="41"/>
        <v/>
      </c>
      <c r="L563" s="232" t="str">
        <f t="shared" si="43"/>
        <v/>
      </c>
      <c r="N563" s="157"/>
      <c r="O563" s="157"/>
      <c r="P563" s="246" t="str">
        <f t="shared" si="42"/>
        <v/>
      </c>
      <c r="Q563" s="144"/>
      <c r="R563" s="144"/>
      <c r="S563" s="144"/>
      <c r="U563" s="249" t="str">
        <f t="shared" si="44"/>
        <v/>
      </c>
      <c r="V563" t="str">
        <f t="shared" si="45"/>
        <v/>
      </c>
    </row>
    <row r="564" spans="1:22">
      <c r="A564" s="110"/>
      <c r="B564" s="114"/>
      <c r="C564" s="188"/>
      <c r="D564" s="200"/>
      <c r="E564" s="255"/>
      <c r="F564" s="242"/>
      <c r="G564" s="243"/>
      <c r="H564" s="171"/>
      <c r="I564" s="244" t="str">
        <f t="shared" si="41"/>
        <v/>
      </c>
      <c r="L564" s="232" t="str">
        <f t="shared" si="43"/>
        <v/>
      </c>
      <c r="N564" s="157"/>
      <c r="O564" s="157"/>
      <c r="P564" s="246" t="str">
        <f t="shared" si="42"/>
        <v/>
      </c>
      <c r="Q564" s="144"/>
      <c r="R564" s="144"/>
      <c r="S564" s="144"/>
      <c r="U564" s="249" t="str">
        <f t="shared" si="44"/>
        <v/>
      </c>
      <c r="V564" t="str">
        <f t="shared" si="45"/>
        <v/>
      </c>
    </row>
    <row r="565" spans="1:22">
      <c r="A565" s="110"/>
      <c r="B565" s="114"/>
      <c r="C565" s="188"/>
      <c r="D565" s="200"/>
      <c r="E565" s="255"/>
      <c r="F565" s="242"/>
      <c r="G565" s="243"/>
      <c r="H565" s="171"/>
      <c r="I565" s="244" t="str">
        <f t="shared" si="41"/>
        <v/>
      </c>
      <c r="L565" s="232" t="str">
        <f t="shared" si="43"/>
        <v/>
      </c>
      <c r="N565" s="157"/>
      <c r="O565" s="157"/>
      <c r="P565" s="246" t="str">
        <f t="shared" si="42"/>
        <v/>
      </c>
      <c r="Q565" s="144"/>
      <c r="R565" s="144"/>
      <c r="S565" s="144"/>
      <c r="U565" s="249" t="str">
        <f t="shared" si="44"/>
        <v/>
      </c>
      <c r="V565" t="str">
        <f t="shared" si="45"/>
        <v/>
      </c>
    </row>
    <row r="566" spans="1:22">
      <c r="A566" s="110"/>
      <c r="B566" s="114"/>
      <c r="C566" s="188"/>
      <c r="D566" s="200"/>
      <c r="E566" s="255"/>
      <c r="F566" s="242"/>
      <c r="G566" s="243"/>
      <c r="H566" s="171"/>
      <c r="I566" s="244" t="str">
        <f t="shared" si="41"/>
        <v/>
      </c>
      <c r="L566" s="232" t="str">
        <f t="shared" si="43"/>
        <v/>
      </c>
      <c r="N566" s="157"/>
      <c r="O566" s="157"/>
      <c r="P566" s="246" t="str">
        <f t="shared" si="42"/>
        <v/>
      </c>
      <c r="Q566" s="144"/>
      <c r="R566" s="144"/>
      <c r="S566" s="144"/>
      <c r="U566" s="249" t="str">
        <f t="shared" si="44"/>
        <v/>
      </c>
      <c r="V566" t="str">
        <f t="shared" si="45"/>
        <v/>
      </c>
    </row>
    <row r="567" spans="1:22">
      <c r="A567" s="110"/>
      <c r="B567" s="114"/>
      <c r="C567" s="188"/>
      <c r="D567" s="200"/>
      <c r="E567" s="255"/>
      <c r="F567" s="242"/>
      <c r="G567" s="243"/>
      <c r="H567" s="171"/>
      <c r="I567" s="244" t="str">
        <f t="shared" si="41"/>
        <v/>
      </c>
      <c r="L567" s="232" t="str">
        <f t="shared" si="43"/>
        <v/>
      </c>
      <c r="N567" s="157"/>
      <c r="O567" s="157"/>
      <c r="P567" s="246" t="str">
        <f t="shared" si="42"/>
        <v/>
      </c>
      <c r="Q567" s="144"/>
      <c r="R567" s="144"/>
      <c r="S567" s="144"/>
      <c r="U567" s="249" t="str">
        <f t="shared" si="44"/>
        <v/>
      </c>
      <c r="V567" t="str">
        <f t="shared" si="45"/>
        <v/>
      </c>
    </row>
    <row r="568" spans="1:22">
      <c r="A568" s="110"/>
      <c r="B568" s="114"/>
      <c r="C568" s="188"/>
      <c r="D568" s="200"/>
      <c r="E568" s="255"/>
      <c r="F568" s="242"/>
      <c r="G568" s="243"/>
      <c r="H568" s="171"/>
      <c r="I568" s="244" t="str">
        <f t="shared" si="41"/>
        <v/>
      </c>
      <c r="L568" s="232" t="str">
        <f t="shared" si="43"/>
        <v/>
      </c>
      <c r="N568" s="157"/>
      <c r="O568" s="157"/>
      <c r="P568" s="246" t="str">
        <f t="shared" si="42"/>
        <v/>
      </c>
      <c r="Q568" s="144"/>
      <c r="R568" s="144"/>
      <c r="S568" s="144"/>
      <c r="U568" s="249" t="str">
        <f t="shared" si="44"/>
        <v/>
      </c>
      <c r="V568" t="str">
        <f t="shared" si="45"/>
        <v/>
      </c>
    </row>
    <row r="569" spans="1:22">
      <c r="A569" s="110"/>
      <c r="B569" s="114"/>
      <c r="C569" s="188"/>
      <c r="D569" s="200"/>
      <c r="E569" s="255"/>
      <c r="F569" s="242"/>
      <c r="G569" s="243"/>
      <c r="H569" s="171"/>
      <c r="I569" s="244" t="str">
        <f t="shared" si="41"/>
        <v/>
      </c>
      <c r="L569" s="232" t="str">
        <f t="shared" si="43"/>
        <v/>
      </c>
      <c r="N569" s="157"/>
      <c r="O569" s="157"/>
      <c r="P569" s="246" t="str">
        <f t="shared" si="42"/>
        <v/>
      </c>
      <c r="Q569" s="144"/>
      <c r="R569" s="144"/>
      <c r="S569" s="144"/>
      <c r="U569" s="249" t="str">
        <f t="shared" si="44"/>
        <v/>
      </c>
      <c r="V569" t="str">
        <f t="shared" si="45"/>
        <v/>
      </c>
    </row>
    <row r="570" spans="1:22">
      <c r="A570" s="110"/>
      <c r="B570" s="114"/>
      <c r="C570" s="188"/>
      <c r="D570" s="200"/>
      <c r="E570" s="255"/>
      <c r="F570" s="242"/>
      <c r="G570" s="243"/>
      <c r="H570" s="171"/>
      <c r="I570" s="244" t="str">
        <f t="shared" si="41"/>
        <v/>
      </c>
      <c r="L570" s="232" t="str">
        <f t="shared" si="43"/>
        <v/>
      </c>
      <c r="N570" s="157"/>
      <c r="O570" s="157"/>
      <c r="P570" s="246" t="str">
        <f t="shared" si="42"/>
        <v/>
      </c>
      <c r="Q570" s="144"/>
      <c r="R570" s="144"/>
      <c r="S570" s="144"/>
      <c r="U570" s="249" t="str">
        <f t="shared" si="44"/>
        <v/>
      </c>
      <c r="V570" t="str">
        <f t="shared" si="45"/>
        <v/>
      </c>
    </row>
    <row r="571" spans="1:22">
      <c r="A571" s="110"/>
      <c r="B571" s="114"/>
      <c r="C571" s="188"/>
      <c r="D571" s="200"/>
      <c r="E571" s="255"/>
      <c r="F571" s="242"/>
      <c r="G571" s="243"/>
      <c r="H571" s="171"/>
      <c r="I571" s="244" t="str">
        <f t="shared" si="41"/>
        <v/>
      </c>
      <c r="L571" s="232" t="str">
        <f t="shared" si="43"/>
        <v/>
      </c>
      <c r="N571" s="157"/>
      <c r="O571" s="157"/>
      <c r="P571" s="246" t="str">
        <f t="shared" si="42"/>
        <v/>
      </c>
      <c r="Q571" s="144"/>
      <c r="R571" s="144"/>
      <c r="S571" s="144"/>
      <c r="U571" s="249" t="str">
        <f t="shared" si="44"/>
        <v/>
      </c>
      <c r="V571" t="str">
        <f t="shared" si="45"/>
        <v/>
      </c>
    </row>
    <row r="572" spans="1:22">
      <c r="A572" s="110"/>
      <c r="B572" s="114"/>
      <c r="C572" s="188"/>
      <c r="D572" s="200"/>
      <c r="E572" s="255"/>
      <c r="F572" s="242"/>
      <c r="G572" s="243"/>
      <c r="H572" s="171"/>
      <c r="I572" s="244" t="str">
        <f t="shared" si="41"/>
        <v/>
      </c>
      <c r="L572" s="232" t="str">
        <f t="shared" si="43"/>
        <v/>
      </c>
      <c r="N572" s="157"/>
      <c r="O572" s="157"/>
      <c r="P572" s="246" t="str">
        <f t="shared" si="42"/>
        <v/>
      </c>
      <c r="Q572" s="144"/>
      <c r="R572" s="144"/>
      <c r="S572" s="144"/>
      <c r="U572" s="249" t="str">
        <f t="shared" si="44"/>
        <v/>
      </c>
      <c r="V572" t="str">
        <f t="shared" si="45"/>
        <v/>
      </c>
    </row>
    <row r="573" spans="1:22">
      <c r="A573" s="110"/>
      <c r="B573" s="114"/>
      <c r="C573" s="188"/>
      <c r="D573" s="200"/>
      <c r="E573" s="255"/>
      <c r="F573" s="242"/>
      <c r="G573" s="243"/>
      <c r="H573" s="171"/>
      <c r="I573" s="244" t="str">
        <f t="shared" si="41"/>
        <v/>
      </c>
      <c r="L573" s="232" t="str">
        <f t="shared" si="43"/>
        <v/>
      </c>
      <c r="N573" s="157"/>
      <c r="O573" s="157"/>
      <c r="P573" s="246" t="str">
        <f t="shared" si="42"/>
        <v/>
      </c>
      <c r="Q573" s="144"/>
      <c r="R573" s="144"/>
      <c r="S573" s="144"/>
      <c r="U573" s="249" t="str">
        <f t="shared" si="44"/>
        <v/>
      </c>
      <c r="V573" t="str">
        <f t="shared" si="45"/>
        <v/>
      </c>
    </row>
    <row r="574" spans="1:22">
      <c r="A574" s="110"/>
      <c r="B574" s="114"/>
      <c r="C574" s="188"/>
      <c r="D574" s="200"/>
      <c r="E574" s="255"/>
      <c r="F574" s="242"/>
      <c r="G574" s="243"/>
      <c r="H574" s="171"/>
      <c r="I574" s="244" t="str">
        <f t="shared" si="41"/>
        <v/>
      </c>
      <c r="L574" s="232" t="str">
        <f t="shared" si="43"/>
        <v/>
      </c>
      <c r="N574" s="157"/>
      <c r="O574" s="157"/>
      <c r="P574" s="246" t="str">
        <f t="shared" si="42"/>
        <v/>
      </c>
      <c r="Q574" s="144"/>
      <c r="R574" s="144"/>
      <c r="S574" s="144"/>
      <c r="U574" s="249" t="str">
        <f t="shared" si="44"/>
        <v/>
      </c>
      <c r="V574" t="str">
        <f t="shared" si="45"/>
        <v/>
      </c>
    </row>
    <row r="575" spans="1:22">
      <c r="A575" s="110"/>
      <c r="B575" s="114"/>
      <c r="C575" s="188"/>
      <c r="D575" s="200"/>
      <c r="E575" s="255"/>
      <c r="F575" s="242"/>
      <c r="G575" s="243"/>
      <c r="H575" s="171"/>
      <c r="I575" s="244" t="str">
        <f t="shared" si="41"/>
        <v/>
      </c>
      <c r="L575" s="232" t="str">
        <f t="shared" si="43"/>
        <v/>
      </c>
      <c r="N575" s="157"/>
      <c r="O575" s="157"/>
      <c r="P575" s="246" t="str">
        <f t="shared" si="42"/>
        <v/>
      </c>
      <c r="Q575" s="144"/>
      <c r="R575" s="144"/>
      <c r="S575" s="144"/>
      <c r="U575" s="249" t="str">
        <f t="shared" si="44"/>
        <v/>
      </c>
      <c r="V575" t="str">
        <f t="shared" si="45"/>
        <v/>
      </c>
    </row>
    <row r="576" spans="1:22">
      <c r="A576" s="110"/>
      <c r="B576" s="114"/>
      <c r="C576" s="188"/>
      <c r="D576" s="200"/>
      <c r="E576" s="255"/>
      <c r="F576" s="242"/>
      <c r="G576" s="243"/>
      <c r="H576" s="171"/>
      <c r="I576" s="244" t="str">
        <f t="shared" si="41"/>
        <v/>
      </c>
      <c r="L576" s="232" t="str">
        <f t="shared" si="43"/>
        <v/>
      </c>
      <c r="N576" s="157"/>
      <c r="O576" s="157"/>
      <c r="P576" s="246" t="str">
        <f t="shared" si="42"/>
        <v/>
      </c>
      <c r="Q576" s="144"/>
      <c r="R576" s="144"/>
      <c r="S576" s="144"/>
      <c r="U576" s="249" t="str">
        <f t="shared" si="44"/>
        <v/>
      </c>
      <c r="V576" t="str">
        <f t="shared" si="45"/>
        <v/>
      </c>
    </row>
    <row r="577" spans="1:22">
      <c r="A577" s="110"/>
      <c r="B577" s="114"/>
      <c r="C577" s="188"/>
      <c r="D577" s="200"/>
      <c r="E577" s="255"/>
      <c r="F577" s="242"/>
      <c r="G577" s="243"/>
      <c r="H577" s="171"/>
      <c r="I577" s="244" t="str">
        <f t="shared" si="41"/>
        <v/>
      </c>
      <c r="L577" s="232" t="str">
        <f t="shared" si="43"/>
        <v/>
      </c>
      <c r="N577" s="157"/>
      <c r="O577" s="157"/>
      <c r="P577" s="246" t="str">
        <f t="shared" si="42"/>
        <v/>
      </c>
      <c r="Q577" s="144"/>
      <c r="R577" s="144"/>
      <c r="S577" s="144"/>
      <c r="U577" s="249" t="str">
        <f t="shared" si="44"/>
        <v/>
      </c>
      <c r="V577" t="str">
        <f t="shared" si="45"/>
        <v/>
      </c>
    </row>
    <row r="578" spans="1:22">
      <c r="A578" s="110"/>
      <c r="B578" s="114"/>
      <c r="C578" s="188"/>
      <c r="D578" s="200"/>
      <c r="E578" s="255"/>
      <c r="F578" s="242"/>
      <c r="G578" s="243"/>
      <c r="H578" s="171"/>
      <c r="I578" s="244" t="str">
        <f t="shared" ref="I578:I641" si="46">IF(C578="","",(2/S578)*(POWER((S578/6)*(E578-S578/6)+1,3)-1))</f>
        <v/>
      </c>
      <c r="L578" s="232" t="str">
        <f t="shared" si="43"/>
        <v/>
      </c>
      <c r="N578" s="157"/>
      <c r="O578" s="157"/>
      <c r="P578" s="246" t="str">
        <f t="shared" ref="P578:P641" si="47">IF(C578="","",POWER(C578-Q578,3)/R578)</f>
        <v/>
      </c>
      <c r="Q578" s="144"/>
      <c r="R578" s="144"/>
      <c r="S578" s="144"/>
      <c r="U578" s="249" t="str">
        <f t="shared" si="44"/>
        <v/>
      </c>
      <c r="V578" t="str">
        <f t="shared" si="45"/>
        <v/>
      </c>
    </row>
    <row r="579" spans="1:22">
      <c r="A579" s="110"/>
      <c r="B579" s="114"/>
      <c r="C579" s="188"/>
      <c r="D579" s="200"/>
      <c r="E579" s="255"/>
      <c r="F579" s="242"/>
      <c r="G579" s="243"/>
      <c r="H579" s="171"/>
      <c r="I579" s="244" t="str">
        <f t="shared" si="46"/>
        <v/>
      </c>
      <c r="L579" s="232" t="str">
        <f t="shared" ref="L579:L642" si="48">IF(C579="","",GAMMADIST(C579,AB$19,1/AB$18,TRUE))</f>
        <v/>
      </c>
      <c r="N579" s="157"/>
      <c r="O579" s="157"/>
      <c r="P579" s="246" t="str">
        <f t="shared" si="47"/>
        <v/>
      </c>
      <c r="Q579" s="144"/>
      <c r="R579" s="144"/>
      <c r="S579" s="144"/>
      <c r="U579" s="249" t="str">
        <f t="shared" ref="U579:U642" si="49">IF(C579="","", POWER(AB$6,AB$7) * POWER((C579-AB$8),AB$7-1) * EXP(-AB$6*(C579-AB$8) )/ _xlfn.GAMMA(AB$7))</f>
        <v/>
      </c>
      <c r="V579" t="str">
        <f t="shared" ref="V579:V642" si="50">IF(C579="","",LN(C579))</f>
        <v/>
      </c>
    </row>
    <row r="580" spans="1:22">
      <c r="A580" s="110"/>
      <c r="B580" s="114"/>
      <c r="C580" s="188"/>
      <c r="D580" s="200"/>
      <c r="E580" s="255"/>
      <c r="F580" s="242"/>
      <c r="G580" s="243"/>
      <c r="H580" s="171"/>
      <c r="I580" s="244" t="str">
        <f t="shared" si="46"/>
        <v/>
      </c>
      <c r="L580" s="232" t="str">
        <f t="shared" si="48"/>
        <v/>
      </c>
      <c r="N580" s="157"/>
      <c r="O580" s="157"/>
      <c r="P580" s="246" t="str">
        <f t="shared" si="47"/>
        <v/>
      </c>
      <c r="Q580" s="144"/>
      <c r="R580" s="144"/>
      <c r="S580" s="144"/>
      <c r="U580" s="249" t="str">
        <f t="shared" si="49"/>
        <v/>
      </c>
      <c r="V580" t="str">
        <f t="shared" si="50"/>
        <v/>
      </c>
    </row>
    <row r="581" spans="1:22">
      <c r="A581" s="110"/>
      <c r="B581" s="114"/>
      <c r="C581" s="188"/>
      <c r="D581" s="200"/>
      <c r="E581" s="255"/>
      <c r="F581" s="242"/>
      <c r="G581" s="243"/>
      <c r="H581" s="171"/>
      <c r="I581" s="244" t="str">
        <f t="shared" si="46"/>
        <v/>
      </c>
      <c r="L581" s="232" t="str">
        <f t="shared" si="48"/>
        <v/>
      </c>
      <c r="N581" s="157"/>
      <c r="O581" s="157"/>
      <c r="P581" s="246" t="str">
        <f t="shared" si="47"/>
        <v/>
      </c>
      <c r="Q581" s="144"/>
      <c r="R581" s="144"/>
      <c r="S581" s="144"/>
      <c r="U581" s="249" t="str">
        <f t="shared" si="49"/>
        <v/>
      </c>
      <c r="V581" t="str">
        <f t="shared" si="50"/>
        <v/>
      </c>
    </row>
    <row r="582" spans="1:22">
      <c r="A582" s="110"/>
      <c r="B582" s="114"/>
      <c r="C582" s="188"/>
      <c r="D582" s="200"/>
      <c r="E582" s="255"/>
      <c r="F582" s="242"/>
      <c r="G582" s="243"/>
      <c r="H582" s="171"/>
      <c r="I582" s="244" t="str">
        <f t="shared" si="46"/>
        <v/>
      </c>
      <c r="L582" s="232" t="str">
        <f t="shared" si="48"/>
        <v/>
      </c>
      <c r="N582" s="157"/>
      <c r="O582" s="157"/>
      <c r="P582" s="246" t="str">
        <f t="shared" si="47"/>
        <v/>
      </c>
      <c r="Q582" s="144"/>
      <c r="R582" s="144"/>
      <c r="S582" s="144"/>
      <c r="U582" s="249" t="str">
        <f t="shared" si="49"/>
        <v/>
      </c>
      <c r="V582" t="str">
        <f t="shared" si="50"/>
        <v/>
      </c>
    </row>
    <row r="583" spans="1:22">
      <c r="A583" s="110"/>
      <c r="B583" s="114"/>
      <c r="C583" s="188"/>
      <c r="D583" s="200"/>
      <c r="E583" s="255"/>
      <c r="F583" s="242"/>
      <c r="G583" s="243"/>
      <c r="H583" s="171"/>
      <c r="I583" s="244" t="str">
        <f t="shared" si="46"/>
        <v/>
      </c>
      <c r="L583" s="232" t="str">
        <f t="shared" si="48"/>
        <v/>
      </c>
      <c r="N583" s="157"/>
      <c r="O583" s="157"/>
      <c r="P583" s="246" t="str">
        <f t="shared" si="47"/>
        <v/>
      </c>
      <c r="Q583" s="144"/>
      <c r="R583" s="144"/>
      <c r="S583" s="144"/>
      <c r="U583" s="249" t="str">
        <f t="shared" si="49"/>
        <v/>
      </c>
      <c r="V583" t="str">
        <f t="shared" si="50"/>
        <v/>
      </c>
    </row>
    <row r="584" spans="1:22">
      <c r="A584" s="110"/>
      <c r="B584" s="114"/>
      <c r="C584" s="188"/>
      <c r="D584" s="200"/>
      <c r="E584" s="255"/>
      <c r="F584" s="242"/>
      <c r="G584" s="243"/>
      <c r="H584" s="171"/>
      <c r="I584" s="244" t="str">
        <f t="shared" si="46"/>
        <v/>
      </c>
      <c r="L584" s="232" t="str">
        <f t="shared" si="48"/>
        <v/>
      </c>
      <c r="N584" s="157"/>
      <c r="O584" s="157"/>
      <c r="P584" s="246" t="str">
        <f t="shared" si="47"/>
        <v/>
      </c>
      <c r="Q584" s="144"/>
      <c r="R584" s="144"/>
      <c r="S584" s="144"/>
      <c r="U584" s="249" t="str">
        <f t="shared" si="49"/>
        <v/>
      </c>
      <c r="V584" t="str">
        <f t="shared" si="50"/>
        <v/>
      </c>
    </row>
    <row r="585" spans="1:22">
      <c r="A585" s="110"/>
      <c r="B585" s="114"/>
      <c r="C585" s="188"/>
      <c r="D585" s="200"/>
      <c r="E585" s="255"/>
      <c r="F585" s="242"/>
      <c r="G585" s="243"/>
      <c r="H585" s="171"/>
      <c r="I585" s="244" t="str">
        <f t="shared" si="46"/>
        <v/>
      </c>
      <c r="L585" s="232" t="str">
        <f t="shared" si="48"/>
        <v/>
      </c>
      <c r="N585" s="157"/>
      <c r="O585" s="157"/>
      <c r="P585" s="246" t="str">
        <f t="shared" si="47"/>
        <v/>
      </c>
      <c r="Q585" s="144"/>
      <c r="R585" s="144"/>
      <c r="S585" s="144"/>
      <c r="U585" s="249" t="str">
        <f t="shared" si="49"/>
        <v/>
      </c>
      <c r="V585" t="str">
        <f t="shared" si="50"/>
        <v/>
      </c>
    </row>
    <row r="586" spans="1:22">
      <c r="A586" s="110"/>
      <c r="B586" s="114"/>
      <c r="C586" s="188"/>
      <c r="D586" s="200"/>
      <c r="E586" s="255"/>
      <c r="F586" s="242"/>
      <c r="G586" s="243"/>
      <c r="H586" s="171"/>
      <c r="I586" s="244" t="str">
        <f t="shared" si="46"/>
        <v/>
      </c>
      <c r="L586" s="232" t="str">
        <f t="shared" si="48"/>
        <v/>
      </c>
      <c r="N586" s="157"/>
      <c r="O586" s="157"/>
      <c r="P586" s="246" t="str">
        <f t="shared" si="47"/>
        <v/>
      </c>
      <c r="Q586" s="144"/>
      <c r="R586" s="144"/>
      <c r="S586" s="144"/>
      <c r="U586" s="249" t="str">
        <f t="shared" si="49"/>
        <v/>
      </c>
      <c r="V586" t="str">
        <f t="shared" si="50"/>
        <v/>
      </c>
    </row>
    <row r="587" spans="1:22">
      <c r="A587" s="110"/>
      <c r="B587" s="114"/>
      <c r="C587" s="188"/>
      <c r="D587" s="200"/>
      <c r="E587" s="255"/>
      <c r="F587" s="242"/>
      <c r="G587" s="243"/>
      <c r="H587" s="171"/>
      <c r="I587" s="244" t="str">
        <f t="shared" si="46"/>
        <v/>
      </c>
      <c r="L587" s="232" t="str">
        <f t="shared" si="48"/>
        <v/>
      </c>
      <c r="N587" s="157"/>
      <c r="O587" s="157"/>
      <c r="P587" s="246" t="str">
        <f t="shared" si="47"/>
        <v/>
      </c>
      <c r="Q587" s="144"/>
      <c r="R587" s="144"/>
      <c r="S587" s="144"/>
      <c r="U587" s="249" t="str">
        <f t="shared" si="49"/>
        <v/>
      </c>
      <c r="V587" t="str">
        <f t="shared" si="50"/>
        <v/>
      </c>
    </row>
    <row r="588" spans="1:22">
      <c r="A588" s="110"/>
      <c r="B588" s="114"/>
      <c r="C588" s="188"/>
      <c r="D588" s="200"/>
      <c r="E588" s="255"/>
      <c r="F588" s="242"/>
      <c r="G588" s="243"/>
      <c r="H588" s="171"/>
      <c r="I588" s="244" t="str">
        <f t="shared" si="46"/>
        <v/>
      </c>
      <c r="L588" s="232" t="str">
        <f t="shared" si="48"/>
        <v/>
      </c>
      <c r="N588" s="157"/>
      <c r="O588" s="157"/>
      <c r="P588" s="246" t="str">
        <f t="shared" si="47"/>
        <v/>
      </c>
      <c r="Q588" s="144"/>
      <c r="R588" s="144"/>
      <c r="S588" s="144"/>
      <c r="U588" s="249" t="str">
        <f t="shared" si="49"/>
        <v/>
      </c>
      <c r="V588" t="str">
        <f t="shared" si="50"/>
        <v/>
      </c>
    </row>
    <row r="589" spans="1:22">
      <c r="A589" s="110"/>
      <c r="B589" s="114"/>
      <c r="C589" s="188"/>
      <c r="D589" s="200"/>
      <c r="E589" s="255"/>
      <c r="F589" s="242"/>
      <c r="G589" s="243"/>
      <c r="H589" s="171"/>
      <c r="I589" s="244" t="str">
        <f t="shared" si="46"/>
        <v/>
      </c>
      <c r="L589" s="232" t="str">
        <f t="shared" si="48"/>
        <v/>
      </c>
      <c r="N589" s="157"/>
      <c r="O589" s="157"/>
      <c r="P589" s="246" t="str">
        <f t="shared" si="47"/>
        <v/>
      </c>
      <c r="Q589" s="144"/>
      <c r="R589" s="144"/>
      <c r="S589" s="144"/>
      <c r="U589" s="249" t="str">
        <f t="shared" si="49"/>
        <v/>
      </c>
      <c r="V589" t="str">
        <f t="shared" si="50"/>
        <v/>
      </c>
    </row>
    <row r="590" spans="1:22">
      <c r="A590" s="110"/>
      <c r="B590" s="114"/>
      <c r="C590" s="188"/>
      <c r="D590" s="200"/>
      <c r="E590" s="255"/>
      <c r="F590" s="242"/>
      <c r="G590" s="243"/>
      <c r="H590" s="171"/>
      <c r="I590" s="244" t="str">
        <f t="shared" si="46"/>
        <v/>
      </c>
      <c r="L590" s="232" t="str">
        <f t="shared" si="48"/>
        <v/>
      </c>
      <c r="N590" s="157"/>
      <c r="O590" s="157"/>
      <c r="P590" s="246" t="str">
        <f t="shared" si="47"/>
        <v/>
      </c>
      <c r="Q590" s="144"/>
      <c r="R590" s="144"/>
      <c r="S590" s="144"/>
      <c r="U590" s="249" t="str">
        <f t="shared" si="49"/>
        <v/>
      </c>
      <c r="V590" t="str">
        <f t="shared" si="50"/>
        <v/>
      </c>
    </row>
    <row r="591" spans="1:22">
      <c r="A591" s="110"/>
      <c r="B591" s="114"/>
      <c r="C591" s="188"/>
      <c r="D591" s="200"/>
      <c r="E591" s="255"/>
      <c r="F591" s="242"/>
      <c r="G591" s="243"/>
      <c r="H591" s="171"/>
      <c r="I591" s="244" t="str">
        <f t="shared" si="46"/>
        <v/>
      </c>
      <c r="L591" s="232" t="str">
        <f t="shared" si="48"/>
        <v/>
      </c>
      <c r="N591" s="157"/>
      <c r="O591" s="157"/>
      <c r="P591" s="246" t="str">
        <f t="shared" si="47"/>
        <v/>
      </c>
      <c r="Q591" s="144"/>
      <c r="R591" s="144"/>
      <c r="S591" s="144"/>
      <c r="U591" s="249" t="str">
        <f t="shared" si="49"/>
        <v/>
      </c>
      <c r="V591" t="str">
        <f t="shared" si="50"/>
        <v/>
      </c>
    </row>
    <row r="592" spans="1:22">
      <c r="A592" s="110"/>
      <c r="B592" s="114"/>
      <c r="C592" s="188"/>
      <c r="D592" s="200"/>
      <c r="E592" s="255"/>
      <c r="F592" s="242"/>
      <c r="G592" s="243"/>
      <c r="H592" s="171"/>
      <c r="I592" s="244" t="str">
        <f t="shared" si="46"/>
        <v/>
      </c>
      <c r="L592" s="232" t="str">
        <f t="shared" si="48"/>
        <v/>
      </c>
      <c r="N592" s="157"/>
      <c r="O592" s="157"/>
      <c r="P592" s="246" t="str">
        <f t="shared" si="47"/>
        <v/>
      </c>
      <c r="Q592" s="144"/>
      <c r="R592" s="144"/>
      <c r="S592" s="144"/>
      <c r="U592" s="249" t="str">
        <f t="shared" si="49"/>
        <v/>
      </c>
      <c r="V592" t="str">
        <f t="shared" si="50"/>
        <v/>
      </c>
    </row>
    <row r="593" spans="1:22">
      <c r="A593" s="110"/>
      <c r="B593" s="114"/>
      <c r="C593" s="188"/>
      <c r="D593" s="200"/>
      <c r="E593" s="255"/>
      <c r="F593" s="242"/>
      <c r="G593" s="243"/>
      <c r="H593" s="171"/>
      <c r="I593" s="244" t="str">
        <f t="shared" si="46"/>
        <v/>
      </c>
      <c r="L593" s="232" t="str">
        <f t="shared" si="48"/>
        <v/>
      </c>
      <c r="N593" s="157"/>
      <c r="O593" s="157"/>
      <c r="P593" s="246" t="str">
        <f t="shared" si="47"/>
        <v/>
      </c>
      <c r="Q593" s="144"/>
      <c r="R593" s="144"/>
      <c r="S593" s="144"/>
      <c r="U593" s="249" t="str">
        <f t="shared" si="49"/>
        <v/>
      </c>
      <c r="V593" t="str">
        <f t="shared" si="50"/>
        <v/>
      </c>
    </row>
    <row r="594" spans="1:22">
      <c r="A594" s="110"/>
      <c r="B594" s="114"/>
      <c r="C594" s="188"/>
      <c r="D594" s="200"/>
      <c r="E594" s="255"/>
      <c r="F594" s="242"/>
      <c r="G594" s="243"/>
      <c r="H594" s="171"/>
      <c r="I594" s="244" t="str">
        <f t="shared" si="46"/>
        <v/>
      </c>
      <c r="L594" s="232" t="str">
        <f t="shared" si="48"/>
        <v/>
      </c>
      <c r="N594" s="157"/>
      <c r="O594" s="157"/>
      <c r="P594" s="246" t="str">
        <f t="shared" si="47"/>
        <v/>
      </c>
      <c r="Q594" s="144"/>
      <c r="R594" s="144"/>
      <c r="S594" s="144"/>
      <c r="U594" s="249" t="str">
        <f t="shared" si="49"/>
        <v/>
      </c>
      <c r="V594" t="str">
        <f t="shared" si="50"/>
        <v/>
      </c>
    </row>
    <row r="595" spans="1:22">
      <c r="A595" s="110"/>
      <c r="B595" s="114"/>
      <c r="C595" s="188"/>
      <c r="D595" s="200"/>
      <c r="E595" s="255"/>
      <c r="F595" s="242"/>
      <c r="G595" s="243"/>
      <c r="H595" s="171"/>
      <c r="I595" s="244" t="str">
        <f t="shared" si="46"/>
        <v/>
      </c>
      <c r="L595" s="232" t="str">
        <f t="shared" si="48"/>
        <v/>
      </c>
      <c r="N595" s="157"/>
      <c r="O595" s="157"/>
      <c r="P595" s="246" t="str">
        <f t="shared" si="47"/>
        <v/>
      </c>
      <c r="Q595" s="144"/>
      <c r="R595" s="144"/>
      <c r="S595" s="144"/>
      <c r="U595" s="249" t="str">
        <f t="shared" si="49"/>
        <v/>
      </c>
      <c r="V595" t="str">
        <f t="shared" si="50"/>
        <v/>
      </c>
    </row>
    <row r="596" spans="1:22">
      <c r="A596" s="110"/>
      <c r="B596" s="114"/>
      <c r="C596" s="188"/>
      <c r="D596" s="200"/>
      <c r="E596" s="255"/>
      <c r="F596" s="242"/>
      <c r="G596" s="243"/>
      <c r="H596" s="171"/>
      <c r="I596" s="244" t="str">
        <f t="shared" si="46"/>
        <v/>
      </c>
      <c r="L596" s="232" t="str">
        <f t="shared" si="48"/>
        <v/>
      </c>
      <c r="N596" s="157"/>
      <c r="O596" s="157"/>
      <c r="P596" s="246" t="str">
        <f t="shared" si="47"/>
        <v/>
      </c>
      <c r="Q596" s="144"/>
      <c r="R596" s="144"/>
      <c r="S596" s="144"/>
      <c r="U596" s="249" t="str">
        <f t="shared" si="49"/>
        <v/>
      </c>
      <c r="V596" t="str">
        <f t="shared" si="50"/>
        <v/>
      </c>
    </row>
    <row r="597" spans="1:22">
      <c r="A597" s="110"/>
      <c r="B597" s="114"/>
      <c r="C597" s="188"/>
      <c r="D597" s="200"/>
      <c r="E597" s="255"/>
      <c r="F597" s="242"/>
      <c r="G597" s="243"/>
      <c r="H597" s="171"/>
      <c r="I597" s="244" t="str">
        <f t="shared" si="46"/>
        <v/>
      </c>
      <c r="L597" s="232" t="str">
        <f t="shared" si="48"/>
        <v/>
      </c>
      <c r="N597" s="157"/>
      <c r="O597" s="157"/>
      <c r="P597" s="246" t="str">
        <f t="shared" si="47"/>
        <v/>
      </c>
      <c r="Q597" s="144"/>
      <c r="R597" s="144"/>
      <c r="S597" s="144"/>
      <c r="U597" s="249" t="str">
        <f t="shared" si="49"/>
        <v/>
      </c>
      <c r="V597" t="str">
        <f t="shared" si="50"/>
        <v/>
      </c>
    </row>
    <row r="598" spans="1:22">
      <c r="A598" s="110"/>
      <c r="B598" s="114"/>
      <c r="C598" s="188"/>
      <c r="D598" s="200"/>
      <c r="E598" s="255"/>
      <c r="F598" s="242"/>
      <c r="G598" s="243"/>
      <c r="H598" s="171"/>
      <c r="I598" s="244" t="str">
        <f t="shared" si="46"/>
        <v/>
      </c>
      <c r="L598" s="232" t="str">
        <f t="shared" si="48"/>
        <v/>
      </c>
      <c r="N598" s="157"/>
      <c r="O598" s="157"/>
      <c r="P598" s="246" t="str">
        <f t="shared" si="47"/>
        <v/>
      </c>
      <c r="Q598" s="144"/>
      <c r="R598" s="144"/>
      <c r="S598" s="144"/>
      <c r="U598" s="249" t="str">
        <f t="shared" si="49"/>
        <v/>
      </c>
      <c r="V598" t="str">
        <f t="shared" si="50"/>
        <v/>
      </c>
    </row>
    <row r="599" spans="1:22">
      <c r="A599" s="110"/>
      <c r="B599" s="114"/>
      <c r="C599" s="188"/>
      <c r="D599" s="200"/>
      <c r="E599" s="255"/>
      <c r="F599" s="242"/>
      <c r="G599" s="243"/>
      <c r="H599" s="171"/>
      <c r="I599" s="244" t="str">
        <f t="shared" si="46"/>
        <v/>
      </c>
      <c r="L599" s="232" t="str">
        <f t="shared" si="48"/>
        <v/>
      </c>
      <c r="N599" s="157"/>
      <c r="O599" s="157"/>
      <c r="P599" s="246" t="str">
        <f t="shared" si="47"/>
        <v/>
      </c>
      <c r="Q599" s="144"/>
      <c r="R599" s="144"/>
      <c r="S599" s="144"/>
      <c r="U599" s="249" t="str">
        <f t="shared" si="49"/>
        <v/>
      </c>
      <c r="V599" t="str">
        <f t="shared" si="50"/>
        <v/>
      </c>
    </row>
    <row r="600" spans="1:22">
      <c r="A600" s="110"/>
      <c r="B600" s="114"/>
      <c r="C600" s="188"/>
      <c r="D600" s="200"/>
      <c r="E600" s="255"/>
      <c r="F600" s="242"/>
      <c r="G600" s="243"/>
      <c r="H600" s="171"/>
      <c r="I600" s="244" t="str">
        <f t="shared" si="46"/>
        <v/>
      </c>
      <c r="L600" s="232" t="str">
        <f t="shared" si="48"/>
        <v/>
      </c>
      <c r="N600" s="157"/>
      <c r="O600" s="157"/>
      <c r="P600" s="246" t="str">
        <f t="shared" si="47"/>
        <v/>
      </c>
      <c r="Q600" s="144"/>
      <c r="R600" s="144"/>
      <c r="S600" s="144"/>
      <c r="U600" s="249" t="str">
        <f t="shared" si="49"/>
        <v/>
      </c>
      <c r="V600" t="str">
        <f t="shared" si="50"/>
        <v/>
      </c>
    </row>
    <row r="601" spans="1:22">
      <c r="A601" s="110"/>
      <c r="B601" s="114"/>
      <c r="C601" s="188"/>
      <c r="D601" s="200"/>
      <c r="E601" s="255"/>
      <c r="F601" s="242"/>
      <c r="G601" s="243"/>
      <c r="H601" s="171"/>
      <c r="I601" s="244" t="str">
        <f t="shared" si="46"/>
        <v/>
      </c>
      <c r="L601" s="232" t="str">
        <f t="shared" si="48"/>
        <v/>
      </c>
      <c r="N601" s="157"/>
      <c r="O601" s="157"/>
      <c r="P601" s="246" t="str">
        <f t="shared" si="47"/>
        <v/>
      </c>
      <c r="Q601" s="144"/>
      <c r="R601" s="144"/>
      <c r="S601" s="144"/>
      <c r="U601" s="249" t="str">
        <f t="shared" si="49"/>
        <v/>
      </c>
      <c r="V601" t="str">
        <f t="shared" si="50"/>
        <v/>
      </c>
    </row>
    <row r="602" spans="1:22">
      <c r="A602" s="110"/>
      <c r="B602" s="114"/>
      <c r="C602" s="188"/>
      <c r="D602" s="200"/>
      <c r="E602" s="255"/>
      <c r="F602" s="242"/>
      <c r="G602" s="243"/>
      <c r="H602" s="171"/>
      <c r="I602" s="244" t="str">
        <f t="shared" si="46"/>
        <v/>
      </c>
      <c r="L602" s="232" t="str">
        <f t="shared" si="48"/>
        <v/>
      </c>
      <c r="N602" s="157"/>
      <c r="O602" s="157"/>
      <c r="P602" s="246" t="str">
        <f t="shared" si="47"/>
        <v/>
      </c>
      <c r="Q602" s="144"/>
      <c r="R602" s="144"/>
      <c r="S602" s="144"/>
      <c r="U602" s="249" t="str">
        <f t="shared" si="49"/>
        <v/>
      </c>
      <c r="V602" t="str">
        <f t="shared" si="50"/>
        <v/>
      </c>
    </row>
    <row r="603" spans="1:22">
      <c r="A603" s="110"/>
      <c r="B603" s="114"/>
      <c r="C603" s="188"/>
      <c r="D603" s="200"/>
      <c r="E603" s="255"/>
      <c r="F603" s="242"/>
      <c r="G603" s="243"/>
      <c r="H603" s="171"/>
      <c r="I603" s="244" t="str">
        <f t="shared" si="46"/>
        <v/>
      </c>
      <c r="L603" s="232" t="str">
        <f t="shared" si="48"/>
        <v/>
      </c>
      <c r="N603" s="157"/>
      <c r="O603" s="157"/>
      <c r="P603" s="246" t="str">
        <f t="shared" si="47"/>
        <v/>
      </c>
      <c r="Q603" s="144"/>
      <c r="R603" s="144"/>
      <c r="S603" s="144"/>
      <c r="U603" s="249" t="str">
        <f t="shared" si="49"/>
        <v/>
      </c>
      <c r="V603" t="str">
        <f t="shared" si="50"/>
        <v/>
      </c>
    </row>
    <row r="604" spans="1:22">
      <c r="A604" s="110"/>
      <c r="B604" s="114"/>
      <c r="C604" s="188"/>
      <c r="D604" s="200"/>
      <c r="E604" s="255"/>
      <c r="F604" s="242"/>
      <c r="G604" s="243"/>
      <c r="H604" s="171"/>
      <c r="I604" s="244" t="str">
        <f t="shared" si="46"/>
        <v/>
      </c>
      <c r="L604" s="232" t="str">
        <f t="shared" si="48"/>
        <v/>
      </c>
      <c r="N604" s="157"/>
      <c r="O604" s="157"/>
      <c r="P604" s="246" t="str">
        <f t="shared" si="47"/>
        <v/>
      </c>
      <c r="Q604" s="144"/>
      <c r="R604" s="144"/>
      <c r="S604" s="144"/>
      <c r="U604" s="249" t="str">
        <f t="shared" si="49"/>
        <v/>
      </c>
      <c r="V604" t="str">
        <f t="shared" si="50"/>
        <v/>
      </c>
    </row>
    <row r="605" spans="1:22">
      <c r="A605" s="110"/>
      <c r="B605" s="114"/>
      <c r="C605" s="188"/>
      <c r="D605" s="200"/>
      <c r="E605" s="255"/>
      <c r="F605" s="242"/>
      <c r="G605" s="243"/>
      <c r="H605" s="171"/>
      <c r="I605" s="244" t="str">
        <f t="shared" si="46"/>
        <v/>
      </c>
      <c r="L605" s="232" t="str">
        <f t="shared" si="48"/>
        <v/>
      </c>
      <c r="N605" s="157"/>
      <c r="O605" s="157"/>
      <c r="P605" s="246" t="str">
        <f t="shared" si="47"/>
        <v/>
      </c>
      <c r="Q605" s="144"/>
      <c r="R605" s="144"/>
      <c r="S605" s="144"/>
      <c r="U605" s="249" t="str">
        <f t="shared" si="49"/>
        <v/>
      </c>
      <c r="V605" t="str">
        <f t="shared" si="50"/>
        <v/>
      </c>
    </row>
    <row r="606" spans="1:22">
      <c r="A606" s="110"/>
      <c r="B606" s="114"/>
      <c r="C606" s="188"/>
      <c r="D606" s="200"/>
      <c r="E606" s="255"/>
      <c r="F606" s="242"/>
      <c r="G606" s="243"/>
      <c r="H606" s="171"/>
      <c r="I606" s="244" t="str">
        <f t="shared" si="46"/>
        <v/>
      </c>
      <c r="L606" s="232" t="str">
        <f t="shared" si="48"/>
        <v/>
      </c>
      <c r="N606" s="157"/>
      <c r="O606" s="157"/>
      <c r="P606" s="246" t="str">
        <f t="shared" si="47"/>
        <v/>
      </c>
      <c r="Q606" s="144"/>
      <c r="R606" s="144"/>
      <c r="S606" s="144"/>
      <c r="U606" s="249" t="str">
        <f t="shared" si="49"/>
        <v/>
      </c>
      <c r="V606" t="str">
        <f t="shared" si="50"/>
        <v/>
      </c>
    </row>
    <row r="607" spans="1:22">
      <c r="A607" s="110"/>
      <c r="B607" s="114"/>
      <c r="C607" s="188"/>
      <c r="D607" s="200"/>
      <c r="E607" s="255"/>
      <c r="F607" s="242"/>
      <c r="G607" s="243"/>
      <c r="H607" s="171"/>
      <c r="I607" s="244" t="str">
        <f t="shared" si="46"/>
        <v/>
      </c>
      <c r="L607" s="232" t="str">
        <f t="shared" si="48"/>
        <v/>
      </c>
      <c r="N607" s="157"/>
      <c r="O607" s="157"/>
      <c r="P607" s="246" t="str">
        <f t="shared" si="47"/>
        <v/>
      </c>
      <c r="Q607" s="144"/>
      <c r="R607" s="144"/>
      <c r="S607" s="144"/>
      <c r="U607" s="249" t="str">
        <f t="shared" si="49"/>
        <v/>
      </c>
      <c r="V607" t="str">
        <f t="shared" si="50"/>
        <v/>
      </c>
    </row>
    <row r="608" spans="1:22">
      <c r="A608" s="110"/>
      <c r="B608" s="114"/>
      <c r="C608" s="188"/>
      <c r="D608" s="200"/>
      <c r="E608" s="255"/>
      <c r="F608" s="242"/>
      <c r="G608" s="243"/>
      <c r="H608" s="171"/>
      <c r="I608" s="244" t="str">
        <f t="shared" si="46"/>
        <v/>
      </c>
      <c r="L608" s="232" t="str">
        <f t="shared" si="48"/>
        <v/>
      </c>
      <c r="N608" s="157"/>
      <c r="O608" s="157"/>
      <c r="P608" s="246" t="str">
        <f t="shared" si="47"/>
        <v/>
      </c>
      <c r="Q608" s="144"/>
      <c r="R608" s="144"/>
      <c r="S608" s="144"/>
      <c r="U608" s="249" t="str">
        <f t="shared" si="49"/>
        <v/>
      </c>
      <c r="V608" t="str">
        <f t="shared" si="50"/>
        <v/>
      </c>
    </row>
    <row r="609" spans="1:22">
      <c r="A609" s="110"/>
      <c r="B609" s="114"/>
      <c r="C609" s="188"/>
      <c r="D609" s="200"/>
      <c r="E609" s="255"/>
      <c r="F609" s="242"/>
      <c r="G609" s="243"/>
      <c r="H609" s="171"/>
      <c r="I609" s="244" t="str">
        <f t="shared" si="46"/>
        <v/>
      </c>
      <c r="L609" s="232" t="str">
        <f t="shared" si="48"/>
        <v/>
      </c>
      <c r="N609" s="157"/>
      <c r="O609" s="157"/>
      <c r="P609" s="246" t="str">
        <f t="shared" si="47"/>
        <v/>
      </c>
      <c r="Q609" s="144"/>
      <c r="R609" s="144"/>
      <c r="S609" s="144"/>
      <c r="U609" s="249" t="str">
        <f t="shared" si="49"/>
        <v/>
      </c>
      <c r="V609" t="str">
        <f t="shared" si="50"/>
        <v/>
      </c>
    </row>
    <row r="610" spans="1:22">
      <c r="A610" s="110"/>
      <c r="B610" s="114"/>
      <c r="C610" s="188"/>
      <c r="D610" s="200"/>
      <c r="E610" s="255"/>
      <c r="F610" s="242"/>
      <c r="G610" s="243"/>
      <c r="H610" s="171"/>
      <c r="I610" s="244" t="str">
        <f t="shared" si="46"/>
        <v/>
      </c>
      <c r="L610" s="232" t="str">
        <f t="shared" si="48"/>
        <v/>
      </c>
      <c r="N610" s="157"/>
      <c r="O610" s="157"/>
      <c r="P610" s="246" t="str">
        <f t="shared" si="47"/>
        <v/>
      </c>
      <c r="Q610" s="144"/>
      <c r="R610" s="144"/>
      <c r="S610" s="144"/>
      <c r="U610" s="249" t="str">
        <f t="shared" si="49"/>
        <v/>
      </c>
      <c r="V610" t="str">
        <f t="shared" si="50"/>
        <v/>
      </c>
    </row>
    <row r="611" spans="1:22">
      <c r="A611" s="110"/>
      <c r="B611" s="114"/>
      <c r="C611" s="188"/>
      <c r="D611" s="200"/>
      <c r="E611" s="255"/>
      <c r="F611" s="242"/>
      <c r="G611" s="243"/>
      <c r="H611" s="171"/>
      <c r="I611" s="244" t="str">
        <f t="shared" si="46"/>
        <v/>
      </c>
      <c r="L611" s="232" t="str">
        <f t="shared" si="48"/>
        <v/>
      </c>
      <c r="N611" s="157"/>
      <c r="O611" s="157"/>
      <c r="P611" s="246" t="str">
        <f t="shared" si="47"/>
        <v/>
      </c>
      <c r="Q611" s="144"/>
      <c r="R611" s="144"/>
      <c r="S611" s="144"/>
      <c r="U611" s="249" t="str">
        <f t="shared" si="49"/>
        <v/>
      </c>
      <c r="V611" t="str">
        <f t="shared" si="50"/>
        <v/>
      </c>
    </row>
    <row r="612" spans="1:22">
      <c r="A612" s="110"/>
      <c r="B612" s="114"/>
      <c r="C612" s="188"/>
      <c r="D612" s="200"/>
      <c r="E612" s="255"/>
      <c r="F612" s="242"/>
      <c r="G612" s="243"/>
      <c r="H612" s="171"/>
      <c r="I612" s="244" t="str">
        <f t="shared" si="46"/>
        <v/>
      </c>
      <c r="L612" s="232" t="str">
        <f t="shared" si="48"/>
        <v/>
      </c>
      <c r="N612" s="157"/>
      <c r="O612" s="157"/>
      <c r="P612" s="246" t="str">
        <f t="shared" si="47"/>
        <v/>
      </c>
      <c r="Q612" s="144"/>
      <c r="R612" s="144"/>
      <c r="S612" s="144"/>
      <c r="U612" s="249" t="str">
        <f t="shared" si="49"/>
        <v/>
      </c>
      <c r="V612" t="str">
        <f t="shared" si="50"/>
        <v/>
      </c>
    </row>
    <row r="613" spans="1:22">
      <c r="A613" s="110"/>
      <c r="B613" s="114"/>
      <c r="C613" s="188"/>
      <c r="D613" s="200"/>
      <c r="E613" s="255"/>
      <c r="F613" s="242"/>
      <c r="G613" s="243"/>
      <c r="H613" s="171"/>
      <c r="I613" s="244" t="str">
        <f t="shared" si="46"/>
        <v/>
      </c>
      <c r="L613" s="232" t="str">
        <f t="shared" si="48"/>
        <v/>
      </c>
      <c r="N613" s="157"/>
      <c r="O613" s="157"/>
      <c r="P613" s="246" t="str">
        <f t="shared" si="47"/>
        <v/>
      </c>
      <c r="Q613" s="144"/>
      <c r="R613" s="144"/>
      <c r="S613" s="144"/>
      <c r="U613" s="249" t="str">
        <f t="shared" si="49"/>
        <v/>
      </c>
      <c r="V613" t="str">
        <f t="shared" si="50"/>
        <v/>
      </c>
    </row>
    <row r="614" spans="1:22">
      <c r="A614" s="110"/>
      <c r="B614" s="114"/>
      <c r="C614" s="188"/>
      <c r="D614" s="200"/>
      <c r="E614" s="255"/>
      <c r="F614" s="242"/>
      <c r="G614" s="243"/>
      <c r="H614" s="171"/>
      <c r="I614" s="244" t="str">
        <f t="shared" si="46"/>
        <v/>
      </c>
      <c r="L614" s="232" t="str">
        <f t="shared" si="48"/>
        <v/>
      </c>
      <c r="N614" s="157"/>
      <c r="O614" s="157"/>
      <c r="P614" s="246" t="str">
        <f t="shared" si="47"/>
        <v/>
      </c>
      <c r="Q614" s="144"/>
      <c r="R614" s="144"/>
      <c r="S614" s="144"/>
      <c r="U614" s="249" t="str">
        <f t="shared" si="49"/>
        <v/>
      </c>
      <c r="V614" t="str">
        <f t="shared" si="50"/>
        <v/>
      </c>
    </row>
    <row r="615" spans="1:22">
      <c r="A615" s="110"/>
      <c r="B615" s="114"/>
      <c r="C615" s="188"/>
      <c r="D615" s="200"/>
      <c r="E615" s="255"/>
      <c r="F615" s="242"/>
      <c r="G615" s="243"/>
      <c r="H615" s="171"/>
      <c r="I615" s="244" t="str">
        <f t="shared" si="46"/>
        <v/>
      </c>
      <c r="L615" s="232" t="str">
        <f t="shared" si="48"/>
        <v/>
      </c>
      <c r="N615" s="157"/>
      <c r="O615" s="157"/>
      <c r="P615" s="246" t="str">
        <f t="shared" si="47"/>
        <v/>
      </c>
      <c r="Q615" s="144"/>
      <c r="R615" s="144"/>
      <c r="S615" s="144"/>
      <c r="U615" s="249" t="str">
        <f t="shared" si="49"/>
        <v/>
      </c>
      <c r="V615" t="str">
        <f t="shared" si="50"/>
        <v/>
      </c>
    </row>
    <row r="616" spans="1:22">
      <c r="A616" s="110"/>
      <c r="B616" s="114"/>
      <c r="C616" s="188"/>
      <c r="D616" s="200"/>
      <c r="E616" s="255"/>
      <c r="F616" s="242"/>
      <c r="G616" s="243"/>
      <c r="H616" s="171"/>
      <c r="I616" s="244" t="str">
        <f t="shared" si="46"/>
        <v/>
      </c>
      <c r="L616" s="232" t="str">
        <f t="shared" si="48"/>
        <v/>
      </c>
      <c r="N616" s="157"/>
      <c r="O616" s="157"/>
      <c r="P616" s="246" t="str">
        <f t="shared" si="47"/>
        <v/>
      </c>
      <c r="Q616" s="144"/>
      <c r="R616" s="144"/>
      <c r="S616" s="144"/>
      <c r="U616" s="249" t="str">
        <f t="shared" si="49"/>
        <v/>
      </c>
      <c r="V616" t="str">
        <f t="shared" si="50"/>
        <v/>
      </c>
    </row>
    <row r="617" spans="1:22">
      <c r="A617" s="110"/>
      <c r="B617" s="114"/>
      <c r="C617" s="188"/>
      <c r="D617" s="200"/>
      <c r="E617" s="255"/>
      <c r="F617" s="242"/>
      <c r="G617" s="243"/>
      <c r="H617" s="171"/>
      <c r="I617" s="244" t="str">
        <f t="shared" si="46"/>
        <v/>
      </c>
      <c r="L617" s="232" t="str">
        <f t="shared" si="48"/>
        <v/>
      </c>
      <c r="N617" s="157"/>
      <c r="O617" s="157"/>
      <c r="P617" s="246" t="str">
        <f t="shared" si="47"/>
        <v/>
      </c>
      <c r="Q617" s="144"/>
      <c r="R617" s="144"/>
      <c r="S617" s="144"/>
      <c r="U617" s="249" t="str">
        <f t="shared" si="49"/>
        <v/>
      </c>
      <c r="V617" t="str">
        <f t="shared" si="50"/>
        <v/>
      </c>
    </row>
    <row r="618" spans="1:22">
      <c r="A618" s="110"/>
      <c r="B618" s="114"/>
      <c r="C618" s="188"/>
      <c r="D618" s="200"/>
      <c r="E618" s="255"/>
      <c r="F618" s="242"/>
      <c r="G618" s="243"/>
      <c r="H618" s="171"/>
      <c r="I618" s="244" t="str">
        <f t="shared" si="46"/>
        <v/>
      </c>
      <c r="L618" s="232" t="str">
        <f t="shared" si="48"/>
        <v/>
      </c>
      <c r="N618" s="157"/>
      <c r="O618" s="157"/>
      <c r="P618" s="246" t="str">
        <f t="shared" si="47"/>
        <v/>
      </c>
      <c r="Q618" s="144"/>
      <c r="R618" s="144"/>
      <c r="S618" s="144"/>
      <c r="U618" s="249" t="str">
        <f t="shared" si="49"/>
        <v/>
      </c>
      <c r="V618" t="str">
        <f t="shared" si="50"/>
        <v/>
      </c>
    </row>
    <row r="619" spans="1:22">
      <c r="A619" s="110"/>
      <c r="B619" s="114"/>
      <c r="C619" s="188"/>
      <c r="D619" s="200"/>
      <c r="E619" s="255"/>
      <c r="F619" s="242"/>
      <c r="G619" s="243"/>
      <c r="H619" s="171"/>
      <c r="I619" s="244" t="str">
        <f t="shared" si="46"/>
        <v/>
      </c>
      <c r="L619" s="232" t="str">
        <f t="shared" si="48"/>
        <v/>
      </c>
      <c r="N619" s="157"/>
      <c r="O619" s="157"/>
      <c r="P619" s="246" t="str">
        <f t="shared" si="47"/>
        <v/>
      </c>
      <c r="Q619" s="144"/>
      <c r="R619" s="144"/>
      <c r="S619" s="144"/>
      <c r="U619" s="249" t="str">
        <f t="shared" si="49"/>
        <v/>
      </c>
      <c r="V619" t="str">
        <f t="shared" si="50"/>
        <v/>
      </c>
    </row>
    <row r="620" spans="1:22">
      <c r="A620" s="110"/>
      <c r="B620" s="114"/>
      <c r="C620" s="188"/>
      <c r="D620" s="200"/>
      <c r="E620" s="255"/>
      <c r="F620" s="242"/>
      <c r="G620" s="243"/>
      <c r="H620" s="171"/>
      <c r="I620" s="244" t="str">
        <f t="shared" si="46"/>
        <v/>
      </c>
      <c r="L620" s="232" t="str">
        <f t="shared" si="48"/>
        <v/>
      </c>
      <c r="N620" s="157"/>
      <c r="O620" s="157"/>
      <c r="P620" s="246" t="str">
        <f t="shared" si="47"/>
        <v/>
      </c>
      <c r="Q620" s="144"/>
      <c r="R620" s="144"/>
      <c r="S620" s="144"/>
      <c r="U620" s="249" t="str">
        <f t="shared" si="49"/>
        <v/>
      </c>
      <c r="V620" t="str">
        <f t="shared" si="50"/>
        <v/>
      </c>
    </row>
    <row r="621" spans="1:22">
      <c r="A621" s="110"/>
      <c r="B621" s="114"/>
      <c r="C621" s="188"/>
      <c r="D621" s="200"/>
      <c r="E621" s="255"/>
      <c r="F621" s="242"/>
      <c r="G621" s="243"/>
      <c r="H621" s="171"/>
      <c r="I621" s="244" t="str">
        <f t="shared" si="46"/>
        <v/>
      </c>
      <c r="L621" s="232" t="str">
        <f t="shared" si="48"/>
        <v/>
      </c>
      <c r="N621" s="157"/>
      <c r="O621" s="157"/>
      <c r="P621" s="246" t="str">
        <f t="shared" si="47"/>
        <v/>
      </c>
      <c r="Q621" s="144"/>
      <c r="R621" s="144"/>
      <c r="S621" s="144"/>
      <c r="U621" s="249" t="str">
        <f t="shared" si="49"/>
        <v/>
      </c>
      <c r="V621" t="str">
        <f t="shared" si="50"/>
        <v/>
      </c>
    </row>
    <row r="622" spans="1:22">
      <c r="A622" s="110"/>
      <c r="B622" s="114"/>
      <c r="C622" s="188"/>
      <c r="D622" s="200"/>
      <c r="E622" s="255"/>
      <c r="F622" s="242"/>
      <c r="G622" s="243"/>
      <c r="H622" s="171"/>
      <c r="I622" s="244" t="str">
        <f t="shared" si="46"/>
        <v/>
      </c>
      <c r="L622" s="232" t="str">
        <f t="shared" si="48"/>
        <v/>
      </c>
      <c r="N622" s="157"/>
      <c r="O622" s="157"/>
      <c r="P622" s="246" t="str">
        <f t="shared" si="47"/>
        <v/>
      </c>
      <c r="Q622" s="144"/>
      <c r="R622" s="144"/>
      <c r="S622" s="144"/>
      <c r="U622" s="249" t="str">
        <f t="shared" si="49"/>
        <v/>
      </c>
      <c r="V622" t="str">
        <f t="shared" si="50"/>
        <v/>
      </c>
    </row>
    <row r="623" spans="1:22">
      <c r="A623" s="110"/>
      <c r="B623" s="114"/>
      <c r="C623" s="188"/>
      <c r="D623" s="200"/>
      <c r="E623" s="255"/>
      <c r="F623" s="242"/>
      <c r="G623" s="243"/>
      <c r="H623" s="171"/>
      <c r="I623" s="244" t="str">
        <f t="shared" si="46"/>
        <v/>
      </c>
      <c r="L623" s="232" t="str">
        <f t="shared" si="48"/>
        <v/>
      </c>
      <c r="N623" s="157"/>
      <c r="O623" s="157"/>
      <c r="P623" s="246" t="str">
        <f t="shared" si="47"/>
        <v/>
      </c>
      <c r="Q623" s="144"/>
      <c r="R623" s="144"/>
      <c r="S623" s="144"/>
      <c r="U623" s="249" t="str">
        <f t="shared" si="49"/>
        <v/>
      </c>
      <c r="V623" t="str">
        <f t="shared" si="50"/>
        <v/>
      </c>
    </row>
    <row r="624" spans="1:22">
      <c r="A624" s="110"/>
      <c r="B624" s="114"/>
      <c r="C624" s="188"/>
      <c r="D624" s="200"/>
      <c r="E624" s="255"/>
      <c r="F624" s="242"/>
      <c r="G624" s="243"/>
      <c r="H624" s="171"/>
      <c r="I624" s="244" t="str">
        <f t="shared" si="46"/>
        <v/>
      </c>
      <c r="L624" s="232" t="str">
        <f t="shared" si="48"/>
        <v/>
      </c>
      <c r="N624" s="157"/>
      <c r="O624" s="157"/>
      <c r="P624" s="246" t="str">
        <f t="shared" si="47"/>
        <v/>
      </c>
      <c r="Q624" s="144"/>
      <c r="R624" s="144"/>
      <c r="S624" s="144"/>
      <c r="U624" s="249" t="str">
        <f t="shared" si="49"/>
        <v/>
      </c>
      <c r="V624" t="str">
        <f t="shared" si="50"/>
        <v/>
      </c>
    </row>
    <row r="625" spans="1:22">
      <c r="A625" s="110"/>
      <c r="B625" s="114"/>
      <c r="C625" s="188"/>
      <c r="D625" s="200"/>
      <c r="E625" s="255"/>
      <c r="F625" s="242"/>
      <c r="G625" s="243"/>
      <c r="H625" s="171"/>
      <c r="I625" s="244" t="str">
        <f t="shared" si="46"/>
        <v/>
      </c>
      <c r="L625" s="232" t="str">
        <f t="shared" si="48"/>
        <v/>
      </c>
      <c r="N625" s="157"/>
      <c r="O625" s="157"/>
      <c r="P625" s="246" t="str">
        <f t="shared" si="47"/>
        <v/>
      </c>
      <c r="Q625" s="144"/>
      <c r="R625" s="144"/>
      <c r="S625" s="144"/>
      <c r="U625" s="249" t="str">
        <f t="shared" si="49"/>
        <v/>
      </c>
      <c r="V625" t="str">
        <f t="shared" si="50"/>
        <v/>
      </c>
    </row>
    <row r="626" spans="1:22">
      <c r="A626" s="110"/>
      <c r="B626" s="114"/>
      <c r="C626" s="188"/>
      <c r="D626" s="200"/>
      <c r="E626" s="255"/>
      <c r="F626" s="242"/>
      <c r="G626" s="243"/>
      <c r="H626" s="171"/>
      <c r="I626" s="244" t="str">
        <f t="shared" si="46"/>
        <v/>
      </c>
      <c r="L626" s="232" t="str">
        <f t="shared" si="48"/>
        <v/>
      </c>
      <c r="N626" s="157"/>
      <c r="O626" s="157"/>
      <c r="P626" s="246" t="str">
        <f t="shared" si="47"/>
        <v/>
      </c>
      <c r="Q626" s="144"/>
      <c r="R626" s="144"/>
      <c r="S626" s="144"/>
      <c r="U626" s="249" t="str">
        <f t="shared" si="49"/>
        <v/>
      </c>
      <c r="V626" t="str">
        <f t="shared" si="50"/>
        <v/>
      </c>
    </row>
    <row r="627" spans="1:22">
      <c r="A627" s="110"/>
      <c r="B627" s="114"/>
      <c r="C627" s="188"/>
      <c r="D627" s="200"/>
      <c r="E627" s="255"/>
      <c r="F627" s="242"/>
      <c r="G627" s="243"/>
      <c r="H627" s="171"/>
      <c r="I627" s="244" t="str">
        <f t="shared" si="46"/>
        <v/>
      </c>
      <c r="L627" s="232" t="str">
        <f t="shared" si="48"/>
        <v/>
      </c>
      <c r="N627" s="157"/>
      <c r="O627" s="157"/>
      <c r="P627" s="246" t="str">
        <f t="shared" si="47"/>
        <v/>
      </c>
      <c r="Q627" s="144"/>
      <c r="R627" s="144"/>
      <c r="S627" s="144"/>
      <c r="U627" s="249" t="str">
        <f t="shared" si="49"/>
        <v/>
      </c>
      <c r="V627" t="str">
        <f t="shared" si="50"/>
        <v/>
      </c>
    </row>
    <row r="628" spans="1:22">
      <c r="A628" s="110"/>
      <c r="B628" s="114"/>
      <c r="C628" s="188"/>
      <c r="D628" s="200"/>
      <c r="E628" s="255"/>
      <c r="F628" s="242"/>
      <c r="G628" s="243"/>
      <c r="H628" s="171"/>
      <c r="I628" s="244" t="str">
        <f t="shared" si="46"/>
        <v/>
      </c>
      <c r="L628" s="232" t="str">
        <f t="shared" si="48"/>
        <v/>
      </c>
      <c r="N628" s="157"/>
      <c r="O628" s="157"/>
      <c r="P628" s="246" t="str">
        <f t="shared" si="47"/>
        <v/>
      </c>
      <c r="Q628" s="144"/>
      <c r="R628" s="144"/>
      <c r="S628" s="144"/>
      <c r="U628" s="249" t="str">
        <f t="shared" si="49"/>
        <v/>
      </c>
      <c r="V628" t="str">
        <f t="shared" si="50"/>
        <v/>
      </c>
    </row>
    <row r="629" spans="1:22">
      <c r="A629" s="110"/>
      <c r="B629" s="114"/>
      <c r="C629" s="188"/>
      <c r="D629" s="200"/>
      <c r="E629" s="255"/>
      <c r="F629" s="242"/>
      <c r="G629" s="243"/>
      <c r="H629" s="171"/>
      <c r="I629" s="244" t="str">
        <f t="shared" si="46"/>
        <v/>
      </c>
      <c r="L629" s="232" t="str">
        <f t="shared" si="48"/>
        <v/>
      </c>
      <c r="N629" s="157"/>
      <c r="O629" s="157"/>
      <c r="P629" s="246" t="str">
        <f t="shared" si="47"/>
        <v/>
      </c>
      <c r="Q629" s="144"/>
      <c r="R629" s="144"/>
      <c r="S629" s="144"/>
      <c r="U629" s="249" t="str">
        <f t="shared" si="49"/>
        <v/>
      </c>
      <c r="V629" t="str">
        <f t="shared" si="50"/>
        <v/>
      </c>
    </row>
    <row r="630" spans="1:22">
      <c r="A630" s="110"/>
      <c r="B630" s="114"/>
      <c r="C630" s="188"/>
      <c r="D630" s="200"/>
      <c r="E630" s="255"/>
      <c r="F630" s="242"/>
      <c r="G630" s="243"/>
      <c r="H630" s="171"/>
      <c r="I630" s="244" t="str">
        <f t="shared" si="46"/>
        <v/>
      </c>
      <c r="L630" s="232" t="str">
        <f t="shared" si="48"/>
        <v/>
      </c>
      <c r="N630" s="157"/>
      <c r="O630" s="157"/>
      <c r="P630" s="246" t="str">
        <f t="shared" si="47"/>
        <v/>
      </c>
      <c r="Q630" s="144"/>
      <c r="R630" s="144"/>
      <c r="S630" s="144"/>
      <c r="U630" s="249" t="str">
        <f t="shared" si="49"/>
        <v/>
      </c>
      <c r="V630" t="str">
        <f t="shared" si="50"/>
        <v/>
      </c>
    </row>
    <row r="631" spans="1:22">
      <c r="A631" s="110"/>
      <c r="B631" s="114"/>
      <c r="C631" s="188"/>
      <c r="D631" s="200"/>
      <c r="E631" s="255"/>
      <c r="F631" s="242"/>
      <c r="G631" s="243"/>
      <c r="H631" s="171"/>
      <c r="I631" s="244" t="str">
        <f t="shared" si="46"/>
        <v/>
      </c>
      <c r="L631" s="232" t="str">
        <f t="shared" si="48"/>
        <v/>
      </c>
      <c r="N631" s="157"/>
      <c r="O631" s="157"/>
      <c r="P631" s="246" t="str">
        <f t="shared" si="47"/>
        <v/>
      </c>
      <c r="Q631" s="144"/>
      <c r="R631" s="144"/>
      <c r="S631" s="144"/>
      <c r="U631" s="249" t="str">
        <f t="shared" si="49"/>
        <v/>
      </c>
      <c r="V631" t="str">
        <f t="shared" si="50"/>
        <v/>
      </c>
    </row>
    <row r="632" spans="1:22">
      <c r="A632" s="110"/>
      <c r="B632" s="114"/>
      <c r="C632" s="188"/>
      <c r="D632" s="200"/>
      <c r="E632" s="255"/>
      <c r="F632" s="242"/>
      <c r="G632" s="243"/>
      <c r="H632" s="171"/>
      <c r="I632" s="244" t="str">
        <f t="shared" si="46"/>
        <v/>
      </c>
      <c r="L632" s="232" t="str">
        <f t="shared" si="48"/>
        <v/>
      </c>
      <c r="N632" s="157"/>
      <c r="O632" s="157"/>
      <c r="P632" s="246" t="str">
        <f t="shared" si="47"/>
        <v/>
      </c>
      <c r="Q632" s="144"/>
      <c r="R632" s="144"/>
      <c r="S632" s="144"/>
      <c r="U632" s="249" t="str">
        <f t="shared" si="49"/>
        <v/>
      </c>
      <c r="V632" t="str">
        <f t="shared" si="50"/>
        <v/>
      </c>
    </row>
    <row r="633" spans="1:22">
      <c r="A633" s="110"/>
      <c r="B633" s="114"/>
      <c r="C633" s="188"/>
      <c r="D633" s="200"/>
      <c r="E633" s="255"/>
      <c r="F633" s="242"/>
      <c r="G633" s="243"/>
      <c r="H633" s="171"/>
      <c r="I633" s="244" t="str">
        <f t="shared" si="46"/>
        <v/>
      </c>
      <c r="L633" s="232" t="str">
        <f t="shared" si="48"/>
        <v/>
      </c>
      <c r="N633" s="157"/>
      <c r="O633" s="157"/>
      <c r="P633" s="246" t="str">
        <f t="shared" si="47"/>
        <v/>
      </c>
      <c r="Q633" s="144"/>
      <c r="R633" s="144"/>
      <c r="S633" s="144"/>
      <c r="U633" s="249" t="str">
        <f t="shared" si="49"/>
        <v/>
      </c>
      <c r="V633" t="str">
        <f t="shared" si="50"/>
        <v/>
      </c>
    </row>
    <row r="634" spans="1:22">
      <c r="A634" s="110"/>
      <c r="B634" s="114"/>
      <c r="C634" s="188"/>
      <c r="D634" s="200"/>
      <c r="E634" s="255"/>
      <c r="F634" s="242"/>
      <c r="G634" s="243"/>
      <c r="H634" s="171"/>
      <c r="I634" s="244" t="str">
        <f t="shared" si="46"/>
        <v/>
      </c>
      <c r="L634" s="232" t="str">
        <f t="shared" si="48"/>
        <v/>
      </c>
      <c r="N634" s="157"/>
      <c r="O634" s="157"/>
      <c r="P634" s="246" t="str">
        <f t="shared" si="47"/>
        <v/>
      </c>
      <c r="Q634" s="144"/>
      <c r="R634" s="144"/>
      <c r="S634" s="144"/>
      <c r="U634" s="249" t="str">
        <f t="shared" si="49"/>
        <v/>
      </c>
      <c r="V634" t="str">
        <f t="shared" si="50"/>
        <v/>
      </c>
    </row>
    <row r="635" spans="1:22">
      <c r="A635" s="110"/>
      <c r="B635" s="114"/>
      <c r="C635" s="188"/>
      <c r="D635" s="200"/>
      <c r="E635" s="255"/>
      <c r="F635" s="242"/>
      <c r="G635" s="243"/>
      <c r="H635" s="171"/>
      <c r="I635" s="244" t="str">
        <f t="shared" si="46"/>
        <v/>
      </c>
      <c r="L635" s="232" t="str">
        <f t="shared" si="48"/>
        <v/>
      </c>
      <c r="N635" s="157"/>
      <c r="O635" s="157"/>
      <c r="P635" s="246" t="str">
        <f t="shared" si="47"/>
        <v/>
      </c>
      <c r="Q635" s="144"/>
      <c r="R635" s="144"/>
      <c r="S635" s="144"/>
      <c r="U635" s="249" t="str">
        <f t="shared" si="49"/>
        <v/>
      </c>
      <c r="V635" t="str">
        <f t="shared" si="50"/>
        <v/>
      </c>
    </row>
    <row r="636" spans="1:22">
      <c r="A636" s="110"/>
      <c r="B636" s="114"/>
      <c r="C636" s="188"/>
      <c r="D636" s="200"/>
      <c r="E636" s="255"/>
      <c r="F636" s="242"/>
      <c r="G636" s="243"/>
      <c r="H636" s="171"/>
      <c r="I636" s="244" t="str">
        <f t="shared" si="46"/>
        <v/>
      </c>
      <c r="L636" s="232" t="str">
        <f t="shared" si="48"/>
        <v/>
      </c>
      <c r="N636" s="157"/>
      <c r="O636" s="157"/>
      <c r="P636" s="246" t="str">
        <f t="shared" si="47"/>
        <v/>
      </c>
      <c r="Q636" s="144"/>
      <c r="R636" s="144"/>
      <c r="S636" s="144"/>
      <c r="U636" s="249" t="str">
        <f t="shared" si="49"/>
        <v/>
      </c>
      <c r="V636" t="str">
        <f t="shared" si="50"/>
        <v/>
      </c>
    </row>
    <row r="637" spans="1:22">
      <c r="A637" s="110"/>
      <c r="B637" s="114"/>
      <c r="C637" s="188"/>
      <c r="D637" s="200"/>
      <c r="E637" s="255"/>
      <c r="F637" s="242"/>
      <c r="G637" s="243"/>
      <c r="H637" s="171"/>
      <c r="I637" s="244" t="str">
        <f t="shared" si="46"/>
        <v/>
      </c>
      <c r="L637" s="232" t="str">
        <f t="shared" si="48"/>
        <v/>
      </c>
      <c r="N637" s="157"/>
      <c r="O637" s="157"/>
      <c r="P637" s="246" t="str">
        <f t="shared" si="47"/>
        <v/>
      </c>
      <c r="Q637" s="144"/>
      <c r="R637" s="144"/>
      <c r="S637" s="144"/>
      <c r="U637" s="249" t="str">
        <f t="shared" si="49"/>
        <v/>
      </c>
      <c r="V637" t="str">
        <f t="shared" si="50"/>
        <v/>
      </c>
    </row>
    <row r="638" spans="1:22">
      <c r="A638" s="110"/>
      <c r="B638" s="114"/>
      <c r="C638" s="188"/>
      <c r="D638" s="200"/>
      <c r="E638" s="255"/>
      <c r="F638" s="242"/>
      <c r="G638" s="243"/>
      <c r="H638" s="171"/>
      <c r="I638" s="244" t="str">
        <f t="shared" si="46"/>
        <v/>
      </c>
      <c r="L638" s="232" t="str">
        <f t="shared" si="48"/>
        <v/>
      </c>
      <c r="N638" s="157"/>
      <c r="O638" s="157"/>
      <c r="P638" s="246" t="str">
        <f t="shared" si="47"/>
        <v/>
      </c>
      <c r="Q638" s="144"/>
      <c r="R638" s="144"/>
      <c r="S638" s="144"/>
      <c r="U638" s="249" t="str">
        <f t="shared" si="49"/>
        <v/>
      </c>
      <c r="V638" t="str">
        <f t="shared" si="50"/>
        <v/>
      </c>
    </row>
    <row r="639" spans="1:22">
      <c r="A639" s="110"/>
      <c r="B639" s="114"/>
      <c r="C639" s="188"/>
      <c r="D639" s="200"/>
      <c r="E639" s="255"/>
      <c r="F639" s="242"/>
      <c r="G639" s="243"/>
      <c r="H639" s="171"/>
      <c r="I639" s="244" t="str">
        <f t="shared" si="46"/>
        <v/>
      </c>
      <c r="L639" s="232" t="str">
        <f t="shared" si="48"/>
        <v/>
      </c>
      <c r="N639" s="157"/>
      <c r="O639" s="157"/>
      <c r="P639" s="246" t="str">
        <f t="shared" si="47"/>
        <v/>
      </c>
      <c r="Q639" s="144"/>
      <c r="R639" s="144"/>
      <c r="S639" s="144"/>
      <c r="U639" s="249" t="str">
        <f t="shared" si="49"/>
        <v/>
      </c>
      <c r="V639" t="str">
        <f t="shared" si="50"/>
        <v/>
      </c>
    </row>
    <row r="640" spans="1:22">
      <c r="A640" s="110"/>
      <c r="B640" s="114"/>
      <c r="C640" s="188"/>
      <c r="D640" s="200"/>
      <c r="E640" s="255"/>
      <c r="F640" s="242"/>
      <c r="G640" s="243"/>
      <c r="H640" s="171"/>
      <c r="I640" s="244" t="str">
        <f t="shared" si="46"/>
        <v/>
      </c>
      <c r="L640" s="232" t="str">
        <f t="shared" si="48"/>
        <v/>
      </c>
      <c r="N640" s="157"/>
      <c r="O640" s="157"/>
      <c r="P640" s="246" t="str">
        <f t="shared" si="47"/>
        <v/>
      </c>
      <c r="Q640" s="144"/>
      <c r="R640" s="144"/>
      <c r="S640" s="144"/>
      <c r="U640" s="249" t="str">
        <f t="shared" si="49"/>
        <v/>
      </c>
      <c r="V640" t="str">
        <f t="shared" si="50"/>
        <v/>
      </c>
    </row>
    <row r="641" spans="1:22">
      <c r="A641" s="110"/>
      <c r="B641" s="114"/>
      <c r="C641" s="188"/>
      <c r="D641" s="200"/>
      <c r="E641" s="255"/>
      <c r="F641" s="242"/>
      <c r="G641" s="243"/>
      <c r="H641" s="171"/>
      <c r="I641" s="244" t="str">
        <f t="shared" si="46"/>
        <v/>
      </c>
      <c r="L641" s="232" t="str">
        <f t="shared" si="48"/>
        <v/>
      </c>
      <c r="N641" s="157"/>
      <c r="O641" s="157"/>
      <c r="P641" s="246" t="str">
        <f t="shared" si="47"/>
        <v/>
      </c>
      <c r="Q641" s="144"/>
      <c r="R641" s="144"/>
      <c r="S641" s="144"/>
      <c r="U641" s="249" t="str">
        <f t="shared" si="49"/>
        <v/>
      </c>
      <c r="V641" t="str">
        <f t="shared" si="50"/>
        <v/>
      </c>
    </row>
    <row r="642" spans="1:22">
      <c r="A642" s="110"/>
      <c r="B642" s="114"/>
      <c r="C642" s="188"/>
      <c r="D642" s="200"/>
      <c r="E642" s="255"/>
      <c r="F642" s="242"/>
      <c r="G642" s="243"/>
      <c r="H642" s="171"/>
      <c r="I642" s="244" t="str">
        <f t="shared" ref="I642:I705" si="51">IF(C642="","",(2/S642)*(POWER((S642/6)*(E642-S642/6)+1,3)-1))</f>
        <v/>
      </c>
      <c r="L642" s="232" t="str">
        <f t="shared" si="48"/>
        <v/>
      </c>
      <c r="N642" s="157"/>
      <c r="O642" s="157"/>
      <c r="P642" s="246" t="str">
        <f t="shared" ref="P642:P705" si="52">IF(C642="","",POWER(C642-Q642,3)/R642)</f>
        <v/>
      </c>
      <c r="Q642" s="144"/>
      <c r="R642" s="144"/>
      <c r="S642" s="144"/>
      <c r="U642" s="249" t="str">
        <f t="shared" si="49"/>
        <v/>
      </c>
      <c r="V642" t="str">
        <f t="shared" si="50"/>
        <v/>
      </c>
    </row>
    <row r="643" spans="1:22">
      <c r="A643" s="110"/>
      <c r="B643" s="114"/>
      <c r="C643" s="188"/>
      <c r="D643" s="200"/>
      <c r="E643" s="255"/>
      <c r="F643" s="242"/>
      <c r="G643" s="243"/>
      <c r="H643" s="171"/>
      <c r="I643" s="244" t="str">
        <f t="shared" si="51"/>
        <v/>
      </c>
      <c r="L643" s="232" t="str">
        <f t="shared" ref="L643:L706" si="53">IF(C643="","",GAMMADIST(C643,AB$19,1/AB$18,TRUE))</f>
        <v/>
      </c>
      <c r="N643" s="157"/>
      <c r="O643" s="157"/>
      <c r="P643" s="246" t="str">
        <f t="shared" si="52"/>
        <v/>
      </c>
      <c r="Q643" s="144"/>
      <c r="R643" s="144"/>
      <c r="S643" s="144"/>
      <c r="U643" s="249" t="str">
        <f t="shared" ref="U643:U706" si="54">IF(C643="","", POWER(AB$6,AB$7) * POWER((C643-AB$8),AB$7-1) * EXP(-AB$6*(C643-AB$8) )/ _xlfn.GAMMA(AB$7))</f>
        <v/>
      </c>
      <c r="V643" t="str">
        <f t="shared" ref="V643:V706" si="55">IF(C643="","",LN(C643))</f>
        <v/>
      </c>
    </row>
    <row r="644" spans="1:22">
      <c r="A644" s="110"/>
      <c r="B644" s="114"/>
      <c r="C644" s="188"/>
      <c r="D644" s="200"/>
      <c r="E644" s="255"/>
      <c r="F644" s="242"/>
      <c r="G644" s="243"/>
      <c r="H644" s="171"/>
      <c r="I644" s="244" t="str">
        <f t="shared" si="51"/>
        <v/>
      </c>
      <c r="L644" s="232" t="str">
        <f t="shared" si="53"/>
        <v/>
      </c>
      <c r="N644" s="157"/>
      <c r="O644" s="157"/>
      <c r="P644" s="246" t="str">
        <f t="shared" si="52"/>
        <v/>
      </c>
      <c r="Q644" s="144"/>
      <c r="R644" s="144"/>
      <c r="S644" s="144"/>
      <c r="U644" s="249" t="str">
        <f t="shared" si="54"/>
        <v/>
      </c>
      <c r="V644" t="str">
        <f t="shared" si="55"/>
        <v/>
      </c>
    </row>
    <row r="645" spans="1:22">
      <c r="A645" s="110"/>
      <c r="B645" s="114"/>
      <c r="C645" s="188"/>
      <c r="D645" s="200"/>
      <c r="E645" s="255"/>
      <c r="F645" s="242"/>
      <c r="G645" s="243"/>
      <c r="H645" s="171"/>
      <c r="I645" s="244" t="str">
        <f t="shared" si="51"/>
        <v/>
      </c>
      <c r="L645" s="232" t="str">
        <f t="shared" si="53"/>
        <v/>
      </c>
      <c r="N645" s="157"/>
      <c r="O645" s="157"/>
      <c r="P645" s="246" t="str">
        <f t="shared" si="52"/>
        <v/>
      </c>
      <c r="Q645" s="144"/>
      <c r="R645" s="144"/>
      <c r="S645" s="144"/>
      <c r="U645" s="249" t="str">
        <f t="shared" si="54"/>
        <v/>
      </c>
      <c r="V645" t="str">
        <f t="shared" si="55"/>
        <v/>
      </c>
    </row>
    <row r="646" spans="1:22">
      <c r="A646" s="110"/>
      <c r="B646" s="114"/>
      <c r="C646" s="188"/>
      <c r="D646" s="200"/>
      <c r="E646" s="255"/>
      <c r="F646" s="242"/>
      <c r="G646" s="243"/>
      <c r="H646" s="171"/>
      <c r="I646" s="244" t="str">
        <f t="shared" si="51"/>
        <v/>
      </c>
      <c r="L646" s="232" t="str">
        <f t="shared" si="53"/>
        <v/>
      </c>
      <c r="N646" s="157"/>
      <c r="O646" s="157"/>
      <c r="P646" s="246" t="str">
        <f t="shared" si="52"/>
        <v/>
      </c>
      <c r="Q646" s="144"/>
      <c r="R646" s="144"/>
      <c r="S646" s="144"/>
      <c r="U646" s="249" t="str">
        <f t="shared" si="54"/>
        <v/>
      </c>
      <c r="V646" t="str">
        <f t="shared" si="55"/>
        <v/>
      </c>
    </row>
    <row r="647" spans="1:22">
      <c r="A647" s="110"/>
      <c r="B647" s="114"/>
      <c r="C647" s="188"/>
      <c r="D647" s="200"/>
      <c r="E647" s="255"/>
      <c r="F647" s="242"/>
      <c r="G647" s="243"/>
      <c r="H647" s="171"/>
      <c r="I647" s="244" t="str">
        <f t="shared" si="51"/>
        <v/>
      </c>
      <c r="L647" s="232" t="str">
        <f t="shared" si="53"/>
        <v/>
      </c>
      <c r="N647" s="157"/>
      <c r="O647" s="157"/>
      <c r="P647" s="246" t="str">
        <f t="shared" si="52"/>
        <v/>
      </c>
      <c r="Q647" s="144"/>
      <c r="R647" s="144"/>
      <c r="S647" s="144"/>
      <c r="U647" s="249" t="str">
        <f t="shared" si="54"/>
        <v/>
      </c>
      <c r="V647" t="str">
        <f t="shared" si="55"/>
        <v/>
      </c>
    </row>
    <row r="648" spans="1:22">
      <c r="A648" s="110"/>
      <c r="B648" s="114"/>
      <c r="C648" s="188"/>
      <c r="D648" s="200"/>
      <c r="E648" s="255"/>
      <c r="F648" s="242"/>
      <c r="G648" s="243"/>
      <c r="H648" s="171"/>
      <c r="I648" s="244" t="str">
        <f t="shared" si="51"/>
        <v/>
      </c>
      <c r="L648" s="232" t="str">
        <f t="shared" si="53"/>
        <v/>
      </c>
      <c r="N648" s="157"/>
      <c r="O648" s="157"/>
      <c r="P648" s="246" t="str">
        <f t="shared" si="52"/>
        <v/>
      </c>
      <c r="Q648" s="144"/>
      <c r="R648" s="144"/>
      <c r="S648" s="144"/>
      <c r="U648" s="249" t="str">
        <f t="shared" si="54"/>
        <v/>
      </c>
      <c r="V648" t="str">
        <f t="shared" si="55"/>
        <v/>
      </c>
    </row>
    <row r="649" spans="1:22">
      <c r="A649" s="110"/>
      <c r="B649" s="114"/>
      <c r="C649" s="188"/>
      <c r="D649" s="200"/>
      <c r="E649" s="255"/>
      <c r="F649" s="242"/>
      <c r="G649" s="243"/>
      <c r="H649" s="171"/>
      <c r="I649" s="244" t="str">
        <f t="shared" si="51"/>
        <v/>
      </c>
      <c r="L649" s="232" t="str">
        <f t="shared" si="53"/>
        <v/>
      </c>
      <c r="N649" s="157"/>
      <c r="O649" s="157"/>
      <c r="P649" s="246" t="str">
        <f t="shared" si="52"/>
        <v/>
      </c>
      <c r="Q649" s="144"/>
      <c r="R649" s="144"/>
      <c r="S649" s="144"/>
      <c r="U649" s="249" t="str">
        <f t="shared" si="54"/>
        <v/>
      </c>
      <c r="V649" t="str">
        <f t="shared" si="55"/>
        <v/>
      </c>
    </row>
    <row r="650" spans="1:22">
      <c r="A650" s="110"/>
      <c r="B650" s="114"/>
      <c r="C650" s="188"/>
      <c r="D650" s="200"/>
      <c r="E650" s="255"/>
      <c r="F650" s="242"/>
      <c r="G650" s="243"/>
      <c r="H650" s="171"/>
      <c r="I650" s="244" t="str">
        <f t="shared" si="51"/>
        <v/>
      </c>
      <c r="L650" s="232" t="str">
        <f t="shared" si="53"/>
        <v/>
      </c>
      <c r="N650" s="157"/>
      <c r="O650" s="157"/>
      <c r="P650" s="246" t="str">
        <f t="shared" si="52"/>
        <v/>
      </c>
      <c r="Q650" s="144"/>
      <c r="R650" s="144"/>
      <c r="S650" s="144"/>
      <c r="U650" s="249" t="str">
        <f t="shared" si="54"/>
        <v/>
      </c>
      <c r="V650" t="str">
        <f t="shared" si="55"/>
        <v/>
      </c>
    </row>
    <row r="651" spans="1:22">
      <c r="A651" s="110"/>
      <c r="B651" s="114"/>
      <c r="C651" s="188"/>
      <c r="D651" s="200"/>
      <c r="E651" s="255"/>
      <c r="F651" s="242"/>
      <c r="G651" s="243"/>
      <c r="H651" s="171"/>
      <c r="I651" s="244" t="str">
        <f t="shared" si="51"/>
        <v/>
      </c>
      <c r="L651" s="232" t="str">
        <f t="shared" si="53"/>
        <v/>
      </c>
      <c r="N651" s="157"/>
      <c r="O651" s="157"/>
      <c r="P651" s="246" t="str">
        <f t="shared" si="52"/>
        <v/>
      </c>
      <c r="Q651" s="144"/>
      <c r="R651" s="144"/>
      <c r="S651" s="144"/>
      <c r="U651" s="249" t="str">
        <f t="shared" si="54"/>
        <v/>
      </c>
      <c r="V651" t="str">
        <f t="shared" si="55"/>
        <v/>
      </c>
    </row>
    <row r="652" spans="1:22">
      <c r="A652" s="110"/>
      <c r="B652" s="114"/>
      <c r="C652" s="188"/>
      <c r="D652" s="200"/>
      <c r="E652" s="255"/>
      <c r="F652" s="242"/>
      <c r="G652" s="243"/>
      <c r="H652" s="171"/>
      <c r="I652" s="244" t="str">
        <f t="shared" si="51"/>
        <v/>
      </c>
      <c r="L652" s="232" t="str">
        <f t="shared" si="53"/>
        <v/>
      </c>
      <c r="N652" s="157"/>
      <c r="O652" s="157"/>
      <c r="P652" s="246" t="str">
        <f t="shared" si="52"/>
        <v/>
      </c>
      <c r="Q652" s="144"/>
      <c r="R652" s="144"/>
      <c r="S652" s="144"/>
      <c r="U652" s="249" t="str">
        <f t="shared" si="54"/>
        <v/>
      </c>
      <c r="V652" t="str">
        <f t="shared" si="55"/>
        <v/>
      </c>
    </row>
    <row r="653" spans="1:22">
      <c r="A653" s="110"/>
      <c r="B653" s="114"/>
      <c r="C653" s="188"/>
      <c r="D653" s="200"/>
      <c r="E653" s="255"/>
      <c r="F653" s="242"/>
      <c r="G653" s="243"/>
      <c r="H653" s="171"/>
      <c r="I653" s="244" t="str">
        <f t="shared" si="51"/>
        <v/>
      </c>
      <c r="L653" s="232" t="str">
        <f t="shared" si="53"/>
        <v/>
      </c>
      <c r="N653" s="157"/>
      <c r="O653" s="157"/>
      <c r="P653" s="246" t="str">
        <f t="shared" si="52"/>
        <v/>
      </c>
      <c r="Q653" s="144"/>
      <c r="R653" s="144"/>
      <c r="S653" s="144"/>
      <c r="U653" s="249" t="str">
        <f t="shared" si="54"/>
        <v/>
      </c>
      <c r="V653" t="str">
        <f t="shared" si="55"/>
        <v/>
      </c>
    </row>
    <row r="654" spans="1:22">
      <c r="A654" s="110"/>
      <c r="B654" s="114"/>
      <c r="C654" s="188"/>
      <c r="D654" s="200"/>
      <c r="E654" s="255"/>
      <c r="F654" s="242"/>
      <c r="G654" s="243"/>
      <c r="H654" s="171"/>
      <c r="I654" s="244" t="str">
        <f t="shared" si="51"/>
        <v/>
      </c>
      <c r="L654" s="232" t="str">
        <f t="shared" si="53"/>
        <v/>
      </c>
      <c r="N654" s="157"/>
      <c r="O654" s="157"/>
      <c r="P654" s="246" t="str">
        <f t="shared" si="52"/>
        <v/>
      </c>
      <c r="Q654" s="144"/>
      <c r="R654" s="144"/>
      <c r="S654" s="144"/>
      <c r="U654" s="249" t="str">
        <f t="shared" si="54"/>
        <v/>
      </c>
      <c r="V654" t="str">
        <f t="shared" si="55"/>
        <v/>
      </c>
    </row>
    <row r="655" spans="1:22">
      <c r="A655" s="110"/>
      <c r="B655" s="114"/>
      <c r="C655" s="188"/>
      <c r="D655" s="200"/>
      <c r="E655" s="255"/>
      <c r="F655" s="242"/>
      <c r="G655" s="243"/>
      <c r="H655" s="171"/>
      <c r="I655" s="244" t="str">
        <f t="shared" si="51"/>
        <v/>
      </c>
      <c r="L655" s="232" t="str">
        <f t="shared" si="53"/>
        <v/>
      </c>
      <c r="N655" s="157"/>
      <c r="O655" s="157"/>
      <c r="P655" s="246" t="str">
        <f t="shared" si="52"/>
        <v/>
      </c>
      <c r="Q655" s="144"/>
      <c r="R655" s="144"/>
      <c r="S655" s="144"/>
      <c r="U655" s="249" t="str">
        <f t="shared" si="54"/>
        <v/>
      </c>
      <c r="V655" t="str">
        <f t="shared" si="55"/>
        <v/>
      </c>
    </row>
    <row r="656" spans="1:22">
      <c r="A656" s="110"/>
      <c r="B656" s="114"/>
      <c r="C656" s="188"/>
      <c r="D656" s="200"/>
      <c r="E656" s="255"/>
      <c r="F656" s="242"/>
      <c r="G656" s="243"/>
      <c r="H656" s="171"/>
      <c r="I656" s="244" t="str">
        <f t="shared" si="51"/>
        <v/>
      </c>
      <c r="L656" s="232" t="str">
        <f t="shared" si="53"/>
        <v/>
      </c>
      <c r="N656" s="157"/>
      <c r="O656" s="157"/>
      <c r="P656" s="246" t="str">
        <f t="shared" si="52"/>
        <v/>
      </c>
      <c r="Q656" s="144"/>
      <c r="R656" s="144"/>
      <c r="S656" s="144"/>
      <c r="U656" s="249" t="str">
        <f t="shared" si="54"/>
        <v/>
      </c>
      <c r="V656" t="str">
        <f t="shared" si="55"/>
        <v/>
      </c>
    </row>
    <row r="657" spans="1:22">
      <c r="A657" s="110"/>
      <c r="B657" s="114"/>
      <c r="C657" s="188"/>
      <c r="D657" s="200"/>
      <c r="E657" s="255"/>
      <c r="F657" s="242"/>
      <c r="G657" s="243"/>
      <c r="H657" s="171"/>
      <c r="I657" s="244" t="str">
        <f t="shared" si="51"/>
        <v/>
      </c>
      <c r="L657" s="232" t="str">
        <f t="shared" si="53"/>
        <v/>
      </c>
      <c r="N657" s="157"/>
      <c r="O657" s="157"/>
      <c r="P657" s="246" t="str">
        <f t="shared" si="52"/>
        <v/>
      </c>
      <c r="Q657" s="144"/>
      <c r="R657" s="144"/>
      <c r="S657" s="144"/>
      <c r="U657" s="249" t="str">
        <f t="shared" si="54"/>
        <v/>
      </c>
      <c r="V657" t="str">
        <f t="shared" si="55"/>
        <v/>
      </c>
    </row>
    <row r="658" spans="1:22">
      <c r="A658" s="110"/>
      <c r="B658" s="114"/>
      <c r="C658" s="188"/>
      <c r="D658" s="200"/>
      <c r="E658" s="255"/>
      <c r="F658" s="242"/>
      <c r="G658" s="243"/>
      <c r="H658" s="171"/>
      <c r="I658" s="244" t="str">
        <f t="shared" si="51"/>
        <v/>
      </c>
      <c r="L658" s="232" t="str">
        <f t="shared" si="53"/>
        <v/>
      </c>
      <c r="N658" s="157"/>
      <c r="O658" s="157"/>
      <c r="P658" s="246" t="str">
        <f t="shared" si="52"/>
        <v/>
      </c>
      <c r="Q658" s="144"/>
      <c r="R658" s="144"/>
      <c r="S658" s="144"/>
      <c r="U658" s="249" t="str">
        <f t="shared" si="54"/>
        <v/>
      </c>
      <c r="V658" t="str">
        <f t="shared" si="55"/>
        <v/>
      </c>
    </row>
    <row r="659" spans="1:22">
      <c r="A659" s="110"/>
      <c r="B659" s="114"/>
      <c r="C659" s="188"/>
      <c r="D659" s="200"/>
      <c r="E659" s="255"/>
      <c r="F659" s="242"/>
      <c r="G659" s="243"/>
      <c r="H659" s="171"/>
      <c r="I659" s="244" t="str">
        <f t="shared" si="51"/>
        <v/>
      </c>
      <c r="L659" s="232" t="str">
        <f t="shared" si="53"/>
        <v/>
      </c>
      <c r="N659" s="157"/>
      <c r="O659" s="157"/>
      <c r="P659" s="246" t="str">
        <f t="shared" si="52"/>
        <v/>
      </c>
      <c r="Q659" s="144"/>
      <c r="R659" s="144"/>
      <c r="S659" s="144"/>
      <c r="U659" s="249" t="str">
        <f t="shared" si="54"/>
        <v/>
      </c>
      <c r="V659" t="str">
        <f t="shared" si="55"/>
        <v/>
      </c>
    </row>
    <row r="660" spans="1:22">
      <c r="A660" s="110"/>
      <c r="B660" s="114"/>
      <c r="C660" s="188"/>
      <c r="D660" s="200"/>
      <c r="E660" s="255"/>
      <c r="F660" s="242"/>
      <c r="G660" s="243"/>
      <c r="H660" s="171"/>
      <c r="I660" s="244" t="str">
        <f t="shared" si="51"/>
        <v/>
      </c>
      <c r="L660" s="232" t="str">
        <f t="shared" si="53"/>
        <v/>
      </c>
      <c r="N660" s="157"/>
      <c r="O660" s="157"/>
      <c r="P660" s="246" t="str">
        <f t="shared" si="52"/>
        <v/>
      </c>
      <c r="Q660" s="144"/>
      <c r="R660" s="144"/>
      <c r="S660" s="144"/>
      <c r="U660" s="249" t="str">
        <f t="shared" si="54"/>
        <v/>
      </c>
      <c r="V660" t="str">
        <f t="shared" si="55"/>
        <v/>
      </c>
    </row>
    <row r="661" spans="1:22">
      <c r="A661" s="110"/>
      <c r="B661" s="114"/>
      <c r="C661" s="188"/>
      <c r="D661" s="200"/>
      <c r="E661" s="255"/>
      <c r="F661" s="242"/>
      <c r="G661" s="243"/>
      <c r="H661" s="171"/>
      <c r="I661" s="244" t="str">
        <f t="shared" si="51"/>
        <v/>
      </c>
      <c r="L661" s="232" t="str">
        <f t="shared" si="53"/>
        <v/>
      </c>
      <c r="N661" s="157"/>
      <c r="O661" s="157"/>
      <c r="P661" s="246" t="str">
        <f t="shared" si="52"/>
        <v/>
      </c>
      <c r="Q661" s="144"/>
      <c r="R661" s="144"/>
      <c r="S661" s="144"/>
      <c r="U661" s="249" t="str">
        <f t="shared" si="54"/>
        <v/>
      </c>
      <c r="V661" t="str">
        <f t="shared" si="55"/>
        <v/>
      </c>
    </row>
    <row r="662" spans="1:22">
      <c r="A662" s="110"/>
      <c r="B662" s="114"/>
      <c r="C662" s="188"/>
      <c r="D662" s="200"/>
      <c r="E662" s="255"/>
      <c r="F662" s="242"/>
      <c r="G662" s="243"/>
      <c r="H662" s="171"/>
      <c r="I662" s="244" t="str">
        <f t="shared" si="51"/>
        <v/>
      </c>
      <c r="L662" s="232" t="str">
        <f t="shared" si="53"/>
        <v/>
      </c>
      <c r="N662" s="157"/>
      <c r="O662" s="157"/>
      <c r="P662" s="246" t="str">
        <f t="shared" si="52"/>
        <v/>
      </c>
      <c r="Q662" s="144"/>
      <c r="R662" s="144"/>
      <c r="S662" s="144"/>
      <c r="U662" s="249" t="str">
        <f t="shared" si="54"/>
        <v/>
      </c>
      <c r="V662" t="str">
        <f t="shared" si="55"/>
        <v/>
      </c>
    </row>
    <row r="663" spans="1:22">
      <c r="A663" s="110"/>
      <c r="B663" s="114"/>
      <c r="C663" s="188"/>
      <c r="D663" s="200"/>
      <c r="E663" s="255"/>
      <c r="F663" s="242"/>
      <c r="G663" s="243"/>
      <c r="H663" s="171"/>
      <c r="I663" s="244" t="str">
        <f t="shared" si="51"/>
        <v/>
      </c>
      <c r="L663" s="232" t="str">
        <f t="shared" si="53"/>
        <v/>
      </c>
      <c r="N663" s="157"/>
      <c r="O663" s="157"/>
      <c r="P663" s="246" t="str">
        <f t="shared" si="52"/>
        <v/>
      </c>
      <c r="Q663" s="144"/>
      <c r="R663" s="144"/>
      <c r="S663" s="144"/>
      <c r="U663" s="249" t="str">
        <f t="shared" si="54"/>
        <v/>
      </c>
      <c r="V663" t="str">
        <f t="shared" si="55"/>
        <v/>
      </c>
    </row>
    <row r="664" spans="1:22">
      <c r="A664" s="110"/>
      <c r="B664" s="114"/>
      <c r="C664" s="188"/>
      <c r="D664" s="200"/>
      <c r="E664" s="255"/>
      <c r="F664" s="242"/>
      <c r="G664" s="243"/>
      <c r="H664" s="171"/>
      <c r="I664" s="244" t="str">
        <f t="shared" si="51"/>
        <v/>
      </c>
      <c r="L664" s="232" t="str">
        <f t="shared" si="53"/>
        <v/>
      </c>
      <c r="N664" s="157"/>
      <c r="O664" s="157"/>
      <c r="P664" s="246" t="str">
        <f t="shared" si="52"/>
        <v/>
      </c>
      <c r="Q664" s="144"/>
      <c r="R664" s="144"/>
      <c r="S664" s="144"/>
      <c r="U664" s="249" t="str">
        <f t="shared" si="54"/>
        <v/>
      </c>
      <c r="V664" t="str">
        <f t="shared" si="55"/>
        <v/>
      </c>
    </row>
    <row r="665" spans="1:22">
      <c r="A665" s="110"/>
      <c r="B665" s="114"/>
      <c r="C665" s="188"/>
      <c r="D665" s="200"/>
      <c r="E665" s="255"/>
      <c r="F665" s="242"/>
      <c r="G665" s="243"/>
      <c r="H665" s="171"/>
      <c r="I665" s="244" t="str">
        <f t="shared" si="51"/>
        <v/>
      </c>
      <c r="L665" s="232" t="str">
        <f t="shared" si="53"/>
        <v/>
      </c>
      <c r="N665" s="157"/>
      <c r="O665" s="157"/>
      <c r="P665" s="246" t="str">
        <f t="shared" si="52"/>
        <v/>
      </c>
      <c r="Q665" s="144"/>
      <c r="R665" s="144"/>
      <c r="S665" s="144"/>
      <c r="U665" s="249" t="str">
        <f t="shared" si="54"/>
        <v/>
      </c>
      <c r="V665" t="str">
        <f t="shared" si="55"/>
        <v/>
      </c>
    </row>
    <row r="666" spans="1:22">
      <c r="A666" s="110"/>
      <c r="B666" s="114"/>
      <c r="C666" s="188"/>
      <c r="D666" s="200"/>
      <c r="E666" s="255"/>
      <c r="F666" s="242"/>
      <c r="G666" s="243"/>
      <c r="H666" s="171"/>
      <c r="I666" s="244" t="str">
        <f t="shared" si="51"/>
        <v/>
      </c>
      <c r="L666" s="232" t="str">
        <f t="shared" si="53"/>
        <v/>
      </c>
      <c r="N666" s="157"/>
      <c r="O666" s="157"/>
      <c r="P666" s="246" t="str">
        <f t="shared" si="52"/>
        <v/>
      </c>
      <c r="Q666" s="144"/>
      <c r="R666" s="144"/>
      <c r="S666" s="144"/>
      <c r="U666" s="249" t="str">
        <f t="shared" si="54"/>
        <v/>
      </c>
      <c r="V666" t="str">
        <f t="shared" si="55"/>
        <v/>
      </c>
    </row>
    <row r="667" spans="1:22">
      <c r="A667" s="110"/>
      <c r="B667" s="114"/>
      <c r="C667" s="188"/>
      <c r="D667" s="200"/>
      <c r="E667" s="255"/>
      <c r="F667" s="242"/>
      <c r="G667" s="243"/>
      <c r="H667" s="171"/>
      <c r="I667" s="244" t="str">
        <f t="shared" si="51"/>
        <v/>
      </c>
      <c r="L667" s="232" t="str">
        <f t="shared" si="53"/>
        <v/>
      </c>
      <c r="N667" s="157"/>
      <c r="O667" s="157"/>
      <c r="P667" s="246" t="str">
        <f t="shared" si="52"/>
        <v/>
      </c>
      <c r="Q667" s="144"/>
      <c r="R667" s="144"/>
      <c r="S667" s="144"/>
      <c r="U667" s="249" t="str">
        <f t="shared" si="54"/>
        <v/>
      </c>
      <c r="V667" t="str">
        <f t="shared" si="55"/>
        <v/>
      </c>
    </row>
    <row r="668" spans="1:22">
      <c r="A668" s="110"/>
      <c r="B668" s="114"/>
      <c r="C668" s="188"/>
      <c r="D668" s="200"/>
      <c r="E668" s="255"/>
      <c r="F668" s="242"/>
      <c r="G668" s="243"/>
      <c r="H668" s="171"/>
      <c r="I668" s="244" t="str">
        <f t="shared" si="51"/>
        <v/>
      </c>
      <c r="L668" s="232" t="str">
        <f t="shared" si="53"/>
        <v/>
      </c>
      <c r="N668" s="157"/>
      <c r="O668" s="157"/>
      <c r="P668" s="246" t="str">
        <f t="shared" si="52"/>
        <v/>
      </c>
      <c r="Q668" s="144"/>
      <c r="R668" s="144"/>
      <c r="S668" s="144"/>
      <c r="U668" s="249" t="str">
        <f t="shared" si="54"/>
        <v/>
      </c>
      <c r="V668" t="str">
        <f t="shared" si="55"/>
        <v/>
      </c>
    </row>
    <row r="669" spans="1:22">
      <c r="A669" s="110"/>
      <c r="B669" s="114"/>
      <c r="C669" s="188"/>
      <c r="D669" s="200"/>
      <c r="E669" s="255"/>
      <c r="F669" s="242"/>
      <c r="G669" s="243"/>
      <c r="H669" s="171"/>
      <c r="I669" s="244" t="str">
        <f t="shared" si="51"/>
        <v/>
      </c>
      <c r="L669" s="232" t="str">
        <f t="shared" si="53"/>
        <v/>
      </c>
      <c r="N669" s="157"/>
      <c r="O669" s="157"/>
      <c r="P669" s="246" t="str">
        <f t="shared" si="52"/>
        <v/>
      </c>
      <c r="Q669" s="144"/>
      <c r="R669" s="144"/>
      <c r="S669" s="144"/>
      <c r="U669" s="249" t="str">
        <f t="shared" si="54"/>
        <v/>
      </c>
      <c r="V669" t="str">
        <f t="shared" si="55"/>
        <v/>
      </c>
    </row>
    <row r="670" spans="1:22">
      <c r="A670" s="110"/>
      <c r="B670" s="114"/>
      <c r="C670" s="188"/>
      <c r="D670" s="200"/>
      <c r="E670" s="255"/>
      <c r="F670" s="242"/>
      <c r="G670" s="243"/>
      <c r="H670" s="171"/>
      <c r="I670" s="244" t="str">
        <f t="shared" si="51"/>
        <v/>
      </c>
      <c r="L670" s="232" t="str">
        <f t="shared" si="53"/>
        <v/>
      </c>
      <c r="N670" s="157"/>
      <c r="O670" s="157"/>
      <c r="P670" s="246" t="str">
        <f t="shared" si="52"/>
        <v/>
      </c>
      <c r="Q670" s="144"/>
      <c r="R670" s="144"/>
      <c r="S670" s="144"/>
      <c r="U670" s="249" t="str">
        <f t="shared" si="54"/>
        <v/>
      </c>
      <c r="V670" t="str">
        <f t="shared" si="55"/>
        <v/>
      </c>
    </row>
    <row r="671" spans="1:22">
      <c r="A671" s="110"/>
      <c r="B671" s="114"/>
      <c r="C671" s="188"/>
      <c r="D671" s="200"/>
      <c r="E671" s="255"/>
      <c r="F671" s="242"/>
      <c r="G671" s="243"/>
      <c r="H671" s="171"/>
      <c r="I671" s="244" t="str">
        <f t="shared" si="51"/>
        <v/>
      </c>
      <c r="L671" s="232" t="str">
        <f t="shared" si="53"/>
        <v/>
      </c>
      <c r="N671" s="157"/>
      <c r="O671" s="157"/>
      <c r="P671" s="246" t="str">
        <f t="shared" si="52"/>
        <v/>
      </c>
      <c r="Q671" s="144"/>
      <c r="R671" s="144"/>
      <c r="S671" s="144"/>
      <c r="U671" s="249" t="str">
        <f t="shared" si="54"/>
        <v/>
      </c>
      <c r="V671" t="str">
        <f t="shared" si="55"/>
        <v/>
      </c>
    </row>
    <row r="672" spans="1:22">
      <c r="A672" s="110"/>
      <c r="B672" s="114"/>
      <c r="C672" s="188"/>
      <c r="D672" s="200"/>
      <c r="E672" s="255"/>
      <c r="F672" s="242"/>
      <c r="G672" s="243"/>
      <c r="H672" s="171"/>
      <c r="I672" s="244" t="str">
        <f t="shared" si="51"/>
        <v/>
      </c>
      <c r="L672" s="232" t="str">
        <f t="shared" si="53"/>
        <v/>
      </c>
      <c r="N672" s="157"/>
      <c r="O672" s="157"/>
      <c r="P672" s="246" t="str">
        <f t="shared" si="52"/>
        <v/>
      </c>
      <c r="Q672" s="144"/>
      <c r="R672" s="144"/>
      <c r="S672" s="144"/>
      <c r="U672" s="249" t="str">
        <f t="shared" si="54"/>
        <v/>
      </c>
      <c r="V672" t="str">
        <f t="shared" si="55"/>
        <v/>
      </c>
    </row>
    <row r="673" spans="1:22">
      <c r="A673" s="110"/>
      <c r="B673" s="114"/>
      <c r="C673" s="188"/>
      <c r="D673" s="200"/>
      <c r="E673" s="255"/>
      <c r="F673" s="242"/>
      <c r="G673" s="243"/>
      <c r="H673" s="171"/>
      <c r="I673" s="244" t="str">
        <f t="shared" si="51"/>
        <v/>
      </c>
      <c r="L673" s="232" t="str">
        <f t="shared" si="53"/>
        <v/>
      </c>
      <c r="N673" s="157"/>
      <c r="O673" s="157"/>
      <c r="P673" s="246" t="str">
        <f t="shared" si="52"/>
        <v/>
      </c>
      <c r="Q673" s="144"/>
      <c r="R673" s="144"/>
      <c r="S673" s="144"/>
      <c r="U673" s="249" t="str">
        <f t="shared" si="54"/>
        <v/>
      </c>
      <c r="V673" t="str">
        <f t="shared" si="55"/>
        <v/>
      </c>
    </row>
    <row r="674" spans="1:22">
      <c r="A674" s="110"/>
      <c r="B674" s="114"/>
      <c r="C674" s="188"/>
      <c r="D674" s="200"/>
      <c r="E674" s="255"/>
      <c r="F674" s="242"/>
      <c r="G674" s="243"/>
      <c r="H674" s="171"/>
      <c r="I674" s="244" t="str">
        <f t="shared" si="51"/>
        <v/>
      </c>
      <c r="L674" s="232" t="str">
        <f t="shared" si="53"/>
        <v/>
      </c>
      <c r="N674" s="157"/>
      <c r="O674" s="157"/>
      <c r="P674" s="246" t="str">
        <f t="shared" si="52"/>
        <v/>
      </c>
      <c r="Q674" s="144"/>
      <c r="R674" s="144"/>
      <c r="S674" s="144"/>
      <c r="U674" s="249" t="str">
        <f t="shared" si="54"/>
        <v/>
      </c>
      <c r="V674" t="str">
        <f t="shared" si="55"/>
        <v/>
      </c>
    </row>
    <row r="675" spans="1:22">
      <c r="A675" s="110"/>
      <c r="B675" s="114"/>
      <c r="C675" s="188"/>
      <c r="D675" s="200"/>
      <c r="E675" s="255"/>
      <c r="F675" s="242"/>
      <c r="G675" s="243"/>
      <c r="H675" s="171"/>
      <c r="I675" s="244" t="str">
        <f t="shared" si="51"/>
        <v/>
      </c>
      <c r="L675" s="232" t="str">
        <f t="shared" si="53"/>
        <v/>
      </c>
      <c r="N675" s="157"/>
      <c r="O675" s="157"/>
      <c r="P675" s="246" t="str">
        <f t="shared" si="52"/>
        <v/>
      </c>
      <c r="Q675" s="144"/>
      <c r="R675" s="144"/>
      <c r="S675" s="144"/>
      <c r="U675" s="249" t="str">
        <f t="shared" si="54"/>
        <v/>
      </c>
      <c r="V675" t="str">
        <f t="shared" si="55"/>
        <v/>
      </c>
    </row>
    <row r="676" spans="1:22">
      <c r="A676" s="110"/>
      <c r="B676" s="114"/>
      <c r="C676" s="188"/>
      <c r="D676" s="200"/>
      <c r="E676" s="255"/>
      <c r="F676" s="242"/>
      <c r="G676" s="243"/>
      <c r="H676" s="171"/>
      <c r="I676" s="244" t="str">
        <f t="shared" si="51"/>
        <v/>
      </c>
      <c r="L676" s="232" t="str">
        <f t="shared" si="53"/>
        <v/>
      </c>
      <c r="N676" s="157"/>
      <c r="O676" s="157"/>
      <c r="P676" s="246" t="str">
        <f t="shared" si="52"/>
        <v/>
      </c>
      <c r="Q676" s="144"/>
      <c r="R676" s="144"/>
      <c r="S676" s="144"/>
      <c r="U676" s="249" t="str">
        <f t="shared" si="54"/>
        <v/>
      </c>
      <c r="V676" t="str">
        <f t="shared" si="55"/>
        <v/>
      </c>
    </row>
    <row r="677" spans="1:22">
      <c r="A677" s="110"/>
      <c r="B677" s="114"/>
      <c r="C677" s="188"/>
      <c r="D677" s="200"/>
      <c r="E677" s="255"/>
      <c r="F677" s="242"/>
      <c r="G677" s="243"/>
      <c r="H677" s="171"/>
      <c r="I677" s="244" t="str">
        <f t="shared" si="51"/>
        <v/>
      </c>
      <c r="L677" s="232" t="str">
        <f t="shared" si="53"/>
        <v/>
      </c>
      <c r="N677" s="157"/>
      <c r="O677" s="157"/>
      <c r="P677" s="246" t="str">
        <f t="shared" si="52"/>
        <v/>
      </c>
      <c r="Q677" s="144"/>
      <c r="R677" s="144"/>
      <c r="S677" s="144"/>
      <c r="U677" s="249" t="str">
        <f t="shared" si="54"/>
        <v/>
      </c>
      <c r="V677" t="str">
        <f t="shared" si="55"/>
        <v/>
      </c>
    </row>
    <row r="678" spans="1:22">
      <c r="A678" s="110"/>
      <c r="B678" s="114"/>
      <c r="C678" s="188"/>
      <c r="D678" s="200"/>
      <c r="E678" s="255"/>
      <c r="F678" s="242"/>
      <c r="G678" s="243"/>
      <c r="H678" s="171"/>
      <c r="I678" s="244" t="str">
        <f t="shared" si="51"/>
        <v/>
      </c>
      <c r="L678" s="232" t="str">
        <f t="shared" si="53"/>
        <v/>
      </c>
      <c r="N678" s="157"/>
      <c r="O678" s="157"/>
      <c r="P678" s="246" t="str">
        <f t="shared" si="52"/>
        <v/>
      </c>
      <c r="Q678" s="144"/>
      <c r="R678" s="144"/>
      <c r="S678" s="144"/>
      <c r="U678" s="249" t="str">
        <f t="shared" si="54"/>
        <v/>
      </c>
      <c r="V678" t="str">
        <f t="shared" si="55"/>
        <v/>
      </c>
    </row>
    <row r="679" spans="1:22">
      <c r="A679" s="110"/>
      <c r="B679" s="114"/>
      <c r="C679" s="188"/>
      <c r="D679" s="200"/>
      <c r="E679" s="255"/>
      <c r="F679" s="242"/>
      <c r="G679" s="243"/>
      <c r="H679" s="171"/>
      <c r="I679" s="244" t="str">
        <f t="shared" si="51"/>
        <v/>
      </c>
      <c r="L679" s="232" t="str">
        <f t="shared" si="53"/>
        <v/>
      </c>
      <c r="N679" s="157"/>
      <c r="O679" s="157"/>
      <c r="P679" s="246" t="str">
        <f t="shared" si="52"/>
        <v/>
      </c>
      <c r="Q679" s="144"/>
      <c r="R679" s="144"/>
      <c r="S679" s="144"/>
      <c r="U679" s="249" t="str">
        <f t="shared" si="54"/>
        <v/>
      </c>
      <c r="V679" t="str">
        <f t="shared" si="55"/>
        <v/>
      </c>
    </row>
    <row r="680" spans="1:22">
      <c r="A680" s="110"/>
      <c r="B680" s="114"/>
      <c r="C680" s="188"/>
      <c r="D680" s="200"/>
      <c r="E680" s="255"/>
      <c r="F680" s="242"/>
      <c r="G680" s="243"/>
      <c r="H680" s="171"/>
      <c r="I680" s="244" t="str">
        <f t="shared" si="51"/>
        <v/>
      </c>
      <c r="L680" s="232" t="str">
        <f t="shared" si="53"/>
        <v/>
      </c>
      <c r="N680" s="157"/>
      <c r="O680" s="157"/>
      <c r="P680" s="246" t="str">
        <f t="shared" si="52"/>
        <v/>
      </c>
      <c r="Q680" s="144"/>
      <c r="R680" s="144"/>
      <c r="S680" s="144"/>
      <c r="U680" s="249" t="str">
        <f t="shared" si="54"/>
        <v/>
      </c>
      <c r="V680" t="str">
        <f t="shared" si="55"/>
        <v/>
      </c>
    </row>
    <row r="681" spans="1:22">
      <c r="A681" s="110"/>
      <c r="B681" s="114"/>
      <c r="C681" s="188"/>
      <c r="D681" s="200"/>
      <c r="E681" s="255"/>
      <c r="F681" s="242"/>
      <c r="G681" s="243"/>
      <c r="H681" s="171"/>
      <c r="I681" s="244" t="str">
        <f t="shared" si="51"/>
        <v/>
      </c>
      <c r="L681" s="232" t="str">
        <f t="shared" si="53"/>
        <v/>
      </c>
      <c r="N681" s="157"/>
      <c r="O681" s="157"/>
      <c r="P681" s="246" t="str">
        <f t="shared" si="52"/>
        <v/>
      </c>
      <c r="Q681" s="144"/>
      <c r="R681" s="144"/>
      <c r="S681" s="144"/>
      <c r="U681" s="249" t="str">
        <f t="shared" si="54"/>
        <v/>
      </c>
      <c r="V681" t="str">
        <f t="shared" si="55"/>
        <v/>
      </c>
    </row>
    <row r="682" spans="1:22">
      <c r="A682" s="110"/>
      <c r="B682" s="114"/>
      <c r="C682" s="188"/>
      <c r="D682" s="200"/>
      <c r="E682" s="255"/>
      <c r="F682" s="242"/>
      <c r="G682" s="243"/>
      <c r="H682" s="171"/>
      <c r="I682" s="244" t="str">
        <f t="shared" si="51"/>
        <v/>
      </c>
      <c r="L682" s="232" t="str">
        <f t="shared" si="53"/>
        <v/>
      </c>
      <c r="N682" s="157"/>
      <c r="O682" s="157"/>
      <c r="P682" s="246" t="str">
        <f t="shared" si="52"/>
        <v/>
      </c>
      <c r="Q682" s="144"/>
      <c r="R682" s="144"/>
      <c r="S682" s="144"/>
      <c r="U682" s="249" t="str">
        <f t="shared" si="54"/>
        <v/>
      </c>
      <c r="V682" t="str">
        <f t="shared" si="55"/>
        <v/>
      </c>
    </row>
    <row r="683" spans="1:22">
      <c r="A683" s="110"/>
      <c r="B683" s="114"/>
      <c r="C683" s="188"/>
      <c r="D683" s="200"/>
      <c r="E683" s="255"/>
      <c r="F683" s="242"/>
      <c r="G683" s="243"/>
      <c r="H683" s="171"/>
      <c r="I683" s="244" t="str">
        <f t="shared" si="51"/>
        <v/>
      </c>
      <c r="L683" s="232" t="str">
        <f t="shared" si="53"/>
        <v/>
      </c>
      <c r="N683" s="157"/>
      <c r="O683" s="157"/>
      <c r="P683" s="246" t="str">
        <f t="shared" si="52"/>
        <v/>
      </c>
      <c r="Q683" s="144"/>
      <c r="R683" s="144"/>
      <c r="S683" s="144"/>
      <c r="U683" s="249" t="str">
        <f t="shared" si="54"/>
        <v/>
      </c>
      <c r="V683" t="str">
        <f t="shared" si="55"/>
        <v/>
      </c>
    </row>
    <row r="684" spans="1:22">
      <c r="A684" s="110"/>
      <c r="B684" s="114"/>
      <c r="C684" s="188"/>
      <c r="D684" s="200"/>
      <c r="E684" s="255"/>
      <c r="F684" s="242"/>
      <c r="G684" s="243"/>
      <c r="H684" s="171"/>
      <c r="I684" s="244" t="str">
        <f t="shared" si="51"/>
        <v/>
      </c>
      <c r="L684" s="232" t="str">
        <f t="shared" si="53"/>
        <v/>
      </c>
      <c r="N684" s="157"/>
      <c r="O684" s="157"/>
      <c r="P684" s="246" t="str">
        <f t="shared" si="52"/>
        <v/>
      </c>
      <c r="Q684" s="144"/>
      <c r="R684" s="144"/>
      <c r="S684" s="144"/>
      <c r="U684" s="249" t="str">
        <f t="shared" si="54"/>
        <v/>
      </c>
      <c r="V684" t="str">
        <f t="shared" si="55"/>
        <v/>
      </c>
    </row>
    <row r="685" spans="1:22">
      <c r="A685" s="110"/>
      <c r="B685" s="114"/>
      <c r="C685" s="188"/>
      <c r="D685" s="200"/>
      <c r="E685" s="255"/>
      <c r="F685" s="242"/>
      <c r="G685" s="243"/>
      <c r="H685" s="171"/>
      <c r="I685" s="244" t="str">
        <f t="shared" si="51"/>
        <v/>
      </c>
      <c r="L685" s="232" t="str">
        <f t="shared" si="53"/>
        <v/>
      </c>
      <c r="N685" s="157"/>
      <c r="O685" s="157"/>
      <c r="P685" s="246" t="str">
        <f t="shared" si="52"/>
        <v/>
      </c>
      <c r="Q685" s="144"/>
      <c r="R685" s="144"/>
      <c r="S685" s="144"/>
      <c r="U685" s="249" t="str">
        <f t="shared" si="54"/>
        <v/>
      </c>
      <c r="V685" t="str">
        <f t="shared" si="55"/>
        <v/>
      </c>
    </row>
    <row r="686" spans="1:22">
      <c r="A686" s="110"/>
      <c r="B686" s="114"/>
      <c r="C686" s="188"/>
      <c r="D686" s="200"/>
      <c r="E686" s="255"/>
      <c r="F686" s="242"/>
      <c r="G686" s="243"/>
      <c r="H686" s="171"/>
      <c r="I686" s="244" t="str">
        <f t="shared" si="51"/>
        <v/>
      </c>
      <c r="L686" s="232" t="str">
        <f t="shared" si="53"/>
        <v/>
      </c>
      <c r="N686" s="157"/>
      <c r="O686" s="157"/>
      <c r="P686" s="246" t="str">
        <f t="shared" si="52"/>
        <v/>
      </c>
      <c r="Q686" s="144"/>
      <c r="R686" s="144"/>
      <c r="S686" s="144"/>
      <c r="U686" s="249" t="str">
        <f t="shared" si="54"/>
        <v/>
      </c>
      <c r="V686" t="str">
        <f t="shared" si="55"/>
        <v/>
      </c>
    </row>
    <row r="687" spans="1:22">
      <c r="A687" s="110"/>
      <c r="B687" s="114"/>
      <c r="C687" s="188"/>
      <c r="D687" s="200"/>
      <c r="E687" s="255"/>
      <c r="F687" s="242"/>
      <c r="G687" s="243"/>
      <c r="H687" s="171"/>
      <c r="I687" s="244" t="str">
        <f t="shared" si="51"/>
        <v/>
      </c>
      <c r="L687" s="232" t="str">
        <f t="shared" si="53"/>
        <v/>
      </c>
      <c r="N687" s="157"/>
      <c r="O687" s="157"/>
      <c r="P687" s="246" t="str">
        <f t="shared" si="52"/>
        <v/>
      </c>
      <c r="Q687" s="144"/>
      <c r="R687" s="144"/>
      <c r="S687" s="144"/>
      <c r="U687" s="249" t="str">
        <f t="shared" si="54"/>
        <v/>
      </c>
      <c r="V687" t="str">
        <f t="shared" si="55"/>
        <v/>
      </c>
    </row>
    <row r="688" spans="1:22">
      <c r="A688" s="110"/>
      <c r="B688" s="114"/>
      <c r="C688" s="188"/>
      <c r="D688" s="200"/>
      <c r="E688" s="255"/>
      <c r="F688" s="242"/>
      <c r="G688" s="243"/>
      <c r="H688" s="171"/>
      <c r="I688" s="244" t="str">
        <f t="shared" si="51"/>
        <v/>
      </c>
      <c r="L688" s="232" t="str">
        <f t="shared" si="53"/>
        <v/>
      </c>
      <c r="N688" s="157"/>
      <c r="O688" s="157"/>
      <c r="P688" s="246" t="str">
        <f t="shared" si="52"/>
        <v/>
      </c>
      <c r="Q688" s="144"/>
      <c r="R688" s="144"/>
      <c r="S688" s="144"/>
      <c r="U688" s="249" t="str">
        <f t="shared" si="54"/>
        <v/>
      </c>
      <c r="V688" t="str">
        <f t="shared" si="55"/>
        <v/>
      </c>
    </row>
    <row r="689" spans="1:22">
      <c r="A689" s="110"/>
      <c r="B689" s="114"/>
      <c r="C689" s="188"/>
      <c r="D689" s="200"/>
      <c r="E689" s="255"/>
      <c r="F689" s="242"/>
      <c r="G689" s="243"/>
      <c r="H689" s="171"/>
      <c r="I689" s="244" t="str">
        <f t="shared" si="51"/>
        <v/>
      </c>
      <c r="L689" s="232" t="str">
        <f t="shared" si="53"/>
        <v/>
      </c>
      <c r="N689" s="157"/>
      <c r="O689" s="157"/>
      <c r="P689" s="246" t="str">
        <f t="shared" si="52"/>
        <v/>
      </c>
      <c r="Q689" s="144"/>
      <c r="R689" s="144"/>
      <c r="S689" s="144"/>
      <c r="U689" s="249" t="str">
        <f t="shared" si="54"/>
        <v/>
      </c>
      <c r="V689" t="str">
        <f t="shared" si="55"/>
        <v/>
      </c>
    </row>
    <row r="690" spans="1:22">
      <c r="A690" s="110"/>
      <c r="B690" s="114"/>
      <c r="C690" s="188"/>
      <c r="D690" s="200"/>
      <c r="E690" s="255"/>
      <c r="F690" s="242"/>
      <c r="G690" s="243"/>
      <c r="H690" s="171"/>
      <c r="I690" s="244" t="str">
        <f t="shared" si="51"/>
        <v/>
      </c>
      <c r="L690" s="232" t="str">
        <f t="shared" si="53"/>
        <v/>
      </c>
      <c r="N690" s="157"/>
      <c r="O690" s="157"/>
      <c r="P690" s="246" t="str">
        <f t="shared" si="52"/>
        <v/>
      </c>
      <c r="Q690" s="144"/>
      <c r="R690" s="144"/>
      <c r="S690" s="144"/>
      <c r="U690" s="249" t="str">
        <f t="shared" si="54"/>
        <v/>
      </c>
      <c r="V690" t="str">
        <f t="shared" si="55"/>
        <v/>
      </c>
    </row>
    <row r="691" spans="1:22">
      <c r="A691" s="110"/>
      <c r="B691" s="114"/>
      <c r="C691" s="188"/>
      <c r="D691" s="200"/>
      <c r="E691" s="255"/>
      <c r="F691" s="242"/>
      <c r="G691" s="243"/>
      <c r="H691" s="171"/>
      <c r="I691" s="244" t="str">
        <f t="shared" si="51"/>
        <v/>
      </c>
      <c r="L691" s="232" t="str">
        <f t="shared" si="53"/>
        <v/>
      </c>
      <c r="N691" s="157"/>
      <c r="O691" s="157"/>
      <c r="P691" s="246" t="str">
        <f t="shared" si="52"/>
        <v/>
      </c>
      <c r="Q691" s="144"/>
      <c r="R691" s="144"/>
      <c r="S691" s="144"/>
      <c r="U691" s="249" t="str">
        <f t="shared" si="54"/>
        <v/>
      </c>
      <c r="V691" t="str">
        <f t="shared" si="55"/>
        <v/>
      </c>
    </row>
    <row r="692" spans="1:22">
      <c r="A692" s="110"/>
      <c r="B692" s="114"/>
      <c r="C692" s="188"/>
      <c r="D692" s="200"/>
      <c r="E692" s="255"/>
      <c r="F692" s="242"/>
      <c r="G692" s="243"/>
      <c r="H692" s="171"/>
      <c r="I692" s="244" t="str">
        <f t="shared" si="51"/>
        <v/>
      </c>
      <c r="L692" s="232" t="str">
        <f t="shared" si="53"/>
        <v/>
      </c>
      <c r="N692" s="157"/>
      <c r="O692" s="157"/>
      <c r="P692" s="246" t="str">
        <f t="shared" si="52"/>
        <v/>
      </c>
      <c r="Q692" s="144"/>
      <c r="R692" s="144"/>
      <c r="S692" s="144"/>
      <c r="U692" s="249" t="str">
        <f t="shared" si="54"/>
        <v/>
      </c>
      <c r="V692" t="str">
        <f t="shared" si="55"/>
        <v/>
      </c>
    </row>
    <row r="693" spans="1:22">
      <c r="A693" s="110"/>
      <c r="B693" s="114"/>
      <c r="C693" s="188"/>
      <c r="D693" s="200"/>
      <c r="E693" s="255"/>
      <c r="F693" s="242"/>
      <c r="G693" s="243"/>
      <c r="H693" s="171"/>
      <c r="I693" s="244" t="str">
        <f t="shared" si="51"/>
        <v/>
      </c>
      <c r="L693" s="232" t="str">
        <f t="shared" si="53"/>
        <v/>
      </c>
      <c r="N693" s="157"/>
      <c r="O693" s="157"/>
      <c r="P693" s="246" t="str">
        <f t="shared" si="52"/>
        <v/>
      </c>
      <c r="Q693" s="144"/>
      <c r="R693" s="144"/>
      <c r="S693" s="144"/>
      <c r="U693" s="249" t="str">
        <f t="shared" si="54"/>
        <v/>
      </c>
      <c r="V693" t="str">
        <f t="shared" si="55"/>
        <v/>
      </c>
    </row>
    <row r="694" spans="1:22">
      <c r="A694" s="110"/>
      <c r="B694" s="114"/>
      <c r="C694" s="188"/>
      <c r="D694" s="200"/>
      <c r="E694" s="255"/>
      <c r="F694" s="242"/>
      <c r="G694" s="243"/>
      <c r="H694" s="171"/>
      <c r="I694" s="244" t="str">
        <f t="shared" si="51"/>
        <v/>
      </c>
      <c r="L694" s="232" t="str">
        <f t="shared" si="53"/>
        <v/>
      </c>
      <c r="N694" s="157"/>
      <c r="O694" s="157"/>
      <c r="P694" s="246" t="str">
        <f t="shared" si="52"/>
        <v/>
      </c>
      <c r="Q694" s="144"/>
      <c r="R694" s="144"/>
      <c r="S694" s="144"/>
      <c r="U694" s="249" t="str">
        <f t="shared" si="54"/>
        <v/>
      </c>
      <c r="V694" t="str">
        <f t="shared" si="55"/>
        <v/>
      </c>
    </row>
    <row r="695" spans="1:22">
      <c r="A695" s="110"/>
      <c r="B695" s="114"/>
      <c r="C695" s="188"/>
      <c r="D695" s="200"/>
      <c r="E695" s="255"/>
      <c r="F695" s="242"/>
      <c r="G695" s="243"/>
      <c r="H695" s="171"/>
      <c r="I695" s="244" t="str">
        <f t="shared" si="51"/>
        <v/>
      </c>
      <c r="L695" s="232" t="str">
        <f t="shared" si="53"/>
        <v/>
      </c>
      <c r="N695" s="157"/>
      <c r="O695" s="157"/>
      <c r="P695" s="246" t="str">
        <f t="shared" si="52"/>
        <v/>
      </c>
      <c r="Q695" s="144"/>
      <c r="R695" s="144"/>
      <c r="S695" s="144"/>
      <c r="U695" s="249" t="str">
        <f t="shared" si="54"/>
        <v/>
      </c>
      <c r="V695" t="str">
        <f t="shared" si="55"/>
        <v/>
      </c>
    </row>
    <row r="696" spans="1:22">
      <c r="A696" s="110"/>
      <c r="B696" s="114"/>
      <c r="C696" s="188"/>
      <c r="D696" s="200"/>
      <c r="E696" s="255"/>
      <c r="F696" s="242"/>
      <c r="G696" s="243"/>
      <c r="H696" s="171"/>
      <c r="I696" s="244" t="str">
        <f t="shared" si="51"/>
        <v/>
      </c>
      <c r="L696" s="232" t="str">
        <f t="shared" si="53"/>
        <v/>
      </c>
      <c r="N696" s="157"/>
      <c r="O696" s="157"/>
      <c r="P696" s="246" t="str">
        <f t="shared" si="52"/>
        <v/>
      </c>
      <c r="Q696" s="144"/>
      <c r="R696" s="144"/>
      <c r="S696" s="144"/>
      <c r="U696" s="249" t="str">
        <f t="shared" si="54"/>
        <v/>
      </c>
      <c r="V696" t="str">
        <f t="shared" si="55"/>
        <v/>
      </c>
    </row>
    <row r="697" spans="1:22">
      <c r="A697" s="110"/>
      <c r="B697" s="114"/>
      <c r="C697" s="188"/>
      <c r="D697" s="200"/>
      <c r="E697" s="255"/>
      <c r="F697" s="242"/>
      <c r="G697" s="243"/>
      <c r="H697" s="171"/>
      <c r="I697" s="244" t="str">
        <f t="shared" si="51"/>
        <v/>
      </c>
      <c r="L697" s="232" t="str">
        <f t="shared" si="53"/>
        <v/>
      </c>
      <c r="N697" s="157"/>
      <c r="O697" s="157"/>
      <c r="P697" s="246" t="str">
        <f t="shared" si="52"/>
        <v/>
      </c>
      <c r="Q697" s="144"/>
      <c r="R697" s="144"/>
      <c r="S697" s="144"/>
      <c r="U697" s="249" t="str">
        <f t="shared" si="54"/>
        <v/>
      </c>
      <c r="V697" t="str">
        <f t="shared" si="55"/>
        <v/>
      </c>
    </row>
    <row r="698" spans="1:22">
      <c r="A698" s="110"/>
      <c r="B698" s="114"/>
      <c r="C698" s="188"/>
      <c r="D698" s="200"/>
      <c r="E698" s="255"/>
      <c r="F698" s="242"/>
      <c r="G698" s="243"/>
      <c r="H698" s="171"/>
      <c r="I698" s="244" t="str">
        <f t="shared" si="51"/>
        <v/>
      </c>
      <c r="L698" s="232" t="str">
        <f t="shared" si="53"/>
        <v/>
      </c>
      <c r="N698" s="157"/>
      <c r="O698" s="157"/>
      <c r="P698" s="246" t="str">
        <f t="shared" si="52"/>
        <v/>
      </c>
      <c r="Q698" s="144"/>
      <c r="R698" s="144"/>
      <c r="S698" s="144"/>
      <c r="U698" s="249" t="str">
        <f t="shared" si="54"/>
        <v/>
      </c>
      <c r="V698" t="str">
        <f t="shared" si="55"/>
        <v/>
      </c>
    </row>
    <row r="699" spans="1:22">
      <c r="A699" s="110"/>
      <c r="B699" s="114"/>
      <c r="C699" s="188"/>
      <c r="D699" s="200"/>
      <c r="E699" s="255"/>
      <c r="F699" s="242"/>
      <c r="G699" s="243"/>
      <c r="H699" s="171"/>
      <c r="I699" s="244" t="str">
        <f t="shared" si="51"/>
        <v/>
      </c>
      <c r="L699" s="232" t="str">
        <f t="shared" si="53"/>
        <v/>
      </c>
      <c r="N699" s="157"/>
      <c r="O699" s="157"/>
      <c r="P699" s="246" t="str">
        <f t="shared" si="52"/>
        <v/>
      </c>
      <c r="Q699" s="144"/>
      <c r="R699" s="144"/>
      <c r="S699" s="144"/>
      <c r="U699" s="249" t="str">
        <f t="shared" si="54"/>
        <v/>
      </c>
      <c r="V699" t="str">
        <f t="shared" si="55"/>
        <v/>
      </c>
    </row>
    <row r="700" spans="1:22">
      <c r="A700" s="110"/>
      <c r="B700" s="114"/>
      <c r="C700" s="188"/>
      <c r="D700" s="200"/>
      <c r="E700" s="255"/>
      <c r="F700" s="242"/>
      <c r="G700" s="243"/>
      <c r="H700" s="171"/>
      <c r="I700" s="244" t="str">
        <f t="shared" si="51"/>
        <v/>
      </c>
      <c r="L700" s="232" t="str">
        <f t="shared" si="53"/>
        <v/>
      </c>
      <c r="N700" s="157"/>
      <c r="O700" s="157"/>
      <c r="P700" s="246" t="str">
        <f t="shared" si="52"/>
        <v/>
      </c>
      <c r="Q700" s="144"/>
      <c r="R700" s="144"/>
      <c r="S700" s="144"/>
      <c r="U700" s="249" t="str">
        <f t="shared" si="54"/>
        <v/>
      </c>
      <c r="V700" t="str">
        <f t="shared" si="55"/>
        <v/>
      </c>
    </row>
    <row r="701" spans="1:22">
      <c r="A701" s="110"/>
      <c r="B701" s="114"/>
      <c r="C701" s="188"/>
      <c r="D701" s="200"/>
      <c r="E701" s="255"/>
      <c r="F701" s="242"/>
      <c r="G701" s="243"/>
      <c r="H701" s="171"/>
      <c r="I701" s="244" t="str">
        <f t="shared" si="51"/>
        <v/>
      </c>
      <c r="L701" s="232" t="str">
        <f t="shared" si="53"/>
        <v/>
      </c>
      <c r="N701" s="157"/>
      <c r="O701" s="157"/>
      <c r="P701" s="246" t="str">
        <f t="shared" si="52"/>
        <v/>
      </c>
      <c r="Q701" s="144"/>
      <c r="R701" s="144"/>
      <c r="S701" s="144"/>
      <c r="U701" s="249" t="str">
        <f t="shared" si="54"/>
        <v/>
      </c>
      <c r="V701" t="str">
        <f t="shared" si="55"/>
        <v/>
      </c>
    </row>
    <row r="702" spans="1:22">
      <c r="A702" s="110"/>
      <c r="B702" s="114"/>
      <c r="C702" s="188"/>
      <c r="D702" s="200"/>
      <c r="E702" s="255"/>
      <c r="F702" s="242"/>
      <c r="G702" s="243"/>
      <c r="H702" s="171"/>
      <c r="I702" s="244" t="str">
        <f t="shared" si="51"/>
        <v/>
      </c>
      <c r="L702" s="232" t="str">
        <f t="shared" si="53"/>
        <v/>
      </c>
      <c r="N702" s="157"/>
      <c r="O702" s="157"/>
      <c r="P702" s="246" t="str">
        <f t="shared" si="52"/>
        <v/>
      </c>
      <c r="Q702" s="144"/>
      <c r="R702" s="144"/>
      <c r="S702" s="144"/>
      <c r="U702" s="249" t="str">
        <f t="shared" si="54"/>
        <v/>
      </c>
      <c r="V702" t="str">
        <f t="shared" si="55"/>
        <v/>
      </c>
    </row>
    <row r="703" spans="1:22">
      <c r="A703" s="110"/>
      <c r="B703" s="114"/>
      <c r="C703" s="188"/>
      <c r="D703" s="200"/>
      <c r="E703" s="255"/>
      <c r="F703" s="242"/>
      <c r="G703" s="243"/>
      <c r="H703" s="171"/>
      <c r="I703" s="244" t="str">
        <f t="shared" si="51"/>
        <v/>
      </c>
      <c r="L703" s="232" t="str">
        <f t="shared" si="53"/>
        <v/>
      </c>
      <c r="N703" s="157"/>
      <c r="O703" s="157"/>
      <c r="P703" s="246" t="str">
        <f t="shared" si="52"/>
        <v/>
      </c>
      <c r="Q703" s="144"/>
      <c r="R703" s="144"/>
      <c r="S703" s="144"/>
      <c r="U703" s="249" t="str">
        <f t="shared" si="54"/>
        <v/>
      </c>
      <c r="V703" t="str">
        <f t="shared" si="55"/>
        <v/>
      </c>
    </row>
    <row r="704" spans="1:22">
      <c r="A704" s="110"/>
      <c r="B704" s="114"/>
      <c r="C704" s="188"/>
      <c r="D704" s="200"/>
      <c r="E704" s="255"/>
      <c r="F704" s="242"/>
      <c r="G704" s="243"/>
      <c r="H704" s="171"/>
      <c r="I704" s="244" t="str">
        <f t="shared" si="51"/>
        <v/>
      </c>
      <c r="L704" s="232" t="str">
        <f t="shared" si="53"/>
        <v/>
      </c>
      <c r="N704" s="157"/>
      <c r="O704" s="157"/>
      <c r="P704" s="246" t="str">
        <f t="shared" si="52"/>
        <v/>
      </c>
      <c r="Q704" s="144"/>
      <c r="R704" s="144"/>
      <c r="S704" s="144"/>
      <c r="U704" s="249" t="str">
        <f t="shared" si="54"/>
        <v/>
      </c>
      <c r="V704" t="str">
        <f t="shared" si="55"/>
        <v/>
      </c>
    </row>
    <row r="705" spans="1:22">
      <c r="A705" s="110"/>
      <c r="B705" s="114"/>
      <c r="C705" s="188"/>
      <c r="D705" s="200"/>
      <c r="E705" s="255"/>
      <c r="F705" s="242"/>
      <c r="G705" s="243"/>
      <c r="H705" s="171"/>
      <c r="I705" s="244" t="str">
        <f t="shared" si="51"/>
        <v/>
      </c>
      <c r="L705" s="232" t="str">
        <f t="shared" si="53"/>
        <v/>
      </c>
      <c r="N705" s="157"/>
      <c r="O705" s="157"/>
      <c r="P705" s="246" t="str">
        <f t="shared" si="52"/>
        <v/>
      </c>
      <c r="Q705" s="144"/>
      <c r="R705" s="144"/>
      <c r="S705" s="144"/>
      <c r="U705" s="249" t="str">
        <f t="shared" si="54"/>
        <v/>
      </c>
      <c r="V705" t="str">
        <f t="shared" si="55"/>
        <v/>
      </c>
    </row>
    <row r="706" spans="1:22">
      <c r="A706" s="110"/>
      <c r="B706" s="114"/>
      <c r="C706" s="188"/>
      <c r="D706" s="200"/>
      <c r="E706" s="255"/>
      <c r="F706" s="242"/>
      <c r="G706" s="243"/>
      <c r="H706" s="171"/>
      <c r="I706" s="244" t="str">
        <f t="shared" ref="I706:I769" si="56">IF(C706="","",(2/S706)*(POWER((S706/6)*(E706-S706/6)+1,3)-1))</f>
        <v/>
      </c>
      <c r="L706" s="232" t="str">
        <f t="shared" si="53"/>
        <v/>
      </c>
      <c r="N706" s="157"/>
      <c r="O706" s="157"/>
      <c r="P706" s="246" t="str">
        <f t="shared" ref="P706:P769" si="57">IF(C706="","",POWER(C706-Q706,3)/R706)</f>
        <v/>
      </c>
      <c r="Q706" s="144"/>
      <c r="R706" s="144"/>
      <c r="S706" s="144"/>
      <c r="U706" s="249" t="str">
        <f t="shared" si="54"/>
        <v/>
      </c>
      <c r="V706" t="str">
        <f t="shared" si="55"/>
        <v/>
      </c>
    </row>
    <row r="707" spans="1:22">
      <c r="A707" s="110"/>
      <c r="B707" s="114"/>
      <c r="C707" s="188"/>
      <c r="D707" s="200"/>
      <c r="E707" s="255"/>
      <c r="F707" s="242"/>
      <c r="G707" s="243"/>
      <c r="H707" s="171"/>
      <c r="I707" s="244" t="str">
        <f t="shared" si="56"/>
        <v/>
      </c>
      <c r="L707" s="232" t="str">
        <f t="shared" ref="L707:L770" si="58">IF(C707="","",GAMMADIST(C707,AB$19,1/AB$18,TRUE))</f>
        <v/>
      </c>
      <c r="N707" s="157"/>
      <c r="O707" s="157"/>
      <c r="P707" s="246" t="str">
        <f t="shared" si="57"/>
        <v/>
      </c>
      <c r="Q707" s="144"/>
      <c r="R707" s="144"/>
      <c r="S707" s="144"/>
      <c r="U707" s="249" t="str">
        <f t="shared" ref="U707:U770" si="59">IF(C707="","", POWER(AB$6,AB$7) * POWER((C707-AB$8),AB$7-1) * EXP(-AB$6*(C707-AB$8) )/ _xlfn.GAMMA(AB$7))</f>
        <v/>
      </c>
      <c r="V707" t="str">
        <f t="shared" ref="V707:V770" si="60">IF(C707="","",LN(C707))</f>
        <v/>
      </c>
    </row>
    <row r="708" spans="1:22">
      <c r="A708" s="110"/>
      <c r="B708" s="114"/>
      <c r="C708" s="188"/>
      <c r="D708" s="200"/>
      <c r="E708" s="255"/>
      <c r="F708" s="242"/>
      <c r="G708" s="243"/>
      <c r="H708" s="171"/>
      <c r="I708" s="244" t="str">
        <f t="shared" si="56"/>
        <v/>
      </c>
      <c r="L708" s="232" t="str">
        <f t="shared" si="58"/>
        <v/>
      </c>
      <c r="N708" s="157"/>
      <c r="O708" s="157"/>
      <c r="P708" s="246" t="str">
        <f t="shared" si="57"/>
        <v/>
      </c>
      <c r="Q708" s="144"/>
      <c r="R708" s="144"/>
      <c r="S708" s="144"/>
      <c r="U708" s="249" t="str">
        <f t="shared" si="59"/>
        <v/>
      </c>
      <c r="V708" t="str">
        <f t="shared" si="60"/>
        <v/>
      </c>
    </row>
    <row r="709" spans="1:22">
      <c r="A709" s="110"/>
      <c r="B709" s="114"/>
      <c r="C709" s="188"/>
      <c r="D709" s="200"/>
      <c r="E709" s="255"/>
      <c r="F709" s="242"/>
      <c r="G709" s="243"/>
      <c r="H709" s="171"/>
      <c r="I709" s="244" t="str">
        <f t="shared" si="56"/>
        <v/>
      </c>
      <c r="L709" s="232" t="str">
        <f t="shared" si="58"/>
        <v/>
      </c>
      <c r="N709" s="157"/>
      <c r="O709" s="157"/>
      <c r="P709" s="246" t="str">
        <f t="shared" si="57"/>
        <v/>
      </c>
      <c r="Q709" s="144"/>
      <c r="R709" s="144"/>
      <c r="S709" s="144"/>
      <c r="U709" s="249" t="str">
        <f t="shared" si="59"/>
        <v/>
      </c>
      <c r="V709" t="str">
        <f t="shared" si="60"/>
        <v/>
      </c>
    </row>
    <row r="710" spans="1:22">
      <c r="A710" s="110"/>
      <c r="B710" s="114"/>
      <c r="C710" s="188"/>
      <c r="D710" s="200"/>
      <c r="E710" s="255"/>
      <c r="F710" s="242"/>
      <c r="G710" s="243"/>
      <c r="H710" s="171"/>
      <c r="I710" s="244" t="str">
        <f t="shared" si="56"/>
        <v/>
      </c>
      <c r="L710" s="232" t="str">
        <f t="shared" si="58"/>
        <v/>
      </c>
      <c r="N710" s="157"/>
      <c r="O710" s="157"/>
      <c r="P710" s="246" t="str">
        <f t="shared" si="57"/>
        <v/>
      </c>
      <c r="Q710" s="144"/>
      <c r="R710" s="144"/>
      <c r="S710" s="144"/>
      <c r="U710" s="249" t="str">
        <f t="shared" si="59"/>
        <v/>
      </c>
      <c r="V710" t="str">
        <f t="shared" si="60"/>
        <v/>
      </c>
    </row>
    <row r="711" spans="1:22">
      <c r="A711" s="110"/>
      <c r="B711" s="114"/>
      <c r="C711" s="188"/>
      <c r="D711" s="200"/>
      <c r="E711" s="255"/>
      <c r="F711" s="242"/>
      <c r="G711" s="243"/>
      <c r="H711" s="171"/>
      <c r="I711" s="244" t="str">
        <f t="shared" si="56"/>
        <v/>
      </c>
      <c r="L711" s="232" t="str">
        <f t="shared" si="58"/>
        <v/>
      </c>
      <c r="N711" s="157"/>
      <c r="O711" s="157"/>
      <c r="P711" s="246" t="str">
        <f t="shared" si="57"/>
        <v/>
      </c>
      <c r="Q711" s="144"/>
      <c r="R711" s="144"/>
      <c r="S711" s="144"/>
      <c r="U711" s="249" t="str">
        <f t="shared" si="59"/>
        <v/>
      </c>
      <c r="V711" t="str">
        <f t="shared" si="60"/>
        <v/>
      </c>
    </row>
    <row r="712" spans="1:22">
      <c r="A712" s="110"/>
      <c r="B712" s="114"/>
      <c r="C712" s="188"/>
      <c r="D712" s="200"/>
      <c r="E712" s="255"/>
      <c r="F712" s="242"/>
      <c r="G712" s="243"/>
      <c r="H712" s="171"/>
      <c r="I712" s="244" t="str">
        <f t="shared" si="56"/>
        <v/>
      </c>
      <c r="L712" s="232" t="str">
        <f t="shared" si="58"/>
        <v/>
      </c>
      <c r="N712" s="157"/>
      <c r="O712" s="157"/>
      <c r="P712" s="246" t="str">
        <f t="shared" si="57"/>
        <v/>
      </c>
      <c r="Q712" s="144"/>
      <c r="R712" s="144"/>
      <c r="S712" s="144"/>
      <c r="U712" s="249" t="str">
        <f t="shared" si="59"/>
        <v/>
      </c>
      <c r="V712" t="str">
        <f t="shared" si="60"/>
        <v/>
      </c>
    </row>
    <row r="713" spans="1:22">
      <c r="A713" s="110"/>
      <c r="B713" s="114"/>
      <c r="C713" s="188"/>
      <c r="D713" s="200"/>
      <c r="E713" s="255"/>
      <c r="F713" s="242"/>
      <c r="G713" s="243"/>
      <c r="H713" s="171"/>
      <c r="I713" s="244" t="str">
        <f t="shared" si="56"/>
        <v/>
      </c>
      <c r="L713" s="232" t="str">
        <f t="shared" si="58"/>
        <v/>
      </c>
      <c r="N713" s="157"/>
      <c r="O713" s="157"/>
      <c r="P713" s="246" t="str">
        <f t="shared" si="57"/>
        <v/>
      </c>
      <c r="Q713" s="144"/>
      <c r="R713" s="144"/>
      <c r="S713" s="144"/>
      <c r="U713" s="249" t="str">
        <f t="shared" si="59"/>
        <v/>
      </c>
      <c r="V713" t="str">
        <f t="shared" si="60"/>
        <v/>
      </c>
    </row>
    <row r="714" spans="1:22">
      <c r="A714" s="110"/>
      <c r="B714" s="114"/>
      <c r="C714" s="188"/>
      <c r="D714" s="200"/>
      <c r="E714" s="255"/>
      <c r="F714" s="242"/>
      <c r="G714" s="243"/>
      <c r="H714" s="171"/>
      <c r="I714" s="244" t="str">
        <f t="shared" si="56"/>
        <v/>
      </c>
      <c r="L714" s="232" t="str">
        <f t="shared" si="58"/>
        <v/>
      </c>
      <c r="N714" s="157"/>
      <c r="O714" s="157"/>
      <c r="P714" s="246" t="str">
        <f t="shared" si="57"/>
        <v/>
      </c>
      <c r="Q714" s="144"/>
      <c r="R714" s="144"/>
      <c r="S714" s="144"/>
      <c r="U714" s="249" t="str">
        <f t="shared" si="59"/>
        <v/>
      </c>
      <c r="V714" t="str">
        <f t="shared" si="60"/>
        <v/>
      </c>
    </row>
    <row r="715" spans="1:22">
      <c r="A715" s="110"/>
      <c r="B715" s="114"/>
      <c r="C715" s="188"/>
      <c r="D715" s="200"/>
      <c r="E715" s="255"/>
      <c r="F715" s="242"/>
      <c r="G715" s="243"/>
      <c r="H715" s="171"/>
      <c r="I715" s="244" t="str">
        <f t="shared" si="56"/>
        <v/>
      </c>
      <c r="L715" s="232" t="str">
        <f t="shared" si="58"/>
        <v/>
      </c>
      <c r="N715" s="157"/>
      <c r="O715" s="157"/>
      <c r="P715" s="246" t="str">
        <f t="shared" si="57"/>
        <v/>
      </c>
      <c r="Q715" s="144"/>
      <c r="R715" s="144"/>
      <c r="S715" s="144"/>
      <c r="U715" s="249" t="str">
        <f t="shared" si="59"/>
        <v/>
      </c>
      <c r="V715" t="str">
        <f t="shared" si="60"/>
        <v/>
      </c>
    </row>
    <row r="716" spans="1:22">
      <c r="A716" s="110"/>
      <c r="B716" s="114"/>
      <c r="C716" s="188"/>
      <c r="D716" s="200"/>
      <c r="E716" s="255"/>
      <c r="F716" s="242"/>
      <c r="G716" s="243"/>
      <c r="H716" s="171"/>
      <c r="I716" s="244" t="str">
        <f t="shared" si="56"/>
        <v/>
      </c>
      <c r="L716" s="232" t="str">
        <f t="shared" si="58"/>
        <v/>
      </c>
      <c r="N716" s="157"/>
      <c r="O716" s="157"/>
      <c r="P716" s="246" t="str">
        <f t="shared" si="57"/>
        <v/>
      </c>
      <c r="Q716" s="144"/>
      <c r="R716" s="144"/>
      <c r="S716" s="144"/>
      <c r="U716" s="249" t="str">
        <f t="shared" si="59"/>
        <v/>
      </c>
      <c r="V716" t="str">
        <f t="shared" si="60"/>
        <v/>
      </c>
    </row>
    <row r="717" spans="1:22">
      <c r="A717" s="110"/>
      <c r="B717" s="114"/>
      <c r="C717" s="188"/>
      <c r="D717" s="200"/>
      <c r="E717" s="255"/>
      <c r="F717" s="242"/>
      <c r="G717" s="243"/>
      <c r="H717" s="171"/>
      <c r="I717" s="244" t="str">
        <f t="shared" si="56"/>
        <v/>
      </c>
      <c r="L717" s="232" t="str">
        <f t="shared" si="58"/>
        <v/>
      </c>
      <c r="N717" s="157"/>
      <c r="O717" s="157"/>
      <c r="P717" s="246" t="str">
        <f t="shared" si="57"/>
        <v/>
      </c>
      <c r="Q717" s="144"/>
      <c r="R717" s="144"/>
      <c r="S717" s="144"/>
      <c r="U717" s="249" t="str">
        <f t="shared" si="59"/>
        <v/>
      </c>
      <c r="V717" t="str">
        <f t="shared" si="60"/>
        <v/>
      </c>
    </row>
    <row r="718" spans="1:22">
      <c r="A718" s="110"/>
      <c r="B718" s="114"/>
      <c r="C718" s="188"/>
      <c r="D718" s="200"/>
      <c r="E718" s="255"/>
      <c r="F718" s="242"/>
      <c r="G718" s="243"/>
      <c r="H718" s="171"/>
      <c r="I718" s="244" t="str">
        <f t="shared" si="56"/>
        <v/>
      </c>
      <c r="L718" s="232" t="str">
        <f t="shared" si="58"/>
        <v/>
      </c>
      <c r="N718" s="157"/>
      <c r="O718" s="157"/>
      <c r="P718" s="246" t="str">
        <f t="shared" si="57"/>
        <v/>
      </c>
      <c r="Q718" s="144"/>
      <c r="R718" s="144"/>
      <c r="S718" s="144"/>
      <c r="U718" s="249" t="str">
        <f t="shared" si="59"/>
        <v/>
      </c>
      <c r="V718" t="str">
        <f t="shared" si="60"/>
        <v/>
      </c>
    </row>
    <row r="719" spans="1:22">
      <c r="A719" s="110"/>
      <c r="B719" s="114"/>
      <c r="C719" s="188"/>
      <c r="D719" s="200"/>
      <c r="E719" s="255"/>
      <c r="F719" s="242"/>
      <c r="G719" s="243"/>
      <c r="H719" s="171"/>
      <c r="I719" s="244" t="str">
        <f t="shared" si="56"/>
        <v/>
      </c>
      <c r="L719" s="232" t="str">
        <f t="shared" si="58"/>
        <v/>
      </c>
      <c r="N719" s="157"/>
      <c r="O719" s="157"/>
      <c r="P719" s="246" t="str">
        <f t="shared" si="57"/>
        <v/>
      </c>
      <c r="Q719" s="144"/>
      <c r="R719" s="144"/>
      <c r="S719" s="144"/>
      <c r="U719" s="249" t="str">
        <f t="shared" si="59"/>
        <v/>
      </c>
      <c r="V719" t="str">
        <f t="shared" si="60"/>
        <v/>
      </c>
    </row>
    <row r="720" spans="1:22">
      <c r="A720" s="110"/>
      <c r="B720" s="114"/>
      <c r="C720" s="188"/>
      <c r="D720" s="200"/>
      <c r="E720" s="255"/>
      <c r="F720" s="242"/>
      <c r="G720" s="243"/>
      <c r="H720" s="171"/>
      <c r="I720" s="244" t="str">
        <f t="shared" si="56"/>
        <v/>
      </c>
      <c r="L720" s="232" t="str">
        <f t="shared" si="58"/>
        <v/>
      </c>
      <c r="N720" s="157"/>
      <c r="O720" s="157"/>
      <c r="P720" s="246" t="str">
        <f t="shared" si="57"/>
        <v/>
      </c>
      <c r="Q720" s="144"/>
      <c r="R720" s="144"/>
      <c r="S720" s="144"/>
      <c r="U720" s="249" t="str">
        <f t="shared" si="59"/>
        <v/>
      </c>
      <c r="V720" t="str">
        <f t="shared" si="60"/>
        <v/>
      </c>
    </row>
    <row r="721" spans="1:22">
      <c r="A721" s="110"/>
      <c r="B721" s="114"/>
      <c r="C721" s="188"/>
      <c r="D721" s="200"/>
      <c r="E721" s="255"/>
      <c r="F721" s="242"/>
      <c r="G721" s="243"/>
      <c r="H721" s="171"/>
      <c r="I721" s="244" t="str">
        <f t="shared" si="56"/>
        <v/>
      </c>
      <c r="L721" s="232" t="str">
        <f t="shared" si="58"/>
        <v/>
      </c>
      <c r="N721" s="157"/>
      <c r="O721" s="157"/>
      <c r="P721" s="246" t="str">
        <f t="shared" si="57"/>
        <v/>
      </c>
      <c r="Q721" s="144"/>
      <c r="R721" s="144"/>
      <c r="S721" s="144"/>
      <c r="U721" s="249" t="str">
        <f t="shared" si="59"/>
        <v/>
      </c>
      <c r="V721" t="str">
        <f t="shared" si="60"/>
        <v/>
      </c>
    </row>
    <row r="722" spans="1:22">
      <c r="A722" s="110"/>
      <c r="B722" s="114"/>
      <c r="C722" s="188"/>
      <c r="D722" s="200"/>
      <c r="E722" s="255"/>
      <c r="F722" s="242"/>
      <c r="G722" s="243"/>
      <c r="H722" s="171"/>
      <c r="I722" s="244" t="str">
        <f t="shared" si="56"/>
        <v/>
      </c>
      <c r="L722" s="232" t="str">
        <f t="shared" si="58"/>
        <v/>
      </c>
      <c r="N722" s="157"/>
      <c r="O722" s="157"/>
      <c r="P722" s="246" t="str">
        <f t="shared" si="57"/>
        <v/>
      </c>
      <c r="Q722" s="144"/>
      <c r="R722" s="144"/>
      <c r="S722" s="144"/>
      <c r="U722" s="249" t="str">
        <f t="shared" si="59"/>
        <v/>
      </c>
      <c r="V722" t="str">
        <f t="shared" si="60"/>
        <v/>
      </c>
    </row>
    <row r="723" spans="1:22">
      <c r="A723" s="110"/>
      <c r="B723" s="114"/>
      <c r="C723" s="188"/>
      <c r="D723" s="200"/>
      <c r="E723" s="255"/>
      <c r="F723" s="242"/>
      <c r="G723" s="243"/>
      <c r="H723" s="171"/>
      <c r="I723" s="244" t="str">
        <f t="shared" si="56"/>
        <v/>
      </c>
      <c r="L723" s="232" t="str">
        <f t="shared" si="58"/>
        <v/>
      </c>
      <c r="N723" s="157"/>
      <c r="O723" s="157"/>
      <c r="P723" s="246" t="str">
        <f t="shared" si="57"/>
        <v/>
      </c>
      <c r="Q723" s="144"/>
      <c r="R723" s="144"/>
      <c r="S723" s="144"/>
      <c r="U723" s="249" t="str">
        <f t="shared" si="59"/>
        <v/>
      </c>
      <c r="V723" t="str">
        <f t="shared" si="60"/>
        <v/>
      </c>
    </row>
    <row r="724" spans="1:22">
      <c r="A724" s="110"/>
      <c r="B724" s="114"/>
      <c r="C724" s="188"/>
      <c r="D724" s="200"/>
      <c r="E724" s="255"/>
      <c r="F724" s="242"/>
      <c r="G724" s="243"/>
      <c r="H724" s="171"/>
      <c r="I724" s="244" t="str">
        <f t="shared" si="56"/>
        <v/>
      </c>
      <c r="L724" s="232" t="str">
        <f t="shared" si="58"/>
        <v/>
      </c>
      <c r="N724" s="157"/>
      <c r="O724" s="157"/>
      <c r="P724" s="246" t="str">
        <f t="shared" si="57"/>
        <v/>
      </c>
      <c r="Q724" s="144"/>
      <c r="R724" s="144"/>
      <c r="S724" s="144"/>
      <c r="U724" s="249" t="str">
        <f t="shared" si="59"/>
        <v/>
      </c>
      <c r="V724" t="str">
        <f t="shared" si="60"/>
        <v/>
      </c>
    </row>
    <row r="725" spans="1:22">
      <c r="A725" s="110"/>
      <c r="B725" s="114"/>
      <c r="C725" s="188"/>
      <c r="D725" s="200"/>
      <c r="E725" s="255"/>
      <c r="F725" s="242"/>
      <c r="G725" s="243"/>
      <c r="H725" s="171"/>
      <c r="I725" s="244" t="str">
        <f t="shared" si="56"/>
        <v/>
      </c>
      <c r="L725" s="232" t="str">
        <f t="shared" si="58"/>
        <v/>
      </c>
      <c r="N725" s="157"/>
      <c r="O725" s="157"/>
      <c r="P725" s="246" t="str">
        <f t="shared" si="57"/>
        <v/>
      </c>
      <c r="Q725" s="144"/>
      <c r="R725" s="144"/>
      <c r="S725" s="144"/>
      <c r="U725" s="249" t="str">
        <f t="shared" si="59"/>
        <v/>
      </c>
      <c r="V725" t="str">
        <f t="shared" si="60"/>
        <v/>
      </c>
    </row>
    <row r="726" spans="1:22">
      <c r="A726" s="110"/>
      <c r="B726" s="114"/>
      <c r="C726" s="188"/>
      <c r="D726" s="200"/>
      <c r="E726" s="255"/>
      <c r="F726" s="242"/>
      <c r="G726" s="243"/>
      <c r="H726" s="171"/>
      <c r="I726" s="244" t="str">
        <f t="shared" si="56"/>
        <v/>
      </c>
      <c r="L726" s="232" t="str">
        <f t="shared" si="58"/>
        <v/>
      </c>
      <c r="N726" s="157"/>
      <c r="O726" s="157"/>
      <c r="P726" s="246" t="str">
        <f t="shared" si="57"/>
        <v/>
      </c>
      <c r="Q726" s="144"/>
      <c r="R726" s="144"/>
      <c r="S726" s="144"/>
      <c r="U726" s="249" t="str">
        <f t="shared" si="59"/>
        <v/>
      </c>
      <c r="V726" t="str">
        <f t="shared" si="60"/>
        <v/>
      </c>
    </row>
    <row r="727" spans="1:22">
      <c r="A727" s="110"/>
      <c r="B727" s="114"/>
      <c r="C727" s="188"/>
      <c r="D727" s="200"/>
      <c r="E727" s="255"/>
      <c r="F727" s="242"/>
      <c r="G727" s="243"/>
      <c r="H727" s="171"/>
      <c r="I727" s="244" t="str">
        <f t="shared" si="56"/>
        <v/>
      </c>
      <c r="L727" s="232" t="str">
        <f t="shared" si="58"/>
        <v/>
      </c>
      <c r="N727" s="157"/>
      <c r="O727" s="157"/>
      <c r="P727" s="246" t="str">
        <f t="shared" si="57"/>
        <v/>
      </c>
      <c r="Q727" s="144"/>
      <c r="R727" s="144"/>
      <c r="S727" s="144"/>
      <c r="U727" s="249" t="str">
        <f t="shared" si="59"/>
        <v/>
      </c>
      <c r="V727" t="str">
        <f t="shared" si="60"/>
        <v/>
      </c>
    </row>
    <row r="728" spans="1:22">
      <c r="A728" s="110"/>
      <c r="B728" s="114"/>
      <c r="C728" s="188"/>
      <c r="D728" s="200"/>
      <c r="E728" s="255"/>
      <c r="F728" s="242"/>
      <c r="G728" s="243"/>
      <c r="H728" s="171"/>
      <c r="I728" s="244" t="str">
        <f t="shared" si="56"/>
        <v/>
      </c>
      <c r="L728" s="232" t="str">
        <f t="shared" si="58"/>
        <v/>
      </c>
      <c r="N728" s="157"/>
      <c r="O728" s="157"/>
      <c r="P728" s="246" t="str">
        <f t="shared" si="57"/>
        <v/>
      </c>
      <c r="Q728" s="144"/>
      <c r="R728" s="144"/>
      <c r="S728" s="144"/>
      <c r="U728" s="249" t="str">
        <f t="shared" si="59"/>
        <v/>
      </c>
      <c r="V728" t="str">
        <f t="shared" si="60"/>
        <v/>
      </c>
    </row>
    <row r="729" spans="1:22">
      <c r="A729" s="110"/>
      <c r="B729" s="114"/>
      <c r="C729" s="188"/>
      <c r="D729" s="200"/>
      <c r="E729" s="255"/>
      <c r="F729" s="242"/>
      <c r="G729" s="243"/>
      <c r="H729" s="171"/>
      <c r="I729" s="244" t="str">
        <f t="shared" si="56"/>
        <v/>
      </c>
      <c r="L729" s="232" t="str">
        <f t="shared" si="58"/>
        <v/>
      </c>
      <c r="N729" s="157"/>
      <c r="O729" s="157"/>
      <c r="P729" s="246" t="str">
        <f t="shared" si="57"/>
        <v/>
      </c>
      <c r="Q729" s="144"/>
      <c r="R729" s="144"/>
      <c r="S729" s="144"/>
      <c r="U729" s="249" t="str">
        <f t="shared" si="59"/>
        <v/>
      </c>
      <c r="V729" t="str">
        <f t="shared" si="60"/>
        <v/>
      </c>
    </row>
    <row r="730" spans="1:22">
      <c r="A730" s="110"/>
      <c r="B730" s="114"/>
      <c r="C730" s="188"/>
      <c r="D730" s="200"/>
      <c r="E730" s="255"/>
      <c r="F730" s="242"/>
      <c r="G730" s="243"/>
      <c r="H730" s="171"/>
      <c r="I730" s="244" t="str">
        <f t="shared" si="56"/>
        <v/>
      </c>
      <c r="L730" s="232" t="str">
        <f t="shared" si="58"/>
        <v/>
      </c>
      <c r="N730" s="157"/>
      <c r="O730" s="157"/>
      <c r="P730" s="246" t="str">
        <f t="shared" si="57"/>
        <v/>
      </c>
      <c r="Q730" s="144"/>
      <c r="R730" s="144"/>
      <c r="S730" s="144"/>
      <c r="U730" s="249" t="str">
        <f t="shared" si="59"/>
        <v/>
      </c>
      <c r="V730" t="str">
        <f t="shared" si="60"/>
        <v/>
      </c>
    </row>
    <row r="731" spans="1:22">
      <c r="A731" s="110"/>
      <c r="B731" s="114"/>
      <c r="C731" s="188"/>
      <c r="D731" s="200"/>
      <c r="E731" s="255"/>
      <c r="F731" s="242"/>
      <c r="G731" s="243"/>
      <c r="H731" s="171"/>
      <c r="I731" s="244" t="str">
        <f t="shared" si="56"/>
        <v/>
      </c>
      <c r="L731" s="232" t="str">
        <f t="shared" si="58"/>
        <v/>
      </c>
      <c r="N731" s="157"/>
      <c r="O731" s="157"/>
      <c r="P731" s="246" t="str">
        <f t="shared" si="57"/>
        <v/>
      </c>
      <c r="Q731" s="144"/>
      <c r="R731" s="144"/>
      <c r="S731" s="144"/>
      <c r="U731" s="249" t="str">
        <f t="shared" si="59"/>
        <v/>
      </c>
      <c r="V731" t="str">
        <f t="shared" si="60"/>
        <v/>
      </c>
    </row>
    <row r="732" spans="1:22">
      <c r="A732" s="110"/>
      <c r="B732" s="114"/>
      <c r="C732" s="188"/>
      <c r="D732" s="200"/>
      <c r="E732" s="255"/>
      <c r="F732" s="242"/>
      <c r="G732" s="243"/>
      <c r="H732" s="171"/>
      <c r="I732" s="244" t="str">
        <f t="shared" si="56"/>
        <v/>
      </c>
      <c r="L732" s="232" t="str">
        <f t="shared" si="58"/>
        <v/>
      </c>
      <c r="N732" s="157"/>
      <c r="O732" s="157"/>
      <c r="P732" s="246" t="str">
        <f t="shared" si="57"/>
        <v/>
      </c>
      <c r="Q732" s="144"/>
      <c r="R732" s="144"/>
      <c r="S732" s="144"/>
      <c r="U732" s="249" t="str">
        <f t="shared" si="59"/>
        <v/>
      </c>
      <c r="V732" t="str">
        <f t="shared" si="60"/>
        <v/>
      </c>
    </row>
    <row r="733" spans="1:22">
      <c r="A733" s="110"/>
      <c r="B733" s="114"/>
      <c r="C733" s="188"/>
      <c r="D733" s="200"/>
      <c r="E733" s="255"/>
      <c r="F733" s="242"/>
      <c r="G733" s="243"/>
      <c r="H733" s="171"/>
      <c r="I733" s="244" t="str">
        <f t="shared" si="56"/>
        <v/>
      </c>
      <c r="L733" s="232" t="str">
        <f t="shared" si="58"/>
        <v/>
      </c>
      <c r="N733" s="157"/>
      <c r="O733" s="157"/>
      <c r="P733" s="246" t="str">
        <f t="shared" si="57"/>
        <v/>
      </c>
      <c r="Q733" s="144"/>
      <c r="R733" s="144"/>
      <c r="S733" s="144"/>
      <c r="U733" s="249" t="str">
        <f t="shared" si="59"/>
        <v/>
      </c>
      <c r="V733" t="str">
        <f t="shared" si="60"/>
        <v/>
      </c>
    </row>
    <row r="734" spans="1:22">
      <c r="A734" s="110"/>
      <c r="B734" s="114"/>
      <c r="C734" s="188"/>
      <c r="D734" s="200"/>
      <c r="E734" s="255"/>
      <c r="F734" s="242"/>
      <c r="G734" s="243"/>
      <c r="H734" s="171"/>
      <c r="I734" s="244" t="str">
        <f t="shared" si="56"/>
        <v/>
      </c>
      <c r="L734" s="232" t="str">
        <f t="shared" si="58"/>
        <v/>
      </c>
      <c r="N734" s="157"/>
      <c r="O734" s="157"/>
      <c r="P734" s="246" t="str">
        <f t="shared" si="57"/>
        <v/>
      </c>
      <c r="Q734" s="144"/>
      <c r="R734" s="144"/>
      <c r="S734" s="144"/>
      <c r="U734" s="249" t="str">
        <f t="shared" si="59"/>
        <v/>
      </c>
      <c r="V734" t="str">
        <f t="shared" si="60"/>
        <v/>
      </c>
    </row>
    <row r="735" spans="1:22">
      <c r="A735" s="110"/>
      <c r="B735" s="114"/>
      <c r="C735" s="188"/>
      <c r="D735" s="200"/>
      <c r="E735" s="255"/>
      <c r="F735" s="242"/>
      <c r="G735" s="243"/>
      <c r="H735" s="171"/>
      <c r="I735" s="244" t="str">
        <f t="shared" si="56"/>
        <v/>
      </c>
      <c r="L735" s="232" t="str">
        <f t="shared" si="58"/>
        <v/>
      </c>
      <c r="N735" s="157"/>
      <c r="O735" s="157"/>
      <c r="P735" s="246" t="str">
        <f t="shared" si="57"/>
        <v/>
      </c>
      <c r="Q735" s="144"/>
      <c r="R735" s="144"/>
      <c r="S735" s="144"/>
      <c r="U735" s="249" t="str">
        <f t="shared" si="59"/>
        <v/>
      </c>
      <c r="V735" t="str">
        <f t="shared" si="60"/>
        <v/>
      </c>
    </row>
    <row r="736" spans="1:22">
      <c r="A736" s="110"/>
      <c r="B736" s="114"/>
      <c r="C736" s="188"/>
      <c r="D736" s="200"/>
      <c r="E736" s="255"/>
      <c r="F736" s="242"/>
      <c r="G736" s="243"/>
      <c r="H736" s="171"/>
      <c r="I736" s="244" t="str">
        <f t="shared" si="56"/>
        <v/>
      </c>
      <c r="L736" s="232" t="str">
        <f t="shared" si="58"/>
        <v/>
      </c>
      <c r="N736" s="157"/>
      <c r="O736" s="157"/>
      <c r="P736" s="246" t="str">
        <f t="shared" si="57"/>
        <v/>
      </c>
      <c r="Q736" s="144"/>
      <c r="R736" s="144"/>
      <c r="S736" s="144"/>
      <c r="U736" s="249" t="str">
        <f t="shared" si="59"/>
        <v/>
      </c>
      <c r="V736" t="str">
        <f t="shared" si="60"/>
        <v/>
      </c>
    </row>
    <row r="737" spans="1:22">
      <c r="A737" s="110"/>
      <c r="B737" s="114"/>
      <c r="C737" s="188"/>
      <c r="D737" s="200"/>
      <c r="E737" s="255"/>
      <c r="F737" s="242"/>
      <c r="G737" s="243"/>
      <c r="H737" s="171"/>
      <c r="I737" s="244" t="str">
        <f t="shared" si="56"/>
        <v/>
      </c>
      <c r="L737" s="232" t="str">
        <f t="shared" si="58"/>
        <v/>
      </c>
      <c r="N737" s="157"/>
      <c r="O737" s="157"/>
      <c r="P737" s="246" t="str">
        <f t="shared" si="57"/>
        <v/>
      </c>
      <c r="Q737" s="144"/>
      <c r="R737" s="144"/>
      <c r="S737" s="144"/>
      <c r="U737" s="249" t="str">
        <f t="shared" si="59"/>
        <v/>
      </c>
      <c r="V737" t="str">
        <f t="shared" si="60"/>
        <v/>
      </c>
    </row>
    <row r="738" spans="1:22">
      <c r="A738" s="110"/>
      <c r="B738" s="114"/>
      <c r="C738" s="188"/>
      <c r="D738" s="200"/>
      <c r="E738" s="255"/>
      <c r="F738" s="242"/>
      <c r="G738" s="243"/>
      <c r="H738" s="171"/>
      <c r="I738" s="244" t="str">
        <f t="shared" si="56"/>
        <v/>
      </c>
      <c r="L738" s="232" t="str">
        <f t="shared" si="58"/>
        <v/>
      </c>
      <c r="N738" s="157"/>
      <c r="O738" s="157"/>
      <c r="P738" s="246" t="str">
        <f t="shared" si="57"/>
        <v/>
      </c>
      <c r="Q738" s="144"/>
      <c r="R738" s="144"/>
      <c r="S738" s="144"/>
      <c r="U738" s="249" t="str">
        <f t="shared" si="59"/>
        <v/>
      </c>
      <c r="V738" t="str">
        <f t="shared" si="60"/>
        <v/>
      </c>
    </row>
    <row r="739" spans="1:22">
      <c r="A739" s="110"/>
      <c r="B739" s="114"/>
      <c r="C739" s="188"/>
      <c r="D739" s="200"/>
      <c r="E739" s="255"/>
      <c r="F739" s="242"/>
      <c r="G739" s="243"/>
      <c r="H739" s="171"/>
      <c r="I739" s="244" t="str">
        <f t="shared" si="56"/>
        <v/>
      </c>
      <c r="L739" s="232" t="str">
        <f t="shared" si="58"/>
        <v/>
      </c>
      <c r="N739" s="157"/>
      <c r="O739" s="157"/>
      <c r="P739" s="246" t="str">
        <f t="shared" si="57"/>
        <v/>
      </c>
      <c r="Q739" s="144"/>
      <c r="R739" s="144"/>
      <c r="S739" s="144"/>
      <c r="U739" s="249" t="str">
        <f t="shared" si="59"/>
        <v/>
      </c>
      <c r="V739" t="str">
        <f t="shared" si="60"/>
        <v/>
      </c>
    </row>
    <row r="740" spans="1:22">
      <c r="A740" s="110"/>
      <c r="B740" s="114"/>
      <c r="C740" s="188"/>
      <c r="D740" s="200"/>
      <c r="E740" s="255"/>
      <c r="F740" s="242"/>
      <c r="G740" s="243"/>
      <c r="H740" s="171"/>
      <c r="I740" s="244" t="str">
        <f t="shared" si="56"/>
        <v/>
      </c>
      <c r="L740" s="232" t="str">
        <f t="shared" si="58"/>
        <v/>
      </c>
      <c r="N740" s="157"/>
      <c r="O740" s="157"/>
      <c r="P740" s="246" t="str">
        <f t="shared" si="57"/>
        <v/>
      </c>
      <c r="Q740" s="144"/>
      <c r="R740" s="144"/>
      <c r="S740" s="144"/>
      <c r="U740" s="249" t="str">
        <f t="shared" si="59"/>
        <v/>
      </c>
      <c r="V740" t="str">
        <f t="shared" si="60"/>
        <v/>
      </c>
    </row>
    <row r="741" spans="1:22">
      <c r="A741" s="110"/>
      <c r="B741" s="114"/>
      <c r="C741" s="188"/>
      <c r="D741" s="200"/>
      <c r="E741" s="255"/>
      <c r="F741" s="242"/>
      <c r="G741" s="243"/>
      <c r="H741" s="171"/>
      <c r="I741" s="244" t="str">
        <f t="shared" si="56"/>
        <v/>
      </c>
      <c r="L741" s="232" t="str">
        <f t="shared" si="58"/>
        <v/>
      </c>
      <c r="N741" s="157"/>
      <c r="O741" s="157"/>
      <c r="P741" s="246" t="str">
        <f t="shared" si="57"/>
        <v/>
      </c>
      <c r="Q741" s="144"/>
      <c r="R741" s="144"/>
      <c r="S741" s="144"/>
      <c r="U741" s="249" t="str">
        <f t="shared" si="59"/>
        <v/>
      </c>
      <c r="V741" t="str">
        <f t="shared" si="60"/>
        <v/>
      </c>
    </row>
    <row r="742" spans="1:22">
      <c r="A742" s="110"/>
      <c r="B742" s="114"/>
      <c r="C742" s="188"/>
      <c r="D742" s="200"/>
      <c r="E742" s="255"/>
      <c r="F742" s="242"/>
      <c r="G742" s="243"/>
      <c r="H742" s="171"/>
      <c r="I742" s="244" t="str">
        <f t="shared" si="56"/>
        <v/>
      </c>
      <c r="L742" s="232" t="str">
        <f t="shared" si="58"/>
        <v/>
      </c>
      <c r="N742" s="157"/>
      <c r="O742" s="157"/>
      <c r="P742" s="246" t="str">
        <f t="shared" si="57"/>
        <v/>
      </c>
      <c r="Q742" s="144"/>
      <c r="R742" s="144"/>
      <c r="S742" s="144"/>
      <c r="U742" s="249" t="str">
        <f t="shared" si="59"/>
        <v/>
      </c>
      <c r="V742" t="str">
        <f t="shared" si="60"/>
        <v/>
      </c>
    </row>
    <row r="743" spans="1:22">
      <c r="A743" s="110"/>
      <c r="B743" s="114"/>
      <c r="C743" s="188"/>
      <c r="D743" s="200"/>
      <c r="E743" s="255"/>
      <c r="F743" s="242"/>
      <c r="G743" s="243"/>
      <c r="H743" s="171"/>
      <c r="I743" s="244" t="str">
        <f t="shared" si="56"/>
        <v/>
      </c>
      <c r="L743" s="232" t="str">
        <f t="shared" si="58"/>
        <v/>
      </c>
      <c r="N743" s="157"/>
      <c r="O743" s="157"/>
      <c r="P743" s="246" t="str">
        <f t="shared" si="57"/>
        <v/>
      </c>
      <c r="Q743" s="144"/>
      <c r="R743" s="144"/>
      <c r="S743" s="144"/>
      <c r="U743" s="249" t="str">
        <f t="shared" si="59"/>
        <v/>
      </c>
      <c r="V743" t="str">
        <f t="shared" si="60"/>
        <v/>
      </c>
    </row>
    <row r="744" spans="1:22">
      <c r="A744" s="110"/>
      <c r="B744" s="114"/>
      <c r="C744" s="188"/>
      <c r="D744" s="200"/>
      <c r="E744" s="255"/>
      <c r="F744" s="242"/>
      <c r="G744" s="243"/>
      <c r="H744" s="171"/>
      <c r="I744" s="244" t="str">
        <f t="shared" si="56"/>
        <v/>
      </c>
      <c r="L744" s="232" t="str">
        <f t="shared" si="58"/>
        <v/>
      </c>
      <c r="N744" s="157"/>
      <c r="O744" s="157"/>
      <c r="P744" s="246" t="str">
        <f t="shared" si="57"/>
        <v/>
      </c>
      <c r="Q744" s="144"/>
      <c r="R744" s="144"/>
      <c r="S744" s="144"/>
      <c r="U744" s="249" t="str">
        <f t="shared" si="59"/>
        <v/>
      </c>
      <c r="V744" t="str">
        <f t="shared" si="60"/>
        <v/>
      </c>
    </row>
    <row r="745" spans="1:22">
      <c r="A745" s="110"/>
      <c r="B745" s="114"/>
      <c r="C745" s="188"/>
      <c r="D745" s="200"/>
      <c r="E745" s="255"/>
      <c r="F745" s="242"/>
      <c r="G745" s="243"/>
      <c r="H745" s="171"/>
      <c r="I745" s="244" t="str">
        <f t="shared" si="56"/>
        <v/>
      </c>
      <c r="L745" s="232" t="str">
        <f t="shared" si="58"/>
        <v/>
      </c>
      <c r="N745" s="157"/>
      <c r="O745" s="157"/>
      <c r="P745" s="246" t="str">
        <f t="shared" si="57"/>
        <v/>
      </c>
      <c r="Q745" s="144"/>
      <c r="R745" s="144"/>
      <c r="S745" s="144"/>
      <c r="U745" s="249" t="str">
        <f t="shared" si="59"/>
        <v/>
      </c>
      <c r="V745" t="str">
        <f t="shared" si="60"/>
        <v/>
      </c>
    </row>
    <row r="746" spans="1:22">
      <c r="A746" s="110"/>
      <c r="B746" s="114"/>
      <c r="C746" s="188"/>
      <c r="D746" s="200"/>
      <c r="E746" s="255"/>
      <c r="F746" s="242"/>
      <c r="G746" s="243"/>
      <c r="H746" s="171"/>
      <c r="I746" s="244" t="str">
        <f t="shared" si="56"/>
        <v/>
      </c>
      <c r="L746" s="232" t="str">
        <f t="shared" si="58"/>
        <v/>
      </c>
      <c r="N746" s="157"/>
      <c r="O746" s="157"/>
      <c r="P746" s="246" t="str">
        <f t="shared" si="57"/>
        <v/>
      </c>
      <c r="Q746" s="144"/>
      <c r="R746" s="144"/>
      <c r="S746" s="144"/>
      <c r="U746" s="249" t="str">
        <f t="shared" si="59"/>
        <v/>
      </c>
      <c r="V746" t="str">
        <f t="shared" si="60"/>
        <v/>
      </c>
    </row>
    <row r="747" spans="1:22">
      <c r="A747" s="110"/>
      <c r="B747" s="114"/>
      <c r="C747" s="188"/>
      <c r="D747" s="200"/>
      <c r="E747" s="255"/>
      <c r="F747" s="242"/>
      <c r="G747" s="243"/>
      <c r="H747" s="171"/>
      <c r="I747" s="244" t="str">
        <f t="shared" si="56"/>
        <v/>
      </c>
      <c r="L747" s="232" t="str">
        <f t="shared" si="58"/>
        <v/>
      </c>
      <c r="N747" s="157"/>
      <c r="O747" s="157"/>
      <c r="P747" s="246" t="str">
        <f t="shared" si="57"/>
        <v/>
      </c>
      <c r="Q747" s="144"/>
      <c r="R747" s="144"/>
      <c r="S747" s="144"/>
      <c r="U747" s="249" t="str">
        <f t="shared" si="59"/>
        <v/>
      </c>
      <c r="V747" t="str">
        <f t="shared" si="60"/>
        <v/>
      </c>
    </row>
    <row r="748" spans="1:22">
      <c r="A748" s="110"/>
      <c r="B748" s="114"/>
      <c r="C748" s="188"/>
      <c r="D748" s="200"/>
      <c r="E748" s="255"/>
      <c r="F748" s="242"/>
      <c r="G748" s="243"/>
      <c r="H748" s="171"/>
      <c r="I748" s="244" t="str">
        <f t="shared" si="56"/>
        <v/>
      </c>
      <c r="L748" s="232" t="str">
        <f t="shared" si="58"/>
        <v/>
      </c>
      <c r="N748" s="157"/>
      <c r="O748" s="157"/>
      <c r="P748" s="246" t="str">
        <f t="shared" si="57"/>
        <v/>
      </c>
      <c r="Q748" s="144"/>
      <c r="R748" s="144"/>
      <c r="S748" s="144"/>
      <c r="U748" s="249" t="str">
        <f t="shared" si="59"/>
        <v/>
      </c>
      <c r="V748" t="str">
        <f t="shared" si="60"/>
        <v/>
      </c>
    </row>
    <row r="749" spans="1:22">
      <c r="A749" s="110"/>
      <c r="B749" s="114"/>
      <c r="C749" s="188"/>
      <c r="D749" s="200"/>
      <c r="E749" s="255"/>
      <c r="F749" s="242"/>
      <c r="G749" s="243"/>
      <c r="H749" s="171"/>
      <c r="I749" s="244" t="str">
        <f t="shared" si="56"/>
        <v/>
      </c>
      <c r="L749" s="232" t="str">
        <f t="shared" si="58"/>
        <v/>
      </c>
      <c r="N749" s="157"/>
      <c r="O749" s="157"/>
      <c r="P749" s="246" t="str">
        <f t="shared" si="57"/>
        <v/>
      </c>
      <c r="Q749" s="144"/>
      <c r="R749" s="144"/>
      <c r="S749" s="144"/>
      <c r="U749" s="249" t="str">
        <f t="shared" si="59"/>
        <v/>
      </c>
      <c r="V749" t="str">
        <f t="shared" si="60"/>
        <v/>
      </c>
    </row>
    <row r="750" spans="1:22">
      <c r="A750" s="110"/>
      <c r="B750" s="114"/>
      <c r="C750" s="188"/>
      <c r="D750" s="200"/>
      <c r="E750" s="255"/>
      <c r="F750" s="242"/>
      <c r="G750" s="243"/>
      <c r="H750" s="171"/>
      <c r="I750" s="244" t="str">
        <f t="shared" si="56"/>
        <v/>
      </c>
      <c r="L750" s="232" t="str">
        <f t="shared" si="58"/>
        <v/>
      </c>
      <c r="N750" s="157"/>
      <c r="O750" s="157"/>
      <c r="P750" s="246" t="str">
        <f t="shared" si="57"/>
        <v/>
      </c>
      <c r="Q750" s="144"/>
      <c r="R750" s="144"/>
      <c r="S750" s="144"/>
      <c r="U750" s="249" t="str">
        <f t="shared" si="59"/>
        <v/>
      </c>
      <c r="V750" t="str">
        <f t="shared" si="60"/>
        <v/>
      </c>
    </row>
    <row r="751" spans="1:22">
      <c r="A751" s="110"/>
      <c r="B751" s="114"/>
      <c r="C751" s="188"/>
      <c r="D751" s="200"/>
      <c r="E751" s="255"/>
      <c r="F751" s="242"/>
      <c r="G751" s="243"/>
      <c r="H751" s="171"/>
      <c r="I751" s="244" t="str">
        <f t="shared" si="56"/>
        <v/>
      </c>
      <c r="L751" s="232" t="str">
        <f t="shared" si="58"/>
        <v/>
      </c>
      <c r="N751" s="157"/>
      <c r="O751" s="157"/>
      <c r="P751" s="246" t="str">
        <f t="shared" si="57"/>
        <v/>
      </c>
      <c r="Q751" s="144"/>
      <c r="R751" s="144"/>
      <c r="S751" s="144"/>
      <c r="U751" s="249" t="str">
        <f t="shared" si="59"/>
        <v/>
      </c>
      <c r="V751" t="str">
        <f t="shared" si="60"/>
        <v/>
      </c>
    </row>
    <row r="752" spans="1:22">
      <c r="A752" s="110"/>
      <c r="B752" s="114"/>
      <c r="C752" s="188"/>
      <c r="D752" s="200"/>
      <c r="E752" s="255"/>
      <c r="F752" s="242"/>
      <c r="G752" s="243"/>
      <c r="H752" s="171"/>
      <c r="I752" s="244" t="str">
        <f t="shared" si="56"/>
        <v/>
      </c>
      <c r="L752" s="232" t="str">
        <f t="shared" si="58"/>
        <v/>
      </c>
      <c r="N752" s="157"/>
      <c r="O752" s="157"/>
      <c r="P752" s="246" t="str">
        <f t="shared" si="57"/>
        <v/>
      </c>
      <c r="Q752" s="144"/>
      <c r="R752" s="144"/>
      <c r="S752" s="144"/>
      <c r="U752" s="249" t="str">
        <f t="shared" si="59"/>
        <v/>
      </c>
      <c r="V752" t="str">
        <f t="shared" si="60"/>
        <v/>
      </c>
    </row>
    <row r="753" spans="1:22">
      <c r="A753" s="110"/>
      <c r="B753" s="114"/>
      <c r="C753" s="188"/>
      <c r="D753" s="200"/>
      <c r="E753" s="255"/>
      <c r="F753" s="242"/>
      <c r="G753" s="243"/>
      <c r="H753" s="171"/>
      <c r="I753" s="244" t="str">
        <f t="shared" si="56"/>
        <v/>
      </c>
      <c r="L753" s="232" t="str">
        <f t="shared" si="58"/>
        <v/>
      </c>
      <c r="N753" s="157"/>
      <c r="O753" s="157"/>
      <c r="P753" s="246" t="str">
        <f t="shared" si="57"/>
        <v/>
      </c>
      <c r="Q753" s="144"/>
      <c r="R753" s="144"/>
      <c r="S753" s="144"/>
      <c r="U753" s="249" t="str">
        <f t="shared" si="59"/>
        <v/>
      </c>
      <c r="V753" t="str">
        <f t="shared" si="60"/>
        <v/>
      </c>
    </row>
    <row r="754" spans="1:22">
      <c r="A754" s="110"/>
      <c r="B754" s="114"/>
      <c r="C754" s="188"/>
      <c r="D754" s="200"/>
      <c r="E754" s="255"/>
      <c r="F754" s="242"/>
      <c r="G754" s="243"/>
      <c r="H754" s="171"/>
      <c r="I754" s="244" t="str">
        <f t="shared" si="56"/>
        <v/>
      </c>
      <c r="L754" s="232" t="str">
        <f t="shared" si="58"/>
        <v/>
      </c>
      <c r="N754" s="157"/>
      <c r="O754" s="157"/>
      <c r="P754" s="246" t="str">
        <f t="shared" si="57"/>
        <v/>
      </c>
      <c r="Q754" s="144"/>
      <c r="R754" s="144"/>
      <c r="S754" s="144"/>
      <c r="U754" s="249" t="str">
        <f t="shared" si="59"/>
        <v/>
      </c>
      <c r="V754" t="str">
        <f t="shared" si="60"/>
        <v/>
      </c>
    </row>
    <row r="755" spans="1:22">
      <c r="A755" s="110"/>
      <c r="B755" s="114"/>
      <c r="C755" s="188"/>
      <c r="D755" s="200"/>
      <c r="E755" s="255"/>
      <c r="F755" s="242"/>
      <c r="G755" s="243"/>
      <c r="H755" s="171"/>
      <c r="I755" s="244" t="str">
        <f t="shared" si="56"/>
        <v/>
      </c>
      <c r="L755" s="232" t="str">
        <f t="shared" si="58"/>
        <v/>
      </c>
      <c r="N755" s="157"/>
      <c r="O755" s="157"/>
      <c r="P755" s="246" t="str">
        <f t="shared" si="57"/>
        <v/>
      </c>
      <c r="Q755" s="144"/>
      <c r="R755" s="144"/>
      <c r="S755" s="144"/>
      <c r="U755" s="249" t="str">
        <f t="shared" si="59"/>
        <v/>
      </c>
      <c r="V755" t="str">
        <f t="shared" si="60"/>
        <v/>
      </c>
    </row>
    <row r="756" spans="1:22">
      <c r="A756" s="110"/>
      <c r="B756" s="114"/>
      <c r="C756" s="188"/>
      <c r="D756" s="200"/>
      <c r="E756" s="255"/>
      <c r="F756" s="242"/>
      <c r="G756" s="243"/>
      <c r="H756" s="171"/>
      <c r="I756" s="244" t="str">
        <f t="shared" si="56"/>
        <v/>
      </c>
      <c r="L756" s="232" t="str">
        <f t="shared" si="58"/>
        <v/>
      </c>
      <c r="N756" s="157"/>
      <c r="O756" s="157"/>
      <c r="P756" s="246" t="str">
        <f t="shared" si="57"/>
        <v/>
      </c>
      <c r="Q756" s="144"/>
      <c r="R756" s="144"/>
      <c r="S756" s="144"/>
      <c r="U756" s="249" t="str">
        <f t="shared" si="59"/>
        <v/>
      </c>
      <c r="V756" t="str">
        <f t="shared" si="60"/>
        <v/>
      </c>
    </row>
    <row r="757" spans="1:22">
      <c r="A757" s="110"/>
      <c r="B757" s="114"/>
      <c r="C757" s="188"/>
      <c r="D757" s="200"/>
      <c r="E757" s="255"/>
      <c r="F757" s="242"/>
      <c r="G757" s="243"/>
      <c r="H757" s="171"/>
      <c r="I757" s="244" t="str">
        <f t="shared" si="56"/>
        <v/>
      </c>
      <c r="L757" s="232" t="str">
        <f t="shared" si="58"/>
        <v/>
      </c>
      <c r="N757" s="157"/>
      <c r="O757" s="157"/>
      <c r="P757" s="246" t="str">
        <f t="shared" si="57"/>
        <v/>
      </c>
      <c r="Q757" s="144"/>
      <c r="R757" s="144"/>
      <c r="S757" s="144"/>
      <c r="U757" s="249" t="str">
        <f t="shared" si="59"/>
        <v/>
      </c>
      <c r="V757" t="str">
        <f t="shared" si="60"/>
        <v/>
      </c>
    </row>
    <row r="758" spans="1:22">
      <c r="A758" s="110"/>
      <c r="B758" s="114"/>
      <c r="C758" s="188"/>
      <c r="D758" s="200"/>
      <c r="E758" s="255"/>
      <c r="F758" s="242"/>
      <c r="G758" s="243"/>
      <c r="H758" s="171"/>
      <c r="I758" s="244" t="str">
        <f t="shared" si="56"/>
        <v/>
      </c>
      <c r="L758" s="232" t="str">
        <f t="shared" si="58"/>
        <v/>
      </c>
      <c r="N758" s="157"/>
      <c r="O758" s="157"/>
      <c r="P758" s="246" t="str">
        <f t="shared" si="57"/>
        <v/>
      </c>
      <c r="Q758" s="144"/>
      <c r="R758" s="144"/>
      <c r="S758" s="144"/>
      <c r="U758" s="249" t="str">
        <f t="shared" si="59"/>
        <v/>
      </c>
      <c r="V758" t="str">
        <f t="shared" si="60"/>
        <v/>
      </c>
    </row>
    <row r="759" spans="1:22">
      <c r="A759" s="110"/>
      <c r="B759" s="114"/>
      <c r="C759" s="188"/>
      <c r="D759" s="200"/>
      <c r="E759" s="255"/>
      <c r="F759" s="242"/>
      <c r="G759" s="243"/>
      <c r="H759" s="171"/>
      <c r="I759" s="244" t="str">
        <f t="shared" si="56"/>
        <v/>
      </c>
      <c r="L759" s="232" t="str">
        <f t="shared" si="58"/>
        <v/>
      </c>
      <c r="N759" s="157"/>
      <c r="O759" s="157"/>
      <c r="P759" s="246" t="str">
        <f t="shared" si="57"/>
        <v/>
      </c>
      <c r="Q759" s="144"/>
      <c r="R759" s="144"/>
      <c r="S759" s="144"/>
      <c r="U759" s="249" t="str">
        <f t="shared" si="59"/>
        <v/>
      </c>
      <c r="V759" t="str">
        <f t="shared" si="60"/>
        <v/>
      </c>
    </row>
    <row r="760" spans="1:22">
      <c r="A760" s="110"/>
      <c r="B760" s="114"/>
      <c r="C760" s="188"/>
      <c r="D760" s="200"/>
      <c r="E760" s="255"/>
      <c r="F760" s="242"/>
      <c r="G760" s="243"/>
      <c r="H760" s="171"/>
      <c r="I760" s="244" t="str">
        <f t="shared" si="56"/>
        <v/>
      </c>
      <c r="L760" s="232" t="str">
        <f t="shared" si="58"/>
        <v/>
      </c>
      <c r="N760" s="157"/>
      <c r="O760" s="157"/>
      <c r="P760" s="246" t="str">
        <f t="shared" si="57"/>
        <v/>
      </c>
      <c r="Q760" s="144"/>
      <c r="R760" s="144"/>
      <c r="S760" s="144"/>
      <c r="U760" s="249" t="str">
        <f t="shared" si="59"/>
        <v/>
      </c>
      <c r="V760" t="str">
        <f t="shared" si="60"/>
        <v/>
      </c>
    </row>
    <row r="761" spans="1:22">
      <c r="A761" s="110"/>
      <c r="B761" s="114"/>
      <c r="C761" s="188"/>
      <c r="D761" s="200"/>
      <c r="E761" s="255"/>
      <c r="F761" s="242"/>
      <c r="G761" s="243"/>
      <c r="H761" s="171"/>
      <c r="I761" s="244" t="str">
        <f t="shared" si="56"/>
        <v/>
      </c>
      <c r="L761" s="232" t="str">
        <f t="shared" si="58"/>
        <v/>
      </c>
      <c r="N761" s="157"/>
      <c r="O761" s="157"/>
      <c r="P761" s="246" t="str">
        <f t="shared" si="57"/>
        <v/>
      </c>
      <c r="Q761" s="144"/>
      <c r="R761" s="144"/>
      <c r="S761" s="144"/>
      <c r="U761" s="249" t="str">
        <f t="shared" si="59"/>
        <v/>
      </c>
      <c r="V761" t="str">
        <f t="shared" si="60"/>
        <v/>
      </c>
    </row>
    <row r="762" spans="1:22">
      <c r="A762" s="110"/>
      <c r="B762" s="114"/>
      <c r="C762" s="188"/>
      <c r="D762" s="200"/>
      <c r="E762" s="255"/>
      <c r="F762" s="242"/>
      <c r="G762" s="243"/>
      <c r="H762" s="171"/>
      <c r="I762" s="244" t="str">
        <f t="shared" si="56"/>
        <v/>
      </c>
      <c r="L762" s="232" t="str">
        <f t="shared" si="58"/>
        <v/>
      </c>
      <c r="N762" s="157"/>
      <c r="O762" s="157"/>
      <c r="P762" s="246" t="str">
        <f t="shared" si="57"/>
        <v/>
      </c>
      <c r="Q762" s="144"/>
      <c r="R762" s="144"/>
      <c r="S762" s="144"/>
      <c r="U762" s="249" t="str">
        <f t="shared" si="59"/>
        <v/>
      </c>
      <c r="V762" t="str">
        <f t="shared" si="60"/>
        <v/>
      </c>
    </row>
    <row r="763" spans="1:22">
      <c r="A763" s="110"/>
      <c r="B763" s="114"/>
      <c r="C763" s="188"/>
      <c r="D763" s="200"/>
      <c r="E763" s="255"/>
      <c r="F763" s="242"/>
      <c r="G763" s="243"/>
      <c r="H763" s="171"/>
      <c r="I763" s="244" t="str">
        <f t="shared" si="56"/>
        <v/>
      </c>
      <c r="L763" s="232" t="str">
        <f t="shared" si="58"/>
        <v/>
      </c>
      <c r="N763" s="157"/>
      <c r="O763" s="157"/>
      <c r="P763" s="246" t="str">
        <f t="shared" si="57"/>
        <v/>
      </c>
      <c r="Q763" s="144"/>
      <c r="R763" s="144"/>
      <c r="S763" s="144"/>
      <c r="U763" s="249" t="str">
        <f t="shared" si="59"/>
        <v/>
      </c>
      <c r="V763" t="str">
        <f t="shared" si="60"/>
        <v/>
      </c>
    </row>
    <row r="764" spans="1:22">
      <c r="A764" s="110"/>
      <c r="B764" s="114"/>
      <c r="C764" s="188"/>
      <c r="D764" s="200"/>
      <c r="E764" s="255"/>
      <c r="F764" s="242"/>
      <c r="G764" s="243"/>
      <c r="H764" s="171"/>
      <c r="I764" s="244" t="str">
        <f t="shared" si="56"/>
        <v/>
      </c>
      <c r="L764" s="232" t="str">
        <f t="shared" si="58"/>
        <v/>
      </c>
      <c r="N764" s="157"/>
      <c r="O764" s="157"/>
      <c r="P764" s="246" t="str">
        <f t="shared" si="57"/>
        <v/>
      </c>
      <c r="Q764" s="144"/>
      <c r="R764" s="144"/>
      <c r="S764" s="144"/>
      <c r="U764" s="249" t="str">
        <f t="shared" si="59"/>
        <v/>
      </c>
      <c r="V764" t="str">
        <f t="shared" si="60"/>
        <v/>
      </c>
    </row>
    <row r="765" spans="1:22">
      <c r="A765" s="110"/>
      <c r="B765" s="114"/>
      <c r="C765" s="188"/>
      <c r="D765" s="200"/>
      <c r="E765" s="255"/>
      <c r="F765" s="242"/>
      <c r="G765" s="243"/>
      <c r="H765" s="171"/>
      <c r="I765" s="244" t="str">
        <f t="shared" si="56"/>
        <v/>
      </c>
      <c r="L765" s="232" t="str">
        <f t="shared" si="58"/>
        <v/>
      </c>
      <c r="N765" s="157"/>
      <c r="O765" s="157"/>
      <c r="P765" s="246" t="str">
        <f t="shared" si="57"/>
        <v/>
      </c>
      <c r="Q765" s="144"/>
      <c r="R765" s="144"/>
      <c r="S765" s="144"/>
      <c r="U765" s="249" t="str">
        <f t="shared" si="59"/>
        <v/>
      </c>
      <c r="V765" t="str">
        <f t="shared" si="60"/>
        <v/>
      </c>
    </row>
    <row r="766" spans="1:22">
      <c r="A766" s="110"/>
      <c r="B766" s="114"/>
      <c r="C766" s="188"/>
      <c r="D766" s="200"/>
      <c r="E766" s="255"/>
      <c r="F766" s="242"/>
      <c r="G766" s="243"/>
      <c r="H766" s="171"/>
      <c r="I766" s="244" t="str">
        <f t="shared" si="56"/>
        <v/>
      </c>
      <c r="L766" s="232" t="str">
        <f t="shared" si="58"/>
        <v/>
      </c>
      <c r="N766" s="157"/>
      <c r="O766" s="157"/>
      <c r="P766" s="246" t="str">
        <f t="shared" si="57"/>
        <v/>
      </c>
      <c r="Q766" s="144"/>
      <c r="R766" s="144"/>
      <c r="S766" s="144"/>
      <c r="U766" s="249" t="str">
        <f t="shared" si="59"/>
        <v/>
      </c>
      <c r="V766" t="str">
        <f t="shared" si="60"/>
        <v/>
      </c>
    </row>
    <row r="767" spans="1:22">
      <c r="A767" s="110"/>
      <c r="B767" s="114"/>
      <c r="C767" s="188"/>
      <c r="D767" s="200"/>
      <c r="E767" s="255"/>
      <c r="F767" s="242"/>
      <c r="G767" s="243"/>
      <c r="H767" s="171"/>
      <c r="I767" s="244" t="str">
        <f t="shared" si="56"/>
        <v/>
      </c>
      <c r="L767" s="232" t="str">
        <f t="shared" si="58"/>
        <v/>
      </c>
      <c r="N767" s="157"/>
      <c r="O767" s="157"/>
      <c r="P767" s="246" t="str">
        <f t="shared" si="57"/>
        <v/>
      </c>
      <c r="Q767" s="144"/>
      <c r="R767" s="144"/>
      <c r="S767" s="144"/>
      <c r="U767" s="249" t="str">
        <f t="shared" si="59"/>
        <v/>
      </c>
      <c r="V767" t="str">
        <f t="shared" si="60"/>
        <v/>
      </c>
    </row>
    <row r="768" spans="1:22">
      <c r="A768" s="110"/>
      <c r="B768" s="114"/>
      <c r="C768" s="188"/>
      <c r="D768" s="200"/>
      <c r="E768" s="255"/>
      <c r="F768" s="242"/>
      <c r="G768" s="243"/>
      <c r="H768" s="171"/>
      <c r="I768" s="244" t="str">
        <f t="shared" si="56"/>
        <v/>
      </c>
      <c r="L768" s="232" t="str">
        <f t="shared" si="58"/>
        <v/>
      </c>
      <c r="N768" s="157"/>
      <c r="O768" s="157"/>
      <c r="P768" s="246" t="str">
        <f t="shared" si="57"/>
        <v/>
      </c>
      <c r="Q768" s="144"/>
      <c r="R768" s="144"/>
      <c r="S768" s="144"/>
      <c r="U768" s="249" t="str">
        <f t="shared" si="59"/>
        <v/>
      </c>
      <c r="V768" t="str">
        <f t="shared" si="60"/>
        <v/>
      </c>
    </row>
    <row r="769" spans="1:22">
      <c r="A769" s="110"/>
      <c r="B769" s="114"/>
      <c r="C769" s="188"/>
      <c r="D769" s="200"/>
      <c r="E769" s="255"/>
      <c r="F769" s="242"/>
      <c r="G769" s="243"/>
      <c r="H769" s="171"/>
      <c r="I769" s="244" t="str">
        <f t="shared" si="56"/>
        <v/>
      </c>
      <c r="L769" s="232" t="str">
        <f t="shared" si="58"/>
        <v/>
      </c>
      <c r="N769" s="157"/>
      <c r="O769" s="157"/>
      <c r="P769" s="246" t="str">
        <f t="shared" si="57"/>
        <v/>
      </c>
      <c r="Q769" s="144"/>
      <c r="R769" s="144"/>
      <c r="S769" s="144"/>
      <c r="U769" s="249" t="str">
        <f t="shared" si="59"/>
        <v/>
      </c>
      <c r="V769" t="str">
        <f t="shared" si="60"/>
        <v/>
      </c>
    </row>
    <row r="770" spans="1:22">
      <c r="A770" s="110"/>
      <c r="B770" s="114"/>
      <c r="C770" s="188"/>
      <c r="D770" s="200"/>
      <c r="E770" s="255"/>
      <c r="F770" s="242"/>
      <c r="G770" s="243"/>
      <c r="H770" s="171"/>
      <c r="I770" s="244" t="str">
        <f t="shared" ref="I770:I833" si="61">IF(C770="","",(2/S770)*(POWER((S770/6)*(E770-S770/6)+1,3)-1))</f>
        <v/>
      </c>
      <c r="L770" s="232" t="str">
        <f t="shared" si="58"/>
        <v/>
      </c>
      <c r="N770" s="157"/>
      <c r="O770" s="157"/>
      <c r="P770" s="246" t="str">
        <f t="shared" ref="P770:P833" si="62">IF(C770="","",POWER(C770-Q770,3)/R770)</f>
        <v/>
      </c>
      <c r="Q770" s="144"/>
      <c r="R770" s="144"/>
      <c r="S770" s="144"/>
      <c r="U770" s="249" t="str">
        <f t="shared" si="59"/>
        <v/>
      </c>
      <c r="V770" t="str">
        <f t="shared" si="60"/>
        <v/>
      </c>
    </row>
    <row r="771" spans="1:22">
      <c r="A771" s="110"/>
      <c r="B771" s="114"/>
      <c r="C771" s="188"/>
      <c r="D771" s="200"/>
      <c r="E771" s="255"/>
      <c r="F771" s="242"/>
      <c r="G771" s="243"/>
      <c r="H771" s="171"/>
      <c r="I771" s="244" t="str">
        <f t="shared" si="61"/>
        <v/>
      </c>
      <c r="L771" s="232" t="str">
        <f t="shared" ref="L771:L834" si="63">IF(C771="","",GAMMADIST(C771,AB$19,1/AB$18,TRUE))</f>
        <v/>
      </c>
      <c r="N771" s="157"/>
      <c r="O771" s="157"/>
      <c r="P771" s="246" t="str">
        <f t="shared" si="62"/>
        <v/>
      </c>
      <c r="Q771" s="144"/>
      <c r="R771" s="144"/>
      <c r="S771" s="144"/>
      <c r="U771" s="249" t="str">
        <f t="shared" ref="U771:U834" si="64">IF(C771="","", POWER(AB$6,AB$7) * POWER((C771-AB$8),AB$7-1) * EXP(-AB$6*(C771-AB$8) )/ _xlfn.GAMMA(AB$7))</f>
        <v/>
      </c>
      <c r="V771" t="str">
        <f t="shared" ref="V771:V834" si="65">IF(C771="","",LN(C771))</f>
        <v/>
      </c>
    </row>
    <row r="772" spans="1:22">
      <c r="A772" s="110"/>
      <c r="B772" s="114"/>
      <c r="C772" s="188"/>
      <c r="D772" s="200"/>
      <c r="E772" s="255"/>
      <c r="F772" s="242"/>
      <c r="G772" s="243"/>
      <c r="H772" s="171"/>
      <c r="I772" s="244" t="str">
        <f t="shared" si="61"/>
        <v/>
      </c>
      <c r="L772" s="232" t="str">
        <f t="shared" si="63"/>
        <v/>
      </c>
      <c r="N772" s="157"/>
      <c r="O772" s="157"/>
      <c r="P772" s="246" t="str">
        <f t="shared" si="62"/>
        <v/>
      </c>
      <c r="Q772" s="144"/>
      <c r="R772" s="144"/>
      <c r="S772" s="144"/>
      <c r="U772" s="249" t="str">
        <f t="shared" si="64"/>
        <v/>
      </c>
      <c r="V772" t="str">
        <f t="shared" si="65"/>
        <v/>
      </c>
    </row>
    <row r="773" spans="1:22">
      <c r="A773" s="110"/>
      <c r="B773" s="114"/>
      <c r="C773" s="188"/>
      <c r="D773" s="200"/>
      <c r="E773" s="255"/>
      <c r="F773" s="242"/>
      <c r="G773" s="243"/>
      <c r="H773" s="171"/>
      <c r="I773" s="244" t="str">
        <f t="shared" si="61"/>
        <v/>
      </c>
      <c r="L773" s="232" t="str">
        <f t="shared" si="63"/>
        <v/>
      </c>
      <c r="N773" s="157"/>
      <c r="O773" s="157"/>
      <c r="P773" s="246" t="str">
        <f t="shared" si="62"/>
        <v/>
      </c>
      <c r="Q773" s="144"/>
      <c r="R773" s="144"/>
      <c r="S773" s="144"/>
      <c r="U773" s="249" t="str">
        <f t="shared" si="64"/>
        <v/>
      </c>
      <c r="V773" t="str">
        <f t="shared" si="65"/>
        <v/>
      </c>
    </row>
    <row r="774" spans="1:22">
      <c r="A774" s="110"/>
      <c r="B774" s="114"/>
      <c r="C774" s="188"/>
      <c r="D774" s="200"/>
      <c r="E774" s="255"/>
      <c r="F774" s="242"/>
      <c r="G774" s="243"/>
      <c r="H774" s="171"/>
      <c r="I774" s="244" t="str">
        <f t="shared" si="61"/>
        <v/>
      </c>
      <c r="L774" s="232" t="str">
        <f t="shared" si="63"/>
        <v/>
      </c>
      <c r="N774" s="157"/>
      <c r="O774" s="157"/>
      <c r="P774" s="246" t="str">
        <f t="shared" si="62"/>
        <v/>
      </c>
      <c r="Q774" s="144"/>
      <c r="R774" s="144"/>
      <c r="S774" s="144"/>
      <c r="U774" s="249" t="str">
        <f t="shared" si="64"/>
        <v/>
      </c>
      <c r="V774" t="str">
        <f t="shared" si="65"/>
        <v/>
      </c>
    </row>
    <row r="775" spans="1:22">
      <c r="A775" s="110"/>
      <c r="B775" s="114"/>
      <c r="C775" s="188"/>
      <c r="D775" s="200"/>
      <c r="E775" s="255"/>
      <c r="F775" s="242"/>
      <c r="G775" s="243"/>
      <c r="H775" s="171"/>
      <c r="I775" s="244" t="str">
        <f t="shared" si="61"/>
        <v/>
      </c>
      <c r="L775" s="232" t="str">
        <f t="shared" si="63"/>
        <v/>
      </c>
      <c r="N775" s="157"/>
      <c r="O775" s="157"/>
      <c r="P775" s="246" t="str">
        <f t="shared" si="62"/>
        <v/>
      </c>
      <c r="Q775" s="144"/>
      <c r="R775" s="144"/>
      <c r="S775" s="144"/>
      <c r="U775" s="249" t="str">
        <f t="shared" si="64"/>
        <v/>
      </c>
      <c r="V775" t="str">
        <f t="shared" si="65"/>
        <v/>
      </c>
    </row>
    <row r="776" spans="1:22">
      <c r="A776" s="110"/>
      <c r="B776" s="114"/>
      <c r="C776" s="188"/>
      <c r="D776" s="200"/>
      <c r="E776" s="255"/>
      <c r="F776" s="242"/>
      <c r="G776" s="243"/>
      <c r="H776" s="171"/>
      <c r="I776" s="244" t="str">
        <f t="shared" si="61"/>
        <v/>
      </c>
      <c r="L776" s="232" t="str">
        <f t="shared" si="63"/>
        <v/>
      </c>
      <c r="N776" s="157"/>
      <c r="O776" s="157"/>
      <c r="P776" s="246" t="str">
        <f t="shared" si="62"/>
        <v/>
      </c>
      <c r="Q776" s="144"/>
      <c r="R776" s="144"/>
      <c r="S776" s="144"/>
      <c r="U776" s="249" t="str">
        <f t="shared" si="64"/>
        <v/>
      </c>
      <c r="V776" t="str">
        <f t="shared" si="65"/>
        <v/>
      </c>
    </row>
    <row r="777" spans="1:22">
      <c r="A777" s="110"/>
      <c r="B777" s="114"/>
      <c r="C777" s="188"/>
      <c r="D777" s="200"/>
      <c r="E777" s="255"/>
      <c r="F777" s="242"/>
      <c r="G777" s="243"/>
      <c r="H777" s="171"/>
      <c r="I777" s="244" t="str">
        <f t="shared" si="61"/>
        <v/>
      </c>
      <c r="L777" s="232" t="str">
        <f t="shared" si="63"/>
        <v/>
      </c>
      <c r="N777" s="157"/>
      <c r="O777" s="157"/>
      <c r="P777" s="246" t="str">
        <f t="shared" si="62"/>
        <v/>
      </c>
      <c r="Q777" s="144"/>
      <c r="R777" s="144"/>
      <c r="S777" s="144"/>
      <c r="U777" s="249" t="str">
        <f t="shared" si="64"/>
        <v/>
      </c>
      <c r="V777" t="str">
        <f t="shared" si="65"/>
        <v/>
      </c>
    </row>
    <row r="778" spans="1:22">
      <c r="A778" s="110"/>
      <c r="B778" s="114"/>
      <c r="C778" s="188"/>
      <c r="D778" s="200"/>
      <c r="E778" s="255"/>
      <c r="F778" s="242"/>
      <c r="G778" s="243"/>
      <c r="H778" s="171"/>
      <c r="I778" s="244" t="str">
        <f t="shared" si="61"/>
        <v/>
      </c>
      <c r="L778" s="232" t="str">
        <f t="shared" si="63"/>
        <v/>
      </c>
      <c r="N778" s="157"/>
      <c r="O778" s="157"/>
      <c r="P778" s="246" t="str">
        <f t="shared" si="62"/>
        <v/>
      </c>
      <c r="Q778" s="144"/>
      <c r="R778" s="144"/>
      <c r="S778" s="144"/>
      <c r="U778" s="249" t="str">
        <f t="shared" si="64"/>
        <v/>
      </c>
      <c r="V778" t="str">
        <f t="shared" si="65"/>
        <v/>
      </c>
    </row>
    <row r="779" spans="1:22">
      <c r="A779" s="110"/>
      <c r="B779" s="114"/>
      <c r="C779" s="188"/>
      <c r="D779" s="200"/>
      <c r="E779" s="255"/>
      <c r="F779" s="242"/>
      <c r="G779" s="243"/>
      <c r="H779" s="171"/>
      <c r="I779" s="244" t="str">
        <f t="shared" si="61"/>
        <v/>
      </c>
      <c r="L779" s="232" t="str">
        <f t="shared" si="63"/>
        <v/>
      </c>
      <c r="N779" s="157"/>
      <c r="O779" s="157"/>
      <c r="P779" s="246" t="str">
        <f t="shared" si="62"/>
        <v/>
      </c>
      <c r="Q779" s="144"/>
      <c r="R779" s="144"/>
      <c r="S779" s="144"/>
      <c r="U779" s="249" t="str">
        <f t="shared" si="64"/>
        <v/>
      </c>
      <c r="V779" t="str">
        <f t="shared" si="65"/>
        <v/>
      </c>
    </row>
    <row r="780" spans="1:22">
      <c r="A780" s="110"/>
      <c r="B780" s="114"/>
      <c r="C780" s="188"/>
      <c r="D780" s="200"/>
      <c r="E780" s="255"/>
      <c r="F780" s="242"/>
      <c r="G780" s="243"/>
      <c r="H780" s="171"/>
      <c r="I780" s="244" t="str">
        <f t="shared" si="61"/>
        <v/>
      </c>
      <c r="L780" s="232" t="str">
        <f t="shared" si="63"/>
        <v/>
      </c>
      <c r="N780" s="157"/>
      <c r="O780" s="157"/>
      <c r="P780" s="246" t="str">
        <f t="shared" si="62"/>
        <v/>
      </c>
      <c r="Q780" s="144"/>
      <c r="R780" s="144"/>
      <c r="S780" s="144"/>
      <c r="U780" s="249" t="str">
        <f t="shared" si="64"/>
        <v/>
      </c>
      <c r="V780" t="str">
        <f t="shared" si="65"/>
        <v/>
      </c>
    </row>
    <row r="781" spans="1:22">
      <c r="A781" s="110"/>
      <c r="B781" s="114"/>
      <c r="C781" s="188"/>
      <c r="D781" s="200"/>
      <c r="E781" s="255"/>
      <c r="F781" s="242"/>
      <c r="G781" s="243"/>
      <c r="H781" s="171"/>
      <c r="I781" s="244" t="str">
        <f t="shared" si="61"/>
        <v/>
      </c>
      <c r="L781" s="232" t="str">
        <f t="shared" si="63"/>
        <v/>
      </c>
      <c r="N781" s="157"/>
      <c r="O781" s="157"/>
      <c r="P781" s="246" t="str">
        <f t="shared" si="62"/>
        <v/>
      </c>
      <c r="Q781" s="144"/>
      <c r="R781" s="144"/>
      <c r="S781" s="144"/>
      <c r="U781" s="249" t="str">
        <f t="shared" si="64"/>
        <v/>
      </c>
      <c r="V781" t="str">
        <f t="shared" si="65"/>
        <v/>
      </c>
    </row>
    <row r="782" spans="1:22">
      <c r="A782" s="110"/>
      <c r="B782" s="114"/>
      <c r="C782" s="188"/>
      <c r="D782" s="200"/>
      <c r="E782" s="255"/>
      <c r="F782" s="242"/>
      <c r="G782" s="243"/>
      <c r="H782" s="171"/>
      <c r="I782" s="244" t="str">
        <f t="shared" si="61"/>
        <v/>
      </c>
      <c r="L782" s="232" t="str">
        <f t="shared" si="63"/>
        <v/>
      </c>
      <c r="N782" s="157"/>
      <c r="O782" s="157"/>
      <c r="P782" s="246" t="str">
        <f t="shared" si="62"/>
        <v/>
      </c>
      <c r="Q782" s="144"/>
      <c r="R782" s="144"/>
      <c r="S782" s="144"/>
      <c r="U782" s="249" t="str">
        <f t="shared" si="64"/>
        <v/>
      </c>
      <c r="V782" t="str">
        <f t="shared" si="65"/>
        <v/>
      </c>
    </row>
    <row r="783" spans="1:22">
      <c r="A783" s="110"/>
      <c r="B783" s="114"/>
      <c r="C783" s="188"/>
      <c r="D783" s="200"/>
      <c r="E783" s="255"/>
      <c r="F783" s="242"/>
      <c r="G783" s="243"/>
      <c r="H783" s="171"/>
      <c r="I783" s="244" t="str">
        <f t="shared" si="61"/>
        <v/>
      </c>
      <c r="L783" s="232" t="str">
        <f t="shared" si="63"/>
        <v/>
      </c>
      <c r="N783" s="157"/>
      <c r="O783" s="157"/>
      <c r="P783" s="246" t="str">
        <f t="shared" si="62"/>
        <v/>
      </c>
      <c r="Q783" s="144"/>
      <c r="R783" s="144"/>
      <c r="S783" s="144"/>
      <c r="U783" s="249" t="str">
        <f t="shared" si="64"/>
        <v/>
      </c>
      <c r="V783" t="str">
        <f t="shared" si="65"/>
        <v/>
      </c>
    </row>
    <row r="784" spans="1:22">
      <c r="A784" s="110"/>
      <c r="B784" s="114"/>
      <c r="C784" s="188"/>
      <c r="D784" s="200"/>
      <c r="E784" s="255"/>
      <c r="F784" s="242"/>
      <c r="G784" s="243"/>
      <c r="H784" s="171"/>
      <c r="I784" s="244" t="str">
        <f t="shared" si="61"/>
        <v/>
      </c>
      <c r="L784" s="232" t="str">
        <f t="shared" si="63"/>
        <v/>
      </c>
      <c r="N784" s="157"/>
      <c r="O784" s="157"/>
      <c r="P784" s="246" t="str">
        <f t="shared" si="62"/>
        <v/>
      </c>
      <c r="Q784" s="144"/>
      <c r="R784" s="144"/>
      <c r="S784" s="144"/>
      <c r="U784" s="249" t="str">
        <f t="shared" si="64"/>
        <v/>
      </c>
      <c r="V784" t="str">
        <f t="shared" si="65"/>
        <v/>
      </c>
    </row>
    <row r="785" spans="1:22">
      <c r="A785" s="110"/>
      <c r="B785" s="114"/>
      <c r="C785" s="188"/>
      <c r="D785" s="200"/>
      <c r="E785" s="255"/>
      <c r="F785" s="242"/>
      <c r="G785" s="243"/>
      <c r="H785" s="171"/>
      <c r="I785" s="244" t="str">
        <f t="shared" si="61"/>
        <v/>
      </c>
      <c r="L785" s="232" t="str">
        <f t="shared" si="63"/>
        <v/>
      </c>
      <c r="N785" s="157"/>
      <c r="O785" s="157"/>
      <c r="P785" s="246" t="str">
        <f t="shared" si="62"/>
        <v/>
      </c>
      <c r="Q785" s="144"/>
      <c r="R785" s="144"/>
      <c r="S785" s="144"/>
      <c r="U785" s="249" t="str">
        <f t="shared" si="64"/>
        <v/>
      </c>
      <c r="V785" t="str">
        <f t="shared" si="65"/>
        <v/>
      </c>
    </row>
    <row r="786" spans="1:22">
      <c r="A786" s="110"/>
      <c r="B786" s="114"/>
      <c r="C786" s="188"/>
      <c r="D786" s="200"/>
      <c r="E786" s="255"/>
      <c r="F786" s="242"/>
      <c r="G786" s="243"/>
      <c r="H786" s="171"/>
      <c r="I786" s="244" t="str">
        <f t="shared" si="61"/>
        <v/>
      </c>
      <c r="L786" s="232" t="str">
        <f t="shared" si="63"/>
        <v/>
      </c>
      <c r="N786" s="157"/>
      <c r="O786" s="157"/>
      <c r="P786" s="246" t="str">
        <f t="shared" si="62"/>
        <v/>
      </c>
      <c r="Q786" s="144"/>
      <c r="R786" s="144"/>
      <c r="S786" s="144"/>
      <c r="U786" s="249" t="str">
        <f t="shared" si="64"/>
        <v/>
      </c>
      <c r="V786" t="str">
        <f t="shared" si="65"/>
        <v/>
      </c>
    </row>
    <row r="787" spans="1:22">
      <c r="A787" s="110"/>
      <c r="B787" s="114"/>
      <c r="C787" s="188"/>
      <c r="D787" s="200"/>
      <c r="E787" s="255"/>
      <c r="F787" s="242"/>
      <c r="G787" s="243"/>
      <c r="H787" s="171"/>
      <c r="I787" s="244" t="str">
        <f t="shared" si="61"/>
        <v/>
      </c>
      <c r="L787" s="232" t="str">
        <f t="shared" si="63"/>
        <v/>
      </c>
      <c r="N787" s="157"/>
      <c r="O787" s="157"/>
      <c r="P787" s="246" t="str">
        <f t="shared" si="62"/>
        <v/>
      </c>
      <c r="Q787" s="144"/>
      <c r="R787" s="144"/>
      <c r="S787" s="144"/>
      <c r="U787" s="249" t="str">
        <f t="shared" si="64"/>
        <v/>
      </c>
      <c r="V787" t="str">
        <f t="shared" si="65"/>
        <v/>
      </c>
    </row>
    <row r="788" spans="1:22">
      <c r="A788" s="110"/>
      <c r="B788" s="114"/>
      <c r="C788" s="188"/>
      <c r="D788" s="200"/>
      <c r="E788" s="255"/>
      <c r="F788" s="242"/>
      <c r="G788" s="243"/>
      <c r="H788" s="171"/>
      <c r="I788" s="244" t="str">
        <f t="shared" si="61"/>
        <v/>
      </c>
      <c r="L788" s="232" t="str">
        <f t="shared" si="63"/>
        <v/>
      </c>
      <c r="N788" s="157"/>
      <c r="O788" s="157"/>
      <c r="P788" s="246" t="str">
        <f t="shared" si="62"/>
        <v/>
      </c>
      <c r="Q788" s="144"/>
      <c r="R788" s="144"/>
      <c r="S788" s="144"/>
      <c r="U788" s="249" t="str">
        <f t="shared" si="64"/>
        <v/>
      </c>
      <c r="V788" t="str">
        <f t="shared" si="65"/>
        <v/>
      </c>
    </row>
    <row r="789" spans="1:22">
      <c r="A789" s="110"/>
      <c r="B789" s="114"/>
      <c r="C789" s="188"/>
      <c r="D789" s="200"/>
      <c r="E789" s="255"/>
      <c r="F789" s="242"/>
      <c r="G789" s="243"/>
      <c r="H789" s="171"/>
      <c r="I789" s="244" t="str">
        <f t="shared" si="61"/>
        <v/>
      </c>
      <c r="L789" s="232" t="str">
        <f t="shared" si="63"/>
        <v/>
      </c>
      <c r="N789" s="157"/>
      <c r="O789" s="157"/>
      <c r="P789" s="246" t="str">
        <f t="shared" si="62"/>
        <v/>
      </c>
      <c r="Q789" s="144"/>
      <c r="R789" s="144"/>
      <c r="S789" s="144"/>
      <c r="U789" s="249" t="str">
        <f t="shared" si="64"/>
        <v/>
      </c>
      <c r="V789" t="str">
        <f t="shared" si="65"/>
        <v/>
      </c>
    </row>
    <row r="790" spans="1:22">
      <c r="A790" s="110"/>
      <c r="B790" s="114"/>
      <c r="C790" s="188"/>
      <c r="D790" s="200"/>
      <c r="E790" s="255"/>
      <c r="F790" s="242"/>
      <c r="G790" s="243"/>
      <c r="H790" s="171"/>
      <c r="I790" s="244" t="str">
        <f t="shared" si="61"/>
        <v/>
      </c>
      <c r="L790" s="232" t="str">
        <f t="shared" si="63"/>
        <v/>
      </c>
      <c r="N790" s="157"/>
      <c r="O790" s="157"/>
      <c r="P790" s="246" t="str">
        <f t="shared" si="62"/>
        <v/>
      </c>
      <c r="Q790" s="144"/>
      <c r="R790" s="144"/>
      <c r="S790" s="144"/>
      <c r="U790" s="249" t="str">
        <f t="shared" si="64"/>
        <v/>
      </c>
      <c r="V790" t="str">
        <f t="shared" si="65"/>
        <v/>
      </c>
    </row>
    <row r="791" spans="1:22">
      <c r="A791" s="110"/>
      <c r="B791" s="114"/>
      <c r="C791" s="188"/>
      <c r="D791" s="200"/>
      <c r="E791" s="255"/>
      <c r="F791" s="242"/>
      <c r="G791" s="243"/>
      <c r="H791" s="171"/>
      <c r="I791" s="244" t="str">
        <f t="shared" si="61"/>
        <v/>
      </c>
      <c r="L791" s="232" t="str">
        <f t="shared" si="63"/>
        <v/>
      </c>
      <c r="N791" s="157"/>
      <c r="O791" s="157"/>
      <c r="P791" s="246" t="str">
        <f t="shared" si="62"/>
        <v/>
      </c>
      <c r="Q791" s="144"/>
      <c r="R791" s="144"/>
      <c r="S791" s="144"/>
      <c r="U791" s="249" t="str">
        <f t="shared" si="64"/>
        <v/>
      </c>
      <c r="V791" t="str">
        <f t="shared" si="65"/>
        <v/>
      </c>
    </row>
    <row r="792" spans="1:22">
      <c r="A792" s="110"/>
      <c r="B792" s="114"/>
      <c r="C792" s="188"/>
      <c r="D792" s="200"/>
      <c r="E792" s="255"/>
      <c r="F792" s="242"/>
      <c r="G792" s="243"/>
      <c r="H792" s="171"/>
      <c r="I792" s="244" t="str">
        <f t="shared" si="61"/>
        <v/>
      </c>
      <c r="L792" s="232" t="str">
        <f t="shared" si="63"/>
        <v/>
      </c>
      <c r="N792" s="157"/>
      <c r="O792" s="157"/>
      <c r="P792" s="246" t="str">
        <f t="shared" si="62"/>
        <v/>
      </c>
      <c r="Q792" s="144"/>
      <c r="R792" s="144"/>
      <c r="S792" s="144"/>
      <c r="U792" s="249" t="str">
        <f t="shared" si="64"/>
        <v/>
      </c>
      <c r="V792" t="str">
        <f t="shared" si="65"/>
        <v/>
      </c>
    </row>
    <row r="793" spans="1:22">
      <c r="A793" s="110"/>
      <c r="B793" s="114"/>
      <c r="C793" s="188"/>
      <c r="D793" s="200"/>
      <c r="E793" s="255"/>
      <c r="F793" s="242"/>
      <c r="G793" s="243"/>
      <c r="H793" s="171"/>
      <c r="I793" s="244" t="str">
        <f t="shared" si="61"/>
        <v/>
      </c>
      <c r="L793" s="232" t="str">
        <f t="shared" si="63"/>
        <v/>
      </c>
      <c r="N793" s="157"/>
      <c r="O793" s="157"/>
      <c r="P793" s="246" t="str">
        <f t="shared" si="62"/>
        <v/>
      </c>
      <c r="Q793" s="144"/>
      <c r="R793" s="144"/>
      <c r="S793" s="144"/>
      <c r="U793" s="249" t="str">
        <f t="shared" si="64"/>
        <v/>
      </c>
      <c r="V793" t="str">
        <f t="shared" si="65"/>
        <v/>
      </c>
    </row>
    <row r="794" spans="1:22">
      <c r="A794" s="110"/>
      <c r="B794" s="114"/>
      <c r="C794" s="188"/>
      <c r="D794" s="200"/>
      <c r="E794" s="255"/>
      <c r="F794" s="242"/>
      <c r="G794" s="243"/>
      <c r="H794" s="171"/>
      <c r="I794" s="244" t="str">
        <f t="shared" si="61"/>
        <v/>
      </c>
      <c r="L794" s="232" t="str">
        <f t="shared" si="63"/>
        <v/>
      </c>
      <c r="N794" s="157"/>
      <c r="O794" s="157"/>
      <c r="P794" s="246" t="str">
        <f t="shared" si="62"/>
        <v/>
      </c>
      <c r="Q794" s="144"/>
      <c r="R794" s="144"/>
      <c r="S794" s="144"/>
      <c r="U794" s="249" t="str">
        <f t="shared" si="64"/>
        <v/>
      </c>
      <c r="V794" t="str">
        <f t="shared" si="65"/>
        <v/>
      </c>
    </row>
    <row r="795" spans="1:22">
      <c r="A795" s="110"/>
      <c r="B795" s="114"/>
      <c r="C795" s="188"/>
      <c r="D795" s="200"/>
      <c r="E795" s="255"/>
      <c r="F795" s="242"/>
      <c r="G795" s="243"/>
      <c r="H795" s="171"/>
      <c r="I795" s="244" t="str">
        <f t="shared" si="61"/>
        <v/>
      </c>
      <c r="L795" s="232" t="str">
        <f t="shared" si="63"/>
        <v/>
      </c>
      <c r="N795" s="157"/>
      <c r="O795" s="157"/>
      <c r="P795" s="246" t="str">
        <f t="shared" si="62"/>
        <v/>
      </c>
      <c r="Q795" s="144"/>
      <c r="R795" s="144"/>
      <c r="S795" s="144"/>
      <c r="U795" s="249" t="str">
        <f t="shared" si="64"/>
        <v/>
      </c>
      <c r="V795" t="str">
        <f t="shared" si="65"/>
        <v/>
      </c>
    </row>
    <row r="796" spans="1:22">
      <c r="A796" s="110"/>
      <c r="B796" s="114"/>
      <c r="C796" s="188"/>
      <c r="D796" s="200"/>
      <c r="E796" s="255"/>
      <c r="F796" s="242"/>
      <c r="G796" s="243"/>
      <c r="H796" s="171"/>
      <c r="I796" s="244" t="str">
        <f t="shared" si="61"/>
        <v/>
      </c>
      <c r="L796" s="232" t="str">
        <f t="shared" si="63"/>
        <v/>
      </c>
      <c r="N796" s="157"/>
      <c r="O796" s="157"/>
      <c r="P796" s="246" t="str">
        <f t="shared" si="62"/>
        <v/>
      </c>
      <c r="Q796" s="144"/>
      <c r="R796" s="144"/>
      <c r="S796" s="144"/>
      <c r="U796" s="249" t="str">
        <f t="shared" si="64"/>
        <v/>
      </c>
      <c r="V796" t="str">
        <f t="shared" si="65"/>
        <v/>
      </c>
    </row>
    <row r="797" spans="1:22">
      <c r="A797" s="110"/>
      <c r="B797" s="114"/>
      <c r="C797" s="188"/>
      <c r="D797" s="200"/>
      <c r="E797" s="255"/>
      <c r="F797" s="242"/>
      <c r="G797" s="243"/>
      <c r="H797" s="171"/>
      <c r="I797" s="244" t="str">
        <f t="shared" si="61"/>
        <v/>
      </c>
      <c r="L797" s="232" t="str">
        <f t="shared" si="63"/>
        <v/>
      </c>
      <c r="N797" s="157"/>
      <c r="O797" s="157"/>
      <c r="P797" s="246" t="str">
        <f t="shared" si="62"/>
        <v/>
      </c>
      <c r="Q797" s="144"/>
      <c r="R797" s="144"/>
      <c r="S797" s="144"/>
      <c r="U797" s="249" t="str">
        <f t="shared" si="64"/>
        <v/>
      </c>
      <c r="V797" t="str">
        <f t="shared" si="65"/>
        <v/>
      </c>
    </row>
    <row r="798" spans="1:22">
      <c r="A798" s="110"/>
      <c r="B798" s="114"/>
      <c r="C798" s="188"/>
      <c r="D798" s="200"/>
      <c r="E798" s="255"/>
      <c r="F798" s="242"/>
      <c r="G798" s="243"/>
      <c r="H798" s="171"/>
      <c r="I798" s="244" t="str">
        <f t="shared" si="61"/>
        <v/>
      </c>
      <c r="L798" s="232" t="str">
        <f t="shared" si="63"/>
        <v/>
      </c>
      <c r="N798" s="157"/>
      <c r="O798" s="157"/>
      <c r="P798" s="246" t="str">
        <f t="shared" si="62"/>
        <v/>
      </c>
      <c r="Q798" s="144"/>
      <c r="R798" s="144"/>
      <c r="S798" s="144"/>
      <c r="U798" s="249" t="str">
        <f t="shared" si="64"/>
        <v/>
      </c>
      <c r="V798" t="str">
        <f t="shared" si="65"/>
        <v/>
      </c>
    </row>
    <row r="799" spans="1:22">
      <c r="A799" s="110"/>
      <c r="B799" s="114"/>
      <c r="C799" s="188"/>
      <c r="D799" s="200"/>
      <c r="E799" s="255"/>
      <c r="F799" s="242"/>
      <c r="G799" s="243"/>
      <c r="H799" s="171"/>
      <c r="I799" s="244" t="str">
        <f t="shared" si="61"/>
        <v/>
      </c>
      <c r="L799" s="232" t="str">
        <f t="shared" si="63"/>
        <v/>
      </c>
      <c r="N799" s="157"/>
      <c r="O799" s="157"/>
      <c r="P799" s="246" t="str">
        <f t="shared" si="62"/>
        <v/>
      </c>
      <c r="Q799" s="144"/>
      <c r="R799" s="144"/>
      <c r="S799" s="144"/>
      <c r="U799" s="249" t="str">
        <f t="shared" si="64"/>
        <v/>
      </c>
      <c r="V799" t="str">
        <f t="shared" si="65"/>
        <v/>
      </c>
    </row>
    <row r="800" spans="1:22">
      <c r="A800" s="110"/>
      <c r="B800" s="114"/>
      <c r="C800" s="188"/>
      <c r="D800" s="200"/>
      <c r="E800" s="255"/>
      <c r="F800" s="242"/>
      <c r="G800" s="243"/>
      <c r="H800" s="171"/>
      <c r="I800" s="244" t="str">
        <f t="shared" si="61"/>
        <v/>
      </c>
      <c r="L800" s="232" t="str">
        <f t="shared" si="63"/>
        <v/>
      </c>
      <c r="N800" s="157"/>
      <c r="O800" s="157"/>
      <c r="P800" s="246" t="str">
        <f t="shared" si="62"/>
        <v/>
      </c>
      <c r="Q800" s="144"/>
      <c r="R800" s="144"/>
      <c r="S800" s="144"/>
      <c r="U800" s="249" t="str">
        <f t="shared" si="64"/>
        <v/>
      </c>
      <c r="V800" t="str">
        <f t="shared" si="65"/>
        <v/>
      </c>
    </row>
    <row r="801" spans="1:22">
      <c r="A801" s="110"/>
      <c r="B801" s="114"/>
      <c r="C801" s="188"/>
      <c r="D801" s="200"/>
      <c r="E801" s="255"/>
      <c r="F801" s="242"/>
      <c r="G801" s="243"/>
      <c r="H801" s="171"/>
      <c r="I801" s="244" t="str">
        <f t="shared" si="61"/>
        <v/>
      </c>
      <c r="L801" s="232" t="str">
        <f t="shared" si="63"/>
        <v/>
      </c>
      <c r="N801" s="157"/>
      <c r="O801" s="157"/>
      <c r="P801" s="246" t="str">
        <f t="shared" si="62"/>
        <v/>
      </c>
      <c r="Q801" s="144"/>
      <c r="R801" s="144"/>
      <c r="S801" s="144"/>
      <c r="U801" s="249" t="str">
        <f t="shared" si="64"/>
        <v/>
      </c>
      <c r="V801" t="str">
        <f t="shared" si="65"/>
        <v/>
      </c>
    </row>
    <row r="802" spans="1:22">
      <c r="A802" s="110"/>
      <c r="B802" s="114"/>
      <c r="C802" s="188"/>
      <c r="D802" s="200"/>
      <c r="E802" s="255"/>
      <c r="F802" s="242"/>
      <c r="G802" s="243"/>
      <c r="H802" s="171"/>
      <c r="I802" s="244" t="str">
        <f t="shared" si="61"/>
        <v/>
      </c>
      <c r="L802" s="232" t="str">
        <f t="shared" si="63"/>
        <v/>
      </c>
      <c r="N802" s="157"/>
      <c r="O802" s="157"/>
      <c r="P802" s="246" t="str">
        <f t="shared" si="62"/>
        <v/>
      </c>
      <c r="Q802" s="144"/>
      <c r="R802" s="144"/>
      <c r="S802" s="144"/>
      <c r="U802" s="249" t="str">
        <f t="shared" si="64"/>
        <v/>
      </c>
      <c r="V802" t="str">
        <f t="shared" si="65"/>
        <v/>
      </c>
    </row>
    <row r="803" spans="1:22">
      <c r="A803" s="110"/>
      <c r="B803" s="114"/>
      <c r="C803" s="188"/>
      <c r="D803" s="200"/>
      <c r="E803" s="255"/>
      <c r="F803" s="242"/>
      <c r="G803" s="243"/>
      <c r="H803" s="171"/>
      <c r="I803" s="244" t="str">
        <f t="shared" si="61"/>
        <v/>
      </c>
      <c r="L803" s="232" t="str">
        <f t="shared" si="63"/>
        <v/>
      </c>
      <c r="N803" s="157"/>
      <c r="O803" s="157"/>
      <c r="P803" s="246" t="str">
        <f t="shared" si="62"/>
        <v/>
      </c>
      <c r="Q803" s="144"/>
      <c r="R803" s="144"/>
      <c r="S803" s="144"/>
      <c r="U803" s="249" t="str">
        <f t="shared" si="64"/>
        <v/>
      </c>
      <c r="V803" t="str">
        <f t="shared" si="65"/>
        <v/>
      </c>
    </row>
    <row r="804" spans="1:22">
      <c r="A804" s="110"/>
      <c r="B804" s="114"/>
      <c r="C804" s="188"/>
      <c r="D804" s="200"/>
      <c r="E804" s="255"/>
      <c r="F804" s="242"/>
      <c r="G804" s="243"/>
      <c r="H804" s="171"/>
      <c r="I804" s="244" t="str">
        <f t="shared" si="61"/>
        <v/>
      </c>
      <c r="L804" s="232" t="str">
        <f t="shared" si="63"/>
        <v/>
      </c>
      <c r="N804" s="157"/>
      <c r="O804" s="157"/>
      <c r="P804" s="246" t="str">
        <f t="shared" si="62"/>
        <v/>
      </c>
      <c r="Q804" s="144"/>
      <c r="R804" s="144"/>
      <c r="S804" s="144"/>
      <c r="U804" s="249" t="str">
        <f t="shared" si="64"/>
        <v/>
      </c>
      <c r="V804" t="str">
        <f t="shared" si="65"/>
        <v/>
      </c>
    </row>
    <row r="805" spans="1:22">
      <c r="A805" s="110"/>
      <c r="B805" s="114"/>
      <c r="C805" s="188"/>
      <c r="D805" s="200"/>
      <c r="E805" s="255"/>
      <c r="F805" s="242"/>
      <c r="G805" s="243"/>
      <c r="H805" s="171"/>
      <c r="I805" s="244" t="str">
        <f t="shared" si="61"/>
        <v/>
      </c>
      <c r="L805" s="232" t="str">
        <f t="shared" si="63"/>
        <v/>
      </c>
      <c r="N805" s="157"/>
      <c r="O805" s="157"/>
      <c r="P805" s="246" t="str">
        <f t="shared" si="62"/>
        <v/>
      </c>
      <c r="Q805" s="144"/>
      <c r="R805" s="144"/>
      <c r="S805" s="144"/>
      <c r="U805" s="249" t="str">
        <f t="shared" si="64"/>
        <v/>
      </c>
      <c r="V805" t="str">
        <f t="shared" si="65"/>
        <v/>
      </c>
    </row>
    <row r="806" spans="1:22">
      <c r="A806" s="110"/>
      <c r="B806" s="114"/>
      <c r="C806" s="188"/>
      <c r="D806" s="200"/>
      <c r="E806" s="255"/>
      <c r="F806" s="242"/>
      <c r="G806" s="243"/>
      <c r="H806" s="171"/>
      <c r="I806" s="244" t="str">
        <f t="shared" si="61"/>
        <v/>
      </c>
      <c r="L806" s="232" t="str">
        <f t="shared" si="63"/>
        <v/>
      </c>
      <c r="N806" s="157"/>
      <c r="O806" s="157"/>
      <c r="P806" s="246" t="str">
        <f t="shared" si="62"/>
        <v/>
      </c>
      <c r="Q806" s="144"/>
      <c r="R806" s="144"/>
      <c r="S806" s="144"/>
      <c r="U806" s="249" t="str">
        <f t="shared" si="64"/>
        <v/>
      </c>
      <c r="V806" t="str">
        <f t="shared" si="65"/>
        <v/>
      </c>
    </row>
    <row r="807" spans="1:22">
      <c r="A807" s="110"/>
      <c r="B807" s="114"/>
      <c r="C807" s="188"/>
      <c r="D807" s="200"/>
      <c r="E807" s="255"/>
      <c r="F807" s="242"/>
      <c r="G807" s="243"/>
      <c r="H807" s="171"/>
      <c r="I807" s="244" t="str">
        <f t="shared" si="61"/>
        <v/>
      </c>
      <c r="L807" s="232" t="str">
        <f t="shared" si="63"/>
        <v/>
      </c>
      <c r="N807" s="157"/>
      <c r="O807" s="157"/>
      <c r="P807" s="246" t="str">
        <f t="shared" si="62"/>
        <v/>
      </c>
      <c r="Q807" s="144"/>
      <c r="R807" s="144"/>
      <c r="S807" s="144"/>
      <c r="U807" s="249" t="str">
        <f t="shared" si="64"/>
        <v/>
      </c>
      <c r="V807" t="str">
        <f t="shared" si="65"/>
        <v/>
      </c>
    </row>
    <row r="808" spans="1:22">
      <c r="A808" s="110"/>
      <c r="B808" s="114"/>
      <c r="C808" s="188"/>
      <c r="D808" s="200"/>
      <c r="E808" s="255"/>
      <c r="F808" s="242"/>
      <c r="G808" s="243"/>
      <c r="H808" s="171"/>
      <c r="I808" s="244" t="str">
        <f t="shared" si="61"/>
        <v/>
      </c>
      <c r="L808" s="232" t="str">
        <f t="shared" si="63"/>
        <v/>
      </c>
      <c r="N808" s="157"/>
      <c r="O808" s="157"/>
      <c r="P808" s="246" t="str">
        <f t="shared" si="62"/>
        <v/>
      </c>
      <c r="Q808" s="144"/>
      <c r="R808" s="144"/>
      <c r="S808" s="144"/>
      <c r="U808" s="249" t="str">
        <f t="shared" si="64"/>
        <v/>
      </c>
      <c r="V808" t="str">
        <f t="shared" si="65"/>
        <v/>
      </c>
    </row>
    <row r="809" spans="1:22">
      <c r="A809" s="110"/>
      <c r="B809" s="114"/>
      <c r="C809" s="188"/>
      <c r="D809" s="200"/>
      <c r="E809" s="255"/>
      <c r="F809" s="242"/>
      <c r="G809" s="243"/>
      <c r="H809" s="171"/>
      <c r="I809" s="244" t="str">
        <f t="shared" si="61"/>
        <v/>
      </c>
      <c r="L809" s="232" t="str">
        <f t="shared" si="63"/>
        <v/>
      </c>
      <c r="N809" s="157"/>
      <c r="O809" s="157"/>
      <c r="P809" s="246" t="str">
        <f t="shared" si="62"/>
        <v/>
      </c>
      <c r="Q809" s="144"/>
      <c r="R809" s="144"/>
      <c r="S809" s="144"/>
      <c r="U809" s="249" t="str">
        <f t="shared" si="64"/>
        <v/>
      </c>
      <c r="V809" t="str">
        <f t="shared" si="65"/>
        <v/>
      </c>
    </row>
    <row r="810" spans="1:22">
      <c r="A810" s="110"/>
      <c r="B810" s="114"/>
      <c r="C810" s="188"/>
      <c r="D810" s="200"/>
      <c r="E810" s="255"/>
      <c r="F810" s="242"/>
      <c r="G810" s="243"/>
      <c r="H810" s="171"/>
      <c r="I810" s="244" t="str">
        <f t="shared" si="61"/>
        <v/>
      </c>
      <c r="L810" s="232" t="str">
        <f t="shared" si="63"/>
        <v/>
      </c>
      <c r="N810" s="157"/>
      <c r="O810" s="157"/>
      <c r="P810" s="246" t="str">
        <f t="shared" si="62"/>
        <v/>
      </c>
      <c r="Q810" s="144"/>
      <c r="R810" s="144"/>
      <c r="S810" s="144"/>
      <c r="U810" s="249" t="str">
        <f t="shared" si="64"/>
        <v/>
      </c>
      <c r="V810" t="str">
        <f t="shared" si="65"/>
        <v/>
      </c>
    </row>
    <row r="811" spans="1:22">
      <c r="A811" s="110"/>
      <c r="B811" s="114"/>
      <c r="C811" s="188"/>
      <c r="D811" s="200"/>
      <c r="E811" s="255"/>
      <c r="F811" s="242"/>
      <c r="G811" s="243"/>
      <c r="H811" s="171"/>
      <c r="I811" s="244" t="str">
        <f t="shared" si="61"/>
        <v/>
      </c>
      <c r="L811" s="232" t="str">
        <f t="shared" si="63"/>
        <v/>
      </c>
      <c r="N811" s="157"/>
      <c r="O811" s="157"/>
      <c r="P811" s="246" t="str">
        <f t="shared" si="62"/>
        <v/>
      </c>
      <c r="Q811" s="144"/>
      <c r="R811" s="144"/>
      <c r="S811" s="144"/>
      <c r="U811" s="249" t="str">
        <f t="shared" si="64"/>
        <v/>
      </c>
      <c r="V811" t="str">
        <f t="shared" si="65"/>
        <v/>
      </c>
    </row>
    <row r="812" spans="1:22">
      <c r="A812" s="110"/>
      <c r="B812" s="114"/>
      <c r="C812" s="188"/>
      <c r="D812" s="200"/>
      <c r="E812" s="255"/>
      <c r="F812" s="242"/>
      <c r="G812" s="243"/>
      <c r="H812" s="171"/>
      <c r="I812" s="244" t="str">
        <f t="shared" si="61"/>
        <v/>
      </c>
      <c r="L812" s="232" t="str">
        <f t="shared" si="63"/>
        <v/>
      </c>
      <c r="N812" s="157"/>
      <c r="O812" s="157"/>
      <c r="P812" s="246" t="str">
        <f t="shared" si="62"/>
        <v/>
      </c>
      <c r="Q812" s="144"/>
      <c r="R812" s="144"/>
      <c r="S812" s="144"/>
      <c r="U812" s="249" t="str">
        <f t="shared" si="64"/>
        <v/>
      </c>
      <c r="V812" t="str">
        <f t="shared" si="65"/>
        <v/>
      </c>
    </row>
    <row r="813" spans="1:22">
      <c r="A813" s="110"/>
      <c r="B813" s="114"/>
      <c r="C813" s="188"/>
      <c r="D813" s="200"/>
      <c r="E813" s="255"/>
      <c r="F813" s="242"/>
      <c r="G813" s="243"/>
      <c r="H813" s="171"/>
      <c r="I813" s="244" t="str">
        <f t="shared" si="61"/>
        <v/>
      </c>
      <c r="L813" s="232" t="str">
        <f t="shared" si="63"/>
        <v/>
      </c>
      <c r="N813" s="157"/>
      <c r="O813" s="157"/>
      <c r="P813" s="246" t="str">
        <f t="shared" si="62"/>
        <v/>
      </c>
      <c r="Q813" s="144"/>
      <c r="R813" s="144"/>
      <c r="S813" s="144"/>
      <c r="U813" s="249" t="str">
        <f t="shared" si="64"/>
        <v/>
      </c>
      <c r="V813" t="str">
        <f t="shared" si="65"/>
        <v/>
      </c>
    </row>
    <row r="814" spans="1:22">
      <c r="A814" s="110"/>
      <c r="B814" s="114"/>
      <c r="C814" s="188"/>
      <c r="D814" s="200"/>
      <c r="E814" s="255"/>
      <c r="F814" s="242"/>
      <c r="G814" s="243"/>
      <c r="H814" s="171"/>
      <c r="I814" s="244" t="str">
        <f t="shared" si="61"/>
        <v/>
      </c>
      <c r="L814" s="232" t="str">
        <f t="shared" si="63"/>
        <v/>
      </c>
      <c r="N814" s="157"/>
      <c r="O814" s="157"/>
      <c r="P814" s="246" t="str">
        <f t="shared" si="62"/>
        <v/>
      </c>
      <c r="Q814" s="144"/>
      <c r="R814" s="144"/>
      <c r="S814" s="144"/>
      <c r="U814" s="249" t="str">
        <f t="shared" si="64"/>
        <v/>
      </c>
      <c r="V814" t="str">
        <f t="shared" si="65"/>
        <v/>
      </c>
    </row>
    <row r="815" spans="1:22">
      <c r="A815" s="110"/>
      <c r="B815" s="114"/>
      <c r="C815" s="188"/>
      <c r="D815" s="200"/>
      <c r="E815" s="255"/>
      <c r="F815" s="242"/>
      <c r="G815" s="243"/>
      <c r="H815" s="171"/>
      <c r="I815" s="244" t="str">
        <f t="shared" si="61"/>
        <v/>
      </c>
      <c r="L815" s="232" t="str">
        <f t="shared" si="63"/>
        <v/>
      </c>
      <c r="N815" s="157"/>
      <c r="O815" s="157"/>
      <c r="P815" s="246" t="str">
        <f t="shared" si="62"/>
        <v/>
      </c>
      <c r="Q815" s="144"/>
      <c r="R815" s="144"/>
      <c r="S815" s="144"/>
      <c r="U815" s="249" t="str">
        <f t="shared" si="64"/>
        <v/>
      </c>
      <c r="V815" t="str">
        <f t="shared" si="65"/>
        <v/>
      </c>
    </row>
    <row r="816" spans="1:22">
      <c r="A816" s="110"/>
      <c r="B816" s="114"/>
      <c r="C816" s="188"/>
      <c r="D816" s="200"/>
      <c r="E816" s="255"/>
      <c r="F816" s="242"/>
      <c r="G816" s="243"/>
      <c r="H816" s="171"/>
      <c r="I816" s="244" t="str">
        <f t="shared" si="61"/>
        <v/>
      </c>
      <c r="L816" s="232" t="str">
        <f t="shared" si="63"/>
        <v/>
      </c>
      <c r="N816" s="157"/>
      <c r="O816" s="157"/>
      <c r="P816" s="246" t="str">
        <f t="shared" si="62"/>
        <v/>
      </c>
      <c r="Q816" s="144"/>
      <c r="R816" s="144"/>
      <c r="S816" s="144"/>
      <c r="U816" s="249" t="str">
        <f t="shared" si="64"/>
        <v/>
      </c>
      <c r="V816" t="str">
        <f t="shared" si="65"/>
        <v/>
      </c>
    </row>
    <row r="817" spans="1:22">
      <c r="A817" s="110"/>
      <c r="B817" s="114"/>
      <c r="C817" s="188"/>
      <c r="D817" s="200"/>
      <c r="E817" s="255"/>
      <c r="F817" s="242"/>
      <c r="G817" s="243"/>
      <c r="H817" s="171"/>
      <c r="I817" s="244" t="str">
        <f t="shared" si="61"/>
        <v/>
      </c>
      <c r="L817" s="232" t="str">
        <f t="shared" si="63"/>
        <v/>
      </c>
      <c r="N817" s="157"/>
      <c r="O817" s="157"/>
      <c r="P817" s="246" t="str">
        <f t="shared" si="62"/>
        <v/>
      </c>
      <c r="Q817" s="144"/>
      <c r="R817" s="144"/>
      <c r="S817" s="144"/>
      <c r="U817" s="249" t="str">
        <f t="shared" si="64"/>
        <v/>
      </c>
      <c r="V817" t="str">
        <f t="shared" si="65"/>
        <v/>
      </c>
    </row>
    <row r="818" spans="1:22">
      <c r="A818" s="110"/>
      <c r="B818" s="114"/>
      <c r="C818" s="188"/>
      <c r="D818" s="200"/>
      <c r="E818" s="255"/>
      <c r="F818" s="242"/>
      <c r="G818" s="243"/>
      <c r="H818" s="171"/>
      <c r="I818" s="244" t="str">
        <f t="shared" si="61"/>
        <v/>
      </c>
      <c r="L818" s="232" t="str">
        <f t="shared" si="63"/>
        <v/>
      </c>
      <c r="N818" s="157"/>
      <c r="O818" s="157"/>
      <c r="P818" s="246" t="str">
        <f t="shared" si="62"/>
        <v/>
      </c>
      <c r="Q818" s="144"/>
      <c r="R818" s="144"/>
      <c r="S818" s="144"/>
      <c r="U818" s="249" t="str">
        <f t="shared" si="64"/>
        <v/>
      </c>
      <c r="V818" t="str">
        <f t="shared" si="65"/>
        <v/>
      </c>
    </row>
    <row r="819" spans="1:22">
      <c r="A819" s="110"/>
      <c r="B819" s="114"/>
      <c r="C819" s="188"/>
      <c r="D819" s="200"/>
      <c r="E819" s="255"/>
      <c r="F819" s="242"/>
      <c r="G819" s="243"/>
      <c r="H819" s="171"/>
      <c r="I819" s="244" t="str">
        <f t="shared" si="61"/>
        <v/>
      </c>
      <c r="L819" s="232" t="str">
        <f t="shared" si="63"/>
        <v/>
      </c>
      <c r="N819" s="157"/>
      <c r="O819" s="157"/>
      <c r="P819" s="246" t="str">
        <f t="shared" si="62"/>
        <v/>
      </c>
      <c r="Q819" s="144"/>
      <c r="R819" s="144"/>
      <c r="S819" s="144"/>
      <c r="U819" s="249" t="str">
        <f t="shared" si="64"/>
        <v/>
      </c>
      <c r="V819" t="str">
        <f t="shared" si="65"/>
        <v/>
      </c>
    </row>
    <row r="820" spans="1:22">
      <c r="A820" s="110"/>
      <c r="B820" s="114"/>
      <c r="C820" s="188"/>
      <c r="D820" s="200"/>
      <c r="E820" s="255"/>
      <c r="F820" s="242"/>
      <c r="G820" s="243"/>
      <c r="H820" s="171"/>
      <c r="I820" s="244" t="str">
        <f t="shared" si="61"/>
        <v/>
      </c>
      <c r="L820" s="232" t="str">
        <f t="shared" si="63"/>
        <v/>
      </c>
      <c r="N820" s="157"/>
      <c r="O820" s="157"/>
      <c r="P820" s="246" t="str">
        <f t="shared" si="62"/>
        <v/>
      </c>
      <c r="Q820" s="144"/>
      <c r="R820" s="144"/>
      <c r="S820" s="144"/>
      <c r="U820" s="249" t="str">
        <f t="shared" si="64"/>
        <v/>
      </c>
      <c r="V820" t="str">
        <f t="shared" si="65"/>
        <v/>
      </c>
    </row>
    <row r="821" spans="1:22">
      <c r="A821" s="110"/>
      <c r="B821" s="114"/>
      <c r="C821" s="188"/>
      <c r="D821" s="200"/>
      <c r="E821" s="255"/>
      <c r="F821" s="242"/>
      <c r="G821" s="243"/>
      <c r="H821" s="171"/>
      <c r="I821" s="244" t="str">
        <f t="shared" si="61"/>
        <v/>
      </c>
      <c r="L821" s="232" t="str">
        <f t="shared" si="63"/>
        <v/>
      </c>
      <c r="N821" s="157"/>
      <c r="O821" s="157"/>
      <c r="P821" s="246" t="str">
        <f t="shared" si="62"/>
        <v/>
      </c>
      <c r="Q821" s="144"/>
      <c r="R821" s="144"/>
      <c r="S821" s="144"/>
      <c r="U821" s="249" t="str">
        <f t="shared" si="64"/>
        <v/>
      </c>
      <c r="V821" t="str">
        <f t="shared" si="65"/>
        <v/>
      </c>
    </row>
    <row r="822" spans="1:22">
      <c r="A822" s="110"/>
      <c r="B822" s="114"/>
      <c r="C822" s="188"/>
      <c r="D822" s="200"/>
      <c r="E822" s="255"/>
      <c r="F822" s="242"/>
      <c r="G822" s="243"/>
      <c r="H822" s="171"/>
      <c r="I822" s="244" t="str">
        <f t="shared" si="61"/>
        <v/>
      </c>
      <c r="L822" s="232" t="str">
        <f t="shared" si="63"/>
        <v/>
      </c>
      <c r="N822" s="157"/>
      <c r="O822" s="157"/>
      <c r="P822" s="246" t="str">
        <f t="shared" si="62"/>
        <v/>
      </c>
      <c r="Q822" s="144"/>
      <c r="R822" s="144"/>
      <c r="S822" s="144"/>
      <c r="U822" s="249" t="str">
        <f t="shared" si="64"/>
        <v/>
      </c>
      <c r="V822" t="str">
        <f t="shared" si="65"/>
        <v/>
      </c>
    </row>
    <row r="823" spans="1:22">
      <c r="A823" s="110"/>
      <c r="B823" s="114"/>
      <c r="C823" s="188"/>
      <c r="D823" s="200"/>
      <c r="E823" s="255"/>
      <c r="F823" s="242"/>
      <c r="G823" s="243"/>
      <c r="H823" s="171"/>
      <c r="I823" s="244" t="str">
        <f t="shared" si="61"/>
        <v/>
      </c>
      <c r="L823" s="232" t="str">
        <f t="shared" si="63"/>
        <v/>
      </c>
      <c r="N823" s="157"/>
      <c r="O823" s="157"/>
      <c r="P823" s="246" t="str">
        <f t="shared" si="62"/>
        <v/>
      </c>
      <c r="Q823" s="144"/>
      <c r="R823" s="144"/>
      <c r="S823" s="144"/>
      <c r="U823" s="249" t="str">
        <f t="shared" si="64"/>
        <v/>
      </c>
      <c r="V823" t="str">
        <f t="shared" si="65"/>
        <v/>
      </c>
    </row>
    <row r="824" spans="1:22">
      <c r="A824" s="110"/>
      <c r="B824" s="114"/>
      <c r="C824" s="188"/>
      <c r="D824" s="200"/>
      <c r="E824" s="255"/>
      <c r="F824" s="242"/>
      <c r="G824" s="243"/>
      <c r="H824" s="171"/>
      <c r="I824" s="244" t="str">
        <f t="shared" si="61"/>
        <v/>
      </c>
      <c r="L824" s="232" t="str">
        <f t="shared" si="63"/>
        <v/>
      </c>
      <c r="N824" s="157"/>
      <c r="O824" s="157"/>
      <c r="P824" s="246" t="str">
        <f t="shared" si="62"/>
        <v/>
      </c>
      <c r="Q824" s="144"/>
      <c r="R824" s="144"/>
      <c r="S824" s="144"/>
      <c r="U824" s="249" t="str">
        <f t="shared" si="64"/>
        <v/>
      </c>
      <c r="V824" t="str">
        <f t="shared" si="65"/>
        <v/>
      </c>
    </row>
    <row r="825" spans="1:22">
      <c r="A825" s="110"/>
      <c r="B825" s="114"/>
      <c r="C825" s="188"/>
      <c r="D825" s="200"/>
      <c r="E825" s="255"/>
      <c r="F825" s="242"/>
      <c r="G825" s="243"/>
      <c r="H825" s="171"/>
      <c r="I825" s="244" t="str">
        <f t="shared" si="61"/>
        <v/>
      </c>
      <c r="L825" s="232" t="str">
        <f t="shared" si="63"/>
        <v/>
      </c>
      <c r="N825" s="157"/>
      <c r="O825" s="157"/>
      <c r="P825" s="246" t="str">
        <f t="shared" si="62"/>
        <v/>
      </c>
      <c r="Q825" s="144"/>
      <c r="R825" s="144"/>
      <c r="S825" s="144"/>
      <c r="U825" s="249" t="str">
        <f t="shared" si="64"/>
        <v/>
      </c>
      <c r="V825" t="str">
        <f t="shared" si="65"/>
        <v/>
      </c>
    </row>
    <row r="826" spans="1:22">
      <c r="A826" s="110"/>
      <c r="B826" s="114"/>
      <c r="C826" s="188"/>
      <c r="D826" s="200"/>
      <c r="E826" s="255"/>
      <c r="F826" s="242"/>
      <c r="G826" s="243"/>
      <c r="H826" s="171"/>
      <c r="I826" s="244" t="str">
        <f t="shared" si="61"/>
        <v/>
      </c>
      <c r="L826" s="232" t="str">
        <f t="shared" si="63"/>
        <v/>
      </c>
      <c r="N826" s="157"/>
      <c r="O826" s="157"/>
      <c r="P826" s="246" t="str">
        <f t="shared" si="62"/>
        <v/>
      </c>
      <c r="Q826" s="144"/>
      <c r="R826" s="144"/>
      <c r="S826" s="144"/>
      <c r="U826" s="249" t="str">
        <f t="shared" si="64"/>
        <v/>
      </c>
      <c r="V826" t="str">
        <f t="shared" si="65"/>
        <v/>
      </c>
    </row>
    <row r="827" spans="1:22">
      <c r="A827" s="110"/>
      <c r="B827" s="114"/>
      <c r="C827" s="188"/>
      <c r="D827" s="200"/>
      <c r="E827" s="255"/>
      <c r="F827" s="242"/>
      <c r="G827" s="243"/>
      <c r="H827" s="171"/>
      <c r="I827" s="244" t="str">
        <f t="shared" si="61"/>
        <v/>
      </c>
      <c r="L827" s="232" t="str">
        <f t="shared" si="63"/>
        <v/>
      </c>
      <c r="N827" s="157"/>
      <c r="O827" s="157"/>
      <c r="P827" s="246" t="str">
        <f t="shared" si="62"/>
        <v/>
      </c>
      <c r="Q827" s="144"/>
      <c r="R827" s="144"/>
      <c r="S827" s="144"/>
      <c r="U827" s="249" t="str">
        <f t="shared" si="64"/>
        <v/>
      </c>
      <c r="V827" t="str">
        <f t="shared" si="65"/>
        <v/>
      </c>
    </row>
    <row r="828" spans="1:22">
      <c r="A828" s="110"/>
      <c r="B828" s="114"/>
      <c r="C828" s="188"/>
      <c r="D828" s="200"/>
      <c r="E828" s="255"/>
      <c r="F828" s="242"/>
      <c r="G828" s="243"/>
      <c r="H828" s="171"/>
      <c r="I828" s="244" t="str">
        <f t="shared" si="61"/>
        <v/>
      </c>
      <c r="L828" s="232" t="str">
        <f t="shared" si="63"/>
        <v/>
      </c>
      <c r="N828" s="157"/>
      <c r="O828" s="157"/>
      <c r="P828" s="246" t="str">
        <f t="shared" si="62"/>
        <v/>
      </c>
      <c r="Q828" s="144"/>
      <c r="R828" s="144"/>
      <c r="S828" s="144"/>
      <c r="U828" s="249" t="str">
        <f t="shared" si="64"/>
        <v/>
      </c>
      <c r="V828" t="str">
        <f t="shared" si="65"/>
        <v/>
      </c>
    </row>
    <row r="829" spans="1:22">
      <c r="A829" s="110"/>
      <c r="B829" s="114"/>
      <c r="C829" s="188"/>
      <c r="D829" s="200"/>
      <c r="E829" s="255"/>
      <c r="F829" s="242"/>
      <c r="G829" s="243"/>
      <c r="H829" s="171"/>
      <c r="I829" s="244" t="str">
        <f t="shared" si="61"/>
        <v/>
      </c>
      <c r="L829" s="232" t="str">
        <f t="shared" si="63"/>
        <v/>
      </c>
      <c r="N829" s="157"/>
      <c r="O829" s="157"/>
      <c r="P829" s="246" t="str">
        <f t="shared" si="62"/>
        <v/>
      </c>
      <c r="Q829" s="144"/>
      <c r="R829" s="144"/>
      <c r="S829" s="144"/>
      <c r="U829" s="249" t="str">
        <f t="shared" si="64"/>
        <v/>
      </c>
      <c r="V829" t="str">
        <f t="shared" si="65"/>
        <v/>
      </c>
    </row>
    <row r="830" spans="1:22">
      <c r="A830" s="110"/>
      <c r="B830" s="114"/>
      <c r="C830" s="188"/>
      <c r="D830" s="200"/>
      <c r="E830" s="255"/>
      <c r="F830" s="242"/>
      <c r="G830" s="243"/>
      <c r="H830" s="171"/>
      <c r="I830" s="244" t="str">
        <f t="shared" si="61"/>
        <v/>
      </c>
      <c r="L830" s="232" t="str">
        <f t="shared" si="63"/>
        <v/>
      </c>
      <c r="N830" s="157"/>
      <c r="O830" s="157"/>
      <c r="P830" s="246" t="str">
        <f t="shared" si="62"/>
        <v/>
      </c>
      <c r="Q830" s="144"/>
      <c r="R830" s="144"/>
      <c r="S830" s="144"/>
      <c r="U830" s="249" t="str">
        <f t="shared" si="64"/>
        <v/>
      </c>
      <c r="V830" t="str">
        <f t="shared" si="65"/>
        <v/>
      </c>
    </row>
    <row r="831" spans="1:22">
      <c r="A831" s="110"/>
      <c r="B831" s="114"/>
      <c r="C831" s="188"/>
      <c r="D831" s="200"/>
      <c r="E831" s="255"/>
      <c r="F831" s="242"/>
      <c r="G831" s="243"/>
      <c r="H831" s="171"/>
      <c r="I831" s="244" t="str">
        <f t="shared" si="61"/>
        <v/>
      </c>
      <c r="L831" s="232" t="str">
        <f t="shared" si="63"/>
        <v/>
      </c>
      <c r="N831" s="157"/>
      <c r="O831" s="157"/>
      <c r="P831" s="246" t="str">
        <f t="shared" si="62"/>
        <v/>
      </c>
      <c r="Q831" s="144"/>
      <c r="R831" s="144"/>
      <c r="S831" s="144"/>
      <c r="U831" s="249" t="str">
        <f t="shared" si="64"/>
        <v/>
      </c>
      <c r="V831" t="str">
        <f t="shared" si="65"/>
        <v/>
      </c>
    </row>
    <row r="832" spans="1:22">
      <c r="A832" s="110"/>
      <c r="B832" s="114"/>
      <c r="C832" s="188"/>
      <c r="D832" s="200"/>
      <c r="E832" s="255"/>
      <c r="F832" s="242"/>
      <c r="G832" s="243"/>
      <c r="H832" s="171"/>
      <c r="I832" s="244" t="str">
        <f t="shared" si="61"/>
        <v/>
      </c>
      <c r="L832" s="232" t="str">
        <f t="shared" si="63"/>
        <v/>
      </c>
      <c r="N832" s="157"/>
      <c r="O832" s="157"/>
      <c r="P832" s="246" t="str">
        <f t="shared" si="62"/>
        <v/>
      </c>
      <c r="Q832" s="144"/>
      <c r="R832" s="144"/>
      <c r="S832" s="144"/>
      <c r="U832" s="249" t="str">
        <f t="shared" si="64"/>
        <v/>
      </c>
      <c r="V832" t="str">
        <f t="shared" si="65"/>
        <v/>
      </c>
    </row>
    <row r="833" spans="1:22">
      <c r="A833" s="110"/>
      <c r="B833" s="114"/>
      <c r="C833" s="188"/>
      <c r="D833" s="200"/>
      <c r="E833" s="255"/>
      <c r="F833" s="242"/>
      <c r="G833" s="243"/>
      <c r="H833" s="171"/>
      <c r="I833" s="244" t="str">
        <f t="shared" si="61"/>
        <v/>
      </c>
      <c r="L833" s="232" t="str">
        <f t="shared" si="63"/>
        <v/>
      </c>
      <c r="N833" s="157"/>
      <c r="O833" s="157"/>
      <c r="P833" s="246" t="str">
        <f t="shared" si="62"/>
        <v/>
      </c>
      <c r="Q833" s="144"/>
      <c r="R833" s="144"/>
      <c r="S833" s="144"/>
      <c r="U833" s="249" t="str">
        <f t="shared" si="64"/>
        <v/>
      </c>
      <c r="V833" t="str">
        <f t="shared" si="65"/>
        <v/>
      </c>
    </row>
    <row r="834" spans="1:22">
      <c r="A834" s="110"/>
      <c r="B834" s="114"/>
      <c r="C834" s="188"/>
      <c r="D834" s="200"/>
      <c r="E834" s="255"/>
      <c r="F834" s="242"/>
      <c r="G834" s="243"/>
      <c r="H834" s="171"/>
      <c r="I834" s="244" t="str">
        <f t="shared" ref="I834:I897" si="66">IF(C834="","",(2/S834)*(POWER((S834/6)*(E834-S834/6)+1,3)-1))</f>
        <v/>
      </c>
      <c r="L834" s="232" t="str">
        <f t="shared" si="63"/>
        <v/>
      </c>
      <c r="N834" s="157"/>
      <c r="O834" s="157"/>
      <c r="P834" s="246" t="str">
        <f t="shared" ref="P834:P897" si="67">IF(C834="","",POWER(C834-Q834,3)/R834)</f>
        <v/>
      </c>
      <c r="Q834" s="144"/>
      <c r="R834" s="144"/>
      <c r="S834" s="144"/>
      <c r="U834" s="249" t="str">
        <f t="shared" si="64"/>
        <v/>
      </c>
      <c r="V834" t="str">
        <f t="shared" si="65"/>
        <v/>
      </c>
    </row>
    <row r="835" spans="1:22">
      <c r="A835" s="110"/>
      <c r="B835" s="114"/>
      <c r="C835" s="188"/>
      <c r="D835" s="200"/>
      <c r="E835" s="255"/>
      <c r="F835" s="242"/>
      <c r="G835" s="243"/>
      <c r="H835" s="171"/>
      <c r="I835" s="244" t="str">
        <f t="shared" si="66"/>
        <v/>
      </c>
      <c r="L835" s="232" t="str">
        <f t="shared" ref="L835:L898" si="68">IF(C835="","",GAMMADIST(C835,AB$19,1/AB$18,TRUE))</f>
        <v/>
      </c>
      <c r="N835" s="157"/>
      <c r="O835" s="157"/>
      <c r="P835" s="246" t="str">
        <f t="shared" si="67"/>
        <v/>
      </c>
      <c r="Q835" s="144"/>
      <c r="R835" s="144"/>
      <c r="S835" s="144"/>
      <c r="U835" s="249" t="str">
        <f t="shared" ref="U835:U898" si="69">IF(C835="","", POWER(AB$6,AB$7) * POWER((C835-AB$8),AB$7-1) * EXP(-AB$6*(C835-AB$8) )/ _xlfn.GAMMA(AB$7))</f>
        <v/>
      </c>
      <c r="V835" t="str">
        <f t="shared" ref="V835:V898" si="70">IF(C835="","",LN(C835))</f>
        <v/>
      </c>
    </row>
    <row r="836" spans="1:22">
      <c r="A836" s="110"/>
      <c r="B836" s="114"/>
      <c r="C836" s="188"/>
      <c r="D836" s="200"/>
      <c r="E836" s="255"/>
      <c r="F836" s="242"/>
      <c r="G836" s="243"/>
      <c r="H836" s="171"/>
      <c r="I836" s="244" t="str">
        <f t="shared" si="66"/>
        <v/>
      </c>
      <c r="L836" s="232" t="str">
        <f t="shared" si="68"/>
        <v/>
      </c>
      <c r="N836" s="157"/>
      <c r="O836" s="157"/>
      <c r="P836" s="246" t="str">
        <f t="shared" si="67"/>
        <v/>
      </c>
      <c r="Q836" s="144"/>
      <c r="R836" s="144"/>
      <c r="S836" s="144"/>
      <c r="U836" s="249" t="str">
        <f t="shared" si="69"/>
        <v/>
      </c>
      <c r="V836" t="str">
        <f t="shared" si="70"/>
        <v/>
      </c>
    </row>
    <row r="837" spans="1:22">
      <c r="A837" s="110"/>
      <c r="B837" s="114"/>
      <c r="C837" s="188"/>
      <c r="D837" s="200"/>
      <c r="E837" s="255"/>
      <c r="F837" s="242"/>
      <c r="G837" s="243"/>
      <c r="H837" s="171"/>
      <c r="I837" s="244" t="str">
        <f t="shared" si="66"/>
        <v/>
      </c>
      <c r="L837" s="232" t="str">
        <f t="shared" si="68"/>
        <v/>
      </c>
      <c r="N837" s="157"/>
      <c r="O837" s="157"/>
      <c r="P837" s="246" t="str">
        <f t="shared" si="67"/>
        <v/>
      </c>
      <c r="Q837" s="144"/>
      <c r="R837" s="144"/>
      <c r="S837" s="144"/>
      <c r="U837" s="249" t="str">
        <f t="shared" si="69"/>
        <v/>
      </c>
      <c r="V837" t="str">
        <f t="shared" si="70"/>
        <v/>
      </c>
    </row>
    <row r="838" spans="1:22">
      <c r="A838" s="110"/>
      <c r="B838" s="114"/>
      <c r="C838" s="188"/>
      <c r="D838" s="200"/>
      <c r="E838" s="255"/>
      <c r="F838" s="242"/>
      <c r="G838" s="243"/>
      <c r="H838" s="171"/>
      <c r="I838" s="244" t="str">
        <f t="shared" si="66"/>
        <v/>
      </c>
      <c r="L838" s="232" t="str">
        <f t="shared" si="68"/>
        <v/>
      </c>
      <c r="N838" s="157"/>
      <c r="O838" s="157"/>
      <c r="P838" s="246" t="str">
        <f t="shared" si="67"/>
        <v/>
      </c>
      <c r="Q838" s="144"/>
      <c r="R838" s="144"/>
      <c r="S838" s="144"/>
      <c r="U838" s="249" t="str">
        <f t="shared" si="69"/>
        <v/>
      </c>
      <c r="V838" t="str">
        <f t="shared" si="70"/>
        <v/>
      </c>
    </row>
    <row r="839" spans="1:22">
      <c r="A839" s="110"/>
      <c r="B839" s="114"/>
      <c r="C839" s="188"/>
      <c r="D839" s="200"/>
      <c r="E839" s="255"/>
      <c r="F839" s="242"/>
      <c r="G839" s="243"/>
      <c r="H839" s="171"/>
      <c r="I839" s="244" t="str">
        <f t="shared" si="66"/>
        <v/>
      </c>
      <c r="L839" s="232" t="str">
        <f t="shared" si="68"/>
        <v/>
      </c>
      <c r="N839" s="157"/>
      <c r="O839" s="157"/>
      <c r="P839" s="246" t="str">
        <f t="shared" si="67"/>
        <v/>
      </c>
      <c r="Q839" s="144"/>
      <c r="R839" s="144"/>
      <c r="S839" s="144"/>
      <c r="U839" s="249" t="str">
        <f t="shared" si="69"/>
        <v/>
      </c>
      <c r="V839" t="str">
        <f t="shared" si="70"/>
        <v/>
      </c>
    </row>
    <row r="840" spans="1:22">
      <c r="A840" s="110"/>
      <c r="B840" s="114"/>
      <c r="C840" s="188"/>
      <c r="D840" s="200"/>
      <c r="E840" s="255"/>
      <c r="F840" s="242"/>
      <c r="G840" s="243"/>
      <c r="H840" s="171"/>
      <c r="I840" s="244" t="str">
        <f t="shared" si="66"/>
        <v/>
      </c>
      <c r="L840" s="232" t="str">
        <f t="shared" si="68"/>
        <v/>
      </c>
      <c r="N840" s="157"/>
      <c r="O840" s="157"/>
      <c r="P840" s="246" t="str">
        <f t="shared" si="67"/>
        <v/>
      </c>
      <c r="Q840" s="144"/>
      <c r="R840" s="144"/>
      <c r="S840" s="144"/>
      <c r="U840" s="249" t="str">
        <f t="shared" si="69"/>
        <v/>
      </c>
      <c r="V840" t="str">
        <f t="shared" si="70"/>
        <v/>
      </c>
    </row>
    <row r="841" spans="1:22">
      <c r="A841" s="110"/>
      <c r="B841" s="114"/>
      <c r="C841" s="188"/>
      <c r="D841" s="200"/>
      <c r="E841" s="255"/>
      <c r="F841" s="242"/>
      <c r="G841" s="243"/>
      <c r="H841" s="171"/>
      <c r="I841" s="244" t="str">
        <f t="shared" si="66"/>
        <v/>
      </c>
      <c r="L841" s="232" t="str">
        <f t="shared" si="68"/>
        <v/>
      </c>
      <c r="N841" s="157"/>
      <c r="O841" s="157"/>
      <c r="P841" s="246" t="str">
        <f t="shared" si="67"/>
        <v/>
      </c>
      <c r="Q841" s="144"/>
      <c r="R841" s="144"/>
      <c r="S841" s="144"/>
      <c r="U841" s="249" t="str">
        <f t="shared" si="69"/>
        <v/>
      </c>
      <c r="V841" t="str">
        <f t="shared" si="70"/>
        <v/>
      </c>
    </row>
    <row r="842" spans="1:22">
      <c r="A842" s="110"/>
      <c r="B842" s="114"/>
      <c r="C842" s="188"/>
      <c r="D842" s="200"/>
      <c r="E842" s="255"/>
      <c r="F842" s="242"/>
      <c r="G842" s="243"/>
      <c r="H842" s="171"/>
      <c r="I842" s="244" t="str">
        <f t="shared" si="66"/>
        <v/>
      </c>
      <c r="L842" s="232" t="str">
        <f t="shared" si="68"/>
        <v/>
      </c>
      <c r="N842" s="157"/>
      <c r="O842" s="157"/>
      <c r="P842" s="246" t="str">
        <f t="shared" si="67"/>
        <v/>
      </c>
      <c r="Q842" s="144"/>
      <c r="R842" s="144"/>
      <c r="S842" s="144"/>
      <c r="U842" s="249" t="str">
        <f t="shared" si="69"/>
        <v/>
      </c>
      <c r="V842" t="str">
        <f t="shared" si="70"/>
        <v/>
      </c>
    </row>
    <row r="843" spans="1:22">
      <c r="A843" s="110"/>
      <c r="B843" s="114"/>
      <c r="C843" s="188"/>
      <c r="D843" s="200"/>
      <c r="E843" s="255"/>
      <c r="F843" s="242"/>
      <c r="G843" s="243"/>
      <c r="H843" s="171"/>
      <c r="I843" s="244" t="str">
        <f t="shared" si="66"/>
        <v/>
      </c>
      <c r="L843" s="232" t="str">
        <f t="shared" si="68"/>
        <v/>
      </c>
      <c r="N843" s="157"/>
      <c r="O843" s="157"/>
      <c r="P843" s="246" t="str">
        <f t="shared" si="67"/>
        <v/>
      </c>
      <c r="Q843" s="144"/>
      <c r="R843" s="144"/>
      <c r="S843" s="144"/>
      <c r="U843" s="249" t="str">
        <f t="shared" si="69"/>
        <v/>
      </c>
      <c r="V843" t="str">
        <f t="shared" si="70"/>
        <v/>
      </c>
    </row>
    <row r="844" spans="1:22">
      <c r="A844" s="110"/>
      <c r="B844" s="114"/>
      <c r="C844" s="188"/>
      <c r="D844" s="200"/>
      <c r="E844" s="255"/>
      <c r="F844" s="242"/>
      <c r="G844" s="243"/>
      <c r="H844" s="171"/>
      <c r="I844" s="244" t="str">
        <f t="shared" si="66"/>
        <v/>
      </c>
      <c r="L844" s="232" t="str">
        <f t="shared" si="68"/>
        <v/>
      </c>
      <c r="N844" s="157"/>
      <c r="O844" s="157"/>
      <c r="P844" s="246" t="str">
        <f t="shared" si="67"/>
        <v/>
      </c>
      <c r="Q844" s="144"/>
      <c r="R844" s="144"/>
      <c r="S844" s="144"/>
      <c r="U844" s="249" t="str">
        <f t="shared" si="69"/>
        <v/>
      </c>
      <c r="V844" t="str">
        <f t="shared" si="70"/>
        <v/>
      </c>
    </row>
    <row r="845" spans="1:22">
      <c r="A845" s="110"/>
      <c r="B845" s="114"/>
      <c r="C845" s="188"/>
      <c r="D845" s="200"/>
      <c r="E845" s="255"/>
      <c r="F845" s="242"/>
      <c r="G845" s="243"/>
      <c r="H845" s="171"/>
      <c r="I845" s="244" t="str">
        <f t="shared" si="66"/>
        <v/>
      </c>
      <c r="L845" s="232" t="str">
        <f t="shared" si="68"/>
        <v/>
      </c>
      <c r="N845" s="157"/>
      <c r="O845" s="157"/>
      <c r="P845" s="246" t="str">
        <f t="shared" si="67"/>
        <v/>
      </c>
      <c r="Q845" s="144"/>
      <c r="R845" s="144"/>
      <c r="S845" s="144"/>
      <c r="U845" s="249" t="str">
        <f t="shared" si="69"/>
        <v/>
      </c>
      <c r="V845" t="str">
        <f t="shared" si="70"/>
        <v/>
      </c>
    </row>
    <row r="846" spans="1:22">
      <c r="A846" s="110"/>
      <c r="B846" s="114"/>
      <c r="C846" s="188"/>
      <c r="D846" s="200"/>
      <c r="E846" s="255"/>
      <c r="F846" s="242"/>
      <c r="G846" s="243"/>
      <c r="H846" s="171"/>
      <c r="I846" s="244" t="str">
        <f t="shared" si="66"/>
        <v/>
      </c>
      <c r="L846" s="232" t="str">
        <f t="shared" si="68"/>
        <v/>
      </c>
      <c r="N846" s="157"/>
      <c r="O846" s="157"/>
      <c r="P846" s="246" t="str">
        <f t="shared" si="67"/>
        <v/>
      </c>
      <c r="Q846" s="144"/>
      <c r="R846" s="144"/>
      <c r="S846" s="144"/>
      <c r="U846" s="249" t="str">
        <f t="shared" si="69"/>
        <v/>
      </c>
      <c r="V846" t="str">
        <f t="shared" si="70"/>
        <v/>
      </c>
    </row>
    <row r="847" spans="1:22">
      <c r="A847" s="110"/>
      <c r="B847" s="114"/>
      <c r="C847" s="188"/>
      <c r="D847" s="200"/>
      <c r="E847" s="255"/>
      <c r="F847" s="242"/>
      <c r="G847" s="243"/>
      <c r="H847" s="171"/>
      <c r="I847" s="244" t="str">
        <f t="shared" si="66"/>
        <v/>
      </c>
      <c r="L847" s="232" t="str">
        <f t="shared" si="68"/>
        <v/>
      </c>
      <c r="N847" s="157"/>
      <c r="O847" s="157"/>
      <c r="P847" s="246" t="str">
        <f t="shared" si="67"/>
        <v/>
      </c>
      <c r="Q847" s="144"/>
      <c r="R847" s="144"/>
      <c r="S847" s="144"/>
      <c r="U847" s="249" t="str">
        <f t="shared" si="69"/>
        <v/>
      </c>
      <c r="V847" t="str">
        <f t="shared" si="70"/>
        <v/>
      </c>
    </row>
    <row r="848" spans="1:22">
      <c r="A848" s="110"/>
      <c r="B848" s="114"/>
      <c r="C848" s="188"/>
      <c r="D848" s="200"/>
      <c r="E848" s="255"/>
      <c r="F848" s="242"/>
      <c r="G848" s="243"/>
      <c r="H848" s="171"/>
      <c r="I848" s="244" t="str">
        <f t="shared" si="66"/>
        <v/>
      </c>
      <c r="L848" s="232" t="str">
        <f t="shared" si="68"/>
        <v/>
      </c>
      <c r="N848" s="157"/>
      <c r="O848" s="157"/>
      <c r="P848" s="246" t="str">
        <f t="shared" si="67"/>
        <v/>
      </c>
      <c r="Q848" s="144"/>
      <c r="R848" s="144"/>
      <c r="S848" s="144"/>
      <c r="U848" s="249" t="str">
        <f t="shared" si="69"/>
        <v/>
      </c>
      <c r="V848" t="str">
        <f t="shared" si="70"/>
        <v/>
      </c>
    </row>
    <row r="849" spans="1:22">
      <c r="A849" s="110"/>
      <c r="B849" s="114"/>
      <c r="C849" s="188"/>
      <c r="D849" s="200"/>
      <c r="E849" s="255"/>
      <c r="F849" s="242"/>
      <c r="G849" s="243"/>
      <c r="H849" s="171"/>
      <c r="I849" s="244" t="str">
        <f t="shared" si="66"/>
        <v/>
      </c>
      <c r="L849" s="232" t="str">
        <f t="shared" si="68"/>
        <v/>
      </c>
      <c r="N849" s="157"/>
      <c r="O849" s="157"/>
      <c r="P849" s="246" t="str">
        <f t="shared" si="67"/>
        <v/>
      </c>
      <c r="Q849" s="144"/>
      <c r="R849" s="144"/>
      <c r="S849" s="144"/>
      <c r="U849" s="249" t="str">
        <f t="shared" si="69"/>
        <v/>
      </c>
      <c r="V849" t="str">
        <f t="shared" si="70"/>
        <v/>
      </c>
    </row>
    <row r="850" spans="1:22">
      <c r="A850" s="110"/>
      <c r="B850" s="114"/>
      <c r="C850" s="188"/>
      <c r="D850" s="200"/>
      <c r="E850" s="255"/>
      <c r="F850" s="242"/>
      <c r="G850" s="243"/>
      <c r="H850" s="171"/>
      <c r="I850" s="244" t="str">
        <f t="shared" si="66"/>
        <v/>
      </c>
      <c r="L850" s="232" t="str">
        <f t="shared" si="68"/>
        <v/>
      </c>
      <c r="N850" s="157"/>
      <c r="O850" s="157"/>
      <c r="P850" s="246" t="str">
        <f t="shared" si="67"/>
        <v/>
      </c>
      <c r="Q850" s="144"/>
      <c r="R850" s="144"/>
      <c r="S850" s="144"/>
      <c r="U850" s="249" t="str">
        <f t="shared" si="69"/>
        <v/>
      </c>
      <c r="V850" t="str">
        <f t="shared" si="70"/>
        <v/>
      </c>
    </row>
    <row r="851" spans="1:22">
      <c r="A851" s="110"/>
      <c r="B851" s="114"/>
      <c r="C851" s="188"/>
      <c r="D851" s="200"/>
      <c r="E851" s="255"/>
      <c r="F851" s="242"/>
      <c r="G851" s="243"/>
      <c r="H851" s="171"/>
      <c r="I851" s="244" t="str">
        <f t="shared" si="66"/>
        <v/>
      </c>
      <c r="L851" s="232" t="str">
        <f t="shared" si="68"/>
        <v/>
      </c>
      <c r="N851" s="157"/>
      <c r="O851" s="157"/>
      <c r="P851" s="246" t="str">
        <f t="shared" si="67"/>
        <v/>
      </c>
      <c r="Q851" s="144"/>
      <c r="R851" s="144"/>
      <c r="S851" s="144"/>
      <c r="U851" s="249" t="str">
        <f t="shared" si="69"/>
        <v/>
      </c>
      <c r="V851" t="str">
        <f t="shared" si="70"/>
        <v/>
      </c>
    </row>
    <row r="852" spans="1:22">
      <c r="A852" s="110"/>
      <c r="B852" s="114"/>
      <c r="C852" s="188"/>
      <c r="D852" s="200"/>
      <c r="E852" s="255"/>
      <c r="F852" s="242"/>
      <c r="G852" s="243"/>
      <c r="H852" s="171"/>
      <c r="I852" s="244" t="str">
        <f t="shared" si="66"/>
        <v/>
      </c>
      <c r="L852" s="232" t="str">
        <f t="shared" si="68"/>
        <v/>
      </c>
      <c r="N852" s="157"/>
      <c r="O852" s="157"/>
      <c r="P852" s="246" t="str">
        <f t="shared" si="67"/>
        <v/>
      </c>
      <c r="Q852" s="144"/>
      <c r="R852" s="144"/>
      <c r="S852" s="144"/>
      <c r="U852" s="249" t="str">
        <f t="shared" si="69"/>
        <v/>
      </c>
      <c r="V852" t="str">
        <f t="shared" si="70"/>
        <v/>
      </c>
    </row>
    <row r="853" spans="1:22">
      <c r="A853" s="110"/>
      <c r="B853" s="114"/>
      <c r="C853" s="188"/>
      <c r="D853" s="200"/>
      <c r="E853" s="255"/>
      <c r="F853" s="242"/>
      <c r="G853" s="243"/>
      <c r="H853" s="171"/>
      <c r="I853" s="244" t="str">
        <f t="shared" si="66"/>
        <v/>
      </c>
      <c r="L853" s="232" t="str">
        <f t="shared" si="68"/>
        <v/>
      </c>
      <c r="N853" s="157"/>
      <c r="O853" s="157"/>
      <c r="P853" s="246" t="str">
        <f t="shared" si="67"/>
        <v/>
      </c>
      <c r="Q853" s="144"/>
      <c r="R853" s="144"/>
      <c r="S853" s="144"/>
      <c r="U853" s="249" t="str">
        <f t="shared" si="69"/>
        <v/>
      </c>
      <c r="V853" t="str">
        <f t="shared" si="70"/>
        <v/>
      </c>
    </row>
    <row r="854" spans="1:22">
      <c r="A854" s="110"/>
      <c r="B854" s="114"/>
      <c r="C854" s="188"/>
      <c r="D854" s="200"/>
      <c r="E854" s="255"/>
      <c r="F854" s="242"/>
      <c r="G854" s="243"/>
      <c r="H854" s="171"/>
      <c r="I854" s="244" t="str">
        <f t="shared" si="66"/>
        <v/>
      </c>
      <c r="L854" s="232" t="str">
        <f t="shared" si="68"/>
        <v/>
      </c>
      <c r="N854" s="157"/>
      <c r="O854" s="157"/>
      <c r="P854" s="246" t="str">
        <f t="shared" si="67"/>
        <v/>
      </c>
      <c r="Q854" s="144"/>
      <c r="R854" s="144"/>
      <c r="S854" s="144"/>
      <c r="U854" s="249" t="str">
        <f t="shared" si="69"/>
        <v/>
      </c>
      <c r="V854" t="str">
        <f t="shared" si="70"/>
        <v/>
      </c>
    </row>
    <row r="855" spans="1:22">
      <c r="A855" s="110"/>
      <c r="B855" s="114"/>
      <c r="C855" s="188"/>
      <c r="D855" s="200"/>
      <c r="E855" s="255"/>
      <c r="F855" s="242"/>
      <c r="G855" s="243"/>
      <c r="H855" s="171"/>
      <c r="I855" s="244" t="str">
        <f t="shared" si="66"/>
        <v/>
      </c>
      <c r="L855" s="232" t="str">
        <f t="shared" si="68"/>
        <v/>
      </c>
      <c r="N855" s="157"/>
      <c r="O855" s="157"/>
      <c r="P855" s="246" t="str">
        <f t="shared" si="67"/>
        <v/>
      </c>
      <c r="Q855" s="144"/>
      <c r="R855" s="144"/>
      <c r="S855" s="144"/>
      <c r="U855" s="249" t="str">
        <f t="shared" si="69"/>
        <v/>
      </c>
      <c r="V855" t="str">
        <f t="shared" si="70"/>
        <v/>
      </c>
    </row>
    <row r="856" spans="1:22">
      <c r="A856" s="110"/>
      <c r="B856" s="114"/>
      <c r="C856" s="188"/>
      <c r="D856" s="200"/>
      <c r="E856" s="255"/>
      <c r="F856" s="242"/>
      <c r="G856" s="243"/>
      <c r="H856" s="171"/>
      <c r="I856" s="244" t="str">
        <f t="shared" si="66"/>
        <v/>
      </c>
      <c r="L856" s="232" t="str">
        <f t="shared" si="68"/>
        <v/>
      </c>
      <c r="N856" s="157"/>
      <c r="O856" s="157"/>
      <c r="P856" s="246" t="str">
        <f t="shared" si="67"/>
        <v/>
      </c>
      <c r="Q856" s="144"/>
      <c r="R856" s="144"/>
      <c r="S856" s="144"/>
      <c r="U856" s="249" t="str">
        <f t="shared" si="69"/>
        <v/>
      </c>
      <c r="V856" t="str">
        <f t="shared" si="70"/>
        <v/>
      </c>
    </row>
    <row r="857" spans="1:22">
      <c r="A857" s="110"/>
      <c r="B857" s="114"/>
      <c r="C857" s="188"/>
      <c r="D857" s="200"/>
      <c r="E857" s="255"/>
      <c r="F857" s="242"/>
      <c r="G857" s="243"/>
      <c r="H857" s="171"/>
      <c r="I857" s="244" t="str">
        <f t="shared" si="66"/>
        <v/>
      </c>
      <c r="L857" s="232" t="str">
        <f t="shared" si="68"/>
        <v/>
      </c>
      <c r="N857" s="157"/>
      <c r="O857" s="157"/>
      <c r="P857" s="246" t="str">
        <f t="shared" si="67"/>
        <v/>
      </c>
      <c r="Q857" s="144"/>
      <c r="R857" s="144"/>
      <c r="S857" s="144"/>
      <c r="U857" s="249" t="str">
        <f t="shared" si="69"/>
        <v/>
      </c>
      <c r="V857" t="str">
        <f t="shared" si="70"/>
        <v/>
      </c>
    </row>
    <row r="858" spans="1:22">
      <c r="A858" s="110"/>
      <c r="B858" s="114"/>
      <c r="C858" s="188"/>
      <c r="D858" s="200"/>
      <c r="E858" s="255"/>
      <c r="F858" s="242"/>
      <c r="G858" s="243"/>
      <c r="H858" s="171"/>
      <c r="I858" s="244" t="str">
        <f t="shared" si="66"/>
        <v/>
      </c>
      <c r="L858" s="232" t="str">
        <f t="shared" si="68"/>
        <v/>
      </c>
      <c r="N858" s="157"/>
      <c r="O858" s="157"/>
      <c r="P858" s="246" t="str">
        <f t="shared" si="67"/>
        <v/>
      </c>
      <c r="Q858" s="144"/>
      <c r="R858" s="144"/>
      <c r="S858" s="144"/>
      <c r="U858" s="249" t="str">
        <f t="shared" si="69"/>
        <v/>
      </c>
      <c r="V858" t="str">
        <f t="shared" si="70"/>
        <v/>
      </c>
    </row>
    <row r="859" spans="1:22">
      <c r="A859" s="110"/>
      <c r="B859" s="114"/>
      <c r="C859" s="188"/>
      <c r="D859" s="200"/>
      <c r="E859" s="255"/>
      <c r="F859" s="242"/>
      <c r="G859" s="243"/>
      <c r="H859" s="171"/>
      <c r="I859" s="244" t="str">
        <f t="shared" si="66"/>
        <v/>
      </c>
      <c r="L859" s="232" t="str">
        <f t="shared" si="68"/>
        <v/>
      </c>
      <c r="N859" s="157"/>
      <c r="O859" s="157"/>
      <c r="P859" s="246" t="str">
        <f t="shared" si="67"/>
        <v/>
      </c>
      <c r="Q859" s="144"/>
      <c r="R859" s="144"/>
      <c r="S859" s="144"/>
      <c r="U859" s="249" t="str">
        <f t="shared" si="69"/>
        <v/>
      </c>
      <c r="V859" t="str">
        <f t="shared" si="70"/>
        <v/>
      </c>
    </row>
    <row r="860" spans="1:22">
      <c r="A860" s="110"/>
      <c r="B860" s="114"/>
      <c r="C860" s="188"/>
      <c r="D860" s="200"/>
      <c r="E860" s="255"/>
      <c r="F860" s="242"/>
      <c r="G860" s="243"/>
      <c r="H860" s="171"/>
      <c r="I860" s="244" t="str">
        <f t="shared" si="66"/>
        <v/>
      </c>
      <c r="L860" s="232" t="str">
        <f t="shared" si="68"/>
        <v/>
      </c>
      <c r="N860" s="157"/>
      <c r="O860" s="157"/>
      <c r="P860" s="246" t="str">
        <f t="shared" si="67"/>
        <v/>
      </c>
      <c r="Q860" s="144"/>
      <c r="R860" s="144"/>
      <c r="S860" s="144"/>
      <c r="U860" s="249" t="str">
        <f t="shared" si="69"/>
        <v/>
      </c>
      <c r="V860" t="str">
        <f t="shared" si="70"/>
        <v/>
      </c>
    </row>
    <row r="861" spans="1:22">
      <c r="A861" s="110"/>
      <c r="B861" s="114"/>
      <c r="C861" s="188"/>
      <c r="D861" s="200"/>
      <c r="E861" s="255"/>
      <c r="F861" s="242"/>
      <c r="G861" s="243"/>
      <c r="H861" s="171"/>
      <c r="I861" s="244" t="str">
        <f t="shared" si="66"/>
        <v/>
      </c>
      <c r="L861" s="232" t="str">
        <f t="shared" si="68"/>
        <v/>
      </c>
      <c r="N861" s="157"/>
      <c r="O861" s="157"/>
      <c r="P861" s="246" t="str">
        <f t="shared" si="67"/>
        <v/>
      </c>
      <c r="Q861" s="144"/>
      <c r="R861" s="144"/>
      <c r="S861" s="144"/>
      <c r="U861" s="249" t="str">
        <f t="shared" si="69"/>
        <v/>
      </c>
      <c r="V861" t="str">
        <f t="shared" si="70"/>
        <v/>
      </c>
    </row>
    <row r="862" spans="1:22">
      <c r="A862" s="110"/>
      <c r="B862" s="114"/>
      <c r="C862" s="188"/>
      <c r="D862" s="200"/>
      <c r="E862" s="255"/>
      <c r="F862" s="242"/>
      <c r="G862" s="243"/>
      <c r="H862" s="171"/>
      <c r="I862" s="244" t="str">
        <f t="shared" si="66"/>
        <v/>
      </c>
      <c r="L862" s="232" t="str">
        <f t="shared" si="68"/>
        <v/>
      </c>
      <c r="N862" s="157"/>
      <c r="O862" s="157"/>
      <c r="P862" s="246" t="str">
        <f t="shared" si="67"/>
        <v/>
      </c>
      <c r="Q862" s="144"/>
      <c r="R862" s="144"/>
      <c r="S862" s="144"/>
      <c r="U862" s="249" t="str">
        <f t="shared" si="69"/>
        <v/>
      </c>
      <c r="V862" t="str">
        <f t="shared" si="70"/>
        <v/>
      </c>
    </row>
    <row r="863" spans="1:22">
      <c r="A863" s="110"/>
      <c r="B863" s="114"/>
      <c r="C863" s="188"/>
      <c r="D863" s="200"/>
      <c r="E863" s="255"/>
      <c r="F863" s="242"/>
      <c r="G863" s="243"/>
      <c r="H863" s="171"/>
      <c r="I863" s="244" t="str">
        <f t="shared" si="66"/>
        <v/>
      </c>
      <c r="L863" s="232" t="str">
        <f t="shared" si="68"/>
        <v/>
      </c>
      <c r="N863" s="157"/>
      <c r="O863" s="157"/>
      <c r="P863" s="246" t="str">
        <f t="shared" si="67"/>
        <v/>
      </c>
      <c r="Q863" s="144"/>
      <c r="R863" s="144"/>
      <c r="S863" s="144"/>
      <c r="U863" s="249" t="str">
        <f t="shared" si="69"/>
        <v/>
      </c>
      <c r="V863" t="str">
        <f t="shared" si="70"/>
        <v/>
      </c>
    </row>
    <row r="864" spans="1:22">
      <c r="A864" s="110"/>
      <c r="B864" s="114"/>
      <c r="C864" s="188"/>
      <c r="D864" s="200"/>
      <c r="E864" s="255"/>
      <c r="F864" s="242"/>
      <c r="G864" s="243"/>
      <c r="H864" s="171"/>
      <c r="I864" s="244" t="str">
        <f t="shared" si="66"/>
        <v/>
      </c>
      <c r="L864" s="232" t="str">
        <f t="shared" si="68"/>
        <v/>
      </c>
      <c r="N864" s="157"/>
      <c r="O864" s="157"/>
      <c r="P864" s="246" t="str">
        <f t="shared" si="67"/>
        <v/>
      </c>
      <c r="Q864" s="144"/>
      <c r="R864" s="144"/>
      <c r="S864" s="144"/>
      <c r="U864" s="249" t="str">
        <f t="shared" si="69"/>
        <v/>
      </c>
      <c r="V864" t="str">
        <f t="shared" si="70"/>
        <v/>
      </c>
    </row>
    <row r="865" spans="1:22">
      <c r="A865" s="110"/>
      <c r="B865" s="114"/>
      <c r="C865" s="188"/>
      <c r="D865" s="200"/>
      <c r="E865" s="255"/>
      <c r="F865" s="242"/>
      <c r="G865" s="243"/>
      <c r="H865" s="171"/>
      <c r="I865" s="244" t="str">
        <f t="shared" si="66"/>
        <v/>
      </c>
      <c r="L865" s="232" t="str">
        <f t="shared" si="68"/>
        <v/>
      </c>
      <c r="N865" s="157"/>
      <c r="O865" s="157"/>
      <c r="P865" s="246" t="str">
        <f t="shared" si="67"/>
        <v/>
      </c>
      <c r="Q865" s="144"/>
      <c r="R865" s="144"/>
      <c r="S865" s="144"/>
      <c r="U865" s="249" t="str">
        <f t="shared" si="69"/>
        <v/>
      </c>
      <c r="V865" t="str">
        <f t="shared" si="70"/>
        <v/>
      </c>
    </row>
    <row r="866" spans="1:22">
      <c r="A866" s="110"/>
      <c r="B866" s="114"/>
      <c r="C866" s="188"/>
      <c r="D866" s="200"/>
      <c r="E866" s="255"/>
      <c r="F866" s="242"/>
      <c r="G866" s="243"/>
      <c r="H866" s="171"/>
      <c r="I866" s="244" t="str">
        <f t="shared" si="66"/>
        <v/>
      </c>
      <c r="L866" s="232" t="str">
        <f t="shared" si="68"/>
        <v/>
      </c>
      <c r="N866" s="157"/>
      <c r="O866" s="157"/>
      <c r="P866" s="246" t="str">
        <f t="shared" si="67"/>
        <v/>
      </c>
      <c r="Q866" s="144"/>
      <c r="R866" s="144"/>
      <c r="S866" s="144"/>
      <c r="U866" s="249" t="str">
        <f t="shared" si="69"/>
        <v/>
      </c>
      <c r="V866" t="str">
        <f t="shared" si="70"/>
        <v/>
      </c>
    </row>
    <row r="867" spans="1:22">
      <c r="A867" s="110"/>
      <c r="B867" s="114"/>
      <c r="C867" s="188"/>
      <c r="D867" s="200"/>
      <c r="E867" s="255"/>
      <c r="F867" s="242"/>
      <c r="G867" s="243"/>
      <c r="H867" s="171"/>
      <c r="I867" s="244" t="str">
        <f t="shared" si="66"/>
        <v/>
      </c>
      <c r="L867" s="232" t="str">
        <f t="shared" si="68"/>
        <v/>
      </c>
      <c r="N867" s="157"/>
      <c r="O867" s="157"/>
      <c r="P867" s="246" t="str">
        <f t="shared" si="67"/>
        <v/>
      </c>
      <c r="Q867" s="144"/>
      <c r="R867" s="144"/>
      <c r="S867" s="144"/>
      <c r="U867" s="249" t="str">
        <f t="shared" si="69"/>
        <v/>
      </c>
      <c r="V867" t="str">
        <f t="shared" si="70"/>
        <v/>
      </c>
    </row>
    <row r="868" spans="1:22">
      <c r="A868" s="110"/>
      <c r="B868" s="114"/>
      <c r="C868" s="188"/>
      <c r="D868" s="200"/>
      <c r="E868" s="255"/>
      <c r="F868" s="242"/>
      <c r="G868" s="243"/>
      <c r="H868" s="171"/>
      <c r="I868" s="244" t="str">
        <f t="shared" si="66"/>
        <v/>
      </c>
      <c r="L868" s="232" t="str">
        <f t="shared" si="68"/>
        <v/>
      </c>
      <c r="N868" s="157"/>
      <c r="O868" s="157"/>
      <c r="P868" s="246" t="str">
        <f t="shared" si="67"/>
        <v/>
      </c>
      <c r="Q868" s="144"/>
      <c r="R868" s="144"/>
      <c r="S868" s="144"/>
      <c r="U868" s="249" t="str">
        <f t="shared" si="69"/>
        <v/>
      </c>
      <c r="V868" t="str">
        <f t="shared" si="70"/>
        <v/>
      </c>
    </row>
    <row r="869" spans="1:22">
      <c r="A869" s="110"/>
      <c r="B869" s="114"/>
      <c r="C869" s="188"/>
      <c r="D869" s="200"/>
      <c r="E869" s="255"/>
      <c r="F869" s="242"/>
      <c r="G869" s="243"/>
      <c r="H869" s="171"/>
      <c r="I869" s="244" t="str">
        <f t="shared" si="66"/>
        <v/>
      </c>
      <c r="L869" s="232" t="str">
        <f t="shared" si="68"/>
        <v/>
      </c>
      <c r="N869" s="157"/>
      <c r="O869" s="157"/>
      <c r="P869" s="246" t="str">
        <f t="shared" si="67"/>
        <v/>
      </c>
      <c r="Q869" s="144"/>
      <c r="R869" s="144"/>
      <c r="S869" s="144"/>
      <c r="U869" s="249" t="str">
        <f t="shared" si="69"/>
        <v/>
      </c>
      <c r="V869" t="str">
        <f t="shared" si="70"/>
        <v/>
      </c>
    </row>
    <row r="870" spans="1:22">
      <c r="A870" s="110"/>
      <c r="B870" s="114"/>
      <c r="C870" s="188"/>
      <c r="D870" s="200"/>
      <c r="E870" s="255"/>
      <c r="F870" s="242"/>
      <c r="G870" s="243"/>
      <c r="H870" s="171"/>
      <c r="I870" s="244" t="str">
        <f t="shared" si="66"/>
        <v/>
      </c>
      <c r="L870" s="232" t="str">
        <f t="shared" si="68"/>
        <v/>
      </c>
      <c r="N870" s="157"/>
      <c r="O870" s="157"/>
      <c r="P870" s="246" t="str">
        <f t="shared" si="67"/>
        <v/>
      </c>
      <c r="Q870" s="144"/>
      <c r="R870" s="144"/>
      <c r="S870" s="144"/>
      <c r="U870" s="249" t="str">
        <f t="shared" si="69"/>
        <v/>
      </c>
      <c r="V870" t="str">
        <f t="shared" si="70"/>
        <v/>
      </c>
    </row>
    <row r="871" spans="1:22">
      <c r="A871" s="110"/>
      <c r="B871" s="114"/>
      <c r="C871" s="188"/>
      <c r="D871" s="200"/>
      <c r="E871" s="255"/>
      <c r="F871" s="242"/>
      <c r="G871" s="243"/>
      <c r="H871" s="171"/>
      <c r="I871" s="244" t="str">
        <f t="shared" si="66"/>
        <v/>
      </c>
      <c r="L871" s="232" t="str">
        <f t="shared" si="68"/>
        <v/>
      </c>
      <c r="N871" s="157"/>
      <c r="O871" s="157"/>
      <c r="P871" s="246" t="str">
        <f t="shared" si="67"/>
        <v/>
      </c>
      <c r="Q871" s="144"/>
      <c r="R871" s="144"/>
      <c r="S871" s="144"/>
      <c r="U871" s="249" t="str">
        <f t="shared" si="69"/>
        <v/>
      </c>
      <c r="V871" t="str">
        <f t="shared" si="70"/>
        <v/>
      </c>
    </row>
    <row r="872" spans="1:22">
      <c r="A872" s="110"/>
      <c r="B872" s="114"/>
      <c r="C872" s="188"/>
      <c r="D872" s="200"/>
      <c r="E872" s="255"/>
      <c r="F872" s="242"/>
      <c r="G872" s="243"/>
      <c r="H872" s="171"/>
      <c r="I872" s="244" t="str">
        <f t="shared" si="66"/>
        <v/>
      </c>
      <c r="L872" s="232" t="str">
        <f t="shared" si="68"/>
        <v/>
      </c>
      <c r="N872" s="157"/>
      <c r="O872" s="157"/>
      <c r="P872" s="246" t="str">
        <f t="shared" si="67"/>
        <v/>
      </c>
      <c r="Q872" s="144"/>
      <c r="R872" s="144"/>
      <c r="S872" s="144"/>
      <c r="U872" s="249" t="str">
        <f t="shared" si="69"/>
        <v/>
      </c>
      <c r="V872" t="str">
        <f t="shared" si="70"/>
        <v/>
      </c>
    </row>
    <row r="873" spans="1:22">
      <c r="A873" s="110"/>
      <c r="B873" s="114"/>
      <c r="C873" s="188"/>
      <c r="D873" s="200"/>
      <c r="E873" s="255"/>
      <c r="F873" s="242"/>
      <c r="G873" s="243"/>
      <c r="H873" s="171"/>
      <c r="I873" s="244" t="str">
        <f t="shared" si="66"/>
        <v/>
      </c>
      <c r="L873" s="232" t="str">
        <f t="shared" si="68"/>
        <v/>
      </c>
      <c r="N873" s="157"/>
      <c r="O873" s="157"/>
      <c r="P873" s="246" t="str">
        <f t="shared" si="67"/>
        <v/>
      </c>
      <c r="Q873" s="144"/>
      <c r="R873" s="144"/>
      <c r="S873" s="144"/>
      <c r="U873" s="249" t="str">
        <f t="shared" si="69"/>
        <v/>
      </c>
      <c r="V873" t="str">
        <f t="shared" si="70"/>
        <v/>
      </c>
    </row>
    <row r="874" spans="1:22">
      <c r="A874" s="110"/>
      <c r="B874" s="114"/>
      <c r="C874" s="188"/>
      <c r="D874" s="200"/>
      <c r="E874" s="255"/>
      <c r="F874" s="242"/>
      <c r="G874" s="243"/>
      <c r="H874" s="171"/>
      <c r="I874" s="244" t="str">
        <f t="shared" si="66"/>
        <v/>
      </c>
      <c r="L874" s="232" t="str">
        <f t="shared" si="68"/>
        <v/>
      </c>
      <c r="N874" s="157"/>
      <c r="O874" s="157"/>
      <c r="P874" s="246" t="str">
        <f t="shared" si="67"/>
        <v/>
      </c>
      <c r="Q874" s="144"/>
      <c r="R874" s="144"/>
      <c r="S874" s="144"/>
      <c r="U874" s="249" t="str">
        <f t="shared" si="69"/>
        <v/>
      </c>
      <c r="V874" t="str">
        <f t="shared" si="70"/>
        <v/>
      </c>
    </row>
    <row r="875" spans="1:22">
      <c r="A875" s="110"/>
      <c r="B875" s="114"/>
      <c r="C875" s="188"/>
      <c r="D875" s="200"/>
      <c r="E875" s="255"/>
      <c r="F875" s="242"/>
      <c r="G875" s="243"/>
      <c r="H875" s="171"/>
      <c r="I875" s="244" t="str">
        <f t="shared" si="66"/>
        <v/>
      </c>
      <c r="L875" s="232" t="str">
        <f t="shared" si="68"/>
        <v/>
      </c>
      <c r="N875" s="157"/>
      <c r="O875" s="157"/>
      <c r="P875" s="246" t="str">
        <f t="shared" si="67"/>
        <v/>
      </c>
      <c r="Q875" s="144"/>
      <c r="R875" s="144"/>
      <c r="S875" s="144"/>
      <c r="U875" s="249" t="str">
        <f t="shared" si="69"/>
        <v/>
      </c>
      <c r="V875" t="str">
        <f t="shared" si="70"/>
        <v/>
      </c>
    </row>
    <row r="876" spans="1:22">
      <c r="A876" s="110"/>
      <c r="B876" s="114"/>
      <c r="C876" s="188"/>
      <c r="D876" s="200"/>
      <c r="E876" s="255"/>
      <c r="F876" s="242"/>
      <c r="G876" s="243"/>
      <c r="H876" s="171"/>
      <c r="I876" s="244" t="str">
        <f t="shared" si="66"/>
        <v/>
      </c>
      <c r="L876" s="232" t="str">
        <f t="shared" si="68"/>
        <v/>
      </c>
      <c r="N876" s="157"/>
      <c r="O876" s="157"/>
      <c r="P876" s="246" t="str">
        <f t="shared" si="67"/>
        <v/>
      </c>
      <c r="Q876" s="144"/>
      <c r="R876" s="144"/>
      <c r="S876" s="144"/>
      <c r="U876" s="249" t="str">
        <f t="shared" si="69"/>
        <v/>
      </c>
      <c r="V876" t="str">
        <f t="shared" si="70"/>
        <v/>
      </c>
    </row>
    <row r="877" spans="1:22">
      <c r="A877" s="110"/>
      <c r="B877" s="114"/>
      <c r="C877" s="188"/>
      <c r="D877" s="200"/>
      <c r="E877" s="255"/>
      <c r="F877" s="242"/>
      <c r="G877" s="243"/>
      <c r="H877" s="171"/>
      <c r="I877" s="244" t="str">
        <f t="shared" si="66"/>
        <v/>
      </c>
      <c r="L877" s="232" t="str">
        <f t="shared" si="68"/>
        <v/>
      </c>
      <c r="N877" s="157"/>
      <c r="O877" s="157"/>
      <c r="P877" s="246" t="str">
        <f t="shared" si="67"/>
        <v/>
      </c>
      <c r="Q877" s="144"/>
      <c r="R877" s="144"/>
      <c r="S877" s="144"/>
      <c r="U877" s="249" t="str">
        <f t="shared" si="69"/>
        <v/>
      </c>
      <c r="V877" t="str">
        <f t="shared" si="70"/>
        <v/>
      </c>
    </row>
    <row r="878" spans="1:22">
      <c r="A878" s="110"/>
      <c r="B878" s="114"/>
      <c r="C878" s="188"/>
      <c r="D878" s="200"/>
      <c r="E878" s="255"/>
      <c r="F878" s="242"/>
      <c r="G878" s="243"/>
      <c r="H878" s="171"/>
      <c r="I878" s="244" t="str">
        <f t="shared" si="66"/>
        <v/>
      </c>
      <c r="L878" s="232" t="str">
        <f t="shared" si="68"/>
        <v/>
      </c>
      <c r="N878" s="157"/>
      <c r="O878" s="157"/>
      <c r="P878" s="246" t="str">
        <f t="shared" si="67"/>
        <v/>
      </c>
      <c r="Q878" s="144"/>
      <c r="R878" s="144"/>
      <c r="S878" s="144"/>
      <c r="U878" s="249" t="str">
        <f t="shared" si="69"/>
        <v/>
      </c>
      <c r="V878" t="str">
        <f t="shared" si="70"/>
        <v/>
      </c>
    </row>
    <row r="879" spans="1:22">
      <c r="A879" s="110"/>
      <c r="B879" s="114"/>
      <c r="C879" s="188"/>
      <c r="D879" s="200"/>
      <c r="E879" s="255"/>
      <c r="F879" s="242"/>
      <c r="G879" s="243"/>
      <c r="H879" s="171"/>
      <c r="I879" s="244" t="str">
        <f t="shared" si="66"/>
        <v/>
      </c>
      <c r="L879" s="232" t="str">
        <f t="shared" si="68"/>
        <v/>
      </c>
      <c r="N879" s="157"/>
      <c r="O879" s="157"/>
      <c r="P879" s="246" t="str">
        <f t="shared" si="67"/>
        <v/>
      </c>
      <c r="Q879" s="144"/>
      <c r="R879" s="144"/>
      <c r="S879" s="144"/>
      <c r="U879" s="249" t="str">
        <f t="shared" si="69"/>
        <v/>
      </c>
      <c r="V879" t="str">
        <f t="shared" si="70"/>
        <v/>
      </c>
    </row>
    <row r="880" spans="1:22">
      <c r="A880" s="110"/>
      <c r="B880" s="114"/>
      <c r="C880" s="188"/>
      <c r="D880" s="200"/>
      <c r="E880" s="255"/>
      <c r="F880" s="242"/>
      <c r="G880" s="243"/>
      <c r="H880" s="171"/>
      <c r="I880" s="244" t="str">
        <f t="shared" si="66"/>
        <v/>
      </c>
      <c r="L880" s="232" t="str">
        <f t="shared" si="68"/>
        <v/>
      </c>
      <c r="N880" s="157"/>
      <c r="O880" s="157"/>
      <c r="P880" s="246" t="str">
        <f t="shared" si="67"/>
        <v/>
      </c>
      <c r="Q880" s="144"/>
      <c r="R880" s="144"/>
      <c r="S880" s="144"/>
      <c r="U880" s="249" t="str">
        <f t="shared" si="69"/>
        <v/>
      </c>
      <c r="V880" t="str">
        <f t="shared" si="70"/>
        <v/>
      </c>
    </row>
    <row r="881" spans="1:22">
      <c r="A881" s="110"/>
      <c r="B881" s="114"/>
      <c r="C881" s="188"/>
      <c r="D881" s="200"/>
      <c r="E881" s="255"/>
      <c r="F881" s="242"/>
      <c r="G881" s="243"/>
      <c r="H881" s="171"/>
      <c r="I881" s="244" t="str">
        <f t="shared" si="66"/>
        <v/>
      </c>
      <c r="L881" s="232" t="str">
        <f t="shared" si="68"/>
        <v/>
      </c>
      <c r="N881" s="157"/>
      <c r="O881" s="157"/>
      <c r="P881" s="246" t="str">
        <f t="shared" si="67"/>
        <v/>
      </c>
      <c r="Q881" s="144"/>
      <c r="R881" s="144"/>
      <c r="S881" s="144"/>
      <c r="U881" s="249" t="str">
        <f t="shared" si="69"/>
        <v/>
      </c>
      <c r="V881" t="str">
        <f t="shared" si="70"/>
        <v/>
      </c>
    </row>
    <row r="882" spans="1:22">
      <c r="A882" s="110"/>
      <c r="B882" s="114"/>
      <c r="C882" s="188"/>
      <c r="D882" s="200"/>
      <c r="E882" s="255"/>
      <c r="F882" s="242"/>
      <c r="G882" s="243"/>
      <c r="H882" s="171"/>
      <c r="I882" s="244" t="str">
        <f t="shared" si="66"/>
        <v/>
      </c>
      <c r="L882" s="232" t="str">
        <f t="shared" si="68"/>
        <v/>
      </c>
      <c r="N882" s="157"/>
      <c r="O882" s="157"/>
      <c r="P882" s="246" t="str">
        <f t="shared" si="67"/>
        <v/>
      </c>
      <c r="Q882" s="144"/>
      <c r="R882" s="144"/>
      <c r="S882" s="144"/>
      <c r="U882" s="249" t="str">
        <f t="shared" si="69"/>
        <v/>
      </c>
      <c r="V882" t="str">
        <f t="shared" si="70"/>
        <v/>
      </c>
    </row>
    <row r="883" spans="1:22">
      <c r="A883" s="110"/>
      <c r="B883" s="114"/>
      <c r="C883" s="188"/>
      <c r="D883" s="200"/>
      <c r="E883" s="255"/>
      <c r="F883" s="242"/>
      <c r="G883" s="243"/>
      <c r="H883" s="171"/>
      <c r="I883" s="244" t="str">
        <f t="shared" si="66"/>
        <v/>
      </c>
      <c r="L883" s="232" t="str">
        <f t="shared" si="68"/>
        <v/>
      </c>
      <c r="N883" s="157"/>
      <c r="O883" s="157"/>
      <c r="P883" s="246" t="str">
        <f t="shared" si="67"/>
        <v/>
      </c>
      <c r="Q883" s="144"/>
      <c r="R883" s="144"/>
      <c r="S883" s="144"/>
      <c r="U883" s="249" t="str">
        <f t="shared" si="69"/>
        <v/>
      </c>
      <c r="V883" t="str">
        <f t="shared" si="70"/>
        <v/>
      </c>
    </row>
    <row r="884" spans="1:22">
      <c r="A884" s="110"/>
      <c r="B884" s="114"/>
      <c r="C884" s="188"/>
      <c r="D884" s="200"/>
      <c r="E884" s="255"/>
      <c r="F884" s="242"/>
      <c r="G884" s="243"/>
      <c r="H884" s="171"/>
      <c r="I884" s="244" t="str">
        <f t="shared" si="66"/>
        <v/>
      </c>
      <c r="L884" s="232" t="str">
        <f t="shared" si="68"/>
        <v/>
      </c>
      <c r="N884" s="157"/>
      <c r="O884" s="157"/>
      <c r="P884" s="246" t="str">
        <f t="shared" si="67"/>
        <v/>
      </c>
      <c r="Q884" s="144"/>
      <c r="R884" s="144"/>
      <c r="S884" s="144"/>
      <c r="U884" s="249" t="str">
        <f t="shared" si="69"/>
        <v/>
      </c>
      <c r="V884" t="str">
        <f t="shared" si="70"/>
        <v/>
      </c>
    </row>
    <row r="885" spans="1:22">
      <c r="A885" s="110"/>
      <c r="B885" s="114"/>
      <c r="C885" s="188"/>
      <c r="D885" s="200"/>
      <c r="E885" s="255"/>
      <c r="F885" s="242"/>
      <c r="G885" s="243"/>
      <c r="H885" s="171"/>
      <c r="I885" s="244" t="str">
        <f t="shared" si="66"/>
        <v/>
      </c>
      <c r="L885" s="232" t="str">
        <f t="shared" si="68"/>
        <v/>
      </c>
      <c r="N885" s="157"/>
      <c r="O885" s="157"/>
      <c r="P885" s="246" t="str">
        <f t="shared" si="67"/>
        <v/>
      </c>
      <c r="Q885" s="144"/>
      <c r="R885" s="144"/>
      <c r="S885" s="144"/>
      <c r="U885" s="249" t="str">
        <f t="shared" si="69"/>
        <v/>
      </c>
      <c r="V885" t="str">
        <f t="shared" si="70"/>
        <v/>
      </c>
    </row>
    <row r="886" spans="1:22">
      <c r="A886" s="110"/>
      <c r="B886" s="114"/>
      <c r="C886" s="188"/>
      <c r="D886" s="200"/>
      <c r="E886" s="255"/>
      <c r="F886" s="242"/>
      <c r="G886" s="243"/>
      <c r="H886" s="171"/>
      <c r="I886" s="244" t="str">
        <f t="shared" si="66"/>
        <v/>
      </c>
      <c r="L886" s="232" t="str">
        <f t="shared" si="68"/>
        <v/>
      </c>
      <c r="N886" s="157"/>
      <c r="O886" s="157"/>
      <c r="P886" s="246" t="str">
        <f t="shared" si="67"/>
        <v/>
      </c>
      <c r="Q886" s="144"/>
      <c r="R886" s="144"/>
      <c r="S886" s="144"/>
      <c r="U886" s="249" t="str">
        <f t="shared" si="69"/>
        <v/>
      </c>
      <c r="V886" t="str">
        <f t="shared" si="70"/>
        <v/>
      </c>
    </row>
    <row r="887" spans="1:22">
      <c r="A887" s="110"/>
      <c r="B887" s="114"/>
      <c r="C887" s="188"/>
      <c r="D887" s="200"/>
      <c r="E887" s="255"/>
      <c r="F887" s="242"/>
      <c r="G887" s="243"/>
      <c r="H887" s="171"/>
      <c r="I887" s="244" t="str">
        <f t="shared" si="66"/>
        <v/>
      </c>
      <c r="L887" s="232" t="str">
        <f t="shared" si="68"/>
        <v/>
      </c>
      <c r="N887" s="157"/>
      <c r="O887" s="157"/>
      <c r="P887" s="246" t="str">
        <f t="shared" si="67"/>
        <v/>
      </c>
      <c r="Q887" s="144"/>
      <c r="R887" s="144"/>
      <c r="S887" s="144"/>
      <c r="U887" s="249" t="str">
        <f t="shared" si="69"/>
        <v/>
      </c>
      <c r="V887" t="str">
        <f t="shared" si="70"/>
        <v/>
      </c>
    </row>
    <row r="888" spans="1:22">
      <c r="A888" s="110"/>
      <c r="B888" s="114"/>
      <c r="C888" s="188"/>
      <c r="D888" s="200"/>
      <c r="E888" s="255"/>
      <c r="F888" s="242"/>
      <c r="G888" s="243"/>
      <c r="H888" s="171"/>
      <c r="I888" s="244" t="str">
        <f t="shared" si="66"/>
        <v/>
      </c>
      <c r="L888" s="232" t="str">
        <f t="shared" si="68"/>
        <v/>
      </c>
      <c r="N888" s="157"/>
      <c r="O888" s="157"/>
      <c r="P888" s="246" t="str">
        <f t="shared" si="67"/>
        <v/>
      </c>
      <c r="Q888" s="144"/>
      <c r="R888" s="144"/>
      <c r="S888" s="144"/>
      <c r="U888" s="249" t="str">
        <f t="shared" si="69"/>
        <v/>
      </c>
      <c r="V888" t="str">
        <f t="shared" si="70"/>
        <v/>
      </c>
    </row>
    <row r="889" spans="1:22">
      <c r="A889" s="110"/>
      <c r="B889" s="114"/>
      <c r="C889" s="188"/>
      <c r="D889" s="200"/>
      <c r="E889" s="255"/>
      <c r="F889" s="242"/>
      <c r="G889" s="243"/>
      <c r="H889" s="171"/>
      <c r="I889" s="244" t="str">
        <f t="shared" si="66"/>
        <v/>
      </c>
      <c r="L889" s="232" t="str">
        <f t="shared" si="68"/>
        <v/>
      </c>
      <c r="N889" s="157"/>
      <c r="O889" s="157"/>
      <c r="P889" s="246" t="str">
        <f t="shared" si="67"/>
        <v/>
      </c>
      <c r="Q889" s="144"/>
      <c r="R889" s="144"/>
      <c r="S889" s="144"/>
      <c r="U889" s="249" t="str">
        <f t="shared" si="69"/>
        <v/>
      </c>
      <c r="V889" t="str">
        <f t="shared" si="70"/>
        <v/>
      </c>
    </row>
    <row r="890" spans="1:22">
      <c r="A890" s="110"/>
      <c r="B890" s="114"/>
      <c r="C890" s="188"/>
      <c r="D890" s="200"/>
      <c r="E890" s="255"/>
      <c r="F890" s="242"/>
      <c r="G890" s="243"/>
      <c r="H890" s="171"/>
      <c r="I890" s="244" t="str">
        <f t="shared" si="66"/>
        <v/>
      </c>
      <c r="L890" s="232" t="str">
        <f t="shared" si="68"/>
        <v/>
      </c>
      <c r="N890" s="157"/>
      <c r="O890" s="157"/>
      <c r="P890" s="246" t="str">
        <f t="shared" si="67"/>
        <v/>
      </c>
      <c r="Q890" s="144"/>
      <c r="R890" s="144"/>
      <c r="S890" s="144"/>
      <c r="U890" s="249" t="str">
        <f t="shared" si="69"/>
        <v/>
      </c>
      <c r="V890" t="str">
        <f t="shared" si="70"/>
        <v/>
      </c>
    </row>
    <row r="891" spans="1:22">
      <c r="A891" s="110"/>
      <c r="B891" s="114"/>
      <c r="C891" s="188"/>
      <c r="D891" s="200"/>
      <c r="E891" s="255"/>
      <c r="F891" s="242"/>
      <c r="G891" s="243"/>
      <c r="H891" s="171"/>
      <c r="I891" s="244" t="str">
        <f t="shared" si="66"/>
        <v/>
      </c>
      <c r="L891" s="232" t="str">
        <f t="shared" si="68"/>
        <v/>
      </c>
      <c r="N891" s="157"/>
      <c r="O891" s="157"/>
      <c r="P891" s="246" t="str">
        <f t="shared" si="67"/>
        <v/>
      </c>
      <c r="Q891" s="144"/>
      <c r="R891" s="144"/>
      <c r="S891" s="144"/>
      <c r="U891" s="249" t="str">
        <f t="shared" si="69"/>
        <v/>
      </c>
      <c r="V891" t="str">
        <f t="shared" si="70"/>
        <v/>
      </c>
    </row>
    <row r="892" spans="1:22">
      <c r="A892" s="110"/>
      <c r="B892" s="114"/>
      <c r="C892" s="188"/>
      <c r="D892" s="200"/>
      <c r="E892" s="255"/>
      <c r="F892" s="242"/>
      <c r="G892" s="243"/>
      <c r="H892" s="171"/>
      <c r="I892" s="244" t="str">
        <f t="shared" si="66"/>
        <v/>
      </c>
      <c r="L892" s="232" t="str">
        <f t="shared" si="68"/>
        <v/>
      </c>
      <c r="N892" s="157"/>
      <c r="O892" s="157"/>
      <c r="P892" s="246" t="str">
        <f t="shared" si="67"/>
        <v/>
      </c>
      <c r="Q892" s="144"/>
      <c r="R892" s="144"/>
      <c r="S892" s="144"/>
      <c r="U892" s="249" t="str">
        <f t="shared" si="69"/>
        <v/>
      </c>
      <c r="V892" t="str">
        <f t="shared" si="70"/>
        <v/>
      </c>
    </row>
    <row r="893" spans="1:22">
      <c r="A893" s="110"/>
      <c r="B893" s="114"/>
      <c r="C893" s="188"/>
      <c r="D893" s="200"/>
      <c r="E893" s="255"/>
      <c r="F893" s="242"/>
      <c r="G893" s="243"/>
      <c r="H893" s="171"/>
      <c r="I893" s="244" t="str">
        <f t="shared" si="66"/>
        <v/>
      </c>
      <c r="L893" s="232" t="str">
        <f t="shared" si="68"/>
        <v/>
      </c>
      <c r="N893" s="157"/>
      <c r="O893" s="157"/>
      <c r="P893" s="246" t="str">
        <f t="shared" si="67"/>
        <v/>
      </c>
      <c r="Q893" s="144"/>
      <c r="R893" s="144"/>
      <c r="S893" s="144"/>
      <c r="U893" s="249" t="str">
        <f t="shared" si="69"/>
        <v/>
      </c>
      <c r="V893" t="str">
        <f t="shared" si="70"/>
        <v/>
      </c>
    </row>
    <row r="894" spans="1:22">
      <c r="A894" s="110"/>
      <c r="B894" s="114"/>
      <c r="C894" s="188"/>
      <c r="D894" s="200"/>
      <c r="E894" s="255"/>
      <c r="F894" s="242"/>
      <c r="G894" s="243"/>
      <c r="H894" s="171"/>
      <c r="I894" s="244" t="str">
        <f t="shared" si="66"/>
        <v/>
      </c>
      <c r="L894" s="232" t="str">
        <f t="shared" si="68"/>
        <v/>
      </c>
      <c r="N894" s="157"/>
      <c r="O894" s="157"/>
      <c r="P894" s="246" t="str">
        <f t="shared" si="67"/>
        <v/>
      </c>
      <c r="Q894" s="144"/>
      <c r="R894" s="144"/>
      <c r="S894" s="144"/>
      <c r="U894" s="249" t="str">
        <f t="shared" si="69"/>
        <v/>
      </c>
      <c r="V894" t="str">
        <f t="shared" si="70"/>
        <v/>
      </c>
    </row>
    <row r="895" spans="1:22">
      <c r="A895" s="110"/>
      <c r="B895" s="114"/>
      <c r="C895" s="188"/>
      <c r="D895" s="200"/>
      <c r="E895" s="255"/>
      <c r="F895" s="242"/>
      <c r="G895" s="243"/>
      <c r="H895" s="171"/>
      <c r="I895" s="244" t="str">
        <f t="shared" si="66"/>
        <v/>
      </c>
      <c r="L895" s="232" t="str">
        <f t="shared" si="68"/>
        <v/>
      </c>
      <c r="N895" s="157"/>
      <c r="O895" s="157"/>
      <c r="P895" s="246" t="str">
        <f t="shared" si="67"/>
        <v/>
      </c>
      <c r="Q895" s="144"/>
      <c r="R895" s="144"/>
      <c r="S895" s="144"/>
      <c r="U895" s="249" t="str">
        <f t="shared" si="69"/>
        <v/>
      </c>
      <c r="V895" t="str">
        <f t="shared" si="70"/>
        <v/>
      </c>
    </row>
    <row r="896" spans="1:22">
      <c r="A896" s="110"/>
      <c r="B896" s="114"/>
      <c r="C896" s="188"/>
      <c r="D896" s="200"/>
      <c r="E896" s="255"/>
      <c r="F896" s="242"/>
      <c r="G896" s="243"/>
      <c r="H896" s="171"/>
      <c r="I896" s="244" t="str">
        <f t="shared" si="66"/>
        <v/>
      </c>
      <c r="L896" s="232" t="str">
        <f t="shared" si="68"/>
        <v/>
      </c>
      <c r="N896" s="157"/>
      <c r="O896" s="157"/>
      <c r="P896" s="246" t="str">
        <f t="shared" si="67"/>
        <v/>
      </c>
      <c r="Q896" s="144"/>
      <c r="R896" s="144"/>
      <c r="S896" s="144"/>
      <c r="U896" s="249" t="str">
        <f t="shared" si="69"/>
        <v/>
      </c>
      <c r="V896" t="str">
        <f t="shared" si="70"/>
        <v/>
      </c>
    </row>
    <row r="897" spans="1:22">
      <c r="A897" s="110"/>
      <c r="B897" s="114"/>
      <c r="C897" s="188"/>
      <c r="D897" s="200"/>
      <c r="E897" s="255"/>
      <c r="F897" s="242"/>
      <c r="G897" s="243"/>
      <c r="H897" s="171"/>
      <c r="I897" s="244" t="str">
        <f t="shared" si="66"/>
        <v/>
      </c>
      <c r="L897" s="232" t="str">
        <f t="shared" si="68"/>
        <v/>
      </c>
      <c r="N897" s="157"/>
      <c r="O897" s="157"/>
      <c r="P897" s="246" t="str">
        <f t="shared" si="67"/>
        <v/>
      </c>
      <c r="Q897" s="144"/>
      <c r="R897" s="144"/>
      <c r="S897" s="144"/>
      <c r="U897" s="249" t="str">
        <f t="shared" si="69"/>
        <v/>
      </c>
      <c r="V897" t="str">
        <f t="shared" si="70"/>
        <v/>
      </c>
    </row>
    <row r="898" spans="1:22">
      <c r="A898" s="110"/>
      <c r="B898" s="114"/>
      <c r="C898" s="188"/>
      <c r="D898" s="200"/>
      <c r="E898" s="255"/>
      <c r="F898" s="242"/>
      <c r="G898" s="243"/>
      <c r="H898" s="171"/>
      <c r="I898" s="244" t="str">
        <f t="shared" ref="I898:I961" si="71">IF(C898="","",(2/S898)*(POWER((S898/6)*(E898-S898/6)+1,3)-1))</f>
        <v/>
      </c>
      <c r="L898" s="232" t="str">
        <f t="shared" si="68"/>
        <v/>
      </c>
      <c r="N898" s="157"/>
      <c r="O898" s="157"/>
      <c r="P898" s="246" t="str">
        <f t="shared" ref="P898:P961" si="72">IF(C898="","",POWER(C898-Q898,3)/R898)</f>
        <v/>
      </c>
      <c r="Q898" s="144"/>
      <c r="R898" s="144"/>
      <c r="S898" s="144"/>
      <c r="U898" s="249" t="str">
        <f t="shared" si="69"/>
        <v/>
      </c>
      <c r="V898" t="str">
        <f t="shared" si="70"/>
        <v/>
      </c>
    </row>
    <row r="899" spans="1:22">
      <c r="A899" s="110"/>
      <c r="B899" s="114"/>
      <c r="C899" s="188"/>
      <c r="D899" s="200"/>
      <c r="E899" s="255"/>
      <c r="F899" s="242"/>
      <c r="G899" s="243"/>
      <c r="H899" s="171"/>
      <c r="I899" s="244" t="str">
        <f t="shared" si="71"/>
        <v/>
      </c>
      <c r="L899" s="232" t="str">
        <f t="shared" ref="L899:L938" si="73">IF(C899="","",GAMMADIST(C899,AB$19,1/AB$18,TRUE))</f>
        <v/>
      </c>
      <c r="N899" s="157"/>
      <c r="O899" s="157"/>
      <c r="P899" s="246" t="str">
        <f t="shared" si="72"/>
        <v/>
      </c>
      <c r="Q899" s="144"/>
      <c r="R899" s="144"/>
      <c r="S899" s="144"/>
      <c r="U899" s="249" t="str">
        <f t="shared" ref="U899:U962" si="74">IF(C899="","", POWER(AB$6,AB$7) * POWER((C899-AB$8),AB$7-1) * EXP(-AB$6*(C899-AB$8) )/ _xlfn.GAMMA(AB$7))</f>
        <v/>
      </c>
      <c r="V899" t="str">
        <f t="shared" ref="V899:V962" si="75">IF(C899="","",LN(C899))</f>
        <v/>
      </c>
    </row>
    <row r="900" spans="1:22">
      <c r="A900" s="110"/>
      <c r="B900" s="114"/>
      <c r="C900" s="188"/>
      <c r="D900" s="200"/>
      <c r="E900" s="255"/>
      <c r="F900" s="242"/>
      <c r="G900" s="243"/>
      <c r="H900" s="171"/>
      <c r="I900" s="244" t="str">
        <f t="shared" si="71"/>
        <v/>
      </c>
      <c r="L900" s="232" t="str">
        <f t="shared" si="73"/>
        <v/>
      </c>
      <c r="N900" s="157"/>
      <c r="O900" s="157"/>
      <c r="P900" s="246" t="str">
        <f t="shared" si="72"/>
        <v/>
      </c>
      <c r="Q900" s="144"/>
      <c r="R900" s="144"/>
      <c r="S900" s="144"/>
      <c r="U900" s="249" t="str">
        <f t="shared" si="74"/>
        <v/>
      </c>
      <c r="V900" t="str">
        <f t="shared" si="75"/>
        <v/>
      </c>
    </row>
    <row r="901" spans="1:22">
      <c r="A901" s="110"/>
      <c r="B901" s="114"/>
      <c r="C901" s="188"/>
      <c r="D901" s="200"/>
      <c r="E901" s="255"/>
      <c r="F901" s="242"/>
      <c r="G901" s="243"/>
      <c r="H901" s="171"/>
      <c r="I901" s="244" t="str">
        <f t="shared" si="71"/>
        <v/>
      </c>
      <c r="L901" s="232" t="str">
        <f t="shared" si="73"/>
        <v/>
      </c>
      <c r="N901" s="157"/>
      <c r="O901" s="157"/>
      <c r="P901" s="246" t="str">
        <f t="shared" si="72"/>
        <v/>
      </c>
      <c r="Q901" s="144"/>
      <c r="R901" s="144"/>
      <c r="S901" s="144"/>
      <c r="U901" s="249" t="str">
        <f t="shared" si="74"/>
        <v/>
      </c>
      <c r="V901" t="str">
        <f t="shared" si="75"/>
        <v/>
      </c>
    </row>
    <row r="902" spans="1:22">
      <c r="A902" s="110"/>
      <c r="B902" s="114"/>
      <c r="C902" s="188"/>
      <c r="D902" s="200"/>
      <c r="E902" s="255"/>
      <c r="F902" s="242"/>
      <c r="G902" s="243"/>
      <c r="H902" s="171"/>
      <c r="I902" s="244" t="str">
        <f t="shared" si="71"/>
        <v/>
      </c>
      <c r="L902" s="232" t="str">
        <f t="shared" si="73"/>
        <v/>
      </c>
      <c r="N902" s="157"/>
      <c r="O902" s="157"/>
      <c r="P902" s="246" t="str">
        <f t="shared" si="72"/>
        <v/>
      </c>
      <c r="Q902" s="144"/>
      <c r="R902" s="144"/>
      <c r="S902" s="144"/>
      <c r="U902" s="249" t="str">
        <f t="shared" si="74"/>
        <v/>
      </c>
      <c r="V902" t="str">
        <f t="shared" si="75"/>
        <v/>
      </c>
    </row>
    <row r="903" spans="1:22">
      <c r="A903" s="110"/>
      <c r="B903" s="114"/>
      <c r="C903" s="188"/>
      <c r="D903" s="200"/>
      <c r="E903" s="255"/>
      <c r="F903" s="242"/>
      <c r="G903" s="243"/>
      <c r="H903" s="171"/>
      <c r="I903" s="244" t="str">
        <f t="shared" si="71"/>
        <v/>
      </c>
      <c r="L903" s="232" t="str">
        <f t="shared" si="73"/>
        <v/>
      </c>
      <c r="N903" s="157"/>
      <c r="O903" s="157"/>
      <c r="P903" s="246" t="str">
        <f t="shared" si="72"/>
        <v/>
      </c>
      <c r="Q903" s="144"/>
      <c r="R903" s="144"/>
      <c r="S903" s="144"/>
      <c r="U903" s="249" t="str">
        <f t="shared" si="74"/>
        <v/>
      </c>
      <c r="V903" t="str">
        <f t="shared" si="75"/>
        <v/>
      </c>
    </row>
    <row r="904" spans="1:22">
      <c r="A904" s="110"/>
      <c r="B904" s="114"/>
      <c r="C904" s="188"/>
      <c r="D904" s="200"/>
      <c r="E904" s="255"/>
      <c r="F904" s="242"/>
      <c r="G904" s="243"/>
      <c r="H904" s="171"/>
      <c r="I904" s="244" t="str">
        <f t="shared" si="71"/>
        <v/>
      </c>
      <c r="L904" s="232" t="str">
        <f t="shared" si="73"/>
        <v/>
      </c>
      <c r="N904" s="157"/>
      <c r="O904" s="157"/>
      <c r="P904" s="246" t="str">
        <f t="shared" si="72"/>
        <v/>
      </c>
      <c r="Q904" s="144"/>
      <c r="R904" s="144"/>
      <c r="S904" s="144"/>
      <c r="U904" s="249" t="str">
        <f t="shared" si="74"/>
        <v/>
      </c>
      <c r="V904" t="str">
        <f t="shared" si="75"/>
        <v/>
      </c>
    </row>
    <row r="905" spans="1:22">
      <c r="A905" s="110"/>
      <c r="B905" s="114"/>
      <c r="C905" s="188"/>
      <c r="D905" s="200"/>
      <c r="E905" s="255"/>
      <c r="F905" s="242"/>
      <c r="G905" s="243"/>
      <c r="H905" s="171"/>
      <c r="I905" s="244" t="str">
        <f t="shared" si="71"/>
        <v/>
      </c>
      <c r="L905" s="232" t="str">
        <f t="shared" si="73"/>
        <v/>
      </c>
      <c r="N905" s="157"/>
      <c r="O905" s="157"/>
      <c r="P905" s="246" t="str">
        <f t="shared" si="72"/>
        <v/>
      </c>
      <c r="Q905" s="144"/>
      <c r="R905" s="144"/>
      <c r="S905" s="144"/>
      <c r="U905" s="249" t="str">
        <f t="shared" si="74"/>
        <v/>
      </c>
      <c r="V905" t="str">
        <f t="shared" si="75"/>
        <v/>
      </c>
    </row>
    <row r="906" spans="1:22">
      <c r="A906" s="110"/>
      <c r="B906" s="114"/>
      <c r="C906" s="188"/>
      <c r="D906" s="200"/>
      <c r="E906" s="255"/>
      <c r="F906" s="242"/>
      <c r="G906" s="243"/>
      <c r="H906" s="171"/>
      <c r="I906" s="244" t="str">
        <f t="shared" si="71"/>
        <v/>
      </c>
      <c r="L906" s="232" t="str">
        <f t="shared" si="73"/>
        <v/>
      </c>
      <c r="N906" s="157"/>
      <c r="O906" s="157"/>
      <c r="P906" s="246" t="str">
        <f t="shared" si="72"/>
        <v/>
      </c>
      <c r="Q906" s="144"/>
      <c r="R906" s="144"/>
      <c r="S906" s="144"/>
      <c r="U906" s="249" t="str">
        <f t="shared" si="74"/>
        <v/>
      </c>
      <c r="V906" t="str">
        <f t="shared" si="75"/>
        <v/>
      </c>
    </row>
    <row r="907" spans="1:22">
      <c r="A907" s="110"/>
      <c r="B907" s="114"/>
      <c r="C907" s="188"/>
      <c r="D907" s="200"/>
      <c r="E907" s="255"/>
      <c r="F907" s="242"/>
      <c r="G907" s="243"/>
      <c r="H907" s="171"/>
      <c r="I907" s="244" t="str">
        <f t="shared" si="71"/>
        <v/>
      </c>
      <c r="L907" s="232" t="str">
        <f t="shared" si="73"/>
        <v/>
      </c>
      <c r="N907" s="157"/>
      <c r="O907" s="157"/>
      <c r="P907" s="246" t="str">
        <f t="shared" si="72"/>
        <v/>
      </c>
      <c r="Q907" s="144"/>
      <c r="R907" s="144"/>
      <c r="S907" s="144"/>
      <c r="U907" s="249" t="str">
        <f t="shared" si="74"/>
        <v/>
      </c>
      <c r="V907" t="str">
        <f t="shared" si="75"/>
        <v/>
      </c>
    </row>
    <row r="908" spans="1:22">
      <c r="A908" s="110"/>
      <c r="B908" s="114"/>
      <c r="C908" s="188"/>
      <c r="D908" s="200"/>
      <c r="E908" s="255"/>
      <c r="F908" s="242"/>
      <c r="G908" s="243"/>
      <c r="H908" s="171"/>
      <c r="I908" s="244" t="str">
        <f t="shared" si="71"/>
        <v/>
      </c>
      <c r="L908" s="232" t="str">
        <f t="shared" si="73"/>
        <v/>
      </c>
      <c r="N908" s="157"/>
      <c r="O908" s="157"/>
      <c r="P908" s="246" t="str">
        <f t="shared" si="72"/>
        <v/>
      </c>
      <c r="Q908" s="144"/>
      <c r="R908" s="144"/>
      <c r="S908" s="144"/>
      <c r="U908" s="249" t="str">
        <f t="shared" si="74"/>
        <v/>
      </c>
      <c r="V908" t="str">
        <f t="shared" si="75"/>
        <v/>
      </c>
    </row>
    <row r="909" spans="1:22">
      <c r="A909" s="110"/>
      <c r="B909" s="114"/>
      <c r="C909" s="188"/>
      <c r="D909" s="200"/>
      <c r="E909" s="255"/>
      <c r="F909" s="242"/>
      <c r="G909" s="243"/>
      <c r="H909" s="171"/>
      <c r="I909" s="244" t="str">
        <f t="shared" si="71"/>
        <v/>
      </c>
      <c r="L909" s="232" t="str">
        <f t="shared" si="73"/>
        <v/>
      </c>
      <c r="N909" s="157"/>
      <c r="O909" s="157"/>
      <c r="P909" s="246" t="str">
        <f t="shared" si="72"/>
        <v/>
      </c>
      <c r="Q909" s="144"/>
      <c r="R909" s="144"/>
      <c r="S909" s="144"/>
      <c r="U909" s="249" t="str">
        <f t="shared" si="74"/>
        <v/>
      </c>
      <c r="V909" t="str">
        <f t="shared" si="75"/>
        <v/>
      </c>
    </row>
    <row r="910" spans="1:22">
      <c r="A910" s="110"/>
      <c r="B910" s="114"/>
      <c r="C910" s="188"/>
      <c r="D910" s="200"/>
      <c r="E910" s="255"/>
      <c r="F910" s="242"/>
      <c r="G910" s="243"/>
      <c r="H910" s="171"/>
      <c r="I910" s="244" t="str">
        <f t="shared" si="71"/>
        <v/>
      </c>
      <c r="L910" s="232" t="str">
        <f t="shared" si="73"/>
        <v/>
      </c>
      <c r="N910" s="157"/>
      <c r="O910" s="157"/>
      <c r="P910" s="246" t="str">
        <f t="shared" si="72"/>
        <v/>
      </c>
      <c r="Q910" s="144"/>
      <c r="R910" s="144"/>
      <c r="S910" s="144"/>
      <c r="U910" s="249" t="str">
        <f t="shared" si="74"/>
        <v/>
      </c>
      <c r="V910" t="str">
        <f t="shared" si="75"/>
        <v/>
      </c>
    </row>
    <row r="911" spans="1:22">
      <c r="A911" s="110"/>
      <c r="B911" s="114"/>
      <c r="C911" s="188"/>
      <c r="D911" s="200"/>
      <c r="E911" s="255"/>
      <c r="F911" s="242"/>
      <c r="G911" s="243"/>
      <c r="H911" s="171"/>
      <c r="I911" s="244" t="str">
        <f t="shared" si="71"/>
        <v/>
      </c>
      <c r="L911" s="232" t="str">
        <f t="shared" si="73"/>
        <v/>
      </c>
      <c r="N911" s="157"/>
      <c r="O911" s="157"/>
      <c r="P911" s="246" t="str">
        <f t="shared" si="72"/>
        <v/>
      </c>
      <c r="Q911" s="144"/>
      <c r="R911" s="144"/>
      <c r="S911" s="144"/>
      <c r="U911" s="249" t="str">
        <f t="shared" si="74"/>
        <v/>
      </c>
      <c r="V911" t="str">
        <f t="shared" si="75"/>
        <v/>
      </c>
    </row>
    <row r="912" spans="1:22">
      <c r="A912" s="110"/>
      <c r="B912" s="114"/>
      <c r="C912" s="188"/>
      <c r="D912" s="200"/>
      <c r="E912" s="255"/>
      <c r="F912" s="242"/>
      <c r="G912" s="243"/>
      <c r="H912" s="171"/>
      <c r="I912" s="244" t="str">
        <f t="shared" si="71"/>
        <v/>
      </c>
      <c r="L912" s="232" t="str">
        <f t="shared" si="73"/>
        <v/>
      </c>
      <c r="N912" s="157"/>
      <c r="O912" s="157"/>
      <c r="P912" s="246" t="str">
        <f t="shared" si="72"/>
        <v/>
      </c>
      <c r="Q912" s="144"/>
      <c r="R912" s="144"/>
      <c r="S912" s="144"/>
      <c r="U912" s="249" t="str">
        <f t="shared" si="74"/>
        <v/>
      </c>
      <c r="V912" t="str">
        <f t="shared" si="75"/>
        <v/>
      </c>
    </row>
    <row r="913" spans="1:22">
      <c r="A913" s="110"/>
      <c r="B913" s="114"/>
      <c r="C913" s="188"/>
      <c r="D913" s="200"/>
      <c r="E913" s="255"/>
      <c r="F913" s="242"/>
      <c r="G913" s="243"/>
      <c r="H913" s="171"/>
      <c r="I913" s="244" t="str">
        <f t="shared" si="71"/>
        <v/>
      </c>
      <c r="L913" s="232" t="str">
        <f t="shared" si="73"/>
        <v/>
      </c>
      <c r="N913" s="157"/>
      <c r="O913" s="157"/>
      <c r="P913" s="246" t="str">
        <f t="shared" si="72"/>
        <v/>
      </c>
      <c r="Q913" s="144"/>
      <c r="R913" s="144"/>
      <c r="S913" s="144"/>
      <c r="U913" s="249" t="str">
        <f t="shared" si="74"/>
        <v/>
      </c>
      <c r="V913" t="str">
        <f t="shared" si="75"/>
        <v/>
      </c>
    </row>
    <row r="914" spans="1:22">
      <c r="A914" s="110"/>
      <c r="B914" s="114"/>
      <c r="C914" s="188"/>
      <c r="D914" s="200"/>
      <c r="E914" s="255"/>
      <c r="F914" s="242"/>
      <c r="G914" s="243"/>
      <c r="H914" s="171"/>
      <c r="I914" s="244" t="str">
        <f t="shared" si="71"/>
        <v/>
      </c>
      <c r="L914" s="232" t="str">
        <f t="shared" si="73"/>
        <v/>
      </c>
      <c r="N914" s="157"/>
      <c r="O914" s="157"/>
      <c r="P914" s="246" t="str">
        <f t="shared" si="72"/>
        <v/>
      </c>
      <c r="Q914" s="144"/>
      <c r="R914" s="144"/>
      <c r="S914" s="144"/>
      <c r="U914" s="249" t="str">
        <f t="shared" si="74"/>
        <v/>
      </c>
      <c r="V914" t="str">
        <f t="shared" si="75"/>
        <v/>
      </c>
    </row>
    <row r="915" spans="1:22">
      <c r="A915" s="110"/>
      <c r="B915" s="114"/>
      <c r="C915" s="188"/>
      <c r="D915" s="200"/>
      <c r="E915" s="255"/>
      <c r="F915" s="242"/>
      <c r="G915" s="243"/>
      <c r="H915" s="171"/>
      <c r="I915" s="244" t="str">
        <f t="shared" si="71"/>
        <v/>
      </c>
      <c r="L915" s="232" t="str">
        <f t="shared" si="73"/>
        <v/>
      </c>
      <c r="N915" s="157"/>
      <c r="O915" s="157"/>
      <c r="P915" s="246" t="str">
        <f t="shared" si="72"/>
        <v/>
      </c>
      <c r="Q915" s="144"/>
      <c r="R915" s="144"/>
      <c r="S915" s="144"/>
      <c r="U915" s="249" t="str">
        <f t="shared" si="74"/>
        <v/>
      </c>
      <c r="V915" t="str">
        <f t="shared" si="75"/>
        <v/>
      </c>
    </row>
    <row r="916" spans="1:22">
      <c r="A916" s="110"/>
      <c r="B916" s="114"/>
      <c r="C916" s="188"/>
      <c r="D916" s="200"/>
      <c r="E916" s="255"/>
      <c r="F916" s="242"/>
      <c r="G916" s="243"/>
      <c r="H916" s="171"/>
      <c r="I916" s="244" t="str">
        <f t="shared" si="71"/>
        <v/>
      </c>
      <c r="L916" s="232" t="str">
        <f t="shared" si="73"/>
        <v/>
      </c>
      <c r="N916" s="157"/>
      <c r="O916" s="157"/>
      <c r="P916" s="246" t="str">
        <f t="shared" si="72"/>
        <v/>
      </c>
      <c r="Q916" s="144"/>
      <c r="R916" s="144"/>
      <c r="S916" s="144"/>
      <c r="U916" s="249" t="str">
        <f t="shared" si="74"/>
        <v/>
      </c>
      <c r="V916" t="str">
        <f t="shared" si="75"/>
        <v/>
      </c>
    </row>
    <row r="917" spans="1:22">
      <c r="A917" s="110"/>
      <c r="B917" s="114"/>
      <c r="C917" s="188"/>
      <c r="D917" s="200"/>
      <c r="E917" s="255"/>
      <c r="F917" s="242"/>
      <c r="G917" s="243"/>
      <c r="H917" s="171"/>
      <c r="I917" s="244" t="str">
        <f t="shared" si="71"/>
        <v/>
      </c>
      <c r="L917" s="232" t="str">
        <f t="shared" si="73"/>
        <v/>
      </c>
      <c r="N917" s="157"/>
      <c r="O917" s="157"/>
      <c r="P917" s="246" t="str">
        <f t="shared" si="72"/>
        <v/>
      </c>
      <c r="Q917" s="144"/>
      <c r="R917" s="144"/>
      <c r="S917" s="144"/>
      <c r="U917" s="249" t="str">
        <f t="shared" si="74"/>
        <v/>
      </c>
      <c r="V917" t="str">
        <f t="shared" si="75"/>
        <v/>
      </c>
    </row>
    <row r="918" spans="1:22">
      <c r="A918" s="110"/>
      <c r="B918" s="114"/>
      <c r="C918" s="188"/>
      <c r="D918" s="200"/>
      <c r="E918" s="255"/>
      <c r="F918" s="242"/>
      <c r="G918" s="243"/>
      <c r="H918" s="171"/>
      <c r="I918" s="244" t="str">
        <f t="shared" si="71"/>
        <v/>
      </c>
      <c r="L918" s="232" t="str">
        <f t="shared" si="73"/>
        <v/>
      </c>
      <c r="N918" s="157"/>
      <c r="O918" s="157"/>
      <c r="P918" s="246" t="str">
        <f t="shared" si="72"/>
        <v/>
      </c>
      <c r="Q918" s="144"/>
      <c r="R918" s="144"/>
      <c r="S918" s="144"/>
      <c r="U918" s="249" t="str">
        <f t="shared" si="74"/>
        <v/>
      </c>
      <c r="V918" t="str">
        <f t="shared" si="75"/>
        <v/>
      </c>
    </row>
    <row r="919" spans="1:22">
      <c r="A919" s="110"/>
      <c r="B919" s="114"/>
      <c r="C919" s="188"/>
      <c r="D919" s="200"/>
      <c r="E919" s="255"/>
      <c r="F919" s="242"/>
      <c r="G919" s="243"/>
      <c r="H919" s="171"/>
      <c r="I919" s="244" t="str">
        <f t="shared" si="71"/>
        <v/>
      </c>
      <c r="L919" s="232" t="str">
        <f t="shared" si="73"/>
        <v/>
      </c>
      <c r="N919" s="157"/>
      <c r="O919" s="157"/>
      <c r="P919" s="246" t="str">
        <f t="shared" si="72"/>
        <v/>
      </c>
      <c r="Q919" s="144"/>
      <c r="R919" s="144"/>
      <c r="S919" s="144"/>
      <c r="U919" s="249" t="str">
        <f t="shared" si="74"/>
        <v/>
      </c>
      <c r="V919" t="str">
        <f t="shared" si="75"/>
        <v/>
      </c>
    </row>
    <row r="920" spans="1:22">
      <c r="A920" s="110"/>
      <c r="B920" s="114"/>
      <c r="C920" s="188"/>
      <c r="D920" s="200"/>
      <c r="E920" s="255"/>
      <c r="F920" s="242"/>
      <c r="G920" s="243"/>
      <c r="H920" s="171"/>
      <c r="I920" s="244" t="str">
        <f t="shared" si="71"/>
        <v/>
      </c>
      <c r="L920" s="232" t="str">
        <f t="shared" si="73"/>
        <v/>
      </c>
      <c r="N920" s="157"/>
      <c r="O920" s="157"/>
      <c r="P920" s="246" t="str">
        <f t="shared" si="72"/>
        <v/>
      </c>
      <c r="Q920" s="144"/>
      <c r="R920" s="144"/>
      <c r="S920" s="144"/>
      <c r="U920" s="249" t="str">
        <f t="shared" si="74"/>
        <v/>
      </c>
      <c r="V920" t="str">
        <f t="shared" si="75"/>
        <v/>
      </c>
    </row>
    <row r="921" spans="1:22">
      <c r="A921" s="110"/>
      <c r="B921" s="114"/>
      <c r="C921" s="188"/>
      <c r="D921" s="200"/>
      <c r="E921" s="255"/>
      <c r="F921" s="242"/>
      <c r="G921" s="243"/>
      <c r="H921" s="171"/>
      <c r="I921" s="244" t="str">
        <f t="shared" si="71"/>
        <v/>
      </c>
      <c r="L921" s="232" t="str">
        <f t="shared" si="73"/>
        <v/>
      </c>
      <c r="N921" s="157"/>
      <c r="O921" s="157"/>
      <c r="P921" s="246" t="str">
        <f t="shared" si="72"/>
        <v/>
      </c>
      <c r="Q921" s="144"/>
      <c r="R921" s="144"/>
      <c r="S921" s="144"/>
      <c r="U921" s="249" t="str">
        <f t="shared" si="74"/>
        <v/>
      </c>
      <c r="V921" t="str">
        <f t="shared" si="75"/>
        <v/>
      </c>
    </row>
    <row r="922" spans="1:22">
      <c r="A922" s="110"/>
      <c r="B922" s="114"/>
      <c r="C922" s="188"/>
      <c r="D922" s="200"/>
      <c r="E922" s="255"/>
      <c r="F922" s="242"/>
      <c r="G922" s="243"/>
      <c r="H922" s="171"/>
      <c r="I922" s="244" t="str">
        <f t="shared" si="71"/>
        <v/>
      </c>
      <c r="L922" s="232" t="str">
        <f t="shared" si="73"/>
        <v/>
      </c>
      <c r="N922" s="157"/>
      <c r="O922" s="157"/>
      <c r="P922" s="246" t="str">
        <f t="shared" si="72"/>
        <v/>
      </c>
      <c r="Q922" s="144"/>
      <c r="R922" s="144"/>
      <c r="S922" s="144"/>
      <c r="U922" s="249" t="str">
        <f t="shared" si="74"/>
        <v/>
      </c>
      <c r="V922" t="str">
        <f t="shared" si="75"/>
        <v/>
      </c>
    </row>
    <row r="923" spans="1:22">
      <c r="A923" s="110"/>
      <c r="B923" s="114"/>
      <c r="C923" s="188"/>
      <c r="D923" s="200"/>
      <c r="E923" s="255"/>
      <c r="F923" s="242"/>
      <c r="G923" s="243"/>
      <c r="H923" s="171"/>
      <c r="I923" s="244" t="str">
        <f t="shared" si="71"/>
        <v/>
      </c>
      <c r="L923" s="232" t="str">
        <f t="shared" si="73"/>
        <v/>
      </c>
      <c r="N923" s="157"/>
      <c r="O923" s="157"/>
      <c r="P923" s="246" t="str">
        <f t="shared" si="72"/>
        <v/>
      </c>
      <c r="Q923" s="144"/>
      <c r="R923" s="144"/>
      <c r="S923" s="144"/>
      <c r="U923" s="249" t="str">
        <f t="shared" si="74"/>
        <v/>
      </c>
      <c r="V923" t="str">
        <f t="shared" si="75"/>
        <v/>
      </c>
    </row>
    <row r="924" spans="1:22">
      <c r="A924" s="110"/>
      <c r="B924" s="114"/>
      <c r="C924" s="188"/>
      <c r="D924" s="200"/>
      <c r="E924" s="255"/>
      <c r="F924" s="242"/>
      <c r="G924" s="243"/>
      <c r="H924" s="171"/>
      <c r="I924" s="244" t="str">
        <f t="shared" si="71"/>
        <v/>
      </c>
      <c r="L924" s="232" t="str">
        <f t="shared" si="73"/>
        <v/>
      </c>
      <c r="N924" s="157"/>
      <c r="O924" s="157"/>
      <c r="P924" s="246" t="str">
        <f t="shared" si="72"/>
        <v/>
      </c>
      <c r="Q924" s="144"/>
      <c r="R924" s="144"/>
      <c r="S924" s="144"/>
      <c r="U924" s="249" t="str">
        <f t="shared" si="74"/>
        <v/>
      </c>
      <c r="V924" t="str">
        <f t="shared" si="75"/>
        <v/>
      </c>
    </row>
    <row r="925" spans="1:22">
      <c r="A925" s="110"/>
      <c r="B925" s="114"/>
      <c r="C925" s="188"/>
      <c r="D925" s="200"/>
      <c r="E925" s="255"/>
      <c r="F925" s="242"/>
      <c r="G925" s="243"/>
      <c r="H925" s="171"/>
      <c r="I925" s="244" t="str">
        <f t="shared" si="71"/>
        <v/>
      </c>
      <c r="L925" s="232" t="str">
        <f t="shared" si="73"/>
        <v/>
      </c>
      <c r="N925" s="157"/>
      <c r="O925" s="157"/>
      <c r="P925" s="246" t="str">
        <f t="shared" si="72"/>
        <v/>
      </c>
      <c r="Q925" s="144"/>
      <c r="R925" s="144"/>
      <c r="S925" s="144"/>
      <c r="U925" s="249" t="str">
        <f t="shared" si="74"/>
        <v/>
      </c>
      <c r="V925" t="str">
        <f t="shared" si="75"/>
        <v/>
      </c>
    </row>
    <row r="926" spans="1:22">
      <c r="A926" s="110"/>
      <c r="B926" s="114"/>
      <c r="C926" s="188"/>
      <c r="D926" s="200"/>
      <c r="E926" s="255"/>
      <c r="F926" s="242"/>
      <c r="G926" s="243"/>
      <c r="H926" s="171"/>
      <c r="I926" s="244" t="str">
        <f t="shared" si="71"/>
        <v/>
      </c>
      <c r="L926" s="232" t="str">
        <f t="shared" si="73"/>
        <v/>
      </c>
      <c r="N926" s="157"/>
      <c r="O926" s="157"/>
      <c r="P926" s="246" t="str">
        <f t="shared" si="72"/>
        <v/>
      </c>
      <c r="Q926" s="144"/>
      <c r="R926" s="144"/>
      <c r="S926" s="144"/>
      <c r="U926" s="249" t="str">
        <f t="shared" si="74"/>
        <v/>
      </c>
      <c r="V926" t="str">
        <f t="shared" si="75"/>
        <v/>
      </c>
    </row>
    <row r="927" spans="1:22">
      <c r="A927" s="110"/>
      <c r="B927" s="114"/>
      <c r="C927" s="188"/>
      <c r="D927" s="200"/>
      <c r="E927" s="255"/>
      <c r="F927" s="242"/>
      <c r="G927" s="243"/>
      <c r="H927" s="171"/>
      <c r="I927" s="244" t="str">
        <f t="shared" si="71"/>
        <v/>
      </c>
      <c r="L927" s="232" t="str">
        <f t="shared" si="73"/>
        <v/>
      </c>
      <c r="N927" s="157"/>
      <c r="O927" s="157"/>
      <c r="P927" s="246" t="str">
        <f t="shared" si="72"/>
        <v/>
      </c>
      <c r="Q927" s="144"/>
      <c r="R927" s="144"/>
      <c r="S927" s="144"/>
      <c r="U927" s="249" t="str">
        <f t="shared" si="74"/>
        <v/>
      </c>
      <c r="V927" t="str">
        <f t="shared" si="75"/>
        <v/>
      </c>
    </row>
    <row r="928" spans="1:22">
      <c r="A928" s="110"/>
      <c r="B928" s="114"/>
      <c r="C928" s="188"/>
      <c r="D928" s="200"/>
      <c r="E928" s="255"/>
      <c r="F928" s="242"/>
      <c r="G928" s="243"/>
      <c r="H928" s="171"/>
      <c r="I928" s="244" t="str">
        <f t="shared" si="71"/>
        <v/>
      </c>
      <c r="L928" s="232" t="str">
        <f t="shared" si="73"/>
        <v/>
      </c>
      <c r="N928" s="157"/>
      <c r="O928" s="157"/>
      <c r="P928" s="246" t="str">
        <f t="shared" si="72"/>
        <v/>
      </c>
      <c r="Q928" s="144"/>
      <c r="R928" s="144"/>
      <c r="S928" s="144"/>
      <c r="U928" s="249" t="str">
        <f t="shared" si="74"/>
        <v/>
      </c>
      <c r="V928" t="str">
        <f t="shared" si="75"/>
        <v/>
      </c>
    </row>
    <row r="929" spans="1:22">
      <c r="A929" s="110"/>
      <c r="B929" s="114"/>
      <c r="C929" s="188"/>
      <c r="D929" s="200"/>
      <c r="E929" s="255"/>
      <c r="F929" s="242"/>
      <c r="G929" s="243"/>
      <c r="H929" s="171"/>
      <c r="I929" s="244" t="str">
        <f t="shared" si="71"/>
        <v/>
      </c>
      <c r="L929" s="232" t="str">
        <f t="shared" si="73"/>
        <v/>
      </c>
      <c r="N929" s="157"/>
      <c r="O929" s="157"/>
      <c r="P929" s="246" t="str">
        <f t="shared" si="72"/>
        <v/>
      </c>
      <c r="Q929" s="144"/>
      <c r="R929" s="144"/>
      <c r="S929" s="144"/>
      <c r="U929" s="249" t="str">
        <f t="shared" si="74"/>
        <v/>
      </c>
      <c r="V929" t="str">
        <f t="shared" si="75"/>
        <v/>
      </c>
    </row>
    <row r="930" spans="1:22">
      <c r="A930" s="110"/>
      <c r="B930" s="114"/>
      <c r="C930" s="188"/>
      <c r="D930" s="200"/>
      <c r="E930" s="255"/>
      <c r="F930" s="242"/>
      <c r="G930" s="243"/>
      <c r="H930" s="171"/>
      <c r="I930" s="244" t="str">
        <f t="shared" si="71"/>
        <v/>
      </c>
      <c r="L930" s="232" t="str">
        <f t="shared" si="73"/>
        <v/>
      </c>
      <c r="N930" s="157"/>
      <c r="O930" s="157"/>
      <c r="P930" s="246" t="str">
        <f t="shared" si="72"/>
        <v/>
      </c>
      <c r="Q930" s="144"/>
      <c r="R930" s="144"/>
      <c r="S930" s="144"/>
      <c r="U930" s="249" t="str">
        <f t="shared" si="74"/>
        <v/>
      </c>
      <c r="V930" t="str">
        <f t="shared" si="75"/>
        <v/>
      </c>
    </row>
    <row r="931" spans="1:22">
      <c r="A931" s="110"/>
      <c r="B931" s="114"/>
      <c r="C931" s="188"/>
      <c r="D931" s="200"/>
      <c r="E931" s="255"/>
      <c r="F931" s="242"/>
      <c r="G931" s="243"/>
      <c r="H931" s="171"/>
      <c r="I931" s="244" t="str">
        <f t="shared" si="71"/>
        <v/>
      </c>
      <c r="L931" s="232" t="str">
        <f t="shared" si="73"/>
        <v/>
      </c>
      <c r="N931" s="157"/>
      <c r="O931" s="157"/>
      <c r="P931" s="246" t="str">
        <f t="shared" si="72"/>
        <v/>
      </c>
      <c r="Q931" s="144"/>
      <c r="R931" s="144"/>
      <c r="S931" s="144"/>
      <c r="U931" s="249" t="str">
        <f t="shared" si="74"/>
        <v/>
      </c>
      <c r="V931" t="str">
        <f t="shared" si="75"/>
        <v/>
      </c>
    </row>
    <row r="932" spans="1:22">
      <c r="A932" s="110"/>
      <c r="B932" s="114"/>
      <c r="C932" s="188"/>
      <c r="D932" s="200"/>
      <c r="E932" s="255"/>
      <c r="F932" s="242"/>
      <c r="G932" s="243"/>
      <c r="H932" s="171"/>
      <c r="I932" s="244" t="str">
        <f t="shared" si="71"/>
        <v/>
      </c>
      <c r="L932" s="232" t="str">
        <f t="shared" si="73"/>
        <v/>
      </c>
      <c r="N932" s="157"/>
      <c r="O932" s="157"/>
      <c r="P932" s="246" t="str">
        <f t="shared" si="72"/>
        <v/>
      </c>
      <c r="Q932" s="144"/>
      <c r="R932" s="144"/>
      <c r="S932" s="144"/>
      <c r="U932" s="249" t="str">
        <f t="shared" si="74"/>
        <v/>
      </c>
      <c r="V932" t="str">
        <f t="shared" si="75"/>
        <v/>
      </c>
    </row>
    <row r="933" spans="1:22">
      <c r="A933" s="110"/>
      <c r="B933" s="114"/>
      <c r="C933" s="188"/>
      <c r="D933" s="200"/>
      <c r="E933" s="255"/>
      <c r="F933" s="242"/>
      <c r="G933" s="243"/>
      <c r="H933" s="171"/>
      <c r="I933" s="244" t="str">
        <f t="shared" si="71"/>
        <v/>
      </c>
      <c r="L933" s="232" t="str">
        <f t="shared" si="73"/>
        <v/>
      </c>
      <c r="N933" s="157"/>
      <c r="O933" s="157"/>
      <c r="P933" s="246" t="str">
        <f t="shared" si="72"/>
        <v/>
      </c>
      <c r="Q933" s="144"/>
      <c r="R933" s="144"/>
      <c r="S933" s="144"/>
      <c r="U933" s="249" t="str">
        <f t="shared" si="74"/>
        <v/>
      </c>
      <c r="V933" t="str">
        <f t="shared" si="75"/>
        <v/>
      </c>
    </row>
    <row r="934" spans="1:22">
      <c r="A934" s="110"/>
      <c r="B934" s="114"/>
      <c r="C934" s="188"/>
      <c r="D934" s="200"/>
      <c r="E934" s="255"/>
      <c r="F934" s="242"/>
      <c r="G934" s="243"/>
      <c r="H934" s="171"/>
      <c r="I934" s="244" t="str">
        <f t="shared" si="71"/>
        <v/>
      </c>
      <c r="L934" s="232" t="str">
        <f t="shared" si="73"/>
        <v/>
      </c>
      <c r="N934" s="157"/>
      <c r="O934" s="157"/>
      <c r="P934" s="246" t="str">
        <f t="shared" si="72"/>
        <v/>
      </c>
      <c r="Q934" s="144"/>
      <c r="R934" s="144"/>
      <c r="S934" s="144"/>
      <c r="U934" s="249" t="str">
        <f t="shared" si="74"/>
        <v/>
      </c>
      <c r="V934" t="str">
        <f t="shared" si="75"/>
        <v/>
      </c>
    </row>
    <row r="935" spans="1:22">
      <c r="A935" s="110"/>
      <c r="B935" s="114"/>
      <c r="C935" s="188"/>
      <c r="D935" s="200"/>
      <c r="E935" s="255"/>
      <c r="F935" s="242"/>
      <c r="G935" s="243"/>
      <c r="H935" s="171"/>
      <c r="I935" s="244" t="str">
        <f t="shared" si="71"/>
        <v/>
      </c>
      <c r="L935" s="232" t="str">
        <f t="shared" si="73"/>
        <v/>
      </c>
      <c r="N935" s="157"/>
      <c r="O935" s="157"/>
      <c r="P935" s="246" t="str">
        <f t="shared" si="72"/>
        <v/>
      </c>
      <c r="Q935" s="144"/>
      <c r="R935" s="144"/>
      <c r="S935" s="144"/>
      <c r="U935" s="249" t="str">
        <f t="shared" si="74"/>
        <v/>
      </c>
      <c r="V935" t="str">
        <f t="shared" si="75"/>
        <v/>
      </c>
    </row>
    <row r="936" spans="1:22">
      <c r="A936" s="110"/>
      <c r="B936" s="114"/>
      <c r="C936" s="188"/>
      <c r="D936" s="200"/>
      <c r="E936" s="255"/>
      <c r="F936" s="242"/>
      <c r="G936" s="243"/>
      <c r="H936" s="171"/>
      <c r="I936" s="244" t="str">
        <f t="shared" si="71"/>
        <v/>
      </c>
      <c r="L936" s="232" t="str">
        <f t="shared" si="73"/>
        <v/>
      </c>
      <c r="N936" s="157"/>
      <c r="O936" s="157"/>
      <c r="P936" s="246" t="str">
        <f t="shared" si="72"/>
        <v/>
      </c>
      <c r="Q936" s="144"/>
      <c r="R936" s="144"/>
      <c r="S936" s="144"/>
      <c r="U936" s="249" t="str">
        <f t="shared" si="74"/>
        <v/>
      </c>
      <c r="V936" t="str">
        <f t="shared" si="75"/>
        <v/>
      </c>
    </row>
    <row r="937" spans="1:22">
      <c r="A937" s="110"/>
      <c r="B937" s="114"/>
      <c r="C937" s="188"/>
      <c r="D937" s="200"/>
      <c r="E937" s="255"/>
      <c r="F937" s="242"/>
      <c r="G937" s="243"/>
      <c r="H937" s="171"/>
      <c r="I937" s="244" t="str">
        <f t="shared" si="71"/>
        <v/>
      </c>
      <c r="L937" s="232" t="str">
        <f t="shared" si="73"/>
        <v/>
      </c>
      <c r="N937" s="157"/>
      <c r="O937" s="157"/>
      <c r="P937" s="246" t="str">
        <f t="shared" si="72"/>
        <v/>
      </c>
      <c r="Q937" s="144"/>
      <c r="R937" s="144"/>
      <c r="S937" s="144"/>
      <c r="U937" s="249" t="str">
        <f t="shared" si="74"/>
        <v/>
      </c>
      <c r="V937" t="str">
        <f t="shared" si="75"/>
        <v/>
      </c>
    </row>
    <row r="938" spans="1:22">
      <c r="A938" s="110"/>
      <c r="B938" s="114"/>
      <c r="C938" s="188"/>
      <c r="D938" s="200"/>
      <c r="E938" s="255"/>
      <c r="F938" s="242"/>
      <c r="G938" s="243"/>
      <c r="H938" s="171"/>
      <c r="I938" s="244" t="str">
        <f t="shared" si="71"/>
        <v/>
      </c>
      <c r="L938" s="232" t="str">
        <f t="shared" si="73"/>
        <v/>
      </c>
      <c r="N938" s="157"/>
      <c r="O938" s="157"/>
      <c r="P938" s="246" t="str">
        <f t="shared" si="72"/>
        <v/>
      </c>
      <c r="Q938" s="144"/>
      <c r="R938" s="144"/>
      <c r="S938" s="144"/>
      <c r="U938" s="249" t="str">
        <f t="shared" si="74"/>
        <v/>
      </c>
      <c r="V938" t="str">
        <f t="shared" si="75"/>
        <v/>
      </c>
    </row>
    <row r="939" spans="1:22">
      <c r="A939" s="110"/>
      <c r="B939" s="114"/>
      <c r="C939" s="188"/>
      <c r="D939" s="200"/>
      <c r="E939" s="255"/>
      <c r="F939" s="242"/>
      <c r="G939" s="243"/>
      <c r="H939" s="171"/>
      <c r="I939" s="244" t="str">
        <f t="shared" si="71"/>
        <v/>
      </c>
      <c r="L939" s="232" t="str">
        <f t="shared" ref="L939:L1002" si="76">IF(C939="","",GAMMADIST(C939,Z$8,1/Z$7,TRUE))</f>
        <v/>
      </c>
      <c r="N939" s="157"/>
      <c r="O939" s="157"/>
      <c r="P939" s="246" t="str">
        <f t="shared" si="72"/>
        <v/>
      </c>
      <c r="Q939" s="144"/>
      <c r="R939" s="144"/>
      <c r="S939" s="144"/>
      <c r="U939" s="249" t="str">
        <f t="shared" si="74"/>
        <v/>
      </c>
      <c r="V939" t="str">
        <f t="shared" si="75"/>
        <v/>
      </c>
    </row>
    <row r="940" spans="1:22">
      <c r="A940" s="110"/>
      <c r="B940" s="114"/>
      <c r="C940" s="188"/>
      <c r="D940" s="200"/>
      <c r="E940" s="255"/>
      <c r="F940" s="242"/>
      <c r="G940" s="243"/>
      <c r="H940" s="171"/>
      <c r="I940" s="244" t="str">
        <f t="shared" si="71"/>
        <v/>
      </c>
      <c r="L940" s="232" t="str">
        <f t="shared" si="76"/>
        <v/>
      </c>
      <c r="N940" s="157"/>
      <c r="O940" s="157"/>
      <c r="P940" s="246" t="str">
        <f t="shared" si="72"/>
        <v/>
      </c>
      <c r="Q940" s="144"/>
      <c r="R940" s="144"/>
      <c r="S940" s="144"/>
      <c r="U940" s="249" t="str">
        <f t="shared" si="74"/>
        <v/>
      </c>
      <c r="V940" t="str">
        <f t="shared" si="75"/>
        <v/>
      </c>
    </row>
    <row r="941" spans="1:22">
      <c r="A941" s="110"/>
      <c r="B941" s="114"/>
      <c r="C941" s="188"/>
      <c r="D941" s="200"/>
      <c r="E941" s="255"/>
      <c r="F941" s="242"/>
      <c r="G941" s="243"/>
      <c r="H941" s="171"/>
      <c r="I941" s="244" t="str">
        <f t="shared" si="71"/>
        <v/>
      </c>
      <c r="L941" s="232" t="str">
        <f t="shared" si="76"/>
        <v/>
      </c>
      <c r="N941" s="157"/>
      <c r="O941" s="157"/>
      <c r="P941" s="246" t="str">
        <f t="shared" si="72"/>
        <v/>
      </c>
      <c r="Q941" s="144"/>
      <c r="R941" s="144"/>
      <c r="S941" s="144"/>
      <c r="U941" s="249" t="str">
        <f t="shared" si="74"/>
        <v/>
      </c>
      <c r="V941" t="str">
        <f t="shared" si="75"/>
        <v/>
      </c>
    </row>
    <row r="942" spans="1:22">
      <c r="A942" s="110"/>
      <c r="B942" s="114"/>
      <c r="C942" s="188"/>
      <c r="D942" s="200"/>
      <c r="E942" s="255"/>
      <c r="F942" s="242"/>
      <c r="G942" s="243"/>
      <c r="H942" s="171"/>
      <c r="I942" s="244" t="str">
        <f t="shared" si="71"/>
        <v/>
      </c>
      <c r="L942" s="232" t="str">
        <f t="shared" si="76"/>
        <v/>
      </c>
      <c r="N942" s="157"/>
      <c r="O942" s="157"/>
      <c r="P942" s="246" t="str">
        <f t="shared" si="72"/>
        <v/>
      </c>
      <c r="Q942" s="144"/>
      <c r="R942" s="144"/>
      <c r="S942" s="144"/>
      <c r="U942" s="249" t="str">
        <f t="shared" si="74"/>
        <v/>
      </c>
      <c r="V942" t="str">
        <f t="shared" si="75"/>
        <v/>
      </c>
    </row>
    <row r="943" spans="1:22">
      <c r="A943" s="110"/>
      <c r="B943" s="114"/>
      <c r="C943" s="188"/>
      <c r="D943" s="200"/>
      <c r="E943" s="255"/>
      <c r="F943" s="242"/>
      <c r="G943" s="243"/>
      <c r="H943" s="171"/>
      <c r="I943" s="244" t="str">
        <f t="shared" si="71"/>
        <v/>
      </c>
      <c r="L943" s="232" t="str">
        <f t="shared" si="76"/>
        <v/>
      </c>
      <c r="N943" s="157"/>
      <c r="O943" s="157"/>
      <c r="P943" s="246" t="str">
        <f t="shared" si="72"/>
        <v/>
      </c>
      <c r="Q943" s="144"/>
      <c r="R943" s="144"/>
      <c r="S943" s="144"/>
      <c r="U943" s="249" t="str">
        <f t="shared" si="74"/>
        <v/>
      </c>
      <c r="V943" t="str">
        <f t="shared" si="75"/>
        <v/>
      </c>
    </row>
    <row r="944" spans="1:22">
      <c r="A944" s="110"/>
      <c r="B944" s="114"/>
      <c r="C944" s="188"/>
      <c r="D944" s="200"/>
      <c r="E944" s="255"/>
      <c r="F944" s="242"/>
      <c r="G944" s="243"/>
      <c r="H944" s="171"/>
      <c r="I944" s="244" t="str">
        <f t="shared" si="71"/>
        <v/>
      </c>
      <c r="L944" s="232" t="str">
        <f t="shared" si="76"/>
        <v/>
      </c>
      <c r="N944" s="157"/>
      <c r="O944" s="157"/>
      <c r="P944" s="246" t="str">
        <f t="shared" si="72"/>
        <v/>
      </c>
      <c r="Q944" s="144"/>
      <c r="R944" s="144"/>
      <c r="S944" s="144"/>
      <c r="U944" s="249" t="str">
        <f t="shared" si="74"/>
        <v/>
      </c>
      <c r="V944" t="str">
        <f t="shared" si="75"/>
        <v/>
      </c>
    </row>
    <row r="945" spans="1:22">
      <c r="A945" s="110"/>
      <c r="B945" s="114"/>
      <c r="C945" s="188"/>
      <c r="D945" s="200"/>
      <c r="E945" s="255"/>
      <c r="F945" s="242"/>
      <c r="G945" s="243"/>
      <c r="H945" s="171"/>
      <c r="I945" s="244" t="str">
        <f t="shared" si="71"/>
        <v/>
      </c>
      <c r="L945" s="232" t="str">
        <f t="shared" si="76"/>
        <v/>
      </c>
      <c r="N945" s="157"/>
      <c r="O945" s="157"/>
      <c r="P945" s="246" t="str">
        <f t="shared" si="72"/>
        <v/>
      </c>
      <c r="Q945" s="144"/>
      <c r="R945" s="144"/>
      <c r="S945" s="144"/>
      <c r="U945" s="249" t="str">
        <f t="shared" si="74"/>
        <v/>
      </c>
      <c r="V945" t="str">
        <f t="shared" si="75"/>
        <v/>
      </c>
    </row>
    <row r="946" spans="1:22">
      <c r="A946" s="110"/>
      <c r="B946" s="114"/>
      <c r="C946" s="188"/>
      <c r="D946" s="200"/>
      <c r="E946" s="255"/>
      <c r="F946" s="242"/>
      <c r="G946" s="243"/>
      <c r="H946" s="171"/>
      <c r="I946" s="244" t="str">
        <f t="shared" si="71"/>
        <v/>
      </c>
      <c r="L946" s="232" t="str">
        <f t="shared" si="76"/>
        <v/>
      </c>
      <c r="N946" s="157"/>
      <c r="O946" s="157"/>
      <c r="P946" s="246" t="str">
        <f t="shared" si="72"/>
        <v/>
      </c>
      <c r="Q946" s="144"/>
      <c r="R946" s="144"/>
      <c r="S946" s="144"/>
      <c r="U946" s="249" t="str">
        <f t="shared" si="74"/>
        <v/>
      </c>
      <c r="V946" t="str">
        <f t="shared" si="75"/>
        <v/>
      </c>
    </row>
    <row r="947" spans="1:22">
      <c r="A947" s="110"/>
      <c r="B947" s="114"/>
      <c r="C947" s="188"/>
      <c r="D947" s="200"/>
      <c r="E947" s="255"/>
      <c r="F947" s="242"/>
      <c r="G947" s="243"/>
      <c r="H947" s="171"/>
      <c r="I947" s="244" t="str">
        <f t="shared" si="71"/>
        <v/>
      </c>
      <c r="L947" s="232" t="str">
        <f t="shared" si="76"/>
        <v/>
      </c>
      <c r="N947" s="157"/>
      <c r="O947" s="157"/>
      <c r="P947" s="246" t="str">
        <f t="shared" si="72"/>
        <v/>
      </c>
      <c r="Q947" s="144"/>
      <c r="R947" s="144"/>
      <c r="S947" s="144"/>
      <c r="U947" s="249" t="str">
        <f t="shared" si="74"/>
        <v/>
      </c>
      <c r="V947" t="str">
        <f t="shared" si="75"/>
        <v/>
      </c>
    </row>
    <row r="948" spans="1:22">
      <c r="A948" s="110"/>
      <c r="B948" s="114"/>
      <c r="C948" s="188"/>
      <c r="D948" s="200"/>
      <c r="E948" s="255"/>
      <c r="F948" s="242"/>
      <c r="G948" s="243"/>
      <c r="H948" s="171"/>
      <c r="I948" s="244" t="str">
        <f t="shared" si="71"/>
        <v/>
      </c>
      <c r="L948" s="232" t="str">
        <f t="shared" si="76"/>
        <v/>
      </c>
      <c r="N948" s="157"/>
      <c r="O948" s="157"/>
      <c r="P948" s="246" t="str">
        <f t="shared" si="72"/>
        <v/>
      </c>
      <c r="Q948" s="144"/>
      <c r="R948" s="144"/>
      <c r="S948" s="144"/>
      <c r="U948" s="249" t="str">
        <f t="shared" si="74"/>
        <v/>
      </c>
      <c r="V948" t="str">
        <f t="shared" si="75"/>
        <v/>
      </c>
    </row>
    <row r="949" spans="1:22">
      <c r="A949" s="110"/>
      <c r="B949" s="114"/>
      <c r="C949" s="188"/>
      <c r="D949" s="200"/>
      <c r="E949" s="255"/>
      <c r="F949" s="242"/>
      <c r="G949" s="243"/>
      <c r="H949" s="171"/>
      <c r="I949" s="244" t="str">
        <f t="shared" si="71"/>
        <v/>
      </c>
      <c r="L949" s="232" t="str">
        <f t="shared" si="76"/>
        <v/>
      </c>
      <c r="N949" s="157"/>
      <c r="O949" s="157"/>
      <c r="P949" s="246" t="str">
        <f t="shared" si="72"/>
        <v/>
      </c>
      <c r="Q949" s="144"/>
      <c r="R949" s="144"/>
      <c r="S949" s="144"/>
      <c r="U949" s="249" t="str">
        <f t="shared" si="74"/>
        <v/>
      </c>
      <c r="V949" t="str">
        <f t="shared" si="75"/>
        <v/>
      </c>
    </row>
    <row r="950" spans="1:22">
      <c r="A950" s="110"/>
      <c r="B950" s="114"/>
      <c r="C950" s="188"/>
      <c r="D950" s="200"/>
      <c r="E950" s="255"/>
      <c r="F950" s="242"/>
      <c r="G950" s="243"/>
      <c r="H950" s="171"/>
      <c r="I950" s="244" t="str">
        <f t="shared" si="71"/>
        <v/>
      </c>
      <c r="L950" s="232" t="str">
        <f t="shared" si="76"/>
        <v/>
      </c>
      <c r="N950" s="157"/>
      <c r="O950" s="157"/>
      <c r="P950" s="246" t="str">
        <f t="shared" si="72"/>
        <v/>
      </c>
      <c r="Q950" s="144"/>
      <c r="R950" s="144"/>
      <c r="S950" s="144"/>
      <c r="U950" s="249" t="str">
        <f t="shared" si="74"/>
        <v/>
      </c>
      <c r="V950" t="str">
        <f t="shared" si="75"/>
        <v/>
      </c>
    </row>
    <row r="951" spans="1:22">
      <c r="A951" s="110"/>
      <c r="B951" s="114"/>
      <c r="C951" s="188"/>
      <c r="D951" s="200"/>
      <c r="E951" s="255"/>
      <c r="F951" s="242"/>
      <c r="G951" s="243"/>
      <c r="H951" s="171"/>
      <c r="I951" s="244" t="str">
        <f t="shared" si="71"/>
        <v/>
      </c>
      <c r="L951" s="232" t="str">
        <f t="shared" si="76"/>
        <v/>
      </c>
      <c r="N951" s="157"/>
      <c r="O951" s="157"/>
      <c r="P951" s="246" t="str">
        <f t="shared" si="72"/>
        <v/>
      </c>
      <c r="Q951" s="144"/>
      <c r="R951" s="144"/>
      <c r="S951" s="144"/>
      <c r="U951" s="249" t="str">
        <f t="shared" si="74"/>
        <v/>
      </c>
      <c r="V951" t="str">
        <f t="shared" si="75"/>
        <v/>
      </c>
    </row>
    <row r="952" spans="1:22">
      <c r="A952" s="110"/>
      <c r="B952" s="114"/>
      <c r="C952" s="188"/>
      <c r="D952" s="200"/>
      <c r="E952" s="255"/>
      <c r="F952" s="242"/>
      <c r="G952" s="243"/>
      <c r="H952" s="171"/>
      <c r="I952" s="244" t="str">
        <f t="shared" si="71"/>
        <v/>
      </c>
      <c r="L952" s="232" t="str">
        <f t="shared" si="76"/>
        <v/>
      </c>
      <c r="N952" s="157"/>
      <c r="O952" s="157"/>
      <c r="P952" s="246" t="str">
        <f t="shared" si="72"/>
        <v/>
      </c>
      <c r="Q952" s="144"/>
      <c r="R952" s="144"/>
      <c r="S952" s="144"/>
      <c r="U952" s="249" t="str">
        <f t="shared" si="74"/>
        <v/>
      </c>
      <c r="V952" t="str">
        <f t="shared" si="75"/>
        <v/>
      </c>
    </row>
    <row r="953" spans="1:22">
      <c r="A953" s="110"/>
      <c r="B953" s="114"/>
      <c r="C953" s="188"/>
      <c r="D953" s="200"/>
      <c r="E953" s="255"/>
      <c r="F953" s="242"/>
      <c r="G953" s="243"/>
      <c r="H953" s="171"/>
      <c r="I953" s="244" t="str">
        <f t="shared" si="71"/>
        <v/>
      </c>
      <c r="L953" s="232" t="str">
        <f t="shared" si="76"/>
        <v/>
      </c>
      <c r="N953" s="157"/>
      <c r="O953" s="157"/>
      <c r="P953" s="246" t="str">
        <f t="shared" si="72"/>
        <v/>
      </c>
      <c r="Q953" s="144"/>
      <c r="R953" s="144"/>
      <c r="S953" s="144"/>
      <c r="U953" s="249" t="str">
        <f t="shared" si="74"/>
        <v/>
      </c>
      <c r="V953" t="str">
        <f t="shared" si="75"/>
        <v/>
      </c>
    </row>
    <row r="954" spans="1:22">
      <c r="A954" s="110"/>
      <c r="B954" s="114"/>
      <c r="C954" s="188"/>
      <c r="D954" s="200"/>
      <c r="E954" s="255"/>
      <c r="F954" s="242"/>
      <c r="G954" s="243"/>
      <c r="H954" s="171"/>
      <c r="I954" s="244" t="str">
        <f t="shared" si="71"/>
        <v/>
      </c>
      <c r="L954" s="232" t="str">
        <f t="shared" si="76"/>
        <v/>
      </c>
      <c r="N954" s="157"/>
      <c r="O954" s="157"/>
      <c r="P954" s="246" t="str">
        <f t="shared" si="72"/>
        <v/>
      </c>
      <c r="Q954" s="144"/>
      <c r="R954" s="144"/>
      <c r="S954" s="144"/>
      <c r="U954" s="249" t="str">
        <f t="shared" si="74"/>
        <v/>
      </c>
      <c r="V954" t="str">
        <f t="shared" si="75"/>
        <v/>
      </c>
    </row>
    <row r="955" spans="1:22">
      <c r="A955" s="110"/>
      <c r="B955" s="114"/>
      <c r="C955" s="188"/>
      <c r="D955" s="200"/>
      <c r="E955" s="255"/>
      <c r="F955" s="242"/>
      <c r="G955" s="243"/>
      <c r="H955" s="171"/>
      <c r="I955" s="244" t="str">
        <f t="shared" si="71"/>
        <v/>
      </c>
      <c r="L955" s="232" t="str">
        <f t="shared" si="76"/>
        <v/>
      </c>
      <c r="N955" s="157"/>
      <c r="O955" s="157"/>
      <c r="P955" s="246" t="str">
        <f t="shared" si="72"/>
        <v/>
      </c>
      <c r="Q955" s="144"/>
      <c r="R955" s="144"/>
      <c r="S955" s="144"/>
      <c r="U955" s="249" t="str">
        <f t="shared" si="74"/>
        <v/>
      </c>
      <c r="V955" t="str">
        <f t="shared" si="75"/>
        <v/>
      </c>
    </row>
    <row r="956" spans="1:22">
      <c r="A956" s="110"/>
      <c r="B956" s="114"/>
      <c r="C956" s="188"/>
      <c r="D956" s="200"/>
      <c r="E956" s="255"/>
      <c r="F956" s="242"/>
      <c r="G956" s="243"/>
      <c r="H956" s="171"/>
      <c r="I956" s="244" t="str">
        <f t="shared" si="71"/>
        <v/>
      </c>
      <c r="L956" s="232" t="str">
        <f t="shared" si="76"/>
        <v/>
      </c>
      <c r="N956" s="157"/>
      <c r="O956" s="157"/>
      <c r="P956" s="246" t="str">
        <f t="shared" si="72"/>
        <v/>
      </c>
      <c r="Q956" s="144"/>
      <c r="R956" s="144"/>
      <c r="S956" s="144"/>
      <c r="U956" s="249" t="str">
        <f t="shared" si="74"/>
        <v/>
      </c>
      <c r="V956" t="str">
        <f t="shared" si="75"/>
        <v/>
      </c>
    </row>
    <row r="957" spans="1:22">
      <c r="A957" s="110"/>
      <c r="B957" s="114"/>
      <c r="C957" s="188"/>
      <c r="D957" s="200"/>
      <c r="E957" s="255"/>
      <c r="F957" s="242"/>
      <c r="G957" s="243"/>
      <c r="H957" s="171"/>
      <c r="I957" s="244" t="str">
        <f t="shared" si="71"/>
        <v/>
      </c>
      <c r="L957" s="232" t="str">
        <f t="shared" si="76"/>
        <v/>
      </c>
      <c r="N957" s="157"/>
      <c r="O957" s="157"/>
      <c r="P957" s="246" t="str">
        <f t="shared" si="72"/>
        <v/>
      </c>
      <c r="Q957" s="144"/>
      <c r="R957" s="144"/>
      <c r="S957" s="144"/>
      <c r="U957" s="249" t="str">
        <f t="shared" si="74"/>
        <v/>
      </c>
      <c r="V957" t="str">
        <f t="shared" si="75"/>
        <v/>
      </c>
    </row>
    <row r="958" spans="1:22">
      <c r="A958" s="110"/>
      <c r="B958" s="114"/>
      <c r="C958" s="188"/>
      <c r="D958" s="200"/>
      <c r="E958" s="255"/>
      <c r="F958" s="242"/>
      <c r="G958" s="243"/>
      <c r="H958" s="171"/>
      <c r="I958" s="244" t="str">
        <f t="shared" si="71"/>
        <v/>
      </c>
      <c r="L958" s="232" t="str">
        <f t="shared" si="76"/>
        <v/>
      </c>
      <c r="N958" s="157"/>
      <c r="O958" s="157"/>
      <c r="P958" s="246" t="str">
        <f t="shared" si="72"/>
        <v/>
      </c>
      <c r="Q958" s="144"/>
      <c r="R958" s="144"/>
      <c r="S958" s="144"/>
      <c r="U958" s="249" t="str">
        <f t="shared" si="74"/>
        <v/>
      </c>
      <c r="V958" t="str">
        <f t="shared" si="75"/>
        <v/>
      </c>
    </row>
    <row r="959" spans="1:22">
      <c r="A959" s="110"/>
      <c r="B959" s="114"/>
      <c r="C959" s="188"/>
      <c r="D959" s="200"/>
      <c r="E959" s="255"/>
      <c r="F959" s="242"/>
      <c r="G959" s="243"/>
      <c r="H959" s="171"/>
      <c r="I959" s="244" t="str">
        <f t="shared" si="71"/>
        <v/>
      </c>
      <c r="L959" s="232" t="str">
        <f t="shared" si="76"/>
        <v/>
      </c>
      <c r="N959" s="157"/>
      <c r="O959" s="157"/>
      <c r="P959" s="246" t="str">
        <f t="shared" si="72"/>
        <v/>
      </c>
      <c r="Q959" s="144"/>
      <c r="R959" s="144"/>
      <c r="S959" s="144"/>
      <c r="U959" s="249" t="str">
        <f t="shared" si="74"/>
        <v/>
      </c>
      <c r="V959" t="str">
        <f t="shared" si="75"/>
        <v/>
      </c>
    </row>
    <row r="960" spans="1:22">
      <c r="A960" s="110"/>
      <c r="B960" s="114"/>
      <c r="C960" s="188"/>
      <c r="D960" s="200"/>
      <c r="E960" s="255"/>
      <c r="F960" s="242"/>
      <c r="G960" s="243"/>
      <c r="H960" s="171"/>
      <c r="I960" s="244" t="str">
        <f t="shared" si="71"/>
        <v/>
      </c>
      <c r="L960" s="232" t="str">
        <f t="shared" si="76"/>
        <v/>
      </c>
      <c r="N960" s="157"/>
      <c r="O960" s="157"/>
      <c r="P960" s="246" t="str">
        <f t="shared" si="72"/>
        <v/>
      </c>
      <c r="Q960" s="144"/>
      <c r="R960" s="144"/>
      <c r="S960" s="144"/>
      <c r="U960" s="249" t="str">
        <f t="shared" si="74"/>
        <v/>
      </c>
      <c r="V960" t="str">
        <f t="shared" si="75"/>
        <v/>
      </c>
    </row>
    <row r="961" spans="1:22">
      <c r="A961" s="110"/>
      <c r="B961" s="114"/>
      <c r="C961" s="188"/>
      <c r="D961" s="200"/>
      <c r="E961" s="255"/>
      <c r="F961" s="242"/>
      <c r="G961" s="243"/>
      <c r="H961" s="171"/>
      <c r="I961" s="244" t="str">
        <f t="shared" si="71"/>
        <v/>
      </c>
      <c r="L961" s="232" t="str">
        <f t="shared" si="76"/>
        <v/>
      </c>
      <c r="N961" s="157"/>
      <c r="O961" s="157"/>
      <c r="P961" s="246" t="str">
        <f t="shared" si="72"/>
        <v/>
      </c>
      <c r="Q961" s="144"/>
      <c r="R961" s="144"/>
      <c r="S961" s="144"/>
      <c r="U961" s="249" t="str">
        <f t="shared" si="74"/>
        <v/>
      </c>
      <c r="V961" t="str">
        <f t="shared" si="75"/>
        <v/>
      </c>
    </row>
    <row r="962" spans="1:22">
      <c r="A962" s="110"/>
      <c r="B962" s="114"/>
      <c r="C962" s="188"/>
      <c r="D962" s="200"/>
      <c r="E962" s="255"/>
      <c r="F962" s="242"/>
      <c r="G962" s="243"/>
      <c r="H962" s="171"/>
      <c r="I962" s="244" t="str">
        <f t="shared" ref="I962:I1025" si="77">IF(C962="","",(2/S962)*(POWER((S962/6)*(E962-S962/6)+1,3)-1))</f>
        <v/>
      </c>
      <c r="L962" s="232" t="str">
        <f t="shared" si="76"/>
        <v/>
      </c>
      <c r="N962" s="157"/>
      <c r="O962" s="157"/>
      <c r="P962" s="246" t="str">
        <f t="shared" ref="P962:P1025" si="78">IF(C962="","",POWER(C962-Q962,3)/R962)</f>
        <v/>
      </c>
      <c r="Q962" s="144"/>
      <c r="R962" s="144"/>
      <c r="S962" s="144"/>
      <c r="U962" s="249" t="str">
        <f t="shared" si="74"/>
        <v/>
      </c>
      <c r="V962" t="str">
        <f t="shared" si="75"/>
        <v/>
      </c>
    </row>
    <row r="963" spans="1:22">
      <c r="A963" s="110"/>
      <c r="B963" s="114"/>
      <c r="C963" s="188"/>
      <c r="D963" s="200"/>
      <c r="E963" s="255"/>
      <c r="F963" s="242"/>
      <c r="G963" s="243"/>
      <c r="H963" s="171"/>
      <c r="I963" s="244" t="str">
        <f t="shared" si="77"/>
        <v/>
      </c>
      <c r="L963" s="232" t="str">
        <f t="shared" si="76"/>
        <v/>
      </c>
      <c r="N963" s="157"/>
      <c r="O963" s="157"/>
      <c r="P963" s="246" t="str">
        <f t="shared" si="78"/>
        <v/>
      </c>
      <c r="Q963" s="144"/>
      <c r="R963" s="144"/>
      <c r="S963" s="144"/>
      <c r="U963" s="249" t="str">
        <f t="shared" ref="U963:U1026" si="79">IF(C963="","", POWER(AB$6,AB$7) * POWER((C963-AB$8),AB$7-1) * EXP(-AB$6*(C963-AB$8) )/ _xlfn.GAMMA(AB$7))</f>
        <v/>
      </c>
      <c r="V963" t="str">
        <f t="shared" ref="V963:V1026" si="80">IF(C963="","",LN(C963))</f>
        <v/>
      </c>
    </row>
    <row r="964" spans="1:22">
      <c r="A964" s="110"/>
      <c r="B964" s="114"/>
      <c r="C964" s="188"/>
      <c r="D964" s="200"/>
      <c r="E964" s="255"/>
      <c r="F964" s="242"/>
      <c r="G964" s="243"/>
      <c r="H964" s="171"/>
      <c r="I964" s="244" t="str">
        <f t="shared" si="77"/>
        <v/>
      </c>
      <c r="L964" s="232" t="str">
        <f t="shared" si="76"/>
        <v/>
      </c>
      <c r="N964" s="157"/>
      <c r="O964" s="157"/>
      <c r="P964" s="246" t="str">
        <f t="shared" si="78"/>
        <v/>
      </c>
      <c r="Q964" s="144"/>
      <c r="R964" s="144"/>
      <c r="S964" s="144"/>
      <c r="U964" s="249" t="str">
        <f t="shared" si="79"/>
        <v/>
      </c>
      <c r="V964" t="str">
        <f t="shared" si="80"/>
        <v/>
      </c>
    </row>
    <row r="965" spans="1:22">
      <c r="A965" s="110"/>
      <c r="B965" s="114"/>
      <c r="C965" s="188"/>
      <c r="D965" s="200"/>
      <c r="E965" s="255"/>
      <c r="F965" s="242"/>
      <c r="G965" s="243"/>
      <c r="H965" s="171"/>
      <c r="I965" s="244" t="str">
        <f t="shared" si="77"/>
        <v/>
      </c>
      <c r="L965" s="232" t="str">
        <f t="shared" si="76"/>
        <v/>
      </c>
      <c r="N965" s="157"/>
      <c r="O965" s="157"/>
      <c r="P965" s="246" t="str">
        <f t="shared" si="78"/>
        <v/>
      </c>
      <c r="Q965" s="144"/>
      <c r="R965" s="144"/>
      <c r="S965" s="144"/>
      <c r="U965" s="249" t="str">
        <f t="shared" si="79"/>
        <v/>
      </c>
      <c r="V965" t="str">
        <f t="shared" si="80"/>
        <v/>
      </c>
    </row>
    <row r="966" spans="1:22">
      <c r="A966" s="110"/>
      <c r="B966" s="114"/>
      <c r="C966" s="188"/>
      <c r="D966" s="200"/>
      <c r="E966" s="255"/>
      <c r="F966" s="242"/>
      <c r="G966" s="243"/>
      <c r="H966" s="171"/>
      <c r="I966" s="244" t="str">
        <f t="shared" si="77"/>
        <v/>
      </c>
      <c r="L966" s="232" t="str">
        <f t="shared" si="76"/>
        <v/>
      </c>
      <c r="N966" s="157"/>
      <c r="O966" s="157"/>
      <c r="P966" s="246" t="str">
        <f t="shared" si="78"/>
        <v/>
      </c>
      <c r="Q966" s="144"/>
      <c r="R966" s="144"/>
      <c r="S966" s="144"/>
      <c r="U966" s="249" t="str">
        <f t="shared" si="79"/>
        <v/>
      </c>
      <c r="V966" t="str">
        <f t="shared" si="80"/>
        <v/>
      </c>
    </row>
    <row r="967" spans="1:22">
      <c r="A967" s="110"/>
      <c r="B967" s="114"/>
      <c r="C967" s="188"/>
      <c r="D967" s="200"/>
      <c r="E967" s="255"/>
      <c r="F967" s="242"/>
      <c r="G967" s="243"/>
      <c r="H967" s="171"/>
      <c r="I967" s="244" t="str">
        <f t="shared" si="77"/>
        <v/>
      </c>
      <c r="L967" s="232" t="str">
        <f t="shared" si="76"/>
        <v/>
      </c>
      <c r="N967" s="157"/>
      <c r="O967" s="157"/>
      <c r="P967" s="246" t="str">
        <f t="shared" si="78"/>
        <v/>
      </c>
      <c r="Q967" s="144"/>
      <c r="R967" s="144"/>
      <c r="S967" s="144"/>
      <c r="U967" s="249" t="str">
        <f t="shared" si="79"/>
        <v/>
      </c>
      <c r="V967" t="str">
        <f t="shared" si="80"/>
        <v/>
      </c>
    </row>
    <row r="968" spans="1:22">
      <c r="A968" s="110"/>
      <c r="B968" s="114"/>
      <c r="C968" s="188"/>
      <c r="D968" s="200"/>
      <c r="E968" s="255"/>
      <c r="F968" s="242"/>
      <c r="G968" s="243"/>
      <c r="H968" s="171"/>
      <c r="I968" s="244" t="str">
        <f t="shared" si="77"/>
        <v/>
      </c>
      <c r="L968" s="232" t="str">
        <f t="shared" si="76"/>
        <v/>
      </c>
      <c r="N968" s="157"/>
      <c r="O968" s="157"/>
      <c r="P968" s="246" t="str">
        <f t="shared" si="78"/>
        <v/>
      </c>
      <c r="Q968" s="144"/>
      <c r="R968" s="144"/>
      <c r="S968" s="144"/>
      <c r="U968" s="249" t="str">
        <f t="shared" si="79"/>
        <v/>
      </c>
      <c r="V968" t="str">
        <f t="shared" si="80"/>
        <v/>
      </c>
    </row>
    <row r="969" spans="1:22">
      <c r="A969" s="110"/>
      <c r="B969" s="114"/>
      <c r="C969" s="188"/>
      <c r="D969" s="200"/>
      <c r="E969" s="255"/>
      <c r="F969" s="242"/>
      <c r="G969" s="243"/>
      <c r="H969" s="171"/>
      <c r="I969" s="244" t="str">
        <f t="shared" si="77"/>
        <v/>
      </c>
      <c r="L969" s="232" t="str">
        <f t="shared" si="76"/>
        <v/>
      </c>
      <c r="N969" s="157"/>
      <c r="O969" s="157"/>
      <c r="P969" s="246" t="str">
        <f t="shared" si="78"/>
        <v/>
      </c>
      <c r="Q969" s="144"/>
      <c r="R969" s="144"/>
      <c r="S969" s="144"/>
      <c r="U969" s="249" t="str">
        <f t="shared" si="79"/>
        <v/>
      </c>
      <c r="V969" t="str">
        <f t="shared" si="80"/>
        <v/>
      </c>
    </row>
    <row r="970" spans="1:22">
      <c r="A970" s="110"/>
      <c r="B970" s="114"/>
      <c r="C970" s="188"/>
      <c r="D970" s="200"/>
      <c r="E970" s="255"/>
      <c r="F970" s="242"/>
      <c r="G970" s="243"/>
      <c r="H970" s="171"/>
      <c r="I970" s="244" t="str">
        <f t="shared" si="77"/>
        <v/>
      </c>
      <c r="L970" s="232" t="str">
        <f t="shared" si="76"/>
        <v/>
      </c>
      <c r="N970" s="157"/>
      <c r="O970" s="157"/>
      <c r="P970" s="246" t="str">
        <f t="shared" si="78"/>
        <v/>
      </c>
      <c r="Q970" s="144"/>
      <c r="R970" s="144"/>
      <c r="S970" s="144"/>
      <c r="U970" s="249" t="str">
        <f t="shared" si="79"/>
        <v/>
      </c>
      <c r="V970" t="str">
        <f t="shared" si="80"/>
        <v/>
      </c>
    </row>
    <row r="971" spans="1:22">
      <c r="A971" s="110"/>
      <c r="B971" s="114"/>
      <c r="C971" s="188"/>
      <c r="D971" s="200"/>
      <c r="E971" s="255"/>
      <c r="F971" s="242"/>
      <c r="G971" s="243"/>
      <c r="H971" s="171"/>
      <c r="I971" s="244" t="str">
        <f t="shared" si="77"/>
        <v/>
      </c>
      <c r="L971" s="232" t="str">
        <f t="shared" si="76"/>
        <v/>
      </c>
      <c r="N971" s="157"/>
      <c r="O971" s="157"/>
      <c r="P971" s="246" t="str">
        <f t="shared" si="78"/>
        <v/>
      </c>
      <c r="Q971" s="144"/>
      <c r="R971" s="144"/>
      <c r="S971" s="144"/>
      <c r="U971" s="249" t="str">
        <f t="shared" si="79"/>
        <v/>
      </c>
      <c r="V971" t="str">
        <f t="shared" si="80"/>
        <v/>
      </c>
    </row>
    <row r="972" spans="1:22">
      <c r="A972" s="110"/>
      <c r="B972" s="114"/>
      <c r="C972" s="188"/>
      <c r="D972" s="200"/>
      <c r="E972" s="255"/>
      <c r="F972" s="242"/>
      <c r="G972" s="243"/>
      <c r="H972" s="171"/>
      <c r="I972" s="244" t="str">
        <f t="shared" si="77"/>
        <v/>
      </c>
      <c r="L972" s="232" t="str">
        <f t="shared" si="76"/>
        <v/>
      </c>
      <c r="N972" s="157"/>
      <c r="O972" s="157"/>
      <c r="P972" s="246" t="str">
        <f t="shared" si="78"/>
        <v/>
      </c>
      <c r="Q972" s="144"/>
      <c r="R972" s="144"/>
      <c r="S972" s="144"/>
      <c r="U972" s="249" t="str">
        <f t="shared" si="79"/>
        <v/>
      </c>
      <c r="V972" t="str">
        <f t="shared" si="80"/>
        <v/>
      </c>
    </row>
    <row r="973" spans="1:22">
      <c r="A973" s="110"/>
      <c r="B973" s="114"/>
      <c r="C973" s="188"/>
      <c r="D973" s="200"/>
      <c r="E973" s="255"/>
      <c r="F973" s="242"/>
      <c r="G973" s="243"/>
      <c r="H973" s="171"/>
      <c r="I973" s="244" t="str">
        <f t="shared" si="77"/>
        <v/>
      </c>
      <c r="L973" s="232" t="str">
        <f t="shared" si="76"/>
        <v/>
      </c>
      <c r="N973" s="157"/>
      <c r="O973" s="157"/>
      <c r="P973" s="246" t="str">
        <f t="shared" si="78"/>
        <v/>
      </c>
      <c r="Q973" s="144"/>
      <c r="R973" s="144"/>
      <c r="S973" s="144"/>
      <c r="U973" s="249" t="str">
        <f t="shared" si="79"/>
        <v/>
      </c>
      <c r="V973" t="str">
        <f t="shared" si="80"/>
        <v/>
      </c>
    </row>
    <row r="974" spans="1:22">
      <c r="A974" s="110"/>
      <c r="B974" s="114"/>
      <c r="C974" s="188"/>
      <c r="D974" s="200"/>
      <c r="E974" s="255"/>
      <c r="F974" s="242"/>
      <c r="G974" s="243"/>
      <c r="H974" s="171"/>
      <c r="I974" s="244" t="str">
        <f t="shared" si="77"/>
        <v/>
      </c>
      <c r="L974" s="232" t="str">
        <f t="shared" si="76"/>
        <v/>
      </c>
      <c r="N974" s="157"/>
      <c r="O974" s="157"/>
      <c r="P974" s="246" t="str">
        <f t="shared" si="78"/>
        <v/>
      </c>
      <c r="Q974" s="144"/>
      <c r="R974" s="144"/>
      <c r="S974" s="144"/>
      <c r="U974" s="249" t="str">
        <f t="shared" si="79"/>
        <v/>
      </c>
      <c r="V974" t="str">
        <f t="shared" si="80"/>
        <v/>
      </c>
    </row>
    <row r="975" spans="1:22">
      <c r="A975" s="110"/>
      <c r="B975" s="114"/>
      <c r="C975" s="188"/>
      <c r="D975" s="200"/>
      <c r="E975" s="255"/>
      <c r="F975" s="242"/>
      <c r="G975" s="243"/>
      <c r="H975" s="171"/>
      <c r="I975" s="244" t="str">
        <f t="shared" si="77"/>
        <v/>
      </c>
      <c r="L975" s="232" t="str">
        <f t="shared" si="76"/>
        <v/>
      </c>
      <c r="N975" s="157"/>
      <c r="O975" s="157"/>
      <c r="P975" s="246" t="str">
        <f t="shared" si="78"/>
        <v/>
      </c>
      <c r="Q975" s="144"/>
      <c r="R975" s="144"/>
      <c r="S975" s="144"/>
      <c r="U975" s="249" t="str">
        <f t="shared" si="79"/>
        <v/>
      </c>
      <c r="V975" t="str">
        <f t="shared" si="80"/>
        <v/>
      </c>
    </row>
    <row r="976" spans="1:22">
      <c r="A976" s="110"/>
      <c r="B976" s="114"/>
      <c r="C976" s="188"/>
      <c r="D976" s="200"/>
      <c r="E976" s="255"/>
      <c r="F976" s="242"/>
      <c r="G976" s="243"/>
      <c r="H976" s="171"/>
      <c r="I976" s="244" t="str">
        <f t="shared" si="77"/>
        <v/>
      </c>
      <c r="L976" s="232" t="str">
        <f t="shared" si="76"/>
        <v/>
      </c>
      <c r="N976" s="157"/>
      <c r="O976" s="157"/>
      <c r="P976" s="246" t="str">
        <f t="shared" si="78"/>
        <v/>
      </c>
      <c r="Q976" s="144"/>
      <c r="R976" s="144"/>
      <c r="S976" s="144"/>
      <c r="U976" s="249" t="str">
        <f t="shared" si="79"/>
        <v/>
      </c>
      <c r="V976" t="str">
        <f t="shared" si="80"/>
        <v/>
      </c>
    </row>
    <row r="977" spans="1:22">
      <c r="A977" s="110"/>
      <c r="B977" s="114"/>
      <c r="C977" s="188"/>
      <c r="D977" s="200"/>
      <c r="E977" s="255"/>
      <c r="F977" s="242"/>
      <c r="G977" s="243"/>
      <c r="H977" s="171"/>
      <c r="I977" s="244" t="str">
        <f t="shared" si="77"/>
        <v/>
      </c>
      <c r="L977" s="232" t="str">
        <f t="shared" si="76"/>
        <v/>
      </c>
      <c r="N977" s="157"/>
      <c r="O977" s="157"/>
      <c r="P977" s="246" t="str">
        <f t="shared" si="78"/>
        <v/>
      </c>
      <c r="Q977" s="144"/>
      <c r="R977" s="144"/>
      <c r="S977" s="144"/>
      <c r="U977" s="249" t="str">
        <f t="shared" si="79"/>
        <v/>
      </c>
      <c r="V977" t="str">
        <f t="shared" si="80"/>
        <v/>
      </c>
    </row>
    <row r="978" spans="1:22">
      <c r="A978" s="110"/>
      <c r="B978" s="114"/>
      <c r="C978" s="188"/>
      <c r="D978" s="200"/>
      <c r="E978" s="255"/>
      <c r="F978" s="242"/>
      <c r="G978" s="243"/>
      <c r="H978" s="171"/>
      <c r="I978" s="244" t="str">
        <f t="shared" si="77"/>
        <v/>
      </c>
      <c r="L978" s="232" t="str">
        <f t="shared" si="76"/>
        <v/>
      </c>
      <c r="N978" s="157"/>
      <c r="O978" s="157"/>
      <c r="P978" s="246" t="str">
        <f t="shared" si="78"/>
        <v/>
      </c>
      <c r="Q978" s="144"/>
      <c r="R978" s="144"/>
      <c r="S978" s="144"/>
      <c r="U978" s="249" t="str">
        <f t="shared" si="79"/>
        <v/>
      </c>
      <c r="V978" t="str">
        <f t="shared" si="80"/>
        <v/>
      </c>
    </row>
    <row r="979" spans="1:22">
      <c r="A979" s="110"/>
      <c r="B979" s="114"/>
      <c r="C979" s="188"/>
      <c r="D979" s="200"/>
      <c r="E979" s="255"/>
      <c r="F979" s="242"/>
      <c r="G979" s="243"/>
      <c r="H979" s="171"/>
      <c r="I979" s="244" t="str">
        <f t="shared" si="77"/>
        <v/>
      </c>
      <c r="L979" s="232" t="str">
        <f t="shared" si="76"/>
        <v/>
      </c>
      <c r="N979" s="157"/>
      <c r="O979" s="157"/>
      <c r="P979" s="246" t="str">
        <f t="shared" si="78"/>
        <v/>
      </c>
      <c r="Q979" s="144"/>
      <c r="R979" s="144"/>
      <c r="S979" s="144"/>
      <c r="U979" s="249" t="str">
        <f t="shared" si="79"/>
        <v/>
      </c>
      <c r="V979" t="str">
        <f t="shared" si="80"/>
        <v/>
      </c>
    </row>
    <row r="980" spans="1:22">
      <c r="A980" s="110"/>
      <c r="B980" s="114"/>
      <c r="C980" s="188"/>
      <c r="D980" s="200"/>
      <c r="E980" s="255"/>
      <c r="F980" s="242"/>
      <c r="G980" s="243"/>
      <c r="H980" s="171"/>
      <c r="I980" s="244" t="str">
        <f t="shared" si="77"/>
        <v/>
      </c>
      <c r="L980" s="232" t="str">
        <f t="shared" si="76"/>
        <v/>
      </c>
      <c r="N980" s="157"/>
      <c r="O980" s="157"/>
      <c r="P980" s="246" t="str">
        <f t="shared" si="78"/>
        <v/>
      </c>
      <c r="Q980" s="144"/>
      <c r="R980" s="144"/>
      <c r="S980" s="144"/>
      <c r="U980" s="249" t="str">
        <f t="shared" si="79"/>
        <v/>
      </c>
      <c r="V980" t="str">
        <f t="shared" si="80"/>
        <v/>
      </c>
    </row>
    <row r="981" spans="1:22">
      <c r="A981" s="110"/>
      <c r="B981" s="114"/>
      <c r="C981" s="188"/>
      <c r="D981" s="200"/>
      <c r="E981" s="255"/>
      <c r="F981" s="242"/>
      <c r="G981" s="243"/>
      <c r="H981" s="171"/>
      <c r="I981" s="244" t="str">
        <f t="shared" si="77"/>
        <v/>
      </c>
      <c r="L981" s="232" t="str">
        <f t="shared" si="76"/>
        <v/>
      </c>
      <c r="N981" s="157"/>
      <c r="O981" s="157"/>
      <c r="P981" s="246" t="str">
        <f t="shared" si="78"/>
        <v/>
      </c>
      <c r="Q981" s="144"/>
      <c r="R981" s="144"/>
      <c r="S981" s="144"/>
      <c r="U981" s="249" t="str">
        <f t="shared" si="79"/>
        <v/>
      </c>
      <c r="V981" t="str">
        <f t="shared" si="80"/>
        <v/>
      </c>
    </row>
    <row r="982" spans="1:22">
      <c r="A982" s="110"/>
      <c r="B982" s="114"/>
      <c r="C982" s="188"/>
      <c r="D982" s="200"/>
      <c r="E982" s="255"/>
      <c r="F982" s="242"/>
      <c r="G982" s="243"/>
      <c r="H982" s="171"/>
      <c r="I982" s="244" t="str">
        <f t="shared" si="77"/>
        <v/>
      </c>
      <c r="L982" s="232" t="str">
        <f t="shared" si="76"/>
        <v/>
      </c>
      <c r="N982" s="157"/>
      <c r="O982" s="157"/>
      <c r="P982" s="246" t="str">
        <f t="shared" si="78"/>
        <v/>
      </c>
      <c r="Q982" s="144"/>
      <c r="R982" s="144"/>
      <c r="S982" s="144"/>
      <c r="U982" s="249" t="str">
        <f t="shared" si="79"/>
        <v/>
      </c>
      <c r="V982" t="str">
        <f t="shared" si="80"/>
        <v/>
      </c>
    </row>
    <row r="983" spans="1:22">
      <c r="A983" s="110"/>
      <c r="B983" s="114"/>
      <c r="C983" s="188"/>
      <c r="D983" s="200"/>
      <c r="E983" s="255"/>
      <c r="F983" s="242"/>
      <c r="G983" s="243"/>
      <c r="H983" s="171"/>
      <c r="I983" s="244" t="str">
        <f t="shared" si="77"/>
        <v/>
      </c>
      <c r="L983" s="232" t="str">
        <f t="shared" si="76"/>
        <v/>
      </c>
      <c r="N983" s="157"/>
      <c r="O983" s="157"/>
      <c r="P983" s="246" t="str">
        <f t="shared" si="78"/>
        <v/>
      </c>
      <c r="Q983" s="144"/>
      <c r="R983" s="144"/>
      <c r="S983" s="144"/>
      <c r="U983" s="249" t="str">
        <f t="shared" si="79"/>
        <v/>
      </c>
      <c r="V983" t="str">
        <f t="shared" si="80"/>
        <v/>
      </c>
    </row>
    <row r="984" spans="1:22">
      <c r="A984" s="110"/>
      <c r="B984" s="114"/>
      <c r="C984" s="188"/>
      <c r="D984" s="200"/>
      <c r="E984" s="255"/>
      <c r="F984" s="242"/>
      <c r="G984" s="243"/>
      <c r="H984" s="171"/>
      <c r="I984" s="244" t="str">
        <f t="shared" si="77"/>
        <v/>
      </c>
      <c r="L984" s="232" t="str">
        <f t="shared" si="76"/>
        <v/>
      </c>
      <c r="N984" s="157"/>
      <c r="O984" s="157"/>
      <c r="P984" s="246" t="str">
        <f t="shared" si="78"/>
        <v/>
      </c>
      <c r="Q984" s="144"/>
      <c r="R984" s="144"/>
      <c r="S984" s="144"/>
      <c r="U984" s="249" t="str">
        <f t="shared" si="79"/>
        <v/>
      </c>
      <c r="V984" t="str">
        <f t="shared" si="80"/>
        <v/>
      </c>
    </row>
    <row r="985" spans="1:22">
      <c r="A985" s="110"/>
      <c r="B985" s="114"/>
      <c r="C985" s="188"/>
      <c r="D985" s="200"/>
      <c r="E985" s="255"/>
      <c r="F985" s="242"/>
      <c r="G985" s="243"/>
      <c r="H985" s="171"/>
      <c r="I985" s="244" t="str">
        <f t="shared" si="77"/>
        <v/>
      </c>
      <c r="L985" s="232" t="str">
        <f t="shared" si="76"/>
        <v/>
      </c>
      <c r="N985" s="157"/>
      <c r="O985" s="157"/>
      <c r="P985" s="246" t="str">
        <f t="shared" si="78"/>
        <v/>
      </c>
      <c r="Q985" s="144"/>
      <c r="R985" s="144"/>
      <c r="S985" s="144"/>
      <c r="U985" s="249" t="str">
        <f t="shared" si="79"/>
        <v/>
      </c>
      <c r="V985" t="str">
        <f t="shared" si="80"/>
        <v/>
      </c>
    </row>
    <row r="986" spans="1:22">
      <c r="A986" s="110"/>
      <c r="B986" s="114"/>
      <c r="C986" s="188"/>
      <c r="D986" s="200"/>
      <c r="E986" s="255"/>
      <c r="F986" s="242"/>
      <c r="G986" s="243"/>
      <c r="H986" s="171"/>
      <c r="I986" s="244" t="str">
        <f t="shared" si="77"/>
        <v/>
      </c>
      <c r="L986" s="232" t="str">
        <f t="shared" si="76"/>
        <v/>
      </c>
      <c r="N986" s="157"/>
      <c r="O986" s="157"/>
      <c r="P986" s="246" t="str">
        <f t="shared" si="78"/>
        <v/>
      </c>
      <c r="Q986" s="144"/>
      <c r="R986" s="144"/>
      <c r="S986" s="144"/>
      <c r="U986" s="249" t="str">
        <f t="shared" si="79"/>
        <v/>
      </c>
      <c r="V986" t="str">
        <f t="shared" si="80"/>
        <v/>
      </c>
    </row>
    <row r="987" spans="1:22">
      <c r="A987" s="110"/>
      <c r="B987" s="114"/>
      <c r="C987" s="188"/>
      <c r="D987" s="200"/>
      <c r="E987" s="255"/>
      <c r="F987" s="242"/>
      <c r="G987" s="243"/>
      <c r="H987" s="171"/>
      <c r="I987" s="244" t="str">
        <f t="shared" si="77"/>
        <v/>
      </c>
      <c r="L987" s="232" t="str">
        <f t="shared" si="76"/>
        <v/>
      </c>
      <c r="N987" s="157"/>
      <c r="O987" s="157"/>
      <c r="P987" s="246" t="str">
        <f t="shared" si="78"/>
        <v/>
      </c>
      <c r="Q987" s="144"/>
      <c r="R987" s="144"/>
      <c r="S987" s="144"/>
      <c r="U987" s="249" t="str">
        <f t="shared" si="79"/>
        <v/>
      </c>
      <c r="V987" t="str">
        <f t="shared" si="80"/>
        <v/>
      </c>
    </row>
    <row r="988" spans="1:22">
      <c r="A988" s="110"/>
      <c r="B988" s="114"/>
      <c r="C988" s="188"/>
      <c r="D988" s="200"/>
      <c r="E988" s="255"/>
      <c r="F988" s="242"/>
      <c r="G988" s="243"/>
      <c r="H988" s="171"/>
      <c r="I988" s="244" t="str">
        <f t="shared" si="77"/>
        <v/>
      </c>
      <c r="L988" s="232" t="str">
        <f t="shared" si="76"/>
        <v/>
      </c>
      <c r="N988" s="157"/>
      <c r="O988" s="157"/>
      <c r="P988" s="246" t="str">
        <f t="shared" si="78"/>
        <v/>
      </c>
      <c r="Q988" s="144"/>
      <c r="R988" s="144"/>
      <c r="S988" s="144"/>
      <c r="U988" s="249" t="str">
        <f t="shared" si="79"/>
        <v/>
      </c>
      <c r="V988" t="str">
        <f t="shared" si="80"/>
        <v/>
      </c>
    </row>
    <row r="989" spans="1:22">
      <c r="A989" s="110"/>
      <c r="B989" s="114"/>
      <c r="C989" s="188"/>
      <c r="D989" s="200"/>
      <c r="E989" s="255"/>
      <c r="F989" s="242"/>
      <c r="G989" s="243"/>
      <c r="H989" s="171"/>
      <c r="I989" s="244" t="str">
        <f t="shared" si="77"/>
        <v/>
      </c>
      <c r="L989" s="232" t="str">
        <f t="shared" si="76"/>
        <v/>
      </c>
      <c r="N989" s="157"/>
      <c r="O989" s="157"/>
      <c r="P989" s="246" t="str">
        <f t="shared" si="78"/>
        <v/>
      </c>
      <c r="Q989" s="144"/>
      <c r="R989" s="144"/>
      <c r="S989" s="144"/>
      <c r="U989" s="249" t="str">
        <f t="shared" si="79"/>
        <v/>
      </c>
      <c r="V989" t="str">
        <f t="shared" si="80"/>
        <v/>
      </c>
    </row>
    <row r="990" spans="1:22">
      <c r="A990" s="110"/>
      <c r="B990" s="114"/>
      <c r="C990" s="188"/>
      <c r="D990" s="200"/>
      <c r="E990" s="255"/>
      <c r="F990" s="242"/>
      <c r="G990" s="243"/>
      <c r="H990" s="171"/>
      <c r="I990" s="244" t="str">
        <f t="shared" si="77"/>
        <v/>
      </c>
      <c r="L990" s="232" t="str">
        <f t="shared" si="76"/>
        <v/>
      </c>
      <c r="N990" s="157"/>
      <c r="O990" s="157"/>
      <c r="P990" s="246" t="str">
        <f t="shared" si="78"/>
        <v/>
      </c>
      <c r="Q990" s="144"/>
      <c r="R990" s="144"/>
      <c r="S990" s="144"/>
      <c r="U990" s="249" t="str">
        <f t="shared" si="79"/>
        <v/>
      </c>
      <c r="V990" t="str">
        <f t="shared" si="80"/>
        <v/>
      </c>
    </row>
    <row r="991" spans="1:22">
      <c r="A991" s="110"/>
      <c r="B991" s="114"/>
      <c r="C991" s="188"/>
      <c r="D991" s="200"/>
      <c r="E991" s="255"/>
      <c r="F991" s="242"/>
      <c r="G991" s="243"/>
      <c r="H991" s="171"/>
      <c r="I991" s="244" t="str">
        <f t="shared" si="77"/>
        <v/>
      </c>
      <c r="L991" s="232" t="str">
        <f t="shared" si="76"/>
        <v/>
      </c>
      <c r="N991" s="157"/>
      <c r="O991" s="157"/>
      <c r="P991" s="246" t="str">
        <f t="shared" si="78"/>
        <v/>
      </c>
      <c r="Q991" s="144"/>
      <c r="R991" s="144"/>
      <c r="S991" s="144"/>
      <c r="U991" s="249" t="str">
        <f t="shared" si="79"/>
        <v/>
      </c>
      <c r="V991" t="str">
        <f t="shared" si="80"/>
        <v/>
      </c>
    </row>
    <row r="992" spans="1:22">
      <c r="A992" s="110"/>
      <c r="B992" s="114"/>
      <c r="C992" s="188"/>
      <c r="D992" s="200"/>
      <c r="E992" s="255"/>
      <c r="F992" s="242"/>
      <c r="G992" s="243"/>
      <c r="H992" s="171"/>
      <c r="I992" s="244" t="str">
        <f t="shared" si="77"/>
        <v/>
      </c>
      <c r="L992" s="232" t="str">
        <f t="shared" si="76"/>
        <v/>
      </c>
      <c r="N992" s="157"/>
      <c r="O992" s="157"/>
      <c r="P992" s="246" t="str">
        <f t="shared" si="78"/>
        <v/>
      </c>
      <c r="Q992" s="144"/>
      <c r="R992" s="144"/>
      <c r="S992" s="144"/>
      <c r="U992" s="249" t="str">
        <f t="shared" si="79"/>
        <v/>
      </c>
      <c r="V992" t="str">
        <f t="shared" si="80"/>
        <v/>
      </c>
    </row>
    <row r="993" spans="1:22">
      <c r="A993" s="110"/>
      <c r="B993" s="114"/>
      <c r="C993" s="188"/>
      <c r="D993" s="200"/>
      <c r="E993" s="255"/>
      <c r="F993" s="242"/>
      <c r="G993" s="243"/>
      <c r="H993" s="171"/>
      <c r="I993" s="244" t="str">
        <f t="shared" si="77"/>
        <v/>
      </c>
      <c r="L993" s="232" t="str">
        <f t="shared" si="76"/>
        <v/>
      </c>
      <c r="N993" s="157"/>
      <c r="O993" s="157"/>
      <c r="P993" s="246" t="str">
        <f t="shared" si="78"/>
        <v/>
      </c>
      <c r="Q993" s="144"/>
      <c r="R993" s="144"/>
      <c r="S993" s="144"/>
      <c r="U993" s="249" t="str">
        <f t="shared" si="79"/>
        <v/>
      </c>
      <c r="V993" t="str">
        <f t="shared" si="80"/>
        <v/>
      </c>
    </row>
    <row r="994" spans="1:22">
      <c r="A994" s="110"/>
      <c r="B994" s="114"/>
      <c r="C994" s="188"/>
      <c r="D994" s="200"/>
      <c r="E994" s="255"/>
      <c r="F994" s="242"/>
      <c r="G994" s="243"/>
      <c r="H994" s="171"/>
      <c r="I994" s="244" t="str">
        <f t="shared" si="77"/>
        <v/>
      </c>
      <c r="L994" s="232" t="str">
        <f t="shared" si="76"/>
        <v/>
      </c>
      <c r="N994" s="157"/>
      <c r="O994" s="157"/>
      <c r="P994" s="246" t="str">
        <f t="shared" si="78"/>
        <v/>
      </c>
      <c r="Q994" s="144"/>
      <c r="R994" s="144"/>
      <c r="S994" s="144"/>
      <c r="U994" s="249" t="str">
        <f t="shared" si="79"/>
        <v/>
      </c>
      <c r="V994" t="str">
        <f t="shared" si="80"/>
        <v/>
      </c>
    </row>
    <row r="995" spans="1:22">
      <c r="A995" s="110"/>
      <c r="B995" s="114"/>
      <c r="C995" s="188"/>
      <c r="D995" s="200"/>
      <c r="E995" s="255"/>
      <c r="F995" s="242"/>
      <c r="G995" s="243"/>
      <c r="H995" s="171"/>
      <c r="I995" s="244" t="str">
        <f t="shared" si="77"/>
        <v/>
      </c>
      <c r="L995" s="232" t="str">
        <f t="shared" si="76"/>
        <v/>
      </c>
      <c r="N995" s="157"/>
      <c r="O995" s="157"/>
      <c r="P995" s="246" t="str">
        <f t="shared" si="78"/>
        <v/>
      </c>
      <c r="Q995" s="144"/>
      <c r="R995" s="144"/>
      <c r="S995" s="144"/>
      <c r="U995" s="249" t="str">
        <f t="shared" si="79"/>
        <v/>
      </c>
      <c r="V995" t="str">
        <f t="shared" si="80"/>
        <v/>
      </c>
    </row>
    <row r="996" spans="1:22">
      <c r="A996" s="110"/>
      <c r="B996" s="114"/>
      <c r="C996" s="188"/>
      <c r="D996" s="200"/>
      <c r="E996" s="255"/>
      <c r="F996" s="242"/>
      <c r="G996" s="243"/>
      <c r="H996" s="171"/>
      <c r="I996" s="244" t="str">
        <f t="shared" si="77"/>
        <v/>
      </c>
      <c r="L996" s="232" t="str">
        <f t="shared" si="76"/>
        <v/>
      </c>
      <c r="N996" s="157"/>
      <c r="O996" s="157"/>
      <c r="P996" s="246" t="str">
        <f t="shared" si="78"/>
        <v/>
      </c>
      <c r="Q996" s="144"/>
      <c r="R996" s="144"/>
      <c r="S996" s="144"/>
      <c r="U996" s="249" t="str">
        <f t="shared" si="79"/>
        <v/>
      </c>
      <c r="V996" t="str">
        <f t="shared" si="80"/>
        <v/>
      </c>
    </row>
    <row r="997" spans="1:22">
      <c r="A997" s="110"/>
      <c r="B997" s="114"/>
      <c r="C997" s="188"/>
      <c r="D997" s="200"/>
      <c r="E997" s="255"/>
      <c r="F997" s="242"/>
      <c r="G997" s="243"/>
      <c r="H997" s="171"/>
      <c r="I997" s="244" t="str">
        <f t="shared" si="77"/>
        <v/>
      </c>
      <c r="L997" s="232" t="str">
        <f t="shared" si="76"/>
        <v/>
      </c>
      <c r="N997" s="157"/>
      <c r="O997" s="157"/>
      <c r="P997" s="246" t="str">
        <f t="shared" si="78"/>
        <v/>
      </c>
      <c r="Q997" s="144"/>
      <c r="R997" s="144"/>
      <c r="S997" s="144"/>
      <c r="U997" s="249" t="str">
        <f t="shared" si="79"/>
        <v/>
      </c>
      <c r="V997" t="str">
        <f t="shared" si="80"/>
        <v/>
      </c>
    </row>
    <row r="998" spans="1:22">
      <c r="A998" s="110"/>
      <c r="B998" s="114"/>
      <c r="C998" s="188"/>
      <c r="D998" s="200"/>
      <c r="E998" s="255"/>
      <c r="F998" s="242"/>
      <c r="G998" s="243"/>
      <c r="H998" s="171"/>
      <c r="I998" s="244" t="str">
        <f t="shared" si="77"/>
        <v/>
      </c>
      <c r="L998" s="232" t="str">
        <f t="shared" si="76"/>
        <v/>
      </c>
      <c r="N998" s="157"/>
      <c r="O998" s="157"/>
      <c r="P998" s="246" t="str">
        <f t="shared" si="78"/>
        <v/>
      </c>
      <c r="Q998" s="144"/>
      <c r="R998" s="144"/>
      <c r="S998" s="144"/>
      <c r="U998" s="249" t="str">
        <f t="shared" si="79"/>
        <v/>
      </c>
      <c r="V998" t="str">
        <f t="shared" si="80"/>
        <v/>
      </c>
    </row>
    <row r="999" spans="1:22">
      <c r="A999" s="110"/>
      <c r="B999" s="114"/>
      <c r="C999" s="188"/>
      <c r="D999" s="200"/>
      <c r="E999" s="255"/>
      <c r="F999" s="242"/>
      <c r="G999" s="243"/>
      <c r="H999" s="171"/>
      <c r="I999" s="244" t="str">
        <f t="shared" si="77"/>
        <v/>
      </c>
      <c r="L999" s="232" t="str">
        <f t="shared" si="76"/>
        <v/>
      </c>
      <c r="N999" s="157"/>
      <c r="O999" s="157"/>
      <c r="P999" s="246" t="str">
        <f t="shared" si="78"/>
        <v/>
      </c>
      <c r="Q999" s="144"/>
      <c r="R999" s="144"/>
      <c r="S999" s="144"/>
      <c r="U999" s="249" t="str">
        <f t="shared" si="79"/>
        <v/>
      </c>
      <c r="V999" t="str">
        <f t="shared" si="80"/>
        <v/>
      </c>
    </row>
    <row r="1000" spans="1:22">
      <c r="A1000" s="110"/>
      <c r="B1000" s="114"/>
      <c r="C1000" s="188"/>
      <c r="D1000" s="200"/>
      <c r="E1000" s="255"/>
      <c r="F1000" s="242"/>
      <c r="G1000" s="243"/>
      <c r="H1000" s="171"/>
      <c r="I1000" s="244" t="str">
        <f t="shared" si="77"/>
        <v/>
      </c>
      <c r="L1000" s="232" t="str">
        <f t="shared" si="76"/>
        <v/>
      </c>
      <c r="N1000" s="157"/>
      <c r="O1000" s="157"/>
      <c r="P1000" s="246" t="str">
        <f t="shared" si="78"/>
        <v/>
      </c>
      <c r="Q1000" s="144"/>
      <c r="R1000" s="144"/>
      <c r="S1000" s="144"/>
      <c r="U1000" s="249" t="str">
        <f t="shared" si="79"/>
        <v/>
      </c>
      <c r="V1000" t="str">
        <f t="shared" si="80"/>
        <v/>
      </c>
    </row>
    <row r="1001" spans="1:22">
      <c r="A1001" s="110"/>
      <c r="B1001" s="114"/>
      <c r="C1001" s="188"/>
      <c r="D1001" s="200"/>
      <c r="E1001" s="255"/>
      <c r="F1001" s="242"/>
      <c r="G1001" s="243"/>
      <c r="H1001" s="171"/>
      <c r="I1001" s="244" t="str">
        <f t="shared" si="77"/>
        <v/>
      </c>
      <c r="L1001" s="232" t="str">
        <f t="shared" si="76"/>
        <v/>
      </c>
      <c r="N1001" s="157"/>
      <c r="O1001" s="157"/>
      <c r="P1001" s="246" t="str">
        <f t="shared" si="78"/>
        <v/>
      </c>
      <c r="Q1001" s="144"/>
      <c r="R1001" s="144"/>
      <c r="S1001" s="144"/>
      <c r="U1001" s="249" t="str">
        <f t="shared" si="79"/>
        <v/>
      </c>
      <c r="V1001" t="str">
        <f t="shared" si="80"/>
        <v/>
      </c>
    </row>
    <row r="1002" spans="1:22">
      <c r="A1002" s="110"/>
      <c r="B1002" s="114"/>
      <c r="C1002" s="188"/>
      <c r="D1002" s="200"/>
      <c r="E1002" s="255"/>
      <c r="F1002" s="242"/>
      <c r="G1002" s="243"/>
      <c r="H1002" s="171"/>
      <c r="I1002" s="244" t="str">
        <f t="shared" si="77"/>
        <v/>
      </c>
      <c r="L1002" s="232" t="str">
        <f t="shared" si="76"/>
        <v/>
      </c>
      <c r="N1002" s="157"/>
      <c r="O1002" s="157"/>
      <c r="P1002" s="246" t="str">
        <f t="shared" si="78"/>
        <v/>
      </c>
      <c r="Q1002" s="144"/>
      <c r="R1002" s="144"/>
      <c r="S1002" s="144"/>
      <c r="U1002" s="249" t="str">
        <f t="shared" si="79"/>
        <v/>
      </c>
      <c r="V1002" t="str">
        <f t="shared" si="80"/>
        <v/>
      </c>
    </row>
    <row r="1003" spans="1:22">
      <c r="A1003" s="110"/>
      <c r="B1003" s="114"/>
      <c r="C1003" s="188"/>
      <c r="D1003" s="200"/>
      <c r="E1003" s="255"/>
      <c r="F1003" s="242"/>
      <c r="G1003" s="243"/>
      <c r="H1003" s="171"/>
      <c r="I1003" s="244" t="str">
        <f t="shared" si="77"/>
        <v/>
      </c>
      <c r="L1003" s="232" t="str">
        <f t="shared" ref="L1003:L1066" si="81">IF(C1003="","",GAMMADIST(C1003,Z$8,1/Z$7,TRUE))</f>
        <v/>
      </c>
      <c r="N1003" s="157"/>
      <c r="O1003" s="157"/>
      <c r="P1003" s="246" t="str">
        <f t="shared" si="78"/>
        <v/>
      </c>
      <c r="Q1003" s="144"/>
      <c r="R1003" s="144"/>
      <c r="S1003" s="144"/>
      <c r="U1003" s="249" t="str">
        <f t="shared" si="79"/>
        <v/>
      </c>
      <c r="V1003" t="str">
        <f t="shared" si="80"/>
        <v/>
      </c>
    </row>
    <row r="1004" spans="1:22">
      <c r="A1004" s="110"/>
      <c r="B1004" s="114"/>
      <c r="C1004" s="188"/>
      <c r="D1004" s="200"/>
      <c r="E1004" s="255"/>
      <c r="F1004" s="242"/>
      <c r="G1004" s="243"/>
      <c r="H1004" s="171"/>
      <c r="I1004" s="244" t="str">
        <f t="shared" si="77"/>
        <v/>
      </c>
      <c r="L1004" s="232" t="str">
        <f t="shared" si="81"/>
        <v/>
      </c>
      <c r="N1004" s="157"/>
      <c r="O1004" s="157"/>
      <c r="P1004" s="246" t="str">
        <f t="shared" si="78"/>
        <v/>
      </c>
      <c r="Q1004" s="144"/>
      <c r="R1004" s="144"/>
      <c r="S1004" s="144"/>
      <c r="U1004" s="249" t="str">
        <f t="shared" si="79"/>
        <v/>
      </c>
      <c r="V1004" t="str">
        <f t="shared" si="80"/>
        <v/>
      </c>
    </row>
    <row r="1005" spans="1:22">
      <c r="A1005" s="110"/>
      <c r="B1005" s="114"/>
      <c r="C1005" s="188"/>
      <c r="D1005" s="200"/>
      <c r="E1005" s="255"/>
      <c r="F1005" s="242"/>
      <c r="G1005" s="243"/>
      <c r="H1005" s="171"/>
      <c r="I1005" s="244" t="str">
        <f t="shared" si="77"/>
        <v/>
      </c>
      <c r="L1005" s="232" t="str">
        <f t="shared" si="81"/>
        <v/>
      </c>
      <c r="N1005" s="157"/>
      <c r="O1005" s="157"/>
      <c r="P1005" s="246" t="str">
        <f t="shared" si="78"/>
        <v/>
      </c>
      <c r="Q1005" s="144"/>
      <c r="R1005" s="144"/>
      <c r="S1005" s="144"/>
      <c r="U1005" s="249" t="str">
        <f t="shared" si="79"/>
        <v/>
      </c>
      <c r="V1005" t="str">
        <f t="shared" si="80"/>
        <v/>
      </c>
    </row>
    <row r="1006" spans="1:22">
      <c r="A1006" s="110"/>
      <c r="B1006" s="114"/>
      <c r="C1006" s="188"/>
      <c r="D1006" s="200"/>
      <c r="E1006" s="255"/>
      <c r="F1006" s="242"/>
      <c r="G1006" s="243"/>
      <c r="H1006" s="171"/>
      <c r="I1006" s="244" t="str">
        <f t="shared" si="77"/>
        <v/>
      </c>
      <c r="L1006" s="232" t="str">
        <f t="shared" si="81"/>
        <v/>
      </c>
      <c r="N1006" s="157"/>
      <c r="O1006" s="157"/>
      <c r="P1006" s="246" t="str">
        <f t="shared" si="78"/>
        <v/>
      </c>
      <c r="Q1006" s="144"/>
      <c r="R1006" s="144"/>
      <c r="S1006" s="144"/>
      <c r="U1006" s="249" t="str">
        <f t="shared" si="79"/>
        <v/>
      </c>
      <c r="V1006" t="str">
        <f t="shared" si="80"/>
        <v/>
      </c>
    </row>
    <row r="1007" spans="1:22">
      <c r="A1007" s="110"/>
      <c r="B1007" s="114"/>
      <c r="C1007" s="188"/>
      <c r="D1007" s="200"/>
      <c r="E1007" s="255"/>
      <c r="F1007" s="242"/>
      <c r="G1007" s="243"/>
      <c r="H1007" s="171"/>
      <c r="I1007" s="244" t="str">
        <f t="shared" si="77"/>
        <v/>
      </c>
      <c r="L1007" s="232" t="str">
        <f t="shared" si="81"/>
        <v/>
      </c>
      <c r="N1007" s="157"/>
      <c r="O1007" s="157"/>
      <c r="P1007" s="246" t="str">
        <f t="shared" si="78"/>
        <v/>
      </c>
      <c r="Q1007" s="144"/>
      <c r="R1007" s="144"/>
      <c r="S1007" s="144"/>
      <c r="U1007" s="249" t="str">
        <f t="shared" si="79"/>
        <v/>
      </c>
      <c r="V1007" t="str">
        <f t="shared" si="80"/>
        <v/>
      </c>
    </row>
    <row r="1008" spans="1:22">
      <c r="A1008" s="110"/>
      <c r="B1008" s="114"/>
      <c r="C1008" s="188"/>
      <c r="D1008" s="200"/>
      <c r="E1008" s="255"/>
      <c r="F1008" s="242"/>
      <c r="G1008" s="243"/>
      <c r="H1008" s="171"/>
      <c r="I1008" s="244" t="str">
        <f t="shared" si="77"/>
        <v/>
      </c>
      <c r="L1008" s="232" t="str">
        <f t="shared" si="81"/>
        <v/>
      </c>
      <c r="N1008" s="157"/>
      <c r="O1008" s="157"/>
      <c r="P1008" s="246" t="str">
        <f t="shared" si="78"/>
        <v/>
      </c>
      <c r="Q1008" s="144"/>
      <c r="R1008" s="144"/>
      <c r="S1008" s="144"/>
      <c r="U1008" s="249" t="str">
        <f t="shared" si="79"/>
        <v/>
      </c>
      <c r="V1008" t="str">
        <f t="shared" si="80"/>
        <v/>
      </c>
    </row>
    <row r="1009" spans="1:22">
      <c r="A1009" s="110"/>
      <c r="B1009" s="114"/>
      <c r="C1009" s="188"/>
      <c r="D1009" s="200"/>
      <c r="E1009" s="255"/>
      <c r="F1009" s="242"/>
      <c r="G1009" s="243"/>
      <c r="H1009" s="171"/>
      <c r="I1009" s="244" t="str">
        <f t="shared" si="77"/>
        <v/>
      </c>
      <c r="L1009" s="232" t="str">
        <f t="shared" si="81"/>
        <v/>
      </c>
      <c r="N1009" s="157"/>
      <c r="O1009" s="157"/>
      <c r="P1009" s="246" t="str">
        <f t="shared" si="78"/>
        <v/>
      </c>
      <c r="Q1009" s="144"/>
      <c r="R1009" s="144"/>
      <c r="S1009" s="144"/>
      <c r="U1009" s="249" t="str">
        <f t="shared" si="79"/>
        <v/>
      </c>
      <c r="V1009" t="str">
        <f t="shared" si="80"/>
        <v/>
      </c>
    </row>
    <row r="1010" spans="1:22">
      <c r="A1010" s="110"/>
      <c r="B1010" s="114"/>
      <c r="C1010" s="188"/>
      <c r="D1010" s="200"/>
      <c r="E1010" s="255"/>
      <c r="F1010" s="242"/>
      <c r="G1010" s="243"/>
      <c r="H1010" s="171"/>
      <c r="I1010" s="244" t="str">
        <f t="shared" si="77"/>
        <v/>
      </c>
      <c r="L1010" s="232" t="str">
        <f t="shared" si="81"/>
        <v/>
      </c>
      <c r="N1010" s="157"/>
      <c r="O1010" s="157"/>
      <c r="P1010" s="246" t="str">
        <f t="shared" si="78"/>
        <v/>
      </c>
      <c r="Q1010" s="144"/>
      <c r="R1010" s="144"/>
      <c r="S1010" s="144"/>
      <c r="U1010" s="249" t="str">
        <f t="shared" si="79"/>
        <v/>
      </c>
      <c r="V1010" t="str">
        <f t="shared" si="80"/>
        <v/>
      </c>
    </row>
    <row r="1011" spans="1:22">
      <c r="A1011" s="110"/>
      <c r="B1011" s="114"/>
      <c r="C1011" s="188"/>
      <c r="D1011" s="200"/>
      <c r="E1011" s="255"/>
      <c r="F1011" s="242"/>
      <c r="G1011" s="243"/>
      <c r="H1011" s="171"/>
      <c r="I1011" s="244" t="str">
        <f t="shared" si="77"/>
        <v/>
      </c>
      <c r="L1011" s="232" t="str">
        <f t="shared" si="81"/>
        <v/>
      </c>
      <c r="N1011" s="157"/>
      <c r="O1011" s="157"/>
      <c r="P1011" s="246" t="str">
        <f t="shared" si="78"/>
        <v/>
      </c>
      <c r="Q1011" s="144"/>
      <c r="R1011" s="144"/>
      <c r="S1011" s="144"/>
      <c r="U1011" s="249" t="str">
        <f t="shared" si="79"/>
        <v/>
      </c>
      <c r="V1011" t="str">
        <f t="shared" si="80"/>
        <v/>
      </c>
    </row>
    <row r="1012" spans="1:22">
      <c r="A1012" s="110"/>
      <c r="B1012" s="114"/>
      <c r="C1012" s="188"/>
      <c r="D1012" s="200"/>
      <c r="E1012" s="255"/>
      <c r="F1012" s="242"/>
      <c r="G1012" s="243"/>
      <c r="H1012" s="171"/>
      <c r="I1012" s="244" t="str">
        <f t="shared" si="77"/>
        <v/>
      </c>
      <c r="L1012" s="232" t="str">
        <f t="shared" si="81"/>
        <v/>
      </c>
      <c r="N1012" s="157"/>
      <c r="O1012" s="157"/>
      <c r="P1012" s="246" t="str">
        <f t="shared" si="78"/>
        <v/>
      </c>
      <c r="Q1012" s="144"/>
      <c r="R1012" s="144"/>
      <c r="S1012" s="144"/>
      <c r="U1012" s="249" t="str">
        <f t="shared" si="79"/>
        <v/>
      </c>
      <c r="V1012" t="str">
        <f t="shared" si="80"/>
        <v/>
      </c>
    </row>
    <row r="1013" spans="1:22">
      <c r="A1013" s="110"/>
      <c r="B1013" s="114"/>
      <c r="C1013" s="188"/>
      <c r="D1013" s="200"/>
      <c r="E1013" s="255"/>
      <c r="F1013" s="242"/>
      <c r="G1013" s="243"/>
      <c r="H1013" s="171"/>
      <c r="I1013" s="244" t="str">
        <f t="shared" si="77"/>
        <v/>
      </c>
      <c r="L1013" s="232" t="str">
        <f t="shared" si="81"/>
        <v/>
      </c>
      <c r="N1013" s="157"/>
      <c r="O1013" s="157"/>
      <c r="P1013" s="246" t="str">
        <f t="shared" si="78"/>
        <v/>
      </c>
      <c r="Q1013" s="144"/>
      <c r="R1013" s="144"/>
      <c r="S1013" s="144"/>
      <c r="U1013" s="249" t="str">
        <f t="shared" si="79"/>
        <v/>
      </c>
      <c r="V1013" t="str">
        <f t="shared" si="80"/>
        <v/>
      </c>
    </row>
    <row r="1014" spans="1:22">
      <c r="A1014" s="110"/>
      <c r="B1014" s="114"/>
      <c r="C1014" s="188"/>
      <c r="D1014" s="200"/>
      <c r="E1014" s="255"/>
      <c r="F1014" s="242"/>
      <c r="G1014" s="243"/>
      <c r="H1014" s="171"/>
      <c r="I1014" s="244" t="str">
        <f t="shared" si="77"/>
        <v/>
      </c>
      <c r="L1014" s="232" t="str">
        <f t="shared" si="81"/>
        <v/>
      </c>
      <c r="N1014" s="157"/>
      <c r="O1014" s="157"/>
      <c r="P1014" s="246" t="str">
        <f t="shared" si="78"/>
        <v/>
      </c>
      <c r="Q1014" s="144"/>
      <c r="R1014" s="144"/>
      <c r="S1014" s="144"/>
      <c r="U1014" s="249" t="str">
        <f t="shared" si="79"/>
        <v/>
      </c>
      <c r="V1014" t="str">
        <f t="shared" si="80"/>
        <v/>
      </c>
    </row>
    <row r="1015" spans="1:22">
      <c r="A1015" s="110"/>
      <c r="B1015" s="114"/>
      <c r="C1015" s="188"/>
      <c r="D1015" s="200"/>
      <c r="E1015" s="255"/>
      <c r="F1015" s="242"/>
      <c r="G1015" s="243"/>
      <c r="H1015" s="171"/>
      <c r="I1015" s="244" t="str">
        <f t="shared" si="77"/>
        <v/>
      </c>
      <c r="L1015" s="232" t="str">
        <f t="shared" si="81"/>
        <v/>
      </c>
      <c r="N1015" s="157"/>
      <c r="O1015" s="157"/>
      <c r="P1015" s="246" t="str">
        <f t="shared" si="78"/>
        <v/>
      </c>
      <c r="Q1015" s="144"/>
      <c r="R1015" s="144"/>
      <c r="S1015" s="144"/>
      <c r="U1015" s="249" t="str">
        <f t="shared" si="79"/>
        <v/>
      </c>
      <c r="V1015" t="str">
        <f t="shared" si="80"/>
        <v/>
      </c>
    </row>
    <row r="1016" spans="1:22">
      <c r="A1016" s="110"/>
      <c r="B1016" s="114"/>
      <c r="C1016" s="188"/>
      <c r="D1016" s="200"/>
      <c r="E1016" s="255"/>
      <c r="F1016" s="242"/>
      <c r="G1016" s="243"/>
      <c r="H1016" s="171"/>
      <c r="I1016" s="244" t="str">
        <f t="shared" si="77"/>
        <v/>
      </c>
      <c r="L1016" s="232" t="str">
        <f t="shared" si="81"/>
        <v/>
      </c>
      <c r="N1016" s="157"/>
      <c r="O1016" s="157"/>
      <c r="P1016" s="246" t="str">
        <f t="shared" si="78"/>
        <v/>
      </c>
      <c r="Q1016" s="144"/>
      <c r="R1016" s="144"/>
      <c r="S1016" s="144"/>
      <c r="U1016" s="249" t="str">
        <f t="shared" si="79"/>
        <v/>
      </c>
      <c r="V1016" t="str">
        <f t="shared" si="80"/>
        <v/>
      </c>
    </row>
    <row r="1017" spans="1:22">
      <c r="A1017" s="110"/>
      <c r="B1017" s="114"/>
      <c r="C1017" s="188"/>
      <c r="D1017" s="200"/>
      <c r="E1017" s="255"/>
      <c r="F1017" s="242"/>
      <c r="G1017" s="243"/>
      <c r="H1017" s="171"/>
      <c r="I1017" s="244" t="str">
        <f t="shared" si="77"/>
        <v/>
      </c>
      <c r="L1017" s="232" t="str">
        <f t="shared" si="81"/>
        <v/>
      </c>
      <c r="N1017" s="157"/>
      <c r="O1017" s="157"/>
      <c r="P1017" s="246" t="str">
        <f t="shared" si="78"/>
        <v/>
      </c>
      <c r="Q1017" s="144"/>
      <c r="R1017" s="144"/>
      <c r="S1017" s="144"/>
      <c r="U1017" s="249" t="str">
        <f t="shared" si="79"/>
        <v/>
      </c>
      <c r="V1017" t="str">
        <f t="shared" si="80"/>
        <v/>
      </c>
    </row>
    <row r="1018" spans="1:22">
      <c r="A1018" s="110"/>
      <c r="B1018" s="114"/>
      <c r="C1018" s="188"/>
      <c r="D1018" s="200"/>
      <c r="E1018" s="255"/>
      <c r="F1018" s="242"/>
      <c r="G1018" s="243"/>
      <c r="H1018" s="171"/>
      <c r="I1018" s="244" t="str">
        <f t="shared" si="77"/>
        <v/>
      </c>
      <c r="L1018" s="232" t="str">
        <f t="shared" si="81"/>
        <v/>
      </c>
      <c r="N1018" s="157"/>
      <c r="O1018" s="157"/>
      <c r="P1018" s="246" t="str">
        <f t="shared" si="78"/>
        <v/>
      </c>
      <c r="Q1018" s="144"/>
      <c r="R1018" s="144"/>
      <c r="S1018" s="144"/>
      <c r="U1018" s="249" t="str">
        <f t="shared" si="79"/>
        <v/>
      </c>
      <c r="V1018" t="str">
        <f t="shared" si="80"/>
        <v/>
      </c>
    </row>
    <row r="1019" spans="1:22">
      <c r="A1019" s="110"/>
      <c r="B1019" s="114"/>
      <c r="C1019" s="188"/>
      <c r="D1019" s="200"/>
      <c r="E1019" s="255"/>
      <c r="F1019" s="242"/>
      <c r="G1019" s="243"/>
      <c r="H1019" s="171"/>
      <c r="I1019" s="244" t="str">
        <f t="shared" si="77"/>
        <v/>
      </c>
      <c r="L1019" s="232" t="str">
        <f t="shared" si="81"/>
        <v/>
      </c>
      <c r="N1019" s="157"/>
      <c r="O1019" s="157"/>
      <c r="P1019" s="246" t="str">
        <f t="shared" si="78"/>
        <v/>
      </c>
      <c r="Q1019" s="144"/>
      <c r="R1019" s="144"/>
      <c r="S1019" s="144"/>
      <c r="U1019" s="249" t="str">
        <f t="shared" si="79"/>
        <v/>
      </c>
      <c r="V1019" t="str">
        <f t="shared" si="80"/>
        <v/>
      </c>
    </row>
    <row r="1020" spans="1:22">
      <c r="A1020" s="110"/>
      <c r="B1020" s="114"/>
      <c r="C1020" s="188"/>
      <c r="D1020" s="200"/>
      <c r="E1020" s="255"/>
      <c r="F1020" s="242"/>
      <c r="G1020" s="243"/>
      <c r="H1020" s="171"/>
      <c r="I1020" s="244" t="str">
        <f t="shared" si="77"/>
        <v/>
      </c>
      <c r="L1020" s="232" t="str">
        <f t="shared" si="81"/>
        <v/>
      </c>
      <c r="N1020" s="157"/>
      <c r="O1020" s="157"/>
      <c r="P1020" s="246" t="str">
        <f t="shared" si="78"/>
        <v/>
      </c>
      <c r="Q1020" s="144"/>
      <c r="R1020" s="144"/>
      <c r="S1020" s="144"/>
      <c r="U1020" s="249" t="str">
        <f t="shared" si="79"/>
        <v/>
      </c>
      <c r="V1020" t="str">
        <f t="shared" si="80"/>
        <v/>
      </c>
    </row>
    <row r="1021" spans="1:22">
      <c r="A1021" s="110"/>
      <c r="B1021" s="114"/>
      <c r="C1021" s="188"/>
      <c r="D1021" s="200"/>
      <c r="E1021" s="255"/>
      <c r="F1021" s="242"/>
      <c r="G1021" s="243"/>
      <c r="H1021" s="171"/>
      <c r="I1021" s="244" t="str">
        <f t="shared" si="77"/>
        <v/>
      </c>
      <c r="L1021" s="232" t="str">
        <f t="shared" si="81"/>
        <v/>
      </c>
      <c r="N1021" s="157"/>
      <c r="O1021" s="157"/>
      <c r="P1021" s="246" t="str">
        <f t="shared" si="78"/>
        <v/>
      </c>
      <c r="Q1021" s="144"/>
      <c r="R1021" s="144"/>
      <c r="S1021" s="144"/>
      <c r="U1021" s="249" t="str">
        <f t="shared" si="79"/>
        <v/>
      </c>
      <c r="V1021" t="str">
        <f t="shared" si="80"/>
        <v/>
      </c>
    </row>
    <row r="1022" spans="1:22">
      <c r="A1022" s="110"/>
      <c r="B1022" s="114"/>
      <c r="C1022" s="188"/>
      <c r="D1022" s="200"/>
      <c r="E1022" s="255"/>
      <c r="F1022" s="242"/>
      <c r="G1022" s="243"/>
      <c r="H1022" s="171"/>
      <c r="I1022" s="244" t="str">
        <f t="shared" si="77"/>
        <v/>
      </c>
      <c r="L1022" s="232" t="str">
        <f t="shared" si="81"/>
        <v/>
      </c>
      <c r="N1022" s="157"/>
      <c r="O1022" s="157"/>
      <c r="P1022" s="246" t="str">
        <f t="shared" si="78"/>
        <v/>
      </c>
      <c r="Q1022" s="144"/>
      <c r="R1022" s="144"/>
      <c r="S1022" s="144"/>
      <c r="U1022" s="249" t="str">
        <f t="shared" si="79"/>
        <v/>
      </c>
      <c r="V1022" t="str">
        <f t="shared" si="80"/>
        <v/>
      </c>
    </row>
    <row r="1023" spans="1:22">
      <c r="A1023" s="110"/>
      <c r="B1023" s="114"/>
      <c r="C1023" s="188"/>
      <c r="D1023" s="200"/>
      <c r="E1023" s="255"/>
      <c r="F1023" s="242"/>
      <c r="G1023" s="243"/>
      <c r="H1023" s="171"/>
      <c r="I1023" s="244" t="str">
        <f t="shared" si="77"/>
        <v/>
      </c>
      <c r="L1023" s="232" t="str">
        <f t="shared" si="81"/>
        <v/>
      </c>
      <c r="N1023" s="157"/>
      <c r="O1023" s="157"/>
      <c r="P1023" s="246" t="str">
        <f t="shared" si="78"/>
        <v/>
      </c>
      <c r="Q1023" s="144"/>
      <c r="R1023" s="144"/>
      <c r="S1023" s="144"/>
      <c r="U1023" s="249" t="str">
        <f t="shared" si="79"/>
        <v/>
      </c>
      <c r="V1023" t="str">
        <f t="shared" si="80"/>
        <v/>
      </c>
    </row>
    <row r="1024" spans="1:22">
      <c r="A1024" s="110"/>
      <c r="B1024" s="114"/>
      <c r="C1024" s="188"/>
      <c r="D1024" s="200"/>
      <c r="E1024" s="255"/>
      <c r="F1024" s="242"/>
      <c r="G1024" s="243"/>
      <c r="H1024" s="171"/>
      <c r="I1024" s="244" t="str">
        <f t="shared" si="77"/>
        <v/>
      </c>
      <c r="L1024" s="232" t="str">
        <f t="shared" si="81"/>
        <v/>
      </c>
      <c r="N1024" s="157"/>
      <c r="O1024" s="157"/>
      <c r="P1024" s="246" t="str">
        <f t="shared" si="78"/>
        <v/>
      </c>
      <c r="Q1024" s="144"/>
      <c r="R1024" s="144"/>
      <c r="S1024" s="144"/>
      <c r="U1024" s="249" t="str">
        <f t="shared" si="79"/>
        <v/>
      </c>
      <c r="V1024" t="str">
        <f t="shared" si="80"/>
        <v/>
      </c>
    </row>
    <row r="1025" spans="1:22">
      <c r="A1025" s="110"/>
      <c r="B1025" s="114"/>
      <c r="C1025" s="188"/>
      <c r="D1025" s="200"/>
      <c r="E1025" s="255"/>
      <c r="F1025" s="242"/>
      <c r="G1025" s="243"/>
      <c r="H1025" s="171"/>
      <c r="I1025" s="244" t="str">
        <f t="shared" si="77"/>
        <v/>
      </c>
      <c r="L1025" s="232" t="str">
        <f t="shared" si="81"/>
        <v/>
      </c>
      <c r="N1025" s="157"/>
      <c r="O1025" s="157"/>
      <c r="P1025" s="246" t="str">
        <f t="shared" si="78"/>
        <v/>
      </c>
      <c r="Q1025" s="144"/>
      <c r="R1025" s="144"/>
      <c r="S1025" s="144"/>
      <c r="U1025" s="249" t="str">
        <f t="shared" si="79"/>
        <v/>
      </c>
      <c r="V1025" t="str">
        <f t="shared" si="80"/>
        <v/>
      </c>
    </row>
    <row r="1026" spans="1:22">
      <c r="A1026" s="110"/>
      <c r="B1026" s="114"/>
      <c r="C1026" s="188"/>
      <c r="D1026" s="200"/>
      <c r="E1026" s="255"/>
      <c r="F1026" s="242"/>
      <c r="G1026" s="243"/>
      <c r="H1026" s="171"/>
      <c r="I1026" s="244" t="str">
        <f t="shared" ref="I1026:I1089" si="82">IF(C1026="","",(2/S1026)*(POWER((S1026/6)*(E1026-S1026/6)+1,3)-1))</f>
        <v/>
      </c>
      <c r="L1026" s="232" t="str">
        <f t="shared" si="81"/>
        <v/>
      </c>
      <c r="N1026" s="157"/>
      <c r="O1026" s="157"/>
      <c r="P1026" s="246" t="str">
        <f t="shared" ref="P1026:P1089" si="83">IF(C1026="","",POWER(C1026-Q1026,3)/R1026)</f>
        <v/>
      </c>
      <c r="Q1026" s="144"/>
      <c r="R1026" s="144"/>
      <c r="S1026" s="144"/>
      <c r="U1026" s="249" t="str">
        <f t="shared" si="79"/>
        <v/>
      </c>
      <c r="V1026" t="str">
        <f t="shared" si="80"/>
        <v/>
      </c>
    </row>
    <row r="1027" spans="1:22">
      <c r="A1027" s="110"/>
      <c r="B1027" s="114"/>
      <c r="C1027" s="188"/>
      <c r="D1027" s="200"/>
      <c r="E1027" s="255"/>
      <c r="F1027" s="242"/>
      <c r="G1027" s="243"/>
      <c r="H1027" s="171"/>
      <c r="I1027" s="244" t="str">
        <f t="shared" si="82"/>
        <v/>
      </c>
      <c r="L1027" s="232" t="str">
        <f t="shared" si="81"/>
        <v/>
      </c>
      <c r="N1027" s="157"/>
      <c r="O1027" s="157"/>
      <c r="P1027" s="246" t="str">
        <f t="shared" si="83"/>
        <v/>
      </c>
      <c r="Q1027" s="144"/>
      <c r="R1027" s="144"/>
      <c r="S1027" s="144"/>
      <c r="U1027" s="249" t="str">
        <f t="shared" ref="U1027:U1076" si="84">IF(C1027="","", POWER(AB$6,AB$7) * POWER((C1027-AB$8),AB$7-1) * EXP(-AB$6*(C1027-AB$8) )/ _xlfn.GAMMA(AB$7))</f>
        <v/>
      </c>
      <c r="V1027" t="str">
        <f t="shared" ref="V1027:V1072" si="85">IF(C1027="","",LN(C1027))</f>
        <v/>
      </c>
    </row>
    <row r="1028" spans="1:22">
      <c r="A1028" s="110"/>
      <c r="B1028" s="114"/>
      <c r="C1028" s="188"/>
      <c r="D1028" s="200"/>
      <c r="E1028" s="255"/>
      <c r="F1028" s="242"/>
      <c r="G1028" s="243"/>
      <c r="H1028" s="171"/>
      <c r="I1028" s="244" t="str">
        <f t="shared" si="82"/>
        <v/>
      </c>
      <c r="L1028" s="232" t="str">
        <f t="shared" si="81"/>
        <v/>
      </c>
      <c r="N1028" s="157"/>
      <c r="O1028" s="157"/>
      <c r="P1028" s="246" t="str">
        <f t="shared" si="83"/>
        <v/>
      </c>
      <c r="Q1028" s="144"/>
      <c r="R1028" s="144"/>
      <c r="S1028" s="144"/>
      <c r="U1028" s="249" t="str">
        <f t="shared" si="84"/>
        <v/>
      </c>
      <c r="V1028" t="str">
        <f t="shared" si="85"/>
        <v/>
      </c>
    </row>
    <row r="1029" spans="1:22">
      <c r="A1029" s="110"/>
      <c r="B1029" s="114"/>
      <c r="C1029" s="188"/>
      <c r="D1029" s="200"/>
      <c r="E1029" s="255"/>
      <c r="F1029" s="242"/>
      <c r="G1029" s="243"/>
      <c r="H1029" s="171"/>
      <c r="I1029" s="244" t="str">
        <f t="shared" si="82"/>
        <v/>
      </c>
      <c r="L1029" s="232" t="str">
        <f t="shared" si="81"/>
        <v/>
      </c>
      <c r="N1029" s="157"/>
      <c r="O1029" s="157"/>
      <c r="P1029" s="246" t="str">
        <f t="shared" si="83"/>
        <v/>
      </c>
      <c r="Q1029" s="144"/>
      <c r="R1029" s="144"/>
      <c r="S1029" s="144"/>
      <c r="U1029" s="249" t="str">
        <f t="shared" si="84"/>
        <v/>
      </c>
      <c r="V1029" t="str">
        <f t="shared" si="85"/>
        <v/>
      </c>
    </row>
    <row r="1030" spans="1:22">
      <c r="A1030" s="110"/>
      <c r="B1030" s="114"/>
      <c r="C1030" s="188"/>
      <c r="D1030" s="200"/>
      <c r="E1030" s="255"/>
      <c r="F1030" s="242"/>
      <c r="G1030" s="243"/>
      <c r="H1030" s="171"/>
      <c r="I1030" s="244" t="str">
        <f t="shared" si="82"/>
        <v/>
      </c>
      <c r="L1030" s="232" t="str">
        <f t="shared" si="81"/>
        <v/>
      </c>
      <c r="N1030" s="157"/>
      <c r="O1030" s="157"/>
      <c r="P1030" s="246" t="str">
        <f t="shared" si="83"/>
        <v/>
      </c>
      <c r="Q1030" s="144"/>
      <c r="R1030" s="144"/>
      <c r="S1030" s="144"/>
      <c r="U1030" s="249" t="str">
        <f t="shared" si="84"/>
        <v/>
      </c>
      <c r="V1030" t="str">
        <f t="shared" si="85"/>
        <v/>
      </c>
    </row>
    <row r="1031" spans="1:22">
      <c r="A1031" s="110"/>
      <c r="B1031" s="114"/>
      <c r="C1031" s="188"/>
      <c r="D1031" s="200"/>
      <c r="E1031" s="255"/>
      <c r="F1031" s="242"/>
      <c r="G1031" s="243"/>
      <c r="H1031" s="171"/>
      <c r="I1031" s="244" t="str">
        <f t="shared" si="82"/>
        <v/>
      </c>
      <c r="L1031" s="232" t="str">
        <f t="shared" si="81"/>
        <v/>
      </c>
      <c r="N1031" s="157"/>
      <c r="O1031" s="157"/>
      <c r="P1031" s="246" t="str">
        <f t="shared" si="83"/>
        <v/>
      </c>
      <c r="Q1031" s="144"/>
      <c r="R1031" s="144"/>
      <c r="S1031" s="144"/>
      <c r="U1031" s="249" t="str">
        <f t="shared" si="84"/>
        <v/>
      </c>
      <c r="V1031" t="str">
        <f t="shared" si="85"/>
        <v/>
      </c>
    </row>
    <row r="1032" spans="1:22">
      <c r="A1032" s="110"/>
      <c r="B1032" s="114"/>
      <c r="C1032" s="188"/>
      <c r="D1032" s="200"/>
      <c r="E1032" s="255"/>
      <c r="F1032" s="242"/>
      <c r="G1032" s="243"/>
      <c r="H1032" s="171"/>
      <c r="I1032" s="244" t="str">
        <f t="shared" si="82"/>
        <v/>
      </c>
      <c r="L1032" s="232" t="str">
        <f t="shared" si="81"/>
        <v/>
      </c>
      <c r="N1032" s="157"/>
      <c r="O1032" s="157"/>
      <c r="P1032" s="246" t="str">
        <f t="shared" si="83"/>
        <v/>
      </c>
      <c r="Q1032" s="144"/>
      <c r="R1032" s="144"/>
      <c r="S1032" s="144"/>
      <c r="U1032" s="249" t="str">
        <f t="shared" si="84"/>
        <v/>
      </c>
      <c r="V1032" t="str">
        <f t="shared" si="85"/>
        <v/>
      </c>
    </row>
    <row r="1033" spans="1:22">
      <c r="A1033" s="110"/>
      <c r="B1033" s="114"/>
      <c r="C1033" s="188"/>
      <c r="D1033" s="200"/>
      <c r="E1033" s="255"/>
      <c r="F1033" s="242"/>
      <c r="G1033" s="243"/>
      <c r="H1033" s="171"/>
      <c r="I1033" s="244" t="str">
        <f t="shared" si="82"/>
        <v/>
      </c>
      <c r="L1033" s="232" t="str">
        <f t="shared" si="81"/>
        <v/>
      </c>
      <c r="N1033" s="157"/>
      <c r="O1033" s="157"/>
      <c r="P1033" s="246" t="str">
        <f t="shared" si="83"/>
        <v/>
      </c>
      <c r="Q1033" s="144"/>
      <c r="R1033" s="144"/>
      <c r="S1033" s="144"/>
      <c r="U1033" s="249" t="str">
        <f t="shared" si="84"/>
        <v/>
      </c>
      <c r="V1033" t="str">
        <f t="shared" si="85"/>
        <v/>
      </c>
    </row>
    <row r="1034" spans="1:22">
      <c r="A1034" s="110"/>
      <c r="B1034" s="114"/>
      <c r="C1034" s="188"/>
      <c r="D1034" s="200"/>
      <c r="E1034" s="255"/>
      <c r="F1034" s="242"/>
      <c r="G1034" s="243"/>
      <c r="H1034" s="171"/>
      <c r="I1034" s="244" t="str">
        <f t="shared" si="82"/>
        <v/>
      </c>
      <c r="L1034" s="232" t="str">
        <f t="shared" si="81"/>
        <v/>
      </c>
      <c r="N1034" s="157"/>
      <c r="O1034" s="157"/>
      <c r="P1034" s="246" t="str">
        <f t="shared" si="83"/>
        <v/>
      </c>
      <c r="Q1034" s="144"/>
      <c r="R1034" s="144"/>
      <c r="S1034" s="144"/>
      <c r="U1034" s="249" t="str">
        <f t="shared" si="84"/>
        <v/>
      </c>
      <c r="V1034" t="str">
        <f t="shared" si="85"/>
        <v/>
      </c>
    </row>
    <row r="1035" spans="1:22">
      <c r="A1035" s="110"/>
      <c r="B1035" s="114"/>
      <c r="C1035" s="188"/>
      <c r="D1035" s="200"/>
      <c r="E1035" s="255"/>
      <c r="F1035" s="242"/>
      <c r="G1035" s="243"/>
      <c r="H1035" s="171"/>
      <c r="I1035" s="244" t="str">
        <f t="shared" si="82"/>
        <v/>
      </c>
      <c r="L1035" s="232" t="str">
        <f t="shared" si="81"/>
        <v/>
      </c>
      <c r="N1035" s="157"/>
      <c r="O1035" s="157"/>
      <c r="P1035" s="246" t="str">
        <f t="shared" si="83"/>
        <v/>
      </c>
      <c r="Q1035" s="144"/>
      <c r="R1035" s="144"/>
      <c r="S1035" s="144"/>
      <c r="U1035" s="249" t="str">
        <f t="shared" si="84"/>
        <v/>
      </c>
      <c r="V1035" t="str">
        <f t="shared" si="85"/>
        <v/>
      </c>
    </row>
    <row r="1036" spans="1:22">
      <c r="A1036" s="110"/>
      <c r="B1036" s="114"/>
      <c r="C1036" s="188"/>
      <c r="D1036" s="200"/>
      <c r="E1036" s="255"/>
      <c r="F1036" s="242"/>
      <c r="G1036" s="243"/>
      <c r="H1036" s="171"/>
      <c r="I1036" s="244" t="str">
        <f t="shared" si="82"/>
        <v/>
      </c>
      <c r="L1036" s="232" t="str">
        <f t="shared" si="81"/>
        <v/>
      </c>
      <c r="N1036" s="157"/>
      <c r="O1036" s="157"/>
      <c r="P1036" s="246" t="str">
        <f t="shared" si="83"/>
        <v/>
      </c>
      <c r="Q1036" s="144"/>
      <c r="R1036" s="144"/>
      <c r="S1036" s="144"/>
      <c r="U1036" s="249" t="str">
        <f t="shared" si="84"/>
        <v/>
      </c>
      <c r="V1036" t="str">
        <f t="shared" si="85"/>
        <v/>
      </c>
    </row>
    <row r="1037" spans="1:22">
      <c r="A1037" s="110"/>
      <c r="B1037" s="114"/>
      <c r="C1037" s="188"/>
      <c r="D1037" s="200"/>
      <c r="E1037" s="255"/>
      <c r="F1037" s="242"/>
      <c r="G1037" s="243"/>
      <c r="H1037" s="171"/>
      <c r="I1037" s="244" t="str">
        <f t="shared" si="82"/>
        <v/>
      </c>
      <c r="L1037" s="232" t="str">
        <f t="shared" si="81"/>
        <v/>
      </c>
      <c r="N1037" s="157"/>
      <c r="O1037" s="157"/>
      <c r="P1037" s="246" t="str">
        <f t="shared" si="83"/>
        <v/>
      </c>
      <c r="Q1037" s="144"/>
      <c r="R1037" s="144"/>
      <c r="S1037" s="144"/>
      <c r="U1037" s="249" t="str">
        <f t="shared" si="84"/>
        <v/>
      </c>
      <c r="V1037" t="str">
        <f t="shared" si="85"/>
        <v/>
      </c>
    </row>
    <row r="1038" spans="1:22">
      <c r="A1038" s="110"/>
      <c r="B1038" s="114"/>
      <c r="C1038" s="188"/>
      <c r="D1038" s="200"/>
      <c r="E1038" s="255"/>
      <c r="F1038" s="242"/>
      <c r="G1038" s="243"/>
      <c r="H1038" s="171"/>
      <c r="I1038" s="244" t="str">
        <f t="shared" si="82"/>
        <v/>
      </c>
      <c r="L1038" s="232" t="str">
        <f t="shared" si="81"/>
        <v/>
      </c>
      <c r="N1038" s="157"/>
      <c r="O1038" s="157"/>
      <c r="P1038" s="246" t="str">
        <f t="shared" si="83"/>
        <v/>
      </c>
      <c r="Q1038" s="144"/>
      <c r="R1038" s="144"/>
      <c r="S1038" s="144"/>
      <c r="U1038" s="249" t="str">
        <f t="shared" si="84"/>
        <v/>
      </c>
      <c r="V1038" t="str">
        <f t="shared" si="85"/>
        <v/>
      </c>
    </row>
    <row r="1039" spans="1:22">
      <c r="A1039" s="110"/>
      <c r="B1039" s="114"/>
      <c r="C1039" s="188"/>
      <c r="D1039" s="200"/>
      <c r="E1039" s="255"/>
      <c r="F1039" s="242"/>
      <c r="G1039" s="243"/>
      <c r="H1039" s="171"/>
      <c r="I1039" s="244" t="str">
        <f t="shared" si="82"/>
        <v/>
      </c>
      <c r="L1039" s="232" t="str">
        <f t="shared" si="81"/>
        <v/>
      </c>
      <c r="N1039" s="157"/>
      <c r="O1039" s="157"/>
      <c r="P1039" s="246" t="str">
        <f t="shared" si="83"/>
        <v/>
      </c>
      <c r="Q1039" s="144"/>
      <c r="R1039" s="144"/>
      <c r="S1039" s="144"/>
      <c r="U1039" s="249" t="str">
        <f t="shared" si="84"/>
        <v/>
      </c>
      <c r="V1039" t="str">
        <f t="shared" si="85"/>
        <v/>
      </c>
    </row>
    <row r="1040" spans="1:22">
      <c r="A1040" s="110"/>
      <c r="B1040" s="114"/>
      <c r="C1040" s="188"/>
      <c r="D1040" s="200"/>
      <c r="E1040" s="255"/>
      <c r="F1040" s="242"/>
      <c r="G1040" s="243"/>
      <c r="H1040" s="171"/>
      <c r="I1040" s="244" t="str">
        <f t="shared" si="82"/>
        <v/>
      </c>
      <c r="L1040" s="232" t="str">
        <f t="shared" si="81"/>
        <v/>
      </c>
      <c r="N1040" s="157"/>
      <c r="O1040" s="157"/>
      <c r="P1040" s="246" t="str">
        <f t="shared" si="83"/>
        <v/>
      </c>
      <c r="Q1040" s="144"/>
      <c r="R1040" s="144"/>
      <c r="S1040" s="144"/>
      <c r="U1040" s="249" t="str">
        <f t="shared" si="84"/>
        <v/>
      </c>
      <c r="V1040" t="str">
        <f t="shared" si="85"/>
        <v/>
      </c>
    </row>
    <row r="1041" spans="1:22">
      <c r="A1041" s="110"/>
      <c r="B1041" s="114"/>
      <c r="C1041" s="188"/>
      <c r="D1041" s="200"/>
      <c r="E1041" s="255"/>
      <c r="F1041" s="242"/>
      <c r="G1041" s="243"/>
      <c r="H1041" s="171"/>
      <c r="I1041" s="244" t="str">
        <f t="shared" si="82"/>
        <v/>
      </c>
      <c r="L1041" s="232" t="str">
        <f t="shared" si="81"/>
        <v/>
      </c>
      <c r="N1041" s="157"/>
      <c r="O1041" s="157"/>
      <c r="P1041" s="246" t="str">
        <f t="shared" si="83"/>
        <v/>
      </c>
      <c r="Q1041" s="144"/>
      <c r="R1041" s="144"/>
      <c r="S1041" s="144"/>
      <c r="U1041" s="249" t="str">
        <f t="shared" si="84"/>
        <v/>
      </c>
      <c r="V1041" t="str">
        <f t="shared" si="85"/>
        <v/>
      </c>
    </row>
    <row r="1042" spans="1:22">
      <c r="A1042" s="110"/>
      <c r="B1042" s="114"/>
      <c r="C1042" s="188"/>
      <c r="D1042" s="200"/>
      <c r="E1042" s="255"/>
      <c r="F1042" s="242"/>
      <c r="G1042" s="243"/>
      <c r="H1042" s="171"/>
      <c r="I1042" s="244" t="str">
        <f t="shared" si="82"/>
        <v/>
      </c>
      <c r="L1042" s="232" t="str">
        <f t="shared" si="81"/>
        <v/>
      </c>
      <c r="N1042" s="157"/>
      <c r="O1042" s="157"/>
      <c r="P1042" s="246" t="str">
        <f t="shared" si="83"/>
        <v/>
      </c>
      <c r="Q1042" s="144"/>
      <c r="R1042" s="144"/>
      <c r="S1042" s="144"/>
      <c r="U1042" s="249" t="str">
        <f t="shared" si="84"/>
        <v/>
      </c>
      <c r="V1042" t="str">
        <f t="shared" si="85"/>
        <v/>
      </c>
    </row>
    <row r="1043" spans="1:22">
      <c r="A1043" s="110"/>
      <c r="B1043" s="114"/>
      <c r="C1043" s="188"/>
      <c r="D1043" s="200"/>
      <c r="E1043" s="255"/>
      <c r="F1043" s="242"/>
      <c r="G1043" s="243"/>
      <c r="H1043" s="171"/>
      <c r="I1043" s="244" t="str">
        <f t="shared" si="82"/>
        <v/>
      </c>
      <c r="L1043" s="232" t="str">
        <f t="shared" si="81"/>
        <v/>
      </c>
      <c r="N1043" s="157"/>
      <c r="O1043" s="157"/>
      <c r="P1043" s="246" t="str">
        <f t="shared" si="83"/>
        <v/>
      </c>
      <c r="Q1043" s="144"/>
      <c r="R1043" s="144"/>
      <c r="S1043" s="144"/>
      <c r="U1043" s="249" t="str">
        <f t="shared" si="84"/>
        <v/>
      </c>
      <c r="V1043" t="str">
        <f t="shared" si="85"/>
        <v/>
      </c>
    </row>
    <row r="1044" spans="1:22">
      <c r="A1044" s="110"/>
      <c r="B1044" s="114"/>
      <c r="C1044" s="188"/>
      <c r="D1044" s="200"/>
      <c r="E1044" s="255"/>
      <c r="F1044" s="242"/>
      <c r="G1044" s="243"/>
      <c r="H1044" s="171"/>
      <c r="I1044" s="244" t="str">
        <f t="shared" si="82"/>
        <v/>
      </c>
      <c r="L1044" s="232" t="str">
        <f t="shared" si="81"/>
        <v/>
      </c>
      <c r="N1044" s="157"/>
      <c r="O1044" s="157"/>
      <c r="P1044" s="246" t="str">
        <f t="shared" si="83"/>
        <v/>
      </c>
      <c r="Q1044" s="144"/>
      <c r="R1044" s="144"/>
      <c r="S1044" s="144"/>
      <c r="U1044" s="249" t="str">
        <f t="shared" si="84"/>
        <v/>
      </c>
      <c r="V1044" t="str">
        <f t="shared" si="85"/>
        <v/>
      </c>
    </row>
    <row r="1045" spans="1:22">
      <c r="A1045" s="110"/>
      <c r="B1045" s="114"/>
      <c r="C1045" s="188"/>
      <c r="D1045" s="200"/>
      <c r="E1045" s="255"/>
      <c r="F1045" s="242"/>
      <c r="G1045" s="243"/>
      <c r="H1045" s="171"/>
      <c r="I1045" s="244" t="str">
        <f t="shared" si="82"/>
        <v/>
      </c>
      <c r="L1045" s="232" t="str">
        <f t="shared" si="81"/>
        <v/>
      </c>
      <c r="N1045" s="157"/>
      <c r="O1045" s="157"/>
      <c r="P1045" s="246" t="str">
        <f t="shared" si="83"/>
        <v/>
      </c>
      <c r="Q1045" s="144"/>
      <c r="R1045" s="144"/>
      <c r="S1045" s="144"/>
      <c r="U1045" s="249" t="str">
        <f t="shared" si="84"/>
        <v/>
      </c>
      <c r="V1045" t="str">
        <f t="shared" si="85"/>
        <v/>
      </c>
    </row>
    <row r="1046" spans="1:22">
      <c r="A1046" s="110"/>
      <c r="B1046" s="114"/>
      <c r="C1046" s="188"/>
      <c r="D1046" s="200"/>
      <c r="E1046" s="255"/>
      <c r="F1046" s="242"/>
      <c r="G1046" s="243"/>
      <c r="H1046" s="171"/>
      <c r="I1046" s="244" t="str">
        <f t="shared" si="82"/>
        <v/>
      </c>
      <c r="L1046" s="232" t="str">
        <f t="shared" si="81"/>
        <v/>
      </c>
      <c r="N1046" s="157"/>
      <c r="O1046" s="157"/>
      <c r="P1046" s="246" t="str">
        <f t="shared" si="83"/>
        <v/>
      </c>
      <c r="Q1046" s="144"/>
      <c r="R1046" s="144"/>
      <c r="S1046" s="144"/>
      <c r="U1046" s="249" t="str">
        <f t="shared" si="84"/>
        <v/>
      </c>
      <c r="V1046" t="str">
        <f t="shared" si="85"/>
        <v/>
      </c>
    </row>
    <row r="1047" spans="1:22">
      <c r="A1047" s="110"/>
      <c r="B1047" s="114"/>
      <c r="C1047" s="188"/>
      <c r="D1047" s="200"/>
      <c r="E1047" s="255"/>
      <c r="F1047" s="242"/>
      <c r="G1047" s="243"/>
      <c r="H1047" s="171"/>
      <c r="I1047" s="244" t="str">
        <f t="shared" si="82"/>
        <v/>
      </c>
      <c r="L1047" s="232" t="str">
        <f t="shared" si="81"/>
        <v/>
      </c>
      <c r="N1047" s="157"/>
      <c r="O1047" s="157"/>
      <c r="P1047" s="246" t="str">
        <f t="shared" si="83"/>
        <v/>
      </c>
      <c r="Q1047" s="144"/>
      <c r="R1047" s="144"/>
      <c r="S1047" s="144"/>
      <c r="U1047" s="249" t="str">
        <f t="shared" si="84"/>
        <v/>
      </c>
      <c r="V1047" t="str">
        <f t="shared" si="85"/>
        <v/>
      </c>
    </row>
    <row r="1048" spans="1:22">
      <c r="A1048" s="110"/>
      <c r="B1048" s="114"/>
      <c r="C1048" s="188"/>
      <c r="D1048" s="200"/>
      <c r="E1048" s="255"/>
      <c r="F1048" s="242"/>
      <c r="G1048" s="243"/>
      <c r="H1048" s="171"/>
      <c r="I1048" s="244" t="str">
        <f t="shared" si="82"/>
        <v/>
      </c>
      <c r="L1048" s="232" t="str">
        <f t="shared" si="81"/>
        <v/>
      </c>
      <c r="N1048" s="157"/>
      <c r="O1048" s="157"/>
      <c r="P1048" s="246" t="str">
        <f t="shared" si="83"/>
        <v/>
      </c>
      <c r="Q1048" s="144"/>
      <c r="R1048" s="144"/>
      <c r="S1048" s="144"/>
      <c r="U1048" s="249" t="str">
        <f t="shared" si="84"/>
        <v/>
      </c>
      <c r="V1048" t="str">
        <f t="shared" si="85"/>
        <v/>
      </c>
    </row>
    <row r="1049" spans="1:22">
      <c r="A1049" s="110"/>
      <c r="B1049" s="114"/>
      <c r="C1049" s="188"/>
      <c r="D1049" s="200"/>
      <c r="E1049" s="255"/>
      <c r="F1049" s="242"/>
      <c r="G1049" s="243"/>
      <c r="H1049" s="171"/>
      <c r="I1049" s="244" t="str">
        <f t="shared" si="82"/>
        <v/>
      </c>
      <c r="L1049" s="232" t="str">
        <f t="shared" si="81"/>
        <v/>
      </c>
      <c r="N1049" s="157"/>
      <c r="O1049" s="157"/>
      <c r="P1049" s="246" t="str">
        <f t="shared" si="83"/>
        <v/>
      </c>
      <c r="Q1049" s="144"/>
      <c r="R1049" s="144"/>
      <c r="S1049" s="144"/>
      <c r="U1049" s="249" t="str">
        <f t="shared" si="84"/>
        <v/>
      </c>
      <c r="V1049" t="str">
        <f t="shared" si="85"/>
        <v/>
      </c>
    </row>
    <row r="1050" spans="1:22">
      <c r="A1050" s="110"/>
      <c r="B1050" s="114"/>
      <c r="C1050" s="188"/>
      <c r="D1050" s="200"/>
      <c r="E1050" s="255"/>
      <c r="F1050" s="242"/>
      <c r="G1050" s="243"/>
      <c r="H1050" s="171"/>
      <c r="I1050" s="244" t="str">
        <f t="shared" si="82"/>
        <v/>
      </c>
      <c r="L1050" s="232" t="str">
        <f t="shared" si="81"/>
        <v/>
      </c>
      <c r="N1050" s="157"/>
      <c r="O1050" s="157"/>
      <c r="P1050" s="246" t="str">
        <f t="shared" si="83"/>
        <v/>
      </c>
      <c r="Q1050" s="144"/>
      <c r="R1050" s="144"/>
      <c r="S1050" s="144"/>
      <c r="U1050" s="249" t="str">
        <f t="shared" si="84"/>
        <v/>
      </c>
      <c r="V1050" t="str">
        <f t="shared" si="85"/>
        <v/>
      </c>
    </row>
    <row r="1051" spans="1:22">
      <c r="A1051" s="110"/>
      <c r="B1051" s="114"/>
      <c r="C1051" s="188"/>
      <c r="D1051" s="200"/>
      <c r="E1051" s="255"/>
      <c r="F1051" s="242"/>
      <c r="G1051" s="243"/>
      <c r="H1051" s="171"/>
      <c r="I1051" s="244" t="str">
        <f t="shared" si="82"/>
        <v/>
      </c>
      <c r="L1051" s="232" t="str">
        <f t="shared" si="81"/>
        <v/>
      </c>
      <c r="N1051" s="157"/>
      <c r="O1051" s="157"/>
      <c r="P1051" s="246" t="str">
        <f t="shared" si="83"/>
        <v/>
      </c>
      <c r="Q1051" s="144"/>
      <c r="R1051" s="144"/>
      <c r="S1051" s="144"/>
      <c r="U1051" s="249" t="str">
        <f t="shared" si="84"/>
        <v/>
      </c>
      <c r="V1051" t="str">
        <f t="shared" si="85"/>
        <v/>
      </c>
    </row>
    <row r="1052" spans="1:22">
      <c r="A1052" s="110"/>
      <c r="B1052" s="114"/>
      <c r="C1052" s="188"/>
      <c r="D1052" s="200"/>
      <c r="E1052" s="255"/>
      <c r="F1052" s="242"/>
      <c r="G1052" s="243"/>
      <c r="H1052" s="171"/>
      <c r="I1052" s="244" t="str">
        <f t="shared" si="82"/>
        <v/>
      </c>
      <c r="L1052" s="232" t="str">
        <f t="shared" si="81"/>
        <v/>
      </c>
      <c r="N1052" s="157"/>
      <c r="O1052" s="157"/>
      <c r="P1052" s="246" t="str">
        <f t="shared" si="83"/>
        <v/>
      </c>
      <c r="Q1052" s="144"/>
      <c r="R1052" s="144"/>
      <c r="S1052" s="144"/>
      <c r="U1052" s="249" t="str">
        <f t="shared" si="84"/>
        <v/>
      </c>
      <c r="V1052" t="str">
        <f t="shared" si="85"/>
        <v/>
      </c>
    </row>
    <row r="1053" spans="1:22">
      <c r="A1053" s="110"/>
      <c r="B1053" s="114"/>
      <c r="C1053" s="188"/>
      <c r="D1053" s="200"/>
      <c r="E1053" s="255"/>
      <c r="F1053" s="242"/>
      <c r="G1053" s="243"/>
      <c r="H1053" s="171"/>
      <c r="I1053" s="244" t="str">
        <f t="shared" si="82"/>
        <v/>
      </c>
      <c r="L1053" s="232" t="str">
        <f t="shared" si="81"/>
        <v/>
      </c>
      <c r="N1053" s="157"/>
      <c r="O1053" s="157"/>
      <c r="P1053" s="246" t="str">
        <f t="shared" si="83"/>
        <v/>
      </c>
      <c r="Q1053" s="144"/>
      <c r="R1053" s="144"/>
      <c r="S1053" s="144"/>
      <c r="U1053" s="249" t="str">
        <f t="shared" si="84"/>
        <v/>
      </c>
      <c r="V1053" t="str">
        <f t="shared" si="85"/>
        <v/>
      </c>
    </row>
    <row r="1054" spans="1:22">
      <c r="A1054" s="110"/>
      <c r="B1054" s="114"/>
      <c r="C1054" s="188"/>
      <c r="D1054" s="200"/>
      <c r="E1054" s="255"/>
      <c r="F1054" s="242"/>
      <c r="G1054" s="243"/>
      <c r="H1054" s="171"/>
      <c r="I1054" s="244" t="str">
        <f t="shared" si="82"/>
        <v/>
      </c>
      <c r="L1054" s="232" t="str">
        <f t="shared" si="81"/>
        <v/>
      </c>
      <c r="N1054" s="157"/>
      <c r="O1054" s="157"/>
      <c r="P1054" s="246" t="str">
        <f t="shared" si="83"/>
        <v/>
      </c>
      <c r="Q1054" s="144"/>
      <c r="R1054" s="144"/>
      <c r="S1054" s="144"/>
      <c r="U1054" s="249" t="str">
        <f t="shared" si="84"/>
        <v/>
      </c>
      <c r="V1054" t="str">
        <f t="shared" si="85"/>
        <v/>
      </c>
    </row>
    <row r="1055" spans="1:22">
      <c r="A1055" s="110"/>
      <c r="B1055" s="114"/>
      <c r="C1055" s="188"/>
      <c r="D1055" s="200"/>
      <c r="E1055" s="255"/>
      <c r="F1055" s="242"/>
      <c r="G1055" s="243"/>
      <c r="H1055" s="171"/>
      <c r="I1055" s="244" t="str">
        <f t="shared" si="82"/>
        <v/>
      </c>
      <c r="L1055" s="232" t="str">
        <f t="shared" si="81"/>
        <v/>
      </c>
      <c r="N1055" s="157"/>
      <c r="O1055" s="157"/>
      <c r="P1055" s="246" t="str">
        <f t="shared" si="83"/>
        <v/>
      </c>
      <c r="Q1055" s="144"/>
      <c r="R1055" s="144"/>
      <c r="S1055" s="144"/>
      <c r="U1055" s="249" t="str">
        <f t="shared" si="84"/>
        <v/>
      </c>
      <c r="V1055" t="str">
        <f t="shared" si="85"/>
        <v/>
      </c>
    </row>
    <row r="1056" spans="1:22">
      <c r="A1056" s="110"/>
      <c r="B1056" s="114"/>
      <c r="C1056" s="188"/>
      <c r="D1056" s="200"/>
      <c r="E1056" s="255"/>
      <c r="F1056" s="242"/>
      <c r="G1056" s="243"/>
      <c r="H1056" s="171"/>
      <c r="I1056" s="244" t="str">
        <f t="shared" si="82"/>
        <v/>
      </c>
      <c r="L1056" s="232" t="str">
        <f t="shared" si="81"/>
        <v/>
      </c>
      <c r="N1056" s="157"/>
      <c r="O1056" s="157"/>
      <c r="P1056" s="246" t="str">
        <f t="shared" si="83"/>
        <v/>
      </c>
      <c r="Q1056" s="144"/>
      <c r="R1056" s="144"/>
      <c r="S1056" s="144"/>
      <c r="U1056" s="249" t="str">
        <f t="shared" si="84"/>
        <v/>
      </c>
      <c r="V1056" t="str">
        <f t="shared" si="85"/>
        <v/>
      </c>
    </row>
    <row r="1057" spans="1:22">
      <c r="A1057" s="110"/>
      <c r="B1057" s="114"/>
      <c r="C1057" s="188"/>
      <c r="D1057" s="200"/>
      <c r="E1057" s="255"/>
      <c r="F1057" s="242"/>
      <c r="G1057" s="243"/>
      <c r="H1057" s="171"/>
      <c r="I1057" s="244" t="str">
        <f t="shared" si="82"/>
        <v/>
      </c>
      <c r="L1057" s="232" t="str">
        <f t="shared" si="81"/>
        <v/>
      </c>
      <c r="N1057" s="157"/>
      <c r="O1057" s="157"/>
      <c r="P1057" s="246" t="str">
        <f t="shared" si="83"/>
        <v/>
      </c>
      <c r="Q1057" s="144"/>
      <c r="R1057" s="144"/>
      <c r="S1057" s="144"/>
      <c r="U1057" s="249" t="str">
        <f t="shared" si="84"/>
        <v/>
      </c>
      <c r="V1057" t="str">
        <f t="shared" si="85"/>
        <v/>
      </c>
    </row>
    <row r="1058" spans="1:22">
      <c r="A1058" s="110"/>
      <c r="B1058" s="114"/>
      <c r="C1058" s="188"/>
      <c r="D1058" s="200"/>
      <c r="E1058" s="255"/>
      <c r="F1058" s="242"/>
      <c r="G1058" s="243"/>
      <c r="H1058" s="171"/>
      <c r="I1058" s="244" t="str">
        <f t="shared" si="82"/>
        <v/>
      </c>
      <c r="L1058" s="232" t="str">
        <f t="shared" si="81"/>
        <v/>
      </c>
      <c r="N1058" s="157"/>
      <c r="O1058" s="157"/>
      <c r="P1058" s="246" t="str">
        <f t="shared" si="83"/>
        <v/>
      </c>
      <c r="Q1058" s="144"/>
      <c r="R1058" s="144"/>
      <c r="S1058" s="144"/>
      <c r="U1058" s="249" t="str">
        <f t="shared" si="84"/>
        <v/>
      </c>
      <c r="V1058" t="str">
        <f t="shared" si="85"/>
        <v/>
      </c>
    </row>
    <row r="1059" spans="1:22">
      <c r="A1059" s="110"/>
      <c r="B1059" s="114"/>
      <c r="C1059" s="188"/>
      <c r="D1059" s="200"/>
      <c r="E1059" s="255"/>
      <c r="F1059" s="242"/>
      <c r="G1059" s="243"/>
      <c r="H1059" s="171"/>
      <c r="I1059" s="244" t="str">
        <f t="shared" si="82"/>
        <v/>
      </c>
      <c r="L1059" s="232" t="str">
        <f t="shared" si="81"/>
        <v/>
      </c>
      <c r="N1059" s="157"/>
      <c r="O1059" s="157"/>
      <c r="P1059" s="246" t="str">
        <f t="shared" si="83"/>
        <v/>
      </c>
      <c r="Q1059" s="144"/>
      <c r="R1059" s="144"/>
      <c r="S1059" s="144"/>
      <c r="U1059" s="249" t="str">
        <f t="shared" si="84"/>
        <v/>
      </c>
      <c r="V1059" t="str">
        <f t="shared" si="85"/>
        <v/>
      </c>
    </row>
    <row r="1060" spans="1:22">
      <c r="A1060" s="110"/>
      <c r="B1060" s="114"/>
      <c r="C1060" s="188"/>
      <c r="D1060" s="200"/>
      <c r="E1060" s="255"/>
      <c r="F1060" s="242"/>
      <c r="G1060" s="243"/>
      <c r="H1060" s="171"/>
      <c r="I1060" s="244" t="str">
        <f t="shared" si="82"/>
        <v/>
      </c>
      <c r="L1060" s="232" t="str">
        <f t="shared" si="81"/>
        <v/>
      </c>
      <c r="N1060" s="157"/>
      <c r="O1060" s="157"/>
      <c r="P1060" s="246" t="str">
        <f t="shared" si="83"/>
        <v/>
      </c>
      <c r="Q1060" s="144"/>
      <c r="R1060" s="144"/>
      <c r="S1060" s="144"/>
      <c r="U1060" s="249" t="str">
        <f t="shared" si="84"/>
        <v/>
      </c>
      <c r="V1060" t="str">
        <f t="shared" si="85"/>
        <v/>
      </c>
    </row>
    <row r="1061" spans="1:22">
      <c r="A1061" s="110"/>
      <c r="B1061" s="114"/>
      <c r="C1061" s="188"/>
      <c r="D1061" s="200"/>
      <c r="E1061" s="255"/>
      <c r="F1061" s="242"/>
      <c r="G1061" s="243"/>
      <c r="H1061" s="171"/>
      <c r="I1061" s="244" t="str">
        <f t="shared" si="82"/>
        <v/>
      </c>
      <c r="L1061" s="232" t="str">
        <f t="shared" si="81"/>
        <v/>
      </c>
      <c r="N1061" s="157"/>
      <c r="O1061" s="157"/>
      <c r="P1061" s="246" t="str">
        <f t="shared" si="83"/>
        <v/>
      </c>
      <c r="Q1061" s="144"/>
      <c r="R1061" s="144"/>
      <c r="S1061" s="144"/>
      <c r="U1061" s="249" t="str">
        <f t="shared" si="84"/>
        <v/>
      </c>
      <c r="V1061" t="str">
        <f t="shared" si="85"/>
        <v/>
      </c>
    </row>
    <row r="1062" spans="1:22">
      <c r="A1062" s="110"/>
      <c r="B1062" s="114"/>
      <c r="C1062" s="188"/>
      <c r="D1062" s="200"/>
      <c r="E1062" s="255"/>
      <c r="F1062" s="242"/>
      <c r="G1062" s="243"/>
      <c r="H1062" s="171"/>
      <c r="I1062" s="244" t="str">
        <f t="shared" si="82"/>
        <v/>
      </c>
      <c r="L1062" s="232" t="str">
        <f t="shared" si="81"/>
        <v/>
      </c>
      <c r="N1062" s="157"/>
      <c r="O1062" s="157"/>
      <c r="P1062" s="246" t="str">
        <f t="shared" si="83"/>
        <v/>
      </c>
      <c r="Q1062" s="144"/>
      <c r="R1062" s="144"/>
      <c r="S1062" s="144"/>
      <c r="U1062" s="249" t="str">
        <f t="shared" si="84"/>
        <v/>
      </c>
      <c r="V1062" t="str">
        <f t="shared" si="85"/>
        <v/>
      </c>
    </row>
    <row r="1063" spans="1:22">
      <c r="A1063" s="110"/>
      <c r="B1063" s="114"/>
      <c r="C1063" s="188"/>
      <c r="D1063" s="200"/>
      <c r="E1063" s="255"/>
      <c r="F1063" s="242"/>
      <c r="G1063" s="243"/>
      <c r="H1063" s="171"/>
      <c r="I1063" s="244" t="str">
        <f t="shared" si="82"/>
        <v/>
      </c>
      <c r="L1063" s="232" t="str">
        <f t="shared" si="81"/>
        <v/>
      </c>
      <c r="N1063" s="157"/>
      <c r="O1063" s="157"/>
      <c r="P1063" s="246" t="str">
        <f t="shared" si="83"/>
        <v/>
      </c>
      <c r="Q1063" s="144"/>
      <c r="R1063" s="144"/>
      <c r="S1063" s="144"/>
      <c r="U1063" s="249" t="str">
        <f t="shared" si="84"/>
        <v/>
      </c>
      <c r="V1063" t="str">
        <f t="shared" si="85"/>
        <v/>
      </c>
    </row>
    <row r="1064" spans="1:22">
      <c r="A1064" s="110"/>
      <c r="B1064" s="114"/>
      <c r="C1064" s="188"/>
      <c r="D1064" s="200"/>
      <c r="E1064" s="255"/>
      <c r="F1064" s="242"/>
      <c r="G1064" s="243"/>
      <c r="H1064" s="171"/>
      <c r="I1064" s="244" t="str">
        <f t="shared" si="82"/>
        <v/>
      </c>
      <c r="L1064" s="232" t="str">
        <f t="shared" si="81"/>
        <v/>
      </c>
      <c r="N1064" s="157"/>
      <c r="O1064" s="157"/>
      <c r="P1064" s="246" t="str">
        <f t="shared" si="83"/>
        <v/>
      </c>
      <c r="Q1064" s="144"/>
      <c r="R1064" s="144"/>
      <c r="S1064" s="144"/>
      <c r="U1064" s="249" t="str">
        <f t="shared" si="84"/>
        <v/>
      </c>
      <c r="V1064" t="str">
        <f t="shared" si="85"/>
        <v/>
      </c>
    </row>
    <row r="1065" spans="1:22">
      <c r="A1065" s="110"/>
      <c r="B1065" s="114"/>
      <c r="C1065" s="188"/>
      <c r="D1065" s="200"/>
      <c r="E1065" s="255"/>
      <c r="F1065" s="242"/>
      <c r="G1065" s="243"/>
      <c r="H1065" s="171"/>
      <c r="I1065" s="244" t="str">
        <f t="shared" si="82"/>
        <v/>
      </c>
      <c r="L1065" s="232" t="str">
        <f t="shared" si="81"/>
        <v/>
      </c>
      <c r="N1065" s="157"/>
      <c r="O1065" s="157"/>
      <c r="P1065" s="246" t="str">
        <f t="shared" si="83"/>
        <v/>
      </c>
      <c r="Q1065" s="144"/>
      <c r="R1065" s="144"/>
      <c r="S1065" s="144"/>
      <c r="U1065" s="249" t="str">
        <f t="shared" si="84"/>
        <v/>
      </c>
      <c r="V1065" t="str">
        <f t="shared" si="85"/>
        <v/>
      </c>
    </row>
    <row r="1066" spans="1:22">
      <c r="A1066" s="110"/>
      <c r="B1066" s="114"/>
      <c r="C1066" s="188"/>
      <c r="D1066" s="200"/>
      <c r="E1066" s="255"/>
      <c r="F1066" s="242"/>
      <c r="G1066" s="243"/>
      <c r="H1066" s="171"/>
      <c r="I1066" s="244" t="str">
        <f t="shared" si="82"/>
        <v/>
      </c>
      <c r="L1066" s="232" t="str">
        <f t="shared" si="81"/>
        <v/>
      </c>
      <c r="N1066" s="157"/>
      <c r="O1066" s="157"/>
      <c r="P1066" s="246" t="str">
        <f t="shared" si="83"/>
        <v/>
      </c>
      <c r="Q1066" s="144"/>
      <c r="R1066" s="144"/>
      <c r="S1066" s="144"/>
      <c r="U1066" s="249" t="str">
        <f t="shared" si="84"/>
        <v/>
      </c>
      <c r="V1066" t="str">
        <f t="shared" si="85"/>
        <v/>
      </c>
    </row>
    <row r="1067" spans="1:22">
      <c r="A1067" s="110"/>
      <c r="B1067" s="114"/>
      <c r="C1067" s="188"/>
      <c r="D1067" s="200"/>
      <c r="E1067" s="255"/>
      <c r="F1067" s="242"/>
      <c r="G1067" s="243"/>
      <c r="H1067" s="171"/>
      <c r="I1067" s="244" t="str">
        <f t="shared" si="82"/>
        <v/>
      </c>
      <c r="L1067" s="232" t="str">
        <f t="shared" ref="L1067:L1130" si="86">IF(C1067="","",GAMMADIST(C1067,Z$8,1/Z$7,TRUE))</f>
        <v/>
      </c>
      <c r="N1067" s="157"/>
      <c r="O1067" s="157"/>
      <c r="P1067" s="246" t="str">
        <f t="shared" si="83"/>
        <v/>
      </c>
      <c r="Q1067" s="144"/>
      <c r="R1067" s="144"/>
      <c r="S1067" s="144"/>
      <c r="U1067" s="249" t="str">
        <f t="shared" si="84"/>
        <v/>
      </c>
      <c r="V1067" t="str">
        <f t="shared" si="85"/>
        <v/>
      </c>
    </row>
    <row r="1068" spans="1:22">
      <c r="A1068" s="110"/>
      <c r="B1068" s="114"/>
      <c r="C1068" s="188"/>
      <c r="D1068" s="200"/>
      <c r="E1068" s="255"/>
      <c r="F1068" s="242"/>
      <c r="G1068" s="243"/>
      <c r="H1068" s="171"/>
      <c r="I1068" s="244" t="str">
        <f t="shared" si="82"/>
        <v/>
      </c>
      <c r="L1068" s="232" t="str">
        <f t="shared" si="86"/>
        <v/>
      </c>
      <c r="N1068" s="157"/>
      <c r="O1068" s="157"/>
      <c r="P1068" s="246" t="str">
        <f t="shared" si="83"/>
        <v/>
      </c>
      <c r="Q1068" s="144"/>
      <c r="R1068" s="144"/>
      <c r="S1068" s="144"/>
      <c r="U1068" s="249" t="str">
        <f t="shared" si="84"/>
        <v/>
      </c>
      <c r="V1068" t="str">
        <f t="shared" si="85"/>
        <v/>
      </c>
    </row>
    <row r="1069" spans="1:22">
      <c r="A1069" s="110"/>
      <c r="B1069" s="114"/>
      <c r="C1069" s="188"/>
      <c r="D1069" s="200"/>
      <c r="E1069" s="255"/>
      <c r="F1069" s="242"/>
      <c r="G1069" s="243"/>
      <c r="H1069" s="171"/>
      <c r="I1069" s="244" t="str">
        <f t="shared" si="82"/>
        <v/>
      </c>
      <c r="L1069" s="232" t="str">
        <f t="shared" si="86"/>
        <v/>
      </c>
      <c r="N1069" s="157"/>
      <c r="O1069" s="157"/>
      <c r="P1069" s="246" t="str">
        <f t="shared" si="83"/>
        <v/>
      </c>
      <c r="Q1069" s="144"/>
      <c r="R1069" s="144"/>
      <c r="S1069" s="144"/>
      <c r="U1069" s="249" t="str">
        <f t="shared" si="84"/>
        <v/>
      </c>
      <c r="V1069" t="str">
        <f t="shared" si="85"/>
        <v/>
      </c>
    </row>
    <row r="1070" spans="1:22">
      <c r="A1070" s="110"/>
      <c r="B1070" s="114"/>
      <c r="C1070" s="188"/>
      <c r="D1070" s="200"/>
      <c r="E1070" s="255"/>
      <c r="F1070" s="242"/>
      <c r="G1070" s="243"/>
      <c r="H1070" s="171"/>
      <c r="I1070" s="244" t="str">
        <f t="shared" si="82"/>
        <v/>
      </c>
      <c r="L1070" s="232" t="str">
        <f t="shared" si="86"/>
        <v/>
      </c>
      <c r="N1070" s="157"/>
      <c r="O1070" s="157"/>
      <c r="P1070" s="246" t="str">
        <f t="shared" si="83"/>
        <v/>
      </c>
      <c r="Q1070" s="144"/>
      <c r="R1070" s="144"/>
      <c r="S1070" s="144"/>
      <c r="U1070" s="249" t="str">
        <f t="shared" si="84"/>
        <v/>
      </c>
      <c r="V1070" t="str">
        <f t="shared" si="85"/>
        <v/>
      </c>
    </row>
    <row r="1071" spans="1:22">
      <c r="A1071" s="110"/>
      <c r="B1071" s="114"/>
      <c r="C1071" s="188"/>
      <c r="D1071" s="200"/>
      <c r="E1071" s="255"/>
      <c r="F1071" s="242"/>
      <c r="G1071" s="243"/>
      <c r="H1071" s="171"/>
      <c r="I1071" s="244" t="str">
        <f t="shared" si="82"/>
        <v/>
      </c>
      <c r="L1071" s="232" t="str">
        <f t="shared" si="86"/>
        <v/>
      </c>
      <c r="N1071" s="157"/>
      <c r="O1071" s="157"/>
      <c r="P1071" s="246" t="str">
        <f t="shared" si="83"/>
        <v/>
      </c>
      <c r="Q1071" s="144"/>
      <c r="R1071" s="144"/>
      <c r="S1071" s="144"/>
      <c r="U1071" s="249" t="str">
        <f t="shared" si="84"/>
        <v/>
      </c>
      <c r="V1071" t="str">
        <f t="shared" si="85"/>
        <v/>
      </c>
    </row>
    <row r="1072" spans="1:22">
      <c r="A1072" s="110"/>
      <c r="B1072" s="114"/>
      <c r="C1072" s="188"/>
      <c r="D1072" s="200"/>
      <c r="E1072" s="255"/>
      <c r="F1072" s="242"/>
      <c r="G1072" s="243"/>
      <c r="H1072" s="171"/>
      <c r="I1072" s="244" t="str">
        <f t="shared" si="82"/>
        <v/>
      </c>
      <c r="L1072" s="232" t="str">
        <f t="shared" si="86"/>
        <v/>
      </c>
      <c r="N1072" s="157"/>
      <c r="O1072" s="157"/>
      <c r="P1072" s="246" t="str">
        <f t="shared" si="83"/>
        <v/>
      </c>
      <c r="Q1072" s="144"/>
      <c r="R1072" s="144"/>
      <c r="S1072" s="144"/>
      <c r="U1072" s="249" t="str">
        <f t="shared" si="84"/>
        <v/>
      </c>
      <c r="V1072" t="str">
        <f t="shared" si="85"/>
        <v/>
      </c>
    </row>
    <row r="1073" spans="1:21">
      <c r="A1073" s="110"/>
      <c r="B1073" s="114"/>
      <c r="C1073" s="188"/>
      <c r="D1073" s="200"/>
      <c r="E1073" s="255"/>
      <c r="F1073" s="242"/>
      <c r="G1073" s="243"/>
      <c r="H1073" s="171"/>
      <c r="I1073" s="244" t="str">
        <f t="shared" si="82"/>
        <v/>
      </c>
      <c r="L1073" s="232" t="str">
        <f t="shared" si="86"/>
        <v/>
      </c>
      <c r="N1073" s="157"/>
      <c r="O1073" s="157"/>
      <c r="P1073" s="246" t="str">
        <f t="shared" si="83"/>
        <v/>
      </c>
      <c r="Q1073" s="144"/>
      <c r="R1073" s="144"/>
      <c r="S1073" s="144"/>
      <c r="U1073" s="249" t="str">
        <f t="shared" si="84"/>
        <v/>
      </c>
    </row>
    <row r="1074" spans="1:21">
      <c r="A1074" s="110"/>
      <c r="B1074" s="114"/>
      <c r="C1074" s="188"/>
      <c r="D1074" s="200"/>
      <c r="E1074" s="255"/>
      <c r="F1074" s="242"/>
      <c r="G1074" s="243"/>
      <c r="H1074" s="171"/>
      <c r="I1074" s="244" t="str">
        <f t="shared" si="82"/>
        <v/>
      </c>
      <c r="L1074" s="232" t="str">
        <f t="shared" si="86"/>
        <v/>
      </c>
      <c r="N1074" s="157"/>
      <c r="O1074" s="157"/>
      <c r="P1074" s="246" t="str">
        <f t="shared" si="83"/>
        <v/>
      </c>
      <c r="Q1074" s="144"/>
      <c r="R1074" s="144"/>
      <c r="S1074" s="144"/>
      <c r="U1074" s="249" t="str">
        <f t="shared" si="84"/>
        <v/>
      </c>
    </row>
    <row r="1075" spans="1:21">
      <c r="A1075" s="110"/>
      <c r="B1075" s="114"/>
      <c r="C1075" s="188"/>
      <c r="D1075" s="200"/>
      <c r="E1075" s="255"/>
      <c r="F1075" s="242"/>
      <c r="G1075" s="243"/>
      <c r="H1075" s="171"/>
      <c r="I1075" s="244" t="str">
        <f t="shared" si="82"/>
        <v/>
      </c>
      <c r="L1075" s="232" t="str">
        <f t="shared" si="86"/>
        <v/>
      </c>
      <c r="N1075" s="157"/>
      <c r="O1075" s="157"/>
      <c r="P1075" s="246" t="str">
        <f t="shared" si="83"/>
        <v/>
      </c>
      <c r="Q1075" s="144"/>
      <c r="R1075" s="144"/>
      <c r="S1075" s="144"/>
      <c r="U1075" s="249" t="str">
        <f t="shared" si="84"/>
        <v/>
      </c>
    </row>
    <row r="1076" spans="1:21">
      <c r="A1076" s="110"/>
      <c r="B1076" s="114"/>
      <c r="C1076" s="188"/>
      <c r="D1076" s="200"/>
      <c r="E1076" s="255"/>
      <c r="F1076" s="242"/>
      <c r="G1076" s="243"/>
      <c r="H1076" s="171"/>
      <c r="I1076" s="244" t="str">
        <f t="shared" si="82"/>
        <v/>
      </c>
      <c r="L1076" s="232" t="str">
        <f t="shared" si="86"/>
        <v/>
      </c>
      <c r="N1076" s="157"/>
      <c r="O1076" s="157"/>
      <c r="P1076" s="246" t="str">
        <f t="shared" si="83"/>
        <v/>
      </c>
      <c r="Q1076" s="144"/>
      <c r="R1076" s="144"/>
      <c r="S1076" s="144"/>
      <c r="U1076" s="249" t="str">
        <f t="shared" si="84"/>
        <v/>
      </c>
    </row>
    <row r="1077" spans="1:21">
      <c r="A1077" s="110"/>
      <c r="B1077" s="114"/>
      <c r="C1077" s="188"/>
      <c r="D1077" s="200"/>
      <c r="E1077" s="255"/>
      <c r="F1077" s="242"/>
      <c r="G1077" s="243"/>
      <c r="H1077" s="171"/>
      <c r="I1077" s="244" t="str">
        <f t="shared" si="82"/>
        <v/>
      </c>
      <c r="L1077" s="232" t="str">
        <f t="shared" si="86"/>
        <v/>
      </c>
      <c r="N1077" s="157"/>
      <c r="O1077" s="157"/>
      <c r="P1077" s="246" t="str">
        <f t="shared" si="83"/>
        <v/>
      </c>
      <c r="Q1077" s="144"/>
      <c r="R1077" s="144"/>
      <c r="S1077" s="144"/>
    </row>
    <row r="1078" spans="1:21">
      <c r="A1078" s="110"/>
      <c r="B1078" s="114"/>
      <c r="C1078" s="188"/>
      <c r="D1078" s="200"/>
      <c r="E1078" s="255"/>
      <c r="F1078" s="242"/>
      <c r="G1078" s="243"/>
      <c r="H1078" s="171"/>
      <c r="I1078" s="244" t="str">
        <f t="shared" si="82"/>
        <v/>
      </c>
      <c r="L1078" s="232" t="str">
        <f t="shared" si="86"/>
        <v/>
      </c>
      <c r="N1078" s="157"/>
      <c r="O1078" s="157"/>
      <c r="P1078" s="246" t="str">
        <f t="shared" si="83"/>
        <v/>
      </c>
      <c r="Q1078" s="144"/>
      <c r="R1078" s="144"/>
      <c r="S1078" s="144"/>
    </row>
    <row r="1079" spans="1:21">
      <c r="A1079" s="110"/>
      <c r="B1079" s="114"/>
      <c r="C1079" s="188"/>
      <c r="D1079" s="200"/>
      <c r="E1079" s="255"/>
      <c r="F1079" s="242"/>
      <c r="G1079" s="243"/>
      <c r="H1079" s="171"/>
      <c r="I1079" s="244" t="str">
        <f t="shared" si="82"/>
        <v/>
      </c>
      <c r="L1079" s="232" t="str">
        <f t="shared" si="86"/>
        <v/>
      </c>
      <c r="N1079" s="157"/>
      <c r="O1079" s="157"/>
      <c r="P1079" s="246" t="str">
        <f t="shared" si="83"/>
        <v/>
      </c>
      <c r="Q1079" s="144"/>
      <c r="R1079" s="144"/>
      <c r="S1079" s="144"/>
    </row>
    <row r="1080" spans="1:21">
      <c r="A1080" s="110"/>
      <c r="B1080" s="114"/>
      <c r="C1080" s="188"/>
      <c r="D1080" s="200"/>
      <c r="E1080" s="255"/>
      <c r="F1080" s="242"/>
      <c r="G1080" s="243"/>
      <c r="H1080" s="171"/>
      <c r="I1080" s="244" t="str">
        <f t="shared" si="82"/>
        <v/>
      </c>
      <c r="L1080" s="232" t="str">
        <f t="shared" si="86"/>
        <v/>
      </c>
      <c r="N1080" s="157"/>
      <c r="O1080" s="157"/>
      <c r="P1080" s="246" t="str">
        <f t="shared" si="83"/>
        <v/>
      </c>
      <c r="Q1080" s="144"/>
      <c r="R1080" s="144"/>
      <c r="S1080" s="144"/>
    </row>
    <row r="1081" spans="1:21">
      <c r="A1081" s="110"/>
      <c r="B1081" s="114"/>
      <c r="C1081" s="188"/>
      <c r="D1081" s="200"/>
      <c r="E1081" s="255"/>
      <c r="F1081" s="242"/>
      <c r="G1081" s="243"/>
      <c r="H1081" s="171"/>
      <c r="I1081" s="244" t="str">
        <f t="shared" si="82"/>
        <v/>
      </c>
      <c r="L1081" s="232" t="str">
        <f t="shared" si="86"/>
        <v/>
      </c>
      <c r="N1081" s="157"/>
      <c r="O1081" s="157"/>
      <c r="P1081" s="246" t="str">
        <f t="shared" si="83"/>
        <v/>
      </c>
      <c r="Q1081" s="144"/>
      <c r="R1081" s="144"/>
      <c r="S1081" s="144"/>
    </row>
    <row r="1082" spans="1:21">
      <c r="A1082" s="110"/>
      <c r="B1082" s="114"/>
      <c r="C1082" s="188"/>
      <c r="D1082" s="200"/>
      <c r="E1082" s="255"/>
      <c r="F1082" s="242"/>
      <c r="G1082" s="243"/>
      <c r="H1082" s="171"/>
      <c r="I1082" s="244" t="str">
        <f t="shared" si="82"/>
        <v/>
      </c>
      <c r="L1082" s="232" t="str">
        <f t="shared" si="86"/>
        <v/>
      </c>
      <c r="N1082" s="157"/>
      <c r="O1082" s="157"/>
      <c r="P1082" s="246" t="str">
        <f t="shared" si="83"/>
        <v/>
      </c>
      <c r="Q1082" s="144"/>
      <c r="R1082" s="144"/>
      <c r="S1082" s="144"/>
    </row>
    <row r="1083" spans="1:21">
      <c r="A1083" s="110"/>
      <c r="B1083" s="114"/>
      <c r="C1083" s="188"/>
      <c r="D1083" s="200"/>
      <c r="E1083" s="255"/>
      <c r="F1083" s="242"/>
      <c r="G1083" s="243"/>
      <c r="H1083" s="171"/>
      <c r="I1083" s="244" t="str">
        <f t="shared" si="82"/>
        <v/>
      </c>
      <c r="L1083" s="232" t="str">
        <f t="shared" si="86"/>
        <v/>
      </c>
      <c r="N1083" s="157"/>
      <c r="O1083" s="157"/>
      <c r="P1083" s="246" t="str">
        <f t="shared" si="83"/>
        <v/>
      </c>
      <c r="Q1083" s="144"/>
      <c r="R1083" s="144"/>
      <c r="S1083" s="144"/>
    </row>
    <row r="1084" spans="1:21">
      <c r="A1084" s="110"/>
      <c r="B1084" s="114"/>
      <c r="C1084" s="188"/>
      <c r="D1084" s="200"/>
      <c r="E1084" s="255"/>
      <c r="F1084" s="242"/>
      <c r="G1084" s="243"/>
      <c r="H1084" s="171"/>
      <c r="I1084" s="244" t="str">
        <f t="shared" si="82"/>
        <v/>
      </c>
      <c r="L1084" s="232" t="str">
        <f t="shared" si="86"/>
        <v/>
      </c>
      <c r="N1084" s="157"/>
      <c r="O1084" s="157"/>
      <c r="P1084" s="246" t="str">
        <f t="shared" si="83"/>
        <v/>
      </c>
      <c r="Q1084" s="144"/>
      <c r="R1084" s="144"/>
      <c r="S1084" s="144"/>
    </row>
    <row r="1085" spans="1:21">
      <c r="A1085" s="110"/>
      <c r="B1085" s="114"/>
      <c r="C1085" s="188"/>
      <c r="D1085" s="200"/>
      <c r="E1085" s="255"/>
      <c r="F1085" s="242"/>
      <c r="G1085" s="243"/>
      <c r="H1085" s="171"/>
      <c r="I1085" s="244" t="str">
        <f t="shared" si="82"/>
        <v/>
      </c>
      <c r="L1085" s="232" t="str">
        <f t="shared" si="86"/>
        <v/>
      </c>
      <c r="N1085" s="157"/>
      <c r="O1085" s="157"/>
      <c r="P1085" s="246" t="str">
        <f t="shared" si="83"/>
        <v/>
      </c>
      <c r="Q1085" s="144"/>
      <c r="R1085" s="144"/>
      <c r="S1085" s="144"/>
    </row>
    <row r="1086" spans="1:21">
      <c r="A1086" s="110"/>
      <c r="B1086" s="114"/>
      <c r="C1086" s="188"/>
      <c r="D1086" s="200"/>
      <c r="E1086" s="255"/>
      <c r="F1086" s="242"/>
      <c r="G1086" s="243"/>
      <c r="H1086" s="171"/>
      <c r="I1086" s="244" t="str">
        <f t="shared" si="82"/>
        <v/>
      </c>
      <c r="L1086" s="232" t="str">
        <f t="shared" si="86"/>
        <v/>
      </c>
      <c r="N1086" s="157"/>
      <c r="O1086" s="157"/>
      <c r="P1086" s="246" t="str">
        <f t="shared" si="83"/>
        <v/>
      </c>
      <c r="Q1086" s="144"/>
      <c r="R1086" s="144"/>
      <c r="S1086" s="144"/>
    </row>
    <row r="1087" spans="1:21">
      <c r="A1087" s="110"/>
      <c r="B1087" s="114"/>
      <c r="C1087" s="188"/>
      <c r="D1087" s="200"/>
      <c r="E1087" s="255"/>
      <c r="F1087" s="242"/>
      <c r="G1087" s="243"/>
      <c r="H1087" s="171"/>
      <c r="I1087" s="244" t="str">
        <f t="shared" si="82"/>
        <v/>
      </c>
      <c r="L1087" s="232" t="str">
        <f t="shared" si="86"/>
        <v/>
      </c>
      <c r="N1087" s="157"/>
      <c r="O1087" s="157"/>
      <c r="P1087" s="246" t="str">
        <f t="shared" si="83"/>
        <v/>
      </c>
      <c r="Q1087" s="144"/>
      <c r="R1087" s="144"/>
      <c r="S1087" s="144"/>
    </row>
    <row r="1088" spans="1:21">
      <c r="A1088" s="110"/>
      <c r="B1088" s="114"/>
      <c r="C1088" s="188"/>
      <c r="D1088" s="200"/>
      <c r="E1088" s="255"/>
      <c r="F1088" s="242"/>
      <c r="G1088" s="243"/>
      <c r="H1088" s="171"/>
      <c r="I1088" s="244" t="str">
        <f t="shared" si="82"/>
        <v/>
      </c>
      <c r="L1088" s="232" t="str">
        <f t="shared" si="86"/>
        <v/>
      </c>
      <c r="N1088" s="157"/>
      <c r="O1088" s="157"/>
      <c r="P1088" s="246" t="str">
        <f t="shared" si="83"/>
        <v/>
      </c>
      <c r="Q1088" s="144"/>
      <c r="R1088" s="144"/>
      <c r="S1088" s="144"/>
    </row>
    <row r="1089" spans="1:19">
      <c r="A1089" s="110"/>
      <c r="B1089" s="114"/>
      <c r="C1089" s="188"/>
      <c r="D1089" s="200"/>
      <c r="E1089" s="255"/>
      <c r="F1089" s="242"/>
      <c r="G1089" s="243"/>
      <c r="H1089" s="171"/>
      <c r="I1089" s="244" t="str">
        <f t="shared" si="82"/>
        <v/>
      </c>
      <c r="L1089" s="232" t="str">
        <f t="shared" si="86"/>
        <v/>
      </c>
      <c r="N1089" s="157"/>
      <c r="O1089" s="157"/>
      <c r="P1089" s="246" t="str">
        <f t="shared" si="83"/>
        <v/>
      </c>
      <c r="Q1089" s="144"/>
      <c r="R1089" s="144"/>
      <c r="S1089" s="144"/>
    </row>
    <row r="1090" spans="1:19">
      <c r="A1090" s="110"/>
      <c r="B1090" s="114"/>
      <c r="C1090" s="188"/>
      <c r="D1090" s="200"/>
      <c r="E1090" s="255"/>
      <c r="F1090" s="242"/>
      <c r="G1090" s="243"/>
      <c r="H1090" s="171"/>
      <c r="I1090" s="244" t="str">
        <f t="shared" ref="I1090:I1153" si="87">IF(C1090="","",(2/S1090)*(POWER((S1090/6)*(E1090-S1090/6)+1,3)-1))</f>
        <v/>
      </c>
      <c r="L1090" s="232" t="str">
        <f t="shared" si="86"/>
        <v/>
      </c>
      <c r="N1090" s="157"/>
      <c r="O1090" s="157"/>
      <c r="P1090" s="246" t="str">
        <f t="shared" ref="P1090:P1153" si="88">IF(C1090="","",POWER(C1090-Q1090,3)/R1090)</f>
        <v/>
      </c>
      <c r="Q1090" s="144"/>
      <c r="R1090" s="144"/>
      <c r="S1090" s="144"/>
    </row>
    <row r="1091" spans="1:19">
      <c r="A1091" s="110"/>
      <c r="B1091" s="114"/>
      <c r="C1091" s="188"/>
      <c r="D1091" s="200"/>
      <c r="E1091" s="255"/>
      <c r="F1091" s="242"/>
      <c r="G1091" s="243"/>
      <c r="H1091" s="171"/>
      <c r="I1091" s="244" t="str">
        <f t="shared" si="87"/>
        <v/>
      </c>
      <c r="L1091" s="232" t="str">
        <f t="shared" si="86"/>
        <v/>
      </c>
      <c r="N1091" s="157"/>
      <c r="O1091" s="157"/>
      <c r="P1091" s="246" t="str">
        <f t="shared" si="88"/>
        <v/>
      </c>
      <c r="Q1091" s="144"/>
      <c r="R1091" s="144"/>
      <c r="S1091" s="144"/>
    </row>
    <row r="1092" spans="1:19">
      <c r="A1092" s="110"/>
      <c r="B1092" s="114"/>
      <c r="C1092" s="188"/>
      <c r="D1092" s="200"/>
      <c r="E1092" s="255"/>
      <c r="F1092" s="242"/>
      <c r="G1092" s="243"/>
      <c r="H1092" s="171"/>
      <c r="I1092" s="244" t="str">
        <f t="shared" si="87"/>
        <v/>
      </c>
      <c r="L1092" s="232" t="str">
        <f t="shared" si="86"/>
        <v/>
      </c>
      <c r="N1092" s="157"/>
      <c r="O1092" s="157"/>
      <c r="P1092" s="246" t="str">
        <f t="shared" si="88"/>
        <v/>
      </c>
      <c r="Q1092" s="144"/>
      <c r="R1092" s="144"/>
      <c r="S1092" s="144"/>
    </row>
    <row r="1093" spans="1:19">
      <c r="A1093" s="110"/>
      <c r="B1093" s="114"/>
      <c r="C1093" s="188"/>
      <c r="D1093" s="200"/>
      <c r="E1093" s="255"/>
      <c r="F1093" s="242"/>
      <c r="G1093" s="243"/>
      <c r="H1093" s="171"/>
      <c r="I1093" s="244" t="str">
        <f t="shared" si="87"/>
        <v/>
      </c>
      <c r="L1093" s="232" t="str">
        <f t="shared" si="86"/>
        <v/>
      </c>
      <c r="N1093" s="157"/>
      <c r="O1093" s="157"/>
      <c r="P1093" s="246" t="str">
        <f t="shared" si="88"/>
        <v/>
      </c>
      <c r="Q1093" s="144"/>
      <c r="R1093" s="144"/>
      <c r="S1093" s="144"/>
    </row>
    <row r="1094" spans="1:19">
      <c r="A1094" s="110"/>
      <c r="B1094" s="114"/>
      <c r="C1094" s="188"/>
      <c r="D1094" s="200"/>
      <c r="E1094" s="255"/>
      <c r="F1094" s="242"/>
      <c r="G1094" s="243"/>
      <c r="H1094" s="171"/>
      <c r="I1094" s="244" t="str">
        <f t="shared" si="87"/>
        <v/>
      </c>
      <c r="L1094" s="232" t="str">
        <f t="shared" si="86"/>
        <v/>
      </c>
      <c r="N1094" s="157"/>
      <c r="O1094" s="157"/>
      <c r="P1094" s="246" t="str">
        <f t="shared" si="88"/>
        <v/>
      </c>
      <c r="Q1094" s="144"/>
      <c r="R1094" s="144"/>
      <c r="S1094" s="144"/>
    </row>
    <row r="1095" spans="1:19">
      <c r="A1095" s="110"/>
      <c r="B1095" s="114"/>
      <c r="C1095" s="188"/>
      <c r="D1095" s="200"/>
      <c r="E1095" s="255"/>
      <c r="F1095" s="242"/>
      <c r="G1095" s="243"/>
      <c r="H1095" s="171"/>
      <c r="I1095" s="244" t="str">
        <f t="shared" si="87"/>
        <v/>
      </c>
      <c r="L1095" s="232" t="str">
        <f t="shared" si="86"/>
        <v/>
      </c>
      <c r="N1095" s="157"/>
      <c r="O1095" s="157"/>
      <c r="P1095" s="246" t="str">
        <f t="shared" si="88"/>
        <v/>
      </c>
      <c r="Q1095" s="144"/>
      <c r="R1095" s="144"/>
      <c r="S1095" s="144"/>
    </row>
    <row r="1096" spans="1:19">
      <c r="A1096" s="110"/>
      <c r="B1096" s="114"/>
      <c r="C1096" s="188"/>
      <c r="D1096" s="200"/>
      <c r="E1096" s="255"/>
      <c r="F1096" s="242"/>
      <c r="G1096" s="243"/>
      <c r="H1096" s="171"/>
      <c r="I1096" s="244" t="str">
        <f t="shared" si="87"/>
        <v/>
      </c>
      <c r="L1096" s="232" t="str">
        <f t="shared" si="86"/>
        <v/>
      </c>
      <c r="N1096" s="157"/>
      <c r="O1096" s="157"/>
      <c r="P1096" s="246" t="str">
        <f t="shared" si="88"/>
        <v/>
      </c>
      <c r="Q1096" s="144"/>
      <c r="R1096" s="144"/>
      <c r="S1096" s="144"/>
    </row>
    <row r="1097" spans="1:19">
      <c r="A1097" s="110"/>
      <c r="B1097" s="114"/>
      <c r="C1097" s="188"/>
      <c r="D1097" s="200"/>
      <c r="E1097" s="255"/>
      <c r="F1097" s="242"/>
      <c r="G1097" s="243"/>
      <c r="H1097" s="171"/>
      <c r="I1097" s="244" t="str">
        <f t="shared" si="87"/>
        <v/>
      </c>
      <c r="L1097" s="232" t="str">
        <f t="shared" si="86"/>
        <v/>
      </c>
      <c r="N1097" s="157"/>
      <c r="O1097" s="157"/>
      <c r="P1097" s="246" t="str">
        <f t="shared" si="88"/>
        <v/>
      </c>
      <c r="Q1097" s="144"/>
      <c r="R1097" s="144"/>
      <c r="S1097" s="144"/>
    </row>
    <row r="1098" spans="1:19">
      <c r="A1098" s="110"/>
      <c r="B1098" s="114"/>
      <c r="C1098" s="188"/>
      <c r="D1098" s="200"/>
      <c r="E1098" s="255"/>
      <c r="F1098" s="242"/>
      <c r="G1098" s="243"/>
      <c r="H1098" s="171"/>
      <c r="I1098" s="244" t="str">
        <f t="shared" si="87"/>
        <v/>
      </c>
      <c r="L1098" s="232" t="str">
        <f t="shared" si="86"/>
        <v/>
      </c>
      <c r="N1098" s="157"/>
      <c r="O1098" s="157"/>
      <c r="P1098" s="246" t="str">
        <f t="shared" si="88"/>
        <v/>
      </c>
      <c r="Q1098" s="144"/>
      <c r="R1098" s="144"/>
      <c r="S1098" s="144"/>
    </row>
    <row r="1099" spans="1:19">
      <c r="A1099" s="110"/>
      <c r="B1099" s="114"/>
      <c r="C1099" s="188"/>
      <c r="D1099" s="200"/>
      <c r="E1099" s="255"/>
      <c r="F1099" s="242"/>
      <c r="G1099" s="243"/>
      <c r="H1099" s="171"/>
      <c r="I1099" s="244" t="str">
        <f t="shared" si="87"/>
        <v/>
      </c>
      <c r="L1099" s="232" t="str">
        <f t="shared" si="86"/>
        <v/>
      </c>
      <c r="N1099" s="157"/>
      <c r="O1099" s="157"/>
      <c r="P1099" s="246" t="str">
        <f t="shared" si="88"/>
        <v/>
      </c>
      <c r="Q1099" s="144"/>
      <c r="R1099" s="144"/>
      <c r="S1099" s="144"/>
    </row>
    <row r="1100" spans="1:19">
      <c r="A1100" s="110"/>
      <c r="B1100" s="114"/>
      <c r="C1100" s="188"/>
      <c r="D1100" s="200"/>
      <c r="E1100" s="255"/>
      <c r="F1100" s="242"/>
      <c r="G1100" s="243"/>
      <c r="H1100" s="171"/>
      <c r="I1100" s="244" t="str">
        <f t="shared" si="87"/>
        <v/>
      </c>
      <c r="L1100" s="232" t="str">
        <f t="shared" si="86"/>
        <v/>
      </c>
      <c r="N1100" s="157"/>
      <c r="O1100" s="157"/>
      <c r="P1100" s="246" t="str">
        <f t="shared" si="88"/>
        <v/>
      </c>
      <c r="Q1100" s="144"/>
      <c r="R1100" s="144"/>
      <c r="S1100" s="144"/>
    </row>
    <row r="1101" spans="1:19">
      <c r="A1101" s="110"/>
      <c r="B1101" s="114"/>
      <c r="C1101" s="188"/>
      <c r="D1101" s="200"/>
      <c r="E1101" s="255"/>
      <c r="F1101" s="242"/>
      <c r="G1101" s="243"/>
      <c r="H1101" s="171"/>
      <c r="I1101" s="244" t="str">
        <f t="shared" si="87"/>
        <v/>
      </c>
      <c r="L1101" s="232" t="str">
        <f t="shared" si="86"/>
        <v/>
      </c>
      <c r="N1101" s="157"/>
      <c r="O1101" s="157"/>
      <c r="P1101" s="246" t="str">
        <f t="shared" si="88"/>
        <v/>
      </c>
      <c r="Q1101" s="144"/>
      <c r="R1101" s="144"/>
      <c r="S1101" s="144"/>
    </row>
    <row r="1102" spans="1:19">
      <c r="A1102" s="110"/>
      <c r="B1102" s="114"/>
      <c r="C1102" s="188"/>
      <c r="D1102" s="200"/>
      <c r="E1102" s="255"/>
      <c r="F1102" s="242"/>
      <c r="G1102" s="243"/>
      <c r="H1102" s="171"/>
      <c r="I1102" s="244" t="str">
        <f t="shared" si="87"/>
        <v/>
      </c>
      <c r="L1102" s="232" t="str">
        <f t="shared" si="86"/>
        <v/>
      </c>
      <c r="N1102" s="157"/>
      <c r="O1102" s="157"/>
      <c r="P1102" s="246" t="str">
        <f t="shared" si="88"/>
        <v/>
      </c>
      <c r="Q1102" s="144"/>
      <c r="R1102" s="144"/>
      <c r="S1102" s="144"/>
    </row>
    <row r="1103" spans="1:19">
      <c r="A1103" s="110"/>
      <c r="B1103" s="114"/>
      <c r="C1103" s="188"/>
      <c r="D1103" s="200"/>
      <c r="E1103" s="255"/>
      <c r="F1103" s="242"/>
      <c r="G1103" s="243"/>
      <c r="H1103" s="171"/>
      <c r="I1103" s="244" t="str">
        <f t="shared" si="87"/>
        <v/>
      </c>
      <c r="L1103" s="232" t="str">
        <f t="shared" si="86"/>
        <v/>
      </c>
      <c r="N1103" s="157"/>
      <c r="O1103" s="157"/>
      <c r="P1103" s="246" t="str">
        <f t="shared" si="88"/>
        <v/>
      </c>
      <c r="Q1103" s="144"/>
      <c r="R1103" s="144"/>
      <c r="S1103" s="144"/>
    </row>
    <row r="1104" spans="1:19">
      <c r="A1104" s="110"/>
      <c r="B1104" s="114"/>
      <c r="C1104" s="188"/>
      <c r="D1104" s="200"/>
      <c r="E1104" s="255"/>
      <c r="F1104" s="242"/>
      <c r="G1104" s="243"/>
      <c r="H1104" s="171"/>
      <c r="I1104" s="244" t="str">
        <f t="shared" si="87"/>
        <v/>
      </c>
      <c r="L1104" s="232" t="str">
        <f t="shared" si="86"/>
        <v/>
      </c>
      <c r="N1104" s="157"/>
      <c r="O1104" s="157"/>
      <c r="P1104" s="246" t="str">
        <f t="shared" si="88"/>
        <v/>
      </c>
      <c r="Q1104" s="144"/>
      <c r="R1104" s="144"/>
      <c r="S1104" s="144"/>
    </row>
    <row r="1105" spans="1:19">
      <c r="A1105" s="110"/>
      <c r="B1105" s="114"/>
      <c r="C1105" s="188"/>
      <c r="D1105" s="200"/>
      <c r="E1105" s="255"/>
      <c r="F1105" s="242"/>
      <c r="G1105" s="243"/>
      <c r="H1105" s="171"/>
      <c r="I1105" s="244" t="str">
        <f t="shared" si="87"/>
        <v/>
      </c>
      <c r="L1105" s="232" t="str">
        <f t="shared" si="86"/>
        <v/>
      </c>
      <c r="N1105" s="157"/>
      <c r="O1105" s="157"/>
      <c r="P1105" s="246" t="str">
        <f t="shared" si="88"/>
        <v/>
      </c>
      <c r="Q1105" s="144"/>
      <c r="R1105" s="144"/>
      <c r="S1105" s="144"/>
    </row>
    <row r="1106" spans="1:19">
      <c r="A1106" s="110"/>
      <c r="B1106" s="114"/>
      <c r="C1106" s="188"/>
      <c r="D1106" s="200"/>
      <c r="E1106" s="255"/>
      <c r="F1106" s="242"/>
      <c r="G1106" s="243"/>
      <c r="H1106" s="171"/>
      <c r="I1106" s="244" t="str">
        <f t="shared" si="87"/>
        <v/>
      </c>
      <c r="L1106" s="232" t="str">
        <f t="shared" si="86"/>
        <v/>
      </c>
      <c r="N1106" s="157"/>
      <c r="O1106" s="157"/>
      <c r="P1106" s="246" t="str">
        <f t="shared" si="88"/>
        <v/>
      </c>
      <c r="Q1106" s="144"/>
      <c r="R1106" s="144"/>
      <c r="S1106" s="144"/>
    </row>
    <row r="1107" spans="1:19">
      <c r="A1107" s="110"/>
      <c r="B1107" s="114"/>
      <c r="C1107" s="188"/>
      <c r="D1107" s="200"/>
      <c r="E1107" s="255"/>
      <c r="F1107" s="242"/>
      <c r="G1107" s="243"/>
      <c r="H1107" s="171"/>
      <c r="I1107" s="244" t="str">
        <f t="shared" si="87"/>
        <v/>
      </c>
      <c r="L1107" s="232" t="str">
        <f t="shared" si="86"/>
        <v/>
      </c>
      <c r="N1107" s="157"/>
      <c r="O1107" s="157"/>
      <c r="P1107" s="246" t="str">
        <f t="shared" si="88"/>
        <v/>
      </c>
      <c r="Q1107" s="144"/>
      <c r="R1107" s="144"/>
      <c r="S1107" s="144"/>
    </row>
    <row r="1108" spans="1:19">
      <c r="A1108" s="110"/>
      <c r="B1108" s="114"/>
      <c r="C1108" s="188"/>
      <c r="D1108" s="200"/>
      <c r="E1108" s="255"/>
      <c r="F1108" s="242"/>
      <c r="G1108" s="243"/>
      <c r="H1108" s="171"/>
      <c r="I1108" s="244" t="str">
        <f t="shared" si="87"/>
        <v/>
      </c>
      <c r="L1108" s="232" t="str">
        <f t="shared" si="86"/>
        <v/>
      </c>
      <c r="N1108" s="157"/>
      <c r="O1108" s="157"/>
      <c r="P1108" s="246" t="str">
        <f t="shared" si="88"/>
        <v/>
      </c>
      <c r="Q1108" s="144"/>
      <c r="R1108" s="144"/>
      <c r="S1108" s="144"/>
    </row>
    <row r="1109" spans="1:19">
      <c r="A1109" s="110"/>
      <c r="B1109" s="114"/>
      <c r="C1109" s="188"/>
      <c r="D1109" s="200"/>
      <c r="E1109" s="255"/>
      <c r="F1109" s="242"/>
      <c r="G1109" s="243"/>
      <c r="H1109" s="171"/>
      <c r="I1109" s="244" t="str">
        <f t="shared" si="87"/>
        <v/>
      </c>
      <c r="L1109" s="232" t="str">
        <f t="shared" si="86"/>
        <v/>
      </c>
      <c r="N1109" s="157"/>
      <c r="O1109" s="157"/>
      <c r="P1109" s="246" t="str">
        <f t="shared" si="88"/>
        <v/>
      </c>
      <c r="Q1109" s="144"/>
      <c r="R1109" s="144"/>
      <c r="S1109" s="144"/>
    </row>
    <row r="1110" spans="1:19">
      <c r="A1110" s="110"/>
      <c r="B1110" s="114"/>
      <c r="C1110" s="188"/>
      <c r="D1110" s="200"/>
      <c r="E1110" s="255"/>
      <c r="F1110" s="242"/>
      <c r="G1110" s="243"/>
      <c r="H1110" s="171"/>
      <c r="I1110" s="244" t="str">
        <f t="shared" si="87"/>
        <v/>
      </c>
      <c r="L1110" s="232" t="str">
        <f t="shared" si="86"/>
        <v/>
      </c>
      <c r="N1110" s="157"/>
      <c r="O1110" s="157"/>
      <c r="P1110" s="246" t="str">
        <f t="shared" si="88"/>
        <v/>
      </c>
      <c r="Q1110" s="144"/>
      <c r="R1110" s="144"/>
      <c r="S1110" s="144"/>
    </row>
    <row r="1111" spans="1:19">
      <c r="A1111" s="110"/>
      <c r="B1111" s="114"/>
      <c r="C1111" s="188"/>
      <c r="D1111" s="200"/>
      <c r="E1111" s="255"/>
      <c r="F1111" s="242"/>
      <c r="G1111" s="243"/>
      <c r="H1111" s="171"/>
      <c r="I1111" s="244" t="str">
        <f t="shared" si="87"/>
        <v/>
      </c>
      <c r="L1111" s="232" t="str">
        <f t="shared" si="86"/>
        <v/>
      </c>
      <c r="N1111" s="157"/>
      <c r="O1111" s="157"/>
      <c r="P1111" s="246" t="str">
        <f t="shared" si="88"/>
        <v/>
      </c>
      <c r="Q1111" s="144"/>
      <c r="R1111" s="144"/>
      <c r="S1111" s="144"/>
    </row>
    <row r="1112" spans="1:19">
      <c r="A1112" s="110"/>
      <c r="B1112" s="114"/>
      <c r="C1112" s="188"/>
      <c r="D1112" s="200"/>
      <c r="E1112" s="255"/>
      <c r="F1112" s="242"/>
      <c r="G1112" s="243"/>
      <c r="H1112" s="171"/>
      <c r="I1112" s="244" t="str">
        <f t="shared" si="87"/>
        <v/>
      </c>
      <c r="L1112" s="232" t="str">
        <f t="shared" si="86"/>
        <v/>
      </c>
      <c r="N1112" s="157"/>
      <c r="O1112" s="157"/>
      <c r="P1112" s="246" t="str">
        <f t="shared" si="88"/>
        <v/>
      </c>
      <c r="Q1112" s="144"/>
      <c r="R1112" s="144"/>
      <c r="S1112" s="144"/>
    </row>
    <row r="1113" spans="1:19">
      <c r="A1113" s="110"/>
      <c r="B1113" s="114"/>
      <c r="C1113" s="188"/>
      <c r="D1113" s="200"/>
      <c r="E1113" s="255"/>
      <c r="F1113" s="242"/>
      <c r="G1113" s="243"/>
      <c r="H1113" s="171"/>
      <c r="I1113" s="244" t="str">
        <f t="shared" si="87"/>
        <v/>
      </c>
      <c r="L1113" s="232" t="str">
        <f t="shared" si="86"/>
        <v/>
      </c>
      <c r="N1113" s="157"/>
      <c r="O1113" s="157"/>
      <c r="P1113" s="246" t="str">
        <f t="shared" si="88"/>
        <v/>
      </c>
      <c r="Q1113" s="144"/>
      <c r="R1113" s="144"/>
      <c r="S1113" s="144"/>
    </row>
    <row r="1114" spans="1:19">
      <c r="A1114" s="110"/>
      <c r="B1114" s="114"/>
      <c r="C1114" s="188"/>
      <c r="D1114" s="200"/>
      <c r="E1114" s="255"/>
      <c r="F1114" s="242"/>
      <c r="G1114" s="243"/>
      <c r="H1114" s="171"/>
      <c r="I1114" s="244" t="str">
        <f t="shared" si="87"/>
        <v/>
      </c>
      <c r="L1114" s="232" t="str">
        <f t="shared" si="86"/>
        <v/>
      </c>
      <c r="N1114" s="157"/>
      <c r="O1114" s="157"/>
      <c r="P1114" s="246" t="str">
        <f t="shared" si="88"/>
        <v/>
      </c>
      <c r="Q1114" s="144"/>
      <c r="R1114" s="144"/>
      <c r="S1114" s="144"/>
    </row>
    <row r="1115" spans="1:19">
      <c r="A1115" s="110"/>
      <c r="B1115" s="114"/>
      <c r="C1115" s="188"/>
      <c r="D1115" s="200"/>
      <c r="E1115" s="255"/>
      <c r="F1115" s="242"/>
      <c r="G1115" s="243"/>
      <c r="H1115" s="171"/>
      <c r="I1115" s="244" t="str">
        <f t="shared" si="87"/>
        <v/>
      </c>
      <c r="L1115" s="232" t="str">
        <f t="shared" si="86"/>
        <v/>
      </c>
      <c r="N1115" s="157"/>
      <c r="O1115" s="157"/>
      <c r="P1115" s="246" t="str">
        <f t="shared" si="88"/>
        <v/>
      </c>
      <c r="Q1115" s="144"/>
      <c r="R1115" s="144"/>
      <c r="S1115" s="144"/>
    </row>
    <row r="1116" spans="1:19">
      <c r="A1116" s="110"/>
      <c r="B1116" s="114"/>
      <c r="C1116" s="188"/>
      <c r="D1116" s="200"/>
      <c r="E1116" s="255"/>
      <c r="F1116" s="242"/>
      <c r="G1116" s="243"/>
      <c r="H1116" s="171"/>
      <c r="I1116" s="244" t="str">
        <f t="shared" si="87"/>
        <v/>
      </c>
      <c r="L1116" s="232" t="str">
        <f t="shared" si="86"/>
        <v/>
      </c>
      <c r="N1116" s="157"/>
      <c r="O1116" s="157"/>
      <c r="P1116" s="246" t="str">
        <f t="shared" si="88"/>
        <v/>
      </c>
      <c r="Q1116" s="144"/>
      <c r="R1116" s="144"/>
      <c r="S1116" s="144"/>
    </row>
    <row r="1117" spans="1:19">
      <c r="A1117" s="110"/>
      <c r="B1117" s="114"/>
      <c r="C1117" s="188"/>
      <c r="D1117" s="200"/>
      <c r="E1117" s="255"/>
      <c r="F1117" s="242"/>
      <c r="G1117" s="243"/>
      <c r="H1117" s="171"/>
      <c r="I1117" s="244" t="str">
        <f t="shared" si="87"/>
        <v/>
      </c>
      <c r="L1117" s="232" t="str">
        <f t="shared" si="86"/>
        <v/>
      </c>
      <c r="N1117" s="157"/>
      <c r="O1117" s="157"/>
      <c r="P1117" s="246" t="str">
        <f t="shared" si="88"/>
        <v/>
      </c>
      <c r="Q1117" s="144"/>
      <c r="R1117" s="144"/>
      <c r="S1117" s="144"/>
    </row>
    <row r="1118" spans="1:19">
      <c r="A1118" s="110"/>
      <c r="B1118" s="114"/>
      <c r="C1118" s="188"/>
      <c r="D1118" s="200"/>
      <c r="E1118" s="255"/>
      <c r="F1118" s="242"/>
      <c r="G1118" s="243"/>
      <c r="H1118" s="171"/>
      <c r="I1118" s="244" t="str">
        <f t="shared" si="87"/>
        <v/>
      </c>
      <c r="L1118" s="232" t="str">
        <f t="shared" si="86"/>
        <v/>
      </c>
      <c r="N1118" s="157"/>
      <c r="O1118" s="157"/>
      <c r="P1118" s="246" t="str">
        <f t="shared" si="88"/>
        <v/>
      </c>
      <c r="Q1118" s="144"/>
      <c r="R1118" s="144"/>
      <c r="S1118" s="144"/>
    </row>
    <row r="1119" spans="1:19">
      <c r="A1119" s="110"/>
      <c r="B1119" s="114"/>
      <c r="C1119" s="188"/>
      <c r="D1119" s="200"/>
      <c r="E1119" s="255"/>
      <c r="F1119" s="242"/>
      <c r="G1119" s="243"/>
      <c r="H1119" s="171"/>
      <c r="I1119" s="244" t="str">
        <f t="shared" si="87"/>
        <v/>
      </c>
      <c r="L1119" s="232" t="str">
        <f t="shared" si="86"/>
        <v/>
      </c>
      <c r="N1119" s="157"/>
      <c r="O1119" s="157"/>
      <c r="P1119" s="246" t="str">
        <f t="shared" si="88"/>
        <v/>
      </c>
      <c r="Q1119" s="144"/>
      <c r="R1119" s="144"/>
      <c r="S1119" s="144"/>
    </row>
    <row r="1120" spans="1:19">
      <c r="A1120" s="110"/>
      <c r="B1120" s="114"/>
      <c r="C1120" s="188"/>
      <c r="D1120" s="200"/>
      <c r="E1120" s="255"/>
      <c r="F1120" s="242"/>
      <c r="G1120" s="243"/>
      <c r="H1120" s="171"/>
      <c r="I1120" s="244" t="str">
        <f t="shared" si="87"/>
        <v/>
      </c>
      <c r="L1120" s="232" t="str">
        <f t="shared" si="86"/>
        <v/>
      </c>
      <c r="N1120" s="157"/>
      <c r="O1120" s="157"/>
      <c r="P1120" s="246" t="str">
        <f t="shared" si="88"/>
        <v/>
      </c>
      <c r="Q1120" s="144"/>
      <c r="R1120" s="144"/>
      <c r="S1120" s="144"/>
    </row>
    <row r="1121" spans="1:19">
      <c r="A1121" s="110"/>
      <c r="B1121" s="114"/>
      <c r="C1121" s="188"/>
      <c r="D1121" s="200"/>
      <c r="E1121" s="255"/>
      <c r="F1121" s="242"/>
      <c r="G1121" s="243"/>
      <c r="H1121" s="171"/>
      <c r="I1121" s="244" t="str">
        <f t="shared" si="87"/>
        <v/>
      </c>
      <c r="L1121" s="232" t="str">
        <f t="shared" si="86"/>
        <v/>
      </c>
      <c r="N1121" s="157"/>
      <c r="O1121" s="157"/>
      <c r="P1121" s="246" t="str">
        <f t="shared" si="88"/>
        <v/>
      </c>
      <c r="Q1121" s="144"/>
      <c r="R1121" s="144"/>
      <c r="S1121" s="144"/>
    </row>
    <row r="1122" spans="1:19">
      <c r="A1122" s="110"/>
      <c r="B1122" s="114"/>
      <c r="C1122" s="188"/>
      <c r="D1122" s="200"/>
      <c r="E1122" s="255"/>
      <c r="F1122" s="242"/>
      <c r="G1122" s="243"/>
      <c r="H1122" s="171"/>
      <c r="I1122" s="244" t="str">
        <f t="shared" si="87"/>
        <v/>
      </c>
      <c r="L1122" s="232" t="str">
        <f t="shared" si="86"/>
        <v/>
      </c>
      <c r="N1122" s="157"/>
      <c r="O1122" s="157"/>
      <c r="P1122" s="246" t="str">
        <f t="shared" si="88"/>
        <v/>
      </c>
      <c r="Q1122" s="144"/>
      <c r="R1122" s="144"/>
      <c r="S1122" s="144"/>
    </row>
    <row r="1123" spans="1:19">
      <c r="A1123" s="110"/>
      <c r="B1123" s="114"/>
      <c r="C1123" s="188"/>
      <c r="D1123" s="200"/>
      <c r="E1123" s="255"/>
      <c r="F1123" s="242"/>
      <c r="G1123" s="243"/>
      <c r="H1123" s="171"/>
      <c r="I1123" s="244" t="str">
        <f t="shared" si="87"/>
        <v/>
      </c>
      <c r="L1123" s="232" t="str">
        <f t="shared" si="86"/>
        <v/>
      </c>
      <c r="N1123" s="157"/>
      <c r="O1123" s="157"/>
      <c r="P1123" s="246" t="str">
        <f t="shared" si="88"/>
        <v/>
      </c>
      <c r="Q1123" s="144"/>
      <c r="R1123" s="144"/>
      <c r="S1123" s="144"/>
    </row>
    <row r="1124" spans="1:19">
      <c r="A1124" s="110"/>
      <c r="B1124" s="114"/>
      <c r="C1124" s="188"/>
      <c r="D1124" s="200"/>
      <c r="E1124" s="255"/>
      <c r="F1124" s="242"/>
      <c r="G1124" s="243"/>
      <c r="H1124" s="171"/>
      <c r="I1124" s="244" t="str">
        <f t="shared" si="87"/>
        <v/>
      </c>
      <c r="L1124" s="232" t="str">
        <f t="shared" si="86"/>
        <v/>
      </c>
      <c r="N1124" s="157"/>
      <c r="O1124" s="157"/>
      <c r="P1124" s="246" t="str">
        <f t="shared" si="88"/>
        <v/>
      </c>
      <c r="Q1124" s="144"/>
      <c r="R1124" s="144"/>
      <c r="S1124" s="144"/>
    </row>
    <row r="1125" spans="1:19">
      <c r="A1125" s="110"/>
      <c r="B1125" s="114"/>
      <c r="C1125" s="188"/>
      <c r="D1125" s="200"/>
      <c r="E1125" s="255"/>
      <c r="F1125" s="242"/>
      <c r="G1125" s="243"/>
      <c r="H1125" s="171"/>
      <c r="I1125" s="244" t="str">
        <f t="shared" si="87"/>
        <v/>
      </c>
      <c r="L1125" s="232" t="str">
        <f t="shared" si="86"/>
        <v/>
      </c>
      <c r="N1125" s="157"/>
      <c r="O1125" s="157"/>
      <c r="P1125" s="246" t="str">
        <f t="shared" si="88"/>
        <v/>
      </c>
      <c r="Q1125" s="144"/>
      <c r="R1125" s="144"/>
      <c r="S1125" s="144"/>
    </row>
    <row r="1126" spans="1:19">
      <c r="A1126" s="110"/>
      <c r="B1126" s="114"/>
      <c r="C1126" s="188"/>
      <c r="D1126" s="200"/>
      <c r="E1126" s="255"/>
      <c r="F1126" s="242"/>
      <c r="G1126" s="243"/>
      <c r="H1126" s="171"/>
      <c r="I1126" s="244" t="str">
        <f t="shared" si="87"/>
        <v/>
      </c>
      <c r="L1126" s="232" t="str">
        <f t="shared" si="86"/>
        <v/>
      </c>
      <c r="N1126" s="157"/>
      <c r="O1126" s="157"/>
      <c r="P1126" s="246" t="str">
        <f t="shared" si="88"/>
        <v/>
      </c>
      <c r="Q1126" s="144"/>
      <c r="R1126" s="144"/>
      <c r="S1126" s="144"/>
    </row>
    <row r="1127" spans="1:19">
      <c r="A1127" s="110"/>
      <c r="B1127" s="114"/>
      <c r="C1127" s="188"/>
      <c r="D1127" s="200"/>
      <c r="E1127" s="255"/>
      <c r="F1127" s="242"/>
      <c r="G1127" s="243"/>
      <c r="H1127" s="171"/>
      <c r="I1127" s="244" t="str">
        <f t="shared" si="87"/>
        <v/>
      </c>
      <c r="L1127" s="232" t="str">
        <f t="shared" si="86"/>
        <v/>
      </c>
      <c r="N1127" s="157"/>
      <c r="O1127" s="157"/>
      <c r="P1127" s="246" t="str">
        <f t="shared" si="88"/>
        <v/>
      </c>
      <c r="Q1127" s="144"/>
      <c r="R1127" s="144"/>
      <c r="S1127" s="144"/>
    </row>
    <row r="1128" spans="1:19">
      <c r="A1128" s="110"/>
      <c r="B1128" s="114"/>
      <c r="C1128" s="188"/>
      <c r="D1128" s="200"/>
      <c r="E1128" s="255"/>
      <c r="F1128" s="242"/>
      <c r="G1128" s="243"/>
      <c r="H1128" s="171"/>
      <c r="I1128" s="244" t="str">
        <f t="shared" si="87"/>
        <v/>
      </c>
      <c r="L1128" s="232" t="str">
        <f t="shared" si="86"/>
        <v/>
      </c>
      <c r="N1128" s="157"/>
      <c r="O1128" s="157"/>
      <c r="P1128" s="246" t="str">
        <f t="shared" si="88"/>
        <v/>
      </c>
      <c r="Q1128" s="144"/>
      <c r="R1128" s="144"/>
      <c r="S1128" s="144"/>
    </row>
    <row r="1129" spans="1:19">
      <c r="A1129" s="110"/>
      <c r="B1129" s="114"/>
      <c r="C1129" s="188"/>
      <c r="D1129" s="200"/>
      <c r="E1129" s="255"/>
      <c r="F1129" s="242"/>
      <c r="G1129" s="243"/>
      <c r="H1129" s="171"/>
      <c r="I1129" s="244" t="str">
        <f t="shared" si="87"/>
        <v/>
      </c>
      <c r="L1129" s="232" t="str">
        <f t="shared" si="86"/>
        <v/>
      </c>
      <c r="N1129" s="157"/>
      <c r="O1129" s="157"/>
      <c r="P1129" s="246" t="str">
        <f t="shared" si="88"/>
        <v/>
      </c>
      <c r="Q1129" s="144"/>
      <c r="R1129" s="144"/>
      <c r="S1129" s="144"/>
    </row>
    <row r="1130" spans="1:19">
      <c r="A1130" s="110"/>
      <c r="B1130" s="114"/>
      <c r="C1130" s="188"/>
      <c r="D1130" s="200"/>
      <c r="E1130" s="255"/>
      <c r="F1130" s="242"/>
      <c r="G1130" s="243"/>
      <c r="H1130" s="171"/>
      <c r="I1130" s="244" t="str">
        <f t="shared" si="87"/>
        <v/>
      </c>
      <c r="L1130" s="232" t="str">
        <f t="shared" si="86"/>
        <v/>
      </c>
      <c r="N1130" s="157"/>
      <c r="O1130" s="157"/>
      <c r="P1130" s="246" t="str">
        <f t="shared" si="88"/>
        <v/>
      </c>
      <c r="Q1130" s="144"/>
      <c r="R1130" s="144"/>
      <c r="S1130" s="144"/>
    </row>
    <row r="1131" spans="1:19">
      <c r="A1131" s="110"/>
      <c r="B1131" s="114"/>
      <c r="C1131" s="188"/>
      <c r="D1131" s="200"/>
      <c r="E1131" s="255"/>
      <c r="F1131" s="242"/>
      <c r="G1131" s="243"/>
      <c r="H1131" s="171"/>
      <c r="I1131" s="244" t="str">
        <f t="shared" si="87"/>
        <v/>
      </c>
      <c r="L1131" s="232" t="str">
        <f t="shared" ref="L1131:L1194" si="89">IF(C1131="","",GAMMADIST(C1131,Z$8,1/Z$7,TRUE))</f>
        <v/>
      </c>
      <c r="N1131" s="157"/>
      <c r="O1131" s="157"/>
      <c r="P1131" s="246" t="str">
        <f t="shared" si="88"/>
        <v/>
      </c>
      <c r="Q1131" s="144"/>
      <c r="R1131" s="144"/>
      <c r="S1131" s="144"/>
    </row>
    <row r="1132" spans="1:19">
      <c r="A1132" s="110"/>
      <c r="B1132" s="114"/>
      <c r="C1132" s="188"/>
      <c r="D1132" s="200"/>
      <c r="E1132" s="255"/>
      <c r="F1132" s="242"/>
      <c r="G1132" s="243"/>
      <c r="H1132" s="171"/>
      <c r="I1132" s="244" t="str">
        <f t="shared" si="87"/>
        <v/>
      </c>
      <c r="L1132" s="232" t="str">
        <f t="shared" si="89"/>
        <v/>
      </c>
      <c r="N1132" s="157"/>
      <c r="O1132" s="157"/>
      <c r="P1132" s="246" t="str">
        <f t="shared" si="88"/>
        <v/>
      </c>
      <c r="Q1132" s="144"/>
      <c r="R1132" s="144"/>
      <c r="S1132" s="144"/>
    </row>
    <row r="1133" spans="1:19">
      <c r="A1133" s="110"/>
      <c r="B1133" s="114"/>
      <c r="C1133" s="188"/>
      <c r="D1133" s="200"/>
      <c r="E1133" s="255"/>
      <c r="F1133" s="242"/>
      <c r="G1133" s="243"/>
      <c r="H1133" s="171"/>
      <c r="I1133" s="244" t="str">
        <f t="shared" si="87"/>
        <v/>
      </c>
      <c r="L1133" s="232" t="str">
        <f t="shared" si="89"/>
        <v/>
      </c>
      <c r="N1133" s="157"/>
      <c r="O1133" s="157"/>
      <c r="P1133" s="246" t="str">
        <f t="shared" si="88"/>
        <v/>
      </c>
      <c r="Q1133" s="144"/>
      <c r="R1133" s="144"/>
      <c r="S1133" s="144"/>
    </row>
    <row r="1134" spans="1:19">
      <c r="A1134" s="110"/>
      <c r="B1134" s="114"/>
      <c r="C1134" s="188"/>
      <c r="D1134" s="200"/>
      <c r="E1134" s="255"/>
      <c r="F1134" s="242"/>
      <c r="G1134" s="243"/>
      <c r="H1134" s="171"/>
      <c r="I1134" s="244" t="str">
        <f t="shared" si="87"/>
        <v/>
      </c>
      <c r="L1134" s="232" t="str">
        <f t="shared" si="89"/>
        <v/>
      </c>
      <c r="N1134" s="157"/>
      <c r="O1134" s="157"/>
      <c r="P1134" s="246" t="str">
        <f t="shared" si="88"/>
        <v/>
      </c>
      <c r="Q1134" s="144"/>
      <c r="R1134" s="144"/>
      <c r="S1134" s="144"/>
    </row>
    <row r="1135" spans="1:19">
      <c r="A1135" s="110"/>
      <c r="B1135" s="114"/>
      <c r="C1135" s="188"/>
      <c r="D1135" s="200"/>
      <c r="E1135" s="255"/>
      <c r="F1135" s="242"/>
      <c r="G1135" s="243"/>
      <c r="H1135" s="171"/>
      <c r="I1135" s="244" t="str">
        <f t="shared" si="87"/>
        <v/>
      </c>
      <c r="L1135" s="232" t="str">
        <f t="shared" si="89"/>
        <v/>
      </c>
      <c r="N1135" s="157"/>
      <c r="O1135" s="157"/>
      <c r="P1135" s="246" t="str">
        <f t="shared" si="88"/>
        <v/>
      </c>
      <c r="Q1135" s="144"/>
      <c r="R1135" s="144"/>
      <c r="S1135" s="144"/>
    </row>
    <row r="1136" spans="1:19">
      <c r="A1136" s="110"/>
      <c r="B1136" s="114"/>
      <c r="C1136" s="188"/>
      <c r="D1136" s="200"/>
      <c r="E1136" s="255"/>
      <c r="F1136" s="242"/>
      <c r="G1136" s="243"/>
      <c r="H1136" s="171"/>
      <c r="I1136" s="244" t="str">
        <f t="shared" si="87"/>
        <v/>
      </c>
      <c r="L1136" s="232" t="str">
        <f t="shared" si="89"/>
        <v/>
      </c>
      <c r="N1136" s="157"/>
      <c r="O1136" s="157"/>
      <c r="P1136" s="246" t="str">
        <f t="shared" si="88"/>
        <v/>
      </c>
      <c r="Q1136" s="144"/>
      <c r="R1136" s="144"/>
      <c r="S1136" s="144"/>
    </row>
    <row r="1137" spans="1:19">
      <c r="A1137" s="110"/>
      <c r="B1137" s="114"/>
      <c r="C1137" s="188"/>
      <c r="D1137" s="200"/>
      <c r="E1137" s="255"/>
      <c r="F1137" s="242"/>
      <c r="G1137" s="243"/>
      <c r="H1137" s="171"/>
      <c r="I1137" s="244" t="str">
        <f t="shared" si="87"/>
        <v/>
      </c>
      <c r="L1137" s="232" t="str">
        <f t="shared" si="89"/>
        <v/>
      </c>
      <c r="N1137" s="157"/>
      <c r="O1137" s="157"/>
      <c r="P1137" s="246" t="str">
        <f t="shared" si="88"/>
        <v/>
      </c>
      <c r="Q1137" s="144"/>
      <c r="R1137" s="144"/>
      <c r="S1137" s="144"/>
    </row>
    <row r="1138" spans="1:19">
      <c r="A1138" s="110"/>
      <c r="B1138" s="114"/>
      <c r="C1138" s="188"/>
      <c r="D1138" s="200"/>
      <c r="E1138" s="255"/>
      <c r="F1138" s="242"/>
      <c r="G1138" s="243"/>
      <c r="H1138" s="171"/>
      <c r="I1138" s="244" t="str">
        <f t="shared" si="87"/>
        <v/>
      </c>
      <c r="L1138" s="232" t="str">
        <f t="shared" si="89"/>
        <v/>
      </c>
      <c r="N1138" s="157"/>
      <c r="O1138" s="157"/>
      <c r="P1138" s="246" t="str">
        <f t="shared" si="88"/>
        <v/>
      </c>
      <c r="Q1138" s="144"/>
      <c r="R1138" s="144"/>
      <c r="S1138" s="144"/>
    </row>
    <row r="1139" spans="1:19">
      <c r="A1139" s="110"/>
      <c r="B1139" s="114"/>
      <c r="C1139" s="188"/>
      <c r="D1139" s="200"/>
      <c r="E1139" s="255"/>
      <c r="F1139" s="242"/>
      <c r="G1139" s="243"/>
      <c r="H1139" s="171"/>
      <c r="I1139" s="244" t="str">
        <f t="shared" si="87"/>
        <v/>
      </c>
      <c r="L1139" s="232" t="str">
        <f t="shared" si="89"/>
        <v/>
      </c>
      <c r="N1139" s="157"/>
      <c r="O1139" s="157"/>
      <c r="P1139" s="246" t="str">
        <f t="shared" si="88"/>
        <v/>
      </c>
      <c r="Q1139" s="144"/>
      <c r="R1139" s="144"/>
      <c r="S1139" s="144"/>
    </row>
    <row r="1140" spans="1:19">
      <c r="A1140" s="110"/>
      <c r="B1140" s="114"/>
      <c r="C1140" s="188"/>
      <c r="D1140" s="200"/>
      <c r="E1140" s="255"/>
      <c r="F1140" s="242"/>
      <c r="G1140" s="243"/>
      <c r="H1140" s="171"/>
      <c r="I1140" s="244" t="str">
        <f t="shared" si="87"/>
        <v/>
      </c>
      <c r="L1140" s="232" t="str">
        <f t="shared" si="89"/>
        <v/>
      </c>
      <c r="N1140" s="157"/>
      <c r="O1140" s="157"/>
      <c r="P1140" s="246" t="str">
        <f t="shared" si="88"/>
        <v/>
      </c>
      <c r="Q1140" s="144"/>
      <c r="R1140" s="144"/>
      <c r="S1140" s="144"/>
    </row>
    <row r="1141" spans="1:19">
      <c r="A1141" s="110"/>
      <c r="B1141" s="114"/>
      <c r="C1141" s="188"/>
      <c r="D1141" s="200"/>
      <c r="E1141" s="255"/>
      <c r="F1141" s="242"/>
      <c r="G1141" s="243"/>
      <c r="H1141" s="171"/>
      <c r="I1141" s="244" t="str">
        <f t="shared" si="87"/>
        <v/>
      </c>
      <c r="L1141" s="232" t="str">
        <f t="shared" si="89"/>
        <v/>
      </c>
      <c r="N1141" s="157"/>
      <c r="O1141" s="157"/>
      <c r="P1141" s="246" t="str">
        <f t="shared" si="88"/>
        <v/>
      </c>
      <c r="Q1141" s="144"/>
      <c r="R1141" s="144"/>
      <c r="S1141" s="144"/>
    </row>
    <row r="1142" spans="1:19">
      <c r="A1142" s="110"/>
      <c r="B1142" s="114"/>
      <c r="C1142" s="188"/>
      <c r="D1142" s="200"/>
      <c r="E1142" s="255"/>
      <c r="F1142" s="242"/>
      <c r="G1142" s="243"/>
      <c r="H1142" s="171"/>
      <c r="I1142" s="244" t="str">
        <f t="shared" si="87"/>
        <v/>
      </c>
      <c r="L1142" s="232" t="str">
        <f t="shared" si="89"/>
        <v/>
      </c>
      <c r="N1142" s="157"/>
      <c r="O1142" s="157"/>
      <c r="P1142" s="246" t="str">
        <f t="shared" si="88"/>
        <v/>
      </c>
      <c r="Q1142" s="144"/>
      <c r="R1142" s="144"/>
      <c r="S1142" s="144"/>
    </row>
    <row r="1143" spans="1:19">
      <c r="A1143" s="110"/>
      <c r="B1143" s="114"/>
      <c r="C1143" s="188"/>
      <c r="D1143" s="200"/>
      <c r="E1143" s="255"/>
      <c r="F1143" s="242"/>
      <c r="G1143" s="243"/>
      <c r="H1143" s="171"/>
      <c r="I1143" s="244" t="str">
        <f t="shared" si="87"/>
        <v/>
      </c>
      <c r="L1143" s="232" t="str">
        <f t="shared" si="89"/>
        <v/>
      </c>
      <c r="N1143" s="157"/>
      <c r="O1143" s="157"/>
      <c r="P1143" s="246" t="str">
        <f t="shared" si="88"/>
        <v/>
      </c>
      <c r="Q1143" s="144"/>
      <c r="R1143" s="144"/>
      <c r="S1143" s="144"/>
    </row>
    <row r="1144" spans="1:19">
      <c r="A1144" s="110"/>
      <c r="B1144" s="114"/>
      <c r="C1144" s="188"/>
      <c r="D1144" s="200"/>
      <c r="E1144" s="255"/>
      <c r="F1144" s="242"/>
      <c r="G1144" s="243"/>
      <c r="H1144" s="171"/>
      <c r="I1144" s="244" t="str">
        <f t="shared" si="87"/>
        <v/>
      </c>
      <c r="L1144" s="232" t="str">
        <f t="shared" si="89"/>
        <v/>
      </c>
      <c r="N1144" s="157"/>
      <c r="O1144" s="157"/>
      <c r="P1144" s="246" t="str">
        <f t="shared" si="88"/>
        <v/>
      </c>
      <c r="Q1144" s="144"/>
      <c r="R1144" s="144"/>
      <c r="S1144" s="144"/>
    </row>
    <row r="1145" spans="1:19">
      <c r="A1145" s="110"/>
      <c r="B1145" s="114"/>
      <c r="C1145" s="188"/>
      <c r="D1145" s="200"/>
      <c r="E1145" s="255"/>
      <c r="F1145" s="242"/>
      <c r="G1145" s="243"/>
      <c r="H1145" s="171"/>
      <c r="I1145" s="244" t="str">
        <f t="shared" si="87"/>
        <v/>
      </c>
      <c r="L1145" s="232" t="str">
        <f t="shared" si="89"/>
        <v/>
      </c>
      <c r="N1145" s="157"/>
      <c r="O1145" s="157"/>
      <c r="P1145" s="246" t="str">
        <f t="shared" si="88"/>
        <v/>
      </c>
      <c r="Q1145" s="144"/>
      <c r="R1145" s="144"/>
      <c r="S1145" s="144"/>
    </row>
    <row r="1146" spans="1:19">
      <c r="A1146" s="110"/>
      <c r="B1146" s="114"/>
      <c r="C1146" s="188"/>
      <c r="D1146" s="200"/>
      <c r="E1146" s="255"/>
      <c r="F1146" s="242"/>
      <c r="G1146" s="243"/>
      <c r="H1146" s="171"/>
      <c r="I1146" s="244" t="str">
        <f t="shared" si="87"/>
        <v/>
      </c>
      <c r="L1146" s="232" t="str">
        <f t="shared" si="89"/>
        <v/>
      </c>
      <c r="N1146" s="157"/>
      <c r="O1146" s="157"/>
      <c r="P1146" s="246" t="str">
        <f t="shared" si="88"/>
        <v/>
      </c>
      <c r="Q1146" s="144"/>
      <c r="R1146" s="144"/>
      <c r="S1146" s="144"/>
    </row>
    <row r="1147" spans="1:19">
      <c r="A1147" s="110"/>
      <c r="B1147" s="114"/>
      <c r="C1147" s="188"/>
      <c r="D1147" s="200"/>
      <c r="E1147" s="255"/>
      <c r="F1147" s="242"/>
      <c r="G1147" s="243"/>
      <c r="H1147" s="171"/>
      <c r="I1147" s="244" t="str">
        <f t="shared" si="87"/>
        <v/>
      </c>
      <c r="L1147" s="232" t="str">
        <f t="shared" si="89"/>
        <v/>
      </c>
      <c r="N1147" s="157"/>
      <c r="O1147" s="157"/>
      <c r="P1147" s="246" t="str">
        <f t="shared" si="88"/>
        <v/>
      </c>
      <c r="Q1147" s="144"/>
      <c r="R1147" s="144"/>
      <c r="S1147" s="144"/>
    </row>
    <row r="1148" spans="1:19">
      <c r="A1148" s="110"/>
      <c r="B1148" s="114"/>
      <c r="C1148" s="188"/>
      <c r="D1148" s="200"/>
      <c r="E1148" s="255"/>
      <c r="F1148" s="242"/>
      <c r="G1148" s="243"/>
      <c r="H1148" s="171"/>
      <c r="I1148" s="244" t="str">
        <f t="shared" si="87"/>
        <v/>
      </c>
      <c r="L1148" s="232" t="str">
        <f t="shared" si="89"/>
        <v/>
      </c>
      <c r="N1148" s="157"/>
      <c r="O1148" s="157"/>
      <c r="P1148" s="246" t="str">
        <f t="shared" si="88"/>
        <v/>
      </c>
      <c r="Q1148" s="144"/>
      <c r="R1148" s="144"/>
      <c r="S1148" s="144"/>
    </row>
    <row r="1149" spans="1:19">
      <c r="A1149" s="110"/>
      <c r="B1149" s="114"/>
      <c r="C1149" s="188"/>
      <c r="D1149" s="200"/>
      <c r="E1149" s="255"/>
      <c r="F1149" s="242"/>
      <c r="G1149" s="243"/>
      <c r="H1149" s="171"/>
      <c r="I1149" s="244" t="str">
        <f t="shared" si="87"/>
        <v/>
      </c>
      <c r="L1149" s="232" t="str">
        <f t="shared" si="89"/>
        <v/>
      </c>
      <c r="N1149" s="157"/>
      <c r="O1149" s="157"/>
      <c r="P1149" s="246" t="str">
        <f t="shared" si="88"/>
        <v/>
      </c>
      <c r="Q1149" s="144"/>
      <c r="R1149" s="144"/>
      <c r="S1149" s="144"/>
    </row>
    <row r="1150" spans="1:19">
      <c r="A1150" s="110"/>
      <c r="B1150" s="114"/>
      <c r="C1150" s="188"/>
      <c r="D1150" s="200"/>
      <c r="E1150" s="255"/>
      <c r="F1150" s="242"/>
      <c r="G1150" s="243"/>
      <c r="H1150" s="171"/>
      <c r="I1150" s="244" t="str">
        <f t="shared" si="87"/>
        <v/>
      </c>
      <c r="L1150" s="232" t="str">
        <f t="shared" si="89"/>
        <v/>
      </c>
      <c r="N1150" s="157"/>
      <c r="O1150" s="157"/>
      <c r="P1150" s="246" t="str">
        <f t="shared" si="88"/>
        <v/>
      </c>
      <c r="Q1150" s="144"/>
      <c r="R1150" s="144"/>
      <c r="S1150" s="144"/>
    </row>
    <row r="1151" spans="1:19">
      <c r="A1151" s="110"/>
      <c r="B1151" s="114"/>
      <c r="C1151" s="188"/>
      <c r="D1151" s="200"/>
      <c r="E1151" s="255"/>
      <c r="F1151" s="242"/>
      <c r="G1151" s="243"/>
      <c r="H1151" s="171"/>
      <c r="I1151" s="244" t="str">
        <f t="shared" si="87"/>
        <v/>
      </c>
      <c r="L1151" s="232" t="str">
        <f t="shared" si="89"/>
        <v/>
      </c>
      <c r="N1151" s="157"/>
      <c r="O1151" s="157"/>
      <c r="P1151" s="246" t="str">
        <f t="shared" si="88"/>
        <v/>
      </c>
      <c r="Q1151" s="144"/>
      <c r="R1151" s="144"/>
      <c r="S1151" s="144"/>
    </row>
    <row r="1152" spans="1:19">
      <c r="A1152" s="110"/>
      <c r="B1152" s="114"/>
      <c r="C1152" s="188"/>
      <c r="D1152" s="200"/>
      <c r="E1152" s="255"/>
      <c r="F1152" s="242"/>
      <c r="G1152" s="243"/>
      <c r="H1152" s="171"/>
      <c r="I1152" s="244" t="str">
        <f t="shared" si="87"/>
        <v/>
      </c>
      <c r="L1152" s="232" t="str">
        <f t="shared" si="89"/>
        <v/>
      </c>
      <c r="N1152" s="157"/>
      <c r="O1152" s="157"/>
      <c r="P1152" s="246" t="str">
        <f t="shared" si="88"/>
        <v/>
      </c>
      <c r="Q1152" s="144"/>
      <c r="R1152" s="144"/>
      <c r="S1152" s="144"/>
    </row>
    <row r="1153" spans="1:19">
      <c r="A1153" s="110"/>
      <c r="B1153" s="114"/>
      <c r="C1153" s="188"/>
      <c r="D1153" s="200"/>
      <c r="E1153" s="255"/>
      <c r="F1153" s="242"/>
      <c r="G1153" s="243"/>
      <c r="H1153" s="171"/>
      <c r="I1153" s="244" t="str">
        <f t="shared" si="87"/>
        <v/>
      </c>
      <c r="L1153" s="232" t="str">
        <f t="shared" si="89"/>
        <v/>
      </c>
      <c r="N1153" s="157"/>
      <c r="O1153" s="157"/>
      <c r="P1153" s="246" t="str">
        <f t="shared" si="88"/>
        <v/>
      </c>
      <c r="Q1153" s="144"/>
      <c r="R1153" s="144"/>
      <c r="S1153" s="144"/>
    </row>
    <row r="1154" spans="1:19">
      <c r="A1154" s="110"/>
      <c r="B1154" s="114"/>
      <c r="C1154" s="188"/>
      <c r="D1154" s="200"/>
      <c r="E1154" s="255"/>
      <c r="F1154" s="242"/>
      <c r="G1154" s="243"/>
      <c r="H1154" s="171"/>
      <c r="I1154" s="244" t="str">
        <f t="shared" ref="I1154:I1217" si="90">IF(C1154="","",(2/S1154)*(POWER((S1154/6)*(E1154-S1154/6)+1,3)-1))</f>
        <v/>
      </c>
      <c r="L1154" s="232" t="str">
        <f t="shared" si="89"/>
        <v/>
      </c>
      <c r="N1154" s="157"/>
      <c r="O1154" s="157"/>
      <c r="P1154" s="246" t="str">
        <f t="shared" ref="P1154:P1217" si="91">IF(C1154="","",POWER(C1154-Q1154,3)/R1154)</f>
        <v/>
      </c>
      <c r="Q1154" s="144"/>
      <c r="R1154" s="144"/>
      <c r="S1154" s="144"/>
    </row>
    <row r="1155" spans="1:19">
      <c r="A1155" s="110"/>
      <c r="B1155" s="114"/>
      <c r="C1155" s="188"/>
      <c r="D1155" s="200"/>
      <c r="E1155" s="255"/>
      <c r="F1155" s="242"/>
      <c r="G1155" s="243"/>
      <c r="H1155" s="171"/>
      <c r="I1155" s="244" t="str">
        <f t="shared" si="90"/>
        <v/>
      </c>
      <c r="L1155" s="232" t="str">
        <f t="shared" si="89"/>
        <v/>
      </c>
      <c r="N1155" s="157"/>
      <c r="O1155" s="157"/>
      <c r="P1155" s="246" t="str">
        <f t="shared" si="91"/>
        <v/>
      </c>
      <c r="Q1155" s="144"/>
      <c r="R1155" s="144"/>
      <c r="S1155" s="144"/>
    </row>
    <row r="1156" spans="1:19">
      <c r="A1156" s="110"/>
      <c r="B1156" s="114"/>
      <c r="C1156" s="188"/>
      <c r="D1156" s="200"/>
      <c r="E1156" s="255"/>
      <c r="F1156" s="242"/>
      <c r="G1156" s="243"/>
      <c r="H1156" s="171"/>
      <c r="I1156" s="244" t="str">
        <f t="shared" si="90"/>
        <v/>
      </c>
      <c r="L1156" s="232" t="str">
        <f t="shared" si="89"/>
        <v/>
      </c>
      <c r="N1156" s="157"/>
      <c r="O1156" s="157"/>
      <c r="P1156" s="246" t="str">
        <f t="shared" si="91"/>
        <v/>
      </c>
      <c r="Q1156" s="144"/>
      <c r="R1156" s="144"/>
      <c r="S1156" s="144"/>
    </row>
    <row r="1157" spans="1:19">
      <c r="A1157" s="110"/>
      <c r="B1157" s="114"/>
      <c r="C1157" s="188"/>
      <c r="D1157" s="200"/>
      <c r="E1157" s="255"/>
      <c r="F1157" s="242"/>
      <c r="G1157" s="243"/>
      <c r="H1157" s="171"/>
      <c r="I1157" s="244" t="str">
        <f t="shared" si="90"/>
        <v/>
      </c>
      <c r="L1157" s="232" t="str">
        <f t="shared" si="89"/>
        <v/>
      </c>
      <c r="N1157" s="157"/>
      <c r="O1157" s="157"/>
      <c r="P1157" s="246" t="str">
        <f t="shared" si="91"/>
        <v/>
      </c>
      <c r="Q1157" s="144"/>
      <c r="R1157" s="144"/>
      <c r="S1157" s="144"/>
    </row>
    <row r="1158" spans="1:19">
      <c r="A1158" s="110"/>
      <c r="B1158" s="114"/>
      <c r="C1158" s="188"/>
      <c r="D1158" s="200"/>
      <c r="E1158" s="255"/>
      <c r="F1158" s="242"/>
      <c r="G1158" s="243"/>
      <c r="H1158" s="171"/>
      <c r="I1158" s="244" t="str">
        <f t="shared" si="90"/>
        <v/>
      </c>
      <c r="L1158" s="232" t="str">
        <f t="shared" si="89"/>
        <v/>
      </c>
      <c r="N1158" s="157"/>
      <c r="O1158" s="157"/>
      <c r="P1158" s="246" t="str">
        <f t="shared" si="91"/>
        <v/>
      </c>
      <c r="Q1158" s="144"/>
      <c r="R1158" s="144"/>
      <c r="S1158" s="144"/>
    </row>
    <row r="1159" spans="1:19">
      <c r="A1159" s="110"/>
      <c r="B1159" s="114"/>
      <c r="C1159" s="188"/>
      <c r="D1159" s="200"/>
      <c r="E1159" s="255"/>
      <c r="F1159" s="242"/>
      <c r="G1159" s="243"/>
      <c r="H1159" s="171"/>
      <c r="I1159" s="244" t="str">
        <f t="shared" si="90"/>
        <v/>
      </c>
      <c r="L1159" s="232" t="str">
        <f t="shared" si="89"/>
        <v/>
      </c>
      <c r="N1159" s="157"/>
      <c r="O1159" s="157"/>
      <c r="P1159" s="246" t="str">
        <f t="shared" si="91"/>
        <v/>
      </c>
      <c r="Q1159" s="144"/>
      <c r="R1159" s="144"/>
      <c r="S1159" s="144"/>
    </row>
    <row r="1160" spans="1:19">
      <c r="A1160" s="110"/>
      <c r="B1160" s="114"/>
      <c r="C1160" s="188"/>
      <c r="D1160" s="200"/>
      <c r="E1160" s="255"/>
      <c r="F1160" s="242"/>
      <c r="G1160" s="243"/>
      <c r="H1160" s="171"/>
      <c r="I1160" s="244" t="str">
        <f t="shared" si="90"/>
        <v/>
      </c>
      <c r="L1160" s="232" t="str">
        <f t="shared" si="89"/>
        <v/>
      </c>
      <c r="N1160" s="157"/>
      <c r="O1160" s="157"/>
      <c r="P1160" s="246" t="str">
        <f t="shared" si="91"/>
        <v/>
      </c>
      <c r="Q1160" s="144"/>
      <c r="R1160" s="144"/>
      <c r="S1160" s="144"/>
    </row>
    <row r="1161" spans="1:19">
      <c r="A1161" s="110"/>
      <c r="B1161" s="114"/>
      <c r="C1161" s="188"/>
      <c r="D1161" s="200"/>
      <c r="E1161" s="255"/>
      <c r="F1161" s="242"/>
      <c r="G1161" s="243"/>
      <c r="H1161" s="171"/>
      <c r="I1161" s="244" t="str">
        <f t="shared" si="90"/>
        <v/>
      </c>
      <c r="L1161" s="232" t="str">
        <f t="shared" si="89"/>
        <v/>
      </c>
      <c r="N1161" s="157"/>
      <c r="O1161" s="157"/>
      <c r="P1161" s="246" t="str">
        <f t="shared" si="91"/>
        <v/>
      </c>
      <c r="Q1161" s="144"/>
      <c r="R1161" s="144"/>
      <c r="S1161" s="144"/>
    </row>
    <row r="1162" spans="1:19">
      <c r="A1162" s="110"/>
      <c r="B1162" s="114"/>
      <c r="C1162" s="188"/>
      <c r="D1162" s="200"/>
      <c r="E1162" s="255"/>
      <c r="F1162" s="242"/>
      <c r="G1162" s="243"/>
      <c r="H1162" s="171"/>
      <c r="I1162" s="244" t="str">
        <f t="shared" si="90"/>
        <v/>
      </c>
      <c r="L1162" s="232" t="str">
        <f t="shared" si="89"/>
        <v/>
      </c>
      <c r="N1162" s="157"/>
      <c r="O1162" s="157"/>
      <c r="P1162" s="246" t="str">
        <f t="shared" si="91"/>
        <v/>
      </c>
      <c r="Q1162" s="144"/>
      <c r="R1162" s="144"/>
      <c r="S1162" s="144"/>
    </row>
    <row r="1163" spans="1:19">
      <c r="A1163" s="110"/>
      <c r="B1163" s="114"/>
      <c r="C1163" s="188"/>
      <c r="D1163" s="200"/>
      <c r="E1163" s="255"/>
      <c r="F1163" s="242"/>
      <c r="G1163" s="243"/>
      <c r="H1163" s="171"/>
      <c r="I1163" s="244" t="str">
        <f t="shared" si="90"/>
        <v/>
      </c>
      <c r="L1163" s="232" t="str">
        <f t="shared" si="89"/>
        <v/>
      </c>
      <c r="N1163" s="157"/>
      <c r="O1163" s="157"/>
      <c r="P1163" s="246" t="str">
        <f t="shared" si="91"/>
        <v/>
      </c>
      <c r="Q1163" s="144"/>
      <c r="R1163" s="144"/>
      <c r="S1163" s="144"/>
    </row>
    <row r="1164" spans="1:19">
      <c r="A1164" s="110"/>
      <c r="B1164" s="114"/>
      <c r="C1164" s="188"/>
      <c r="D1164" s="200"/>
      <c r="E1164" s="255"/>
      <c r="F1164" s="242"/>
      <c r="G1164" s="243"/>
      <c r="H1164" s="171"/>
      <c r="I1164" s="244" t="str">
        <f t="shared" si="90"/>
        <v/>
      </c>
      <c r="L1164" s="232" t="str">
        <f t="shared" si="89"/>
        <v/>
      </c>
      <c r="N1164" s="157"/>
      <c r="O1164" s="157"/>
      <c r="P1164" s="246" t="str">
        <f t="shared" si="91"/>
        <v/>
      </c>
      <c r="Q1164" s="144"/>
      <c r="R1164" s="144"/>
      <c r="S1164" s="144"/>
    </row>
    <row r="1165" spans="1:19">
      <c r="A1165" s="110"/>
      <c r="B1165" s="114"/>
      <c r="C1165" s="188"/>
      <c r="D1165" s="200"/>
      <c r="E1165" s="255"/>
      <c r="F1165" s="242"/>
      <c r="G1165" s="243"/>
      <c r="H1165" s="171"/>
      <c r="I1165" s="244" t="str">
        <f t="shared" si="90"/>
        <v/>
      </c>
      <c r="L1165" s="232" t="str">
        <f t="shared" si="89"/>
        <v/>
      </c>
      <c r="N1165" s="157"/>
      <c r="O1165" s="157"/>
      <c r="P1165" s="246" t="str">
        <f t="shared" si="91"/>
        <v/>
      </c>
      <c r="Q1165" s="144"/>
      <c r="R1165" s="144"/>
      <c r="S1165" s="144"/>
    </row>
    <row r="1166" spans="1:19">
      <c r="A1166" s="110"/>
      <c r="B1166" s="114"/>
      <c r="C1166" s="188"/>
      <c r="D1166" s="200"/>
      <c r="E1166" s="255"/>
      <c r="F1166" s="242"/>
      <c r="G1166" s="243"/>
      <c r="H1166" s="171"/>
      <c r="I1166" s="244" t="str">
        <f t="shared" si="90"/>
        <v/>
      </c>
      <c r="L1166" s="232" t="str">
        <f t="shared" si="89"/>
        <v/>
      </c>
      <c r="N1166" s="157"/>
      <c r="O1166" s="157"/>
      <c r="P1166" s="246" t="str">
        <f t="shared" si="91"/>
        <v/>
      </c>
      <c r="Q1166" s="144"/>
      <c r="R1166" s="144"/>
      <c r="S1166" s="144"/>
    </row>
    <row r="1167" spans="1:19">
      <c r="A1167" s="110"/>
      <c r="B1167" s="114"/>
      <c r="C1167" s="188"/>
      <c r="D1167" s="200"/>
      <c r="E1167" s="255"/>
      <c r="F1167" s="242"/>
      <c r="G1167" s="243"/>
      <c r="H1167" s="171"/>
      <c r="I1167" s="244" t="str">
        <f t="shared" si="90"/>
        <v/>
      </c>
      <c r="L1167" s="232" t="str">
        <f t="shared" si="89"/>
        <v/>
      </c>
      <c r="N1167" s="157"/>
      <c r="O1167" s="157"/>
      <c r="P1167" s="246" t="str">
        <f t="shared" si="91"/>
        <v/>
      </c>
      <c r="Q1167" s="144"/>
      <c r="R1167" s="144"/>
      <c r="S1167" s="144"/>
    </row>
    <row r="1168" spans="1:19">
      <c r="A1168" s="110"/>
      <c r="B1168" s="114"/>
      <c r="C1168" s="188"/>
      <c r="D1168" s="200"/>
      <c r="E1168" s="255"/>
      <c r="F1168" s="242"/>
      <c r="G1168" s="243"/>
      <c r="H1168" s="171"/>
      <c r="I1168" s="244" t="str">
        <f t="shared" si="90"/>
        <v/>
      </c>
      <c r="L1168" s="232" t="str">
        <f t="shared" si="89"/>
        <v/>
      </c>
      <c r="N1168" s="157"/>
      <c r="O1168" s="157"/>
      <c r="P1168" s="246" t="str">
        <f t="shared" si="91"/>
        <v/>
      </c>
      <c r="Q1168" s="144"/>
      <c r="R1168" s="144"/>
      <c r="S1168" s="144"/>
    </row>
    <row r="1169" spans="1:19">
      <c r="A1169" s="110"/>
      <c r="B1169" s="114"/>
      <c r="C1169" s="188"/>
      <c r="D1169" s="200"/>
      <c r="E1169" s="255"/>
      <c r="F1169" s="242"/>
      <c r="G1169" s="243"/>
      <c r="H1169" s="171"/>
      <c r="I1169" s="244" t="str">
        <f t="shared" si="90"/>
        <v/>
      </c>
      <c r="L1169" s="232" t="str">
        <f t="shared" si="89"/>
        <v/>
      </c>
      <c r="N1169" s="157"/>
      <c r="O1169" s="157"/>
      <c r="P1169" s="246" t="str">
        <f t="shared" si="91"/>
        <v/>
      </c>
      <c r="Q1169" s="144"/>
      <c r="R1169" s="144"/>
      <c r="S1169" s="144"/>
    </row>
    <row r="1170" spans="1:19">
      <c r="A1170" s="110"/>
      <c r="B1170" s="114"/>
      <c r="C1170" s="188"/>
      <c r="D1170" s="200"/>
      <c r="E1170" s="255"/>
      <c r="F1170" s="242"/>
      <c r="G1170" s="243"/>
      <c r="H1170" s="171"/>
      <c r="I1170" s="244" t="str">
        <f t="shared" si="90"/>
        <v/>
      </c>
      <c r="L1170" s="232" t="str">
        <f t="shared" si="89"/>
        <v/>
      </c>
      <c r="N1170" s="157"/>
      <c r="O1170" s="157"/>
      <c r="P1170" s="246" t="str">
        <f t="shared" si="91"/>
        <v/>
      </c>
      <c r="Q1170" s="144"/>
      <c r="R1170" s="144"/>
      <c r="S1170" s="144"/>
    </row>
    <row r="1171" spans="1:19">
      <c r="A1171" s="110"/>
      <c r="B1171" s="114"/>
      <c r="C1171" s="188"/>
      <c r="D1171" s="200"/>
      <c r="E1171" s="255"/>
      <c r="F1171" s="242"/>
      <c r="G1171" s="243"/>
      <c r="H1171" s="171"/>
      <c r="I1171" s="244" t="str">
        <f t="shared" si="90"/>
        <v/>
      </c>
      <c r="L1171" s="232" t="str">
        <f t="shared" si="89"/>
        <v/>
      </c>
      <c r="N1171" s="157"/>
      <c r="O1171" s="157"/>
      <c r="P1171" s="246" t="str">
        <f t="shared" si="91"/>
        <v/>
      </c>
      <c r="Q1171" s="144"/>
      <c r="R1171" s="144"/>
      <c r="S1171" s="144"/>
    </row>
    <row r="1172" spans="1:19">
      <c r="A1172" s="110"/>
      <c r="B1172" s="114"/>
      <c r="C1172" s="188"/>
      <c r="D1172" s="200"/>
      <c r="E1172" s="255"/>
      <c r="F1172" s="242"/>
      <c r="G1172" s="243"/>
      <c r="H1172" s="171"/>
      <c r="I1172" s="244" t="str">
        <f t="shared" si="90"/>
        <v/>
      </c>
      <c r="L1172" s="232" t="str">
        <f t="shared" si="89"/>
        <v/>
      </c>
      <c r="N1172" s="157"/>
      <c r="O1172" s="157"/>
      <c r="P1172" s="246" t="str">
        <f t="shared" si="91"/>
        <v/>
      </c>
      <c r="Q1172" s="144"/>
      <c r="R1172" s="144"/>
      <c r="S1172" s="144"/>
    </row>
    <row r="1173" spans="1:19">
      <c r="A1173" s="110"/>
      <c r="B1173" s="114"/>
      <c r="C1173" s="188"/>
      <c r="D1173" s="200"/>
      <c r="E1173" s="255"/>
      <c r="F1173" s="242"/>
      <c r="G1173" s="243"/>
      <c r="H1173" s="171"/>
      <c r="I1173" s="244" t="str">
        <f t="shared" si="90"/>
        <v/>
      </c>
      <c r="L1173" s="232" t="str">
        <f t="shared" si="89"/>
        <v/>
      </c>
      <c r="N1173" s="157"/>
      <c r="O1173" s="157"/>
      <c r="P1173" s="246" t="str">
        <f t="shared" si="91"/>
        <v/>
      </c>
      <c r="Q1173" s="144"/>
      <c r="R1173" s="144"/>
      <c r="S1173" s="144"/>
    </row>
    <row r="1174" spans="1:19">
      <c r="A1174" s="110"/>
      <c r="B1174" s="114"/>
      <c r="C1174" s="188"/>
      <c r="D1174" s="200"/>
      <c r="E1174" s="255"/>
      <c r="F1174" s="242"/>
      <c r="G1174" s="243"/>
      <c r="H1174" s="171"/>
      <c r="I1174" s="244" t="str">
        <f t="shared" si="90"/>
        <v/>
      </c>
      <c r="L1174" s="232" t="str">
        <f t="shared" si="89"/>
        <v/>
      </c>
      <c r="N1174" s="157"/>
      <c r="O1174" s="157"/>
      <c r="P1174" s="246" t="str">
        <f t="shared" si="91"/>
        <v/>
      </c>
      <c r="Q1174" s="144"/>
      <c r="R1174" s="144"/>
      <c r="S1174" s="144"/>
    </row>
    <row r="1175" spans="1:19">
      <c r="A1175" s="110"/>
      <c r="B1175" s="114"/>
      <c r="C1175" s="188"/>
      <c r="D1175" s="200"/>
      <c r="E1175" s="255"/>
      <c r="F1175" s="242"/>
      <c r="G1175" s="243"/>
      <c r="H1175" s="171"/>
      <c r="I1175" s="244" t="str">
        <f t="shared" si="90"/>
        <v/>
      </c>
      <c r="L1175" s="232" t="str">
        <f t="shared" si="89"/>
        <v/>
      </c>
      <c r="N1175" s="157"/>
      <c r="O1175" s="157"/>
      <c r="P1175" s="246" t="str">
        <f t="shared" si="91"/>
        <v/>
      </c>
      <c r="Q1175" s="144"/>
      <c r="R1175" s="144"/>
      <c r="S1175" s="144"/>
    </row>
    <row r="1176" spans="1:19">
      <c r="A1176" s="110"/>
      <c r="B1176" s="114"/>
      <c r="C1176" s="188"/>
      <c r="D1176" s="200"/>
      <c r="E1176" s="255"/>
      <c r="F1176" s="242"/>
      <c r="G1176" s="243"/>
      <c r="H1176" s="171"/>
      <c r="I1176" s="244" t="str">
        <f t="shared" si="90"/>
        <v/>
      </c>
      <c r="L1176" s="232" t="str">
        <f t="shared" si="89"/>
        <v/>
      </c>
      <c r="N1176" s="157"/>
      <c r="O1176" s="157"/>
      <c r="P1176" s="246" t="str">
        <f t="shared" si="91"/>
        <v/>
      </c>
      <c r="Q1176" s="144"/>
      <c r="R1176" s="144"/>
      <c r="S1176" s="144"/>
    </row>
    <row r="1177" spans="1:19">
      <c r="A1177" s="110"/>
      <c r="B1177" s="114"/>
      <c r="C1177" s="188"/>
      <c r="D1177" s="200"/>
      <c r="E1177" s="255"/>
      <c r="F1177" s="242"/>
      <c r="G1177" s="243"/>
      <c r="H1177" s="171"/>
      <c r="I1177" s="244" t="str">
        <f t="shared" si="90"/>
        <v/>
      </c>
      <c r="L1177" s="232" t="str">
        <f t="shared" si="89"/>
        <v/>
      </c>
      <c r="N1177" s="157"/>
      <c r="O1177" s="157"/>
      <c r="P1177" s="246" t="str">
        <f t="shared" si="91"/>
        <v/>
      </c>
      <c r="Q1177" s="144"/>
      <c r="R1177" s="144"/>
      <c r="S1177" s="144"/>
    </row>
    <row r="1178" spans="1:19">
      <c r="A1178" s="110"/>
      <c r="B1178" s="114"/>
      <c r="C1178" s="188"/>
      <c r="D1178" s="200"/>
      <c r="E1178" s="255"/>
      <c r="F1178" s="242"/>
      <c r="G1178" s="243"/>
      <c r="H1178" s="171"/>
      <c r="I1178" s="244" t="str">
        <f t="shared" si="90"/>
        <v/>
      </c>
      <c r="L1178" s="232" t="str">
        <f t="shared" si="89"/>
        <v/>
      </c>
      <c r="N1178" s="157"/>
      <c r="O1178" s="157"/>
      <c r="P1178" s="246" t="str">
        <f t="shared" si="91"/>
        <v/>
      </c>
      <c r="Q1178" s="144"/>
      <c r="R1178" s="144"/>
      <c r="S1178" s="144"/>
    </row>
    <row r="1179" spans="1:19">
      <c r="A1179" s="110"/>
      <c r="B1179" s="114"/>
      <c r="C1179" s="188"/>
      <c r="D1179" s="200"/>
      <c r="E1179" s="255"/>
      <c r="F1179" s="242"/>
      <c r="G1179" s="243"/>
      <c r="H1179" s="171"/>
      <c r="I1179" s="244" t="str">
        <f t="shared" si="90"/>
        <v/>
      </c>
      <c r="L1179" s="232" t="str">
        <f t="shared" si="89"/>
        <v/>
      </c>
      <c r="N1179" s="157"/>
      <c r="O1179" s="157"/>
      <c r="P1179" s="246" t="str">
        <f t="shared" si="91"/>
        <v/>
      </c>
      <c r="Q1179" s="144"/>
      <c r="R1179" s="144"/>
      <c r="S1179" s="144"/>
    </row>
    <row r="1180" spans="1:19">
      <c r="A1180" s="110"/>
      <c r="B1180" s="114"/>
      <c r="C1180" s="188"/>
      <c r="D1180" s="200"/>
      <c r="E1180" s="255"/>
      <c r="F1180" s="242"/>
      <c r="G1180" s="243"/>
      <c r="H1180" s="171"/>
      <c r="I1180" s="244" t="str">
        <f t="shared" si="90"/>
        <v/>
      </c>
      <c r="L1180" s="232" t="str">
        <f t="shared" si="89"/>
        <v/>
      </c>
      <c r="N1180" s="157"/>
      <c r="O1180" s="157"/>
      <c r="P1180" s="246" t="str">
        <f t="shared" si="91"/>
        <v/>
      </c>
      <c r="Q1180" s="144"/>
      <c r="R1180" s="144"/>
      <c r="S1180" s="144"/>
    </row>
    <row r="1181" spans="1:19">
      <c r="A1181" s="110"/>
      <c r="B1181" s="114"/>
      <c r="C1181" s="188"/>
      <c r="D1181" s="200"/>
      <c r="E1181" s="255"/>
      <c r="F1181" s="242"/>
      <c r="G1181" s="243"/>
      <c r="H1181" s="171"/>
      <c r="I1181" s="244" t="str">
        <f t="shared" si="90"/>
        <v/>
      </c>
      <c r="L1181" s="232" t="str">
        <f t="shared" si="89"/>
        <v/>
      </c>
      <c r="N1181" s="157"/>
      <c r="O1181" s="157"/>
      <c r="P1181" s="246" t="str">
        <f t="shared" si="91"/>
        <v/>
      </c>
      <c r="Q1181" s="144"/>
      <c r="R1181" s="144"/>
      <c r="S1181" s="144"/>
    </row>
    <row r="1182" spans="1:19">
      <c r="A1182" s="110"/>
      <c r="B1182" s="114"/>
      <c r="C1182" s="188"/>
      <c r="D1182" s="200"/>
      <c r="E1182" s="255"/>
      <c r="F1182" s="242"/>
      <c r="G1182" s="243"/>
      <c r="H1182" s="171"/>
      <c r="I1182" s="244" t="str">
        <f t="shared" si="90"/>
        <v/>
      </c>
      <c r="L1182" s="232" t="str">
        <f t="shared" si="89"/>
        <v/>
      </c>
      <c r="N1182" s="157"/>
      <c r="O1182" s="157"/>
      <c r="P1182" s="246" t="str">
        <f t="shared" si="91"/>
        <v/>
      </c>
      <c r="Q1182" s="144"/>
      <c r="R1182" s="144"/>
      <c r="S1182" s="144"/>
    </row>
    <row r="1183" spans="1:19">
      <c r="A1183" s="110"/>
      <c r="B1183" s="114"/>
      <c r="C1183" s="188"/>
      <c r="D1183" s="200"/>
      <c r="E1183" s="255"/>
      <c r="F1183" s="242"/>
      <c r="G1183" s="243"/>
      <c r="H1183" s="171"/>
      <c r="I1183" s="244" t="str">
        <f t="shared" si="90"/>
        <v/>
      </c>
      <c r="L1183" s="232" t="str">
        <f t="shared" si="89"/>
        <v/>
      </c>
      <c r="N1183" s="157"/>
      <c r="O1183" s="157"/>
      <c r="P1183" s="246" t="str">
        <f t="shared" si="91"/>
        <v/>
      </c>
      <c r="Q1183" s="144"/>
      <c r="R1183" s="144"/>
      <c r="S1183" s="144"/>
    </row>
    <row r="1184" spans="1:19">
      <c r="A1184" s="110"/>
      <c r="B1184" s="114"/>
      <c r="C1184" s="188"/>
      <c r="D1184" s="200"/>
      <c r="E1184" s="255"/>
      <c r="F1184" s="242"/>
      <c r="G1184" s="243"/>
      <c r="H1184" s="171"/>
      <c r="I1184" s="244" t="str">
        <f t="shared" si="90"/>
        <v/>
      </c>
      <c r="L1184" s="232" t="str">
        <f t="shared" si="89"/>
        <v/>
      </c>
      <c r="N1184" s="157"/>
      <c r="O1184" s="157"/>
      <c r="P1184" s="246" t="str">
        <f t="shared" si="91"/>
        <v/>
      </c>
      <c r="Q1184" s="144"/>
      <c r="R1184" s="144"/>
      <c r="S1184" s="144"/>
    </row>
    <row r="1185" spans="1:19">
      <c r="A1185" s="110"/>
      <c r="B1185" s="114"/>
      <c r="C1185" s="188"/>
      <c r="D1185" s="200"/>
      <c r="E1185" s="255"/>
      <c r="F1185" s="242"/>
      <c r="G1185" s="243"/>
      <c r="H1185" s="171"/>
      <c r="I1185" s="244" t="str">
        <f t="shared" si="90"/>
        <v/>
      </c>
      <c r="L1185" s="232" t="str">
        <f t="shared" si="89"/>
        <v/>
      </c>
      <c r="N1185" s="157"/>
      <c r="O1185" s="157"/>
      <c r="P1185" s="246" t="str">
        <f t="shared" si="91"/>
        <v/>
      </c>
      <c r="Q1185" s="144"/>
      <c r="R1185" s="144"/>
      <c r="S1185" s="144"/>
    </row>
    <row r="1186" spans="1:19">
      <c r="A1186" s="110"/>
      <c r="B1186" s="114"/>
      <c r="C1186" s="188"/>
      <c r="D1186" s="200"/>
      <c r="E1186" s="255"/>
      <c r="F1186" s="242"/>
      <c r="G1186" s="243"/>
      <c r="H1186" s="171"/>
      <c r="I1186" s="244" t="str">
        <f t="shared" si="90"/>
        <v/>
      </c>
      <c r="L1186" s="232" t="str">
        <f t="shared" si="89"/>
        <v/>
      </c>
      <c r="N1186" s="157"/>
      <c r="O1186" s="157"/>
      <c r="P1186" s="246" t="str">
        <f t="shared" si="91"/>
        <v/>
      </c>
      <c r="Q1186" s="144"/>
      <c r="R1186" s="144"/>
      <c r="S1186" s="144"/>
    </row>
    <row r="1187" spans="1:19">
      <c r="A1187" s="110"/>
      <c r="B1187" s="114"/>
      <c r="C1187" s="188"/>
      <c r="D1187" s="200"/>
      <c r="E1187" s="255"/>
      <c r="F1187" s="242"/>
      <c r="G1187" s="243"/>
      <c r="H1187" s="171"/>
      <c r="I1187" s="244" t="str">
        <f t="shared" si="90"/>
        <v/>
      </c>
      <c r="L1187" s="232" t="str">
        <f t="shared" si="89"/>
        <v/>
      </c>
      <c r="N1187" s="157"/>
      <c r="O1187" s="157"/>
      <c r="P1187" s="246" t="str">
        <f t="shared" si="91"/>
        <v/>
      </c>
      <c r="Q1187" s="144"/>
      <c r="R1187" s="144"/>
      <c r="S1187" s="144"/>
    </row>
    <row r="1188" spans="1:19">
      <c r="A1188" s="110"/>
      <c r="B1188" s="114"/>
      <c r="C1188" s="188"/>
      <c r="D1188" s="200"/>
      <c r="E1188" s="255"/>
      <c r="F1188" s="242"/>
      <c r="G1188" s="243"/>
      <c r="H1188" s="171"/>
      <c r="I1188" s="244" t="str">
        <f t="shared" si="90"/>
        <v/>
      </c>
      <c r="L1188" s="232" t="str">
        <f t="shared" si="89"/>
        <v/>
      </c>
      <c r="N1188" s="157"/>
      <c r="O1188" s="157"/>
      <c r="P1188" s="246" t="str">
        <f t="shared" si="91"/>
        <v/>
      </c>
      <c r="Q1188" s="144"/>
      <c r="R1188" s="144"/>
      <c r="S1188" s="144"/>
    </row>
    <row r="1189" spans="1:19">
      <c r="A1189" s="110"/>
      <c r="B1189" s="114"/>
      <c r="C1189" s="188"/>
      <c r="D1189" s="200"/>
      <c r="E1189" s="255"/>
      <c r="F1189" s="242"/>
      <c r="G1189" s="243"/>
      <c r="H1189" s="171"/>
      <c r="I1189" s="244" t="str">
        <f t="shared" si="90"/>
        <v/>
      </c>
      <c r="L1189" s="232" t="str">
        <f t="shared" si="89"/>
        <v/>
      </c>
      <c r="N1189" s="157"/>
      <c r="O1189" s="157"/>
      <c r="P1189" s="246" t="str">
        <f t="shared" si="91"/>
        <v/>
      </c>
      <c r="Q1189" s="144"/>
      <c r="R1189" s="144"/>
      <c r="S1189" s="144"/>
    </row>
    <row r="1190" spans="1:19">
      <c r="A1190" s="110"/>
      <c r="B1190" s="114"/>
      <c r="C1190" s="188"/>
      <c r="D1190" s="200"/>
      <c r="E1190" s="255"/>
      <c r="F1190" s="242"/>
      <c r="G1190" s="243"/>
      <c r="H1190" s="171"/>
      <c r="I1190" s="244" t="str">
        <f t="shared" si="90"/>
        <v/>
      </c>
      <c r="L1190" s="232" t="str">
        <f t="shared" si="89"/>
        <v/>
      </c>
      <c r="N1190" s="157"/>
      <c r="O1190" s="157"/>
      <c r="P1190" s="246" t="str">
        <f t="shared" si="91"/>
        <v/>
      </c>
      <c r="Q1190" s="144"/>
      <c r="R1190" s="144"/>
      <c r="S1190" s="144"/>
    </row>
    <row r="1191" spans="1:19">
      <c r="A1191" s="110"/>
      <c r="B1191" s="114"/>
      <c r="C1191" s="188"/>
      <c r="D1191" s="200"/>
      <c r="E1191" s="255"/>
      <c r="F1191" s="242"/>
      <c r="G1191" s="243"/>
      <c r="H1191" s="171"/>
      <c r="I1191" s="244" t="str">
        <f t="shared" si="90"/>
        <v/>
      </c>
      <c r="L1191" s="232" t="str">
        <f t="shared" si="89"/>
        <v/>
      </c>
      <c r="N1191" s="157"/>
      <c r="O1191" s="157"/>
      <c r="P1191" s="246" t="str">
        <f t="shared" si="91"/>
        <v/>
      </c>
      <c r="Q1191" s="144"/>
      <c r="R1191" s="144"/>
      <c r="S1191" s="144"/>
    </row>
    <row r="1192" spans="1:19">
      <c r="A1192" s="110"/>
      <c r="B1192" s="114"/>
      <c r="C1192" s="188"/>
      <c r="D1192" s="200"/>
      <c r="E1192" s="255"/>
      <c r="F1192" s="242"/>
      <c r="G1192" s="243"/>
      <c r="H1192" s="171"/>
      <c r="I1192" s="244" t="str">
        <f t="shared" si="90"/>
        <v/>
      </c>
      <c r="L1192" s="232" t="str">
        <f t="shared" si="89"/>
        <v/>
      </c>
      <c r="N1192" s="157"/>
      <c r="O1192" s="157"/>
      <c r="P1192" s="246" t="str">
        <f t="shared" si="91"/>
        <v/>
      </c>
      <c r="Q1192" s="144"/>
      <c r="R1192" s="144"/>
      <c r="S1192" s="144"/>
    </row>
    <row r="1193" spans="1:19">
      <c r="A1193" s="110"/>
      <c r="B1193" s="114"/>
      <c r="C1193" s="188"/>
      <c r="D1193" s="200"/>
      <c r="E1193" s="255"/>
      <c r="F1193" s="242"/>
      <c r="G1193" s="243"/>
      <c r="H1193" s="171"/>
      <c r="I1193" s="244" t="str">
        <f t="shared" si="90"/>
        <v/>
      </c>
      <c r="L1193" s="232" t="str">
        <f t="shared" si="89"/>
        <v/>
      </c>
      <c r="N1193" s="157"/>
      <c r="O1193" s="157"/>
      <c r="P1193" s="246" t="str">
        <f t="shared" si="91"/>
        <v/>
      </c>
      <c r="Q1193" s="144"/>
      <c r="R1193" s="144"/>
      <c r="S1193" s="144"/>
    </row>
    <row r="1194" spans="1:19">
      <c r="A1194" s="110"/>
      <c r="B1194" s="114"/>
      <c r="C1194" s="188"/>
      <c r="D1194" s="200"/>
      <c r="E1194" s="255"/>
      <c r="F1194" s="242"/>
      <c r="G1194" s="243"/>
      <c r="H1194" s="171"/>
      <c r="I1194" s="244" t="str">
        <f t="shared" si="90"/>
        <v/>
      </c>
      <c r="L1194" s="232" t="str">
        <f t="shared" si="89"/>
        <v/>
      </c>
      <c r="N1194" s="157"/>
      <c r="O1194" s="157"/>
      <c r="P1194" s="246" t="str">
        <f t="shared" si="91"/>
        <v/>
      </c>
      <c r="Q1194" s="144"/>
      <c r="R1194" s="144"/>
      <c r="S1194" s="144"/>
    </row>
    <row r="1195" spans="1:19">
      <c r="A1195" s="110"/>
      <c r="B1195" s="114"/>
      <c r="C1195" s="188"/>
      <c r="D1195" s="200"/>
      <c r="E1195" s="255"/>
      <c r="F1195" s="242"/>
      <c r="G1195" s="243"/>
      <c r="H1195" s="171"/>
      <c r="I1195" s="244" t="str">
        <f t="shared" si="90"/>
        <v/>
      </c>
      <c r="L1195" s="232" t="str">
        <f t="shared" ref="L1195:L1258" si="92">IF(C1195="","",GAMMADIST(C1195,Z$8,1/Z$7,TRUE))</f>
        <v/>
      </c>
      <c r="N1195" s="157"/>
      <c r="O1195" s="157"/>
      <c r="P1195" s="246" t="str">
        <f t="shared" si="91"/>
        <v/>
      </c>
      <c r="Q1195" s="144"/>
      <c r="R1195" s="144"/>
      <c r="S1195" s="144"/>
    </row>
    <row r="1196" spans="1:19">
      <c r="A1196" s="110"/>
      <c r="B1196" s="114"/>
      <c r="C1196" s="188"/>
      <c r="D1196" s="200"/>
      <c r="E1196" s="255"/>
      <c r="F1196" s="242"/>
      <c r="G1196" s="243"/>
      <c r="H1196" s="171"/>
      <c r="I1196" s="244" t="str">
        <f t="shared" si="90"/>
        <v/>
      </c>
      <c r="L1196" s="232" t="str">
        <f t="shared" si="92"/>
        <v/>
      </c>
      <c r="N1196" s="157"/>
      <c r="O1196" s="157"/>
      <c r="P1196" s="246" t="str">
        <f t="shared" si="91"/>
        <v/>
      </c>
      <c r="Q1196" s="144"/>
      <c r="R1196" s="144"/>
      <c r="S1196" s="144"/>
    </row>
    <row r="1197" spans="1:19">
      <c r="A1197" s="110"/>
      <c r="B1197" s="114"/>
      <c r="C1197" s="188"/>
      <c r="D1197" s="200"/>
      <c r="E1197" s="255"/>
      <c r="F1197" s="242"/>
      <c r="G1197" s="243"/>
      <c r="H1197" s="171"/>
      <c r="I1197" s="244" t="str">
        <f t="shared" si="90"/>
        <v/>
      </c>
      <c r="L1197" s="232" t="str">
        <f t="shared" si="92"/>
        <v/>
      </c>
      <c r="N1197" s="157"/>
      <c r="O1197" s="157"/>
      <c r="P1197" s="246" t="str">
        <f t="shared" si="91"/>
        <v/>
      </c>
      <c r="Q1197" s="144"/>
      <c r="R1197" s="144"/>
      <c r="S1197" s="144"/>
    </row>
    <row r="1198" spans="1:19">
      <c r="A1198" s="110"/>
      <c r="B1198" s="114"/>
      <c r="C1198" s="188"/>
      <c r="D1198" s="200"/>
      <c r="E1198" s="255"/>
      <c r="F1198" s="242"/>
      <c r="G1198" s="243"/>
      <c r="H1198" s="171"/>
      <c r="I1198" s="244" t="str">
        <f t="shared" si="90"/>
        <v/>
      </c>
      <c r="L1198" s="232" t="str">
        <f t="shared" si="92"/>
        <v/>
      </c>
      <c r="N1198" s="157"/>
      <c r="O1198" s="157"/>
      <c r="P1198" s="246" t="str">
        <f t="shared" si="91"/>
        <v/>
      </c>
      <c r="Q1198" s="144"/>
      <c r="R1198" s="144"/>
      <c r="S1198" s="144"/>
    </row>
    <row r="1199" spans="1:19">
      <c r="A1199" s="110"/>
      <c r="B1199" s="114"/>
      <c r="C1199" s="188"/>
      <c r="D1199" s="200"/>
      <c r="E1199" s="255"/>
      <c r="F1199" s="242"/>
      <c r="G1199" s="243"/>
      <c r="H1199" s="171"/>
      <c r="I1199" s="244" t="str">
        <f t="shared" si="90"/>
        <v/>
      </c>
      <c r="L1199" s="232" t="str">
        <f t="shared" si="92"/>
        <v/>
      </c>
      <c r="N1199" s="157"/>
      <c r="O1199" s="157"/>
      <c r="P1199" s="246" t="str">
        <f t="shared" si="91"/>
        <v/>
      </c>
      <c r="Q1199" s="144"/>
      <c r="R1199" s="144"/>
      <c r="S1199" s="144"/>
    </row>
    <row r="1200" spans="1:19">
      <c r="A1200" s="110"/>
      <c r="B1200" s="114"/>
      <c r="C1200" s="188"/>
      <c r="D1200" s="200"/>
      <c r="E1200" s="255"/>
      <c r="F1200" s="242"/>
      <c r="G1200" s="243"/>
      <c r="H1200" s="171"/>
      <c r="I1200" s="244" t="str">
        <f t="shared" si="90"/>
        <v/>
      </c>
      <c r="L1200" s="232" t="str">
        <f t="shared" si="92"/>
        <v/>
      </c>
      <c r="N1200" s="157"/>
      <c r="O1200" s="157"/>
      <c r="P1200" s="246" t="str">
        <f t="shared" si="91"/>
        <v/>
      </c>
      <c r="Q1200" s="144"/>
      <c r="R1200" s="144"/>
      <c r="S1200" s="144"/>
    </row>
    <row r="1201" spans="1:19">
      <c r="A1201" s="110"/>
      <c r="B1201" s="114"/>
      <c r="C1201" s="188"/>
      <c r="D1201" s="200"/>
      <c r="E1201" s="255"/>
      <c r="F1201" s="242"/>
      <c r="G1201" s="243"/>
      <c r="H1201" s="171"/>
      <c r="I1201" s="244" t="str">
        <f t="shared" si="90"/>
        <v/>
      </c>
      <c r="L1201" s="232" t="str">
        <f t="shared" si="92"/>
        <v/>
      </c>
      <c r="N1201" s="157"/>
      <c r="O1201" s="157"/>
      <c r="P1201" s="246" t="str">
        <f t="shared" si="91"/>
        <v/>
      </c>
      <c r="Q1201" s="144"/>
      <c r="R1201" s="144"/>
      <c r="S1201" s="144"/>
    </row>
    <row r="1202" spans="1:19">
      <c r="A1202" s="110"/>
      <c r="B1202" s="114"/>
      <c r="C1202" s="188"/>
      <c r="D1202" s="200"/>
      <c r="E1202" s="255"/>
      <c r="F1202" s="242"/>
      <c r="G1202" s="243"/>
      <c r="H1202" s="171"/>
      <c r="I1202" s="244" t="str">
        <f t="shared" si="90"/>
        <v/>
      </c>
      <c r="L1202" s="232" t="str">
        <f t="shared" si="92"/>
        <v/>
      </c>
      <c r="N1202" s="157"/>
      <c r="O1202" s="157"/>
      <c r="P1202" s="246" t="str">
        <f t="shared" si="91"/>
        <v/>
      </c>
      <c r="Q1202" s="144"/>
      <c r="R1202" s="144"/>
      <c r="S1202" s="144"/>
    </row>
    <row r="1203" spans="1:19">
      <c r="A1203" s="110"/>
      <c r="B1203" s="114"/>
      <c r="C1203" s="188"/>
      <c r="D1203" s="200"/>
      <c r="E1203" s="255"/>
      <c r="F1203" s="242"/>
      <c r="G1203" s="243"/>
      <c r="H1203" s="171"/>
      <c r="I1203" s="244" t="str">
        <f t="shared" si="90"/>
        <v/>
      </c>
      <c r="L1203" s="232" t="str">
        <f t="shared" si="92"/>
        <v/>
      </c>
      <c r="N1203" s="157"/>
      <c r="O1203" s="157"/>
      <c r="P1203" s="246" t="str">
        <f t="shared" si="91"/>
        <v/>
      </c>
      <c r="Q1203" s="144"/>
      <c r="R1203" s="144"/>
      <c r="S1203" s="144"/>
    </row>
    <row r="1204" spans="1:19">
      <c r="A1204" s="110"/>
      <c r="B1204" s="114"/>
      <c r="C1204" s="188"/>
      <c r="D1204" s="200"/>
      <c r="E1204" s="255"/>
      <c r="F1204" s="242"/>
      <c r="G1204" s="243"/>
      <c r="H1204" s="171"/>
      <c r="I1204" s="244" t="str">
        <f t="shared" si="90"/>
        <v/>
      </c>
      <c r="L1204" s="232" t="str">
        <f t="shared" si="92"/>
        <v/>
      </c>
      <c r="N1204" s="157"/>
      <c r="O1204" s="157"/>
      <c r="P1204" s="246" t="str">
        <f t="shared" si="91"/>
        <v/>
      </c>
      <c r="Q1204" s="144"/>
      <c r="R1204" s="144"/>
      <c r="S1204" s="144"/>
    </row>
    <row r="1205" spans="1:19">
      <c r="A1205" s="110"/>
      <c r="B1205" s="114"/>
      <c r="C1205" s="188"/>
      <c r="D1205" s="200"/>
      <c r="E1205" s="255"/>
      <c r="F1205" s="242"/>
      <c r="G1205" s="243"/>
      <c r="H1205" s="171"/>
      <c r="I1205" s="244" t="str">
        <f t="shared" si="90"/>
        <v/>
      </c>
      <c r="L1205" s="232" t="str">
        <f t="shared" si="92"/>
        <v/>
      </c>
      <c r="N1205" s="157"/>
      <c r="O1205" s="157"/>
      <c r="P1205" s="246" t="str">
        <f t="shared" si="91"/>
        <v/>
      </c>
      <c r="Q1205" s="144"/>
      <c r="R1205" s="144"/>
      <c r="S1205" s="144"/>
    </row>
    <row r="1206" spans="1:19">
      <c r="A1206" s="110"/>
      <c r="B1206" s="114"/>
      <c r="C1206" s="188"/>
      <c r="D1206" s="200"/>
      <c r="E1206" s="255"/>
      <c r="F1206" s="242"/>
      <c r="G1206" s="243"/>
      <c r="H1206" s="171"/>
      <c r="I1206" s="244" t="str">
        <f t="shared" si="90"/>
        <v/>
      </c>
      <c r="L1206" s="232" t="str">
        <f t="shared" si="92"/>
        <v/>
      </c>
      <c r="N1206" s="157"/>
      <c r="O1206" s="157"/>
      <c r="P1206" s="246" t="str">
        <f t="shared" si="91"/>
        <v/>
      </c>
      <c r="Q1206" s="144"/>
      <c r="R1206" s="144"/>
      <c r="S1206" s="144"/>
    </row>
    <row r="1207" spans="1:19">
      <c r="A1207" s="110"/>
      <c r="B1207" s="114"/>
      <c r="C1207" s="188"/>
      <c r="D1207" s="200"/>
      <c r="E1207" s="255"/>
      <c r="F1207" s="242"/>
      <c r="G1207" s="243"/>
      <c r="H1207" s="171"/>
      <c r="I1207" s="244" t="str">
        <f t="shared" si="90"/>
        <v/>
      </c>
      <c r="L1207" s="232" t="str">
        <f t="shared" si="92"/>
        <v/>
      </c>
      <c r="N1207" s="157"/>
      <c r="O1207" s="157"/>
      <c r="P1207" s="246" t="str">
        <f t="shared" si="91"/>
        <v/>
      </c>
      <c r="Q1207" s="144"/>
      <c r="R1207" s="144"/>
      <c r="S1207" s="144"/>
    </row>
    <row r="1208" spans="1:19">
      <c r="A1208" s="110"/>
      <c r="B1208" s="114"/>
      <c r="C1208" s="188"/>
      <c r="D1208" s="200"/>
      <c r="E1208" s="255"/>
      <c r="F1208" s="242"/>
      <c r="G1208" s="243"/>
      <c r="H1208" s="171"/>
      <c r="I1208" s="244" t="str">
        <f t="shared" si="90"/>
        <v/>
      </c>
      <c r="L1208" s="232" t="str">
        <f t="shared" si="92"/>
        <v/>
      </c>
      <c r="N1208" s="157"/>
      <c r="O1208" s="157"/>
      <c r="P1208" s="246" t="str">
        <f t="shared" si="91"/>
        <v/>
      </c>
      <c r="Q1208" s="144"/>
      <c r="R1208" s="144"/>
      <c r="S1208" s="144"/>
    </row>
    <row r="1209" spans="1:19">
      <c r="A1209" s="110"/>
      <c r="B1209" s="114"/>
      <c r="C1209" s="188"/>
      <c r="D1209" s="200"/>
      <c r="E1209" s="255"/>
      <c r="F1209" s="242"/>
      <c r="G1209" s="243"/>
      <c r="H1209" s="171"/>
      <c r="I1209" s="244" t="str">
        <f t="shared" si="90"/>
        <v/>
      </c>
      <c r="L1209" s="232" t="str">
        <f t="shared" si="92"/>
        <v/>
      </c>
      <c r="N1209" s="157"/>
      <c r="O1209" s="157"/>
      <c r="P1209" s="246" t="str">
        <f t="shared" si="91"/>
        <v/>
      </c>
      <c r="Q1209" s="144"/>
      <c r="R1209" s="144"/>
      <c r="S1209" s="144"/>
    </row>
    <row r="1210" spans="1:19">
      <c r="A1210" s="110"/>
      <c r="B1210" s="114"/>
      <c r="C1210" s="188"/>
      <c r="D1210" s="200"/>
      <c r="E1210" s="255"/>
      <c r="F1210" s="242"/>
      <c r="G1210" s="243"/>
      <c r="H1210" s="171"/>
      <c r="I1210" s="244" t="str">
        <f t="shared" si="90"/>
        <v/>
      </c>
      <c r="L1210" s="232" t="str">
        <f t="shared" si="92"/>
        <v/>
      </c>
      <c r="N1210" s="157"/>
      <c r="O1210" s="157"/>
      <c r="P1210" s="246" t="str">
        <f t="shared" si="91"/>
        <v/>
      </c>
      <c r="Q1210" s="144"/>
      <c r="R1210" s="144"/>
      <c r="S1210" s="144"/>
    </row>
    <row r="1211" spans="1:19">
      <c r="A1211" s="110"/>
      <c r="B1211" s="114"/>
      <c r="C1211" s="188"/>
      <c r="D1211" s="200"/>
      <c r="E1211" s="255"/>
      <c r="F1211" s="242"/>
      <c r="G1211" s="243"/>
      <c r="H1211" s="171"/>
      <c r="I1211" s="244" t="str">
        <f t="shared" si="90"/>
        <v/>
      </c>
      <c r="L1211" s="232" t="str">
        <f t="shared" si="92"/>
        <v/>
      </c>
      <c r="N1211" s="157"/>
      <c r="O1211" s="157"/>
      <c r="P1211" s="246" t="str">
        <f t="shared" si="91"/>
        <v/>
      </c>
      <c r="Q1211" s="144"/>
      <c r="R1211" s="144"/>
      <c r="S1211" s="144"/>
    </row>
    <row r="1212" spans="1:19">
      <c r="A1212" s="110"/>
      <c r="B1212" s="114"/>
      <c r="C1212" s="188"/>
      <c r="D1212" s="200"/>
      <c r="E1212" s="255"/>
      <c r="F1212" s="242"/>
      <c r="G1212" s="243"/>
      <c r="H1212" s="171"/>
      <c r="I1212" s="244" t="str">
        <f t="shared" si="90"/>
        <v/>
      </c>
      <c r="L1212" s="232" t="str">
        <f t="shared" si="92"/>
        <v/>
      </c>
      <c r="N1212" s="157"/>
      <c r="O1212" s="157"/>
      <c r="P1212" s="246" t="str">
        <f t="shared" si="91"/>
        <v/>
      </c>
      <c r="Q1212" s="144"/>
      <c r="R1212" s="144"/>
      <c r="S1212" s="144"/>
    </row>
    <row r="1213" spans="1:19">
      <c r="A1213" s="110"/>
      <c r="B1213" s="114"/>
      <c r="C1213" s="188"/>
      <c r="D1213" s="200"/>
      <c r="E1213" s="255"/>
      <c r="F1213" s="242"/>
      <c r="G1213" s="243"/>
      <c r="H1213" s="171"/>
      <c r="I1213" s="244" t="str">
        <f t="shared" si="90"/>
        <v/>
      </c>
      <c r="L1213" s="232" t="str">
        <f t="shared" si="92"/>
        <v/>
      </c>
      <c r="N1213" s="157"/>
      <c r="O1213" s="157"/>
      <c r="P1213" s="246" t="str">
        <f t="shared" si="91"/>
        <v/>
      </c>
      <c r="Q1213" s="144"/>
      <c r="R1213" s="144"/>
      <c r="S1213" s="144"/>
    </row>
    <row r="1214" spans="1:19">
      <c r="A1214" s="110"/>
      <c r="B1214" s="114"/>
      <c r="C1214" s="188"/>
      <c r="D1214" s="200"/>
      <c r="E1214" s="255"/>
      <c r="F1214" s="242"/>
      <c r="G1214" s="243"/>
      <c r="H1214" s="171"/>
      <c r="I1214" s="244" t="str">
        <f t="shared" si="90"/>
        <v/>
      </c>
      <c r="L1214" s="232" t="str">
        <f t="shared" si="92"/>
        <v/>
      </c>
      <c r="N1214" s="157"/>
      <c r="O1214" s="157"/>
      <c r="P1214" s="246" t="str">
        <f t="shared" si="91"/>
        <v/>
      </c>
      <c r="Q1214" s="144"/>
      <c r="R1214" s="144"/>
      <c r="S1214" s="144"/>
    </row>
    <row r="1215" spans="1:19">
      <c r="A1215" s="110"/>
      <c r="B1215" s="114"/>
      <c r="C1215" s="188"/>
      <c r="D1215" s="200"/>
      <c r="E1215" s="255"/>
      <c r="F1215" s="242"/>
      <c r="G1215" s="243"/>
      <c r="H1215" s="171"/>
      <c r="I1215" s="244" t="str">
        <f t="shared" si="90"/>
        <v/>
      </c>
      <c r="L1215" s="232" t="str">
        <f t="shared" si="92"/>
        <v/>
      </c>
      <c r="N1215" s="157"/>
      <c r="O1215" s="157"/>
      <c r="P1215" s="246" t="str">
        <f t="shared" si="91"/>
        <v/>
      </c>
      <c r="Q1215" s="144"/>
      <c r="R1215" s="144"/>
      <c r="S1215" s="144"/>
    </row>
    <row r="1216" spans="1:19">
      <c r="A1216" s="110"/>
      <c r="B1216" s="114"/>
      <c r="C1216" s="188"/>
      <c r="D1216" s="200"/>
      <c r="E1216" s="255"/>
      <c r="F1216" s="242"/>
      <c r="G1216" s="243"/>
      <c r="H1216" s="171"/>
      <c r="I1216" s="244" t="str">
        <f t="shared" si="90"/>
        <v/>
      </c>
      <c r="L1216" s="232" t="str">
        <f t="shared" si="92"/>
        <v/>
      </c>
      <c r="N1216" s="157"/>
      <c r="O1216" s="157"/>
      <c r="P1216" s="246" t="str">
        <f t="shared" si="91"/>
        <v/>
      </c>
      <c r="Q1216" s="144"/>
      <c r="R1216" s="144"/>
      <c r="S1216" s="144"/>
    </row>
    <row r="1217" spans="1:19">
      <c r="A1217" s="110"/>
      <c r="B1217" s="114"/>
      <c r="C1217" s="188"/>
      <c r="D1217" s="200"/>
      <c r="E1217" s="255"/>
      <c r="F1217" s="242"/>
      <c r="G1217" s="243"/>
      <c r="H1217" s="171"/>
      <c r="I1217" s="244" t="str">
        <f t="shared" si="90"/>
        <v/>
      </c>
      <c r="L1217" s="232" t="str">
        <f t="shared" si="92"/>
        <v/>
      </c>
      <c r="N1217" s="157"/>
      <c r="O1217" s="157"/>
      <c r="P1217" s="246" t="str">
        <f t="shared" si="91"/>
        <v/>
      </c>
      <c r="Q1217" s="144"/>
      <c r="R1217" s="144"/>
      <c r="S1217" s="144"/>
    </row>
    <row r="1218" spans="1:19">
      <c r="A1218" s="110"/>
      <c r="B1218" s="114"/>
      <c r="C1218" s="188"/>
      <c r="D1218" s="200"/>
      <c r="E1218" s="255"/>
      <c r="F1218" s="242"/>
      <c r="G1218" s="243"/>
      <c r="H1218" s="171"/>
      <c r="I1218" s="244" t="str">
        <f t="shared" ref="I1218:I1281" si="93">IF(C1218="","",(2/S1218)*(POWER((S1218/6)*(E1218-S1218/6)+1,3)-1))</f>
        <v/>
      </c>
      <c r="L1218" s="232" t="str">
        <f t="shared" si="92"/>
        <v/>
      </c>
      <c r="N1218" s="157"/>
      <c r="O1218" s="157"/>
      <c r="P1218" s="246" t="str">
        <f t="shared" ref="P1218:P1281" si="94">IF(C1218="","",POWER(C1218-Q1218,3)/R1218)</f>
        <v/>
      </c>
      <c r="Q1218" s="144"/>
      <c r="R1218" s="144"/>
      <c r="S1218" s="144"/>
    </row>
    <row r="1219" spans="1:19">
      <c r="A1219" s="110"/>
      <c r="B1219" s="114"/>
      <c r="C1219" s="188"/>
      <c r="D1219" s="200"/>
      <c r="E1219" s="255"/>
      <c r="F1219" s="242"/>
      <c r="G1219" s="243"/>
      <c r="H1219" s="171"/>
      <c r="I1219" s="244" t="str">
        <f t="shared" si="93"/>
        <v/>
      </c>
      <c r="L1219" s="232" t="str">
        <f t="shared" si="92"/>
        <v/>
      </c>
      <c r="N1219" s="157"/>
      <c r="O1219" s="157"/>
      <c r="P1219" s="246" t="str">
        <f t="shared" si="94"/>
        <v/>
      </c>
      <c r="Q1219" s="144"/>
      <c r="R1219" s="144"/>
      <c r="S1219" s="144"/>
    </row>
    <row r="1220" spans="1:19">
      <c r="A1220" s="110"/>
      <c r="B1220" s="114"/>
      <c r="C1220" s="188"/>
      <c r="D1220" s="200"/>
      <c r="E1220" s="255"/>
      <c r="F1220" s="242"/>
      <c r="G1220" s="243"/>
      <c r="H1220" s="171"/>
      <c r="I1220" s="244" t="str">
        <f t="shared" si="93"/>
        <v/>
      </c>
      <c r="L1220" s="232" t="str">
        <f t="shared" si="92"/>
        <v/>
      </c>
      <c r="N1220" s="157"/>
      <c r="O1220" s="157"/>
      <c r="P1220" s="246" t="str">
        <f t="shared" si="94"/>
        <v/>
      </c>
      <c r="Q1220" s="144"/>
      <c r="R1220" s="144"/>
      <c r="S1220" s="144"/>
    </row>
    <row r="1221" spans="1:19">
      <c r="A1221" s="110"/>
      <c r="B1221" s="114"/>
      <c r="C1221" s="188"/>
      <c r="D1221" s="200"/>
      <c r="E1221" s="255"/>
      <c r="F1221" s="242"/>
      <c r="G1221" s="243"/>
      <c r="H1221" s="171"/>
      <c r="I1221" s="244" t="str">
        <f t="shared" si="93"/>
        <v/>
      </c>
      <c r="L1221" s="232" t="str">
        <f t="shared" si="92"/>
        <v/>
      </c>
      <c r="N1221" s="157"/>
      <c r="O1221" s="157"/>
      <c r="P1221" s="246" t="str">
        <f t="shared" si="94"/>
        <v/>
      </c>
      <c r="Q1221" s="144"/>
      <c r="R1221" s="144"/>
      <c r="S1221" s="144"/>
    </row>
    <row r="1222" spans="1:19">
      <c r="A1222" s="110"/>
      <c r="B1222" s="114"/>
      <c r="C1222" s="188"/>
      <c r="D1222" s="200"/>
      <c r="E1222" s="255"/>
      <c r="F1222" s="242"/>
      <c r="G1222" s="243"/>
      <c r="H1222" s="171"/>
      <c r="I1222" s="244" t="str">
        <f t="shared" si="93"/>
        <v/>
      </c>
      <c r="L1222" s="232" t="str">
        <f t="shared" si="92"/>
        <v/>
      </c>
      <c r="N1222" s="157"/>
      <c r="O1222" s="157"/>
      <c r="P1222" s="246" t="str">
        <f t="shared" si="94"/>
        <v/>
      </c>
      <c r="Q1222" s="144"/>
      <c r="R1222" s="144"/>
      <c r="S1222" s="144"/>
    </row>
    <row r="1223" spans="1:19">
      <c r="A1223" s="110"/>
      <c r="B1223" s="114"/>
      <c r="C1223" s="188"/>
      <c r="D1223" s="200"/>
      <c r="E1223" s="255"/>
      <c r="F1223" s="242"/>
      <c r="G1223" s="243"/>
      <c r="H1223" s="171"/>
      <c r="I1223" s="244" t="str">
        <f t="shared" si="93"/>
        <v/>
      </c>
      <c r="L1223" s="232" t="str">
        <f t="shared" si="92"/>
        <v/>
      </c>
      <c r="N1223" s="157"/>
      <c r="O1223" s="157"/>
      <c r="P1223" s="246" t="str">
        <f t="shared" si="94"/>
        <v/>
      </c>
      <c r="Q1223" s="144"/>
      <c r="R1223" s="144"/>
      <c r="S1223" s="144"/>
    </row>
    <row r="1224" spans="1:19">
      <c r="A1224" s="110"/>
      <c r="B1224" s="114"/>
      <c r="C1224" s="188"/>
      <c r="D1224" s="200"/>
      <c r="E1224" s="255"/>
      <c r="F1224" s="242"/>
      <c r="G1224" s="243"/>
      <c r="H1224" s="171"/>
      <c r="I1224" s="244" t="str">
        <f t="shared" si="93"/>
        <v/>
      </c>
      <c r="L1224" s="232" t="str">
        <f t="shared" si="92"/>
        <v/>
      </c>
      <c r="N1224" s="157"/>
      <c r="O1224" s="157"/>
      <c r="P1224" s="246" t="str">
        <f t="shared" si="94"/>
        <v/>
      </c>
      <c r="Q1224" s="144"/>
      <c r="R1224" s="144"/>
      <c r="S1224" s="144"/>
    </row>
    <row r="1225" spans="1:19">
      <c r="A1225" s="110"/>
      <c r="B1225" s="114"/>
      <c r="C1225" s="188"/>
      <c r="D1225" s="200"/>
      <c r="E1225" s="255"/>
      <c r="F1225" s="242"/>
      <c r="G1225" s="243"/>
      <c r="H1225" s="171"/>
      <c r="I1225" s="244" t="str">
        <f t="shared" si="93"/>
        <v/>
      </c>
      <c r="L1225" s="232" t="str">
        <f t="shared" si="92"/>
        <v/>
      </c>
      <c r="N1225" s="157"/>
      <c r="O1225" s="157"/>
      <c r="P1225" s="246" t="str">
        <f t="shared" si="94"/>
        <v/>
      </c>
      <c r="Q1225" s="144"/>
      <c r="R1225" s="144"/>
      <c r="S1225" s="144"/>
    </row>
    <row r="1226" spans="1:19">
      <c r="A1226" s="110"/>
      <c r="B1226" s="114"/>
      <c r="C1226" s="188"/>
      <c r="D1226" s="200"/>
      <c r="E1226" s="255"/>
      <c r="F1226" s="242"/>
      <c r="G1226" s="243"/>
      <c r="H1226" s="171"/>
      <c r="I1226" s="244" t="str">
        <f t="shared" si="93"/>
        <v/>
      </c>
      <c r="L1226" s="232" t="str">
        <f t="shared" si="92"/>
        <v/>
      </c>
      <c r="N1226" s="157"/>
      <c r="O1226" s="157"/>
      <c r="P1226" s="246" t="str">
        <f t="shared" si="94"/>
        <v/>
      </c>
      <c r="Q1226" s="144"/>
      <c r="R1226" s="144"/>
      <c r="S1226" s="144"/>
    </row>
    <row r="1227" spans="1:19">
      <c r="A1227" s="110"/>
      <c r="B1227" s="114"/>
      <c r="C1227" s="188"/>
      <c r="D1227" s="200"/>
      <c r="E1227" s="255"/>
      <c r="F1227" s="242"/>
      <c r="G1227" s="243"/>
      <c r="H1227" s="171"/>
      <c r="I1227" s="244" t="str">
        <f t="shared" si="93"/>
        <v/>
      </c>
      <c r="L1227" s="232" t="str">
        <f t="shared" si="92"/>
        <v/>
      </c>
      <c r="N1227" s="157"/>
      <c r="O1227" s="157"/>
      <c r="P1227" s="246" t="str">
        <f t="shared" si="94"/>
        <v/>
      </c>
      <c r="Q1227" s="144"/>
      <c r="R1227" s="144"/>
      <c r="S1227" s="144"/>
    </row>
    <row r="1228" spans="1:19">
      <c r="A1228" s="110"/>
      <c r="B1228" s="114"/>
      <c r="C1228" s="188"/>
      <c r="D1228" s="200"/>
      <c r="E1228" s="255"/>
      <c r="F1228" s="242"/>
      <c r="G1228" s="243"/>
      <c r="H1228" s="171"/>
      <c r="I1228" s="244" t="str">
        <f t="shared" si="93"/>
        <v/>
      </c>
      <c r="L1228" s="232" t="str">
        <f t="shared" si="92"/>
        <v/>
      </c>
      <c r="N1228" s="157"/>
      <c r="O1228" s="157"/>
      <c r="P1228" s="246" t="str">
        <f t="shared" si="94"/>
        <v/>
      </c>
      <c r="Q1228" s="144"/>
      <c r="R1228" s="144"/>
      <c r="S1228" s="144"/>
    </row>
    <row r="1229" spans="1:19">
      <c r="A1229" s="110"/>
      <c r="B1229" s="114"/>
      <c r="C1229" s="188"/>
      <c r="D1229" s="200"/>
      <c r="E1229" s="255"/>
      <c r="F1229" s="242"/>
      <c r="G1229" s="243"/>
      <c r="H1229" s="171"/>
      <c r="I1229" s="244" t="str">
        <f t="shared" si="93"/>
        <v/>
      </c>
      <c r="L1229" s="232" t="str">
        <f t="shared" si="92"/>
        <v/>
      </c>
      <c r="N1229" s="157"/>
      <c r="O1229" s="157"/>
      <c r="P1229" s="246" t="str">
        <f t="shared" si="94"/>
        <v/>
      </c>
      <c r="Q1229" s="144"/>
      <c r="R1229" s="144"/>
      <c r="S1229" s="144"/>
    </row>
    <row r="1230" spans="1:19">
      <c r="A1230" s="110"/>
      <c r="B1230" s="114"/>
      <c r="C1230" s="188"/>
      <c r="D1230" s="200"/>
      <c r="E1230" s="255"/>
      <c r="F1230" s="242"/>
      <c r="G1230" s="243"/>
      <c r="H1230" s="171"/>
      <c r="I1230" s="244" t="str">
        <f t="shared" si="93"/>
        <v/>
      </c>
      <c r="L1230" s="232" t="str">
        <f t="shared" si="92"/>
        <v/>
      </c>
      <c r="N1230" s="157"/>
      <c r="O1230" s="157"/>
      <c r="P1230" s="246" t="str">
        <f t="shared" si="94"/>
        <v/>
      </c>
      <c r="Q1230" s="144"/>
      <c r="R1230" s="144"/>
      <c r="S1230" s="144"/>
    </row>
    <row r="1231" spans="1:19">
      <c r="A1231" s="110"/>
      <c r="B1231" s="114"/>
      <c r="C1231" s="188"/>
      <c r="D1231" s="200"/>
      <c r="E1231" s="255"/>
      <c r="F1231" s="242"/>
      <c r="G1231" s="243"/>
      <c r="H1231" s="171"/>
      <c r="I1231" s="244" t="str">
        <f t="shared" si="93"/>
        <v/>
      </c>
      <c r="L1231" s="232" t="str">
        <f t="shared" si="92"/>
        <v/>
      </c>
      <c r="N1231" s="157"/>
      <c r="O1231" s="157"/>
      <c r="P1231" s="246" t="str">
        <f t="shared" si="94"/>
        <v/>
      </c>
      <c r="Q1231" s="144"/>
      <c r="R1231" s="144"/>
      <c r="S1231" s="144"/>
    </row>
    <row r="1232" spans="1:19">
      <c r="A1232" s="110"/>
      <c r="B1232" s="114"/>
      <c r="C1232" s="188"/>
      <c r="D1232" s="200"/>
      <c r="E1232" s="255"/>
      <c r="F1232" s="242"/>
      <c r="G1232" s="243"/>
      <c r="H1232" s="171"/>
      <c r="I1232" s="244" t="str">
        <f t="shared" si="93"/>
        <v/>
      </c>
      <c r="L1232" s="232" t="str">
        <f t="shared" si="92"/>
        <v/>
      </c>
      <c r="N1232" s="157"/>
      <c r="O1232" s="157"/>
      <c r="P1232" s="246" t="str">
        <f t="shared" si="94"/>
        <v/>
      </c>
      <c r="Q1232" s="144"/>
      <c r="R1232" s="144"/>
      <c r="S1232" s="144"/>
    </row>
    <row r="1233" spans="1:19">
      <c r="A1233" s="110"/>
      <c r="B1233" s="114"/>
      <c r="C1233" s="188"/>
      <c r="D1233" s="200"/>
      <c r="E1233" s="255"/>
      <c r="F1233" s="242"/>
      <c r="G1233" s="243"/>
      <c r="H1233" s="171"/>
      <c r="I1233" s="244" t="str">
        <f t="shared" si="93"/>
        <v/>
      </c>
      <c r="L1233" s="232" t="str">
        <f t="shared" si="92"/>
        <v/>
      </c>
      <c r="N1233" s="157"/>
      <c r="O1233" s="157"/>
      <c r="P1233" s="246" t="str">
        <f t="shared" si="94"/>
        <v/>
      </c>
      <c r="Q1233" s="144"/>
      <c r="R1233" s="144"/>
      <c r="S1233" s="144"/>
    </row>
    <row r="1234" spans="1:19">
      <c r="A1234" s="110"/>
      <c r="B1234" s="114"/>
      <c r="C1234" s="188"/>
      <c r="D1234" s="200"/>
      <c r="E1234" s="255"/>
      <c r="F1234" s="242"/>
      <c r="G1234" s="243"/>
      <c r="H1234" s="171"/>
      <c r="I1234" s="244" t="str">
        <f t="shared" si="93"/>
        <v/>
      </c>
      <c r="L1234" s="232" t="str">
        <f t="shared" si="92"/>
        <v/>
      </c>
      <c r="N1234" s="157"/>
      <c r="O1234" s="157"/>
      <c r="P1234" s="246" t="str">
        <f t="shared" si="94"/>
        <v/>
      </c>
      <c r="Q1234" s="144"/>
      <c r="R1234" s="144"/>
      <c r="S1234" s="144"/>
    </row>
    <row r="1235" spans="1:19">
      <c r="A1235" s="110"/>
      <c r="B1235" s="114"/>
      <c r="C1235" s="188"/>
      <c r="D1235" s="200"/>
      <c r="E1235" s="255"/>
      <c r="F1235" s="242"/>
      <c r="G1235" s="243"/>
      <c r="H1235" s="171"/>
      <c r="I1235" s="244" t="str">
        <f t="shared" si="93"/>
        <v/>
      </c>
      <c r="L1235" s="232" t="str">
        <f t="shared" si="92"/>
        <v/>
      </c>
      <c r="N1235" s="157"/>
      <c r="O1235" s="157"/>
      <c r="P1235" s="246" t="str">
        <f t="shared" si="94"/>
        <v/>
      </c>
      <c r="Q1235" s="144"/>
      <c r="R1235" s="144"/>
      <c r="S1235" s="144"/>
    </row>
    <row r="1236" spans="1:19">
      <c r="A1236" s="110"/>
      <c r="B1236" s="114"/>
      <c r="C1236" s="188"/>
      <c r="D1236" s="200"/>
      <c r="E1236" s="255"/>
      <c r="F1236" s="242"/>
      <c r="G1236" s="243"/>
      <c r="H1236" s="171"/>
      <c r="I1236" s="244" t="str">
        <f t="shared" si="93"/>
        <v/>
      </c>
      <c r="L1236" s="232" t="str">
        <f t="shared" si="92"/>
        <v/>
      </c>
      <c r="N1236" s="157"/>
      <c r="O1236" s="157"/>
      <c r="P1236" s="246" t="str">
        <f t="shared" si="94"/>
        <v/>
      </c>
      <c r="Q1236" s="144"/>
      <c r="R1236" s="144"/>
      <c r="S1236" s="144"/>
    </row>
    <row r="1237" spans="1:19">
      <c r="A1237" s="110"/>
      <c r="B1237" s="114"/>
      <c r="C1237" s="188"/>
      <c r="D1237" s="200"/>
      <c r="E1237" s="255"/>
      <c r="F1237" s="242"/>
      <c r="G1237" s="243"/>
      <c r="H1237" s="171"/>
      <c r="I1237" s="244" t="str">
        <f t="shared" si="93"/>
        <v/>
      </c>
      <c r="L1237" s="232" t="str">
        <f t="shared" si="92"/>
        <v/>
      </c>
      <c r="N1237" s="157"/>
      <c r="O1237" s="157"/>
      <c r="P1237" s="246" t="str">
        <f t="shared" si="94"/>
        <v/>
      </c>
      <c r="Q1237" s="144"/>
      <c r="R1237" s="144"/>
      <c r="S1237" s="144"/>
    </row>
    <row r="1238" spans="1:19">
      <c r="A1238" s="110"/>
      <c r="B1238" s="114"/>
      <c r="C1238" s="188"/>
      <c r="D1238" s="200"/>
      <c r="E1238" s="255"/>
      <c r="F1238" s="242"/>
      <c r="G1238" s="243"/>
      <c r="H1238" s="171"/>
      <c r="I1238" s="244" t="str">
        <f t="shared" si="93"/>
        <v/>
      </c>
      <c r="L1238" s="232" t="str">
        <f t="shared" si="92"/>
        <v/>
      </c>
      <c r="N1238" s="157"/>
      <c r="O1238" s="157"/>
      <c r="P1238" s="246" t="str">
        <f t="shared" si="94"/>
        <v/>
      </c>
      <c r="Q1238" s="144"/>
      <c r="R1238" s="144"/>
      <c r="S1238" s="144"/>
    </row>
    <row r="1239" spans="1:19">
      <c r="A1239" s="110"/>
      <c r="B1239" s="114"/>
      <c r="C1239" s="188"/>
      <c r="D1239" s="200"/>
      <c r="E1239" s="255"/>
      <c r="F1239" s="242"/>
      <c r="G1239" s="243"/>
      <c r="H1239" s="171"/>
      <c r="I1239" s="244" t="str">
        <f t="shared" si="93"/>
        <v/>
      </c>
      <c r="L1239" s="232" t="str">
        <f t="shared" si="92"/>
        <v/>
      </c>
      <c r="N1239" s="157"/>
      <c r="O1239" s="157"/>
      <c r="P1239" s="246" t="str">
        <f t="shared" si="94"/>
        <v/>
      </c>
      <c r="Q1239" s="144"/>
      <c r="R1239" s="144"/>
      <c r="S1239" s="144"/>
    </row>
    <row r="1240" spans="1:19">
      <c r="A1240" s="110"/>
      <c r="B1240" s="114"/>
      <c r="C1240" s="188"/>
      <c r="D1240" s="200"/>
      <c r="E1240" s="255"/>
      <c r="F1240" s="242"/>
      <c r="G1240" s="243"/>
      <c r="H1240" s="171"/>
      <c r="I1240" s="244" t="str">
        <f t="shared" si="93"/>
        <v/>
      </c>
      <c r="L1240" s="232" t="str">
        <f t="shared" si="92"/>
        <v/>
      </c>
      <c r="N1240" s="157"/>
      <c r="O1240" s="157"/>
      <c r="P1240" s="246" t="str">
        <f t="shared" si="94"/>
        <v/>
      </c>
      <c r="Q1240" s="144"/>
      <c r="R1240" s="144"/>
      <c r="S1240" s="144"/>
    </row>
    <row r="1241" spans="1:19">
      <c r="A1241" s="110"/>
      <c r="B1241" s="114"/>
      <c r="C1241" s="188"/>
      <c r="D1241" s="200"/>
      <c r="E1241" s="255"/>
      <c r="F1241" s="242"/>
      <c r="G1241" s="243"/>
      <c r="H1241" s="171"/>
      <c r="I1241" s="244" t="str">
        <f t="shared" si="93"/>
        <v/>
      </c>
      <c r="L1241" s="232" t="str">
        <f t="shared" si="92"/>
        <v/>
      </c>
      <c r="N1241" s="157"/>
      <c r="O1241" s="157"/>
      <c r="P1241" s="246" t="str">
        <f t="shared" si="94"/>
        <v/>
      </c>
      <c r="Q1241" s="144"/>
      <c r="R1241" s="144"/>
      <c r="S1241" s="144"/>
    </row>
    <row r="1242" spans="1:19">
      <c r="A1242" s="110"/>
      <c r="B1242" s="114"/>
      <c r="C1242" s="188"/>
      <c r="D1242" s="200"/>
      <c r="E1242" s="255"/>
      <c r="F1242" s="242"/>
      <c r="G1242" s="243"/>
      <c r="H1242" s="171"/>
      <c r="I1242" s="244" t="str">
        <f t="shared" si="93"/>
        <v/>
      </c>
      <c r="L1242" s="232" t="str">
        <f t="shared" si="92"/>
        <v/>
      </c>
      <c r="N1242" s="157"/>
      <c r="O1242" s="157"/>
      <c r="P1242" s="246" t="str">
        <f t="shared" si="94"/>
        <v/>
      </c>
      <c r="Q1242" s="144"/>
      <c r="R1242" s="144"/>
      <c r="S1242" s="144"/>
    </row>
    <row r="1243" spans="1:19">
      <c r="A1243" s="110"/>
      <c r="B1243" s="114"/>
      <c r="C1243" s="188"/>
      <c r="D1243" s="200"/>
      <c r="E1243" s="255"/>
      <c r="F1243" s="242"/>
      <c r="G1243" s="243"/>
      <c r="H1243" s="171"/>
      <c r="I1243" s="244" t="str">
        <f t="shared" si="93"/>
        <v/>
      </c>
      <c r="L1243" s="232" t="str">
        <f t="shared" si="92"/>
        <v/>
      </c>
      <c r="N1243" s="157"/>
      <c r="O1243" s="157"/>
      <c r="P1243" s="246" t="str">
        <f t="shared" si="94"/>
        <v/>
      </c>
      <c r="Q1243" s="144"/>
      <c r="R1243" s="144"/>
      <c r="S1243" s="144"/>
    </row>
    <row r="1244" spans="1:19">
      <c r="A1244" s="110"/>
      <c r="B1244" s="114"/>
      <c r="C1244" s="188"/>
      <c r="D1244" s="200"/>
      <c r="E1244" s="255"/>
      <c r="F1244" s="242"/>
      <c r="G1244" s="243"/>
      <c r="H1244" s="171"/>
      <c r="I1244" s="244" t="str">
        <f t="shared" si="93"/>
        <v/>
      </c>
      <c r="L1244" s="232" t="str">
        <f t="shared" si="92"/>
        <v/>
      </c>
      <c r="N1244" s="157"/>
      <c r="O1244" s="157"/>
      <c r="P1244" s="246" t="str">
        <f t="shared" si="94"/>
        <v/>
      </c>
      <c r="Q1244" s="144"/>
      <c r="R1244" s="144"/>
      <c r="S1244" s="144"/>
    </row>
    <row r="1245" spans="1:19">
      <c r="A1245" s="110"/>
      <c r="B1245" s="114"/>
      <c r="C1245" s="188"/>
      <c r="D1245" s="200"/>
      <c r="E1245" s="255"/>
      <c r="F1245" s="242"/>
      <c r="G1245" s="243"/>
      <c r="H1245" s="171"/>
      <c r="I1245" s="244" t="str">
        <f t="shared" si="93"/>
        <v/>
      </c>
      <c r="L1245" s="232" t="str">
        <f t="shared" si="92"/>
        <v/>
      </c>
      <c r="N1245" s="157"/>
      <c r="O1245" s="157"/>
      <c r="P1245" s="246" t="str">
        <f t="shared" si="94"/>
        <v/>
      </c>
      <c r="Q1245" s="144"/>
      <c r="R1245" s="144"/>
      <c r="S1245" s="144"/>
    </row>
    <row r="1246" spans="1:19">
      <c r="A1246" s="110"/>
      <c r="B1246" s="114"/>
      <c r="C1246" s="188"/>
      <c r="D1246" s="200"/>
      <c r="E1246" s="255"/>
      <c r="F1246" s="242"/>
      <c r="G1246" s="243"/>
      <c r="H1246" s="171"/>
      <c r="I1246" s="244" t="str">
        <f t="shared" si="93"/>
        <v/>
      </c>
      <c r="L1246" s="232" t="str">
        <f t="shared" si="92"/>
        <v/>
      </c>
      <c r="N1246" s="157"/>
      <c r="O1246" s="157"/>
      <c r="P1246" s="246" t="str">
        <f t="shared" si="94"/>
        <v/>
      </c>
      <c r="Q1246" s="144"/>
      <c r="R1246" s="144"/>
      <c r="S1246" s="144"/>
    </row>
    <row r="1247" spans="1:19">
      <c r="A1247" s="110"/>
      <c r="B1247" s="114"/>
      <c r="C1247" s="188"/>
      <c r="D1247" s="200"/>
      <c r="E1247" s="255"/>
      <c r="F1247" s="242"/>
      <c r="G1247" s="243"/>
      <c r="H1247" s="171"/>
      <c r="I1247" s="244" t="str">
        <f t="shared" si="93"/>
        <v/>
      </c>
      <c r="L1247" s="232" t="str">
        <f t="shared" si="92"/>
        <v/>
      </c>
      <c r="N1247" s="157"/>
      <c r="O1247" s="157"/>
      <c r="P1247" s="246" t="str">
        <f t="shared" si="94"/>
        <v/>
      </c>
      <c r="Q1247" s="144"/>
      <c r="R1247" s="144"/>
      <c r="S1247" s="144"/>
    </row>
    <row r="1248" spans="1:19">
      <c r="A1248" s="110"/>
      <c r="B1248" s="114"/>
      <c r="C1248" s="188"/>
      <c r="D1248" s="200"/>
      <c r="E1248" s="255"/>
      <c r="F1248" s="242"/>
      <c r="G1248" s="243"/>
      <c r="H1248" s="171"/>
      <c r="I1248" s="244" t="str">
        <f t="shared" si="93"/>
        <v/>
      </c>
      <c r="L1248" s="232" t="str">
        <f t="shared" si="92"/>
        <v/>
      </c>
      <c r="N1248" s="157"/>
      <c r="O1248" s="157"/>
      <c r="P1248" s="246" t="str">
        <f t="shared" si="94"/>
        <v/>
      </c>
      <c r="Q1248" s="144"/>
      <c r="R1248" s="144"/>
      <c r="S1248" s="144"/>
    </row>
    <row r="1249" spans="1:19">
      <c r="A1249" s="110"/>
      <c r="B1249" s="114"/>
      <c r="C1249" s="188"/>
      <c r="D1249" s="200"/>
      <c r="E1249" s="255"/>
      <c r="F1249" s="242"/>
      <c r="G1249" s="243"/>
      <c r="H1249" s="171"/>
      <c r="I1249" s="244" t="str">
        <f t="shared" si="93"/>
        <v/>
      </c>
      <c r="L1249" s="232" t="str">
        <f t="shared" si="92"/>
        <v/>
      </c>
      <c r="N1249" s="157"/>
      <c r="O1249" s="157"/>
      <c r="P1249" s="246" t="str">
        <f t="shared" si="94"/>
        <v/>
      </c>
      <c r="Q1249" s="144"/>
      <c r="R1249" s="144"/>
      <c r="S1249" s="144"/>
    </row>
    <row r="1250" spans="1:19">
      <c r="A1250" s="110"/>
      <c r="B1250" s="114"/>
      <c r="C1250" s="188"/>
      <c r="D1250" s="200"/>
      <c r="E1250" s="255"/>
      <c r="F1250" s="242"/>
      <c r="G1250" s="243"/>
      <c r="H1250" s="171"/>
      <c r="I1250" s="244" t="str">
        <f t="shared" si="93"/>
        <v/>
      </c>
      <c r="L1250" s="232" t="str">
        <f t="shared" si="92"/>
        <v/>
      </c>
      <c r="N1250" s="157"/>
      <c r="O1250" s="157"/>
      <c r="P1250" s="246" t="str">
        <f t="shared" si="94"/>
        <v/>
      </c>
      <c r="Q1250" s="144"/>
      <c r="R1250" s="144"/>
      <c r="S1250" s="144"/>
    </row>
    <row r="1251" spans="1:19">
      <c r="A1251" s="110"/>
      <c r="B1251" s="114"/>
      <c r="C1251" s="188"/>
      <c r="D1251" s="200"/>
      <c r="E1251" s="255"/>
      <c r="F1251" s="242"/>
      <c r="G1251" s="243"/>
      <c r="H1251" s="171"/>
      <c r="I1251" s="244" t="str">
        <f t="shared" si="93"/>
        <v/>
      </c>
      <c r="L1251" s="232" t="str">
        <f t="shared" si="92"/>
        <v/>
      </c>
      <c r="N1251" s="157"/>
      <c r="O1251" s="157"/>
      <c r="P1251" s="246" t="str">
        <f t="shared" si="94"/>
        <v/>
      </c>
      <c r="Q1251" s="144"/>
      <c r="R1251" s="144"/>
      <c r="S1251" s="144"/>
    </row>
    <row r="1252" spans="1:19">
      <c r="A1252" s="110"/>
      <c r="B1252" s="114"/>
      <c r="C1252" s="188"/>
      <c r="D1252" s="200"/>
      <c r="E1252" s="255"/>
      <c r="F1252" s="242"/>
      <c r="G1252" s="243"/>
      <c r="H1252" s="171"/>
      <c r="I1252" s="244" t="str">
        <f t="shared" si="93"/>
        <v/>
      </c>
      <c r="L1252" s="232" t="str">
        <f t="shared" si="92"/>
        <v/>
      </c>
      <c r="N1252" s="157"/>
      <c r="O1252" s="157"/>
      <c r="P1252" s="246" t="str">
        <f t="shared" si="94"/>
        <v/>
      </c>
      <c r="Q1252" s="144"/>
      <c r="R1252" s="144"/>
      <c r="S1252" s="144"/>
    </row>
    <row r="1253" spans="1:19">
      <c r="A1253" s="110"/>
      <c r="B1253" s="114"/>
      <c r="C1253" s="188"/>
      <c r="D1253" s="200"/>
      <c r="E1253" s="255"/>
      <c r="F1253" s="242"/>
      <c r="G1253" s="243"/>
      <c r="H1253" s="171"/>
      <c r="I1253" s="244" t="str">
        <f t="shared" si="93"/>
        <v/>
      </c>
      <c r="L1253" s="232" t="str">
        <f t="shared" si="92"/>
        <v/>
      </c>
      <c r="N1253" s="157"/>
      <c r="O1253" s="157"/>
      <c r="P1253" s="246" t="str">
        <f t="shared" si="94"/>
        <v/>
      </c>
      <c r="Q1253" s="144"/>
      <c r="R1253" s="144"/>
      <c r="S1253" s="144"/>
    </row>
    <row r="1254" spans="1:19">
      <c r="A1254" s="110"/>
      <c r="B1254" s="114"/>
      <c r="C1254" s="188"/>
      <c r="D1254" s="200"/>
      <c r="E1254" s="255"/>
      <c r="F1254" s="242"/>
      <c r="G1254" s="243"/>
      <c r="H1254" s="171"/>
      <c r="I1254" s="244" t="str">
        <f t="shared" si="93"/>
        <v/>
      </c>
      <c r="L1254" s="232" t="str">
        <f t="shared" si="92"/>
        <v/>
      </c>
      <c r="N1254" s="157"/>
      <c r="O1254" s="157"/>
      <c r="P1254" s="246" t="str">
        <f t="shared" si="94"/>
        <v/>
      </c>
      <c r="Q1254" s="144"/>
      <c r="R1254" s="144"/>
      <c r="S1254" s="144"/>
    </row>
    <row r="1255" spans="1:19">
      <c r="A1255" s="110"/>
      <c r="B1255" s="114"/>
      <c r="C1255" s="188"/>
      <c r="D1255" s="200"/>
      <c r="E1255" s="255"/>
      <c r="F1255" s="242"/>
      <c r="G1255" s="243"/>
      <c r="H1255" s="171"/>
      <c r="I1255" s="244" t="str">
        <f t="shared" si="93"/>
        <v/>
      </c>
      <c r="L1255" s="232" t="str">
        <f t="shared" si="92"/>
        <v/>
      </c>
      <c r="N1255" s="157"/>
      <c r="O1255" s="157"/>
      <c r="P1255" s="246" t="str">
        <f t="shared" si="94"/>
        <v/>
      </c>
      <c r="Q1255" s="144"/>
      <c r="R1255" s="144"/>
      <c r="S1255" s="144"/>
    </row>
    <row r="1256" spans="1:19">
      <c r="A1256" s="110"/>
      <c r="B1256" s="114"/>
      <c r="C1256" s="188"/>
      <c r="D1256" s="200"/>
      <c r="E1256" s="255"/>
      <c r="F1256" s="242"/>
      <c r="G1256" s="243"/>
      <c r="H1256" s="171"/>
      <c r="I1256" s="244" t="str">
        <f t="shared" si="93"/>
        <v/>
      </c>
      <c r="L1256" s="232" t="str">
        <f t="shared" si="92"/>
        <v/>
      </c>
      <c r="N1256" s="157"/>
      <c r="O1256" s="157"/>
      <c r="P1256" s="246" t="str">
        <f t="shared" si="94"/>
        <v/>
      </c>
      <c r="Q1256" s="144"/>
      <c r="R1256" s="144"/>
      <c r="S1256" s="144"/>
    </row>
    <row r="1257" spans="1:19">
      <c r="A1257" s="110"/>
      <c r="B1257" s="114"/>
      <c r="C1257" s="188"/>
      <c r="D1257" s="200"/>
      <c r="E1257" s="255"/>
      <c r="F1257" s="242"/>
      <c r="G1257" s="243"/>
      <c r="H1257" s="171"/>
      <c r="I1257" s="244" t="str">
        <f t="shared" si="93"/>
        <v/>
      </c>
      <c r="L1257" s="232" t="str">
        <f t="shared" si="92"/>
        <v/>
      </c>
      <c r="N1257" s="157"/>
      <c r="O1257" s="157"/>
      <c r="P1257" s="246" t="str">
        <f t="shared" si="94"/>
        <v/>
      </c>
      <c r="Q1257" s="144"/>
      <c r="R1257" s="144"/>
      <c r="S1257" s="144"/>
    </row>
    <row r="1258" spans="1:19">
      <c r="A1258" s="110"/>
      <c r="B1258" s="114"/>
      <c r="C1258" s="188"/>
      <c r="D1258" s="200"/>
      <c r="E1258" s="255"/>
      <c r="F1258" s="242"/>
      <c r="G1258" s="243"/>
      <c r="H1258" s="171"/>
      <c r="I1258" s="244" t="str">
        <f t="shared" si="93"/>
        <v/>
      </c>
      <c r="L1258" s="232" t="str">
        <f t="shared" si="92"/>
        <v/>
      </c>
      <c r="N1258" s="157"/>
      <c r="O1258" s="157"/>
      <c r="P1258" s="246" t="str">
        <f t="shared" si="94"/>
        <v/>
      </c>
      <c r="Q1258" s="144"/>
      <c r="R1258" s="144"/>
      <c r="S1258" s="144"/>
    </row>
    <row r="1259" spans="1:19">
      <c r="A1259" s="110"/>
      <c r="B1259" s="114"/>
      <c r="C1259" s="188"/>
      <c r="D1259" s="200"/>
      <c r="E1259" s="255"/>
      <c r="F1259" s="242"/>
      <c r="G1259" s="243"/>
      <c r="H1259" s="171"/>
      <c r="I1259" s="244" t="str">
        <f t="shared" si="93"/>
        <v/>
      </c>
      <c r="L1259" s="232" t="str">
        <f t="shared" ref="L1259:L1322" si="95">IF(C1259="","",GAMMADIST(C1259,Z$8,1/Z$7,TRUE))</f>
        <v/>
      </c>
      <c r="N1259" s="157"/>
      <c r="O1259" s="157"/>
      <c r="P1259" s="246" t="str">
        <f t="shared" si="94"/>
        <v/>
      </c>
      <c r="Q1259" s="144"/>
      <c r="R1259" s="144"/>
      <c r="S1259" s="144"/>
    </row>
    <row r="1260" spans="1:19">
      <c r="A1260" s="110"/>
      <c r="B1260" s="114"/>
      <c r="C1260" s="188"/>
      <c r="D1260" s="200"/>
      <c r="E1260" s="255"/>
      <c r="F1260" s="242"/>
      <c r="G1260" s="243"/>
      <c r="H1260" s="171"/>
      <c r="I1260" s="244" t="str">
        <f t="shared" si="93"/>
        <v/>
      </c>
      <c r="L1260" s="232" t="str">
        <f t="shared" si="95"/>
        <v/>
      </c>
      <c r="N1260" s="157"/>
      <c r="O1260" s="157"/>
      <c r="P1260" s="246" t="str">
        <f t="shared" si="94"/>
        <v/>
      </c>
      <c r="Q1260" s="144"/>
      <c r="R1260" s="144"/>
      <c r="S1260" s="144"/>
    </row>
    <row r="1261" spans="1:19">
      <c r="A1261" s="110"/>
      <c r="B1261" s="114"/>
      <c r="C1261" s="188"/>
      <c r="D1261" s="200"/>
      <c r="E1261" s="255"/>
      <c r="F1261" s="242"/>
      <c r="G1261" s="243"/>
      <c r="H1261" s="171"/>
      <c r="I1261" s="244" t="str">
        <f t="shared" si="93"/>
        <v/>
      </c>
      <c r="L1261" s="232" t="str">
        <f t="shared" si="95"/>
        <v/>
      </c>
      <c r="N1261" s="157"/>
      <c r="O1261" s="157"/>
      <c r="P1261" s="246" t="str">
        <f t="shared" si="94"/>
        <v/>
      </c>
      <c r="Q1261" s="144"/>
      <c r="R1261" s="144"/>
      <c r="S1261" s="144"/>
    </row>
    <row r="1262" spans="1:19">
      <c r="A1262" s="110"/>
      <c r="B1262" s="114"/>
      <c r="C1262" s="188"/>
      <c r="D1262" s="200"/>
      <c r="E1262" s="255"/>
      <c r="F1262" s="242"/>
      <c r="G1262" s="243"/>
      <c r="H1262" s="171"/>
      <c r="I1262" s="244" t="str">
        <f t="shared" si="93"/>
        <v/>
      </c>
      <c r="L1262" s="232" t="str">
        <f t="shared" si="95"/>
        <v/>
      </c>
      <c r="N1262" s="157"/>
      <c r="O1262" s="157"/>
      <c r="P1262" s="246" t="str">
        <f t="shared" si="94"/>
        <v/>
      </c>
      <c r="Q1262" s="144"/>
      <c r="R1262" s="144"/>
      <c r="S1262" s="144"/>
    </row>
    <row r="1263" spans="1:19">
      <c r="A1263" s="110"/>
      <c r="B1263" s="114"/>
      <c r="C1263" s="188"/>
      <c r="D1263" s="200"/>
      <c r="E1263" s="255"/>
      <c r="F1263" s="242"/>
      <c r="G1263" s="243"/>
      <c r="H1263" s="171"/>
      <c r="I1263" s="244" t="str">
        <f t="shared" si="93"/>
        <v/>
      </c>
      <c r="L1263" s="232" t="str">
        <f t="shared" si="95"/>
        <v/>
      </c>
      <c r="N1263" s="157"/>
      <c r="O1263" s="157"/>
      <c r="P1263" s="246" t="str">
        <f t="shared" si="94"/>
        <v/>
      </c>
      <c r="Q1263" s="144"/>
      <c r="R1263" s="144"/>
      <c r="S1263" s="144"/>
    </row>
    <row r="1264" spans="1:19">
      <c r="A1264" s="110"/>
      <c r="B1264" s="114"/>
      <c r="C1264" s="188"/>
      <c r="D1264" s="200"/>
      <c r="E1264" s="255"/>
      <c r="F1264" s="242"/>
      <c r="G1264" s="243"/>
      <c r="H1264" s="171"/>
      <c r="I1264" s="244" t="str">
        <f t="shared" si="93"/>
        <v/>
      </c>
      <c r="L1264" s="232" t="str">
        <f t="shared" si="95"/>
        <v/>
      </c>
      <c r="N1264" s="157"/>
      <c r="O1264" s="157"/>
      <c r="P1264" s="246" t="str">
        <f t="shared" si="94"/>
        <v/>
      </c>
      <c r="Q1264" s="144"/>
      <c r="R1264" s="144"/>
      <c r="S1264" s="144"/>
    </row>
    <row r="1265" spans="1:19">
      <c r="A1265" s="110"/>
      <c r="B1265" s="114"/>
      <c r="C1265" s="188"/>
      <c r="D1265" s="200"/>
      <c r="E1265" s="255"/>
      <c r="F1265" s="242"/>
      <c r="G1265" s="243"/>
      <c r="H1265" s="171"/>
      <c r="I1265" s="244" t="str">
        <f t="shared" si="93"/>
        <v/>
      </c>
      <c r="L1265" s="232" t="str">
        <f t="shared" si="95"/>
        <v/>
      </c>
      <c r="N1265" s="157"/>
      <c r="O1265" s="157"/>
      <c r="P1265" s="246" t="str">
        <f t="shared" si="94"/>
        <v/>
      </c>
      <c r="Q1265" s="144"/>
      <c r="R1265" s="144"/>
      <c r="S1265" s="144"/>
    </row>
    <row r="1266" spans="1:19">
      <c r="A1266" s="110"/>
      <c r="B1266" s="114"/>
      <c r="C1266" s="188"/>
      <c r="D1266" s="200"/>
      <c r="E1266" s="255"/>
      <c r="F1266" s="242"/>
      <c r="G1266" s="243"/>
      <c r="H1266" s="171"/>
      <c r="I1266" s="244" t="str">
        <f t="shared" si="93"/>
        <v/>
      </c>
      <c r="L1266" s="232" t="str">
        <f t="shared" si="95"/>
        <v/>
      </c>
      <c r="N1266" s="157"/>
      <c r="O1266" s="157"/>
      <c r="P1266" s="246" t="str">
        <f t="shared" si="94"/>
        <v/>
      </c>
      <c r="Q1266" s="144"/>
      <c r="R1266" s="144"/>
      <c r="S1266" s="144"/>
    </row>
    <row r="1267" spans="1:19">
      <c r="A1267" s="110"/>
      <c r="B1267" s="114"/>
      <c r="C1267" s="188"/>
      <c r="D1267" s="200"/>
      <c r="E1267" s="255"/>
      <c r="F1267" s="242"/>
      <c r="G1267" s="243"/>
      <c r="H1267" s="171"/>
      <c r="I1267" s="244" t="str">
        <f t="shared" si="93"/>
        <v/>
      </c>
      <c r="L1267" s="232" t="str">
        <f t="shared" si="95"/>
        <v/>
      </c>
      <c r="N1267" s="157"/>
      <c r="O1267" s="157"/>
      <c r="P1267" s="246" t="str">
        <f t="shared" si="94"/>
        <v/>
      </c>
      <c r="Q1267" s="144"/>
      <c r="R1267" s="144"/>
      <c r="S1267" s="144"/>
    </row>
    <row r="1268" spans="1:19">
      <c r="A1268" s="110"/>
      <c r="B1268" s="114"/>
      <c r="C1268" s="188"/>
      <c r="D1268" s="200"/>
      <c r="E1268" s="255"/>
      <c r="F1268" s="242"/>
      <c r="G1268" s="243"/>
      <c r="H1268" s="171"/>
      <c r="I1268" s="244" t="str">
        <f t="shared" si="93"/>
        <v/>
      </c>
      <c r="L1268" s="232" t="str">
        <f t="shared" si="95"/>
        <v/>
      </c>
      <c r="N1268" s="157"/>
      <c r="O1268" s="157"/>
      <c r="P1268" s="246" t="str">
        <f t="shared" si="94"/>
        <v/>
      </c>
      <c r="Q1268" s="144"/>
      <c r="R1268" s="144"/>
      <c r="S1268" s="144"/>
    </row>
    <row r="1269" spans="1:19">
      <c r="A1269" s="110"/>
      <c r="B1269" s="114"/>
      <c r="C1269" s="188"/>
      <c r="D1269" s="200"/>
      <c r="E1269" s="255"/>
      <c r="F1269" s="242"/>
      <c r="G1269" s="243"/>
      <c r="H1269" s="171"/>
      <c r="I1269" s="244" t="str">
        <f t="shared" si="93"/>
        <v/>
      </c>
      <c r="L1269" s="232" t="str">
        <f t="shared" si="95"/>
        <v/>
      </c>
      <c r="N1269" s="157"/>
      <c r="O1269" s="157"/>
      <c r="P1269" s="246" t="str">
        <f t="shared" si="94"/>
        <v/>
      </c>
      <c r="Q1269" s="144"/>
      <c r="R1269" s="144"/>
      <c r="S1269" s="144"/>
    </row>
    <row r="1270" spans="1:19">
      <c r="A1270" s="110"/>
      <c r="B1270" s="114"/>
      <c r="C1270" s="188"/>
      <c r="D1270" s="200"/>
      <c r="E1270" s="255"/>
      <c r="F1270" s="242"/>
      <c r="G1270" s="243"/>
      <c r="H1270" s="171"/>
      <c r="I1270" s="244" t="str">
        <f t="shared" si="93"/>
        <v/>
      </c>
      <c r="L1270" s="232" t="str">
        <f t="shared" si="95"/>
        <v/>
      </c>
      <c r="N1270" s="157"/>
      <c r="O1270" s="157"/>
      <c r="P1270" s="246" t="str">
        <f t="shared" si="94"/>
        <v/>
      </c>
      <c r="Q1270" s="144"/>
      <c r="R1270" s="144"/>
      <c r="S1270" s="144"/>
    </row>
    <row r="1271" spans="1:19">
      <c r="A1271" s="110"/>
      <c r="B1271" s="114"/>
      <c r="C1271" s="188"/>
      <c r="D1271" s="200"/>
      <c r="E1271" s="255"/>
      <c r="F1271" s="242"/>
      <c r="G1271" s="243"/>
      <c r="H1271" s="171"/>
      <c r="I1271" s="244" t="str">
        <f t="shared" si="93"/>
        <v/>
      </c>
      <c r="L1271" s="232" t="str">
        <f t="shared" si="95"/>
        <v/>
      </c>
      <c r="N1271" s="157"/>
      <c r="O1271" s="157"/>
      <c r="P1271" s="246" t="str">
        <f t="shared" si="94"/>
        <v/>
      </c>
      <c r="Q1271" s="144"/>
      <c r="R1271" s="144"/>
      <c r="S1271" s="144"/>
    </row>
    <row r="1272" spans="1:19">
      <c r="A1272" s="110"/>
      <c r="B1272" s="114"/>
      <c r="C1272" s="188"/>
      <c r="D1272" s="200"/>
      <c r="E1272" s="255"/>
      <c r="F1272" s="242"/>
      <c r="G1272" s="243"/>
      <c r="H1272" s="171"/>
      <c r="I1272" s="244" t="str">
        <f t="shared" si="93"/>
        <v/>
      </c>
      <c r="L1272" s="232" t="str">
        <f t="shared" si="95"/>
        <v/>
      </c>
      <c r="N1272" s="157"/>
      <c r="O1272" s="157"/>
      <c r="P1272" s="246" t="str">
        <f t="shared" si="94"/>
        <v/>
      </c>
      <c r="Q1272" s="144"/>
      <c r="R1272" s="144"/>
      <c r="S1272" s="144"/>
    </row>
    <row r="1273" spans="1:19">
      <c r="A1273" s="110"/>
      <c r="B1273" s="114"/>
      <c r="C1273" s="188"/>
      <c r="D1273" s="200"/>
      <c r="E1273" s="255"/>
      <c r="F1273" s="242"/>
      <c r="G1273" s="243"/>
      <c r="H1273" s="171"/>
      <c r="I1273" s="244" t="str">
        <f t="shared" si="93"/>
        <v/>
      </c>
      <c r="L1273" s="232" t="str">
        <f t="shared" si="95"/>
        <v/>
      </c>
      <c r="N1273" s="157"/>
      <c r="O1273" s="157"/>
      <c r="P1273" s="246" t="str">
        <f t="shared" si="94"/>
        <v/>
      </c>
      <c r="Q1273" s="144"/>
      <c r="R1273" s="144"/>
      <c r="S1273" s="144"/>
    </row>
    <row r="1274" spans="1:19">
      <c r="A1274" s="110"/>
      <c r="B1274" s="114"/>
      <c r="C1274" s="188"/>
      <c r="D1274" s="200"/>
      <c r="E1274" s="255"/>
      <c r="F1274" s="242"/>
      <c r="G1274" s="243"/>
      <c r="H1274" s="171"/>
      <c r="I1274" s="244" t="str">
        <f t="shared" si="93"/>
        <v/>
      </c>
      <c r="L1274" s="232" t="str">
        <f t="shared" si="95"/>
        <v/>
      </c>
      <c r="N1274" s="157"/>
      <c r="O1274" s="157"/>
      <c r="P1274" s="246" t="str">
        <f t="shared" si="94"/>
        <v/>
      </c>
      <c r="Q1274" s="144"/>
      <c r="R1274" s="144"/>
      <c r="S1274" s="144"/>
    </row>
    <row r="1275" spans="1:19">
      <c r="A1275" s="110"/>
      <c r="B1275" s="114"/>
      <c r="C1275" s="188"/>
      <c r="D1275" s="200"/>
      <c r="E1275" s="255"/>
      <c r="F1275" s="242"/>
      <c r="G1275" s="243"/>
      <c r="H1275" s="171"/>
      <c r="I1275" s="244" t="str">
        <f t="shared" si="93"/>
        <v/>
      </c>
      <c r="L1275" s="232" t="str">
        <f t="shared" si="95"/>
        <v/>
      </c>
      <c r="N1275" s="157"/>
      <c r="O1275" s="157"/>
      <c r="P1275" s="246" t="str">
        <f t="shared" si="94"/>
        <v/>
      </c>
      <c r="Q1275" s="144"/>
      <c r="R1275" s="144"/>
      <c r="S1275" s="144"/>
    </row>
    <row r="1276" spans="1:19">
      <c r="A1276" s="110"/>
      <c r="B1276" s="114"/>
      <c r="C1276" s="188"/>
      <c r="D1276" s="200"/>
      <c r="E1276" s="255"/>
      <c r="F1276" s="242"/>
      <c r="G1276" s="243"/>
      <c r="H1276" s="171"/>
      <c r="I1276" s="244" t="str">
        <f t="shared" si="93"/>
        <v/>
      </c>
      <c r="L1276" s="232" t="str">
        <f t="shared" si="95"/>
        <v/>
      </c>
      <c r="N1276" s="157"/>
      <c r="O1276" s="157"/>
      <c r="P1276" s="246" t="str">
        <f t="shared" si="94"/>
        <v/>
      </c>
      <c r="Q1276" s="144"/>
      <c r="R1276" s="144"/>
      <c r="S1276" s="144"/>
    </row>
    <row r="1277" spans="1:19">
      <c r="A1277" s="110"/>
      <c r="B1277" s="114"/>
      <c r="C1277" s="188"/>
      <c r="D1277" s="200"/>
      <c r="E1277" s="255"/>
      <c r="F1277" s="242"/>
      <c r="G1277" s="243"/>
      <c r="H1277" s="171"/>
      <c r="I1277" s="244" t="str">
        <f t="shared" si="93"/>
        <v/>
      </c>
      <c r="L1277" s="232" t="str">
        <f t="shared" si="95"/>
        <v/>
      </c>
      <c r="N1277" s="157"/>
      <c r="O1277" s="157"/>
      <c r="P1277" s="246" t="str">
        <f t="shared" si="94"/>
        <v/>
      </c>
      <c r="Q1277" s="144"/>
      <c r="R1277" s="144"/>
      <c r="S1277" s="144"/>
    </row>
    <row r="1278" spans="1:19">
      <c r="A1278" s="110"/>
      <c r="B1278" s="114"/>
      <c r="C1278" s="188"/>
      <c r="D1278" s="200"/>
      <c r="E1278" s="255"/>
      <c r="F1278" s="242"/>
      <c r="G1278" s="243"/>
      <c r="H1278" s="171"/>
      <c r="I1278" s="244" t="str">
        <f t="shared" si="93"/>
        <v/>
      </c>
      <c r="L1278" s="232" t="str">
        <f t="shared" si="95"/>
        <v/>
      </c>
      <c r="N1278" s="157"/>
      <c r="O1278" s="157"/>
      <c r="P1278" s="246" t="str">
        <f t="shared" si="94"/>
        <v/>
      </c>
      <c r="Q1278" s="144"/>
      <c r="R1278" s="144"/>
      <c r="S1278" s="144"/>
    </row>
    <row r="1279" spans="1:19">
      <c r="A1279" s="110"/>
      <c r="B1279" s="114"/>
      <c r="C1279" s="188"/>
      <c r="D1279" s="200"/>
      <c r="E1279" s="255"/>
      <c r="F1279" s="242"/>
      <c r="G1279" s="243"/>
      <c r="H1279" s="171"/>
      <c r="I1279" s="244" t="str">
        <f t="shared" si="93"/>
        <v/>
      </c>
      <c r="L1279" s="232" t="str">
        <f t="shared" si="95"/>
        <v/>
      </c>
      <c r="N1279" s="157"/>
      <c r="O1279" s="157"/>
      <c r="P1279" s="246" t="str">
        <f t="shared" si="94"/>
        <v/>
      </c>
      <c r="Q1279" s="144"/>
      <c r="R1279" s="144"/>
      <c r="S1279" s="144"/>
    </row>
    <row r="1280" spans="1:19">
      <c r="A1280" s="110"/>
      <c r="B1280" s="114"/>
      <c r="C1280" s="188"/>
      <c r="D1280" s="200"/>
      <c r="E1280" s="255"/>
      <c r="F1280" s="242"/>
      <c r="G1280" s="243"/>
      <c r="H1280" s="171"/>
      <c r="I1280" s="244" t="str">
        <f t="shared" si="93"/>
        <v/>
      </c>
      <c r="L1280" s="232" t="str">
        <f t="shared" si="95"/>
        <v/>
      </c>
      <c r="N1280" s="157"/>
      <c r="O1280" s="157"/>
      <c r="P1280" s="246" t="str">
        <f t="shared" si="94"/>
        <v/>
      </c>
      <c r="Q1280" s="144"/>
      <c r="R1280" s="144"/>
      <c r="S1280" s="144"/>
    </row>
    <row r="1281" spans="1:19">
      <c r="A1281" s="110"/>
      <c r="B1281" s="114"/>
      <c r="C1281" s="188"/>
      <c r="D1281" s="200"/>
      <c r="E1281" s="255"/>
      <c r="F1281" s="242"/>
      <c r="G1281" s="243"/>
      <c r="H1281" s="171"/>
      <c r="I1281" s="244" t="str">
        <f t="shared" si="93"/>
        <v/>
      </c>
      <c r="L1281" s="232" t="str">
        <f t="shared" si="95"/>
        <v/>
      </c>
      <c r="N1281" s="157"/>
      <c r="O1281" s="157"/>
      <c r="P1281" s="246" t="str">
        <f t="shared" si="94"/>
        <v/>
      </c>
      <c r="Q1281" s="144"/>
      <c r="R1281" s="144"/>
      <c r="S1281" s="144"/>
    </row>
    <row r="1282" spans="1:19">
      <c r="A1282" s="110"/>
      <c r="B1282" s="114"/>
      <c r="C1282" s="188"/>
      <c r="D1282" s="200"/>
      <c r="E1282" s="255"/>
      <c r="F1282" s="242"/>
      <c r="G1282" s="243"/>
      <c r="H1282" s="171"/>
      <c r="I1282" s="244" t="str">
        <f t="shared" ref="I1282:I1345" si="96">IF(C1282="","",(2/S1282)*(POWER((S1282/6)*(E1282-S1282/6)+1,3)-1))</f>
        <v/>
      </c>
      <c r="L1282" s="232" t="str">
        <f t="shared" si="95"/>
        <v/>
      </c>
      <c r="N1282" s="157"/>
      <c r="O1282" s="157"/>
      <c r="P1282" s="246" t="str">
        <f t="shared" ref="P1282:P1345" si="97">IF(C1282="","",POWER(C1282-Q1282,3)/R1282)</f>
        <v/>
      </c>
      <c r="Q1282" s="144"/>
      <c r="R1282" s="144"/>
      <c r="S1282" s="144"/>
    </row>
    <row r="1283" spans="1:19">
      <c r="A1283" s="110"/>
      <c r="B1283" s="114"/>
      <c r="C1283" s="188"/>
      <c r="D1283" s="200"/>
      <c r="E1283" s="255"/>
      <c r="F1283" s="242"/>
      <c r="G1283" s="243"/>
      <c r="H1283" s="171"/>
      <c r="I1283" s="244" t="str">
        <f t="shared" si="96"/>
        <v/>
      </c>
      <c r="L1283" s="232" t="str">
        <f t="shared" si="95"/>
        <v/>
      </c>
      <c r="N1283" s="157"/>
      <c r="O1283" s="157"/>
      <c r="P1283" s="246" t="str">
        <f t="shared" si="97"/>
        <v/>
      </c>
      <c r="Q1283" s="144"/>
      <c r="R1283" s="144"/>
      <c r="S1283" s="144"/>
    </row>
    <row r="1284" spans="1:19">
      <c r="A1284" s="110"/>
      <c r="B1284" s="114"/>
      <c r="C1284" s="188"/>
      <c r="D1284" s="200"/>
      <c r="E1284" s="255"/>
      <c r="F1284" s="242"/>
      <c r="G1284" s="243"/>
      <c r="H1284" s="171"/>
      <c r="I1284" s="244" t="str">
        <f t="shared" si="96"/>
        <v/>
      </c>
      <c r="L1284" s="232" t="str">
        <f t="shared" si="95"/>
        <v/>
      </c>
      <c r="N1284" s="157"/>
      <c r="O1284" s="157"/>
      <c r="P1284" s="246" t="str">
        <f t="shared" si="97"/>
        <v/>
      </c>
      <c r="Q1284" s="144"/>
      <c r="R1284" s="144"/>
      <c r="S1284" s="144"/>
    </row>
    <row r="1285" spans="1:19">
      <c r="A1285" s="110"/>
      <c r="B1285" s="114"/>
      <c r="C1285" s="188"/>
      <c r="D1285" s="200"/>
      <c r="E1285" s="255"/>
      <c r="F1285" s="242"/>
      <c r="G1285" s="243"/>
      <c r="H1285" s="171"/>
      <c r="I1285" s="244" t="str">
        <f t="shared" si="96"/>
        <v/>
      </c>
      <c r="L1285" s="232" t="str">
        <f t="shared" si="95"/>
        <v/>
      </c>
      <c r="N1285" s="157"/>
      <c r="O1285" s="157"/>
      <c r="P1285" s="246" t="str">
        <f t="shared" si="97"/>
        <v/>
      </c>
      <c r="Q1285" s="144"/>
      <c r="R1285" s="144"/>
      <c r="S1285" s="144"/>
    </row>
    <row r="1286" spans="1:19">
      <c r="A1286" s="110"/>
      <c r="B1286" s="114"/>
      <c r="C1286" s="188"/>
      <c r="D1286" s="200"/>
      <c r="E1286" s="255"/>
      <c r="F1286" s="242"/>
      <c r="G1286" s="243"/>
      <c r="H1286" s="171"/>
      <c r="I1286" s="244" t="str">
        <f t="shared" si="96"/>
        <v/>
      </c>
      <c r="L1286" s="232" t="str">
        <f t="shared" si="95"/>
        <v/>
      </c>
      <c r="N1286" s="157"/>
      <c r="O1286" s="157"/>
      <c r="P1286" s="246" t="str">
        <f t="shared" si="97"/>
        <v/>
      </c>
      <c r="Q1286" s="144"/>
      <c r="R1286" s="144"/>
      <c r="S1286" s="144"/>
    </row>
    <row r="1287" spans="1:19">
      <c r="A1287" s="110"/>
      <c r="B1287" s="114"/>
      <c r="C1287" s="188"/>
      <c r="D1287" s="200"/>
      <c r="E1287" s="255"/>
      <c r="F1287" s="242"/>
      <c r="G1287" s="243"/>
      <c r="H1287" s="171"/>
      <c r="I1287" s="244" t="str">
        <f t="shared" si="96"/>
        <v/>
      </c>
      <c r="L1287" s="232" t="str">
        <f t="shared" si="95"/>
        <v/>
      </c>
      <c r="N1287" s="157"/>
      <c r="O1287" s="157"/>
      <c r="P1287" s="246" t="str">
        <f t="shared" si="97"/>
        <v/>
      </c>
      <c r="Q1287" s="144"/>
      <c r="R1287" s="144"/>
      <c r="S1287" s="144"/>
    </row>
    <row r="1288" spans="1:19">
      <c r="A1288" s="110"/>
      <c r="B1288" s="114"/>
      <c r="C1288" s="188"/>
      <c r="D1288" s="200"/>
      <c r="E1288" s="255"/>
      <c r="F1288" s="242"/>
      <c r="G1288" s="243"/>
      <c r="H1288" s="171"/>
      <c r="I1288" s="244" t="str">
        <f t="shared" si="96"/>
        <v/>
      </c>
      <c r="L1288" s="232" t="str">
        <f t="shared" si="95"/>
        <v/>
      </c>
      <c r="N1288" s="157"/>
      <c r="O1288" s="157"/>
      <c r="P1288" s="246" t="str">
        <f t="shared" si="97"/>
        <v/>
      </c>
      <c r="Q1288" s="144"/>
      <c r="R1288" s="144"/>
      <c r="S1288" s="144"/>
    </row>
    <row r="1289" spans="1:19">
      <c r="A1289" s="110"/>
      <c r="B1289" s="114"/>
      <c r="C1289" s="188"/>
      <c r="D1289" s="200"/>
      <c r="E1289" s="255"/>
      <c r="F1289" s="242"/>
      <c r="G1289" s="243"/>
      <c r="H1289" s="171"/>
      <c r="I1289" s="244" t="str">
        <f t="shared" si="96"/>
        <v/>
      </c>
      <c r="L1289" s="232" t="str">
        <f t="shared" si="95"/>
        <v/>
      </c>
      <c r="N1289" s="157"/>
      <c r="O1289" s="157"/>
      <c r="P1289" s="246" t="str">
        <f t="shared" si="97"/>
        <v/>
      </c>
      <c r="Q1289" s="144"/>
      <c r="R1289" s="144"/>
      <c r="S1289" s="144"/>
    </row>
    <row r="1290" spans="1:19">
      <c r="A1290" s="110"/>
      <c r="B1290" s="114"/>
      <c r="C1290" s="188"/>
      <c r="D1290" s="200"/>
      <c r="E1290" s="255"/>
      <c r="F1290" s="242"/>
      <c r="G1290" s="243"/>
      <c r="H1290" s="171"/>
      <c r="I1290" s="244" t="str">
        <f t="shared" si="96"/>
        <v/>
      </c>
      <c r="L1290" s="232" t="str">
        <f t="shared" si="95"/>
        <v/>
      </c>
      <c r="N1290" s="157"/>
      <c r="O1290" s="157"/>
      <c r="P1290" s="246" t="str">
        <f t="shared" si="97"/>
        <v/>
      </c>
      <c r="Q1290" s="144"/>
      <c r="R1290" s="144"/>
      <c r="S1290" s="144"/>
    </row>
    <row r="1291" spans="1:19">
      <c r="A1291" s="110"/>
      <c r="B1291" s="114"/>
      <c r="C1291" s="188"/>
      <c r="D1291" s="200"/>
      <c r="E1291" s="255"/>
      <c r="F1291" s="242"/>
      <c r="G1291" s="243"/>
      <c r="H1291" s="171"/>
      <c r="I1291" s="244" t="str">
        <f t="shared" si="96"/>
        <v/>
      </c>
      <c r="L1291" s="232" t="str">
        <f t="shared" si="95"/>
        <v/>
      </c>
      <c r="N1291" s="157"/>
      <c r="O1291" s="157"/>
      <c r="P1291" s="246" t="str">
        <f t="shared" si="97"/>
        <v/>
      </c>
      <c r="Q1291" s="144"/>
      <c r="R1291" s="144"/>
      <c r="S1291" s="144"/>
    </row>
    <row r="1292" spans="1:19">
      <c r="A1292" s="110"/>
      <c r="B1292" s="114"/>
      <c r="C1292" s="188"/>
      <c r="D1292" s="200"/>
      <c r="E1292" s="255"/>
      <c r="F1292" s="242"/>
      <c r="G1292" s="243"/>
      <c r="H1292" s="171"/>
      <c r="I1292" s="244" t="str">
        <f t="shared" si="96"/>
        <v/>
      </c>
      <c r="L1292" s="232" t="str">
        <f t="shared" si="95"/>
        <v/>
      </c>
      <c r="N1292" s="157"/>
      <c r="O1292" s="157"/>
      <c r="P1292" s="246" t="str">
        <f t="shared" si="97"/>
        <v/>
      </c>
      <c r="Q1292" s="144"/>
      <c r="R1292" s="144"/>
      <c r="S1292" s="144"/>
    </row>
    <row r="1293" spans="1:19">
      <c r="A1293" s="110"/>
      <c r="B1293" s="114"/>
      <c r="C1293" s="188"/>
      <c r="D1293" s="200"/>
      <c r="E1293" s="255"/>
      <c r="F1293" s="242"/>
      <c r="G1293" s="243"/>
      <c r="H1293" s="171"/>
      <c r="I1293" s="244" t="str">
        <f t="shared" si="96"/>
        <v/>
      </c>
      <c r="L1293" s="232" t="str">
        <f t="shared" si="95"/>
        <v/>
      </c>
      <c r="N1293" s="157"/>
      <c r="O1293" s="157"/>
      <c r="P1293" s="246" t="str">
        <f t="shared" si="97"/>
        <v/>
      </c>
      <c r="Q1293" s="144"/>
      <c r="R1293" s="144"/>
      <c r="S1293" s="144"/>
    </row>
    <row r="1294" spans="1:19">
      <c r="A1294" s="110"/>
      <c r="B1294" s="114"/>
      <c r="C1294" s="188"/>
      <c r="D1294" s="200"/>
      <c r="E1294" s="255"/>
      <c r="F1294" s="242"/>
      <c r="G1294" s="243"/>
      <c r="H1294" s="171"/>
      <c r="I1294" s="244" t="str">
        <f t="shared" si="96"/>
        <v/>
      </c>
      <c r="L1294" s="232" t="str">
        <f t="shared" si="95"/>
        <v/>
      </c>
      <c r="N1294" s="157"/>
      <c r="O1294" s="157"/>
      <c r="P1294" s="246" t="str">
        <f t="shared" si="97"/>
        <v/>
      </c>
      <c r="Q1294" s="144"/>
      <c r="R1294" s="144"/>
      <c r="S1294" s="144"/>
    </row>
    <row r="1295" spans="1:19">
      <c r="A1295" s="110"/>
      <c r="B1295" s="114"/>
      <c r="C1295" s="188"/>
      <c r="D1295" s="200"/>
      <c r="E1295" s="255"/>
      <c r="F1295" s="242"/>
      <c r="G1295" s="243"/>
      <c r="H1295" s="171"/>
      <c r="I1295" s="244" t="str">
        <f t="shared" si="96"/>
        <v/>
      </c>
      <c r="L1295" s="232" t="str">
        <f t="shared" si="95"/>
        <v/>
      </c>
      <c r="N1295" s="157"/>
      <c r="O1295" s="157"/>
      <c r="P1295" s="246" t="str">
        <f t="shared" si="97"/>
        <v/>
      </c>
      <c r="Q1295" s="144"/>
      <c r="R1295" s="144"/>
      <c r="S1295" s="144"/>
    </row>
    <row r="1296" spans="1:19">
      <c r="A1296" s="110"/>
      <c r="B1296" s="114"/>
      <c r="C1296" s="188"/>
      <c r="D1296" s="200"/>
      <c r="E1296" s="255"/>
      <c r="F1296" s="242"/>
      <c r="G1296" s="243"/>
      <c r="H1296" s="171"/>
      <c r="I1296" s="244" t="str">
        <f t="shared" si="96"/>
        <v/>
      </c>
      <c r="L1296" s="232" t="str">
        <f t="shared" si="95"/>
        <v/>
      </c>
      <c r="N1296" s="157"/>
      <c r="O1296" s="157"/>
      <c r="P1296" s="246" t="str">
        <f t="shared" si="97"/>
        <v/>
      </c>
      <c r="Q1296" s="144"/>
      <c r="R1296" s="144"/>
      <c r="S1296" s="144"/>
    </row>
    <row r="1297" spans="1:19">
      <c r="A1297" s="110"/>
      <c r="B1297" s="114"/>
      <c r="C1297" s="188"/>
      <c r="D1297" s="200"/>
      <c r="E1297" s="255"/>
      <c r="F1297" s="242"/>
      <c r="G1297" s="243"/>
      <c r="H1297" s="171"/>
      <c r="I1297" s="244" t="str">
        <f t="shared" si="96"/>
        <v/>
      </c>
      <c r="L1297" s="232" t="str">
        <f t="shared" si="95"/>
        <v/>
      </c>
      <c r="N1297" s="157"/>
      <c r="O1297" s="157"/>
      <c r="P1297" s="246" t="str">
        <f t="shared" si="97"/>
        <v/>
      </c>
      <c r="Q1297" s="144"/>
      <c r="R1297" s="144"/>
      <c r="S1297" s="144"/>
    </row>
    <row r="1298" spans="1:19">
      <c r="A1298" s="110"/>
      <c r="B1298" s="114"/>
      <c r="C1298" s="188"/>
      <c r="D1298" s="200"/>
      <c r="E1298" s="255"/>
      <c r="F1298" s="242"/>
      <c r="G1298" s="243"/>
      <c r="H1298" s="171"/>
      <c r="I1298" s="244" t="str">
        <f t="shared" si="96"/>
        <v/>
      </c>
      <c r="L1298" s="232" t="str">
        <f t="shared" si="95"/>
        <v/>
      </c>
      <c r="N1298" s="157"/>
      <c r="O1298" s="157"/>
      <c r="P1298" s="246" t="str">
        <f t="shared" si="97"/>
        <v/>
      </c>
      <c r="Q1298" s="144"/>
      <c r="R1298" s="144"/>
      <c r="S1298" s="144"/>
    </row>
    <row r="1299" spans="1:19">
      <c r="A1299" s="110"/>
      <c r="B1299" s="114"/>
      <c r="C1299" s="188"/>
      <c r="D1299" s="200"/>
      <c r="E1299" s="255"/>
      <c r="F1299" s="242"/>
      <c r="G1299" s="243"/>
      <c r="H1299" s="171"/>
      <c r="I1299" s="244" t="str">
        <f t="shared" si="96"/>
        <v/>
      </c>
      <c r="L1299" s="232" t="str">
        <f t="shared" si="95"/>
        <v/>
      </c>
      <c r="N1299" s="157"/>
      <c r="O1299" s="157"/>
      <c r="P1299" s="246" t="str">
        <f t="shared" si="97"/>
        <v/>
      </c>
      <c r="Q1299" s="144"/>
      <c r="R1299" s="144"/>
      <c r="S1299" s="144"/>
    </row>
    <row r="1300" spans="1:19">
      <c r="A1300" s="110"/>
      <c r="B1300" s="114"/>
      <c r="C1300" s="188"/>
      <c r="D1300" s="200"/>
      <c r="E1300" s="255"/>
      <c r="F1300" s="242"/>
      <c r="G1300" s="243"/>
      <c r="H1300" s="171"/>
      <c r="I1300" s="244" t="str">
        <f t="shared" si="96"/>
        <v/>
      </c>
      <c r="L1300" s="232" t="str">
        <f t="shared" si="95"/>
        <v/>
      </c>
      <c r="N1300" s="157"/>
      <c r="O1300" s="157"/>
      <c r="P1300" s="246" t="str">
        <f t="shared" si="97"/>
        <v/>
      </c>
      <c r="Q1300" s="144"/>
      <c r="R1300" s="144"/>
      <c r="S1300" s="144"/>
    </row>
    <row r="1301" spans="1:19">
      <c r="A1301" s="110"/>
      <c r="B1301" s="114"/>
      <c r="C1301" s="188"/>
      <c r="D1301" s="200"/>
      <c r="E1301" s="255"/>
      <c r="F1301" s="242"/>
      <c r="G1301" s="243"/>
      <c r="H1301" s="171"/>
      <c r="I1301" s="244" t="str">
        <f t="shared" si="96"/>
        <v/>
      </c>
      <c r="L1301" s="232" t="str">
        <f t="shared" si="95"/>
        <v/>
      </c>
      <c r="N1301" s="157"/>
      <c r="O1301" s="157"/>
      <c r="P1301" s="246" t="str">
        <f t="shared" si="97"/>
        <v/>
      </c>
      <c r="Q1301" s="144"/>
      <c r="R1301" s="144"/>
      <c r="S1301" s="144"/>
    </row>
    <row r="1302" spans="1:19">
      <c r="A1302" s="110"/>
      <c r="B1302" s="114"/>
      <c r="C1302" s="188"/>
      <c r="D1302" s="200"/>
      <c r="E1302" s="255"/>
      <c r="F1302" s="242"/>
      <c r="G1302" s="243"/>
      <c r="H1302" s="171"/>
      <c r="I1302" s="244" t="str">
        <f t="shared" si="96"/>
        <v/>
      </c>
      <c r="L1302" s="232" t="str">
        <f t="shared" si="95"/>
        <v/>
      </c>
      <c r="N1302" s="157"/>
      <c r="O1302" s="157"/>
      <c r="P1302" s="246" t="str">
        <f t="shared" si="97"/>
        <v/>
      </c>
      <c r="Q1302" s="144"/>
      <c r="R1302" s="144"/>
      <c r="S1302" s="144"/>
    </row>
    <row r="1303" spans="1:19">
      <c r="A1303" s="110"/>
      <c r="B1303" s="114"/>
      <c r="C1303" s="188"/>
      <c r="D1303" s="200"/>
      <c r="E1303" s="255"/>
      <c r="F1303" s="242"/>
      <c r="G1303" s="243"/>
      <c r="H1303" s="171"/>
      <c r="I1303" s="244" t="str">
        <f t="shared" si="96"/>
        <v/>
      </c>
      <c r="L1303" s="232" t="str">
        <f t="shared" si="95"/>
        <v/>
      </c>
      <c r="N1303" s="157"/>
      <c r="O1303" s="157"/>
      <c r="P1303" s="246" t="str">
        <f t="shared" si="97"/>
        <v/>
      </c>
      <c r="Q1303" s="144"/>
      <c r="R1303" s="144"/>
      <c r="S1303" s="144"/>
    </row>
    <row r="1304" spans="1:19">
      <c r="A1304" s="110"/>
      <c r="B1304" s="114"/>
      <c r="C1304" s="188"/>
      <c r="D1304" s="200"/>
      <c r="E1304" s="255"/>
      <c r="F1304" s="242"/>
      <c r="G1304" s="243"/>
      <c r="H1304" s="171"/>
      <c r="I1304" s="244" t="str">
        <f t="shared" si="96"/>
        <v/>
      </c>
      <c r="L1304" s="232" t="str">
        <f t="shared" si="95"/>
        <v/>
      </c>
      <c r="N1304" s="157"/>
      <c r="O1304" s="157"/>
      <c r="P1304" s="246" t="str">
        <f t="shared" si="97"/>
        <v/>
      </c>
      <c r="Q1304" s="144"/>
      <c r="R1304" s="144"/>
      <c r="S1304" s="144"/>
    </row>
    <row r="1305" spans="1:19">
      <c r="A1305" s="110"/>
      <c r="B1305" s="114"/>
      <c r="C1305" s="188"/>
      <c r="D1305" s="200"/>
      <c r="E1305" s="255"/>
      <c r="F1305" s="242"/>
      <c r="G1305" s="243"/>
      <c r="H1305" s="171"/>
      <c r="I1305" s="244" t="str">
        <f t="shared" si="96"/>
        <v/>
      </c>
      <c r="L1305" s="232" t="str">
        <f t="shared" si="95"/>
        <v/>
      </c>
      <c r="N1305" s="157"/>
      <c r="O1305" s="157"/>
      <c r="P1305" s="246" t="str">
        <f t="shared" si="97"/>
        <v/>
      </c>
      <c r="Q1305" s="144"/>
      <c r="R1305" s="144"/>
      <c r="S1305" s="144"/>
    </row>
    <row r="1306" spans="1:19">
      <c r="A1306" s="110"/>
      <c r="B1306" s="114"/>
      <c r="C1306" s="188"/>
      <c r="D1306" s="200"/>
      <c r="E1306" s="255"/>
      <c r="F1306" s="242"/>
      <c r="G1306" s="243"/>
      <c r="H1306" s="171"/>
      <c r="I1306" s="244" t="str">
        <f t="shared" si="96"/>
        <v/>
      </c>
      <c r="L1306" s="232" t="str">
        <f t="shared" si="95"/>
        <v/>
      </c>
      <c r="N1306" s="157"/>
      <c r="O1306" s="157"/>
      <c r="P1306" s="246" t="str">
        <f t="shared" si="97"/>
        <v/>
      </c>
      <c r="Q1306" s="144"/>
      <c r="R1306" s="144"/>
      <c r="S1306" s="144"/>
    </row>
    <row r="1307" spans="1:19">
      <c r="A1307" s="110"/>
      <c r="B1307" s="114"/>
      <c r="C1307" s="188"/>
      <c r="D1307" s="200"/>
      <c r="E1307" s="255"/>
      <c r="F1307" s="242"/>
      <c r="G1307" s="243"/>
      <c r="H1307" s="171"/>
      <c r="I1307" s="244" t="str">
        <f t="shared" si="96"/>
        <v/>
      </c>
      <c r="L1307" s="232" t="str">
        <f t="shared" si="95"/>
        <v/>
      </c>
      <c r="N1307" s="157"/>
      <c r="O1307" s="157"/>
      <c r="P1307" s="246" t="str">
        <f t="shared" si="97"/>
        <v/>
      </c>
      <c r="Q1307" s="144"/>
      <c r="R1307" s="144"/>
      <c r="S1307" s="144"/>
    </row>
    <row r="1308" spans="1:19">
      <c r="A1308" s="110"/>
      <c r="B1308" s="114"/>
      <c r="C1308" s="188"/>
      <c r="D1308" s="200"/>
      <c r="E1308" s="255"/>
      <c r="F1308" s="242"/>
      <c r="G1308" s="243"/>
      <c r="H1308" s="171"/>
      <c r="I1308" s="244" t="str">
        <f t="shared" si="96"/>
        <v/>
      </c>
      <c r="L1308" s="232" t="str">
        <f t="shared" si="95"/>
        <v/>
      </c>
      <c r="N1308" s="157"/>
      <c r="O1308" s="157"/>
      <c r="P1308" s="246" t="str">
        <f t="shared" si="97"/>
        <v/>
      </c>
      <c r="Q1308" s="144"/>
      <c r="R1308" s="144"/>
      <c r="S1308" s="144"/>
    </row>
    <row r="1309" spans="1:19">
      <c r="A1309" s="110"/>
      <c r="B1309" s="114"/>
      <c r="C1309" s="188"/>
      <c r="D1309" s="200"/>
      <c r="E1309" s="255"/>
      <c r="F1309" s="242"/>
      <c r="G1309" s="243"/>
      <c r="H1309" s="171"/>
      <c r="I1309" s="244" t="str">
        <f t="shared" si="96"/>
        <v/>
      </c>
      <c r="L1309" s="232" t="str">
        <f t="shared" si="95"/>
        <v/>
      </c>
      <c r="N1309" s="157"/>
      <c r="O1309" s="157"/>
      <c r="P1309" s="246" t="str">
        <f t="shared" si="97"/>
        <v/>
      </c>
      <c r="Q1309" s="144"/>
      <c r="R1309" s="144"/>
      <c r="S1309" s="144"/>
    </row>
    <row r="1310" spans="1:19">
      <c r="A1310" s="110"/>
      <c r="B1310" s="114"/>
      <c r="C1310" s="188"/>
      <c r="D1310" s="200"/>
      <c r="E1310" s="255"/>
      <c r="F1310" s="242"/>
      <c r="G1310" s="243"/>
      <c r="H1310" s="171"/>
      <c r="I1310" s="244" t="str">
        <f t="shared" si="96"/>
        <v/>
      </c>
      <c r="L1310" s="232" t="str">
        <f t="shared" si="95"/>
        <v/>
      </c>
      <c r="N1310" s="157"/>
      <c r="O1310" s="157"/>
      <c r="P1310" s="246" t="str">
        <f t="shared" si="97"/>
        <v/>
      </c>
      <c r="Q1310" s="144"/>
      <c r="R1310" s="144"/>
      <c r="S1310" s="144"/>
    </row>
    <row r="1311" spans="1:19">
      <c r="A1311" s="110"/>
      <c r="B1311" s="114"/>
      <c r="C1311" s="188"/>
      <c r="D1311" s="200"/>
      <c r="E1311" s="255"/>
      <c r="F1311" s="242"/>
      <c r="G1311" s="243"/>
      <c r="H1311" s="171"/>
      <c r="I1311" s="244" t="str">
        <f t="shared" si="96"/>
        <v/>
      </c>
      <c r="L1311" s="232" t="str">
        <f t="shared" si="95"/>
        <v/>
      </c>
      <c r="N1311" s="157"/>
      <c r="O1311" s="157"/>
      <c r="P1311" s="246" t="str">
        <f t="shared" si="97"/>
        <v/>
      </c>
      <c r="Q1311" s="144"/>
      <c r="R1311" s="144"/>
      <c r="S1311" s="144"/>
    </row>
    <row r="1312" spans="1:19">
      <c r="A1312" s="110"/>
      <c r="B1312" s="114"/>
      <c r="C1312" s="188"/>
      <c r="D1312" s="200"/>
      <c r="E1312" s="255"/>
      <c r="F1312" s="242"/>
      <c r="G1312" s="243"/>
      <c r="H1312" s="171"/>
      <c r="I1312" s="244" t="str">
        <f t="shared" si="96"/>
        <v/>
      </c>
      <c r="L1312" s="232" t="str">
        <f t="shared" si="95"/>
        <v/>
      </c>
      <c r="N1312" s="157"/>
      <c r="O1312" s="157"/>
      <c r="P1312" s="246" t="str">
        <f t="shared" si="97"/>
        <v/>
      </c>
      <c r="Q1312" s="144"/>
      <c r="R1312" s="144"/>
      <c r="S1312" s="144"/>
    </row>
    <row r="1313" spans="1:19">
      <c r="A1313" s="110"/>
      <c r="B1313" s="114"/>
      <c r="C1313" s="188"/>
      <c r="D1313" s="200"/>
      <c r="E1313" s="255"/>
      <c r="F1313" s="242"/>
      <c r="G1313" s="243"/>
      <c r="H1313" s="171"/>
      <c r="I1313" s="244" t="str">
        <f t="shared" si="96"/>
        <v/>
      </c>
      <c r="L1313" s="232" t="str">
        <f t="shared" si="95"/>
        <v/>
      </c>
      <c r="N1313" s="157"/>
      <c r="O1313" s="157"/>
      <c r="P1313" s="246" t="str">
        <f t="shared" si="97"/>
        <v/>
      </c>
      <c r="Q1313" s="144"/>
      <c r="R1313" s="144"/>
      <c r="S1313" s="144"/>
    </row>
    <row r="1314" spans="1:19">
      <c r="A1314" s="110"/>
      <c r="B1314" s="114"/>
      <c r="C1314" s="188"/>
      <c r="D1314" s="200"/>
      <c r="E1314" s="255"/>
      <c r="F1314" s="242"/>
      <c r="G1314" s="243"/>
      <c r="H1314" s="171"/>
      <c r="I1314" s="244" t="str">
        <f t="shared" si="96"/>
        <v/>
      </c>
      <c r="L1314" s="232" t="str">
        <f t="shared" si="95"/>
        <v/>
      </c>
      <c r="N1314" s="157"/>
      <c r="O1314" s="157"/>
      <c r="P1314" s="246" t="str">
        <f t="shared" si="97"/>
        <v/>
      </c>
      <c r="Q1314" s="144"/>
      <c r="R1314" s="144"/>
      <c r="S1314" s="144"/>
    </row>
    <row r="1315" spans="1:19">
      <c r="A1315" s="110"/>
      <c r="B1315" s="114"/>
      <c r="C1315" s="188"/>
      <c r="D1315" s="200"/>
      <c r="E1315" s="255"/>
      <c r="F1315" s="242"/>
      <c r="G1315" s="243"/>
      <c r="H1315" s="171"/>
      <c r="I1315" s="244" t="str">
        <f t="shared" si="96"/>
        <v/>
      </c>
      <c r="L1315" s="232" t="str">
        <f t="shared" si="95"/>
        <v/>
      </c>
      <c r="N1315" s="157"/>
      <c r="O1315" s="157"/>
      <c r="P1315" s="246" t="str">
        <f t="shared" si="97"/>
        <v/>
      </c>
      <c r="Q1315" s="144"/>
      <c r="R1315" s="144"/>
      <c r="S1315" s="144"/>
    </row>
    <row r="1316" spans="1:19">
      <c r="A1316" s="110"/>
      <c r="B1316" s="114"/>
      <c r="C1316" s="188"/>
      <c r="D1316" s="200"/>
      <c r="E1316" s="255"/>
      <c r="F1316" s="242"/>
      <c r="G1316" s="243"/>
      <c r="H1316" s="171"/>
      <c r="I1316" s="244" t="str">
        <f t="shared" si="96"/>
        <v/>
      </c>
      <c r="L1316" s="232" t="str">
        <f t="shared" si="95"/>
        <v/>
      </c>
      <c r="N1316" s="157"/>
      <c r="O1316" s="157"/>
      <c r="P1316" s="246" t="str">
        <f t="shared" si="97"/>
        <v/>
      </c>
      <c r="Q1316" s="144"/>
      <c r="R1316" s="144"/>
      <c r="S1316" s="144"/>
    </row>
    <row r="1317" spans="1:19">
      <c r="A1317" s="110"/>
      <c r="B1317" s="114"/>
      <c r="C1317" s="188"/>
      <c r="D1317" s="200"/>
      <c r="E1317" s="255"/>
      <c r="F1317" s="242"/>
      <c r="G1317" s="243"/>
      <c r="H1317" s="171"/>
      <c r="I1317" s="244" t="str">
        <f t="shared" si="96"/>
        <v/>
      </c>
      <c r="L1317" s="232" t="str">
        <f t="shared" si="95"/>
        <v/>
      </c>
      <c r="N1317" s="157"/>
      <c r="O1317" s="157"/>
      <c r="P1317" s="246" t="str">
        <f t="shared" si="97"/>
        <v/>
      </c>
      <c r="Q1317" s="144"/>
      <c r="R1317" s="144"/>
      <c r="S1317" s="144"/>
    </row>
    <row r="1318" spans="1:19">
      <c r="A1318" s="110"/>
      <c r="B1318" s="114"/>
      <c r="C1318" s="188"/>
      <c r="D1318" s="200"/>
      <c r="E1318" s="255"/>
      <c r="F1318" s="242"/>
      <c r="G1318" s="243"/>
      <c r="H1318" s="171"/>
      <c r="I1318" s="244" t="str">
        <f t="shared" si="96"/>
        <v/>
      </c>
      <c r="L1318" s="232" t="str">
        <f t="shared" si="95"/>
        <v/>
      </c>
      <c r="N1318" s="157"/>
      <c r="O1318" s="157"/>
      <c r="P1318" s="246" t="str">
        <f t="shared" si="97"/>
        <v/>
      </c>
      <c r="Q1318" s="144"/>
      <c r="R1318" s="144"/>
      <c r="S1318" s="144"/>
    </row>
    <row r="1319" spans="1:19">
      <c r="A1319" s="110"/>
      <c r="B1319" s="114"/>
      <c r="C1319" s="188"/>
      <c r="D1319" s="200"/>
      <c r="E1319" s="255"/>
      <c r="F1319" s="242"/>
      <c r="G1319" s="243"/>
      <c r="H1319" s="171"/>
      <c r="I1319" s="244" t="str">
        <f t="shared" si="96"/>
        <v/>
      </c>
      <c r="L1319" s="232" t="str">
        <f t="shared" si="95"/>
        <v/>
      </c>
      <c r="N1319" s="157"/>
      <c r="O1319" s="157"/>
      <c r="P1319" s="246" t="str">
        <f t="shared" si="97"/>
        <v/>
      </c>
      <c r="Q1319" s="144"/>
      <c r="R1319" s="144"/>
      <c r="S1319" s="144"/>
    </row>
    <row r="1320" spans="1:19">
      <c r="A1320" s="110"/>
      <c r="B1320" s="114"/>
      <c r="C1320" s="188"/>
      <c r="D1320" s="200"/>
      <c r="E1320" s="255"/>
      <c r="F1320" s="242"/>
      <c r="G1320" s="243"/>
      <c r="H1320" s="171"/>
      <c r="I1320" s="244" t="str">
        <f t="shared" si="96"/>
        <v/>
      </c>
      <c r="L1320" s="232" t="str">
        <f t="shared" si="95"/>
        <v/>
      </c>
      <c r="N1320" s="157"/>
      <c r="O1320" s="157"/>
      <c r="P1320" s="246" t="str">
        <f t="shared" si="97"/>
        <v/>
      </c>
      <c r="Q1320" s="144"/>
      <c r="R1320" s="144"/>
      <c r="S1320" s="144"/>
    </row>
    <row r="1321" spans="1:19">
      <c r="A1321" s="110"/>
      <c r="B1321" s="114"/>
      <c r="C1321" s="188"/>
      <c r="D1321" s="200"/>
      <c r="E1321" s="255"/>
      <c r="F1321" s="242"/>
      <c r="G1321" s="243"/>
      <c r="H1321" s="171"/>
      <c r="I1321" s="244" t="str">
        <f t="shared" si="96"/>
        <v/>
      </c>
      <c r="L1321" s="232" t="str">
        <f t="shared" si="95"/>
        <v/>
      </c>
      <c r="N1321" s="157"/>
      <c r="O1321" s="157"/>
      <c r="P1321" s="246" t="str">
        <f t="shared" si="97"/>
        <v/>
      </c>
      <c r="Q1321" s="144"/>
      <c r="R1321" s="144"/>
      <c r="S1321" s="144"/>
    </row>
    <row r="1322" spans="1:19">
      <c r="A1322" s="110"/>
      <c r="B1322" s="114"/>
      <c r="C1322" s="188"/>
      <c r="D1322" s="200"/>
      <c r="E1322" s="255"/>
      <c r="F1322" s="242"/>
      <c r="G1322" s="243"/>
      <c r="H1322" s="171"/>
      <c r="I1322" s="244" t="str">
        <f t="shared" si="96"/>
        <v/>
      </c>
      <c r="L1322" s="232" t="str">
        <f t="shared" si="95"/>
        <v/>
      </c>
      <c r="N1322" s="157"/>
      <c r="O1322" s="157"/>
      <c r="P1322" s="246" t="str">
        <f t="shared" si="97"/>
        <v/>
      </c>
      <c r="Q1322" s="144"/>
      <c r="R1322" s="144"/>
      <c r="S1322" s="144"/>
    </row>
    <row r="1323" spans="1:19">
      <c r="A1323" s="110"/>
      <c r="B1323" s="114"/>
      <c r="C1323" s="188"/>
      <c r="D1323" s="200"/>
      <c r="E1323" s="255"/>
      <c r="F1323" s="242"/>
      <c r="G1323" s="243"/>
      <c r="H1323" s="171"/>
      <c r="I1323" s="244" t="str">
        <f t="shared" si="96"/>
        <v/>
      </c>
      <c r="L1323" s="232" t="str">
        <f t="shared" ref="L1323:L1386" si="98">IF(C1323="","",GAMMADIST(C1323,Z$8,1/Z$7,TRUE))</f>
        <v/>
      </c>
      <c r="N1323" s="157"/>
      <c r="O1323" s="157"/>
      <c r="P1323" s="246" t="str">
        <f t="shared" si="97"/>
        <v/>
      </c>
      <c r="Q1323" s="144"/>
      <c r="R1323" s="144"/>
      <c r="S1323" s="144"/>
    </row>
    <row r="1324" spans="1:19">
      <c r="A1324" s="110"/>
      <c r="B1324" s="114"/>
      <c r="C1324" s="188"/>
      <c r="D1324" s="200"/>
      <c r="E1324" s="255"/>
      <c r="F1324" s="242"/>
      <c r="G1324" s="243"/>
      <c r="H1324" s="171"/>
      <c r="I1324" s="244" t="str">
        <f t="shared" si="96"/>
        <v/>
      </c>
      <c r="L1324" s="232" t="str">
        <f t="shared" si="98"/>
        <v/>
      </c>
      <c r="N1324" s="157"/>
      <c r="O1324" s="157"/>
      <c r="P1324" s="246" t="str">
        <f t="shared" si="97"/>
        <v/>
      </c>
      <c r="Q1324" s="144"/>
      <c r="R1324" s="144"/>
      <c r="S1324" s="144"/>
    </row>
    <row r="1325" spans="1:19">
      <c r="A1325" s="110"/>
      <c r="B1325" s="114"/>
      <c r="C1325" s="188"/>
      <c r="D1325" s="200"/>
      <c r="E1325" s="255"/>
      <c r="F1325" s="242"/>
      <c r="G1325" s="243"/>
      <c r="H1325" s="171"/>
      <c r="I1325" s="244" t="str">
        <f t="shared" si="96"/>
        <v/>
      </c>
      <c r="L1325" s="232" t="str">
        <f t="shared" si="98"/>
        <v/>
      </c>
      <c r="N1325" s="157"/>
      <c r="O1325" s="157"/>
      <c r="P1325" s="246" t="str">
        <f t="shared" si="97"/>
        <v/>
      </c>
      <c r="Q1325" s="144"/>
      <c r="R1325" s="144"/>
      <c r="S1325" s="144"/>
    </row>
    <row r="1326" spans="1:19">
      <c r="A1326" s="110"/>
      <c r="B1326" s="114"/>
      <c r="C1326" s="188"/>
      <c r="D1326" s="200"/>
      <c r="E1326" s="255"/>
      <c r="F1326" s="242"/>
      <c r="G1326" s="243"/>
      <c r="H1326" s="171"/>
      <c r="I1326" s="244" t="str">
        <f t="shared" si="96"/>
        <v/>
      </c>
      <c r="L1326" s="232" t="str">
        <f t="shared" si="98"/>
        <v/>
      </c>
      <c r="N1326" s="157"/>
      <c r="O1326" s="157"/>
      <c r="P1326" s="246" t="str">
        <f t="shared" si="97"/>
        <v/>
      </c>
      <c r="Q1326" s="144"/>
      <c r="R1326" s="144"/>
      <c r="S1326" s="144"/>
    </row>
    <row r="1327" spans="1:19">
      <c r="A1327" s="110"/>
      <c r="B1327" s="114"/>
      <c r="C1327" s="188"/>
      <c r="D1327" s="200"/>
      <c r="E1327" s="255"/>
      <c r="F1327" s="242"/>
      <c r="G1327" s="243"/>
      <c r="H1327" s="171"/>
      <c r="I1327" s="244" t="str">
        <f t="shared" si="96"/>
        <v/>
      </c>
      <c r="L1327" s="232" t="str">
        <f t="shared" si="98"/>
        <v/>
      </c>
      <c r="N1327" s="157"/>
      <c r="O1327" s="157"/>
      <c r="P1327" s="246" t="str">
        <f t="shared" si="97"/>
        <v/>
      </c>
      <c r="Q1327" s="144"/>
      <c r="R1327" s="144"/>
      <c r="S1327" s="144"/>
    </row>
    <row r="1328" spans="1:19">
      <c r="A1328" s="110"/>
      <c r="B1328" s="114"/>
      <c r="C1328" s="188"/>
      <c r="D1328" s="200"/>
      <c r="E1328" s="255"/>
      <c r="F1328" s="242"/>
      <c r="G1328" s="243"/>
      <c r="H1328" s="171"/>
      <c r="I1328" s="244" t="str">
        <f t="shared" si="96"/>
        <v/>
      </c>
      <c r="L1328" s="232" t="str">
        <f t="shared" si="98"/>
        <v/>
      </c>
      <c r="N1328" s="157"/>
      <c r="O1328" s="157"/>
      <c r="P1328" s="246" t="str">
        <f t="shared" si="97"/>
        <v/>
      </c>
      <c r="Q1328" s="144"/>
      <c r="R1328" s="144"/>
      <c r="S1328" s="144"/>
    </row>
    <row r="1329" spans="1:19">
      <c r="A1329" s="110"/>
      <c r="B1329" s="114"/>
      <c r="C1329" s="188"/>
      <c r="D1329" s="200"/>
      <c r="E1329" s="255"/>
      <c r="F1329" s="242"/>
      <c r="G1329" s="243"/>
      <c r="H1329" s="171"/>
      <c r="I1329" s="244" t="str">
        <f t="shared" si="96"/>
        <v/>
      </c>
      <c r="L1329" s="232" t="str">
        <f t="shared" si="98"/>
        <v/>
      </c>
      <c r="N1329" s="157"/>
      <c r="O1329" s="157"/>
      <c r="P1329" s="246" t="str">
        <f t="shared" si="97"/>
        <v/>
      </c>
      <c r="Q1329" s="144"/>
      <c r="R1329" s="144"/>
      <c r="S1329" s="144"/>
    </row>
    <row r="1330" spans="1:19">
      <c r="A1330" s="110"/>
      <c r="B1330" s="114"/>
      <c r="C1330" s="188"/>
      <c r="D1330" s="200"/>
      <c r="E1330" s="255"/>
      <c r="F1330" s="242"/>
      <c r="G1330" s="243"/>
      <c r="H1330" s="171"/>
      <c r="I1330" s="244" t="str">
        <f t="shared" si="96"/>
        <v/>
      </c>
      <c r="L1330" s="232" t="str">
        <f t="shared" si="98"/>
        <v/>
      </c>
      <c r="N1330" s="157"/>
      <c r="O1330" s="157"/>
      <c r="P1330" s="246" t="str">
        <f t="shared" si="97"/>
        <v/>
      </c>
      <c r="Q1330" s="144"/>
      <c r="R1330" s="144"/>
      <c r="S1330" s="144"/>
    </row>
    <row r="1331" spans="1:19">
      <c r="A1331" s="110"/>
      <c r="B1331" s="114"/>
      <c r="C1331" s="188"/>
      <c r="D1331" s="200"/>
      <c r="E1331" s="255"/>
      <c r="F1331" s="242"/>
      <c r="G1331" s="243"/>
      <c r="H1331" s="171"/>
      <c r="I1331" s="244" t="str">
        <f t="shared" si="96"/>
        <v/>
      </c>
      <c r="L1331" s="232" t="str">
        <f t="shared" si="98"/>
        <v/>
      </c>
      <c r="N1331" s="157"/>
      <c r="O1331" s="157"/>
      <c r="P1331" s="246" t="str">
        <f t="shared" si="97"/>
        <v/>
      </c>
      <c r="Q1331" s="144"/>
      <c r="R1331" s="144"/>
      <c r="S1331" s="144"/>
    </row>
    <row r="1332" spans="1:19">
      <c r="A1332" s="110"/>
      <c r="B1332" s="114"/>
      <c r="C1332" s="188"/>
      <c r="D1332" s="200"/>
      <c r="E1332" s="255"/>
      <c r="F1332" s="242"/>
      <c r="G1332" s="243"/>
      <c r="H1332" s="171"/>
      <c r="I1332" s="244" t="str">
        <f t="shared" si="96"/>
        <v/>
      </c>
      <c r="L1332" s="232" t="str">
        <f t="shared" si="98"/>
        <v/>
      </c>
      <c r="N1332" s="157"/>
      <c r="O1332" s="157"/>
      <c r="P1332" s="246" t="str">
        <f t="shared" si="97"/>
        <v/>
      </c>
      <c r="Q1332" s="144"/>
      <c r="R1332" s="144"/>
      <c r="S1332" s="144"/>
    </row>
    <row r="1333" spans="1:19">
      <c r="A1333" s="110"/>
      <c r="B1333" s="114"/>
      <c r="C1333" s="188"/>
      <c r="D1333" s="200"/>
      <c r="E1333" s="255"/>
      <c r="F1333" s="242"/>
      <c r="G1333" s="243"/>
      <c r="H1333" s="171"/>
      <c r="I1333" s="244" t="str">
        <f t="shared" si="96"/>
        <v/>
      </c>
      <c r="L1333" s="232" t="str">
        <f t="shared" si="98"/>
        <v/>
      </c>
      <c r="N1333" s="157"/>
      <c r="O1333" s="157"/>
      <c r="P1333" s="246" t="str">
        <f t="shared" si="97"/>
        <v/>
      </c>
      <c r="Q1333" s="144"/>
      <c r="R1333" s="144"/>
      <c r="S1333" s="144"/>
    </row>
    <row r="1334" spans="1:19">
      <c r="A1334" s="110"/>
      <c r="B1334" s="114"/>
      <c r="C1334" s="188"/>
      <c r="D1334" s="200"/>
      <c r="E1334" s="255"/>
      <c r="F1334" s="242"/>
      <c r="G1334" s="243"/>
      <c r="H1334" s="171"/>
      <c r="I1334" s="244" t="str">
        <f t="shared" si="96"/>
        <v/>
      </c>
      <c r="L1334" s="232" t="str">
        <f t="shared" si="98"/>
        <v/>
      </c>
      <c r="N1334" s="157"/>
      <c r="O1334" s="157"/>
      <c r="P1334" s="246" t="str">
        <f t="shared" si="97"/>
        <v/>
      </c>
      <c r="Q1334" s="144"/>
      <c r="R1334" s="144"/>
      <c r="S1334" s="144"/>
    </row>
    <row r="1335" spans="1:19">
      <c r="A1335" s="110"/>
      <c r="B1335" s="114"/>
      <c r="C1335" s="188"/>
      <c r="D1335" s="200"/>
      <c r="E1335" s="255"/>
      <c r="F1335" s="242"/>
      <c r="G1335" s="243"/>
      <c r="H1335" s="171"/>
      <c r="I1335" s="244" t="str">
        <f t="shared" si="96"/>
        <v/>
      </c>
      <c r="L1335" s="232" t="str">
        <f t="shared" si="98"/>
        <v/>
      </c>
      <c r="N1335" s="157"/>
      <c r="O1335" s="157"/>
      <c r="P1335" s="246" t="str">
        <f t="shared" si="97"/>
        <v/>
      </c>
      <c r="Q1335" s="144"/>
      <c r="R1335" s="144"/>
      <c r="S1335" s="144"/>
    </row>
    <row r="1336" spans="1:19">
      <c r="A1336" s="110"/>
      <c r="B1336" s="114"/>
      <c r="C1336" s="188"/>
      <c r="D1336" s="200"/>
      <c r="E1336" s="255"/>
      <c r="F1336" s="242"/>
      <c r="G1336" s="243"/>
      <c r="H1336" s="171"/>
      <c r="I1336" s="244" t="str">
        <f t="shared" si="96"/>
        <v/>
      </c>
      <c r="L1336" s="232" t="str">
        <f t="shared" si="98"/>
        <v/>
      </c>
      <c r="N1336" s="157"/>
      <c r="O1336" s="157"/>
      <c r="P1336" s="246" t="str">
        <f t="shared" si="97"/>
        <v/>
      </c>
      <c r="Q1336" s="144"/>
      <c r="R1336" s="144"/>
      <c r="S1336" s="144"/>
    </row>
    <row r="1337" spans="1:19">
      <c r="A1337" s="110"/>
      <c r="B1337" s="114"/>
      <c r="C1337" s="188"/>
      <c r="D1337" s="200"/>
      <c r="E1337" s="255"/>
      <c r="F1337" s="242"/>
      <c r="G1337" s="243"/>
      <c r="H1337" s="171"/>
      <c r="I1337" s="244" t="str">
        <f t="shared" si="96"/>
        <v/>
      </c>
      <c r="L1337" s="232" t="str">
        <f t="shared" si="98"/>
        <v/>
      </c>
      <c r="N1337" s="157"/>
      <c r="O1337" s="157"/>
      <c r="P1337" s="246" t="str">
        <f t="shared" si="97"/>
        <v/>
      </c>
      <c r="Q1337" s="144"/>
      <c r="R1337" s="144"/>
      <c r="S1337" s="144"/>
    </row>
    <row r="1338" spans="1:19">
      <c r="A1338" s="110"/>
      <c r="B1338" s="114"/>
      <c r="C1338" s="188"/>
      <c r="D1338" s="200"/>
      <c r="E1338" s="255"/>
      <c r="F1338" s="242"/>
      <c r="G1338" s="243"/>
      <c r="H1338" s="171"/>
      <c r="I1338" s="244" t="str">
        <f t="shared" si="96"/>
        <v/>
      </c>
      <c r="L1338" s="232" t="str">
        <f t="shared" si="98"/>
        <v/>
      </c>
      <c r="N1338" s="157"/>
      <c r="O1338" s="157"/>
      <c r="P1338" s="246" t="str">
        <f t="shared" si="97"/>
        <v/>
      </c>
      <c r="Q1338" s="144"/>
      <c r="R1338" s="144"/>
      <c r="S1338" s="144"/>
    </row>
    <row r="1339" spans="1:19">
      <c r="A1339" s="110"/>
      <c r="B1339" s="114"/>
      <c r="C1339" s="188"/>
      <c r="D1339" s="200"/>
      <c r="E1339" s="255"/>
      <c r="F1339" s="242"/>
      <c r="G1339" s="243"/>
      <c r="H1339" s="171"/>
      <c r="I1339" s="244" t="str">
        <f t="shared" si="96"/>
        <v/>
      </c>
      <c r="L1339" s="232" t="str">
        <f t="shared" si="98"/>
        <v/>
      </c>
      <c r="N1339" s="157"/>
      <c r="O1339" s="157"/>
      <c r="P1339" s="246" t="str">
        <f t="shared" si="97"/>
        <v/>
      </c>
      <c r="Q1339" s="144"/>
      <c r="R1339" s="144"/>
      <c r="S1339" s="144"/>
    </row>
    <row r="1340" spans="1:19">
      <c r="A1340" s="110"/>
      <c r="B1340" s="114"/>
      <c r="C1340" s="188"/>
      <c r="D1340" s="200"/>
      <c r="E1340" s="255"/>
      <c r="F1340" s="242"/>
      <c r="G1340" s="243"/>
      <c r="H1340" s="171"/>
      <c r="I1340" s="244" t="str">
        <f t="shared" si="96"/>
        <v/>
      </c>
      <c r="L1340" s="232" t="str">
        <f t="shared" si="98"/>
        <v/>
      </c>
      <c r="N1340" s="157"/>
      <c r="O1340" s="157"/>
      <c r="P1340" s="246" t="str">
        <f t="shared" si="97"/>
        <v/>
      </c>
      <c r="Q1340" s="144"/>
      <c r="R1340" s="144"/>
      <c r="S1340" s="144"/>
    </row>
    <row r="1341" spans="1:19">
      <c r="A1341" s="110"/>
      <c r="B1341" s="114"/>
      <c r="C1341" s="188"/>
      <c r="D1341" s="200"/>
      <c r="E1341" s="255"/>
      <c r="F1341" s="242"/>
      <c r="G1341" s="243"/>
      <c r="H1341" s="171"/>
      <c r="I1341" s="244" t="str">
        <f t="shared" si="96"/>
        <v/>
      </c>
      <c r="L1341" s="232" t="str">
        <f t="shared" si="98"/>
        <v/>
      </c>
      <c r="N1341" s="157"/>
      <c r="O1341" s="157"/>
      <c r="P1341" s="246" t="str">
        <f t="shared" si="97"/>
        <v/>
      </c>
      <c r="Q1341" s="144"/>
      <c r="R1341" s="144"/>
      <c r="S1341" s="144"/>
    </row>
    <row r="1342" spans="1:19">
      <c r="A1342" s="110"/>
      <c r="B1342" s="114"/>
      <c r="C1342" s="188"/>
      <c r="D1342" s="200"/>
      <c r="E1342" s="255"/>
      <c r="F1342" s="242"/>
      <c r="G1342" s="243"/>
      <c r="H1342" s="171"/>
      <c r="I1342" s="244" t="str">
        <f t="shared" si="96"/>
        <v/>
      </c>
      <c r="L1342" s="232" t="str">
        <f t="shared" si="98"/>
        <v/>
      </c>
      <c r="N1342" s="157"/>
      <c r="O1342" s="157"/>
      <c r="P1342" s="246" t="str">
        <f t="shared" si="97"/>
        <v/>
      </c>
      <c r="Q1342" s="144"/>
      <c r="R1342" s="144"/>
      <c r="S1342" s="144"/>
    </row>
    <row r="1343" spans="1:19">
      <c r="A1343" s="110"/>
      <c r="B1343" s="114"/>
      <c r="C1343" s="188"/>
      <c r="D1343" s="200"/>
      <c r="E1343" s="255"/>
      <c r="F1343" s="242"/>
      <c r="G1343" s="243"/>
      <c r="H1343" s="171"/>
      <c r="I1343" s="244" t="str">
        <f t="shared" si="96"/>
        <v/>
      </c>
      <c r="L1343" s="232" t="str">
        <f t="shared" si="98"/>
        <v/>
      </c>
      <c r="N1343" s="157"/>
      <c r="O1343" s="157"/>
      <c r="P1343" s="246" t="str">
        <f t="shared" si="97"/>
        <v/>
      </c>
      <c r="Q1343" s="144"/>
      <c r="R1343" s="144"/>
      <c r="S1343" s="144"/>
    </row>
    <row r="1344" spans="1:19">
      <c r="A1344" s="110"/>
      <c r="B1344" s="114"/>
      <c r="C1344" s="188"/>
      <c r="D1344" s="200"/>
      <c r="E1344" s="255"/>
      <c r="F1344" s="242"/>
      <c r="G1344" s="243"/>
      <c r="H1344" s="171"/>
      <c r="I1344" s="244" t="str">
        <f t="shared" si="96"/>
        <v/>
      </c>
      <c r="L1344" s="232" t="str">
        <f t="shared" si="98"/>
        <v/>
      </c>
      <c r="N1344" s="157"/>
      <c r="O1344" s="157"/>
      <c r="P1344" s="246" t="str">
        <f t="shared" si="97"/>
        <v/>
      </c>
      <c r="Q1344" s="144"/>
      <c r="R1344" s="144"/>
      <c r="S1344" s="144"/>
    </row>
    <row r="1345" spans="1:19">
      <c r="A1345" s="110"/>
      <c r="B1345" s="114"/>
      <c r="C1345" s="188"/>
      <c r="D1345" s="200"/>
      <c r="E1345" s="255"/>
      <c r="F1345" s="242"/>
      <c r="G1345" s="243"/>
      <c r="H1345" s="171"/>
      <c r="I1345" s="244" t="str">
        <f t="shared" si="96"/>
        <v/>
      </c>
      <c r="L1345" s="232" t="str">
        <f t="shared" si="98"/>
        <v/>
      </c>
      <c r="N1345" s="157"/>
      <c r="O1345" s="157"/>
      <c r="P1345" s="246" t="str">
        <f t="shared" si="97"/>
        <v/>
      </c>
      <c r="Q1345" s="144"/>
      <c r="R1345" s="144"/>
      <c r="S1345" s="144"/>
    </row>
    <row r="1346" spans="1:19">
      <c r="A1346" s="110"/>
      <c r="B1346" s="114"/>
      <c r="C1346" s="188"/>
      <c r="D1346" s="200"/>
      <c r="E1346" s="255"/>
      <c r="F1346" s="242"/>
      <c r="G1346" s="243"/>
      <c r="H1346" s="171"/>
      <c r="I1346" s="244" t="str">
        <f t="shared" ref="I1346:I1409" si="99">IF(C1346="","",(2/S1346)*(POWER((S1346/6)*(E1346-S1346/6)+1,3)-1))</f>
        <v/>
      </c>
      <c r="L1346" s="232" t="str">
        <f t="shared" si="98"/>
        <v/>
      </c>
      <c r="N1346" s="157"/>
      <c r="O1346" s="157"/>
      <c r="P1346" s="246" t="str">
        <f t="shared" ref="P1346:P1409" si="100">IF(C1346="","",POWER(C1346-Q1346,3)/R1346)</f>
        <v/>
      </c>
      <c r="Q1346" s="144"/>
      <c r="R1346" s="144"/>
      <c r="S1346" s="144"/>
    </row>
    <row r="1347" spans="1:19">
      <c r="A1347" s="110"/>
      <c r="B1347" s="114"/>
      <c r="C1347" s="188"/>
      <c r="D1347" s="200"/>
      <c r="E1347" s="255"/>
      <c r="F1347" s="242"/>
      <c r="G1347" s="243"/>
      <c r="H1347" s="171"/>
      <c r="I1347" s="244" t="str">
        <f t="shared" si="99"/>
        <v/>
      </c>
      <c r="L1347" s="232" t="str">
        <f t="shared" si="98"/>
        <v/>
      </c>
      <c r="N1347" s="157"/>
      <c r="O1347" s="157"/>
      <c r="P1347" s="246" t="str">
        <f t="shared" si="100"/>
        <v/>
      </c>
      <c r="Q1347" s="144"/>
      <c r="R1347" s="144"/>
      <c r="S1347" s="144"/>
    </row>
    <row r="1348" spans="1:19">
      <c r="A1348" s="110"/>
      <c r="B1348" s="114"/>
      <c r="C1348" s="188"/>
      <c r="D1348" s="200"/>
      <c r="E1348" s="255"/>
      <c r="F1348" s="242"/>
      <c r="G1348" s="243"/>
      <c r="H1348" s="171"/>
      <c r="I1348" s="244" t="str">
        <f t="shared" si="99"/>
        <v/>
      </c>
      <c r="L1348" s="232" t="str">
        <f t="shared" si="98"/>
        <v/>
      </c>
      <c r="N1348" s="157"/>
      <c r="O1348" s="157"/>
      <c r="P1348" s="246" t="str">
        <f t="shared" si="100"/>
        <v/>
      </c>
      <c r="Q1348" s="144"/>
      <c r="R1348" s="144"/>
      <c r="S1348" s="144"/>
    </row>
    <row r="1349" spans="1:19">
      <c r="A1349" s="110"/>
      <c r="B1349" s="114"/>
      <c r="C1349" s="188"/>
      <c r="D1349" s="200"/>
      <c r="E1349" s="255"/>
      <c r="F1349" s="242"/>
      <c r="G1349" s="243"/>
      <c r="H1349" s="171"/>
      <c r="I1349" s="244" t="str">
        <f t="shared" si="99"/>
        <v/>
      </c>
      <c r="L1349" s="232" t="str">
        <f t="shared" si="98"/>
        <v/>
      </c>
      <c r="N1349" s="157"/>
      <c r="O1349" s="157"/>
      <c r="P1349" s="246" t="str">
        <f t="shared" si="100"/>
        <v/>
      </c>
      <c r="Q1349" s="144"/>
      <c r="R1349" s="144"/>
      <c r="S1349" s="144"/>
    </row>
    <row r="1350" spans="1:19">
      <c r="A1350" s="110"/>
      <c r="B1350" s="114"/>
      <c r="C1350" s="188"/>
      <c r="D1350" s="200"/>
      <c r="E1350" s="255"/>
      <c r="F1350" s="242"/>
      <c r="G1350" s="243"/>
      <c r="H1350" s="171"/>
      <c r="I1350" s="244" t="str">
        <f t="shared" si="99"/>
        <v/>
      </c>
      <c r="L1350" s="232" t="str">
        <f t="shared" si="98"/>
        <v/>
      </c>
      <c r="N1350" s="157"/>
      <c r="O1350" s="157"/>
      <c r="P1350" s="246" t="str">
        <f t="shared" si="100"/>
        <v/>
      </c>
      <c r="Q1350" s="144"/>
      <c r="R1350" s="144"/>
      <c r="S1350" s="144"/>
    </row>
    <row r="1351" spans="1:19">
      <c r="A1351" s="110"/>
      <c r="B1351" s="114"/>
      <c r="C1351" s="188"/>
      <c r="D1351" s="200"/>
      <c r="E1351" s="255"/>
      <c r="F1351" s="242"/>
      <c r="G1351" s="243"/>
      <c r="H1351" s="171"/>
      <c r="I1351" s="244" t="str">
        <f t="shared" si="99"/>
        <v/>
      </c>
      <c r="L1351" s="232" t="str">
        <f t="shared" si="98"/>
        <v/>
      </c>
      <c r="N1351" s="157"/>
      <c r="O1351" s="157"/>
      <c r="P1351" s="246" t="str">
        <f t="shared" si="100"/>
        <v/>
      </c>
      <c r="Q1351" s="144"/>
      <c r="R1351" s="144"/>
      <c r="S1351" s="144"/>
    </row>
    <row r="1352" spans="1:19">
      <c r="A1352" s="110"/>
      <c r="B1352" s="114"/>
      <c r="C1352" s="188"/>
      <c r="D1352" s="200"/>
      <c r="E1352" s="255"/>
      <c r="F1352" s="242"/>
      <c r="G1352" s="243"/>
      <c r="H1352" s="171"/>
      <c r="I1352" s="244" t="str">
        <f t="shared" si="99"/>
        <v/>
      </c>
      <c r="L1352" s="232" t="str">
        <f t="shared" si="98"/>
        <v/>
      </c>
      <c r="N1352" s="157"/>
      <c r="O1352" s="157"/>
      <c r="P1352" s="246" t="str">
        <f t="shared" si="100"/>
        <v/>
      </c>
      <c r="Q1352" s="144"/>
      <c r="R1352" s="144"/>
      <c r="S1352" s="144"/>
    </row>
    <row r="1353" spans="1:19">
      <c r="A1353" s="110"/>
      <c r="B1353" s="114"/>
      <c r="C1353" s="188"/>
      <c r="D1353" s="200"/>
      <c r="E1353" s="255"/>
      <c r="F1353" s="242"/>
      <c r="G1353" s="243"/>
      <c r="H1353" s="171"/>
      <c r="I1353" s="244" t="str">
        <f t="shared" si="99"/>
        <v/>
      </c>
      <c r="L1353" s="232" t="str">
        <f t="shared" si="98"/>
        <v/>
      </c>
      <c r="N1353" s="157"/>
      <c r="O1353" s="157"/>
      <c r="P1353" s="246" t="str">
        <f t="shared" si="100"/>
        <v/>
      </c>
      <c r="Q1353" s="144"/>
      <c r="R1353" s="144"/>
      <c r="S1353" s="144"/>
    </row>
    <row r="1354" spans="1:19">
      <c r="A1354" s="110"/>
      <c r="B1354" s="114"/>
      <c r="C1354" s="188"/>
      <c r="D1354" s="200"/>
      <c r="E1354" s="255"/>
      <c r="F1354" s="242"/>
      <c r="G1354" s="243"/>
      <c r="H1354" s="171"/>
      <c r="I1354" s="244" t="str">
        <f t="shared" si="99"/>
        <v/>
      </c>
      <c r="L1354" s="232" t="str">
        <f t="shared" si="98"/>
        <v/>
      </c>
      <c r="N1354" s="157"/>
      <c r="O1354" s="157"/>
      <c r="P1354" s="246" t="str">
        <f t="shared" si="100"/>
        <v/>
      </c>
      <c r="Q1354" s="144"/>
      <c r="R1354" s="144"/>
      <c r="S1354" s="144"/>
    </row>
    <row r="1355" spans="1:19">
      <c r="A1355" s="110"/>
      <c r="B1355" s="114"/>
      <c r="C1355" s="188"/>
      <c r="D1355" s="200"/>
      <c r="E1355" s="255"/>
      <c r="F1355" s="242"/>
      <c r="G1355" s="243"/>
      <c r="H1355" s="171"/>
      <c r="I1355" s="244" t="str">
        <f t="shared" si="99"/>
        <v/>
      </c>
      <c r="L1355" s="232" t="str">
        <f t="shared" si="98"/>
        <v/>
      </c>
      <c r="N1355" s="157"/>
      <c r="O1355" s="157"/>
      <c r="P1355" s="246" t="str">
        <f t="shared" si="100"/>
        <v/>
      </c>
      <c r="Q1355" s="144"/>
      <c r="R1355" s="144"/>
      <c r="S1355" s="144"/>
    </row>
    <row r="1356" spans="1:19">
      <c r="A1356" s="110"/>
      <c r="B1356" s="114"/>
      <c r="C1356" s="188"/>
      <c r="D1356" s="200"/>
      <c r="E1356" s="255"/>
      <c r="F1356" s="242"/>
      <c r="G1356" s="243"/>
      <c r="H1356" s="171"/>
      <c r="I1356" s="244" t="str">
        <f t="shared" si="99"/>
        <v/>
      </c>
      <c r="L1356" s="232" t="str">
        <f t="shared" si="98"/>
        <v/>
      </c>
      <c r="N1356" s="157"/>
      <c r="O1356" s="157"/>
      <c r="P1356" s="246" t="str">
        <f t="shared" si="100"/>
        <v/>
      </c>
      <c r="Q1356" s="144"/>
      <c r="R1356" s="144"/>
      <c r="S1356" s="144"/>
    </row>
    <row r="1357" spans="1:19">
      <c r="A1357" s="110"/>
      <c r="B1357" s="114"/>
      <c r="C1357" s="188"/>
      <c r="D1357" s="200"/>
      <c r="E1357" s="255"/>
      <c r="F1357" s="242"/>
      <c r="G1357" s="243"/>
      <c r="H1357" s="171"/>
      <c r="I1357" s="244" t="str">
        <f t="shared" si="99"/>
        <v/>
      </c>
      <c r="L1357" s="232" t="str">
        <f t="shared" si="98"/>
        <v/>
      </c>
      <c r="N1357" s="157"/>
      <c r="O1357" s="157"/>
      <c r="P1357" s="246" t="str">
        <f t="shared" si="100"/>
        <v/>
      </c>
      <c r="Q1357" s="144"/>
      <c r="R1357" s="144"/>
      <c r="S1357" s="144"/>
    </row>
    <row r="1358" spans="1:19">
      <c r="A1358" s="110"/>
      <c r="B1358" s="114"/>
      <c r="C1358" s="188"/>
      <c r="D1358" s="200"/>
      <c r="E1358" s="255"/>
      <c r="F1358" s="242"/>
      <c r="G1358" s="243"/>
      <c r="H1358" s="171"/>
      <c r="I1358" s="244" t="str">
        <f t="shared" si="99"/>
        <v/>
      </c>
      <c r="L1358" s="232" t="str">
        <f t="shared" si="98"/>
        <v/>
      </c>
      <c r="N1358" s="157"/>
      <c r="O1358" s="157"/>
      <c r="P1358" s="246" t="str">
        <f t="shared" si="100"/>
        <v/>
      </c>
      <c r="Q1358" s="144"/>
      <c r="R1358" s="144"/>
      <c r="S1358" s="144"/>
    </row>
    <row r="1359" spans="1:19">
      <c r="A1359" s="110"/>
      <c r="B1359" s="114"/>
      <c r="C1359" s="188"/>
      <c r="D1359" s="200"/>
      <c r="E1359" s="255"/>
      <c r="F1359" s="242"/>
      <c r="G1359" s="243"/>
      <c r="H1359" s="171"/>
      <c r="I1359" s="244" t="str">
        <f t="shared" si="99"/>
        <v/>
      </c>
      <c r="L1359" s="232" t="str">
        <f t="shared" si="98"/>
        <v/>
      </c>
      <c r="N1359" s="157"/>
      <c r="O1359" s="157"/>
      <c r="P1359" s="246" t="str">
        <f t="shared" si="100"/>
        <v/>
      </c>
      <c r="Q1359" s="144"/>
      <c r="R1359" s="144"/>
      <c r="S1359" s="144"/>
    </row>
    <row r="1360" spans="1:19">
      <c r="A1360" s="110"/>
      <c r="B1360" s="114"/>
      <c r="C1360" s="188"/>
      <c r="D1360" s="200"/>
      <c r="E1360" s="255"/>
      <c r="F1360" s="242"/>
      <c r="G1360" s="243"/>
      <c r="H1360" s="171"/>
      <c r="I1360" s="244" t="str">
        <f t="shared" si="99"/>
        <v/>
      </c>
      <c r="L1360" s="232" t="str">
        <f t="shared" si="98"/>
        <v/>
      </c>
      <c r="N1360" s="157"/>
      <c r="O1360" s="157"/>
      <c r="P1360" s="246" t="str">
        <f t="shared" si="100"/>
        <v/>
      </c>
      <c r="Q1360" s="144"/>
      <c r="R1360" s="144"/>
      <c r="S1360" s="144"/>
    </row>
    <row r="1361" spans="1:19">
      <c r="A1361" s="110"/>
      <c r="B1361" s="114"/>
      <c r="C1361" s="188"/>
      <c r="D1361" s="200"/>
      <c r="E1361" s="255"/>
      <c r="F1361" s="242"/>
      <c r="G1361" s="243"/>
      <c r="H1361" s="171"/>
      <c r="I1361" s="244" t="str">
        <f t="shared" si="99"/>
        <v/>
      </c>
      <c r="L1361" s="232" t="str">
        <f t="shared" si="98"/>
        <v/>
      </c>
      <c r="N1361" s="157"/>
      <c r="O1361" s="157"/>
      <c r="P1361" s="246" t="str">
        <f t="shared" si="100"/>
        <v/>
      </c>
      <c r="Q1361" s="144"/>
      <c r="R1361" s="144"/>
      <c r="S1361" s="144"/>
    </row>
    <row r="1362" spans="1:19">
      <c r="A1362" s="110"/>
      <c r="B1362" s="114"/>
      <c r="C1362" s="188"/>
      <c r="D1362" s="200"/>
      <c r="E1362" s="255"/>
      <c r="F1362" s="242"/>
      <c r="G1362" s="243"/>
      <c r="H1362" s="171"/>
      <c r="I1362" s="244" t="str">
        <f t="shared" si="99"/>
        <v/>
      </c>
      <c r="L1362" s="232" t="str">
        <f t="shared" si="98"/>
        <v/>
      </c>
      <c r="N1362" s="157"/>
      <c r="O1362" s="157"/>
      <c r="P1362" s="246" t="str">
        <f t="shared" si="100"/>
        <v/>
      </c>
      <c r="Q1362" s="144"/>
      <c r="R1362" s="144"/>
      <c r="S1362" s="144"/>
    </row>
    <row r="1363" spans="1:19">
      <c r="A1363" s="110"/>
      <c r="B1363" s="114"/>
      <c r="C1363" s="188"/>
      <c r="D1363" s="200"/>
      <c r="E1363" s="255"/>
      <c r="F1363" s="242"/>
      <c r="G1363" s="243"/>
      <c r="H1363" s="171"/>
      <c r="I1363" s="244" t="str">
        <f t="shared" si="99"/>
        <v/>
      </c>
      <c r="L1363" s="232" t="str">
        <f t="shared" si="98"/>
        <v/>
      </c>
      <c r="N1363" s="157"/>
      <c r="O1363" s="157"/>
      <c r="P1363" s="246" t="str">
        <f t="shared" si="100"/>
        <v/>
      </c>
      <c r="Q1363" s="144"/>
      <c r="R1363" s="144"/>
      <c r="S1363" s="144"/>
    </row>
    <row r="1364" spans="1:19">
      <c r="A1364" s="110"/>
      <c r="B1364" s="114"/>
      <c r="C1364" s="188"/>
      <c r="D1364" s="200"/>
      <c r="E1364" s="255"/>
      <c r="F1364" s="242"/>
      <c r="G1364" s="243"/>
      <c r="H1364" s="171"/>
      <c r="I1364" s="244" t="str">
        <f t="shared" si="99"/>
        <v/>
      </c>
      <c r="L1364" s="232" t="str">
        <f t="shared" si="98"/>
        <v/>
      </c>
      <c r="N1364" s="157"/>
      <c r="O1364" s="157"/>
      <c r="P1364" s="246" t="str">
        <f t="shared" si="100"/>
        <v/>
      </c>
      <c r="Q1364" s="144"/>
      <c r="R1364" s="144"/>
      <c r="S1364" s="144"/>
    </row>
    <row r="1365" spans="1:19">
      <c r="A1365" s="110"/>
      <c r="B1365" s="114"/>
      <c r="C1365" s="188"/>
      <c r="D1365" s="200"/>
      <c r="E1365" s="255"/>
      <c r="F1365" s="242"/>
      <c r="G1365" s="243"/>
      <c r="H1365" s="171"/>
      <c r="I1365" s="244" t="str">
        <f t="shared" si="99"/>
        <v/>
      </c>
      <c r="L1365" s="232" t="str">
        <f t="shared" si="98"/>
        <v/>
      </c>
      <c r="N1365" s="157"/>
      <c r="O1365" s="157"/>
      <c r="P1365" s="246" t="str">
        <f t="shared" si="100"/>
        <v/>
      </c>
      <c r="Q1365" s="144"/>
      <c r="R1365" s="144"/>
      <c r="S1365" s="144"/>
    </row>
    <row r="1366" spans="1:19">
      <c r="A1366" s="110"/>
      <c r="B1366" s="114"/>
      <c r="C1366" s="188"/>
      <c r="D1366" s="200"/>
      <c r="E1366" s="255"/>
      <c r="F1366" s="242"/>
      <c r="G1366" s="243"/>
      <c r="H1366" s="171"/>
      <c r="I1366" s="244" t="str">
        <f t="shared" si="99"/>
        <v/>
      </c>
      <c r="L1366" s="232" t="str">
        <f t="shared" si="98"/>
        <v/>
      </c>
      <c r="N1366" s="157"/>
      <c r="O1366" s="157"/>
      <c r="P1366" s="246" t="str">
        <f t="shared" si="100"/>
        <v/>
      </c>
      <c r="Q1366" s="144"/>
      <c r="R1366" s="144"/>
      <c r="S1366" s="144"/>
    </row>
    <row r="1367" spans="1:19">
      <c r="A1367" s="110"/>
      <c r="B1367" s="114"/>
      <c r="C1367" s="188"/>
      <c r="D1367" s="200"/>
      <c r="E1367" s="255"/>
      <c r="F1367" s="242"/>
      <c r="G1367" s="243"/>
      <c r="H1367" s="171"/>
      <c r="I1367" s="244" t="str">
        <f t="shared" si="99"/>
        <v/>
      </c>
      <c r="L1367" s="232" t="str">
        <f t="shared" si="98"/>
        <v/>
      </c>
      <c r="N1367" s="157"/>
      <c r="O1367" s="157"/>
      <c r="P1367" s="246" t="str">
        <f t="shared" si="100"/>
        <v/>
      </c>
      <c r="Q1367" s="144"/>
      <c r="R1367" s="144"/>
      <c r="S1367" s="144"/>
    </row>
    <row r="1368" spans="1:19">
      <c r="A1368" s="110"/>
      <c r="B1368" s="114"/>
      <c r="C1368" s="188"/>
      <c r="D1368" s="200"/>
      <c r="E1368" s="255"/>
      <c r="F1368" s="242"/>
      <c r="G1368" s="243"/>
      <c r="H1368" s="171"/>
      <c r="I1368" s="244" t="str">
        <f t="shared" si="99"/>
        <v/>
      </c>
      <c r="L1368" s="232" t="str">
        <f t="shared" si="98"/>
        <v/>
      </c>
      <c r="N1368" s="157"/>
      <c r="O1368" s="157"/>
      <c r="P1368" s="246" t="str">
        <f t="shared" si="100"/>
        <v/>
      </c>
      <c r="Q1368" s="144"/>
      <c r="R1368" s="144"/>
      <c r="S1368" s="144"/>
    </row>
    <row r="1369" spans="1:19">
      <c r="A1369" s="110"/>
      <c r="B1369" s="114"/>
      <c r="C1369" s="188"/>
      <c r="D1369" s="200"/>
      <c r="E1369" s="255"/>
      <c r="F1369" s="242"/>
      <c r="G1369" s="243"/>
      <c r="H1369" s="171"/>
      <c r="I1369" s="244" t="str">
        <f t="shared" si="99"/>
        <v/>
      </c>
      <c r="L1369" s="232" t="str">
        <f t="shared" si="98"/>
        <v/>
      </c>
      <c r="N1369" s="157"/>
      <c r="O1369" s="157"/>
      <c r="P1369" s="246" t="str">
        <f t="shared" si="100"/>
        <v/>
      </c>
      <c r="Q1369" s="144"/>
      <c r="R1369" s="144"/>
      <c r="S1369" s="144"/>
    </row>
    <row r="1370" spans="1:19">
      <c r="A1370" s="110"/>
      <c r="B1370" s="114"/>
      <c r="C1370" s="188"/>
      <c r="D1370" s="200"/>
      <c r="E1370" s="255"/>
      <c r="F1370" s="242"/>
      <c r="G1370" s="243"/>
      <c r="H1370" s="171"/>
      <c r="I1370" s="244" t="str">
        <f t="shared" si="99"/>
        <v/>
      </c>
      <c r="L1370" s="232" t="str">
        <f t="shared" si="98"/>
        <v/>
      </c>
      <c r="N1370" s="157"/>
      <c r="O1370" s="157"/>
      <c r="P1370" s="246" t="str">
        <f t="shared" si="100"/>
        <v/>
      </c>
      <c r="Q1370" s="144"/>
      <c r="R1370" s="144"/>
      <c r="S1370" s="144"/>
    </row>
    <row r="1371" spans="1:19">
      <c r="A1371" s="110"/>
      <c r="B1371" s="114"/>
      <c r="C1371" s="188"/>
      <c r="D1371" s="200"/>
      <c r="E1371" s="255"/>
      <c r="F1371" s="242"/>
      <c r="G1371" s="243"/>
      <c r="H1371" s="171"/>
      <c r="I1371" s="244" t="str">
        <f t="shared" si="99"/>
        <v/>
      </c>
      <c r="L1371" s="232" t="str">
        <f t="shared" si="98"/>
        <v/>
      </c>
      <c r="N1371" s="157"/>
      <c r="O1371" s="157"/>
      <c r="P1371" s="246" t="str">
        <f t="shared" si="100"/>
        <v/>
      </c>
      <c r="Q1371" s="144"/>
      <c r="R1371" s="144"/>
      <c r="S1371" s="144"/>
    </row>
    <row r="1372" spans="1:19">
      <c r="A1372" s="110"/>
      <c r="B1372" s="114"/>
      <c r="C1372" s="188"/>
      <c r="D1372" s="200"/>
      <c r="E1372" s="255"/>
      <c r="F1372" s="242"/>
      <c r="G1372" s="243"/>
      <c r="H1372" s="171"/>
      <c r="I1372" s="244" t="str">
        <f t="shared" si="99"/>
        <v/>
      </c>
      <c r="L1372" s="232" t="str">
        <f t="shared" si="98"/>
        <v/>
      </c>
      <c r="N1372" s="157"/>
      <c r="O1372" s="157"/>
      <c r="P1372" s="246" t="str">
        <f t="shared" si="100"/>
        <v/>
      </c>
      <c r="Q1372" s="144"/>
      <c r="R1372" s="144"/>
      <c r="S1372" s="144"/>
    </row>
    <row r="1373" spans="1:19">
      <c r="A1373" s="110"/>
      <c r="B1373" s="114"/>
      <c r="C1373" s="188"/>
      <c r="D1373" s="200"/>
      <c r="E1373" s="255"/>
      <c r="F1373" s="242"/>
      <c r="G1373" s="243"/>
      <c r="H1373" s="171"/>
      <c r="I1373" s="244" t="str">
        <f t="shared" si="99"/>
        <v/>
      </c>
      <c r="L1373" s="232" t="str">
        <f t="shared" si="98"/>
        <v/>
      </c>
      <c r="N1373" s="157"/>
      <c r="O1373" s="157"/>
      <c r="P1373" s="246" t="str">
        <f t="shared" si="100"/>
        <v/>
      </c>
      <c r="Q1373" s="144"/>
      <c r="R1373" s="144"/>
      <c r="S1373" s="144"/>
    </row>
    <row r="1374" spans="1:19">
      <c r="A1374" s="110"/>
      <c r="B1374" s="114"/>
      <c r="C1374" s="188"/>
      <c r="D1374" s="200"/>
      <c r="E1374" s="255"/>
      <c r="F1374" s="242"/>
      <c r="G1374" s="243"/>
      <c r="H1374" s="171"/>
      <c r="I1374" s="244" t="str">
        <f t="shared" si="99"/>
        <v/>
      </c>
      <c r="L1374" s="232" t="str">
        <f t="shared" si="98"/>
        <v/>
      </c>
      <c r="N1374" s="157"/>
      <c r="O1374" s="157"/>
      <c r="P1374" s="246" t="str">
        <f t="shared" si="100"/>
        <v/>
      </c>
      <c r="Q1374" s="144"/>
      <c r="R1374" s="144"/>
      <c r="S1374" s="144"/>
    </row>
    <row r="1375" spans="1:19">
      <c r="A1375" s="110"/>
      <c r="B1375" s="114"/>
      <c r="C1375" s="188"/>
      <c r="D1375" s="200"/>
      <c r="E1375" s="255"/>
      <c r="F1375" s="242"/>
      <c r="G1375" s="243"/>
      <c r="H1375" s="171"/>
      <c r="I1375" s="244" t="str">
        <f t="shared" si="99"/>
        <v/>
      </c>
      <c r="L1375" s="232" t="str">
        <f t="shared" si="98"/>
        <v/>
      </c>
      <c r="N1375" s="157"/>
      <c r="O1375" s="157"/>
      <c r="P1375" s="246" t="str">
        <f t="shared" si="100"/>
        <v/>
      </c>
      <c r="Q1375" s="144"/>
      <c r="R1375" s="144"/>
      <c r="S1375" s="144"/>
    </row>
    <row r="1376" spans="1:19">
      <c r="A1376" s="110"/>
      <c r="B1376" s="114"/>
      <c r="C1376" s="188"/>
      <c r="D1376" s="200"/>
      <c r="E1376" s="255"/>
      <c r="F1376" s="242"/>
      <c r="G1376" s="243"/>
      <c r="H1376" s="171"/>
      <c r="I1376" s="244" t="str">
        <f t="shared" si="99"/>
        <v/>
      </c>
      <c r="L1376" s="232" t="str">
        <f t="shared" si="98"/>
        <v/>
      </c>
      <c r="N1376" s="157"/>
      <c r="O1376" s="157"/>
      <c r="P1376" s="246" t="str">
        <f t="shared" si="100"/>
        <v/>
      </c>
      <c r="Q1376" s="144"/>
      <c r="R1376" s="144"/>
      <c r="S1376" s="144"/>
    </row>
    <row r="1377" spans="1:19">
      <c r="A1377" s="110"/>
      <c r="B1377" s="114"/>
      <c r="C1377" s="188"/>
      <c r="D1377" s="200"/>
      <c r="E1377" s="255"/>
      <c r="F1377" s="242"/>
      <c r="G1377" s="243"/>
      <c r="H1377" s="171"/>
      <c r="I1377" s="244" t="str">
        <f t="shared" si="99"/>
        <v/>
      </c>
      <c r="L1377" s="232" t="str">
        <f t="shared" si="98"/>
        <v/>
      </c>
      <c r="N1377" s="157"/>
      <c r="O1377" s="157"/>
      <c r="P1377" s="246" t="str">
        <f t="shared" si="100"/>
        <v/>
      </c>
      <c r="Q1377" s="144"/>
      <c r="R1377" s="144"/>
      <c r="S1377" s="144"/>
    </row>
    <row r="1378" spans="1:19">
      <c r="A1378" s="110"/>
      <c r="B1378" s="114"/>
      <c r="C1378" s="188"/>
      <c r="D1378" s="200"/>
      <c r="E1378" s="255"/>
      <c r="F1378" s="242"/>
      <c r="G1378" s="243"/>
      <c r="H1378" s="171"/>
      <c r="I1378" s="244" t="str">
        <f t="shared" si="99"/>
        <v/>
      </c>
      <c r="L1378" s="232" t="str">
        <f t="shared" si="98"/>
        <v/>
      </c>
      <c r="N1378" s="157"/>
      <c r="O1378" s="157"/>
      <c r="P1378" s="246" t="str">
        <f t="shared" si="100"/>
        <v/>
      </c>
      <c r="Q1378" s="144"/>
      <c r="R1378" s="144"/>
      <c r="S1378" s="144"/>
    </row>
    <row r="1379" spans="1:19">
      <c r="A1379" s="110"/>
      <c r="B1379" s="114"/>
      <c r="C1379" s="188"/>
      <c r="D1379" s="200"/>
      <c r="E1379" s="255"/>
      <c r="F1379" s="242"/>
      <c r="G1379" s="243"/>
      <c r="H1379" s="171"/>
      <c r="I1379" s="244" t="str">
        <f t="shared" si="99"/>
        <v/>
      </c>
      <c r="L1379" s="232" t="str">
        <f t="shared" si="98"/>
        <v/>
      </c>
      <c r="N1379" s="157"/>
      <c r="O1379" s="157"/>
      <c r="P1379" s="246" t="str">
        <f t="shared" si="100"/>
        <v/>
      </c>
      <c r="Q1379" s="144"/>
      <c r="R1379" s="144"/>
      <c r="S1379" s="144"/>
    </row>
    <row r="1380" spans="1:19">
      <c r="A1380" s="110"/>
      <c r="B1380" s="114"/>
      <c r="C1380" s="188"/>
      <c r="D1380" s="200"/>
      <c r="E1380" s="255"/>
      <c r="F1380" s="242"/>
      <c r="G1380" s="243"/>
      <c r="H1380" s="171"/>
      <c r="I1380" s="244" t="str">
        <f t="shared" si="99"/>
        <v/>
      </c>
      <c r="L1380" s="232" t="str">
        <f t="shared" si="98"/>
        <v/>
      </c>
      <c r="N1380" s="157"/>
      <c r="O1380" s="157"/>
      <c r="P1380" s="246" t="str">
        <f t="shared" si="100"/>
        <v/>
      </c>
      <c r="Q1380" s="144"/>
      <c r="R1380" s="144"/>
      <c r="S1380" s="144"/>
    </row>
    <row r="1381" spans="1:19">
      <c r="A1381" s="110"/>
      <c r="B1381" s="114"/>
      <c r="C1381" s="188"/>
      <c r="D1381" s="200"/>
      <c r="E1381" s="255"/>
      <c r="F1381" s="242"/>
      <c r="G1381" s="243"/>
      <c r="H1381" s="171"/>
      <c r="I1381" s="244" t="str">
        <f t="shared" si="99"/>
        <v/>
      </c>
      <c r="L1381" s="232" t="str">
        <f t="shared" si="98"/>
        <v/>
      </c>
      <c r="N1381" s="157"/>
      <c r="O1381" s="157"/>
      <c r="P1381" s="246" t="str">
        <f t="shared" si="100"/>
        <v/>
      </c>
      <c r="Q1381" s="144"/>
      <c r="R1381" s="144"/>
      <c r="S1381" s="144"/>
    </row>
    <row r="1382" spans="1:19">
      <c r="A1382" s="110"/>
      <c r="B1382" s="114"/>
      <c r="C1382" s="188"/>
      <c r="D1382" s="200"/>
      <c r="E1382" s="255"/>
      <c r="F1382" s="242"/>
      <c r="G1382" s="243"/>
      <c r="H1382" s="171"/>
      <c r="I1382" s="244" t="str">
        <f t="shared" si="99"/>
        <v/>
      </c>
      <c r="L1382" s="232" t="str">
        <f t="shared" si="98"/>
        <v/>
      </c>
      <c r="N1382" s="157"/>
      <c r="O1382" s="157"/>
      <c r="P1382" s="246" t="str">
        <f t="shared" si="100"/>
        <v/>
      </c>
      <c r="Q1382" s="144"/>
      <c r="R1382" s="144"/>
      <c r="S1382" s="144"/>
    </row>
    <row r="1383" spans="1:19">
      <c r="A1383" s="110"/>
      <c r="B1383" s="114"/>
      <c r="C1383" s="188"/>
      <c r="D1383" s="200"/>
      <c r="E1383" s="255"/>
      <c r="F1383" s="242"/>
      <c r="G1383" s="243"/>
      <c r="H1383" s="171"/>
      <c r="I1383" s="244" t="str">
        <f t="shared" si="99"/>
        <v/>
      </c>
      <c r="L1383" s="232" t="str">
        <f t="shared" si="98"/>
        <v/>
      </c>
      <c r="N1383" s="157"/>
      <c r="O1383" s="157"/>
      <c r="P1383" s="246" t="str">
        <f t="shared" si="100"/>
        <v/>
      </c>
      <c r="Q1383" s="144"/>
      <c r="R1383" s="144"/>
      <c r="S1383" s="144"/>
    </row>
    <row r="1384" spans="1:19">
      <c r="A1384" s="110"/>
      <c r="B1384" s="114"/>
      <c r="C1384" s="188"/>
      <c r="D1384" s="200"/>
      <c r="E1384" s="255"/>
      <c r="F1384" s="242"/>
      <c r="G1384" s="243"/>
      <c r="H1384" s="171"/>
      <c r="I1384" s="244" t="str">
        <f t="shared" si="99"/>
        <v/>
      </c>
      <c r="L1384" s="232" t="str">
        <f t="shared" si="98"/>
        <v/>
      </c>
      <c r="N1384" s="157"/>
      <c r="O1384" s="157"/>
      <c r="P1384" s="246" t="str">
        <f t="shared" si="100"/>
        <v/>
      </c>
      <c r="Q1384" s="144"/>
      <c r="R1384" s="144"/>
      <c r="S1384" s="144"/>
    </row>
    <row r="1385" spans="1:19">
      <c r="A1385" s="110"/>
      <c r="B1385" s="114"/>
      <c r="C1385" s="188"/>
      <c r="D1385" s="200"/>
      <c r="E1385" s="255"/>
      <c r="F1385" s="242"/>
      <c r="G1385" s="243"/>
      <c r="H1385" s="171"/>
      <c r="I1385" s="244" t="str">
        <f t="shared" si="99"/>
        <v/>
      </c>
      <c r="L1385" s="232" t="str">
        <f t="shared" si="98"/>
        <v/>
      </c>
      <c r="N1385" s="157"/>
      <c r="O1385" s="157"/>
      <c r="P1385" s="246" t="str">
        <f t="shared" si="100"/>
        <v/>
      </c>
      <c r="Q1385" s="144"/>
      <c r="R1385" s="144"/>
      <c r="S1385" s="144"/>
    </row>
    <row r="1386" spans="1:19">
      <c r="A1386" s="110"/>
      <c r="B1386" s="114"/>
      <c r="C1386" s="188"/>
      <c r="D1386" s="200"/>
      <c r="E1386" s="255"/>
      <c r="F1386" s="242"/>
      <c r="G1386" s="243"/>
      <c r="H1386" s="171"/>
      <c r="I1386" s="244" t="str">
        <f t="shared" si="99"/>
        <v/>
      </c>
      <c r="L1386" s="232" t="str">
        <f t="shared" si="98"/>
        <v/>
      </c>
      <c r="N1386" s="157"/>
      <c r="O1386" s="157"/>
      <c r="P1386" s="246" t="str">
        <f t="shared" si="100"/>
        <v/>
      </c>
      <c r="Q1386" s="144"/>
      <c r="R1386" s="144"/>
      <c r="S1386" s="144"/>
    </row>
    <row r="1387" spans="1:19">
      <c r="A1387" s="110"/>
      <c r="B1387" s="114"/>
      <c r="C1387" s="188"/>
      <c r="D1387" s="200"/>
      <c r="E1387" s="255"/>
      <c r="F1387" s="242"/>
      <c r="G1387" s="243"/>
      <c r="H1387" s="171"/>
      <c r="I1387" s="244" t="str">
        <f t="shared" si="99"/>
        <v/>
      </c>
      <c r="L1387" s="232" t="str">
        <f t="shared" ref="L1387:L1450" si="101">IF(C1387="","",GAMMADIST(C1387,Z$8,1/Z$7,TRUE))</f>
        <v/>
      </c>
      <c r="N1387" s="157"/>
      <c r="O1387" s="157"/>
      <c r="P1387" s="246" t="str">
        <f t="shared" si="100"/>
        <v/>
      </c>
      <c r="Q1387" s="144"/>
      <c r="R1387" s="144"/>
      <c r="S1387" s="144"/>
    </row>
    <row r="1388" spans="1:19">
      <c r="A1388" s="110"/>
      <c r="B1388" s="114"/>
      <c r="C1388" s="188"/>
      <c r="D1388" s="200"/>
      <c r="E1388" s="255"/>
      <c r="F1388" s="242"/>
      <c r="G1388" s="243"/>
      <c r="H1388" s="171"/>
      <c r="I1388" s="244" t="str">
        <f t="shared" si="99"/>
        <v/>
      </c>
      <c r="L1388" s="232" t="str">
        <f t="shared" si="101"/>
        <v/>
      </c>
      <c r="N1388" s="157"/>
      <c r="O1388" s="157"/>
      <c r="P1388" s="246" t="str">
        <f t="shared" si="100"/>
        <v/>
      </c>
      <c r="Q1388" s="144"/>
      <c r="R1388" s="144"/>
      <c r="S1388" s="144"/>
    </row>
    <row r="1389" spans="1:19">
      <c r="A1389" s="110"/>
      <c r="B1389" s="114"/>
      <c r="C1389" s="188"/>
      <c r="D1389" s="200"/>
      <c r="E1389" s="255"/>
      <c r="F1389" s="242"/>
      <c r="G1389" s="243"/>
      <c r="H1389" s="171"/>
      <c r="I1389" s="244" t="str">
        <f t="shared" si="99"/>
        <v/>
      </c>
      <c r="L1389" s="232" t="str">
        <f t="shared" si="101"/>
        <v/>
      </c>
      <c r="N1389" s="157"/>
      <c r="O1389" s="157"/>
      <c r="P1389" s="246" t="str">
        <f t="shared" si="100"/>
        <v/>
      </c>
      <c r="Q1389" s="144"/>
      <c r="R1389" s="144"/>
      <c r="S1389" s="144"/>
    </row>
    <row r="1390" spans="1:19">
      <c r="A1390" s="110"/>
      <c r="B1390" s="114"/>
      <c r="C1390" s="188"/>
      <c r="D1390" s="200"/>
      <c r="E1390" s="255"/>
      <c r="F1390" s="242"/>
      <c r="G1390" s="243"/>
      <c r="H1390" s="171"/>
      <c r="I1390" s="244" t="str">
        <f t="shared" si="99"/>
        <v/>
      </c>
      <c r="L1390" s="232" t="str">
        <f t="shared" si="101"/>
        <v/>
      </c>
      <c r="N1390" s="157"/>
      <c r="O1390" s="157"/>
      <c r="P1390" s="246" t="str">
        <f t="shared" si="100"/>
        <v/>
      </c>
      <c r="Q1390" s="144"/>
      <c r="R1390" s="144"/>
      <c r="S1390" s="144"/>
    </row>
    <row r="1391" spans="1:19">
      <c r="A1391" s="110"/>
      <c r="B1391" s="114"/>
      <c r="C1391" s="188"/>
      <c r="D1391" s="200"/>
      <c r="E1391" s="255"/>
      <c r="F1391" s="242"/>
      <c r="G1391" s="243"/>
      <c r="H1391" s="171"/>
      <c r="I1391" s="244" t="str">
        <f t="shared" si="99"/>
        <v/>
      </c>
      <c r="L1391" s="232" t="str">
        <f t="shared" si="101"/>
        <v/>
      </c>
      <c r="N1391" s="157"/>
      <c r="O1391" s="157"/>
      <c r="P1391" s="246" t="str">
        <f t="shared" si="100"/>
        <v/>
      </c>
      <c r="Q1391" s="144"/>
      <c r="R1391" s="144"/>
      <c r="S1391" s="144"/>
    </row>
    <row r="1392" spans="1:19">
      <c r="A1392" s="110"/>
      <c r="B1392" s="114"/>
      <c r="C1392" s="188"/>
      <c r="D1392" s="200"/>
      <c r="E1392" s="255"/>
      <c r="F1392" s="242"/>
      <c r="G1392" s="243"/>
      <c r="H1392" s="171"/>
      <c r="I1392" s="244" t="str">
        <f t="shared" si="99"/>
        <v/>
      </c>
      <c r="L1392" s="232" t="str">
        <f t="shared" si="101"/>
        <v/>
      </c>
      <c r="N1392" s="157"/>
      <c r="O1392" s="157"/>
      <c r="P1392" s="246" t="str">
        <f t="shared" si="100"/>
        <v/>
      </c>
      <c r="Q1392" s="144"/>
      <c r="R1392" s="144"/>
      <c r="S1392" s="144"/>
    </row>
    <row r="1393" spans="1:19">
      <c r="A1393" s="110"/>
      <c r="B1393" s="114"/>
      <c r="C1393" s="188"/>
      <c r="D1393" s="200"/>
      <c r="E1393" s="255"/>
      <c r="F1393" s="242"/>
      <c r="G1393" s="243"/>
      <c r="H1393" s="171"/>
      <c r="I1393" s="244" t="str">
        <f t="shared" si="99"/>
        <v/>
      </c>
      <c r="L1393" s="232" t="str">
        <f t="shared" si="101"/>
        <v/>
      </c>
      <c r="N1393" s="157"/>
      <c r="O1393" s="157"/>
      <c r="P1393" s="246" t="str">
        <f t="shared" si="100"/>
        <v/>
      </c>
      <c r="Q1393" s="144"/>
      <c r="R1393" s="144"/>
      <c r="S1393" s="144"/>
    </row>
    <row r="1394" spans="1:19">
      <c r="A1394" s="110"/>
      <c r="B1394" s="114"/>
      <c r="C1394" s="188"/>
      <c r="D1394" s="200"/>
      <c r="E1394" s="255"/>
      <c r="F1394" s="242"/>
      <c r="G1394" s="243"/>
      <c r="H1394" s="171"/>
      <c r="I1394" s="244" t="str">
        <f t="shared" si="99"/>
        <v/>
      </c>
      <c r="L1394" s="232" t="str">
        <f t="shared" si="101"/>
        <v/>
      </c>
      <c r="N1394" s="157"/>
      <c r="O1394" s="157"/>
      <c r="P1394" s="246" t="str">
        <f t="shared" si="100"/>
        <v/>
      </c>
      <c r="Q1394" s="144"/>
      <c r="R1394" s="144"/>
      <c r="S1394" s="144"/>
    </row>
    <row r="1395" spans="1:19">
      <c r="A1395" s="110"/>
      <c r="B1395" s="114"/>
      <c r="C1395" s="188"/>
      <c r="D1395" s="200"/>
      <c r="E1395" s="255"/>
      <c r="F1395" s="242"/>
      <c r="G1395" s="243"/>
      <c r="H1395" s="171"/>
      <c r="I1395" s="244" t="str">
        <f t="shared" si="99"/>
        <v/>
      </c>
      <c r="L1395" s="232" t="str">
        <f t="shared" si="101"/>
        <v/>
      </c>
      <c r="N1395" s="157"/>
      <c r="O1395" s="157"/>
      <c r="P1395" s="246" t="str">
        <f t="shared" si="100"/>
        <v/>
      </c>
      <c r="Q1395" s="144"/>
      <c r="R1395" s="144"/>
      <c r="S1395" s="144"/>
    </row>
    <row r="1396" spans="1:19">
      <c r="A1396" s="110"/>
      <c r="B1396" s="114"/>
      <c r="C1396" s="188"/>
      <c r="D1396" s="200"/>
      <c r="E1396" s="255"/>
      <c r="F1396" s="242"/>
      <c r="G1396" s="243"/>
      <c r="H1396" s="171"/>
      <c r="I1396" s="244" t="str">
        <f t="shared" si="99"/>
        <v/>
      </c>
      <c r="L1396" s="232" t="str">
        <f t="shared" si="101"/>
        <v/>
      </c>
      <c r="N1396" s="157"/>
      <c r="O1396" s="157"/>
      <c r="P1396" s="246" t="str">
        <f t="shared" si="100"/>
        <v/>
      </c>
      <c r="Q1396" s="144"/>
      <c r="R1396" s="144"/>
      <c r="S1396" s="144"/>
    </row>
    <row r="1397" spans="1:19">
      <c r="A1397" s="110"/>
      <c r="B1397" s="114"/>
      <c r="C1397" s="188"/>
      <c r="D1397" s="200"/>
      <c r="E1397" s="255"/>
      <c r="F1397" s="242"/>
      <c r="G1397" s="243"/>
      <c r="H1397" s="171"/>
      <c r="I1397" s="244" t="str">
        <f t="shared" si="99"/>
        <v/>
      </c>
      <c r="L1397" s="232" t="str">
        <f t="shared" si="101"/>
        <v/>
      </c>
      <c r="N1397" s="157"/>
      <c r="O1397" s="157"/>
      <c r="P1397" s="246" t="str">
        <f t="shared" si="100"/>
        <v/>
      </c>
      <c r="Q1397" s="144"/>
      <c r="R1397" s="144"/>
      <c r="S1397" s="144"/>
    </row>
    <row r="1398" spans="1:19">
      <c r="A1398" s="110"/>
      <c r="B1398" s="114"/>
      <c r="C1398" s="188"/>
      <c r="D1398" s="200"/>
      <c r="E1398" s="255"/>
      <c r="F1398" s="242"/>
      <c r="G1398" s="243"/>
      <c r="H1398" s="171"/>
      <c r="I1398" s="244" t="str">
        <f t="shared" si="99"/>
        <v/>
      </c>
      <c r="L1398" s="232" t="str">
        <f t="shared" si="101"/>
        <v/>
      </c>
      <c r="N1398" s="157"/>
      <c r="O1398" s="157"/>
      <c r="P1398" s="246" t="str">
        <f t="shared" si="100"/>
        <v/>
      </c>
      <c r="Q1398" s="144"/>
      <c r="R1398" s="144"/>
      <c r="S1398" s="144"/>
    </row>
    <row r="1399" spans="1:19">
      <c r="A1399" s="110"/>
      <c r="B1399" s="114"/>
      <c r="C1399" s="188"/>
      <c r="D1399" s="200"/>
      <c r="E1399" s="255"/>
      <c r="F1399" s="242"/>
      <c r="G1399" s="243"/>
      <c r="H1399" s="171"/>
      <c r="I1399" s="244" t="str">
        <f t="shared" si="99"/>
        <v/>
      </c>
      <c r="L1399" s="232" t="str">
        <f t="shared" si="101"/>
        <v/>
      </c>
      <c r="N1399" s="157"/>
      <c r="O1399" s="157"/>
      <c r="P1399" s="246" t="str">
        <f t="shared" si="100"/>
        <v/>
      </c>
      <c r="Q1399" s="144"/>
      <c r="R1399" s="144"/>
      <c r="S1399" s="144"/>
    </row>
    <row r="1400" spans="1:19">
      <c r="A1400" s="110"/>
      <c r="B1400" s="114"/>
      <c r="C1400" s="188"/>
      <c r="D1400" s="200"/>
      <c r="E1400" s="255"/>
      <c r="F1400" s="242"/>
      <c r="G1400" s="243"/>
      <c r="H1400" s="171"/>
      <c r="I1400" s="244" t="str">
        <f t="shared" si="99"/>
        <v/>
      </c>
      <c r="L1400" s="232" t="str">
        <f t="shared" si="101"/>
        <v/>
      </c>
      <c r="N1400" s="157"/>
      <c r="O1400" s="157"/>
      <c r="P1400" s="246" t="str">
        <f t="shared" si="100"/>
        <v/>
      </c>
      <c r="Q1400" s="144"/>
      <c r="R1400" s="144"/>
      <c r="S1400" s="144"/>
    </row>
    <row r="1401" spans="1:19">
      <c r="A1401" s="110"/>
      <c r="B1401" s="114"/>
      <c r="C1401" s="188"/>
      <c r="D1401" s="200"/>
      <c r="E1401" s="255"/>
      <c r="F1401" s="242"/>
      <c r="G1401" s="243"/>
      <c r="H1401" s="171"/>
      <c r="I1401" s="244" t="str">
        <f t="shared" si="99"/>
        <v/>
      </c>
      <c r="L1401" s="232" t="str">
        <f t="shared" si="101"/>
        <v/>
      </c>
      <c r="N1401" s="157"/>
      <c r="O1401" s="157"/>
      <c r="P1401" s="246" t="str">
        <f t="shared" si="100"/>
        <v/>
      </c>
      <c r="Q1401" s="144"/>
      <c r="R1401" s="144"/>
      <c r="S1401" s="144"/>
    </row>
    <row r="1402" spans="1:19">
      <c r="A1402" s="110"/>
      <c r="B1402" s="114"/>
      <c r="C1402" s="188"/>
      <c r="D1402" s="200"/>
      <c r="E1402" s="255"/>
      <c r="F1402" s="242"/>
      <c r="G1402" s="243"/>
      <c r="H1402" s="171"/>
      <c r="I1402" s="244" t="str">
        <f t="shared" si="99"/>
        <v/>
      </c>
      <c r="L1402" s="232" t="str">
        <f t="shared" si="101"/>
        <v/>
      </c>
      <c r="N1402" s="157"/>
      <c r="O1402" s="157"/>
      <c r="P1402" s="246" t="str">
        <f t="shared" si="100"/>
        <v/>
      </c>
      <c r="Q1402" s="144"/>
      <c r="R1402" s="144"/>
      <c r="S1402" s="144"/>
    </row>
    <row r="1403" spans="1:19">
      <c r="A1403" s="110"/>
      <c r="B1403" s="114"/>
      <c r="C1403" s="188"/>
      <c r="D1403" s="200"/>
      <c r="E1403" s="255"/>
      <c r="F1403" s="242"/>
      <c r="G1403" s="243"/>
      <c r="H1403" s="171"/>
      <c r="I1403" s="244" t="str">
        <f t="shared" si="99"/>
        <v/>
      </c>
      <c r="L1403" s="232" t="str">
        <f t="shared" si="101"/>
        <v/>
      </c>
      <c r="N1403" s="157"/>
      <c r="O1403" s="157"/>
      <c r="P1403" s="246" t="str">
        <f t="shared" si="100"/>
        <v/>
      </c>
      <c r="Q1403" s="144"/>
      <c r="R1403" s="144"/>
      <c r="S1403" s="144"/>
    </row>
    <row r="1404" spans="1:19">
      <c r="A1404" s="110"/>
      <c r="B1404" s="114"/>
      <c r="C1404" s="188"/>
      <c r="D1404" s="200"/>
      <c r="E1404" s="255"/>
      <c r="F1404" s="242"/>
      <c r="G1404" s="243"/>
      <c r="H1404" s="171"/>
      <c r="I1404" s="244" t="str">
        <f t="shared" si="99"/>
        <v/>
      </c>
      <c r="L1404" s="232" t="str">
        <f t="shared" si="101"/>
        <v/>
      </c>
      <c r="N1404" s="157"/>
      <c r="O1404" s="157"/>
      <c r="P1404" s="246" t="str">
        <f t="shared" si="100"/>
        <v/>
      </c>
      <c r="Q1404" s="144"/>
      <c r="R1404" s="144"/>
      <c r="S1404" s="144"/>
    </row>
    <row r="1405" spans="1:19">
      <c r="A1405" s="110"/>
      <c r="B1405" s="114"/>
      <c r="C1405" s="188"/>
      <c r="D1405" s="200"/>
      <c r="E1405" s="255"/>
      <c r="F1405" s="242"/>
      <c r="G1405" s="243"/>
      <c r="H1405" s="171"/>
      <c r="I1405" s="244" t="str">
        <f t="shared" si="99"/>
        <v/>
      </c>
      <c r="L1405" s="232" t="str">
        <f t="shared" si="101"/>
        <v/>
      </c>
      <c r="N1405" s="157"/>
      <c r="O1405" s="157"/>
      <c r="P1405" s="246" t="str">
        <f t="shared" si="100"/>
        <v/>
      </c>
      <c r="Q1405" s="144"/>
      <c r="R1405" s="144"/>
      <c r="S1405" s="144"/>
    </row>
    <row r="1406" spans="1:19">
      <c r="A1406" s="110"/>
      <c r="B1406" s="114"/>
      <c r="C1406" s="188"/>
      <c r="D1406" s="200"/>
      <c r="E1406" s="255"/>
      <c r="F1406" s="242"/>
      <c r="G1406" s="243"/>
      <c r="H1406" s="171"/>
      <c r="I1406" s="244" t="str">
        <f t="shared" si="99"/>
        <v/>
      </c>
      <c r="L1406" s="232" t="str">
        <f t="shared" si="101"/>
        <v/>
      </c>
      <c r="N1406" s="157"/>
      <c r="O1406" s="157"/>
      <c r="P1406" s="246" t="str">
        <f t="shared" si="100"/>
        <v/>
      </c>
      <c r="Q1406" s="144"/>
      <c r="R1406" s="144"/>
      <c r="S1406" s="144"/>
    </row>
    <row r="1407" spans="1:19">
      <c r="A1407" s="110"/>
      <c r="B1407" s="114"/>
      <c r="C1407" s="188"/>
      <c r="D1407" s="200"/>
      <c r="E1407" s="255"/>
      <c r="F1407" s="242"/>
      <c r="G1407" s="243"/>
      <c r="H1407" s="171"/>
      <c r="I1407" s="244" t="str">
        <f t="shared" si="99"/>
        <v/>
      </c>
      <c r="L1407" s="232" t="str">
        <f t="shared" si="101"/>
        <v/>
      </c>
      <c r="N1407" s="157"/>
      <c r="O1407" s="157"/>
      <c r="P1407" s="246" t="str">
        <f t="shared" si="100"/>
        <v/>
      </c>
      <c r="Q1407" s="144"/>
      <c r="R1407" s="144"/>
      <c r="S1407" s="144"/>
    </row>
    <row r="1408" spans="1:19">
      <c r="A1408" s="110"/>
      <c r="B1408" s="114"/>
      <c r="C1408" s="188"/>
      <c r="D1408" s="200"/>
      <c r="E1408" s="255"/>
      <c r="F1408" s="242"/>
      <c r="G1408" s="243"/>
      <c r="H1408" s="171"/>
      <c r="I1408" s="244" t="str">
        <f t="shared" si="99"/>
        <v/>
      </c>
      <c r="L1408" s="232" t="str">
        <f t="shared" si="101"/>
        <v/>
      </c>
      <c r="N1408" s="157"/>
      <c r="O1408" s="157"/>
      <c r="P1408" s="246" t="str">
        <f t="shared" si="100"/>
        <v/>
      </c>
      <c r="Q1408" s="144"/>
      <c r="R1408" s="144"/>
      <c r="S1408" s="144"/>
    </row>
    <row r="1409" spans="1:19">
      <c r="A1409" s="110"/>
      <c r="B1409" s="114"/>
      <c r="C1409" s="188"/>
      <c r="D1409" s="200"/>
      <c r="E1409" s="255"/>
      <c r="F1409" s="242"/>
      <c r="G1409" s="243"/>
      <c r="H1409" s="171"/>
      <c r="I1409" s="244" t="str">
        <f t="shared" si="99"/>
        <v/>
      </c>
      <c r="L1409" s="232" t="str">
        <f t="shared" si="101"/>
        <v/>
      </c>
      <c r="N1409" s="157"/>
      <c r="O1409" s="157"/>
      <c r="P1409" s="246" t="str">
        <f t="shared" si="100"/>
        <v/>
      </c>
      <c r="Q1409" s="144"/>
      <c r="R1409" s="144"/>
      <c r="S1409" s="144"/>
    </row>
    <row r="1410" spans="1:19">
      <c r="A1410" s="110"/>
      <c r="B1410" s="114"/>
      <c r="C1410" s="188"/>
      <c r="D1410" s="200"/>
      <c r="E1410" s="255"/>
      <c r="F1410" s="242"/>
      <c r="G1410" s="243"/>
      <c r="H1410" s="171"/>
      <c r="I1410" s="244" t="str">
        <f t="shared" ref="I1410:I1473" si="102">IF(C1410="","",(2/S1410)*(POWER((S1410/6)*(E1410-S1410/6)+1,3)-1))</f>
        <v/>
      </c>
      <c r="L1410" s="232" t="str">
        <f t="shared" si="101"/>
        <v/>
      </c>
      <c r="N1410" s="157"/>
      <c r="O1410" s="157"/>
      <c r="P1410" s="246" t="str">
        <f t="shared" ref="P1410:P1473" si="103">IF(C1410="","",POWER(C1410-Q1410,3)/R1410)</f>
        <v/>
      </c>
      <c r="Q1410" s="144"/>
      <c r="R1410" s="144"/>
      <c r="S1410" s="144"/>
    </row>
    <row r="1411" spans="1:19">
      <c r="A1411" s="110"/>
      <c r="B1411" s="114"/>
      <c r="C1411" s="188"/>
      <c r="D1411" s="200"/>
      <c r="E1411" s="255"/>
      <c r="F1411" s="242"/>
      <c r="G1411" s="243"/>
      <c r="H1411" s="171"/>
      <c r="I1411" s="244" t="str">
        <f t="shared" si="102"/>
        <v/>
      </c>
      <c r="L1411" s="232" t="str">
        <f t="shared" si="101"/>
        <v/>
      </c>
      <c r="N1411" s="157"/>
      <c r="O1411" s="157"/>
      <c r="P1411" s="246" t="str">
        <f t="shared" si="103"/>
        <v/>
      </c>
      <c r="Q1411" s="144"/>
      <c r="R1411" s="144"/>
      <c r="S1411" s="144"/>
    </row>
    <row r="1412" spans="1:19">
      <c r="A1412" s="110"/>
      <c r="B1412" s="114"/>
      <c r="C1412" s="188"/>
      <c r="D1412" s="200"/>
      <c r="E1412" s="255"/>
      <c r="F1412" s="242"/>
      <c r="G1412" s="243"/>
      <c r="H1412" s="171"/>
      <c r="I1412" s="244" t="str">
        <f t="shared" si="102"/>
        <v/>
      </c>
      <c r="L1412" s="232" t="str">
        <f t="shared" si="101"/>
        <v/>
      </c>
      <c r="N1412" s="157"/>
      <c r="O1412" s="157"/>
      <c r="P1412" s="246" t="str">
        <f t="shared" si="103"/>
        <v/>
      </c>
      <c r="Q1412" s="144"/>
      <c r="R1412" s="144"/>
      <c r="S1412" s="144"/>
    </row>
    <row r="1413" spans="1:19">
      <c r="A1413" s="110"/>
      <c r="B1413" s="114"/>
      <c r="C1413" s="188"/>
      <c r="D1413" s="200"/>
      <c r="E1413" s="255"/>
      <c r="F1413" s="242"/>
      <c r="G1413" s="243"/>
      <c r="H1413" s="171"/>
      <c r="I1413" s="244" t="str">
        <f t="shared" si="102"/>
        <v/>
      </c>
      <c r="L1413" s="232" t="str">
        <f t="shared" si="101"/>
        <v/>
      </c>
      <c r="N1413" s="157"/>
      <c r="O1413" s="157"/>
      <c r="P1413" s="246" t="str">
        <f t="shared" si="103"/>
        <v/>
      </c>
      <c r="Q1413" s="144"/>
      <c r="R1413" s="144"/>
      <c r="S1413" s="144"/>
    </row>
    <row r="1414" spans="1:19">
      <c r="A1414" s="110"/>
      <c r="B1414" s="114"/>
      <c r="C1414" s="188"/>
      <c r="D1414" s="200"/>
      <c r="E1414" s="255"/>
      <c r="F1414" s="242"/>
      <c r="G1414" s="243"/>
      <c r="H1414" s="171"/>
      <c r="I1414" s="244" t="str">
        <f t="shared" si="102"/>
        <v/>
      </c>
      <c r="L1414" s="232" t="str">
        <f t="shared" si="101"/>
        <v/>
      </c>
      <c r="N1414" s="157"/>
      <c r="O1414" s="157"/>
      <c r="P1414" s="246" t="str">
        <f t="shared" si="103"/>
        <v/>
      </c>
      <c r="Q1414" s="144"/>
      <c r="R1414" s="144"/>
      <c r="S1414" s="144"/>
    </row>
    <row r="1415" spans="1:19">
      <c r="A1415" s="110"/>
      <c r="B1415" s="114"/>
      <c r="C1415" s="188"/>
      <c r="D1415" s="200"/>
      <c r="E1415" s="255"/>
      <c r="F1415" s="242"/>
      <c r="G1415" s="243"/>
      <c r="H1415" s="171"/>
      <c r="I1415" s="244" t="str">
        <f t="shared" si="102"/>
        <v/>
      </c>
      <c r="L1415" s="232" t="str">
        <f t="shared" si="101"/>
        <v/>
      </c>
      <c r="N1415" s="157"/>
      <c r="O1415" s="157"/>
      <c r="P1415" s="246" t="str">
        <f t="shared" si="103"/>
        <v/>
      </c>
      <c r="Q1415" s="144"/>
      <c r="R1415" s="144"/>
      <c r="S1415" s="144"/>
    </row>
    <row r="1416" spans="1:19">
      <c r="A1416" s="110"/>
      <c r="B1416" s="114"/>
      <c r="C1416" s="188"/>
      <c r="D1416" s="200"/>
      <c r="E1416" s="255"/>
      <c r="F1416" s="242"/>
      <c r="G1416" s="243"/>
      <c r="H1416" s="171"/>
      <c r="I1416" s="244" t="str">
        <f t="shared" si="102"/>
        <v/>
      </c>
      <c r="L1416" s="232" t="str">
        <f t="shared" si="101"/>
        <v/>
      </c>
      <c r="N1416" s="157"/>
      <c r="O1416" s="157"/>
      <c r="P1416" s="246" t="str">
        <f t="shared" si="103"/>
        <v/>
      </c>
      <c r="Q1416" s="144"/>
      <c r="R1416" s="144"/>
      <c r="S1416" s="144"/>
    </row>
    <row r="1417" spans="1:19">
      <c r="A1417" s="110"/>
      <c r="B1417" s="114"/>
      <c r="C1417" s="188"/>
      <c r="D1417" s="200"/>
      <c r="E1417" s="255"/>
      <c r="F1417" s="242"/>
      <c r="G1417" s="243"/>
      <c r="H1417" s="171"/>
      <c r="I1417" s="244" t="str">
        <f t="shared" si="102"/>
        <v/>
      </c>
      <c r="L1417" s="232" t="str">
        <f t="shared" si="101"/>
        <v/>
      </c>
      <c r="N1417" s="157"/>
      <c r="O1417" s="157"/>
      <c r="P1417" s="246" t="str">
        <f t="shared" si="103"/>
        <v/>
      </c>
      <c r="Q1417" s="144"/>
      <c r="R1417" s="144"/>
      <c r="S1417" s="144"/>
    </row>
    <row r="1418" spans="1:19">
      <c r="A1418" s="110"/>
      <c r="B1418" s="114"/>
      <c r="C1418" s="188"/>
      <c r="D1418" s="200"/>
      <c r="E1418" s="255"/>
      <c r="F1418" s="242"/>
      <c r="G1418" s="243"/>
      <c r="H1418" s="171"/>
      <c r="I1418" s="244" t="str">
        <f t="shared" si="102"/>
        <v/>
      </c>
      <c r="L1418" s="232" t="str">
        <f t="shared" si="101"/>
        <v/>
      </c>
      <c r="N1418" s="157"/>
      <c r="O1418" s="157"/>
      <c r="P1418" s="246" t="str">
        <f t="shared" si="103"/>
        <v/>
      </c>
      <c r="Q1418" s="144"/>
      <c r="R1418" s="144"/>
      <c r="S1418" s="144"/>
    </row>
    <row r="1419" spans="1:19">
      <c r="A1419" s="110"/>
      <c r="B1419" s="114"/>
      <c r="C1419" s="188"/>
      <c r="D1419" s="200"/>
      <c r="E1419" s="255"/>
      <c r="F1419" s="242"/>
      <c r="G1419" s="243"/>
      <c r="H1419" s="171"/>
      <c r="I1419" s="244" t="str">
        <f t="shared" si="102"/>
        <v/>
      </c>
      <c r="L1419" s="232" t="str">
        <f t="shared" si="101"/>
        <v/>
      </c>
      <c r="N1419" s="157"/>
      <c r="O1419" s="157"/>
      <c r="P1419" s="246" t="str">
        <f t="shared" si="103"/>
        <v/>
      </c>
      <c r="Q1419" s="144"/>
      <c r="R1419" s="144"/>
      <c r="S1419" s="144"/>
    </row>
    <row r="1420" spans="1:19">
      <c r="A1420" s="110"/>
      <c r="B1420" s="114"/>
      <c r="C1420" s="188"/>
      <c r="D1420" s="200"/>
      <c r="E1420" s="255"/>
      <c r="F1420" s="242"/>
      <c r="G1420" s="243"/>
      <c r="H1420" s="171"/>
      <c r="I1420" s="244" t="str">
        <f t="shared" si="102"/>
        <v/>
      </c>
      <c r="L1420" s="232" t="str">
        <f t="shared" si="101"/>
        <v/>
      </c>
      <c r="N1420" s="157"/>
      <c r="O1420" s="157"/>
      <c r="P1420" s="246" t="str">
        <f t="shared" si="103"/>
        <v/>
      </c>
      <c r="Q1420" s="144"/>
      <c r="R1420" s="144"/>
      <c r="S1420" s="144"/>
    </row>
    <row r="1421" spans="1:19">
      <c r="A1421" s="110"/>
      <c r="B1421" s="114"/>
      <c r="C1421" s="188"/>
      <c r="D1421" s="200"/>
      <c r="E1421" s="255"/>
      <c r="F1421" s="242"/>
      <c r="G1421" s="243"/>
      <c r="H1421" s="171"/>
      <c r="I1421" s="244" t="str">
        <f t="shared" si="102"/>
        <v/>
      </c>
      <c r="L1421" s="232" t="str">
        <f t="shared" si="101"/>
        <v/>
      </c>
      <c r="N1421" s="157"/>
      <c r="O1421" s="157"/>
      <c r="P1421" s="246" t="str">
        <f t="shared" si="103"/>
        <v/>
      </c>
      <c r="Q1421" s="144"/>
      <c r="R1421" s="144"/>
      <c r="S1421" s="144"/>
    </row>
    <row r="1422" spans="1:19">
      <c r="A1422" s="110"/>
      <c r="B1422" s="114"/>
      <c r="C1422" s="188"/>
      <c r="D1422" s="200"/>
      <c r="E1422" s="255"/>
      <c r="F1422" s="242"/>
      <c r="G1422" s="243"/>
      <c r="H1422" s="171"/>
      <c r="I1422" s="244" t="str">
        <f t="shared" si="102"/>
        <v/>
      </c>
      <c r="L1422" s="232" t="str">
        <f t="shared" si="101"/>
        <v/>
      </c>
      <c r="N1422" s="157"/>
      <c r="O1422" s="157"/>
      <c r="P1422" s="246" t="str">
        <f t="shared" si="103"/>
        <v/>
      </c>
      <c r="Q1422" s="144"/>
      <c r="R1422" s="144"/>
      <c r="S1422" s="144"/>
    </row>
    <row r="1423" spans="1:19">
      <c r="A1423" s="110"/>
      <c r="B1423" s="114"/>
      <c r="C1423" s="188"/>
      <c r="D1423" s="200"/>
      <c r="E1423" s="255"/>
      <c r="F1423" s="242"/>
      <c r="G1423" s="243"/>
      <c r="H1423" s="171"/>
      <c r="I1423" s="244" t="str">
        <f t="shared" si="102"/>
        <v/>
      </c>
      <c r="L1423" s="232" t="str">
        <f t="shared" si="101"/>
        <v/>
      </c>
      <c r="N1423" s="157"/>
      <c r="O1423" s="157"/>
      <c r="P1423" s="246" t="str">
        <f t="shared" si="103"/>
        <v/>
      </c>
      <c r="Q1423" s="144"/>
      <c r="R1423" s="144"/>
      <c r="S1423" s="144"/>
    </row>
    <row r="1424" spans="1:19">
      <c r="A1424" s="110"/>
      <c r="B1424" s="114"/>
      <c r="C1424" s="188"/>
      <c r="D1424" s="200"/>
      <c r="E1424" s="255"/>
      <c r="F1424" s="242"/>
      <c r="G1424" s="243"/>
      <c r="H1424" s="171"/>
      <c r="I1424" s="244" t="str">
        <f t="shared" si="102"/>
        <v/>
      </c>
      <c r="L1424" s="232" t="str">
        <f t="shared" si="101"/>
        <v/>
      </c>
      <c r="N1424" s="157"/>
      <c r="O1424" s="157"/>
      <c r="P1424" s="246" t="str">
        <f t="shared" si="103"/>
        <v/>
      </c>
      <c r="Q1424" s="144"/>
      <c r="R1424" s="144"/>
      <c r="S1424" s="144"/>
    </row>
    <row r="1425" spans="1:19">
      <c r="A1425" s="110"/>
      <c r="B1425" s="114"/>
      <c r="C1425" s="188"/>
      <c r="D1425" s="200"/>
      <c r="E1425" s="255"/>
      <c r="F1425" s="242"/>
      <c r="G1425" s="243"/>
      <c r="H1425" s="171"/>
      <c r="I1425" s="244" t="str">
        <f t="shared" si="102"/>
        <v/>
      </c>
      <c r="L1425" s="232" t="str">
        <f t="shared" si="101"/>
        <v/>
      </c>
      <c r="N1425" s="157"/>
      <c r="O1425" s="157"/>
      <c r="P1425" s="246" t="str">
        <f t="shared" si="103"/>
        <v/>
      </c>
      <c r="Q1425" s="144"/>
      <c r="R1425" s="144"/>
      <c r="S1425" s="144"/>
    </row>
    <row r="1426" spans="1:19">
      <c r="A1426" s="110"/>
      <c r="B1426" s="114"/>
      <c r="C1426" s="188"/>
      <c r="D1426" s="200"/>
      <c r="E1426" s="255"/>
      <c r="F1426" s="242"/>
      <c r="G1426" s="243"/>
      <c r="H1426" s="171"/>
      <c r="I1426" s="244" t="str">
        <f t="shared" si="102"/>
        <v/>
      </c>
      <c r="L1426" s="232" t="str">
        <f t="shared" si="101"/>
        <v/>
      </c>
      <c r="N1426" s="157"/>
      <c r="O1426" s="157"/>
      <c r="P1426" s="246" t="str">
        <f t="shared" si="103"/>
        <v/>
      </c>
      <c r="Q1426" s="144"/>
      <c r="R1426" s="144"/>
      <c r="S1426" s="144"/>
    </row>
    <row r="1427" spans="1:19">
      <c r="A1427" s="110"/>
      <c r="B1427" s="114"/>
      <c r="C1427" s="188"/>
      <c r="D1427" s="200"/>
      <c r="E1427" s="255"/>
      <c r="F1427" s="242"/>
      <c r="G1427" s="243"/>
      <c r="H1427" s="171"/>
      <c r="I1427" s="244" t="str">
        <f t="shared" si="102"/>
        <v/>
      </c>
      <c r="L1427" s="232" t="str">
        <f t="shared" si="101"/>
        <v/>
      </c>
      <c r="N1427" s="157"/>
      <c r="O1427" s="157"/>
      <c r="P1427" s="246" t="str">
        <f t="shared" si="103"/>
        <v/>
      </c>
      <c r="Q1427" s="144"/>
      <c r="R1427" s="144"/>
      <c r="S1427" s="144"/>
    </row>
    <row r="1428" spans="1:19">
      <c r="A1428" s="110"/>
      <c r="B1428" s="114"/>
      <c r="C1428" s="188"/>
      <c r="D1428" s="200"/>
      <c r="E1428" s="255"/>
      <c r="F1428" s="242"/>
      <c r="G1428" s="243"/>
      <c r="H1428" s="171"/>
      <c r="I1428" s="244" t="str">
        <f t="shared" si="102"/>
        <v/>
      </c>
      <c r="L1428" s="232" t="str">
        <f t="shared" si="101"/>
        <v/>
      </c>
      <c r="N1428" s="157"/>
      <c r="O1428" s="157"/>
      <c r="P1428" s="246" t="str">
        <f t="shared" si="103"/>
        <v/>
      </c>
      <c r="Q1428" s="144"/>
      <c r="R1428" s="144"/>
      <c r="S1428" s="144"/>
    </row>
    <row r="1429" spans="1:19">
      <c r="A1429" s="110"/>
      <c r="B1429" s="114"/>
      <c r="C1429" s="188"/>
      <c r="D1429" s="200"/>
      <c r="E1429" s="255"/>
      <c r="F1429" s="242"/>
      <c r="G1429" s="243"/>
      <c r="H1429" s="171"/>
      <c r="I1429" s="244" t="str">
        <f t="shared" si="102"/>
        <v/>
      </c>
      <c r="L1429" s="232" t="str">
        <f t="shared" si="101"/>
        <v/>
      </c>
      <c r="N1429" s="157"/>
      <c r="O1429" s="157"/>
      <c r="P1429" s="246" t="str">
        <f t="shared" si="103"/>
        <v/>
      </c>
      <c r="Q1429" s="144"/>
      <c r="R1429" s="144"/>
      <c r="S1429" s="144"/>
    </row>
    <row r="1430" spans="1:19">
      <c r="A1430" s="110"/>
      <c r="B1430" s="114"/>
      <c r="C1430" s="188"/>
      <c r="D1430" s="200"/>
      <c r="E1430" s="255"/>
      <c r="F1430" s="242"/>
      <c r="G1430" s="243"/>
      <c r="H1430" s="171"/>
      <c r="I1430" s="244" t="str">
        <f t="shared" si="102"/>
        <v/>
      </c>
      <c r="L1430" s="232" t="str">
        <f t="shared" si="101"/>
        <v/>
      </c>
      <c r="N1430" s="157"/>
      <c r="O1430" s="157"/>
      <c r="P1430" s="246" t="str">
        <f t="shared" si="103"/>
        <v/>
      </c>
      <c r="Q1430" s="144"/>
      <c r="R1430" s="144"/>
      <c r="S1430" s="144"/>
    </row>
    <row r="1431" spans="1:19">
      <c r="A1431" s="110"/>
      <c r="B1431" s="114"/>
      <c r="C1431" s="188"/>
      <c r="D1431" s="200"/>
      <c r="E1431" s="255"/>
      <c r="F1431" s="242"/>
      <c r="G1431" s="243"/>
      <c r="H1431" s="171"/>
      <c r="I1431" s="244" t="str">
        <f t="shared" si="102"/>
        <v/>
      </c>
      <c r="L1431" s="232" t="str">
        <f t="shared" si="101"/>
        <v/>
      </c>
      <c r="N1431" s="157"/>
      <c r="O1431" s="157"/>
      <c r="P1431" s="246" t="str">
        <f t="shared" si="103"/>
        <v/>
      </c>
      <c r="Q1431" s="144"/>
      <c r="R1431" s="144"/>
      <c r="S1431" s="144"/>
    </row>
    <row r="1432" spans="1:19">
      <c r="A1432" s="110"/>
      <c r="B1432" s="114"/>
      <c r="C1432" s="188"/>
      <c r="D1432" s="200"/>
      <c r="E1432" s="255"/>
      <c r="F1432" s="242"/>
      <c r="G1432" s="243"/>
      <c r="H1432" s="171"/>
      <c r="I1432" s="244" t="str">
        <f t="shared" si="102"/>
        <v/>
      </c>
      <c r="L1432" s="232" t="str">
        <f t="shared" si="101"/>
        <v/>
      </c>
      <c r="N1432" s="157"/>
      <c r="O1432" s="157"/>
      <c r="P1432" s="246" t="str">
        <f t="shared" si="103"/>
        <v/>
      </c>
      <c r="Q1432" s="144"/>
      <c r="R1432" s="144"/>
      <c r="S1432" s="144"/>
    </row>
    <row r="1433" spans="1:19">
      <c r="A1433" s="110"/>
      <c r="B1433" s="114"/>
      <c r="C1433" s="188"/>
      <c r="D1433" s="200"/>
      <c r="E1433" s="255"/>
      <c r="F1433" s="242"/>
      <c r="G1433" s="243"/>
      <c r="H1433" s="171"/>
      <c r="I1433" s="244" t="str">
        <f t="shared" si="102"/>
        <v/>
      </c>
      <c r="L1433" s="232" t="str">
        <f t="shared" si="101"/>
        <v/>
      </c>
      <c r="N1433" s="157"/>
      <c r="O1433" s="157"/>
      <c r="P1433" s="246" t="str">
        <f t="shared" si="103"/>
        <v/>
      </c>
      <c r="Q1433" s="144"/>
      <c r="R1433" s="144"/>
      <c r="S1433" s="144"/>
    </row>
    <row r="1434" spans="1:19">
      <c r="A1434" s="110"/>
      <c r="B1434" s="114"/>
      <c r="C1434" s="188"/>
      <c r="D1434" s="200"/>
      <c r="E1434" s="255"/>
      <c r="F1434" s="242"/>
      <c r="G1434" s="243"/>
      <c r="H1434" s="171"/>
      <c r="I1434" s="244" t="str">
        <f t="shared" si="102"/>
        <v/>
      </c>
      <c r="L1434" s="232" t="str">
        <f t="shared" si="101"/>
        <v/>
      </c>
      <c r="N1434" s="157"/>
      <c r="O1434" s="157"/>
      <c r="P1434" s="246" t="str">
        <f t="shared" si="103"/>
        <v/>
      </c>
      <c r="Q1434" s="144"/>
      <c r="R1434" s="144"/>
      <c r="S1434" s="144"/>
    </row>
    <row r="1435" spans="1:19">
      <c r="A1435" s="110"/>
      <c r="B1435" s="114"/>
      <c r="C1435" s="188"/>
      <c r="D1435" s="200"/>
      <c r="E1435" s="255"/>
      <c r="F1435" s="242"/>
      <c r="G1435" s="243"/>
      <c r="H1435" s="171"/>
      <c r="I1435" s="244" t="str">
        <f t="shared" si="102"/>
        <v/>
      </c>
      <c r="L1435" s="232" t="str">
        <f t="shared" si="101"/>
        <v/>
      </c>
      <c r="N1435" s="157"/>
      <c r="O1435" s="157"/>
      <c r="P1435" s="246" t="str">
        <f t="shared" si="103"/>
        <v/>
      </c>
      <c r="Q1435" s="144"/>
      <c r="R1435" s="144"/>
      <c r="S1435" s="144"/>
    </row>
    <row r="1436" spans="1:19">
      <c r="A1436" s="110"/>
      <c r="B1436" s="114"/>
      <c r="C1436" s="188"/>
      <c r="D1436" s="200"/>
      <c r="E1436" s="255"/>
      <c r="F1436" s="242"/>
      <c r="G1436" s="243"/>
      <c r="H1436" s="171"/>
      <c r="I1436" s="244" t="str">
        <f t="shared" si="102"/>
        <v/>
      </c>
      <c r="L1436" s="232" t="str">
        <f t="shared" si="101"/>
        <v/>
      </c>
      <c r="N1436" s="157"/>
      <c r="O1436" s="157"/>
      <c r="P1436" s="246" t="str">
        <f t="shared" si="103"/>
        <v/>
      </c>
      <c r="Q1436" s="144"/>
      <c r="R1436" s="144"/>
      <c r="S1436" s="144"/>
    </row>
    <row r="1437" spans="1:19">
      <c r="A1437" s="110"/>
      <c r="B1437" s="114"/>
      <c r="C1437" s="188"/>
      <c r="D1437" s="200"/>
      <c r="E1437" s="255"/>
      <c r="F1437" s="242"/>
      <c r="G1437" s="243"/>
      <c r="H1437" s="171"/>
      <c r="I1437" s="244" t="str">
        <f t="shared" si="102"/>
        <v/>
      </c>
      <c r="L1437" s="232" t="str">
        <f t="shared" si="101"/>
        <v/>
      </c>
      <c r="N1437" s="157"/>
      <c r="O1437" s="157"/>
      <c r="P1437" s="246" t="str">
        <f t="shared" si="103"/>
        <v/>
      </c>
      <c r="Q1437" s="144"/>
      <c r="R1437" s="144"/>
      <c r="S1437" s="144"/>
    </row>
    <row r="1438" spans="1:19">
      <c r="A1438" s="110"/>
      <c r="B1438" s="114"/>
      <c r="C1438" s="188"/>
      <c r="D1438" s="200"/>
      <c r="E1438" s="255"/>
      <c r="F1438" s="242"/>
      <c r="G1438" s="243"/>
      <c r="H1438" s="171"/>
      <c r="I1438" s="244" t="str">
        <f t="shared" si="102"/>
        <v/>
      </c>
      <c r="L1438" s="232" t="str">
        <f t="shared" si="101"/>
        <v/>
      </c>
      <c r="N1438" s="157"/>
      <c r="O1438" s="157"/>
      <c r="P1438" s="246" t="str">
        <f t="shared" si="103"/>
        <v/>
      </c>
      <c r="Q1438" s="144"/>
      <c r="R1438" s="144"/>
      <c r="S1438" s="144"/>
    </row>
    <row r="1439" spans="1:19">
      <c r="A1439" s="110"/>
      <c r="B1439" s="114"/>
      <c r="C1439" s="188"/>
      <c r="D1439" s="200"/>
      <c r="E1439" s="255"/>
      <c r="F1439" s="242"/>
      <c r="G1439" s="243"/>
      <c r="H1439" s="171"/>
      <c r="I1439" s="244" t="str">
        <f t="shared" si="102"/>
        <v/>
      </c>
      <c r="L1439" s="232" t="str">
        <f t="shared" si="101"/>
        <v/>
      </c>
      <c r="N1439" s="157"/>
      <c r="O1439" s="157"/>
      <c r="P1439" s="246" t="str">
        <f t="shared" si="103"/>
        <v/>
      </c>
      <c r="Q1439" s="144"/>
      <c r="R1439" s="144"/>
      <c r="S1439" s="144"/>
    </row>
    <row r="1440" spans="1:19">
      <c r="A1440" s="110"/>
      <c r="B1440" s="114"/>
      <c r="C1440" s="188"/>
      <c r="D1440" s="200"/>
      <c r="E1440" s="255"/>
      <c r="F1440" s="242"/>
      <c r="G1440" s="243"/>
      <c r="H1440" s="171"/>
      <c r="I1440" s="244" t="str">
        <f t="shared" si="102"/>
        <v/>
      </c>
      <c r="L1440" s="232" t="str">
        <f t="shared" si="101"/>
        <v/>
      </c>
      <c r="N1440" s="157"/>
      <c r="O1440" s="157"/>
      <c r="P1440" s="246" t="str">
        <f t="shared" si="103"/>
        <v/>
      </c>
      <c r="Q1440" s="144"/>
      <c r="R1440" s="144"/>
      <c r="S1440" s="144"/>
    </row>
    <row r="1441" spans="1:19">
      <c r="A1441" s="110"/>
      <c r="B1441" s="114"/>
      <c r="C1441" s="188"/>
      <c r="D1441" s="200"/>
      <c r="E1441" s="255"/>
      <c r="F1441" s="242"/>
      <c r="G1441" s="243"/>
      <c r="H1441" s="171"/>
      <c r="I1441" s="244" t="str">
        <f t="shared" si="102"/>
        <v/>
      </c>
      <c r="L1441" s="232" t="str">
        <f t="shared" si="101"/>
        <v/>
      </c>
      <c r="N1441" s="157"/>
      <c r="O1441" s="157"/>
      <c r="P1441" s="246" t="str">
        <f t="shared" si="103"/>
        <v/>
      </c>
      <c r="Q1441" s="144"/>
      <c r="R1441" s="144"/>
      <c r="S1441" s="144"/>
    </row>
    <row r="1442" spans="1:19">
      <c r="A1442" s="110"/>
      <c r="B1442" s="114"/>
      <c r="C1442" s="188"/>
      <c r="D1442" s="200"/>
      <c r="E1442" s="255"/>
      <c r="F1442" s="242"/>
      <c r="G1442" s="243"/>
      <c r="H1442" s="171"/>
      <c r="I1442" s="244" t="str">
        <f t="shared" si="102"/>
        <v/>
      </c>
      <c r="L1442" s="232" t="str">
        <f t="shared" si="101"/>
        <v/>
      </c>
      <c r="N1442" s="157"/>
      <c r="O1442" s="157"/>
      <c r="P1442" s="246" t="str">
        <f t="shared" si="103"/>
        <v/>
      </c>
      <c r="Q1442" s="144"/>
      <c r="R1442" s="144"/>
      <c r="S1442" s="144"/>
    </row>
    <row r="1443" spans="1:19">
      <c r="A1443" s="110"/>
      <c r="B1443" s="114"/>
      <c r="C1443" s="188"/>
      <c r="D1443" s="200"/>
      <c r="E1443" s="255"/>
      <c r="F1443" s="242"/>
      <c r="G1443" s="243"/>
      <c r="H1443" s="171"/>
      <c r="I1443" s="244" t="str">
        <f t="shared" si="102"/>
        <v/>
      </c>
      <c r="L1443" s="232" t="str">
        <f t="shared" si="101"/>
        <v/>
      </c>
      <c r="N1443" s="157"/>
      <c r="O1443" s="157"/>
      <c r="P1443" s="246" t="str">
        <f t="shared" si="103"/>
        <v/>
      </c>
      <c r="Q1443" s="144"/>
      <c r="R1443" s="144"/>
      <c r="S1443" s="144"/>
    </row>
    <row r="1444" spans="1:19">
      <c r="A1444" s="110"/>
      <c r="B1444" s="114"/>
      <c r="C1444" s="188"/>
      <c r="D1444" s="200"/>
      <c r="E1444" s="255"/>
      <c r="F1444" s="242"/>
      <c r="G1444" s="243"/>
      <c r="H1444" s="171"/>
      <c r="I1444" s="244" t="str">
        <f t="shared" si="102"/>
        <v/>
      </c>
      <c r="L1444" s="232" t="str">
        <f t="shared" si="101"/>
        <v/>
      </c>
      <c r="N1444" s="157"/>
      <c r="O1444" s="157"/>
      <c r="P1444" s="246" t="str">
        <f t="shared" si="103"/>
        <v/>
      </c>
      <c r="Q1444" s="144"/>
      <c r="R1444" s="144"/>
      <c r="S1444" s="144"/>
    </row>
    <row r="1445" spans="1:19">
      <c r="A1445" s="110"/>
      <c r="B1445" s="114"/>
      <c r="C1445" s="188"/>
      <c r="D1445" s="200"/>
      <c r="E1445" s="255"/>
      <c r="F1445" s="242"/>
      <c r="G1445" s="243"/>
      <c r="H1445" s="171"/>
      <c r="I1445" s="244" t="str">
        <f t="shared" si="102"/>
        <v/>
      </c>
      <c r="L1445" s="232" t="str">
        <f t="shared" si="101"/>
        <v/>
      </c>
      <c r="N1445" s="157"/>
      <c r="O1445" s="157"/>
      <c r="P1445" s="246" t="str">
        <f t="shared" si="103"/>
        <v/>
      </c>
      <c r="Q1445" s="144"/>
      <c r="R1445" s="144"/>
      <c r="S1445" s="144"/>
    </row>
    <row r="1446" spans="1:19">
      <c r="A1446" s="110"/>
      <c r="B1446" s="114"/>
      <c r="C1446" s="188"/>
      <c r="D1446" s="200"/>
      <c r="E1446" s="255"/>
      <c r="F1446" s="242"/>
      <c r="G1446" s="243"/>
      <c r="H1446" s="171"/>
      <c r="I1446" s="244" t="str">
        <f t="shared" si="102"/>
        <v/>
      </c>
      <c r="L1446" s="232" t="str">
        <f t="shared" si="101"/>
        <v/>
      </c>
      <c r="N1446" s="157"/>
      <c r="O1446" s="157"/>
      <c r="P1446" s="246" t="str">
        <f t="shared" si="103"/>
        <v/>
      </c>
      <c r="Q1446" s="144"/>
      <c r="R1446" s="144"/>
      <c r="S1446" s="144"/>
    </row>
    <row r="1447" spans="1:19">
      <c r="A1447" s="110"/>
      <c r="B1447" s="114"/>
      <c r="C1447" s="188"/>
      <c r="D1447" s="200"/>
      <c r="E1447" s="255"/>
      <c r="F1447" s="242"/>
      <c r="G1447" s="243"/>
      <c r="H1447" s="171"/>
      <c r="I1447" s="244" t="str">
        <f t="shared" si="102"/>
        <v/>
      </c>
      <c r="L1447" s="232" t="str">
        <f t="shared" si="101"/>
        <v/>
      </c>
      <c r="N1447" s="157"/>
      <c r="O1447" s="157"/>
      <c r="P1447" s="246" t="str">
        <f t="shared" si="103"/>
        <v/>
      </c>
      <c r="Q1447" s="144"/>
      <c r="R1447" s="144"/>
      <c r="S1447" s="144"/>
    </row>
    <row r="1448" spans="1:19">
      <c r="A1448" s="110"/>
      <c r="B1448" s="114"/>
      <c r="C1448" s="188"/>
      <c r="D1448" s="200"/>
      <c r="E1448" s="255"/>
      <c r="F1448" s="242"/>
      <c r="G1448" s="243"/>
      <c r="H1448" s="171"/>
      <c r="I1448" s="244" t="str">
        <f t="shared" si="102"/>
        <v/>
      </c>
      <c r="L1448" s="232" t="str">
        <f t="shared" si="101"/>
        <v/>
      </c>
      <c r="N1448" s="157"/>
      <c r="O1448" s="157"/>
      <c r="P1448" s="246" t="str">
        <f t="shared" si="103"/>
        <v/>
      </c>
      <c r="Q1448" s="144"/>
      <c r="R1448" s="144"/>
      <c r="S1448" s="144"/>
    </row>
    <row r="1449" spans="1:19">
      <c r="A1449" s="110"/>
      <c r="B1449" s="114"/>
      <c r="C1449" s="188"/>
      <c r="D1449" s="200"/>
      <c r="E1449" s="255"/>
      <c r="F1449" s="242"/>
      <c r="G1449" s="243"/>
      <c r="H1449" s="171"/>
      <c r="I1449" s="244" t="str">
        <f t="shared" si="102"/>
        <v/>
      </c>
      <c r="L1449" s="232" t="str">
        <f t="shared" si="101"/>
        <v/>
      </c>
      <c r="N1449" s="157"/>
      <c r="O1449" s="157"/>
      <c r="P1449" s="246" t="str">
        <f t="shared" si="103"/>
        <v/>
      </c>
      <c r="Q1449" s="144"/>
      <c r="R1449" s="144"/>
      <c r="S1449" s="144"/>
    </row>
    <row r="1450" spans="1:19">
      <c r="A1450" s="110"/>
      <c r="B1450" s="114"/>
      <c r="C1450" s="188"/>
      <c r="D1450" s="200"/>
      <c r="E1450" s="255"/>
      <c r="F1450" s="242"/>
      <c r="G1450" s="243"/>
      <c r="H1450" s="171"/>
      <c r="I1450" s="244" t="str">
        <f t="shared" si="102"/>
        <v/>
      </c>
      <c r="L1450" s="232" t="str">
        <f t="shared" si="101"/>
        <v/>
      </c>
      <c r="N1450" s="157"/>
      <c r="O1450" s="157"/>
      <c r="P1450" s="246" t="str">
        <f t="shared" si="103"/>
        <v/>
      </c>
      <c r="Q1450" s="144"/>
      <c r="R1450" s="144"/>
      <c r="S1450" s="144"/>
    </row>
    <row r="1451" spans="1:19">
      <c r="A1451" s="110"/>
      <c r="B1451" s="114"/>
      <c r="C1451" s="188"/>
      <c r="D1451" s="200"/>
      <c r="E1451" s="255"/>
      <c r="F1451" s="242"/>
      <c r="G1451" s="243"/>
      <c r="H1451" s="171"/>
      <c r="I1451" s="244" t="str">
        <f t="shared" si="102"/>
        <v/>
      </c>
      <c r="L1451" s="232" t="str">
        <f t="shared" ref="L1451:L1514" si="104">IF(C1451="","",GAMMADIST(C1451,Z$8,1/Z$7,TRUE))</f>
        <v/>
      </c>
      <c r="N1451" s="157"/>
      <c r="O1451" s="157"/>
      <c r="P1451" s="246" t="str">
        <f t="shared" si="103"/>
        <v/>
      </c>
      <c r="Q1451" s="144"/>
      <c r="R1451" s="144"/>
      <c r="S1451" s="144"/>
    </row>
    <row r="1452" spans="1:19">
      <c r="A1452" s="110"/>
      <c r="B1452" s="114"/>
      <c r="C1452" s="188"/>
      <c r="D1452" s="200"/>
      <c r="E1452" s="255"/>
      <c r="F1452" s="242"/>
      <c r="G1452" s="243"/>
      <c r="H1452" s="171"/>
      <c r="I1452" s="244" t="str">
        <f t="shared" si="102"/>
        <v/>
      </c>
      <c r="L1452" s="232" t="str">
        <f t="shared" si="104"/>
        <v/>
      </c>
      <c r="N1452" s="157"/>
      <c r="O1452" s="157"/>
      <c r="P1452" s="246" t="str">
        <f t="shared" si="103"/>
        <v/>
      </c>
      <c r="Q1452" s="144"/>
      <c r="R1452" s="144"/>
      <c r="S1452" s="144"/>
    </row>
    <row r="1453" spans="1:19">
      <c r="A1453" s="110"/>
      <c r="B1453" s="114"/>
      <c r="C1453" s="188"/>
      <c r="D1453" s="200"/>
      <c r="E1453" s="255"/>
      <c r="F1453" s="242"/>
      <c r="G1453" s="243"/>
      <c r="H1453" s="171"/>
      <c r="I1453" s="244" t="str">
        <f t="shared" si="102"/>
        <v/>
      </c>
      <c r="L1453" s="232" t="str">
        <f t="shared" si="104"/>
        <v/>
      </c>
      <c r="N1453" s="157"/>
      <c r="O1453" s="157"/>
      <c r="P1453" s="246" t="str">
        <f t="shared" si="103"/>
        <v/>
      </c>
      <c r="Q1453" s="144"/>
      <c r="R1453" s="144"/>
      <c r="S1453" s="144"/>
    </row>
    <row r="1454" spans="1:19">
      <c r="A1454" s="110"/>
      <c r="B1454" s="114"/>
      <c r="C1454" s="188"/>
      <c r="D1454" s="200"/>
      <c r="E1454" s="255"/>
      <c r="F1454" s="242"/>
      <c r="G1454" s="243"/>
      <c r="H1454" s="171"/>
      <c r="I1454" s="244" t="str">
        <f t="shared" si="102"/>
        <v/>
      </c>
      <c r="L1454" s="232" t="str">
        <f t="shared" si="104"/>
        <v/>
      </c>
      <c r="N1454" s="157"/>
      <c r="O1454" s="157"/>
      <c r="P1454" s="246" t="str">
        <f t="shared" si="103"/>
        <v/>
      </c>
      <c r="Q1454" s="144"/>
      <c r="R1454" s="144"/>
      <c r="S1454" s="144"/>
    </row>
    <row r="1455" spans="1:19">
      <c r="A1455" s="110"/>
      <c r="B1455" s="114"/>
      <c r="C1455" s="188"/>
      <c r="D1455" s="200"/>
      <c r="E1455" s="255"/>
      <c r="F1455" s="242"/>
      <c r="G1455" s="243"/>
      <c r="H1455" s="171"/>
      <c r="I1455" s="244" t="str">
        <f t="shared" si="102"/>
        <v/>
      </c>
      <c r="L1455" s="232" t="str">
        <f t="shared" si="104"/>
        <v/>
      </c>
      <c r="N1455" s="157"/>
      <c r="O1455" s="157"/>
      <c r="P1455" s="246" t="str">
        <f t="shared" si="103"/>
        <v/>
      </c>
      <c r="Q1455" s="144"/>
      <c r="R1455" s="144"/>
      <c r="S1455" s="144"/>
    </row>
    <row r="1456" spans="1:19">
      <c r="A1456" s="110"/>
      <c r="B1456" s="114"/>
      <c r="C1456" s="188"/>
      <c r="D1456" s="200"/>
      <c r="E1456" s="255"/>
      <c r="F1456" s="242"/>
      <c r="G1456" s="243"/>
      <c r="H1456" s="171"/>
      <c r="I1456" s="244" t="str">
        <f t="shared" si="102"/>
        <v/>
      </c>
      <c r="L1456" s="232" t="str">
        <f t="shared" si="104"/>
        <v/>
      </c>
      <c r="N1456" s="157"/>
      <c r="O1456" s="157"/>
      <c r="P1456" s="246" t="str">
        <f t="shared" si="103"/>
        <v/>
      </c>
      <c r="Q1456" s="144"/>
      <c r="R1456" s="144"/>
      <c r="S1456" s="144"/>
    </row>
    <row r="1457" spans="1:19">
      <c r="A1457" s="110"/>
      <c r="B1457" s="114"/>
      <c r="C1457" s="188"/>
      <c r="D1457" s="200"/>
      <c r="E1457" s="255"/>
      <c r="F1457" s="242"/>
      <c r="G1457" s="243"/>
      <c r="H1457" s="171"/>
      <c r="I1457" s="244" t="str">
        <f t="shared" si="102"/>
        <v/>
      </c>
      <c r="L1457" s="232" t="str">
        <f t="shared" si="104"/>
        <v/>
      </c>
      <c r="N1457" s="157"/>
      <c r="O1457" s="157"/>
      <c r="P1457" s="246" t="str">
        <f t="shared" si="103"/>
        <v/>
      </c>
      <c r="Q1457" s="144"/>
      <c r="R1457" s="144"/>
      <c r="S1457" s="144"/>
    </row>
    <row r="1458" spans="1:19">
      <c r="A1458" s="110"/>
      <c r="B1458" s="114"/>
      <c r="C1458" s="188"/>
      <c r="D1458" s="200"/>
      <c r="E1458" s="255"/>
      <c r="F1458" s="242"/>
      <c r="G1458" s="243"/>
      <c r="H1458" s="171"/>
      <c r="I1458" s="244" t="str">
        <f t="shared" si="102"/>
        <v/>
      </c>
      <c r="L1458" s="232" t="str">
        <f t="shared" si="104"/>
        <v/>
      </c>
      <c r="N1458" s="157"/>
      <c r="O1458" s="157"/>
      <c r="P1458" s="246" t="str">
        <f t="shared" si="103"/>
        <v/>
      </c>
      <c r="Q1458" s="144"/>
      <c r="R1458" s="144"/>
      <c r="S1458" s="144"/>
    </row>
    <row r="1459" spans="1:19">
      <c r="A1459" s="110"/>
      <c r="B1459" s="114"/>
      <c r="C1459" s="188"/>
      <c r="D1459" s="200"/>
      <c r="E1459" s="255"/>
      <c r="F1459" s="242"/>
      <c r="G1459" s="243"/>
      <c r="H1459" s="171"/>
      <c r="I1459" s="244" t="str">
        <f t="shared" si="102"/>
        <v/>
      </c>
      <c r="L1459" s="232" t="str">
        <f t="shared" si="104"/>
        <v/>
      </c>
      <c r="N1459" s="157"/>
      <c r="O1459" s="157"/>
      <c r="P1459" s="246" t="str">
        <f t="shared" si="103"/>
        <v/>
      </c>
      <c r="Q1459" s="144"/>
      <c r="R1459" s="144"/>
      <c r="S1459" s="144"/>
    </row>
    <row r="1460" spans="1:19">
      <c r="A1460" s="110"/>
      <c r="B1460" s="114"/>
      <c r="C1460" s="188"/>
      <c r="D1460" s="200"/>
      <c r="E1460" s="255"/>
      <c r="F1460" s="242"/>
      <c r="G1460" s="243"/>
      <c r="H1460" s="171"/>
      <c r="I1460" s="244" t="str">
        <f t="shared" si="102"/>
        <v/>
      </c>
      <c r="L1460" s="232" t="str">
        <f t="shared" si="104"/>
        <v/>
      </c>
      <c r="N1460" s="157"/>
      <c r="O1460" s="157"/>
      <c r="P1460" s="246" t="str">
        <f t="shared" si="103"/>
        <v/>
      </c>
      <c r="Q1460" s="144"/>
      <c r="R1460" s="144"/>
      <c r="S1460" s="144"/>
    </row>
    <row r="1461" spans="1:19">
      <c r="A1461" s="110"/>
      <c r="B1461" s="114"/>
      <c r="C1461" s="188"/>
      <c r="D1461" s="200"/>
      <c r="E1461" s="255"/>
      <c r="F1461" s="242"/>
      <c r="G1461" s="243"/>
      <c r="H1461" s="171"/>
      <c r="I1461" s="244" t="str">
        <f t="shared" si="102"/>
        <v/>
      </c>
      <c r="L1461" s="232" t="str">
        <f t="shared" si="104"/>
        <v/>
      </c>
      <c r="N1461" s="157"/>
      <c r="O1461" s="157"/>
      <c r="P1461" s="246" t="str">
        <f t="shared" si="103"/>
        <v/>
      </c>
      <c r="Q1461" s="144"/>
      <c r="R1461" s="144"/>
      <c r="S1461" s="144"/>
    </row>
    <row r="1462" spans="1:19">
      <c r="A1462" s="110"/>
      <c r="B1462" s="114"/>
      <c r="C1462" s="188"/>
      <c r="D1462" s="200"/>
      <c r="E1462" s="255"/>
      <c r="F1462" s="242"/>
      <c r="G1462" s="243"/>
      <c r="H1462" s="171"/>
      <c r="I1462" s="244" t="str">
        <f t="shared" si="102"/>
        <v/>
      </c>
      <c r="L1462" s="232" t="str">
        <f t="shared" si="104"/>
        <v/>
      </c>
      <c r="N1462" s="157"/>
      <c r="O1462" s="157"/>
      <c r="P1462" s="246" t="str">
        <f t="shared" si="103"/>
        <v/>
      </c>
      <c r="Q1462" s="144"/>
      <c r="R1462" s="144"/>
      <c r="S1462" s="144"/>
    </row>
    <row r="1463" spans="1:19">
      <c r="A1463" s="110"/>
      <c r="B1463" s="114"/>
      <c r="C1463" s="188"/>
      <c r="D1463" s="200"/>
      <c r="E1463" s="255"/>
      <c r="F1463" s="242"/>
      <c r="G1463" s="243"/>
      <c r="H1463" s="171"/>
      <c r="I1463" s="244" t="str">
        <f t="shared" si="102"/>
        <v/>
      </c>
      <c r="L1463" s="232" t="str">
        <f t="shared" si="104"/>
        <v/>
      </c>
      <c r="N1463" s="157"/>
      <c r="O1463" s="157"/>
      <c r="P1463" s="246" t="str">
        <f t="shared" si="103"/>
        <v/>
      </c>
      <c r="Q1463" s="144"/>
      <c r="R1463" s="144"/>
      <c r="S1463" s="144"/>
    </row>
    <row r="1464" spans="1:19">
      <c r="A1464" s="110"/>
      <c r="B1464" s="114"/>
      <c r="C1464" s="188"/>
      <c r="D1464" s="200"/>
      <c r="E1464" s="255"/>
      <c r="F1464" s="242"/>
      <c r="G1464" s="243"/>
      <c r="H1464" s="171"/>
      <c r="I1464" s="244" t="str">
        <f t="shared" si="102"/>
        <v/>
      </c>
      <c r="L1464" s="232" t="str">
        <f t="shared" si="104"/>
        <v/>
      </c>
      <c r="N1464" s="157"/>
      <c r="O1464" s="157"/>
      <c r="P1464" s="246" t="str">
        <f t="shared" si="103"/>
        <v/>
      </c>
      <c r="Q1464" s="144"/>
      <c r="R1464" s="144"/>
      <c r="S1464" s="144"/>
    </row>
    <row r="1465" spans="1:19">
      <c r="A1465" s="110"/>
      <c r="B1465" s="114"/>
      <c r="C1465" s="188"/>
      <c r="D1465" s="200"/>
      <c r="E1465" s="255"/>
      <c r="F1465" s="242"/>
      <c r="G1465" s="243"/>
      <c r="H1465" s="171"/>
      <c r="I1465" s="244" t="str">
        <f t="shared" si="102"/>
        <v/>
      </c>
      <c r="L1465" s="232" t="str">
        <f t="shared" si="104"/>
        <v/>
      </c>
      <c r="N1465" s="157"/>
      <c r="O1465" s="157"/>
      <c r="P1465" s="246" t="str">
        <f t="shared" si="103"/>
        <v/>
      </c>
      <c r="Q1465" s="144"/>
      <c r="R1465" s="144"/>
      <c r="S1465" s="144"/>
    </row>
    <row r="1466" spans="1:19">
      <c r="A1466" s="110"/>
      <c r="B1466" s="114"/>
      <c r="C1466" s="188"/>
      <c r="D1466" s="200"/>
      <c r="E1466" s="255"/>
      <c r="F1466" s="242"/>
      <c r="G1466" s="243"/>
      <c r="H1466" s="171"/>
      <c r="I1466" s="244" t="str">
        <f t="shared" si="102"/>
        <v/>
      </c>
      <c r="L1466" s="232" t="str">
        <f t="shared" si="104"/>
        <v/>
      </c>
      <c r="N1466" s="157"/>
      <c r="O1466" s="157"/>
      <c r="P1466" s="246" t="str">
        <f t="shared" si="103"/>
        <v/>
      </c>
      <c r="Q1466" s="144"/>
      <c r="R1466" s="144"/>
      <c r="S1466" s="144"/>
    </row>
    <row r="1467" spans="1:19">
      <c r="A1467" s="110"/>
      <c r="B1467" s="114"/>
      <c r="C1467" s="188"/>
      <c r="D1467" s="200"/>
      <c r="E1467" s="255"/>
      <c r="F1467" s="242"/>
      <c r="G1467" s="243"/>
      <c r="H1467" s="171"/>
      <c r="I1467" s="244" t="str">
        <f t="shared" si="102"/>
        <v/>
      </c>
      <c r="L1467" s="232" t="str">
        <f t="shared" si="104"/>
        <v/>
      </c>
      <c r="N1467" s="157"/>
      <c r="O1467" s="157"/>
      <c r="P1467" s="246" t="str">
        <f t="shared" si="103"/>
        <v/>
      </c>
      <c r="Q1467" s="144"/>
      <c r="R1467" s="144"/>
      <c r="S1467" s="144"/>
    </row>
    <row r="1468" spans="1:19">
      <c r="A1468" s="110"/>
      <c r="B1468" s="114"/>
      <c r="C1468" s="188"/>
      <c r="D1468" s="200"/>
      <c r="E1468" s="255"/>
      <c r="F1468" s="242"/>
      <c r="G1468" s="243"/>
      <c r="H1468" s="171"/>
      <c r="I1468" s="244" t="str">
        <f t="shared" si="102"/>
        <v/>
      </c>
      <c r="L1468" s="232" t="str">
        <f t="shared" si="104"/>
        <v/>
      </c>
      <c r="N1468" s="157"/>
      <c r="O1468" s="157"/>
      <c r="P1468" s="246" t="str">
        <f t="shared" si="103"/>
        <v/>
      </c>
      <c r="Q1468" s="144"/>
      <c r="R1468" s="144"/>
      <c r="S1468" s="144"/>
    </row>
    <row r="1469" spans="1:19">
      <c r="A1469" s="110"/>
      <c r="B1469" s="114"/>
      <c r="C1469" s="188"/>
      <c r="D1469" s="200"/>
      <c r="E1469" s="255"/>
      <c r="F1469" s="242"/>
      <c r="G1469" s="243"/>
      <c r="H1469" s="171"/>
      <c r="I1469" s="244" t="str">
        <f t="shared" si="102"/>
        <v/>
      </c>
      <c r="L1469" s="232" t="str">
        <f t="shared" si="104"/>
        <v/>
      </c>
      <c r="N1469" s="157"/>
      <c r="O1469" s="157"/>
      <c r="P1469" s="246" t="str">
        <f t="shared" si="103"/>
        <v/>
      </c>
      <c r="Q1469" s="144"/>
      <c r="R1469" s="144"/>
      <c r="S1469" s="144"/>
    </row>
    <row r="1470" spans="1:19">
      <c r="A1470" s="110"/>
      <c r="B1470" s="114"/>
      <c r="C1470" s="188"/>
      <c r="D1470" s="200"/>
      <c r="E1470" s="255"/>
      <c r="F1470" s="242"/>
      <c r="G1470" s="243"/>
      <c r="H1470" s="171"/>
      <c r="I1470" s="244" t="str">
        <f t="shared" si="102"/>
        <v/>
      </c>
      <c r="L1470" s="232" t="str">
        <f t="shared" si="104"/>
        <v/>
      </c>
      <c r="N1470" s="157"/>
      <c r="O1470" s="157"/>
      <c r="P1470" s="246" t="str">
        <f t="shared" si="103"/>
        <v/>
      </c>
      <c r="Q1470" s="144"/>
      <c r="R1470" s="144"/>
      <c r="S1470" s="144"/>
    </row>
    <row r="1471" spans="1:19">
      <c r="A1471" s="110"/>
      <c r="B1471" s="114"/>
      <c r="C1471" s="188"/>
      <c r="D1471" s="200"/>
      <c r="E1471" s="255"/>
      <c r="F1471" s="242"/>
      <c r="G1471" s="243"/>
      <c r="H1471" s="171"/>
      <c r="I1471" s="244" t="str">
        <f t="shared" si="102"/>
        <v/>
      </c>
      <c r="L1471" s="232" t="str">
        <f t="shared" si="104"/>
        <v/>
      </c>
      <c r="N1471" s="157"/>
      <c r="O1471" s="157"/>
      <c r="P1471" s="246" t="str">
        <f t="shared" si="103"/>
        <v/>
      </c>
      <c r="Q1471" s="144"/>
      <c r="R1471" s="144"/>
      <c r="S1471" s="144"/>
    </row>
    <row r="1472" spans="1:19">
      <c r="A1472" s="110"/>
      <c r="B1472" s="114"/>
      <c r="C1472" s="188"/>
      <c r="D1472" s="200"/>
      <c r="E1472" s="255"/>
      <c r="F1472" s="242"/>
      <c r="G1472" s="243"/>
      <c r="H1472" s="171"/>
      <c r="I1472" s="244" t="str">
        <f t="shared" si="102"/>
        <v/>
      </c>
      <c r="L1472" s="232" t="str">
        <f t="shared" si="104"/>
        <v/>
      </c>
      <c r="N1472" s="157"/>
      <c r="O1472" s="157"/>
      <c r="P1472" s="246" t="str">
        <f t="shared" si="103"/>
        <v/>
      </c>
      <c r="Q1472" s="144"/>
      <c r="R1472" s="144"/>
      <c r="S1472" s="144"/>
    </row>
    <row r="1473" spans="1:19">
      <c r="A1473" s="110"/>
      <c r="B1473" s="114"/>
      <c r="C1473" s="188"/>
      <c r="D1473" s="200"/>
      <c r="E1473" s="255"/>
      <c r="F1473" s="242"/>
      <c r="G1473" s="243"/>
      <c r="H1473" s="171"/>
      <c r="I1473" s="244" t="str">
        <f t="shared" si="102"/>
        <v/>
      </c>
      <c r="L1473" s="232" t="str">
        <f t="shared" si="104"/>
        <v/>
      </c>
      <c r="N1473" s="157"/>
      <c r="O1473" s="157"/>
      <c r="P1473" s="246" t="str">
        <f t="shared" si="103"/>
        <v/>
      </c>
      <c r="Q1473" s="144"/>
      <c r="R1473" s="144"/>
      <c r="S1473" s="144"/>
    </row>
    <row r="1474" spans="1:19">
      <c r="A1474" s="110"/>
      <c r="B1474" s="114"/>
      <c r="C1474" s="188"/>
      <c r="D1474" s="200"/>
      <c r="E1474" s="255"/>
      <c r="F1474" s="242"/>
      <c r="G1474" s="243"/>
      <c r="H1474" s="171"/>
      <c r="I1474" s="244" t="str">
        <f t="shared" ref="I1474:I1537" si="105">IF(C1474="","",(2/S1474)*(POWER((S1474/6)*(E1474-S1474/6)+1,3)-1))</f>
        <v/>
      </c>
      <c r="L1474" s="232" t="str">
        <f t="shared" si="104"/>
        <v/>
      </c>
      <c r="N1474" s="157"/>
      <c r="O1474" s="157"/>
      <c r="P1474" s="246" t="str">
        <f t="shared" ref="P1474:P1537" si="106">IF(C1474="","",POWER(C1474-Q1474,3)/R1474)</f>
        <v/>
      </c>
      <c r="Q1474" s="144"/>
      <c r="R1474" s="144"/>
      <c r="S1474" s="144"/>
    </row>
    <row r="1475" spans="1:19">
      <c r="A1475" s="110"/>
      <c r="B1475" s="114"/>
      <c r="C1475" s="188"/>
      <c r="D1475" s="200"/>
      <c r="E1475" s="255"/>
      <c r="F1475" s="242"/>
      <c r="G1475" s="243"/>
      <c r="H1475" s="171"/>
      <c r="I1475" s="244" t="str">
        <f t="shared" si="105"/>
        <v/>
      </c>
      <c r="L1475" s="232" t="str">
        <f t="shared" si="104"/>
        <v/>
      </c>
      <c r="N1475" s="157"/>
      <c r="O1475" s="157"/>
      <c r="P1475" s="246" t="str">
        <f t="shared" si="106"/>
        <v/>
      </c>
      <c r="Q1475" s="144"/>
      <c r="R1475" s="144"/>
      <c r="S1475" s="144"/>
    </row>
    <row r="1476" spans="1:19">
      <c r="A1476" s="110"/>
      <c r="B1476" s="114"/>
      <c r="C1476" s="188"/>
      <c r="D1476" s="200"/>
      <c r="E1476" s="255"/>
      <c r="F1476" s="242"/>
      <c r="G1476" s="243"/>
      <c r="H1476" s="171"/>
      <c r="I1476" s="244" t="str">
        <f t="shared" si="105"/>
        <v/>
      </c>
      <c r="L1476" s="232" t="str">
        <f t="shared" si="104"/>
        <v/>
      </c>
      <c r="N1476" s="157"/>
      <c r="O1476" s="157"/>
      <c r="P1476" s="246" t="str">
        <f t="shared" si="106"/>
        <v/>
      </c>
      <c r="Q1476" s="144"/>
      <c r="R1476" s="144"/>
      <c r="S1476" s="144"/>
    </row>
    <row r="1477" spans="1:19">
      <c r="A1477" s="110"/>
      <c r="B1477" s="114"/>
      <c r="C1477" s="188"/>
      <c r="D1477" s="200"/>
      <c r="E1477" s="255"/>
      <c r="F1477" s="242"/>
      <c r="G1477" s="243"/>
      <c r="H1477" s="171"/>
      <c r="I1477" s="244" t="str">
        <f t="shared" si="105"/>
        <v/>
      </c>
      <c r="L1477" s="232" t="str">
        <f t="shared" si="104"/>
        <v/>
      </c>
      <c r="N1477" s="157"/>
      <c r="O1477" s="157"/>
      <c r="P1477" s="246" t="str">
        <f t="shared" si="106"/>
        <v/>
      </c>
      <c r="Q1477" s="144"/>
      <c r="R1477" s="144"/>
      <c r="S1477" s="144"/>
    </row>
    <row r="1478" spans="1:19">
      <c r="A1478" s="110"/>
      <c r="B1478" s="114"/>
      <c r="C1478" s="188"/>
      <c r="D1478" s="200"/>
      <c r="E1478" s="255"/>
      <c r="F1478" s="242"/>
      <c r="G1478" s="243"/>
      <c r="H1478" s="171"/>
      <c r="I1478" s="244" t="str">
        <f t="shared" si="105"/>
        <v/>
      </c>
      <c r="L1478" s="232" t="str">
        <f t="shared" si="104"/>
        <v/>
      </c>
      <c r="N1478" s="157"/>
      <c r="O1478" s="157"/>
      <c r="P1478" s="246" t="str">
        <f t="shared" si="106"/>
        <v/>
      </c>
      <c r="Q1478" s="144"/>
      <c r="R1478" s="144"/>
      <c r="S1478" s="144"/>
    </row>
    <row r="1479" spans="1:19">
      <c r="A1479" s="110"/>
      <c r="B1479" s="114"/>
      <c r="C1479" s="188"/>
      <c r="D1479" s="200"/>
      <c r="E1479" s="255"/>
      <c r="F1479" s="242"/>
      <c r="G1479" s="243"/>
      <c r="H1479" s="171"/>
      <c r="I1479" s="244" t="str">
        <f t="shared" si="105"/>
        <v/>
      </c>
      <c r="L1479" s="232" t="str">
        <f t="shared" si="104"/>
        <v/>
      </c>
      <c r="N1479" s="157"/>
      <c r="O1479" s="157"/>
      <c r="P1479" s="246" t="str">
        <f t="shared" si="106"/>
        <v/>
      </c>
      <c r="Q1479" s="144"/>
      <c r="R1479" s="144"/>
      <c r="S1479" s="144"/>
    </row>
    <row r="1480" spans="1:19">
      <c r="A1480" s="110"/>
      <c r="B1480" s="114"/>
      <c r="C1480" s="188"/>
      <c r="D1480" s="200"/>
      <c r="E1480" s="255"/>
      <c r="F1480" s="242"/>
      <c r="G1480" s="243"/>
      <c r="H1480" s="171"/>
      <c r="I1480" s="244" t="str">
        <f t="shared" si="105"/>
        <v/>
      </c>
      <c r="L1480" s="232" t="str">
        <f t="shared" si="104"/>
        <v/>
      </c>
      <c r="N1480" s="157"/>
      <c r="O1480" s="157"/>
      <c r="P1480" s="246" t="str">
        <f t="shared" si="106"/>
        <v/>
      </c>
      <c r="Q1480" s="144"/>
      <c r="R1480" s="144"/>
      <c r="S1480" s="144"/>
    </row>
    <row r="1481" spans="1:19">
      <c r="A1481" s="110"/>
      <c r="B1481" s="114"/>
      <c r="C1481" s="188"/>
      <c r="D1481" s="200"/>
      <c r="E1481" s="255"/>
      <c r="F1481" s="242"/>
      <c r="G1481" s="243"/>
      <c r="H1481" s="171"/>
      <c r="I1481" s="244" t="str">
        <f t="shared" si="105"/>
        <v/>
      </c>
      <c r="L1481" s="232" t="str">
        <f t="shared" si="104"/>
        <v/>
      </c>
      <c r="N1481" s="157"/>
      <c r="O1481" s="157"/>
      <c r="P1481" s="246" t="str">
        <f t="shared" si="106"/>
        <v/>
      </c>
      <c r="Q1481" s="144"/>
      <c r="R1481" s="144"/>
      <c r="S1481" s="144"/>
    </row>
    <row r="1482" spans="1:19">
      <c r="A1482" s="110"/>
      <c r="B1482" s="114"/>
      <c r="C1482" s="188"/>
      <c r="D1482" s="200"/>
      <c r="E1482" s="255"/>
      <c r="F1482" s="242"/>
      <c r="G1482" s="243"/>
      <c r="H1482" s="171"/>
      <c r="I1482" s="244" t="str">
        <f t="shared" si="105"/>
        <v/>
      </c>
      <c r="L1482" s="232" t="str">
        <f t="shared" si="104"/>
        <v/>
      </c>
      <c r="N1482" s="157"/>
      <c r="O1482" s="157"/>
      <c r="P1482" s="246" t="str">
        <f t="shared" si="106"/>
        <v/>
      </c>
      <c r="Q1482" s="144"/>
      <c r="R1482" s="144"/>
      <c r="S1482" s="144"/>
    </row>
    <row r="1483" spans="1:19">
      <c r="A1483" s="110"/>
      <c r="B1483" s="114"/>
      <c r="C1483" s="188"/>
      <c r="D1483" s="200"/>
      <c r="E1483" s="255"/>
      <c r="F1483" s="242"/>
      <c r="G1483" s="243"/>
      <c r="H1483" s="171"/>
      <c r="I1483" s="244" t="str">
        <f t="shared" si="105"/>
        <v/>
      </c>
      <c r="L1483" s="232" t="str">
        <f t="shared" si="104"/>
        <v/>
      </c>
      <c r="N1483" s="157"/>
      <c r="O1483" s="157"/>
      <c r="P1483" s="246" t="str">
        <f t="shared" si="106"/>
        <v/>
      </c>
      <c r="Q1483" s="144"/>
      <c r="R1483" s="144"/>
      <c r="S1483" s="144"/>
    </row>
    <row r="1484" spans="1:19">
      <c r="A1484" s="110"/>
      <c r="B1484" s="114"/>
      <c r="C1484" s="188"/>
      <c r="D1484" s="200"/>
      <c r="E1484" s="255"/>
      <c r="F1484" s="242"/>
      <c r="G1484" s="243"/>
      <c r="H1484" s="171"/>
      <c r="I1484" s="244" t="str">
        <f t="shared" si="105"/>
        <v/>
      </c>
      <c r="L1484" s="232" t="str">
        <f t="shared" si="104"/>
        <v/>
      </c>
      <c r="N1484" s="157"/>
      <c r="O1484" s="157"/>
      <c r="P1484" s="246" t="str">
        <f t="shared" si="106"/>
        <v/>
      </c>
      <c r="Q1484" s="144"/>
      <c r="R1484" s="144"/>
      <c r="S1484" s="144"/>
    </row>
    <row r="1485" spans="1:19">
      <c r="A1485" s="110"/>
      <c r="B1485" s="114"/>
      <c r="C1485" s="188"/>
      <c r="D1485" s="200"/>
      <c r="E1485" s="255"/>
      <c r="F1485" s="242"/>
      <c r="G1485" s="243"/>
      <c r="H1485" s="171"/>
      <c r="I1485" s="244" t="str">
        <f t="shared" si="105"/>
        <v/>
      </c>
      <c r="L1485" s="232" t="str">
        <f t="shared" si="104"/>
        <v/>
      </c>
      <c r="N1485" s="157"/>
      <c r="O1485" s="157"/>
      <c r="P1485" s="246" t="str">
        <f t="shared" si="106"/>
        <v/>
      </c>
      <c r="Q1485" s="144"/>
      <c r="R1485" s="144"/>
      <c r="S1485" s="144"/>
    </row>
    <row r="1486" spans="1:19">
      <c r="A1486" s="110"/>
      <c r="B1486" s="114"/>
      <c r="C1486" s="188"/>
      <c r="D1486" s="200"/>
      <c r="E1486" s="255"/>
      <c r="F1486" s="242"/>
      <c r="G1486" s="243"/>
      <c r="H1486" s="171"/>
      <c r="I1486" s="244" t="str">
        <f t="shared" si="105"/>
        <v/>
      </c>
      <c r="L1486" s="232" t="str">
        <f t="shared" si="104"/>
        <v/>
      </c>
      <c r="N1486" s="157"/>
      <c r="O1486" s="157"/>
      <c r="P1486" s="246" t="str">
        <f t="shared" si="106"/>
        <v/>
      </c>
      <c r="Q1486" s="144"/>
      <c r="R1486" s="144"/>
      <c r="S1486" s="144"/>
    </row>
    <row r="1487" spans="1:19">
      <c r="A1487" s="110"/>
      <c r="B1487" s="114"/>
      <c r="C1487" s="188"/>
      <c r="D1487" s="200"/>
      <c r="E1487" s="255"/>
      <c r="F1487" s="242"/>
      <c r="G1487" s="243"/>
      <c r="H1487" s="171"/>
      <c r="I1487" s="244" t="str">
        <f t="shared" si="105"/>
        <v/>
      </c>
      <c r="L1487" s="232" t="str">
        <f t="shared" si="104"/>
        <v/>
      </c>
      <c r="N1487" s="157"/>
      <c r="O1487" s="157"/>
      <c r="P1487" s="246" t="str">
        <f t="shared" si="106"/>
        <v/>
      </c>
      <c r="Q1487" s="144"/>
      <c r="R1487" s="144"/>
      <c r="S1487" s="144"/>
    </row>
    <row r="1488" spans="1:19">
      <c r="A1488" s="110"/>
      <c r="B1488" s="114"/>
      <c r="C1488" s="188"/>
      <c r="D1488" s="200"/>
      <c r="E1488" s="255"/>
      <c r="F1488" s="242"/>
      <c r="G1488" s="243"/>
      <c r="H1488" s="171"/>
      <c r="I1488" s="244" t="str">
        <f t="shared" si="105"/>
        <v/>
      </c>
      <c r="L1488" s="232" t="str">
        <f t="shared" si="104"/>
        <v/>
      </c>
      <c r="N1488" s="157"/>
      <c r="O1488" s="157"/>
      <c r="P1488" s="246" t="str">
        <f t="shared" si="106"/>
        <v/>
      </c>
      <c r="Q1488" s="144"/>
      <c r="R1488" s="144"/>
      <c r="S1488" s="144"/>
    </row>
    <row r="1489" spans="1:19">
      <c r="A1489" s="110"/>
      <c r="B1489" s="114"/>
      <c r="C1489" s="188"/>
      <c r="D1489" s="200"/>
      <c r="E1489" s="255"/>
      <c r="F1489" s="242"/>
      <c r="G1489" s="243"/>
      <c r="H1489" s="171"/>
      <c r="I1489" s="244" t="str">
        <f t="shared" si="105"/>
        <v/>
      </c>
      <c r="L1489" s="232" t="str">
        <f t="shared" si="104"/>
        <v/>
      </c>
      <c r="N1489" s="157"/>
      <c r="O1489" s="157"/>
      <c r="P1489" s="246" t="str">
        <f t="shared" si="106"/>
        <v/>
      </c>
      <c r="Q1489" s="144"/>
      <c r="R1489" s="144"/>
      <c r="S1489" s="144"/>
    </row>
    <row r="1490" spans="1:19">
      <c r="A1490" s="110"/>
      <c r="B1490" s="114"/>
      <c r="C1490" s="188"/>
      <c r="D1490" s="200"/>
      <c r="E1490" s="255"/>
      <c r="F1490" s="242"/>
      <c r="G1490" s="243"/>
      <c r="H1490" s="171"/>
      <c r="I1490" s="244" t="str">
        <f t="shared" si="105"/>
        <v/>
      </c>
      <c r="L1490" s="232" t="str">
        <f t="shared" si="104"/>
        <v/>
      </c>
      <c r="N1490" s="157"/>
      <c r="O1490" s="157"/>
      <c r="P1490" s="246" t="str">
        <f t="shared" si="106"/>
        <v/>
      </c>
      <c r="Q1490" s="144"/>
      <c r="R1490" s="144"/>
      <c r="S1490" s="144"/>
    </row>
    <row r="1491" spans="1:19">
      <c r="A1491" s="110"/>
      <c r="B1491" s="114"/>
      <c r="C1491" s="188"/>
      <c r="D1491" s="200"/>
      <c r="E1491" s="255"/>
      <c r="F1491" s="242"/>
      <c r="G1491" s="243"/>
      <c r="H1491" s="171"/>
      <c r="I1491" s="244" t="str">
        <f t="shared" si="105"/>
        <v/>
      </c>
      <c r="L1491" s="232" t="str">
        <f t="shared" si="104"/>
        <v/>
      </c>
      <c r="N1491" s="157"/>
      <c r="O1491" s="157"/>
      <c r="P1491" s="246" t="str">
        <f t="shared" si="106"/>
        <v/>
      </c>
      <c r="Q1491" s="144"/>
      <c r="R1491" s="144"/>
      <c r="S1491" s="144"/>
    </row>
    <row r="1492" spans="1:19">
      <c r="A1492" s="110"/>
      <c r="B1492" s="114"/>
      <c r="C1492" s="188"/>
      <c r="D1492" s="200"/>
      <c r="E1492" s="255"/>
      <c r="F1492" s="242"/>
      <c r="G1492" s="243"/>
      <c r="H1492" s="171"/>
      <c r="I1492" s="244" t="str">
        <f t="shared" si="105"/>
        <v/>
      </c>
      <c r="L1492" s="232" t="str">
        <f t="shared" si="104"/>
        <v/>
      </c>
      <c r="N1492" s="157"/>
      <c r="O1492" s="157"/>
      <c r="P1492" s="246" t="str">
        <f t="shared" si="106"/>
        <v/>
      </c>
      <c r="Q1492" s="144"/>
      <c r="R1492" s="144"/>
      <c r="S1492" s="144"/>
    </row>
    <row r="1493" spans="1:19">
      <c r="A1493" s="110"/>
      <c r="B1493" s="114"/>
      <c r="C1493" s="188"/>
      <c r="D1493" s="200"/>
      <c r="E1493" s="255"/>
      <c r="F1493" s="242"/>
      <c r="G1493" s="243"/>
      <c r="H1493" s="171"/>
      <c r="I1493" s="244" t="str">
        <f t="shared" si="105"/>
        <v/>
      </c>
      <c r="L1493" s="232" t="str">
        <f t="shared" si="104"/>
        <v/>
      </c>
      <c r="N1493" s="157"/>
      <c r="O1493" s="157"/>
      <c r="P1493" s="246" t="str">
        <f t="shared" si="106"/>
        <v/>
      </c>
      <c r="Q1493" s="144"/>
      <c r="R1493" s="144"/>
      <c r="S1493" s="144"/>
    </row>
    <row r="1494" spans="1:19">
      <c r="A1494" s="110"/>
      <c r="B1494" s="114"/>
      <c r="C1494" s="188"/>
      <c r="D1494" s="200"/>
      <c r="E1494" s="255"/>
      <c r="F1494" s="242"/>
      <c r="G1494" s="243"/>
      <c r="H1494" s="171"/>
      <c r="I1494" s="244" t="str">
        <f t="shared" si="105"/>
        <v/>
      </c>
      <c r="L1494" s="232" t="str">
        <f t="shared" si="104"/>
        <v/>
      </c>
      <c r="N1494" s="157"/>
      <c r="O1494" s="157"/>
      <c r="P1494" s="246" t="str">
        <f t="shared" si="106"/>
        <v/>
      </c>
      <c r="Q1494" s="144"/>
      <c r="R1494" s="144"/>
      <c r="S1494" s="144"/>
    </row>
    <row r="1495" spans="1:19">
      <c r="A1495" s="110"/>
      <c r="B1495" s="114"/>
      <c r="C1495" s="188"/>
      <c r="D1495" s="200"/>
      <c r="E1495" s="255"/>
      <c r="F1495" s="242"/>
      <c r="G1495" s="243"/>
      <c r="H1495" s="171"/>
      <c r="I1495" s="244" t="str">
        <f t="shared" si="105"/>
        <v/>
      </c>
      <c r="L1495" s="232" t="str">
        <f t="shared" si="104"/>
        <v/>
      </c>
      <c r="N1495" s="157"/>
      <c r="O1495" s="157"/>
      <c r="P1495" s="246" t="str">
        <f t="shared" si="106"/>
        <v/>
      </c>
      <c r="Q1495" s="144"/>
      <c r="R1495" s="144"/>
      <c r="S1495" s="144"/>
    </row>
    <row r="1496" spans="1:19">
      <c r="A1496" s="110"/>
      <c r="B1496" s="114"/>
      <c r="C1496" s="188"/>
      <c r="D1496" s="200"/>
      <c r="E1496" s="255"/>
      <c r="F1496" s="242"/>
      <c r="G1496" s="243"/>
      <c r="H1496" s="171"/>
      <c r="I1496" s="244" t="str">
        <f t="shared" si="105"/>
        <v/>
      </c>
      <c r="L1496" s="232" t="str">
        <f t="shared" si="104"/>
        <v/>
      </c>
      <c r="N1496" s="157"/>
      <c r="O1496" s="157"/>
      <c r="P1496" s="246" t="str">
        <f t="shared" si="106"/>
        <v/>
      </c>
      <c r="Q1496" s="144"/>
      <c r="R1496" s="144"/>
      <c r="S1496" s="144"/>
    </row>
    <row r="1497" spans="1:19">
      <c r="A1497" s="110"/>
      <c r="B1497" s="114"/>
      <c r="C1497" s="188"/>
      <c r="D1497" s="200"/>
      <c r="E1497" s="255"/>
      <c r="F1497" s="242"/>
      <c r="G1497" s="243"/>
      <c r="H1497" s="171"/>
      <c r="I1497" s="244" t="str">
        <f t="shared" si="105"/>
        <v/>
      </c>
      <c r="L1497" s="232" t="str">
        <f t="shared" si="104"/>
        <v/>
      </c>
      <c r="N1497" s="157"/>
      <c r="O1497" s="157"/>
      <c r="P1497" s="246" t="str">
        <f t="shared" si="106"/>
        <v/>
      </c>
      <c r="Q1497" s="144"/>
      <c r="R1497" s="144"/>
      <c r="S1497" s="144"/>
    </row>
    <row r="1498" spans="1:19">
      <c r="A1498" s="110"/>
      <c r="B1498" s="114"/>
      <c r="C1498" s="188"/>
      <c r="D1498" s="200"/>
      <c r="E1498" s="255"/>
      <c r="F1498" s="242"/>
      <c r="G1498" s="243"/>
      <c r="H1498" s="171"/>
      <c r="I1498" s="244" t="str">
        <f t="shared" si="105"/>
        <v/>
      </c>
      <c r="L1498" s="232" t="str">
        <f t="shared" si="104"/>
        <v/>
      </c>
      <c r="N1498" s="157"/>
      <c r="O1498" s="157"/>
      <c r="P1498" s="246" t="str">
        <f t="shared" si="106"/>
        <v/>
      </c>
      <c r="Q1498" s="144"/>
      <c r="R1498" s="144"/>
      <c r="S1498" s="144"/>
    </row>
    <row r="1499" spans="1:19">
      <c r="A1499" s="110"/>
      <c r="B1499" s="114"/>
      <c r="C1499" s="188"/>
      <c r="D1499" s="200"/>
      <c r="E1499" s="255"/>
      <c r="F1499" s="242"/>
      <c r="G1499" s="243"/>
      <c r="H1499" s="171"/>
      <c r="I1499" s="244" t="str">
        <f t="shared" si="105"/>
        <v/>
      </c>
      <c r="L1499" s="232" t="str">
        <f t="shared" si="104"/>
        <v/>
      </c>
      <c r="N1499" s="157"/>
      <c r="O1499" s="157"/>
      <c r="P1499" s="246" t="str">
        <f t="shared" si="106"/>
        <v/>
      </c>
      <c r="Q1499" s="144"/>
      <c r="R1499" s="144"/>
      <c r="S1499" s="144"/>
    </row>
    <row r="1500" spans="1:19">
      <c r="A1500" s="110"/>
      <c r="B1500" s="114"/>
      <c r="C1500" s="188"/>
      <c r="D1500" s="200"/>
      <c r="E1500" s="255"/>
      <c r="F1500" s="242"/>
      <c r="G1500" s="243"/>
      <c r="H1500" s="171"/>
      <c r="I1500" s="244" t="str">
        <f t="shared" si="105"/>
        <v/>
      </c>
      <c r="L1500" s="232" t="str">
        <f t="shared" si="104"/>
        <v/>
      </c>
      <c r="N1500" s="157"/>
      <c r="O1500" s="157"/>
      <c r="P1500" s="246" t="str">
        <f t="shared" si="106"/>
        <v/>
      </c>
      <c r="Q1500" s="144"/>
      <c r="R1500" s="144"/>
      <c r="S1500" s="144"/>
    </row>
    <row r="1501" spans="1:19">
      <c r="A1501" s="110"/>
      <c r="B1501" s="114"/>
      <c r="C1501" s="188"/>
      <c r="D1501" s="200"/>
      <c r="E1501" s="255"/>
      <c r="F1501" s="242"/>
      <c r="G1501" s="243"/>
      <c r="H1501" s="171"/>
      <c r="I1501" s="244" t="str">
        <f t="shared" si="105"/>
        <v/>
      </c>
      <c r="L1501" s="232" t="str">
        <f t="shared" si="104"/>
        <v/>
      </c>
      <c r="N1501" s="157"/>
      <c r="O1501" s="157"/>
      <c r="P1501" s="246" t="str">
        <f t="shared" si="106"/>
        <v/>
      </c>
      <c r="Q1501" s="144"/>
      <c r="R1501" s="144"/>
      <c r="S1501" s="144"/>
    </row>
    <row r="1502" spans="1:19">
      <c r="A1502" s="110"/>
      <c r="B1502" s="114"/>
      <c r="C1502" s="188"/>
      <c r="D1502" s="200"/>
      <c r="E1502" s="255"/>
      <c r="F1502" s="242"/>
      <c r="G1502" s="243"/>
      <c r="H1502" s="171"/>
      <c r="I1502" s="244" t="str">
        <f t="shared" si="105"/>
        <v/>
      </c>
      <c r="L1502" s="232" t="str">
        <f t="shared" si="104"/>
        <v/>
      </c>
      <c r="N1502" s="157"/>
      <c r="O1502" s="157"/>
      <c r="P1502" s="246" t="str">
        <f t="shared" si="106"/>
        <v/>
      </c>
      <c r="Q1502" s="144"/>
      <c r="R1502" s="144"/>
      <c r="S1502" s="144"/>
    </row>
    <row r="1503" spans="1:19">
      <c r="A1503" s="110"/>
      <c r="B1503" s="114"/>
      <c r="C1503" s="188"/>
      <c r="D1503" s="200"/>
      <c r="E1503" s="255"/>
      <c r="F1503" s="242"/>
      <c r="G1503" s="243"/>
      <c r="H1503" s="171"/>
      <c r="I1503" s="244" t="str">
        <f t="shared" si="105"/>
        <v/>
      </c>
      <c r="L1503" s="232" t="str">
        <f t="shared" si="104"/>
        <v/>
      </c>
      <c r="N1503" s="157"/>
      <c r="O1503" s="157"/>
      <c r="P1503" s="246" t="str">
        <f t="shared" si="106"/>
        <v/>
      </c>
      <c r="Q1503" s="144"/>
      <c r="R1503" s="144"/>
      <c r="S1503" s="144"/>
    </row>
    <row r="1504" spans="1:19">
      <c r="A1504" s="110"/>
      <c r="B1504" s="114"/>
      <c r="C1504" s="188"/>
      <c r="D1504" s="200"/>
      <c r="E1504" s="255"/>
      <c r="F1504" s="242"/>
      <c r="G1504" s="243"/>
      <c r="H1504" s="171"/>
      <c r="I1504" s="244" t="str">
        <f t="shared" si="105"/>
        <v/>
      </c>
      <c r="L1504" s="232" t="str">
        <f t="shared" si="104"/>
        <v/>
      </c>
      <c r="N1504" s="157"/>
      <c r="O1504" s="157"/>
      <c r="P1504" s="246" t="str">
        <f t="shared" si="106"/>
        <v/>
      </c>
      <c r="Q1504" s="144"/>
      <c r="R1504" s="144"/>
      <c r="S1504" s="144"/>
    </row>
    <row r="1505" spans="1:19">
      <c r="A1505" s="110"/>
      <c r="B1505" s="114"/>
      <c r="C1505" s="188"/>
      <c r="D1505" s="200"/>
      <c r="E1505" s="255"/>
      <c r="F1505" s="242"/>
      <c r="G1505" s="243"/>
      <c r="H1505" s="171"/>
      <c r="I1505" s="244" t="str">
        <f t="shared" si="105"/>
        <v/>
      </c>
      <c r="L1505" s="232" t="str">
        <f t="shared" si="104"/>
        <v/>
      </c>
      <c r="N1505" s="157"/>
      <c r="O1505" s="157"/>
      <c r="P1505" s="246" t="str">
        <f t="shared" si="106"/>
        <v/>
      </c>
      <c r="Q1505" s="144"/>
      <c r="R1505" s="144"/>
      <c r="S1505" s="144"/>
    </row>
    <row r="1506" spans="1:19">
      <c r="A1506" s="110"/>
      <c r="B1506" s="114"/>
      <c r="C1506" s="188"/>
      <c r="D1506" s="200"/>
      <c r="E1506" s="255"/>
      <c r="F1506" s="242"/>
      <c r="G1506" s="243"/>
      <c r="H1506" s="171"/>
      <c r="I1506" s="244" t="str">
        <f t="shared" si="105"/>
        <v/>
      </c>
      <c r="L1506" s="232" t="str">
        <f t="shared" si="104"/>
        <v/>
      </c>
      <c r="N1506" s="157"/>
      <c r="O1506" s="157"/>
      <c r="P1506" s="246" t="str">
        <f t="shared" si="106"/>
        <v/>
      </c>
      <c r="Q1506" s="144"/>
      <c r="R1506" s="144"/>
      <c r="S1506" s="144"/>
    </row>
    <row r="1507" spans="1:19">
      <c r="A1507" s="110"/>
      <c r="B1507" s="114"/>
      <c r="C1507" s="188"/>
      <c r="D1507" s="200"/>
      <c r="E1507" s="255"/>
      <c r="F1507" s="242"/>
      <c r="G1507" s="243"/>
      <c r="H1507" s="171"/>
      <c r="I1507" s="244" t="str">
        <f t="shared" si="105"/>
        <v/>
      </c>
      <c r="L1507" s="232" t="str">
        <f t="shared" si="104"/>
        <v/>
      </c>
      <c r="N1507" s="157"/>
      <c r="O1507" s="157"/>
      <c r="P1507" s="246" t="str">
        <f t="shared" si="106"/>
        <v/>
      </c>
      <c r="Q1507" s="144"/>
      <c r="R1507" s="144"/>
      <c r="S1507" s="144"/>
    </row>
    <row r="1508" spans="1:19">
      <c r="A1508" s="110"/>
      <c r="B1508" s="114"/>
      <c r="C1508" s="188"/>
      <c r="D1508" s="200"/>
      <c r="E1508" s="255"/>
      <c r="F1508" s="242"/>
      <c r="G1508" s="243"/>
      <c r="H1508" s="171"/>
      <c r="I1508" s="244" t="str">
        <f t="shared" si="105"/>
        <v/>
      </c>
      <c r="L1508" s="232" t="str">
        <f t="shared" si="104"/>
        <v/>
      </c>
      <c r="N1508" s="157"/>
      <c r="O1508" s="157"/>
      <c r="P1508" s="246" t="str">
        <f t="shared" si="106"/>
        <v/>
      </c>
      <c r="Q1508" s="144"/>
      <c r="R1508" s="144"/>
      <c r="S1508" s="144"/>
    </row>
    <row r="1509" spans="1:19">
      <c r="A1509" s="110"/>
      <c r="B1509" s="114"/>
      <c r="C1509" s="188"/>
      <c r="D1509" s="200"/>
      <c r="E1509" s="255"/>
      <c r="F1509" s="242"/>
      <c r="G1509" s="243"/>
      <c r="H1509" s="171"/>
      <c r="I1509" s="244" t="str">
        <f t="shared" si="105"/>
        <v/>
      </c>
      <c r="L1509" s="232" t="str">
        <f t="shared" si="104"/>
        <v/>
      </c>
      <c r="N1509" s="157"/>
      <c r="O1509" s="157"/>
      <c r="P1509" s="246" t="str">
        <f t="shared" si="106"/>
        <v/>
      </c>
      <c r="Q1509" s="144"/>
      <c r="R1509" s="144"/>
      <c r="S1509" s="144"/>
    </row>
    <row r="1510" spans="1:19">
      <c r="A1510" s="110"/>
      <c r="B1510" s="114"/>
      <c r="C1510" s="188"/>
      <c r="D1510" s="200"/>
      <c r="E1510" s="255"/>
      <c r="F1510" s="242"/>
      <c r="G1510" s="243"/>
      <c r="H1510" s="171"/>
      <c r="I1510" s="244" t="str">
        <f t="shared" si="105"/>
        <v/>
      </c>
      <c r="L1510" s="232" t="str">
        <f t="shared" si="104"/>
        <v/>
      </c>
      <c r="N1510" s="157"/>
      <c r="O1510" s="157"/>
      <c r="P1510" s="246" t="str">
        <f t="shared" si="106"/>
        <v/>
      </c>
      <c r="Q1510" s="144"/>
      <c r="R1510" s="144"/>
      <c r="S1510" s="144"/>
    </row>
    <row r="1511" spans="1:19">
      <c r="A1511" s="110"/>
      <c r="B1511" s="114"/>
      <c r="C1511" s="188"/>
      <c r="D1511" s="200"/>
      <c r="E1511" s="255"/>
      <c r="F1511" s="242"/>
      <c r="G1511" s="243"/>
      <c r="H1511" s="171"/>
      <c r="I1511" s="244" t="str">
        <f t="shared" si="105"/>
        <v/>
      </c>
      <c r="L1511" s="232" t="str">
        <f t="shared" si="104"/>
        <v/>
      </c>
      <c r="N1511" s="157"/>
      <c r="O1511" s="157"/>
      <c r="P1511" s="246" t="str">
        <f t="shared" si="106"/>
        <v/>
      </c>
      <c r="Q1511" s="144"/>
      <c r="R1511" s="144"/>
      <c r="S1511" s="144"/>
    </row>
    <row r="1512" spans="1:19">
      <c r="A1512" s="110"/>
      <c r="B1512" s="114"/>
      <c r="C1512" s="188"/>
      <c r="D1512" s="200"/>
      <c r="E1512" s="255"/>
      <c r="F1512" s="242"/>
      <c r="G1512" s="243"/>
      <c r="H1512" s="171"/>
      <c r="I1512" s="244" t="str">
        <f t="shared" si="105"/>
        <v/>
      </c>
      <c r="L1512" s="232" t="str">
        <f t="shared" si="104"/>
        <v/>
      </c>
      <c r="N1512" s="157"/>
      <c r="O1512" s="157"/>
      <c r="P1512" s="246" t="str">
        <f t="shared" si="106"/>
        <v/>
      </c>
      <c r="Q1512" s="144"/>
      <c r="R1512" s="144"/>
      <c r="S1512" s="144"/>
    </row>
    <row r="1513" spans="1:19">
      <c r="A1513" s="110"/>
      <c r="B1513" s="114"/>
      <c r="C1513" s="188"/>
      <c r="D1513" s="200"/>
      <c r="E1513" s="255"/>
      <c r="F1513" s="242"/>
      <c r="G1513" s="243"/>
      <c r="H1513" s="171"/>
      <c r="I1513" s="244" t="str">
        <f t="shared" si="105"/>
        <v/>
      </c>
      <c r="L1513" s="232" t="str">
        <f t="shared" si="104"/>
        <v/>
      </c>
      <c r="N1513" s="157"/>
      <c r="O1513" s="157"/>
      <c r="P1513" s="246" t="str">
        <f t="shared" si="106"/>
        <v/>
      </c>
      <c r="Q1513" s="144"/>
      <c r="R1513" s="144"/>
      <c r="S1513" s="144"/>
    </row>
    <row r="1514" spans="1:19">
      <c r="A1514" s="110"/>
      <c r="B1514" s="114"/>
      <c r="C1514" s="188"/>
      <c r="D1514" s="200"/>
      <c r="E1514" s="255"/>
      <c r="F1514" s="242"/>
      <c r="G1514" s="243"/>
      <c r="H1514" s="171"/>
      <c r="I1514" s="244" t="str">
        <f t="shared" si="105"/>
        <v/>
      </c>
      <c r="L1514" s="232" t="str">
        <f t="shared" si="104"/>
        <v/>
      </c>
      <c r="N1514" s="157"/>
      <c r="O1514" s="157"/>
      <c r="P1514" s="246" t="str">
        <f t="shared" si="106"/>
        <v/>
      </c>
      <c r="Q1514" s="144"/>
      <c r="R1514" s="144"/>
      <c r="S1514" s="144"/>
    </row>
    <row r="1515" spans="1:19">
      <c r="A1515" s="110"/>
      <c r="B1515" s="114"/>
      <c r="C1515" s="188"/>
      <c r="D1515" s="200"/>
      <c r="E1515" s="255"/>
      <c r="F1515" s="242"/>
      <c r="G1515" s="243"/>
      <c r="H1515" s="171"/>
      <c r="I1515" s="244" t="str">
        <f t="shared" si="105"/>
        <v/>
      </c>
      <c r="L1515" s="232" t="str">
        <f t="shared" ref="L1515:L1578" si="107">IF(C1515="","",GAMMADIST(C1515,Z$8,1/Z$7,TRUE))</f>
        <v/>
      </c>
      <c r="N1515" s="157"/>
      <c r="O1515" s="157"/>
      <c r="P1515" s="246" t="str">
        <f t="shared" si="106"/>
        <v/>
      </c>
      <c r="Q1515" s="144"/>
      <c r="R1515" s="144"/>
      <c r="S1515" s="144"/>
    </row>
    <row r="1516" spans="1:19">
      <c r="A1516" s="110"/>
      <c r="B1516" s="114"/>
      <c r="C1516" s="188"/>
      <c r="D1516" s="200"/>
      <c r="E1516" s="255"/>
      <c r="F1516" s="242"/>
      <c r="G1516" s="243"/>
      <c r="H1516" s="171"/>
      <c r="I1516" s="244" t="str">
        <f t="shared" si="105"/>
        <v/>
      </c>
      <c r="L1516" s="232" t="str">
        <f t="shared" si="107"/>
        <v/>
      </c>
      <c r="N1516" s="157"/>
      <c r="O1516" s="157"/>
      <c r="P1516" s="246" t="str">
        <f t="shared" si="106"/>
        <v/>
      </c>
      <c r="Q1516" s="144"/>
      <c r="R1516" s="144"/>
      <c r="S1516" s="144"/>
    </row>
    <row r="1517" spans="1:19">
      <c r="A1517" s="110"/>
      <c r="B1517" s="114"/>
      <c r="C1517" s="188"/>
      <c r="D1517" s="200"/>
      <c r="E1517" s="255"/>
      <c r="F1517" s="242"/>
      <c r="G1517" s="243"/>
      <c r="H1517" s="171"/>
      <c r="I1517" s="244" t="str">
        <f t="shared" si="105"/>
        <v/>
      </c>
      <c r="L1517" s="232" t="str">
        <f t="shared" si="107"/>
        <v/>
      </c>
      <c r="N1517" s="157"/>
      <c r="O1517" s="157"/>
      <c r="P1517" s="246" t="str">
        <f t="shared" si="106"/>
        <v/>
      </c>
      <c r="Q1517" s="144"/>
      <c r="R1517" s="144"/>
      <c r="S1517" s="144"/>
    </row>
    <row r="1518" spans="1:19">
      <c r="A1518" s="110"/>
      <c r="B1518" s="114"/>
      <c r="C1518" s="188"/>
      <c r="D1518" s="200"/>
      <c r="E1518" s="255"/>
      <c r="F1518" s="242"/>
      <c r="G1518" s="243"/>
      <c r="H1518" s="171"/>
      <c r="I1518" s="244" t="str">
        <f t="shared" si="105"/>
        <v/>
      </c>
      <c r="L1518" s="232" t="str">
        <f t="shared" si="107"/>
        <v/>
      </c>
      <c r="N1518" s="157"/>
      <c r="O1518" s="157"/>
      <c r="P1518" s="246" t="str">
        <f t="shared" si="106"/>
        <v/>
      </c>
      <c r="Q1518" s="144"/>
      <c r="R1518" s="144"/>
      <c r="S1518" s="144"/>
    </row>
    <row r="1519" spans="1:19">
      <c r="A1519" s="110"/>
      <c r="B1519" s="114"/>
      <c r="C1519" s="188"/>
      <c r="D1519" s="200"/>
      <c r="E1519" s="255"/>
      <c r="F1519" s="242"/>
      <c r="G1519" s="243"/>
      <c r="H1519" s="171"/>
      <c r="I1519" s="244" t="str">
        <f t="shared" si="105"/>
        <v/>
      </c>
      <c r="L1519" s="232" t="str">
        <f t="shared" si="107"/>
        <v/>
      </c>
      <c r="N1519" s="157"/>
      <c r="O1519" s="157"/>
      <c r="P1519" s="246" t="str">
        <f t="shared" si="106"/>
        <v/>
      </c>
      <c r="Q1519" s="144"/>
      <c r="R1519" s="144"/>
      <c r="S1519" s="144"/>
    </row>
    <row r="1520" spans="1:19">
      <c r="A1520" s="110"/>
      <c r="B1520" s="114"/>
      <c r="C1520" s="188"/>
      <c r="D1520" s="200"/>
      <c r="E1520" s="255"/>
      <c r="F1520" s="242"/>
      <c r="G1520" s="243"/>
      <c r="H1520" s="171"/>
      <c r="I1520" s="244" t="str">
        <f t="shared" si="105"/>
        <v/>
      </c>
      <c r="L1520" s="232" t="str">
        <f t="shared" si="107"/>
        <v/>
      </c>
      <c r="N1520" s="157"/>
      <c r="O1520" s="157"/>
      <c r="P1520" s="246" t="str">
        <f t="shared" si="106"/>
        <v/>
      </c>
      <c r="Q1520" s="144"/>
      <c r="R1520" s="144"/>
      <c r="S1520" s="144"/>
    </row>
    <row r="1521" spans="1:19">
      <c r="A1521" s="110"/>
      <c r="B1521" s="114"/>
      <c r="C1521" s="188"/>
      <c r="D1521" s="200"/>
      <c r="E1521" s="255"/>
      <c r="F1521" s="242"/>
      <c r="G1521" s="243"/>
      <c r="H1521" s="171"/>
      <c r="I1521" s="244" t="str">
        <f t="shared" si="105"/>
        <v/>
      </c>
      <c r="L1521" s="232" t="str">
        <f t="shared" si="107"/>
        <v/>
      </c>
      <c r="N1521" s="157"/>
      <c r="O1521" s="157"/>
      <c r="P1521" s="246" t="str">
        <f t="shared" si="106"/>
        <v/>
      </c>
      <c r="Q1521" s="144"/>
      <c r="R1521" s="144"/>
      <c r="S1521" s="144"/>
    </row>
    <row r="1522" spans="1:19">
      <c r="A1522" s="110"/>
      <c r="B1522" s="114"/>
      <c r="C1522" s="188"/>
      <c r="D1522" s="200"/>
      <c r="E1522" s="255"/>
      <c r="F1522" s="242"/>
      <c r="G1522" s="243"/>
      <c r="H1522" s="171"/>
      <c r="I1522" s="244" t="str">
        <f t="shared" si="105"/>
        <v/>
      </c>
      <c r="L1522" s="232" t="str">
        <f t="shared" si="107"/>
        <v/>
      </c>
      <c r="N1522" s="157"/>
      <c r="O1522" s="157"/>
      <c r="P1522" s="246" t="str">
        <f t="shared" si="106"/>
        <v/>
      </c>
      <c r="Q1522" s="144"/>
      <c r="R1522" s="144"/>
      <c r="S1522" s="144"/>
    </row>
    <row r="1523" spans="1:19">
      <c r="A1523" s="110"/>
      <c r="B1523" s="114"/>
      <c r="C1523" s="188"/>
      <c r="D1523" s="200"/>
      <c r="E1523" s="255"/>
      <c r="F1523" s="242"/>
      <c r="G1523" s="243"/>
      <c r="H1523" s="171"/>
      <c r="I1523" s="244" t="str">
        <f t="shared" si="105"/>
        <v/>
      </c>
      <c r="L1523" s="232" t="str">
        <f t="shared" si="107"/>
        <v/>
      </c>
      <c r="N1523" s="157"/>
      <c r="O1523" s="157"/>
      <c r="P1523" s="246" t="str">
        <f t="shared" si="106"/>
        <v/>
      </c>
      <c r="Q1523" s="144"/>
      <c r="R1523" s="144"/>
      <c r="S1523" s="144"/>
    </row>
    <row r="1524" spans="1:19">
      <c r="A1524" s="110"/>
      <c r="B1524" s="114"/>
      <c r="C1524" s="188"/>
      <c r="D1524" s="200"/>
      <c r="E1524" s="255"/>
      <c r="F1524" s="242"/>
      <c r="G1524" s="243"/>
      <c r="H1524" s="171"/>
      <c r="I1524" s="244" t="str">
        <f t="shared" si="105"/>
        <v/>
      </c>
      <c r="L1524" s="232" t="str">
        <f t="shared" si="107"/>
        <v/>
      </c>
      <c r="N1524" s="157"/>
      <c r="O1524" s="157"/>
      <c r="P1524" s="246" t="str">
        <f t="shared" si="106"/>
        <v/>
      </c>
      <c r="Q1524" s="144"/>
      <c r="R1524" s="144"/>
      <c r="S1524" s="144"/>
    </row>
    <row r="1525" spans="1:19">
      <c r="A1525" s="110"/>
      <c r="B1525" s="114"/>
      <c r="C1525" s="188"/>
      <c r="D1525" s="200"/>
      <c r="E1525" s="255"/>
      <c r="F1525" s="242"/>
      <c r="G1525" s="243"/>
      <c r="H1525" s="171"/>
      <c r="I1525" s="244" t="str">
        <f t="shared" si="105"/>
        <v/>
      </c>
      <c r="L1525" s="232" t="str">
        <f t="shared" si="107"/>
        <v/>
      </c>
      <c r="N1525" s="157"/>
      <c r="O1525" s="157"/>
      <c r="P1525" s="246" t="str">
        <f t="shared" si="106"/>
        <v/>
      </c>
      <c r="Q1525" s="144"/>
      <c r="R1525" s="144"/>
      <c r="S1525" s="144"/>
    </row>
    <row r="1526" spans="1:19">
      <c r="A1526" s="110"/>
      <c r="B1526" s="114"/>
      <c r="C1526" s="188"/>
      <c r="D1526" s="200"/>
      <c r="E1526" s="255"/>
      <c r="F1526" s="242"/>
      <c r="G1526" s="243"/>
      <c r="H1526" s="171"/>
      <c r="I1526" s="244" t="str">
        <f t="shared" si="105"/>
        <v/>
      </c>
      <c r="L1526" s="232" t="str">
        <f t="shared" si="107"/>
        <v/>
      </c>
      <c r="N1526" s="157"/>
      <c r="O1526" s="157"/>
      <c r="P1526" s="246" t="str">
        <f t="shared" si="106"/>
        <v/>
      </c>
      <c r="Q1526" s="144"/>
      <c r="R1526" s="144"/>
      <c r="S1526" s="144"/>
    </row>
    <row r="1527" spans="1:19">
      <c r="A1527" s="110"/>
      <c r="B1527" s="114"/>
      <c r="C1527" s="188"/>
      <c r="D1527" s="200"/>
      <c r="E1527" s="255"/>
      <c r="F1527" s="242"/>
      <c r="G1527" s="243"/>
      <c r="H1527" s="171"/>
      <c r="I1527" s="244" t="str">
        <f t="shared" si="105"/>
        <v/>
      </c>
      <c r="L1527" s="232" t="str">
        <f t="shared" si="107"/>
        <v/>
      </c>
      <c r="N1527" s="157"/>
      <c r="O1527" s="157"/>
      <c r="P1527" s="246" t="str">
        <f t="shared" si="106"/>
        <v/>
      </c>
      <c r="Q1527" s="144"/>
      <c r="R1527" s="144"/>
      <c r="S1527" s="144"/>
    </row>
    <row r="1528" spans="1:19">
      <c r="A1528" s="110"/>
      <c r="B1528" s="114"/>
      <c r="C1528" s="188"/>
      <c r="D1528" s="200"/>
      <c r="E1528" s="255"/>
      <c r="F1528" s="242"/>
      <c r="G1528" s="243"/>
      <c r="H1528" s="171"/>
      <c r="I1528" s="244" t="str">
        <f t="shared" si="105"/>
        <v/>
      </c>
      <c r="L1528" s="232" t="str">
        <f t="shared" si="107"/>
        <v/>
      </c>
      <c r="N1528" s="157"/>
      <c r="O1528" s="157"/>
      <c r="P1528" s="246" t="str">
        <f t="shared" si="106"/>
        <v/>
      </c>
      <c r="Q1528" s="144"/>
      <c r="R1528" s="144"/>
      <c r="S1528" s="144"/>
    </row>
    <row r="1529" spans="1:19">
      <c r="A1529" s="110"/>
      <c r="B1529" s="114"/>
      <c r="C1529" s="188"/>
      <c r="D1529" s="200"/>
      <c r="E1529" s="255"/>
      <c r="F1529" s="242"/>
      <c r="G1529" s="243"/>
      <c r="H1529" s="171"/>
      <c r="I1529" s="244" t="str">
        <f t="shared" si="105"/>
        <v/>
      </c>
      <c r="L1529" s="232" t="str">
        <f t="shared" si="107"/>
        <v/>
      </c>
      <c r="N1529" s="157"/>
      <c r="O1529" s="157"/>
      <c r="P1529" s="246" t="str">
        <f t="shared" si="106"/>
        <v/>
      </c>
      <c r="Q1529" s="144"/>
      <c r="R1529" s="144"/>
      <c r="S1529" s="144"/>
    </row>
    <row r="1530" spans="1:19">
      <c r="A1530" s="110"/>
      <c r="B1530" s="114"/>
      <c r="C1530" s="188"/>
      <c r="D1530" s="200"/>
      <c r="E1530" s="255"/>
      <c r="F1530" s="242"/>
      <c r="G1530" s="243"/>
      <c r="H1530" s="171"/>
      <c r="I1530" s="244" t="str">
        <f t="shared" si="105"/>
        <v/>
      </c>
      <c r="L1530" s="232" t="str">
        <f t="shared" si="107"/>
        <v/>
      </c>
      <c r="N1530" s="157"/>
      <c r="O1530" s="157"/>
      <c r="P1530" s="246" t="str">
        <f t="shared" si="106"/>
        <v/>
      </c>
      <c r="Q1530" s="144"/>
      <c r="R1530" s="144"/>
      <c r="S1530" s="144"/>
    </row>
    <row r="1531" spans="1:19">
      <c r="A1531" s="110"/>
      <c r="B1531" s="114"/>
      <c r="C1531" s="188"/>
      <c r="D1531" s="200"/>
      <c r="E1531" s="255"/>
      <c r="F1531" s="242"/>
      <c r="G1531" s="243"/>
      <c r="H1531" s="171"/>
      <c r="I1531" s="244" t="str">
        <f t="shared" si="105"/>
        <v/>
      </c>
      <c r="L1531" s="232" t="str">
        <f t="shared" si="107"/>
        <v/>
      </c>
      <c r="N1531" s="157"/>
      <c r="O1531" s="157"/>
      <c r="P1531" s="246" t="str">
        <f t="shared" si="106"/>
        <v/>
      </c>
      <c r="Q1531" s="144"/>
      <c r="R1531" s="144"/>
      <c r="S1531" s="144"/>
    </row>
    <row r="1532" spans="1:19">
      <c r="A1532" s="110"/>
      <c r="B1532" s="114"/>
      <c r="C1532" s="188"/>
      <c r="D1532" s="200"/>
      <c r="E1532" s="255"/>
      <c r="F1532" s="242"/>
      <c r="G1532" s="243"/>
      <c r="H1532" s="171"/>
      <c r="I1532" s="244" t="str">
        <f t="shared" si="105"/>
        <v/>
      </c>
      <c r="L1532" s="232" t="str">
        <f t="shared" si="107"/>
        <v/>
      </c>
      <c r="N1532" s="157"/>
      <c r="O1532" s="157"/>
      <c r="P1532" s="246" t="str">
        <f t="shared" si="106"/>
        <v/>
      </c>
      <c r="Q1532" s="144"/>
      <c r="R1532" s="144"/>
      <c r="S1532" s="144"/>
    </row>
    <row r="1533" spans="1:19">
      <c r="A1533" s="110"/>
      <c r="B1533" s="114"/>
      <c r="C1533" s="188"/>
      <c r="D1533" s="200"/>
      <c r="E1533" s="255"/>
      <c r="F1533" s="242"/>
      <c r="G1533" s="243"/>
      <c r="H1533" s="171"/>
      <c r="I1533" s="244" t="str">
        <f t="shared" si="105"/>
        <v/>
      </c>
      <c r="L1533" s="232" t="str">
        <f t="shared" si="107"/>
        <v/>
      </c>
      <c r="N1533" s="157"/>
      <c r="O1533" s="157"/>
      <c r="P1533" s="246" t="str">
        <f t="shared" si="106"/>
        <v/>
      </c>
      <c r="Q1533" s="144"/>
      <c r="R1533" s="144"/>
      <c r="S1533" s="144"/>
    </row>
    <row r="1534" spans="1:19">
      <c r="A1534" s="110"/>
      <c r="B1534" s="114"/>
      <c r="C1534" s="188"/>
      <c r="D1534" s="200"/>
      <c r="E1534" s="255"/>
      <c r="F1534" s="242"/>
      <c r="G1534" s="243"/>
      <c r="H1534" s="171"/>
      <c r="I1534" s="244" t="str">
        <f t="shared" si="105"/>
        <v/>
      </c>
      <c r="L1534" s="232" t="str">
        <f t="shared" si="107"/>
        <v/>
      </c>
      <c r="N1534" s="157"/>
      <c r="O1534" s="157"/>
      <c r="P1534" s="246" t="str">
        <f t="shared" si="106"/>
        <v/>
      </c>
      <c r="Q1534" s="144"/>
      <c r="R1534" s="144"/>
      <c r="S1534" s="144"/>
    </row>
    <row r="1535" spans="1:19">
      <c r="A1535" s="110"/>
      <c r="B1535" s="114"/>
      <c r="C1535" s="188"/>
      <c r="D1535" s="200"/>
      <c r="E1535" s="255"/>
      <c r="F1535" s="242"/>
      <c r="G1535" s="243"/>
      <c r="H1535" s="171"/>
      <c r="I1535" s="244" t="str">
        <f t="shared" si="105"/>
        <v/>
      </c>
      <c r="L1535" s="232" t="str">
        <f t="shared" si="107"/>
        <v/>
      </c>
      <c r="N1535" s="157"/>
      <c r="O1535" s="157"/>
      <c r="P1535" s="246" t="str">
        <f t="shared" si="106"/>
        <v/>
      </c>
      <c r="Q1535" s="144"/>
      <c r="R1535" s="144"/>
      <c r="S1535" s="144"/>
    </row>
    <row r="1536" spans="1:19">
      <c r="A1536" s="110"/>
      <c r="B1536" s="114"/>
      <c r="C1536" s="188"/>
      <c r="D1536" s="200"/>
      <c r="E1536" s="255"/>
      <c r="F1536" s="242"/>
      <c r="G1536" s="243"/>
      <c r="H1536" s="171"/>
      <c r="I1536" s="244" t="str">
        <f t="shared" si="105"/>
        <v/>
      </c>
      <c r="L1536" s="232" t="str">
        <f t="shared" si="107"/>
        <v/>
      </c>
      <c r="N1536" s="157"/>
      <c r="O1536" s="157"/>
      <c r="P1536" s="246" t="str">
        <f t="shared" si="106"/>
        <v/>
      </c>
      <c r="Q1536" s="144"/>
      <c r="R1536" s="144"/>
      <c r="S1536" s="144"/>
    </row>
    <row r="1537" spans="1:19">
      <c r="A1537" s="110"/>
      <c r="B1537" s="114"/>
      <c r="C1537" s="188"/>
      <c r="D1537" s="200"/>
      <c r="E1537" s="255"/>
      <c r="F1537" s="242"/>
      <c r="G1537" s="243"/>
      <c r="H1537" s="171"/>
      <c r="I1537" s="244" t="str">
        <f t="shared" si="105"/>
        <v/>
      </c>
      <c r="L1537" s="232" t="str">
        <f t="shared" si="107"/>
        <v/>
      </c>
      <c r="N1537" s="157"/>
      <c r="O1537" s="157"/>
      <c r="P1537" s="246" t="str">
        <f t="shared" si="106"/>
        <v/>
      </c>
      <c r="Q1537" s="144"/>
      <c r="R1537" s="144"/>
      <c r="S1537" s="144"/>
    </row>
    <row r="1538" spans="1:19">
      <c r="A1538" s="110"/>
      <c r="B1538" s="114"/>
      <c r="C1538" s="188"/>
      <c r="D1538" s="200"/>
      <c r="E1538" s="255"/>
      <c r="F1538" s="242"/>
      <c r="G1538" s="243"/>
      <c r="H1538" s="171"/>
      <c r="I1538" s="244" t="str">
        <f t="shared" ref="I1538:I1601" si="108">IF(C1538="","",(2/S1538)*(POWER((S1538/6)*(E1538-S1538/6)+1,3)-1))</f>
        <v/>
      </c>
      <c r="L1538" s="232" t="str">
        <f t="shared" si="107"/>
        <v/>
      </c>
      <c r="N1538" s="157"/>
      <c r="O1538" s="157"/>
      <c r="P1538" s="246" t="str">
        <f t="shared" ref="P1538:P1601" si="109">IF(C1538="","",POWER(C1538-Q1538,3)/R1538)</f>
        <v/>
      </c>
      <c r="Q1538" s="144"/>
      <c r="R1538" s="144"/>
      <c r="S1538" s="144"/>
    </row>
    <row r="1539" spans="1:19">
      <c r="A1539" s="110"/>
      <c r="B1539" s="114"/>
      <c r="C1539" s="188"/>
      <c r="D1539" s="200"/>
      <c r="E1539" s="255"/>
      <c r="F1539" s="242"/>
      <c r="G1539" s="243"/>
      <c r="H1539" s="171"/>
      <c r="I1539" s="244" t="str">
        <f t="shared" si="108"/>
        <v/>
      </c>
      <c r="L1539" s="232" t="str">
        <f t="shared" si="107"/>
        <v/>
      </c>
      <c r="N1539" s="157"/>
      <c r="O1539" s="157"/>
      <c r="P1539" s="246" t="str">
        <f t="shared" si="109"/>
        <v/>
      </c>
      <c r="Q1539" s="144"/>
      <c r="R1539" s="144"/>
      <c r="S1539" s="144"/>
    </row>
    <row r="1540" spans="1:19">
      <c r="A1540" s="110"/>
      <c r="B1540" s="114"/>
      <c r="C1540" s="188"/>
      <c r="D1540" s="200"/>
      <c r="E1540" s="255"/>
      <c r="F1540" s="242"/>
      <c r="G1540" s="243"/>
      <c r="H1540" s="171"/>
      <c r="I1540" s="244" t="str">
        <f t="shared" si="108"/>
        <v/>
      </c>
      <c r="L1540" s="232" t="str">
        <f t="shared" si="107"/>
        <v/>
      </c>
      <c r="N1540" s="157"/>
      <c r="O1540" s="157"/>
      <c r="P1540" s="246" t="str">
        <f t="shared" si="109"/>
        <v/>
      </c>
      <c r="Q1540" s="144"/>
      <c r="R1540" s="144"/>
      <c r="S1540" s="144"/>
    </row>
    <row r="1541" spans="1:19">
      <c r="A1541" s="110"/>
      <c r="B1541" s="114"/>
      <c r="C1541" s="188"/>
      <c r="D1541" s="200"/>
      <c r="E1541" s="255"/>
      <c r="F1541" s="242"/>
      <c r="G1541" s="243"/>
      <c r="H1541" s="171"/>
      <c r="I1541" s="244" t="str">
        <f t="shared" si="108"/>
        <v/>
      </c>
      <c r="L1541" s="232" t="str">
        <f t="shared" si="107"/>
        <v/>
      </c>
      <c r="N1541" s="157"/>
      <c r="O1541" s="157"/>
      <c r="P1541" s="246" t="str">
        <f t="shared" si="109"/>
        <v/>
      </c>
      <c r="Q1541" s="144"/>
      <c r="R1541" s="144"/>
      <c r="S1541" s="144"/>
    </row>
    <row r="1542" spans="1:19">
      <c r="A1542" s="110"/>
      <c r="B1542" s="114"/>
      <c r="C1542" s="188"/>
      <c r="D1542" s="200"/>
      <c r="E1542" s="255"/>
      <c r="F1542" s="242"/>
      <c r="G1542" s="243"/>
      <c r="H1542" s="171"/>
      <c r="I1542" s="244" t="str">
        <f t="shared" si="108"/>
        <v/>
      </c>
      <c r="L1542" s="232" t="str">
        <f t="shared" si="107"/>
        <v/>
      </c>
      <c r="N1542" s="157"/>
      <c r="O1542" s="157"/>
      <c r="P1542" s="246" t="str">
        <f t="shared" si="109"/>
        <v/>
      </c>
      <c r="Q1542" s="144"/>
      <c r="R1542" s="144"/>
      <c r="S1542" s="144"/>
    </row>
    <row r="1543" spans="1:19">
      <c r="A1543" s="110"/>
      <c r="B1543" s="114"/>
      <c r="C1543" s="188"/>
      <c r="D1543" s="200"/>
      <c r="E1543" s="255"/>
      <c r="F1543" s="242"/>
      <c r="G1543" s="243"/>
      <c r="H1543" s="171"/>
      <c r="I1543" s="244" t="str">
        <f t="shared" si="108"/>
        <v/>
      </c>
      <c r="L1543" s="232" t="str">
        <f t="shared" si="107"/>
        <v/>
      </c>
      <c r="N1543" s="157"/>
      <c r="O1543" s="157"/>
      <c r="P1543" s="246" t="str">
        <f t="shared" si="109"/>
        <v/>
      </c>
      <c r="Q1543" s="144"/>
      <c r="R1543" s="144"/>
      <c r="S1543" s="144"/>
    </row>
    <row r="1544" spans="1:19">
      <c r="A1544" s="110"/>
      <c r="B1544" s="114"/>
      <c r="C1544" s="188"/>
      <c r="D1544" s="200"/>
      <c r="E1544" s="255"/>
      <c r="F1544" s="242"/>
      <c r="G1544" s="243"/>
      <c r="H1544" s="171"/>
      <c r="I1544" s="244" t="str">
        <f t="shared" si="108"/>
        <v/>
      </c>
      <c r="L1544" s="232" t="str">
        <f t="shared" si="107"/>
        <v/>
      </c>
      <c r="N1544" s="157"/>
      <c r="O1544" s="157"/>
      <c r="P1544" s="246" t="str">
        <f t="shared" si="109"/>
        <v/>
      </c>
      <c r="Q1544" s="144"/>
      <c r="R1544" s="144"/>
      <c r="S1544" s="144"/>
    </row>
    <row r="1545" spans="1:19">
      <c r="A1545" s="110"/>
      <c r="B1545" s="114"/>
      <c r="C1545" s="188"/>
      <c r="D1545" s="200"/>
      <c r="E1545" s="255"/>
      <c r="F1545" s="242"/>
      <c r="G1545" s="243"/>
      <c r="H1545" s="171"/>
      <c r="I1545" s="244" t="str">
        <f t="shared" si="108"/>
        <v/>
      </c>
      <c r="L1545" s="232" t="str">
        <f t="shared" si="107"/>
        <v/>
      </c>
      <c r="N1545" s="157"/>
      <c r="O1545" s="157"/>
      <c r="P1545" s="246" t="str">
        <f t="shared" si="109"/>
        <v/>
      </c>
      <c r="Q1545" s="144"/>
      <c r="R1545" s="144"/>
      <c r="S1545" s="144"/>
    </row>
    <row r="1546" spans="1:19">
      <c r="A1546" s="110"/>
      <c r="B1546" s="114"/>
      <c r="C1546" s="188"/>
      <c r="D1546" s="200"/>
      <c r="E1546" s="255"/>
      <c r="F1546" s="242"/>
      <c r="G1546" s="243"/>
      <c r="H1546" s="171"/>
      <c r="I1546" s="244" t="str">
        <f t="shared" si="108"/>
        <v/>
      </c>
      <c r="L1546" s="232" t="str">
        <f t="shared" si="107"/>
        <v/>
      </c>
      <c r="N1546" s="157"/>
      <c r="O1546" s="157"/>
      <c r="P1546" s="246" t="str">
        <f t="shared" si="109"/>
        <v/>
      </c>
      <c r="Q1546" s="144"/>
      <c r="R1546" s="144"/>
      <c r="S1546" s="144"/>
    </row>
    <row r="1547" spans="1:19">
      <c r="A1547" s="110"/>
      <c r="B1547" s="114"/>
      <c r="C1547" s="188"/>
      <c r="D1547" s="200"/>
      <c r="E1547" s="255"/>
      <c r="F1547" s="242"/>
      <c r="G1547" s="243"/>
      <c r="H1547" s="171"/>
      <c r="I1547" s="244" t="str">
        <f t="shared" si="108"/>
        <v/>
      </c>
      <c r="L1547" s="232" t="str">
        <f t="shared" si="107"/>
        <v/>
      </c>
      <c r="N1547" s="157"/>
      <c r="O1547" s="157"/>
      <c r="P1547" s="246" t="str">
        <f t="shared" si="109"/>
        <v/>
      </c>
      <c r="Q1547" s="144"/>
      <c r="R1547" s="144"/>
      <c r="S1547" s="144"/>
    </row>
    <row r="1548" spans="1:19">
      <c r="A1548" s="110"/>
      <c r="B1548" s="114"/>
      <c r="C1548" s="188"/>
      <c r="D1548" s="200"/>
      <c r="E1548" s="255"/>
      <c r="F1548" s="242"/>
      <c r="G1548" s="243"/>
      <c r="H1548" s="171"/>
      <c r="I1548" s="244" t="str">
        <f t="shared" si="108"/>
        <v/>
      </c>
      <c r="L1548" s="232" t="str">
        <f t="shared" si="107"/>
        <v/>
      </c>
      <c r="N1548" s="157"/>
      <c r="O1548" s="157"/>
      <c r="P1548" s="246" t="str">
        <f t="shared" si="109"/>
        <v/>
      </c>
      <c r="Q1548" s="144"/>
      <c r="R1548" s="144"/>
      <c r="S1548" s="144"/>
    </row>
    <row r="1549" spans="1:19">
      <c r="A1549" s="110"/>
      <c r="B1549" s="114"/>
      <c r="C1549" s="188"/>
      <c r="D1549" s="200"/>
      <c r="E1549" s="255"/>
      <c r="F1549" s="242"/>
      <c r="G1549" s="243"/>
      <c r="H1549" s="171"/>
      <c r="I1549" s="244" t="str">
        <f t="shared" si="108"/>
        <v/>
      </c>
      <c r="L1549" s="232" t="str">
        <f t="shared" si="107"/>
        <v/>
      </c>
      <c r="N1549" s="157"/>
      <c r="O1549" s="157"/>
      <c r="P1549" s="246" t="str">
        <f t="shared" si="109"/>
        <v/>
      </c>
      <c r="Q1549" s="144"/>
      <c r="R1549" s="144"/>
      <c r="S1549" s="144"/>
    </row>
    <row r="1550" spans="1:19">
      <c r="A1550" s="110"/>
      <c r="B1550" s="114"/>
      <c r="C1550" s="188"/>
      <c r="D1550" s="200"/>
      <c r="E1550" s="255"/>
      <c r="F1550" s="242"/>
      <c r="G1550" s="243"/>
      <c r="H1550" s="171"/>
      <c r="I1550" s="244" t="str">
        <f t="shared" si="108"/>
        <v/>
      </c>
      <c r="L1550" s="232" t="str">
        <f t="shared" si="107"/>
        <v/>
      </c>
      <c r="N1550" s="157"/>
      <c r="O1550" s="157"/>
      <c r="P1550" s="246" t="str">
        <f t="shared" si="109"/>
        <v/>
      </c>
      <c r="Q1550" s="144"/>
      <c r="R1550" s="144"/>
      <c r="S1550" s="144"/>
    </row>
    <row r="1551" spans="1:19">
      <c r="A1551" s="110"/>
      <c r="B1551" s="114"/>
      <c r="C1551" s="188"/>
      <c r="D1551" s="200"/>
      <c r="E1551" s="255"/>
      <c r="F1551" s="242"/>
      <c r="G1551" s="243"/>
      <c r="H1551" s="171"/>
      <c r="I1551" s="244" t="str">
        <f t="shared" si="108"/>
        <v/>
      </c>
      <c r="L1551" s="232" t="str">
        <f t="shared" si="107"/>
        <v/>
      </c>
      <c r="N1551" s="157"/>
      <c r="O1551" s="157"/>
      <c r="P1551" s="246" t="str">
        <f t="shared" si="109"/>
        <v/>
      </c>
      <c r="Q1551" s="144"/>
      <c r="R1551" s="144"/>
      <c r="S1551" s="144"/>
    </row>
    <row r="1552" spans="1:19">
      <c r="A1552" s="110"/>
      <c r="B1552" s="114"/>
      <c r="C1552" s="188"/>
      <c r="D1552" s="200"/>
      <c r="E1552" s="255"/>
      <c r="F1552" s="242"/>
      <c r="G1552" s="243"/>
      <c r="H1552" s="171"/>
      <c r="I1552" s="244" t="str">
        <f t="shared" si="108"/>
        <v/>
      </c>
      <c r="L1552" s="232" t="str">
        <f t="shared" si="107"/>
        <v/>
      </c>
      <c r="N1552" s="157"/>
      <c r="O1552" s="157"/>
      <c r="P1552" s="246" t="str">
        <f t="shared" si="109"/>
        <v/>
      </c>
      <c r="Q1552" s="144"/>
      <c r="R1552" s="144"/>
      <c r="S1552" s="144"/>
    </row>
    <row r="1553" spans="1:19">
      <c r="A1553" s="110"/>
      <c r="B1553" s="114"/>
      <c r="C1553" s="188"/>
      <c r="D1553" s="200"/>
      <c r="E1553" s="255"/>
      <c r="F1553" s="242"/>
      <c r="G1553" s="243"/>
      <c r="H1553" s="171"/>
      <c r="I1553" s="244" t="str">
        <f t="shared" si="108"/>
        <v/>
      </c>
      <c r="L1553" s="232" t="str">
        <f t="shared" si="107"/>
        <v/>
      </c>
      <c r="N1553" s="157"/>
      <c r="O1553" s="157"/>
      <c r="P1553" s="246" t="str">
        <f t="shared" si="109"/>
        <v/>
      </c>
      <c r="Q1553" s="144"/>
      <c r="R1553" s="144"/>
      <c r="S1553" s="144"/>
    </row>
    <row r="1554" spans="1:19">
      <c r="A1554" s="110"/>
      <c r="B1554" s="114"/>
      <c r="C1554" s="188"/>
      <c r="D1554" s="200"/>
      <c r="E1554" s="255"/>
      <c r="F1554" s="242"/>
      <c r="G1554" s="243"/>
      <c r="H1554" s="171"/>
      <c r="I1554" s="244" t="str">
        <f t="shared" si="108"/>
        <v/>
      </c>
      <c r="L1554" s="232" t="str">
        <f t="shared" si="107"/>
        <v/>
      </c>
      <c r="N1554" s="157"/>
      <c r="O1554" s="157"/>
      <c r="P1554" s="246" t="str">
        <f t="shared" si="109"/>
        <v/>
      </c>
      <c r="Q1554" s="144"/>
      <c r="R1554" s="144"/>
      <c r="S1554" s="144"/>
    </row>
    <row r="1555" spans="1:19">
      <c r="A1555" s="110"/>
      <c r="B1555" s="114"/>
      <c r="C1555" s="188"/>
      <c r="D1555" s="200"/>
      <c r="E1555" s="255"/>
      <c r="F1555" s="242"/>
      <c r="G1555" s="243"/>
      <c r="H1555" s="171"/>
      <c r="I1555" s="244" t="str">
        <f t="shared" si="108"/>
        <v/>
      </c>
      <c r="L1555" s="232" t="str">
        <f t="shared" si="107"/>
        <v/>
      </c>
      <c r="N1555" s="157"/>
      <c r="O1555" s="157"/>
      <c r="P1555" s="246" t="str">
        <f t="shared" si="109"/>
        <v/>
      </c>
      <c r="Q1555" s="144"/>
      <c r="R1555" s="144"/>
      <c r="S1555" s="144"/>
    </row>
    <row r="1556" spans="1:19">
      <c r="A1556" s="110"/>
      <c r="B1556" s="114"/>
      <c r="C1556" s="188"/>
      <c r="D1556" s="200"/>
      <c r="E1556" s="255"/>
      <c r="F1556" s="242"/>
      <c r="G1556" s="243"/>
      <c r="H1556" s="171"/>
      <c r="I1556" s="244" t="str">
        <f t="shared" si="108"/>
        <v/>
      </c>
      <c r="L1556" s="232" t="str">
        <f t="shared" si="107"/>
        <v/>
      </c>
      <c r="N1556" s="157"/>
      <c r="O1556" s="157"/>
      <c r="P1556" s="246" t="str">
        <f t="shared" si="109"/>
        <v/>
      </c>
      <c r="Q1556" s="144"/>
      <c r="R1556" s="144"/>
      <c r="S1556" s="144"/>
    </row>
    <row r="1557" spans="1:19">
      <c r="A1557" s="110"/>
      <c r="B1557" s="114"/>
      <c r="C1557" s="188"/>
      <c r="D1557" s="200"/>
      <c r="E1557" s="255"/>
      <c r="F1557" s="242"/>
      <c r="G1557" s="243"/>
      <c r="H1557" s="171"/>
      <c r="I1557" s="244" t="str">
        <f t="shared" si="108"/>
        <v/>
      </c>
      <c r="L1557" s="232" t="str">
        <f t="shared" si="107"/>
        <v/>
      </c>
      <c r="N1557" s="157"/>
      <c r="O1557" s="157"/>
      <c r="P1557" s="246" t="str">
        <f t="shared" si="109"/>
        <v/>
      </c>
      <c r="Q1557" s="144"/>
      <c r="R1557" s="144"/>
      <c r="S1557" s="144"/>
    </row>
    <row r="1558" spans="1:19">
      <c r="A1558" s="110"/>
      <c r="B1558" s="114"/>
      <c r="C1558" s="188"/>
      <c r="D1558" s="200"/>
      <c r="E1558" s="255"/>
      <c r="F1558" s="242"/>
      <c r="G1558" s="243"/>
      <c r="H1558" s="171"/>
      <c r="I1558" s="244" t="str">
        <f t="shared" si="108"/>
        <v/>
      </c>
      <c r="L1558" s="232" t="str">
        <f t="shared" si="107"/>
        <v/>
      </c>
      <c r="N1558" s="157"/>
      <c r="O1558" s="157"/>
      <c r="P1558" s="246" t="str">
        <f t="shared" si="109"/>
        <v/>
      </c>
      <c r="Q1558" s="144"/>
      <c r="R1558" s="144"/>
      <c r="S1558" s="144"/>
    </row>
    <row r="1559" spans="1:19">
      <c r="A1559" s="110"/>
      <c r="B1559" s="114"/>
      <c r="C1559" s="188"/>
      <c r="D1559" s="200"/>
      <c r="E1559" s="255"/>
      <c r="F1559" s="242"/>
      <c r="G1559" s="243"/>
      <c r="H1559" s="171"/>
      <c r="I1559" s="244" t="str">
        <f t="shared" si="108"/>
        <v/>
      </c>
      <c r="L1559" s="232" t="str">
        <f t="shared" si="107"/>
        <v/>
      </c>
      <c r="N1559" s="157"/>
      <c r="O1559" s="157"/>
      <c r="P1559" s="246" t="str">
        <f t="shared" si="109"/>
        <v/>
      </c>
      <c r="Q1559" s="144"/>
      <c r="R1559" s="144"/>
      <c r="S1559" s="144"/>
    </row>
    <row r="1560" spans="1:19">
      <c r="A1560" s="110"/>
      <c r="B1560" s="114"/>
      <c r="C1560" s="188"/>
      <c r="D1560" s="200"/>
      <c r="E1560" s="255"/>
      <c r="F1560" s="242"/>
      <c r="G1560" s="243"/>
      <c r="H1560" s="171"/>
      <c r="I1560" s="244" t="str">
        <f t="shared" si="108"/>
        <v/>
      </c>
      <c r="L1560" s="232" t="str">
        <f t="shared" si="107"/>
        <v/>
      </c>
      <c r="N1560" s="157"/>
      <c r="O1560" s="157"/>
      <c r="P1560" s="246" t="str">
        <f t="shared" si="109"/>
        <v/>
      </c>
      <c r="Q1560" s="144"/>
      <c r="R1560" s="144"/>
      <c r="S1560" s="144"/>
    </row>
    <row r="1561" spans="1:19">
      <c r="A1561" s="110"/>
      <c r="B1561" s="114"/>
      <c r="C1561" s="188"/>
      <c r="D1561" s="200"/>
      <c r="E1561" s="255"/>
      <c r="F1561" s="242"/>
      <c r="G1561" s="243"/>
      <c r="H1561" s="171"/>
      <c r="I1561" s="244" t="str">
        <f t="shared" si="108"/>
        <v/>
      </c>
      <c r="L1561" s="232" t="str">
        <f t="shared" si="107"/>
        <v/>
      </c>
      <c r="N1561" s="157"/>
      <c r="O1561" s="157"/>
      <c r="P1561" s="246" t="str">
        <f t="shared" si="109"/>
        <v/>
      </c>
      <c r="Q1561" s="144"/>
      <c r="R1561" s="144"/>
      <c r="S1561" s="144"/>
    </row>
    <row r="1562" spans="1:19">
      <c r="A1562" s="110"/>
      <c r="B1562" s="114"/>
      <c r="C1562" s="188"/>
      <c r="D1562" s="200"/>
      <c r="E1562" s="255"/>
      <c r="F1562" s="242"/>
      <c r="G1562" s="243"/>
      <c r="H1562" s="171"/>
      <c r="I1562" s="244" t="str">
        <f t="shared" si="108"/>
        <v/>
      </c>
      <c r="L1562" s="232" t="str">
        <f t="shared" si="107"/>
        <v/>
      </c>
      <c r="N1562" s="157"/>
      <c r="O1562" s="157"/>
      <c r="P1562" s="246" t="str">
        <f t="shared" si="109"/>
        <v/>
      </c>
      <c r="Q1562" s="144"/>
      <c r="R1562" s="144"/>
      <c r="S1562" s="144"/>
    </row>
    <row r="1563" spans="1:19">
      <c r="A1563" s="110"/>
      <c r="B1563" s="114"/>
      <c r="C1563" s="188"/>
      <c r="D1563" s="200"/>
      <c r="E1563" s="255"/>
      <c r="F1563" s="242"/>
      <c r="G1563" s="243"/>
      <c r="H1563" s="171"/>
      <c r="I1563" s="244" t="str">
        <f t="shared" si="108"/>
        <v/>
      </c>
      <c r="L1563" s="232" t="str">
        <f t="shared" si="107"/>
        <v/>
      </c>
      <c r="N1563" s="157"/>
      <c r="O1563" s="157"/>
      <c r="P1563" s="246" t="str">
        <f t="shared" si="109"/>
        <v/>
      </c>
      <c r="Q1563" s="144"/>
      <c r="R1563" s="144"/>
      <c r="S1563" s="144"/>
    </row>
    <row r="1564" spans="1:19">
      <c r="A1564" s="110"/>
      <c r="B1564" s="114"/>
      <c r="C1564" s="188"/>
      <c r="D1564" s="200"/>
      <c r="E1564" s="255"/>
      <c r="F1564" s="242"/>
      <c r="G1564" s="243"/>
      <c r="H1564" s="171"/>
      <c r="I1564" s="244" t="str">
        <f t="shared" si="108"/>
        <v/>
      </c>
      <c r="L1564" s="232" t="str">
        <f t="shared" si="107"/>
        <v/>
      </c>
      <c r="N1564" s="157"/>
      <c r="O1564" s="157"/>
      <c r="P1564" s="246" t="str">
        <f t="shared" si="109"/>
        <v/>
      </c>
      <c r="Q1564" s="144"/>
      <c r="R1564" s="144"/>
      <c r="S1564" s="144"/>
    </row>
    <row r="1565" spans="1:19">
      <c r="A1565" s="110"/>
      <c r="B1565" s="114"/>
      <c r="C1565" s="188"/>
      <c r="D1565" s="200"/>
      <c r="E1565" s="255"/>
      <c r="F1565" s="242"/>
      <c r="G1565" s="243"/>
      <c r="H1565" s="171"/>
      <c r="I1565" s="244" t="str">
        <f t="shared" si="108"/>
        <v/>
      </c>
      <c r="L1565" s="232" t="str">
        <f t="shared" si="107"/>
        <v/>
      </c>
      <c r="N1565" s="157"/>
      <c r="O1565" s="157"/>
      <c r="P1565" s="246" t="str">
        <f t="shared" si="109"/>
        <v/>
      </c>
      <c r="Q1565" s="144"/>
      <c r="R1565" s="144"/>
      <c r="S1565" s="144"/>
    </row>
    <row r="1566" spans="1:19">
      <c r="A1566" s="110"/>
      <c r="B1566" s="114"/>
      <c r="C1566" s="188"/>
      <c r="D1566" s="200"/>
      <c r="E1566" s="255"/>
      <c r="F1566" s="242"/>
      <c r="G1566" s="243"/>
      <c r="H1566" s="171"/>
      <c r="I1566" s="244" t="str">
        <f t="shared" si="108"/>
        <v/>
      </c>
      <c r="L1566" s="232" t="str">
        <f t="shared" si="107"/>
        <v/>
      </c>
      <c r="N1566" s="157"/>
      <c r="O1566" s="157"/>
      <c r="P1566" s="246" t="str">
        <f t="shared" si="109"/>
        <v/>
      </c>
      <c r="Q1566" s="144"/>
      <c r="R1566" s="144"/>
      <c r="S1566" s="144"/>
    </row>
    <row r="1567" spans="1:19">
      <c r="A1567" s="110"/>
      <c r="B1567" s="114"/>
      <c r="C1567" s="188"/>
      <c r="D1567" s="200"/>
      <c r="E1567" s="255"/>
      <c r="F1567" s="242"/>
      <c r="G1567" s="243"/>
      <c r="H1567" s="171"/>
      <c r="I1567" s="244" t="str">
        <f t="shared" si="108"/>
        <v/>
      </c>
      <c r="L1567" s="232" t="str">
        <f t="shared" si="107"/>
        <v/>
      </c>
      <c r="N1567" s="157"/>
      <c r="O1567" s="157"/>
      <c r="P1567" s="246" t="str">
        <f t="shared" si="109"/>
        <v/>
      </c>
      <c r="Q1567" s="144"/>
      <c r="R1567" s="144"/>
      <c r="S1567" s="144"/>
    </row>
    <row r="1568" spans="1:19">
      <c r="A1568" s="110"/>
      <c r="B1568" s="114"/>
      <c r="C1568" s="188"/>
      <c r="D1568" s="200"/>
      <c r="E1568" s="255"/>
      <c r="F1568" s="242"/>
      <c r="G1568" s="243"/>
      <c r="H1568" s="171"/>
      <c r="I1568" s="244" t="str">
        <f t="shared" si="108"/>
        <v/>
      </c>
      <c r="L1568" s="232" t="str">
        <f t="shared" si="107"/>
        <v/>
      </c>
      <c r="N1568" s="157"/>
      <c r="O1568" s="157"/>
      <c r="P1568" s="246" t="str">
        <f t="shared" si="109"/>
        <v/>
      </c>
      <c r="Q1568" s="144"/>
      <c r="R1568" s="144"/>
      <c r="S1568" s="144"/>
    </row>
    <row r="1569" spans="1:19">
      <c r="A1569" s="110"/>
      <c r="B1569" s="114"/>
      <c r="C1569" s="188"/>
      <c r="D1569" s="200"/>
      <c r="E1569" s="255"/>
      <c r="F1569" s="242"/>
      <c r="G1569" s="243"/>
      <c r="H1569" s="171"/>
      <c r="I1569" s="244" t="str">
        <f t="shared" si="108"/>
        <v/>
      </c>
      <c r="L1569" s="232" t="str">
        <f t="shared" si="107"/>
        <v/>
      </c>
      <c r="N1569" s="157"/>
      <c r="O1569" s="157"/>
      <c r="P1569" s="246" t="str">
        <f t="shared" si="109"/>
        <v/>
      </c>
      <c r="Q1569" s="144"/>
      <c r="R1569" s="144"/>
      <c r="S1569" s="144"/>
    </row>
    <row r="1570" spans="1:19">
      <c r="A1570" s="110"/>
      <c r="B1570" s="114"/>
      <c r="C1570" s="188"/>
      <c r="D1570" s="200"/>
      <c r="E1570" s="255"/>
      <c r="F1570" s="242"/>
      <c r="G1570" s="243"/>
      <c r="H1570" s="171"/>
      <c r="I1570" s="244" t="str">
        <f t="shared" si="108"/>
        <v/>
      </c>
      <c r="L1570" s="232" t="str">
        <f t="shared" si="107"/>
        <v/>
      </c>
      <c r="N1570" s="157"/>
      <c r="O1570" s="157"/>
      <c r="P1570" s="246" t="str">
        <f t="shared" si="109"/>
        <v/>
      </c>
      <c r="Q1570" s="144"/>
      <c r="R1570" s="144"/>
      <c r="S1570" s="144"/>
    </row>
    <row r="1571" spans="1:19">
      <c r="A1571" s="110"/>
      <c r="B1571" s="114"/>
      <c r="C1571" s="188"/>
      <c r="D1571" s="200"/>
      <c r="E1571" s="255"/>
      <c r="F1571" s="242"/>
      <c r="G1571" s="243"/>
      <c r="H1571" s="171"/>
      <c r="I1571" s="244" t="str">
        <f t="shared" si="108"/>
        <v/>
      </c>
      <c r="L1571" s="232" t="str">
        <f t="shared" si="107"/>
        <v/>
      </c>
      <c r="N1571" s="157"/>
      <c r="O1571" s="157"/>
      <c r="P1571" s="246" t="str">
        <f t="shared" si="109"/>
        <v/>
      </c>
      <c r="Q1571" s="144"/>
      <c r="R1571" s="144"/>
      <c r="S1571" s="144"/>
    </row>
    <row r="1572" spans="1:19">
      <c r="A1572" s="110"/>
      <c r="B1572" s="114"/>
      <c r="C1572" s="188"/>
      <c r="D1572" s="200"/>
      <c r="E1572" s="255"/>
      <c r="F1572" s="242"/>
      <c r="G1572" s="243"/>
      <c r="H1572" s="171"/>
      <c r="I1572" s="244" t="str">
        <f t="shared" si="108"/>
        <v/>
      </c>
      <c r="L1572" s="232" t="str">
        <f t="shared" si="107"/>
        <v/>
      </c>
      <c r="N1572" s="157"/>
      <c r="O1572" s="157"/>
      <c r="P1572" s="246" t="str">
        <f t="shared" si="109"/>
        <v/>
      </c>
      <c r="Q1572" s="144"/>
      <c r="R1572" s="144"/>
      <c r="S1572" s="144"/>
    </row>
    <row r="1573" spans="1:19">
      <c r="A1573" s="110"/>
      <c r="B1573" s="114"/>
      <c r="C1573" s="188"/>
      <c r="D1573" s="200"/>
      <c r="E1573" s="255"/>
      <c r="F1573" s="242"/>
      <c r="G1573" s="243"/>
      <c r="H1573" s="171"/>
      <c r="I1573" s="244" t="str">
        <f t="shared" si="108"/>
        <v/>
      </c>
      <c r="L1573" s="232" t="str">
        <f t="shared" si="107"/>
        <v/>
      </c>
      <c r="N1573" s="157"/>
      <c r="O1573" s="157"/>
      <c r="P1573" s="246" t="str">
        <f t="shared" si="109"/>
        <v/>
      </c>
      <c r="Q1573" s="144"/>
      <c r="R1573" s="144"/>
      <c r="S1573" s="144"/>
    </row>
    <row r="1574" spans="1:19">
      <c r="A1574" s="110"/>
      <c r="B1574" s="114"/>
      <c r="C1574" s="188"/>
      <c r="D1574" s="200"/>
      <c r="E1574" s="255"/>
      <c r="F1574" s="242"/>
      <c r="G1574" s="243"/>
      <c r="H1574" s="171"/>
      <c r="I1574" s="244" t="str">
        <f t="shared" si="108"/>
        <v/>
      </c>
      <c r="L1574" s="232" t="str">
        <f t="shared" si="107"/>
        <v/>
      </c>
      <c r="N1574" s="157"/>
      <c r="O1574" s="157"/>
      <c r="P1574" s="246" t="str">
        <f t="shared" si="109"/>
        <v/>
      </c>
      <c r="Q1574" s="144"/>
      <c r="R1574" s="144"/>
      <c r="S1574" s="144"/>
    </row>
    <row r="1575" spans="1:19">
      <c r="A1575" s="110"/>
      <c r="B1575" s="114"/>
      <c r="C1575" s="188"/>
      <c r="D1575" s="200"/>
      <c r="E1575" s="255"/>
      <c r="F1575" s="242"/>
      <c r="G1575" s="243"/>
      <c r="H1575" s="171"/>
      <c r="I1575" s="244" t="str">
        <f t="shared" si="108"/>
        <v/>
      </c>
      <c r="L1575" s="232" t="str">
        <f t="shared" si="107"/>
        <v/>
      </c>
      <c r="N1575" s="157"/>
      <c r="O1575" s="157"/>
      <c r="P1575" s="246" t="str">
        <f t="shared" si="109"/>
        <v/>
      </c>
      <c r="Q1575" s="144"/>
      <c r="R1575" s="144"/>
      <c r="S1575" s="144"/>
    </row>
    <row r="1576" spans="1:19">
      <c r="A1576" s="110"/>
      <c r="B1576" s="114"/>
      <c r="C1576" s="188"/>
      <c r="D1576" s="200"/>
      <c r="E1576" s="255"/>
      <c r="F1576" s="242"/>
      <c r="G1576" s="243"/>
      <c r="H1576" s="171"/>
      <c r="I1576" s="244" t="str">
        <f t="shared" si="108"/>
        <v/>
      </c>
      <c r="L1576" s="232" t="str">
        <f t="shared" si="107"/>
        <v/>
      </c>
      <c r="N1576" s="157"/>
      <c r="O1576" s="157"/>
      <c r="P1576" s="246" t="str">
        <f t="shared" si="109"/>
        <v/>
      </c>
      <c r="Q1576" s="144"/>
      <c r="R1576" s="144"/>
      <c r="S1576" s="144"/>
    </row>
    <row r="1577" spans="1:19">
      <c r="A1577" s="110"/>
      <c r="B1577" s="114"/>
      <c r="C1577" s="188"/>
      <c r="D1577" s="200"/>
      <c r="E1577" s="255"/>
      <c r="F1577" s="242"/>
      <c r="G1577" s="243"/>
      <c r="H1577" s="171"/>
      <c r="I1577" s="244" t="str">
        <f t="shared" si="108"/>
        <v/>
      </c>
      <c r="L1577" s="232" t="str">
        <f t="shared" si="107"/>
        <v/>
      </c>
      <c r="N1577" s="157"/>
      <c r="O1577" s="157"/>
      <c r="P1577" s="246" t="str">
        <f t="shared" si="109"/>
        <v/>
      </c>
      <c r="Q1577" s="144"/>
      <c r="R1577" s="144"/>
      <c r="S1577" s="144"/>
    </row>
    <row r="1578" spans="1:19">
      <c r="A1578" s="110"/>
      <c r="B1578" s="114"/>
      <c r="C1578" s="188"/>
      <c r="D1578" s="200"/>
      <c r="E1578" s="255"/>
      <c r="F1578" s="242"/>
      <c r="G1578" s="243"/>
      <c r="H1578" s="171"/>
      <c r="I1578" s="244" t="str">
        <f t="shared" si="108"/>
        <v/>
      </c>
      <c r="L1578" s="232" t="str">
        <f t="shared" si="107"/>
        <v/>
      </c>
      <c r="N1578" s="157"/>
      <c r="O1578" s="157"/>
      <c r="P1578" s="246" t="str">
        <f t="shared" si="109"/>
        <v/>
      </c>
      <c r="Q1578" s="144"/>
      <c r="R1578" s="144"/>
      <c r="S1578" s="144"/>
    </row>
    <row r="1579" spans="1:19">
      <c r="A1579" s="110"/>
      <c r="B1579" s="114"/>
      <c r="C1579" s="188"/>
      <c r="D1579" s="200"/>
      <c r="E1579" s="255"/>
      <c r="F1579" s="242"/>
      <c r="G1579" s="243"/>
      <c r="H1579" s="171"/>
      <c r="I1579" s="244" t="str">
        <f t="shared" si="108"/>
        <v/>
      </c>
      <c r="L1579" s="232" t="str">
        <f t="shared" ref="L1579:L1642" si="110">IF(C1579="","",GAMMADIST(C1579,Z$8,1/Z$7,TRUE))</f>
        <v/>
      </c>
      <c r="N1579" s="157"/>
      <c r="O1579" s="157"/>
      <c r="P1579" s="246" t="str">
        <f t="shared" si="109"/>
        <v/>
      </c>
      <c r="Q1579" s="144"/>
      <c r="R1579" s="144"/>
      <c r="S1579" s="144"/>
    </row>
    <row r="1580" spans="1:19">
      <c r="A1580" s="110"/>
      <c r="B1580" s="114"/>
      <c r="C1580" s="188"/>
      <c r="D1580" s="200"/>
      <c r="E1580" s="255"/>
      <c r="F1580" s="242"/>
      <c r="G1580" s="243"/>
      <c r="H1580" s="171"/>
      <c r="I1580" s="244" t="str">
        <f t="shared" si="108"/>
        <v/>
      </c>
      <c r="L1580" s="232" t="str">
        <f t="shared" si="110"/>
        <v/>
      </c>
      <c r="N1580" s="157"/>
      <c r="O1580" s="157"/>
      <c r="P1580" s="246" t="str">
        <f t="shared" si="109"/>
        <v/>
      </c>
      <c r="Q1580" s="144"/>
      <c r="R1580" s="144"/>
      <c r="S1580" s="144"/>
    </row>
    <row r="1581" spans="1:19">
      <c r="A1581" s="110"/>
      <c r="B1581" s="114"/>
      <c r="C1581" s="188"/>
      <c r="D1581" s="200"/>
      <c r="E1581" s="255"/>
      <c r="F1581" s="242"/>
      <c r="G1581" s="243"/>
      <c r="H1581" s="171"/>
      <c r="I1581" s="244" t="str">
        <f t="shared" si="108"/>
        <v/>
      </c>
      <c r="L1581" s="232" t="str">
        <f t="shared" si="110"/>
        <v/>
      </c>
      <c r="N1581" s="157"/>
      <c r="O1581" s="157"/>
      <c r="P1581" s="246" t="str">
        <f t="shared" si="109"/>
        <v/>
      </c>
      <c r="Q1581" s="144"/>
      <c r="R1581" s="144"/>
      <c r="S1581" s="144"/>
    </row>
    <row r="1582" spans="1:19">
      <c r="A1582" s="110"/>
      <c r="B1582" s="114"/>
      <c r="C1582" s="188"/>
      <c r="D1582" s="200"/>
      <c r="E1582" s="255"/>
      <c r="F1582" s="242"/>
      <c r="G1582" s="243"/>
      <c r="H1582" s="171"/>
      <c r="I1582" s="244" t="str">
        <f t="shared" si="108"/>
        <v/>
      </c>
      <c r="L1582" s="232" t="str">
        <f t="shared" si="110"/>
        <v/>
      </c>
      <c r="N1582" s="157"/>
      <c r="O1582" s="157"/>
      <c r="P1582" s="246" t="str">
        <f t="shared" si="109"/>
        <v/>
      </c>
      <c r="Q1582" s="144"/>
      <c r="R1582" s="144"/>
      <c r="S1582" s="144"/>
    </row>
    <row r="1583" spans="1:19">
      <c r="A1583" s="110"/>
      <c r="B1583" s="114"/>
      <c r="C1583" s="188"/>
      <c r="D1583" s="200"/>
      <c r="E1583" s="255"/>
      <c r="F1583" s="242"/>
      <c r="G1583" s="243"/>
      <c r="H1583" s="171"/>
      <c r="I1583" s="244" t="str">
        <f t="shared" si="108"/>
        <v/>
      </c>
      <c r="L1583" s="232" t="str">
        <f t="shared" si="110"/>
        <v/>
      </c>
      <c r="N1583" s="157"/>
      <c r="O1583" s="157"/>
      <c r="P1583" s="246" t="str">
        <f t="shared" si="109"/>
        <v/>
      </c>
      <c r="Q1583" s="144"/>
      <c r="R1583" s="144"/>
      <c r="S1583" s="144"/>
    </row>
    <row r="1584" spans="1:19">
      <c r="A1584" s="110"/>
      <c r="B1584" s="114"/>
      <c r="C1584" s="188"/>
      <c r="D1584" s="200"/>
      <c r="E1584" s="255"/>
      <c r="F1584" s="242"/>
      <c r="G1584" s="243"/>
      <c r="H1584" s="171"/>
      <c r="I1584" s="244" t="str">
        <f t="shared" si="108"/>
        <v/>
      </c>
      <c r="L1584" s="232" t="str">
        <f t="shared" si="110"/>
        <v/>
      </c>
      <c r="N1584" s="157"/>
      <c r="O1584" s="157"/>
      <c r="P1584" s="246" t="str">
        <f t="shared" si="109"/>
        <v/>
      </c>
      <c r="Q1584" s="144"/>
      <c r="R1584" s="144"/>
      <c r="S1584" s="144"/>
    </row>
    <row r="1585" spans="1:19">
      <c r="A1585" s="110"/>
      <c r="B1585" s="114"/>
      <c r="C1585" s="188"/>
      <c r="D1585" s="200"/>
      <c r="E1585" s="255"/>
      <c r="F1585" s="242"/>
      <c r="G1585" s="243"/>
      <c r="H1585" s="171"/>
      <c r="I1585" s="244" t="str">
        <f t="shared" si="108"/>
        <v/>
      </c>
      <c r="L1585" s="232" t="str">
        <f t="shared" si="110"/>
        <v/>
      </c>
      <c r="N1585" s="157"/>
      <c r="O1585" s="157"/>
      <c r="P1585" s="246" t="str">
        <f t="shared" si="109"/>
        <v/>
      </c>
      <c r="Q1585" s="144"/>
      <c r="R1585" s="144"/>
      <c r="S1585" s="144"/>
    </row>
    <row r="1586" spans="1:19">
      <c r="A1586" s="110"/>
      <c r="B1586" s="114"/>
      <c r="C1586" s="188"/>
      <c r="D1586" s="200"/>
      <c r="E1586" s="255"/>
      <c r="F1586" s="242"/>
      <c r="G1586" s="243"/>
      <c r="H1586" s="171"/>
      <c r="I1586" s="244" t="str">
        <f t="shared" si="108"/>
        <v/>
      </c>
      <c r="L1586" s="232" t="str">
        <f t="shared" si="110"/>
        <v/>
      </c>
      <c r="N1586" s="157"/>
      <c r="O1586" s="157"/>
      <c r="P1586" s="246" t="str">
        <f t="shared" si="109"/>
        <v/>
      </c>
      <c r="Q1586" s="144"/>
      <c r="R1586" s="144"/>
      <c r="S1586" s="144"/>
    </row>
    <row r="1587" spans="1:19">
      <c r="A1587" s="110"/>
      <c r="B1587" s="114"/>
      <c r="C1587" s="188"/>
      <c r="D1587" s="200"/>
      <c r="E1587" s="255"/>
      <c r="F1587" s="242"/>
      <c r="G1587" s="243"/>
      <c r="H1587" s="171"/>
      <c r="I1587" s="244" t="str">
        <f t="shared" si="108"/>
        <v/>
      </c>
      <c r="L1587" s="232" t="str">
        <f t="shared" si="110"/>
        <v/>
      </c>
      <c r="N1587" s="157"/>
      <c r="O1587" s="157"/>
      <c r="P1587" s="246" t="str">
        <f t="shared" si="109"/>
        <v/>
      </c>
      <c r="Q1587" s="144"/>
      <c r="R1587" s="144"/>
      <c r="S1587" s="144"/>
    </row>
    <row r="1588" spans="1:19">
      <c r="A1588" s="110"/>
      <c r="B1588" s="114"/>
      <c r="C1588" s="188"/>
      <c r="D1588" s="200"/>
      <c r="E1588" s="255"/>
      <c r="F1588" s="242"/>
      <c r="G1588" s="243"/>
      <c r="H1588" s="171"/>
      <c r="I1588" s="244" t="str">
        <f t="shared" si="108"/>
        <v/>
      </c>
      <c r="L1588" s="232" t="str">
        <f t="shared" si="110"/>
        <v/>
      </c>
      <c r="N1588" s="157"/>
      <c r="O1588" s="157"/>
      <c r="P1588" s="246" t="str">
        <f t="shared" si="109"/>
        <v/>
      </c>
      <c r="Q1588" s="144"/>
      <c r="R1588" s="144"/>
      <c r="S1588" s="144"/>
    </row>
    <row r="1589" spans="1:19">
      <c r="A1589" s="110"/>
      <c r="B1589" s="114"/>
      <c r="C1589" s="188"/>
      <c r="D1589" s="200"/>
      <c r="E1589" s="255"/>
      <c r="F1589" s="242"/>
      <c r="G1589" s="243"/>
      <c r="H1589" s="171"/>
      <c r="I1589" s="244" t="str">
        <f t="shared" si="108"/>
        <v/>
      </c>
      <c r="L1589" s="232" t="str">
        <f t="shared" si="110"/>
        <v/>
      </c>
      <c r="N1589" s="157"/>
      <c r="O1589" s="157"/>
      <c r="P1589" s="246" t="str">
        <f t="shared" si="109"/>
        <v/>
      </c>
      <c r="Q1589" s="144"/>
      <c r="R1589" s="144"/>
      <c r="S1589" s="144"/>
    </row>
    <row r="1590" spans="1:19">
      <c r="A1590" s="110"/>
      <c r="B1590" s="114"/>
      <c r="C1590" s="188"/>
      <c r="D1590" s="200"/>
      <c r="E1590" s="255"/>
      <c r="F1590" s="242"/>
      <c r="G1590" s="243"/>
      <c r="H1590" s="171"/>
      <c r="I1590" s="244" t="str">
        <f t="shared" si="108"/>
        <v/>
      </c>
      <c r="L1590" s="232" t="str">
        <f t="shared" si="110"/>
        <v/>
      </c>
      <c r="N1590" s="157"/>
      <c r="O1590" s="157"/>
      <c r="P1590" s="246" t="str">
        <f t="shared" si="109"/>
        <v/>
      </c>
      <c r="Q1590" s="144"/>
      <c r="R1590" s="144"/>
      <c r="S1590" s="144"/>
    </row>
    <row r="1591" spans="1:19">
      <c r="A1591" s="110"/>
      <c r="B1591" s="114"/>
      <c r="C1591" s="188"/>
      <c r="D1591" s="200"/>
      <c r="E1591" s="255"/>
      <c r="F1591" s="242"/>
      <c r="G1591" s="243"/>
      <c r="H1591" s="171"/>
      <c r="I1591" s="244" t="str">
        <f t="shared" si="108"/>
        <v/>
      </c>
      <c r="L1591" s="232" t="str">
        <f t="shared" si="110"/>
        <v/>
      </c>
      <c r="N1591" s="157"/>
      <c r="O1591" s="157"/>
      <c r="P1591" s="246" t="str">
        <f t="shared" si="109"/>
        <v/>
      </c>
      <c r="Q1591" s="144"/>
      <c r="R1591" s="144"/>
      <c r="S1591" s="144"/>
    </row>
    <row r="1592" spans="1:19">
      <c r="A1592" s="110"/>
      <c r="B1592" s="114"/>
      <c r="C1592" s="188"/>
      <c r="D1592" s="200"/>
      <c r="E1592" s="255"/>
      <c r="F1592" s="242"/>
      <c r="G1592" s="243"/>
      <c r="H1592" s="171"/>
      <c r="I1592" s="244" t="str">
        <f t="shared" si="108"/>
        <v/>
      </c>
      <c r="L1592" s="232" t="str">
        <f t="shared" si="110"/>
        <v/>
      </c>
      <c r="N1592" s="157"/>
      <c r="O1592" s="157"/>
      <c r="P1592" s="246" t="str">
        <f t="shared" si="109"/>
        <v/>
      </c>
      <c r="Q1592" s="144"/>
      <c r="R1592" s="144"/>
      <c r="S1592" s="144"/>
    </row>
    <row r="1593" spans="1:19">
      <c r="A1593" s="110"/>
      <c r="B1593" s="114"/>
      <c r="C1593" s="188"/>
      <c r="D1593" s="200"/>
      <c r="E1593" s="255"/>
      <c r="F1593" s="242"/>
      <c r="G1593" s="243"/>
      <c r="H1593" s="171"/>
      <c r="I1593" s="244" t="str">
        <f t="shared" si="108"/>
        <v/>
      </c>
      <c r="L1593" s="232" t="str">
        <f t="shared" si="110"/>
        <v/>
      </c>
      <c r="N1593" s="157"/>
      <c r="O1593" s="157"/>
      <c r="P1593" s="246" t="str">
        <f t="shared" si="109"/>
        <v/>
      </c>
      <c r="Q1593" s="144"/>
      <c r="R1593" s="144"/>
      <c r="S1593" s="144"/>
    </row>
    <row r="1594" spans="1:19">
      <c r="A1594" s="110"/>
      <c r="B1594" s="114"/>
      <c r="C1594" s="188"/>
      <c r="D1594" s="200"/>
      <c r="E1594" s="255"/>
      <c r="F1594" s="242"/>
      <c r="G1594" s="243"/>
      <c r="H1594" s="171"/>
      <c r="I1594" s="244" t="str">
        <f t="shared" si="108"/>
        <v/>
      </c>
      <c r="L1594" s="232" t="str">
        <f t="shared" si="110"/>
        <v/>
      </c>
      <c r="N1594" s="157"/>
      <c r="O1594" s="157"/>
      <c r="P1594" s="246" t="str">
        <f t="shared" si="109"/>
        <v/>
      </c>
      <c r="Q1594" s="144"/>
      <c r="R1594" s="144"/>
      <c r="S1594" s="144"/>
    </row>
    <row r="1595" spans="1:19">
      <c r="A1595" s="110"/>
      <c r="B1595" s="114"/>
      <c r="C1595" s="188"/>
      <c r="D1595" s="200"/>
      <c r="E1595" s="255"/>
      <c r="F1595" s="242"/>
      <c r="G1595" s="243"/>
      <c r="H1595" s="171"/>
      <c r="I1595" s="244" t="str">
        <f t="shared" si="108"/>
        <v/>
      </c>
      <c r="L1595" s="232" t="str">
        <f t="shared" si="110"/>
        <v/>
      </c>
      <c r="N1595" s="157"/>
      <c r="O1595" s="157"/>
      <c r="P1595" s="246" t="str">
        <f t="shared" si="109"/>
        <v/>
      </c>
      <c r="Q1595" s="144"/>
      <c r="R1595" s="144"/>
      <c r="S1595" s="144"/>
    </row>
    <row r="1596" spans="1:19">
      <c r="A1596" s="110"/>
      <c r="B1596" s="114"/>
      <c r="C1596" s="188"/>
      <c r="D1596" s="200"/>
      <c r="E1596" s="255"/>
      <c r="F1596" s="242"/>
      <c r="G1596" s="243"/>
      <c r="H1596" s="171"/>
      <c r="I1596" s="244" t="str">
        <f t="shared" si="108"/>
        <v/>
      </c>
      <c r="L1596" s="232" t="str">
        <f t="shared" si="110"/>
        <v/>
      </c>
      <c r="N1596" s="157"/>
      <c r="O1596" s="157"/>
      <c r="P1596" s="246" t="str">
        <f t="shared" si="109"/>
        <v/>
      </c>
      <c r="Q1596" s="144"/>
      <c r="R1596" s="144"/>
      <c r="S1596" s="144"/>
    </row>
    <row r="1597" spans="1:19">
      <c r="A1597" s="110"/>
      <c r="B1597" s="114"/>
      <c r="C1597" s="188"/>
      <c r="D1597" s="200"/>
      <c r="E1597" s="255"/>
      <c r="F1597" s="242"/>
      <c r="G1597" s="243"/>
      <c r="H1597" s="171"/>
      <c r="I1597" s="244" t="str">
        <f t="shared" si="108"/>
        <v/>
      </c>
      <c r="L1597" s="232" t="str">
        <f t="shared" si="110"/>
        <v/>
      </c>
      <c r="N1597" s="157"/>
      <c r="O1597" s="157"/>
      <c r="P1597" s="246" t="str">
        <f t="shared" si="109"/>
        <v/>
      </c>
      <c r="Q1597" s="144"/>
      <c r="R1597" s="144"/>
      <c r="S1597" s="144"/>
    </row>
    <row r="1598" spans="1:19">
      <c r="A1598" s="110"/>
      <c r="B1598" s="114"/>
      <c r="C1598" s="188"/>
      <c r="D1598" s="200"/>
      <c r="E1598" s="255"/>
      <c r="F1598" s="242"/>
      <c r="G1598" s="243"/>
      <c r="H1598" s="171"/>
      <c r="I1598" s="244" t="str">
        <f t="shared" si="108"/>
        <v/>
      </c>
      <c r="L1598" s="232" t="str">
        <f t="shared" si="110"/>
        <v/>
      </c>
      <c r="N1598" s="157"/>
      <c r="O1598" s="157"/>
      <c r="P1598" s="246" t="str">
        <f t="shared" si="109"/>
        <v/>
      </c>
      <c r="Q1598" s="144"/>
      <c r="R1598" s="144"/>
      <c r="S1598" s="144"/>
    </row>
    <row r="1599" spans="1:19">
      <c r="A1599" s="110"/>
      <c r="B1599" s="114"/>
      <c r="C1599" s="188"/>
      <c r="D1599" s="200"/>
      <c r="E1599" s="255"/>
      <c r="F1599" s="242"/>
      <c r="G1599" s="243"/>
      <c r="H1599" s="171"/>
      <c r="I1599" s="244" t="str">
        <f t="shared" si="108"/>
        <v/>
      </c>
      <c r="L1599" s="232" t="str">
        <f t="shared" si="110"/>
        <v/>
      </c>
      <c r="N1599" s="157"/>
      <c r="O1599" s="157"/>
      <c r="P1599" s="246" t="str">
        <f t="shared" si="109"/>
        <v/>
      </c>
      <c r="Q1599" s="144"/>
      <c r="R1599" s="144"/>
      <c r="S1599" s="144"/>
    </row>
    <row r="1600" spans="1:19">
      <c r="A1600" s="110"/>
      <c r="B1600" s="114"/>
      <c r="C1600" s="188"/>
      <c r="D1600" s="200"/>
      <c r="E1600" s="255"/>
      <c r="F1600" s="242"/>
      <c r="G1600" s="243"/>
      <c r="H1600" s="171"/>
      <c r="I1600" s="244" t="str">
        <f t="shared" si="108"/>
        <v/>
      </c>
      <c r="L1600" s="232" t="str">
        <f t="shared" si="110"/>
        <v/>
      </c>
      <c r="N1600" s="157"/>
      <c r="O1600" s="157"/>
      <c r="P1600" s="246" t="str">
        <f t="shared" si="109"/>
        <v/>
      </c>
      <c r="Q1600" s="144"/>
      <c r="R1600" s="144"/>
      <c r="S1600" s="144"/>
    </row>
    <row r="1601" spans="1:19">
      <c r="A1601" s="110"/>
      <c r="B1601" s="114"/>
      <c r="C1601" s="188"/>
      <c r="D1601" s="200"/>
      <c r="E1601" s="255"/>
      <c r="F1601" s="242"/>
      <c r="G1601" s="243"/>
      <c r="H1601" s="171"/>
      <c r="I1601" s="244" t="str">
        <f t="shared" si="108"/>
        <v/>
      </c>
      <c r="L1601" s="232" t="str">
        <f t="shared" si="110"/>
        <v/>
      </c>
      <c r="N1601" s="157"/>
      <c r="O1601" s="157"/>
      <c r="P1601" s="246" t="str">
        <f t="shared" si="109"/>
        <v/>
      </c>
      <c r="Q1601" s="144"/>
      <c r="R1601" s="144"/>
      <c r="S1601" s="144"/>
    </row>
    <row r="1602" spans="1:19">
      <c r="A1602" s="110"/>
      <c r="B1602" s="114"/>
      <c r="C1602" s="188"/>
      <c r="D1602" s="200"/>
      <c r="E1602" s="255"/>
      <c r="F1602" s="242"/>
      <c r="G1602" s="243"/>
      <c r="H1602" s="171"/>
      <c r="I1602" s="244" t="str">
        <f t="shared" ref="I1602:I1665" si="111">IF(C1602="","",(2/S1602)*(POWER((S1602/6)*(E1602-S1602/6)+1,3)-1))</f>
        <v/>
      </c>
      <c r="L1602" s="232" t="str">
        <f t="shared" si="110"/>
        <v/>
      </c>
      <c r="N1602" s="157"/>
      <c r="O1602" s="157"/>
      <c r="P1602" s="246" t="str">
        <f t="shared" ref="P1602:P1665" si="112">IF(C1602="","",POWER(C1602-Q1602,3)/R1602)</f>
        <v/>
      </c>
      <c r="Q1602" s="144"/>
      <c r="R1602" s="144"/>
      <c r="S1602" s="144"/>
    </row>
    <row r="1603" spans="1:19">
      <c r="A1603" s="110"/>
      <c r="B1603" s="114"/>
      <c r="C1603" s="188"/>
      <c r="D1603" s="200"/>
      <c r="E1603" s="255"/>
      <c r="F1603" s="242"/>
      <c r="G1603" s="243"/>
      <c r="H1603" s="171"/>
      <c r="I1603" s="244" t="str">
        <f t="shared" si="111"/>
        <v/>
      </c>
      <c r="L1603" s="232" t="str">
        <f t="shared" si="110"/>
        <v/>
      </c>
      <c r="N1603" s="157"/>
      <c r="O1603" s="157"/>
      <c r="P1603" s="246" t="str">
        <f t="shared" si="112"/>
        <v/>
      </c>
      <c r="Q1603" s="144"/>
      <c r="R1603" s="144"/>
      <c r="S1603" s="144"/>
    </row>
    <row r="1604" spans="1:19">
      <c r="A1604" s="110"/>
      <c r="B1604" s="114"/>
      <c r="C1604" s="188"/>
      <c r="D1604" s="200"/>
      <c r="E1604" s="255"/>
      <c r="F1604" s="242"/>
      <c r="G1604" s="243"/>
      <c r="H1604" s="171"/>
      <c r="I1604" s="244" t="str">
        <f t="shared" si="111"/>
        <v/>
      </c>
      <c r="L1604" s="232" t="str">
        <f t="shared" si="110"/>
        <v/>
      </c>
      <c r="N1604" s="157"/>
      <c r="O1604" s="157"/>
      <c r="P1604" s="246" t="str">
        <f t="shared" si="112"/>
        <v/>
      </c>
      <c r="Q1604" s="144"/>
      <c r="R1604" s="144"/>
      <c r="S1604" s="144"/>
    </row>
    <row r="1605" spans="1:19">
      <c r="A1605" s="110"/>
      <c r="B1605" s="114"/>
      <c r="C1605" s="188"/>
      <c r="D1605" s="200"/>
      <c r="E1605" s="255"/>
      <c r="F1605" s="242"/>
      <c r="G1605" s="243"/>
      <c r="H1605" s="171"/>
      <c r="I1605" s="244" t="str">
        <f t="shared" si="111"/>
        <v/>
      </c>
      <c r="L1605" s="232" t="str">
        <f t="shared" si="110"/>
        <v/>
      </c>
      <c r="N1605" s="157"/>
      <c r="O1605" s="157"/>
      <c r="P1605" s="246" t="str">
        <f t="shared" si="112"/>
        <v/>
      </c>
      <c r="Q1605" s="144"/>
      <c r="R1605" s="144"/>
      <c r="S1605" s="144"/>
    </row>
    <row r="1606" spans="1:19">
      <c r="A1606" s="110"/>
      <c r="B1606" s="114"/>
      <c r="C1606" s="188"/>
      <c r="D1606" s="200"/>
      <c r="E1606" s="255"/>
      <c r="F1606" s="242"/>
      <c r="G1606" s="243"/>
      <c r="H1606" s="171"/>
      <c r="I1606" s="244" t="str">
        <f t="shared" si="111"/>
        <v/>
      </c>
      <c r="L1606" s="232" t="str">
        <f t="shared" si="110"/>
        <v/>
      </c>
      <c r="N1606" s="157"/>
      <c r="O1606" s="157"/>
      <c r="P1606" s="246" t="str">
        <f t="shared" si="112"/>
        <v/>
      </c>
      <c r="Q1606" s="144"/>
      <c r="R1606" s="144"/>
      <c r="S1606" s="144"/>
    </row>
    <row r="1607" spans="1:19">
      <c r="A1607" s="110"/>
      <c r="B1607" s="114"/>
      <c r="C1607" s="188"/>
      <c r="D1607" s="200"/>
      <c r="E1607" s="255"/>
      <c r="F1607" s="242"/>
      <c r="G1607" s="243"/>
      <c r="H1607" s="171"/>
      <c r="I1607" s="244" t="str">
        <f t="shared" si="111"/>
        <v/>
      </c>
      <c r="L1607" s="232" t="str">
        <f t="shared" si="110"/>
        <v/>
      </c>
      <c r="N1607" s="157"/>
      <c r="O1607" s="157"/>
      <c r="P1607" s="246" t="str">
        <f t="shared" si="112"/>
        <v/>
      </c>
      <c r="Q1607" s="144"/>
      <c r="R1607" s="144"/>
      <c r="S1607" s="144"/>
    </row>
    <row r="1608" spans="1:19">
      <c r="A1608" s="110"/>
      <c r="B1608" s="114"/>
      <c r="C1608" s="188"/>
      <c r="D1608" s="200"/>
      <c r="E1608" s="255"/>
      <c r="F1608" s="242"/>
      <c r="G1608" s="243"/>
      <c r="H1608" s="171"/>
      <c r="I1608" s="244" t="str">
        <f t="shared" si="111"/>
        <v/>
      </c>
      <c r="L1608" s="232" t="str">
        <f t="shared" si="110"/>
        <v/>
      </c>
      <c r="N1608" s="157"/>
      <c r="O1608" s="157"/>
      <c r="P1608" s="246" t="str">
        <f t="shared" si="112"/>
        <v/>
      </c>
      <c r="Q1608" s="144"/>
      <c r="R1608" s="144"/>
      <c r="S1608" s="144"/>
    </row>
    <row r="1609" spans="1:19">
      <c r="A1609" s="110"/>
      <c r="B1609" s="114"/>
      <c r="C1609" s="188"/>
      <c r="D1609" s="200"/>
      <c r="E1609" s="255"/>
      <c r="F1609" s="242"/>
      <c r="G1609" s="243"/>
      <c r="H1609" s="171"/>
      <c r="I1609" s="244" t="str">
        <f t="shared" si="111"/>
        <v/>
      </c>
      <c r="L1609" s="232" t="str">
        <f t="shared" si="110"/>
        <v/>
      </c>
      <c r="N1609" s="157"/>
      <c r="O1609" s="157"/>
      <c r="P1609" s="246" t="str">
        <f t="shared" si="112"/>
        <v/>
      </c>
      <c r="Q1609" s="144"/>
      <c r="R1609" s="144"/>
      <c r="S1609" s="144"/>
    </row>
    <row r="1610" spans="1:19">
      <c r="A1610" s="110"/>
      <c r="B1610" s="114"/>
      <c r="C1610" s="188"/>
      <c r="D1610" s="200"/>
      <c r="E1610" s="255"/>
      <c r="F1610" s="242"/>
      <c r="G1610" s="243"/>
      <c r="H1610" s="171"/>
      <c r="I1610" s="244" t="str">
        <f t="shared" si="111"/>
        <v/>
      </c>
      <c r="L1610" s="232" t="str">
        <f t="shared" si="110"/>
        <v/>
      </c>
      <c r="N1610" s="157"/>
      <c r="O1610" s="157"/>
      <c r="P1610" s="246" t="str">
        <f t="shared" si="112"/>
        <v/>
      </c>
      <c r="Q1610" s="144"/>
      <c r="R1610" s="144"/>
      <c r="S1610" s="144"/>
    </row>
    <row r="1611" spans="1:19">
      <c r="A1611" s="110"/>
      <c r="B1611" s="114"/>
      <c r="C1611" s="188"/>
      <c r="D1611" s="200"/>
      <c r="E1611" s="255"/>
      <c r="F1611" s="242"/>
      <c r="G1611" s="243"/>
      <c r="H1611" s="171"/>
      <c r="I1611" s="244" t="str">
        <f t="shared" si="111"/>
        <v/>
      </c>
      <c r="L1611" s="232" t="str">
        <f t="shared" si="110"/>
        <v/>
      </c>
      <c r="N1611" s="157"/>
      <c r="O1611" s="157"/>
      <c r="P1611" s="246" t="str">
        <f t="shared" si="112"/>
        <v/>
      </c>
      <c r="Q1611" s="144"/>
      <c r="R1611" s="144"/>
      <c r="S1611" s="144"/>
    </row>
    <row r="1612" spans="1:19">
      <c r="A1612" s="110"/>
      <c r="B1612" s="114"/>
      <c r="C1612" s="188"/>
      <c r="D1612" s="200"/>
      <c r="E1612" s="255"/>
      <c r="F1612" s="242"/>
      <c r="G1612" s="243"/>
      <c r="H1612" s="171"/>
      <c r="I1612" s="244" t="str">
        <f t="shared" si="111"/>
        <v/>
      </c>
      <c r="L1612" s="232" t="str">
        <f t="shared" si="110"/>
        <v/>
      </c>
      <c r="N1612" s="157"/>
      <c r="O1612" s="157"/>
      <c r="P1612" s="246" t="str">
        <f t="shared" si="112"/>
        <v/>
      </c>
      <c r="Q1612" s="144"/>
      <c r="R1612" s="144"/>
      <c r="S1612" s="144"/>
    </row>
    <row r="1613" spans="1:19">
      <c r="A1613" s="110"/>
      <c r="B1613" s="114"/>
      <c r="C1613" s="188"/>
      <c r="D1613" s="200"/>
      <c r="E1613" s="255"/>
      <c r="F1613" s="242"/>
      <c r="G1613" s="243"/>
      <c r="H1613" s="171"/>
      <c r="I1613" s="244" t="str">
        <f t="shared" si="111"/>
        <v/>
      </c>
      <c r="L1613" s="232" t="str">
        <f t="shared" si="110"/>
        <v/>
      </c>
      <c r="N1613" s="157"/>
      <c r="O1613" s="157"/>
      <c r="P1613" s="246" t="str">
        <f t="shared" si="112"/>
        <v/>
      </c>
      <c r="Q1613" s="144"/>
      <c r="R1613" s="144"/>
      <c r="S1613" s="144"/>
    </row>
    <row r="1614" spans="1:19">
      <c r="A1614" s="110"/>
      <c r="B1614" s="114"/>
      <c r="C1614" s="188"/>
      <c r="D1614" s="200"/>
      <c r="E1614" s="255"/>
      <c r="F1614" s="242"/>
      <c r="G1614" s="243"/>
      <c r="H1614" s="171"/>
      <c r="I1614" s="244" t="str">
        <f t="shared" si="111"/>
        <v/>
      </c>
      <c r="L1614" s="232" t="str">
        <f t="shared" si="110"/>
        <v/>
      </c>
      <c r="N1614" s="157"/>
      <c r="O1614" s="157"/>
      <c r="P1614" s="246" t="str">
        <f t="shared" si="112"/>
        <v/>
      </c>
      <c r="Q1614" s="144"/>
      <c r="R1614" s="144"/>
      <c r="S1614" s="144"/>
    </row>
    <row r="1615" spans="1:19">
      <c r="A1615" s="110"/>
      <c r="B1615" s="114"/>
      <c r="C1615" s="188"/>
      <c r="D1615" s="200"/>
      <c r="E1615" s="255"/>
      <c r="F1615" s="242"/>
      <c r="G1615" s="243"/>
      <c r="H1615" s="171"/>
      <c r="I1615" s="244" t="str">
        <f t="shared" si="111"/>
        <v/>
      </c>
      <c r="L1615" s="232" t="str">
        <f t="shared" si="110"/>
        <v/>
      </c>
      <c r="N1615" s="157"/>
      <c r="O1615" s="157"/>
      <c r="P1615" s="246" t="str">
        <f t="shared" si="112"/>
        <v/>
      </c>
      <c r="Q1615" s="144"/>
      <c r="R1615" s="144"/>
      <c r="S1615" s="144"/>
    </row>
    <row r="1616" spans="1:19">
      <c r="A1616" s="110"/>
      <c r="B1616" s="114"/>
      <c r="C1616" s="188"/>
      <c r="D1616" s="200"/>
      <c r="E1616" s="255"/>
      <c r="F1616" s="242"/>
      <c r="G1616" s="243"/>
      <c r="H1616" s="171"/>
      <c r="I1616" s="244" t="str">
        <f t="shared" si="111"/>
        <v/>
      </c>
      <c r="L1616" s="232" t="str">
        <f t="shared" si="110"/>
        <v/>
      </c>
      <c r="N1616" s="157"/>
      <c r="O1616" s="157"/>
      <c r="P1616" s="246" t="str">
        <f t="shared" si="112"/>
        <v/>
      </c>
      <c r="Q1616" s="144"/>
      <c r="R1616" s="144"/>
      <c r="S1616" s="144"/>
    </row>
    <row r="1617" spans="1:19">
      <c r="A1617" s="110"/>
      <c r="B1617" s="114"/>
      <c r="C1617" s="188"/>
      <c r="D1617" s="200"/>
      <c r="E1617" s="255"/>
      <c r="F1617" s="242"/>
      <c r="G1617" s="243"/>
      <c r="H1617" s="171"/>
      <c r="I1617" s="244" t="str">
        <f t="shared" si="111"/>
        <v/>
      </c>
      <c r="L1617" s="232" t="str">
        <f t="shared" si="110"/>
        <v/>
      </c>
      <c r="N1617" s="157"/>
      <c r="O1617" s="157"/>
      <c r="P1617" s="246" t="str">
        <f t="shared" si="112"/>
        <v/>
      </c>
      <c r="Q1617" s="144"/>
      <c r="R1617" s="144"/>
      <c r="S1617" s="144"/>
    </row>
    <row r="1618" spans="1:19">
      <c r="A1618" s="110"/>
      <c r="B1618" s="114"/>
      <c r="C1618" s="188"/>
      <c r="D1618" s="200"/>
      <c r="E1618" s="255"/>
      <c r="F1618" s="242"/>
      <c r="G1618" s="243"/>
      <c r="H1618" s="171"/>
      <c r="I1618" s="244" t="str">
        <f t="shared" si="111"/>
        <v/>
      </c>
      <c r="L1618" s="232" t="str">
        <f t="shared" si="110"/>
        <v/>
      </c>
      <c r="N1618" s="157"/>
      <c r="O1618" s="157"/>
      <c r="P1618" s="246" t="str">
        <f t="shared" si="112"/>
        <v/>
      </c>
      <c r="Q1618" s="144"/>
      <c r="R1618" s="144"/>
      <c r="S1618" s="144"/>
    </row>
    <row r="1619" spans="1:19">
      <c r="A1619" s="110"/>
      <c r="B1619" s="114"/>
      <c r="C1619" s="188"/>
      <c r="D1619" s="200"/>
      <c r="E1619" s="255"/>
      <c r="F1619" s="242"/>
      <c r="G1619" s="243"/>
      <c r="H1619" s="171"/>
      <c r="I1619" s="244" t="str">
        <f t="shared" si="111"/>
        <v/>
      </c>
      <c r="L1619" s="232" t="str">
        <f t="shared" si="110"/>
        <v/>
      </c>
      <c r="N1619" s="157"/>
      <c r="O1619" s="157"/>
      <c r="P1619" s="246" t="str">
        <f t="shared" si="112"/>
        <v/>
      </c>
      <c r="Q1619" s="144"/>
      <c r="R1619" s="144"/>
      <c r="S1619" s="144"/>
    </row>
    <row r="1620" spans="1:19">
      <c r="A1620" s="110"/>
      <c r="B1620" s="114"/>
      <c r="C1620" s="188"/>
      <c r="D1620" s="200"/>
      <c r="E1620" s="255"/>
      <c r="F1620" s="242"/>
      <c r="G1620" s="243"/>
      <c r="H1620" s="171"/>
      <c r="I1620" s="244" t="str">
        <f t="shared" si="111"/>
        <v/>
      </c>
      <c r="L1620" s="232" t="str">
        <f t="shared" si="110"/>
        <v/>
      </c>
      <c r="N1620" s="157"/>
      <c r="O1620" s="157"/>
      <c r="P1620" s="246" t="str">
        <f t="shared" si="112"/>
        <v/>
      </c>
      <c r="Q1620" s="144"/>
      <c r="R1620" s="144"/>
      <c r="S1620" s="144"/>
    </row>
    <row r="1621" spans="1:19">
      <c r="A1621" s="110"/>
      <c r="B1621" s="114"/>
      <c r="C1621" s="188"/>
      <c r="D1621" s="200"/>
      <c r="E1621" s="255"/>
      <c r="F1621" s="242"/>
      <c r="G1621" s="243"/>
      <c r="H1621" s="171"/>
      <c r="I1621" s="244" t="str">
        <f t="shared" si="111"/>
        <v/>
      </c>
      <c r="L1621" s="232" t="str">
        <f t="shared" si="110"/>
        <v/>
      </c>
      <c r="N1621" s="157"/>
      <c r="O1621" s="157"/>
      <c r="P1621" s="246" t="str">
        <f t="shared" si="112"/>
        <v/>
      </c>
      <c r="Q1621" s="144"/>
      <c r="R1621" s="144"/>
      <c r="S1621" s="144"/>
    </row>
    <row r="1622" spans="1:19">
      <c r="A1622" s="110"/>
      <c r="B1622" s="114"/>
      <c r="C1622" s="188"/>
      <c r="D1622" s="200"/>
      <c r="E1622" s="255"/>
      <c r="F1622" s="242"/>
      <c r="G1622" s="243"/>
      <c r="H1622" s="171"/>
      <c r="I1622" s="244" t="str">
        <f t="shared" si="111"/>
        <v/>
      </c>
      <c r="L1622" s="232" t="str">
        <f t="shared" si="110"/>
        <v/>
      </c>
      <c r="N1622" s="157"/>
      <c r="O1622" s="157"/>
      <c r="P1622" s="246" t="str">
        <f t="shared" si="112"/>
        <v/>
      </c>
      <c r="Q1622" s="144"/>
      <c r="R1622" s="144"/>
      <c r="S1622" s="144"/>
    </row>
    <row r="1623" spans="1:19">
      <c r="A1623" s="110"/>
      <c r="B1623" s="114"/>
      <c r="C1623" s="188"/>
      <c r="D1623" s="200"/>
      <c r="E1623" s="255"/>
      <c r="F1623" s="242"/>
      <c r="G1623" s="243"/>
      <c r="H1623" s="171"/>
      <c r="I1623" s="244" t="str">
        <f t="shared" si="111"/>
        <v/>
      </c>
      <c r="L1623" s="232" t="str">
        <f t="shared" si="110"/>
        <v/>
      </c>
      <c r="N1623" s="157"/>
      <c r="O1623" s="157"/>
      <c r="P1623" s="246" t="str">
        <f t="shared" si="112"/>
        <v/>
      </c>
      <c r="Q1623" s="144"/>
      <c r="R1623" s="144"/>
      <c r="S1623" s="144"/>
    </row>
    <row r="1624" spans="1:19">
      <c r="A1624" s="110"/>
      <c r="B1624" s="114"/>
      <c r="C1624" s="188"/>
      <c r="D1624" s="200"/>
      <c r="E1624" s="255"/>
      <c r="F1624" s="242"/>
      <c r="G1624" s="243"/>
      <c r="H1624" s="171"/>
      <c r="I1624" s="244" t="str">
        <f t="shared" si="111"/>
        <v/>
      </c>
      <c r="L1624" s="232" t="str">
        <f t="shared" si="110"/>
        <v/>
      </c>
      <c r="N1624" s="157"/>
      <c r="O1624" s="157"/>
      <c r="P1624" s="246" t="str">
        <f t="shared" si="112"/>
        <v/>
      </c>
      <c r="Q1624" s="144"/>
      <c r="R1624" s="144"/>
      <c r="S1624" s="144"/>
    </row>
    <row r="1625" spans="1:19">
      <c r="A1625" s="110"/>
      <c r="B1625" s="114"/>
      <c r="C1625" s="188"/>
      <c r="D1625" s="200"/>
      <c r="E1625" s="255"/>
      <c r="F1625" s="242"/>
      <c r="G1625" s="243"/>
      <c r="H1625" s="171"/>
      <c r="I1625" s="244" t="str">
        <f t="shared" si="111"/>
        <v/>
      </c>
      <c r="L1625" s="232" t="str">
        <f t="shared" si="110"/>
        <v/>
      </c>
      <c r="N1625" s="157"/>
      <c r="O1625" s="157"/>
      <c r="P1625" s="246" t="str">
        <f t="shared" si="112"/>
        <v/>
      </c>
      <c r="Q1625" s="144"/>
      <c r="R1625" s="144"/>
      <c r="S1625" s="144"/>
    </row>
    <row r="1626" spans="1:19">
      <c r="A1626" s="110"/>
      <c r="B1626" s="114"/>
      <c r="C1626" s="188"/>
      <c r="D1626" s="200"/>
      <c r="E1626" s="255"/>
      <c r="F1626" s="242"/>
      <c r="G1626" s="243"/>
      <c r="H1626" s="171"/>
      <c r="I1626" s="244" t="str">
        <f t="shared" si="111"/>
        <v/>
      </c>
      <c r="L1626" s="232" t="str">
        <f t="shared" si="110"/>
        <v/>
      </c>
      <c r="N1626" s="157"/>
      <c r="O1626" s="157"/>
      <c r="P1626" s="246" t="str">
        <f t="shared" si="112"/>
        <v/>
      </c>
      <c r="Q1626" s="144"/>
      <c r="R1626" s="144"/>
      <c r="S1626" s="144"/>
    </row>
    <row r="1627" spans="1:19">
      <c r="A1627" s="110"/>
      <c r="B1627" s="114"/>
      <c r="C1627" s="188"/>
      <c r="D1627" s="200"/>
      <c r="E1627" s="255"/>
      <c r="F1627" s="242"/>
      <c r="G1627" s="243"/>
      <c r="H1627" s="171"/>
      <c r="I1627" s="244" t="str">
        <f t="shared" si="111"/>
        <v/>
      </c>
      <c r="L1627" s="232" t="str">
        <f t="shared" si="110"/>
        <v/>
      </c>
      <c r="N1627" s="157"/>
      <c r="O1627" s="157"/>
      <c r="P1627" s="246" t="str">
        <f t="shared" si="112"/>
        <v/>
      </c>
      <c r="Q1627" s="144"/>
      <c r="R1627" s="144"/>
      <c r="S1627" s="144"/>
    </row>
    <row r="1628" spans="1:19">
      <c r="A1628" s="110"/>
      <c r="B1628" s="114"/>
      <c r="C1628" s="188"/>
      <c r="D1628" s="200"/>
      <c r="E1628" s="255"/>
      <c r="F1628" s="242"/>
      <c r="G1628" s="243"/>
      <c r="H1628" s="171"/>
      <c r="I1628" s="244" t="str">
        <f t="shared" si="111"/>
        <v/>
      </c>
      <c r="L1628" s="232" t="str">
        <f t="shared" si="110"/>
        <v/>
      </c>
      <c r="N1628" s="157"/>
      <c r="O1628" s="157"/>
      <c r="P1628" s="246" t="str">
        <f t="shared" si="112"/>
        <v/>
      </c>
      <c r="Q1628" s="144"/>
      <c r="R1628" s="144"/>
      <c r="S1628" s="144"/>
    </row>
    <row r="1629" spans="1:19">
      <c r="A1629" s="110"/>
      <c r="B1629" s="114"/>
      <c r="C1629" s="188"/>
      <c r="D1629" s="200"/>
      <c r="E1629" s="255"/>
      <c r="F1629" s="242"/>
      <c r="G1629" s="243"/>
      <c r="H1629" s="171"/>
      <c r="I1629" s="244" t="str">
        <f t="shared" si="111"/>
        <v/>
      </c>
      <c r="L1629" s="232" t="str">
        <f t="shared" si="110"/>
        <v/>
      </c>
      <c r="N1629" s="157"/>
      <c r="O1629" s="157"/>
      <c r="P1629" s="246" t="str">
        <f t="shared" si="112"/>
        <v/>
      </c>
      <c r="Q1629" s="144"/>
      <c r="R1629" s="144"/>
      <c r="S1629" s="144"/>
    </row>
    <row r="1630" spans="1:19">
      <c r="A1630" s="110"/>
      <c r="B1630" s="114"/>
      <c r="C1630" s="188"/>
      <c r="D1630" s="200"/>
      <c r="E1630" s="255"/>
      <c r="F1630" s="242"/>
      <c r="G1630" s="243"/>
      <c r="H1630" s="171"/>
      <c r="I1630" s="244" t="str">
        <f t="shared" si="111"/>
        <v/>
      </c>
      <c r="L1630" s="232" t="str">
        <f t="shared" si="110"/>
        <v/>
      </c>
      <c r="N1630" s="157"/>
      <c r="O1630" s="157"/>
      <c r="P1630" s="246" t="str">
        <f t="shared" si="112"/>
        <v/>
      </c>
      <c r="Q1630" s="144"/>
      <c r="R1630" s="144"/>
      <c r="S1630" s="144"/>
    </row>
    <row r="1631" spans="1:19">
      <c r="A1631" s="110"/>
      <c r="B1631" s="114"/>
      <c r="C1631" s="188"/>
      <c r="D1631" s="200"/>
      <c r="E1631" s="255"/>
      <c r="F1631" s="242"/>
      <c r="G1631" s="243"/>
      <c r="H1631" s="171"/>
      <c r="I1631" s="244" t="str">
        <f t="shared" si="111"/>
        <v/>
      </c>
      <c r="L1631" s="232" t="str">
        <f t="shared" si="110"/>
        <v/>
      </c>
      <c r="N1631" s="157"/>
      <c r="O1631" s="157"/>
      <c r="P1631" s="246" t="str">
        <f t="shared" si="112"/>
        <v/>
      </c>
      <c r="Q1631" s="144"/>
      <c r="R1631" s="144"/>
      <c r="S1631" s="144"/>
    </row>
    <row r="1632" spans="1:19">
      <c r="A1632" s="110"/>
      <c r="B1632" s="114"/>
      <c r="C1632" s="188"/>
      <c r="D1632" s="200"/>
      <c r="E1632" s="255"/>
      <c r="F1632" s="242"/>
      <c r="G1632" s="243"/>
      <c r="H1632" s="171"/>
      <c r="I1632" s="244" t="str">
        <f t="shared" si="111"/>
        <v/>
      </c>
      <c r="L1632" s="232" t="str">
        <f t="shared" si="110"/>
        <v/>
      </c>
      <c r="N1632" s="157"/>
      <c r="O1632" s="157"/>
      <c r="P1632" s="246" t="str">
        <f t="shared" si="112"/>
        <v/>
      </c>
      <c r="Q1632" s="144"/>
      <c r="R1632" s="144"/>
      <c r="S1632" s="144"/>
    </row>
    <row r="1633" spans="1:19">
      <c r="A1633" s="110"/>
      <c r="B1633" s="114"/>
      <c r="C1633" s="188"/>
      <c r="D1633" s="200"/>
      <c r="E1633" s="255"/>
      <c r="F1633" s="242"/>
      <c r="G1633" s="243"/>
      <c r="H1633" s="171"/>
      <c r="I1633" s="244" t="str">
        <f t="shared" si="111"/>
        <v/>
      </c>
      <c r="L1633" s="232" t="str">
        <f t="shared" si="110"/>
        <v/>
      </c>
      <c r="N1633" s="157"/>
      <c r="O1633" s="157"/>
      <c r="P1633" s="246" t="str">
        <f t="shared" si="112"/>
        <v/>
      </c>
      <c r="Q1633" s="144"/>
      <c r="R1633" s="144"/>
      <c r="S1633" s="144"/>
    </row>
    <row r="1634" spans="1:19">
      <c r="A1634" s="110"/>
      <c r="B1634" s="114"/>
      <c r="C1634" s="188"/>
      <c r="D1634" s="200"/>
      <c r="E1634" s="255"/>
      <c r="F1634" s="242"/>
      <c r="G1634" s="243"/>
      <c r="H1634" s="171"/>
      <c r="I1634" s="244" t="str">
        <f t="shared" si="111"/>
        <v/>
      </c>
      <c r="L1634" s="232" t="str">
        <f t="shared" si="110"/>
        <v/>
      </c>
      <c r="N1634" s="157"/>
      <c r="O1634" s="157"/>
      <c r="P1634" s="246" t="str">
        <f t="shared" si="112"/>
        <v/>
      </c>
      <c r="Q1634" s="144"/>
      <c r="R1634" s="144"/>
      <c r="S1634" s="144"/>
    </row>
    <row r="1635" spans="1:19">
      <c r="A1635" s="110"/>
      <c r="B1635" s="114"/>
      <c r="C1635" s="188"/>
      <c r="D1635" s="200"/>
      <c r="E1635" s="255"/>
      <c r="F1635" s="242"/>
      <c r="G1635" s="243"/>
      <c r="H1635" s="171"/>
      <c r="I1635" s="244" t="str">
        <f t="shared" si="111"/>
        <v/>
      </c>
      <c r="L1635" s="232" t="str">
        <f t="shared" si="110"/>
        <v/>
      </c>
      <c r="N1635" s="157"/>
      <c r="O1635" s="157"/>
      <c r="P1635" s="246" t="str">
        <f t="shared" si="112"/>
        <v/>
      </c>
      <c r="Q1635" s="144"/>
      <c r="R1635" s="144"/>
      <c r="S1635" s="144"/>
    </row>
    <row r="1636" spans="1:19">
      <c r="A1636" s="110"/>
      <c r="B1636" s="114"/>
      <c r="C1636" s="188"/>
      <c r="D1636" s="200"/>
      <c r="E1636" s="255"/>
      <c r="F1636" s="242"/>
      <c r="G1636" s="243"/>
      <c r="H1636" s="171"/>
      <c r="I1636" s="244" t="str">
        <f t="shared" si="111"/>
        <v/>
      </c>
      <c r="L1636" s="232" t="str">
        <f t="shared" si="110"/>
        <v/>
      </c>
      <c r="N1636" s="157"/>
      <c r="O1636" s="157"/>
      <c r="P1636" s="246" t="str">
        <f t="shared" si="112"/>
        <v/>
      </c>
      <c r="Q1636" s="144"/>
      <c r="R1636" s="144"/>
      <c r="S1636" s="144"/>
    </row>
    <row r="1637" spans="1:19">
      <c r="A1637" s="110"/>
      <c r="B1637" s="114"/>
      <c r="C1637" s="188"/>
      <c r="D1637" s="200"/>
      <c r="E1637" s="255"/>
      <c r="F1637" s="242"/>
      <c r="G1637" s="243"/>
      <c r="H1637" s="171"/>
      <c r="I1637" s="244" t="str">
        <f t="shared" si="111"/>
        <v/>
      </c>
      <c r="L1637" s="232" t="str">
        <f t="shared" si="110"/>
        <v/>
      </c>
      <c r="N1637" s="157"/>
      <c r="O1637" s="157"/>
      <c r="P1637" s="246" t="str">
        <f t="shared" si="112"/>
        <v/>
      </c>
      <c r="Q1637" s="144"/>
      <c r="R1637" s="144"/>
      <c r="S1637" s="144"/>
    </row>
    <row r="1638" spans="1:19">
      <c r="A1638" s="110"/>
      <c r="B1638" s="114"/>
      <c r="C1638" s="188"/>
      <c r="D1638" s="200"/>
      <c r="E1638" s="255"/>
      <c r="F1638" s="242"/>
      <c r="G1638" s="243"/>
      <c r="H1638" s="171"/>
      <c r="I1638" s="244" t="str">
        <f t="shared" si="111"/>
        <v/>
      </c>
      <c r="L1638" s="232" t="str">
        <f t="shared" si="110"/>
        <v/>
      </c>
      <c r="N1638" s="157"/>
      <c r="O1638" s="157"/>
      <c r="P1638" s="246" t="str">
        <f t="shared" si="112"/>
        <v/>
      </c>
      <c r="Q1638" s="144"/>
      <c r="R1638" s="144"/>
      <c r="S1638" s="144"/>
    </row>
    <row r="1639" spans="1:19">
      <c r="A1639" s="110"/>
      <c r="B1639" s="114"/>
      <c r="C1639" s="188"/>
      <c r="D1639" s="200"/>
      <c r="E1639" s="255"/>
      <c r="F1639" s="242"/>
      <c r="G1639" s="243"/>
      <c r="H1639" s="171"/>
      <c r="I1639" s="244" t="str">
        <f t="shared" si="111"/>
        <v/>
      </c>
      <c r="L1639" s="232" t="str">
        <f t="shared" si="110"/>
        <v/>
      </c>
      <c r="N1639" s="157"/>
      <c r="O1639" s="157"/>
      <c r="P1639" s="246" t="str">
        <f t="shared" si="112"/>
        <v/>
      </c>
      <c r="Q1639" s="144"/>
      <c r="R1639" s="144"/>
      <c r="S1639" s="144"/>
    </row>
    <row r="1640" spans="1:19">
      <c r="A1640" s="110"/>
      <c r="B1640" s="114"/>
      <c r="C1640" s="188"/>
      <c r="D1640" s="200"/>
      <c r="E1640" s="255"/>
      <c r="F1640" s="242"/>
      <c r="G1640" s="243"/>
      <c r="H1640" s="171"/>
      <c r="I1640" s="244" t="str">
        <f t="shared" si="111"/>
        <v/>
      </c>
      <c r="L1640" s="232" t="str">
        <f t="shared" si="110"/>
        <v/>
      </c>
      <c r="N1640" s="157"/>
      <c r="O1640" s="157"/>
      <c r="P1640" s="246" t="str">
        <f t="shared" si="112"/>
        <v/>
      </c>
      <c r="Q1640" s="144"/>
      <c r="R1640" s="144"/>
      <c r="S1640" s="144"/>
    </row>
    <row r="1641" spans="1:19">
      <c r="A1641" s="110"/>
      <c r="B1641" s="114"/>
      <c r="C1641" s="188"/>
      <c r="D1641" s="200"/>
      <c r="E1641" s="255"/>
      <c r="F1641" s="242"/>
      <c r="G1641" s="243"/>
      <c r="H1641" s="171"/>
      <c r="I1641" s="244" t="str">
        <f t="shared" si="111"/>
        <v/>
      </c>
      <c r="L1641" s="232" t="str">
        <f t="shared" si="110"/>
        <v/>
      </c>
      <c r="N1641" s="157"/>
      <c r="O1641" s="157"/>
      <c r="P1641" s="246" t="str">
        <f t="shared" si="112"/>
        <v/>
      </c>
      <c r="Q1641" s="144"/>
      <c r="R1641" s="144"/>
      <c r="S1641" s="144"/>
    </row>
    <row r="1642" spans="1:19">
      <c r="A1642" s="110"/>
      <c r="B1642" s="114"/>
      <c r="C1642" s="188"/>
      <c r="D1642" s="200"/>
      <c r="E1642" s="255"/>
      <c r="F1642" s="242"/>
      <c r="G1642" s="243"/>
      <c r="H1642" s="171"/>
      <c r="I1642" s="244" t="str">
        <f t="shared" si="111"/>
        <v/>
      </c>
      <c r="L1642" s="232" t="str">
        <f t="shared" si="110"/>
        <v/>
      </c>
      <c r="N1642" s="157"/>
      <c r="O1642" s="157"/>
      <c r="P1642" s="246" t="str">
        <f t="shared" si="112"/>
        <v/>
      </c>
      <c r="Q1642" s="144"/>
      <c r="R1642" s="144"/>
      <c r="S1642" s="144"/>
    </row>
    <row r="1643" spans="1:19">
      <c r="A1643" s="110"/>
      <c r="B1643" s="114"/>
      <c r="C1643" s="188"/>
      <c r="D1643" s="200"/>
      <c r="E1643" s="255"/>
      <c r="F1643" s="242"/>
      <c r="G1643" s="243"/>
      <c r="H1643" s="171"/>
      <c r="I1643" s="244" t="str">
        <f t="shared" si="111"/>
        <v/>
      </c>
      <c r="L1643" s="232" t="str">
        <f t="shared" ref="L1643:L1706" si="113">IF(C1643="","",GAMMADIST(C1643,Z$8,1/Z$7,TRUE))</f>
        <v/>
      </c>
      <c r="N1643" s="157"/>
      <c r="O1643" s="157"/>
      <c r="P1643" s="246" t="str">
        <f t="shared" si="112"/>
        <v/>
      </c>
      <c r="Q1643" s="144"/>
      <c r="R1643" s="144"/>
      <c r="S1643" s="144"/>
    </row>
    <row r="1644" spans="1:19">
      <c r="A1644" s="110"/>
      <c r="B1644" s="114"/>
      <c r="C1644" s="188"/>
      <c r="D1644" s="200"/>
      <c r="E1644" s="255"/>
      <c r="F1644" s="242"/>
      <c r="G1644" s="243"/>
      <c r="H1644" s="171"/>
      <c r="I1644" s="244" t="str">
        <f t="shared" si="111"/>
        <v/>
      </c>
      <c r="L1644" s="232" t="str">
        <f t="shared" si="113"/>
        <v/>
      </c>
      <c r="N1644" s="157"/>
      <c r="O1644" s="157"/>
      <c r="P1644" s="246" t="str">
        <f t="shared" si="112"/>
        <v/>
      </c>
      <c r="Q1644" s="144"/>
      <c r="R1644" s="144"/>
      <c r="S1644" s="144"/>
    </row>
    <row r="1645" spans="1:19">
      <c r="A1645" s="110"/>
      <c r="B1645" s="114"/>
      <c r="C1645" s="188"/>
      <c r="D1645" s="200"/>
      <c r="E1645" s="255"/>
      <c r="F1645" s="242"/>
      <c r="G1645" s="243"/>
      <c r="H1645" s="171"/>
      <c r="I1645" s="244" t="str">
        <f t="shared" si="111"/>
        <v/>
      </c>
      <c r="L1645" s="232" t="str">
        <f t="shared" si="113"/>
        <v/>
      </c>
      <c r="N1645" s="157"/>
      <c r="O1645" s="157"/>
      <c r="P1645" s="246" t="str">
        <f t="shared" si="112"/>
        <v/>
      </c>
      <c r="Q1645" s="144"/>
      <c r="R1645" s="144"/>
      <c r="S1645" s="144"/>
    </row>
    <row r="1646" spans="1:19">
      <c r="A1646" s="110"/>
      <c r="B1646" s="114"/>
      <c r="C1646" s="188"/>
      <c r="D1646" s="200"/>
      <c r="E1646" s="255"/>
      <c r="F1646" s="242"/>
      <c r="G1646" s="243"/>
      <c r="H1646" s="171"/>
      <c r="I1646" s="244" t="str">
        <f t="shared" si="111"/>
        <v/>
      </c>
      <c r="L1646" s="232" t="str">
        <f t="shared" si="113"/>
        <v/>
      </c>
      <c r="N1646" s="157"/>
      <c r="O1646" s="157"/>
      <c r="P1646" s="246" t="str">
        <f t="shared" si="112"/>
        <v/>
      </c>
      <c r="Q1646" s="144"/>
      <c r="R1646" s="144"/>
      <c r="S1646" s="144"/>
    </row>
    <row r="1647" spans="1:19">
      <c r="A1647" s="110"/>
      <c r="B1647" s="114"/>
      <c r="C1647" s="188"/>
      <c r="D1647" s="200"/>
      <c r="E1647" s="255"/>
      <c r="F1647" s="242"/>
      <c r="G1647" s="243"/>
      <c r="H1647" s="171"/>
      <c r="I1647" s="244" t="str">
        <f t="shared" si="111"/>
        <v/>
      </c>
      <c r="L1647" s="232" t="str">
        <f t="shared" si="113"/>
        <v/>
      </c>
      <c r="N1647" s="157"/>
      <c r="O1647" s="157"/>
      <c r="P1647" s="246" t="str">
        <f t="shared" si="112"/>
        <v/>
      </c>
      <c r="Q1647" s="144"/>
      <c r="R1647" s="144"/>
      <c r="S1647" s="144"/>
    </row>
    <row r="1648" spans="1:19">
      <c r="A1648" s="110"/>
      <c r="B1648" s="114"/>
      <c r="C1648" s="188"/>
      <c r="D1648" s="200"/>
      <c r="E1648" s="255"/>
      <c r="F1648" s="242"/>
      <c r="G1648" s="243"/>
      <c r="H1648" s="171"/>
      <c r="I1648" s="244" t="str">
        <f t="shared" si="111"/>
        <v/>
      </c>
      <c r="L1648" s="232" t="str">
        <f t="shared" si="113"/>
        <v/>
      </c>
      <c r="N1648" s="157"/>
      <c r="O1648" s="157"/>
      <c r="P1648" s="246" t="str">
        <f t="shared" si="112"/>
        <v/>
      </c>
      <c r="Q1648" s="144"/>
      <c r="R1648" s="144"/>
      <c r="S1648" s="144"/>
    </row>
    <row r="1649" spans="1:19">
      <c r="A1649" s="110"/>
      <c r="B1649" s="114"/>
      <c r="C1649" s="188"/>
      <c r="D1649" s="200"/>
      <c r="E1649" s="255"/>
      <c r="F1649" s="242"/>
      <c r="G1649" s="243"/>
      <c r="H1649" s="171"/>
      <c r="I1649" s="244" t="str">
        <f t="shared" si="111"/>
        <v/>
      </c>
      <c r="L1649" s="232" t="str">
        <f t="shared" si="113"/>
        <v/>
      </c>
      <c r="N1649" s="157"/>
      <c r="O1649" s="157"/>
      <c r="P1649" s="246" t="str">
        <f t="shared" si="112"/>
        <v/>
      </c>
      <c r="Q1649" s="144"/>
      <c r="R1649" s="144"/>
      <c r="S1649" s="144"/>
    </row>
    <row r="1650" spans="1:19">
      <c r="A1650" s="110"/>
      <c r="B1650" s="114"/>
      <c r="C1650" s="188"/>
      <c r="D1650" s="200"/>
      <c r="E1650" s="255"/>
      <c r="F1650" s="242"/>
      <c r="G1650" s="243"/>
      <c r="H1650" s="171"/>
      <c r="I1650" s="244" t="str">
        <f t="shared" si="111"/>
        <v/>
      </c>
      <c r="L1650" s="232" t="str">
        <f t="shared" si="113"/>
        <v/>
      </c>
      <c r="N1650" s="157"/>
      <c r="O1650" s="157"/>
      <c r="P1650" s="246" t="str">
        <f t="shared" si="112"/>
        <v/>
      </c>
      <c r="Q1650" s="144"/>
      <c r="R1650" s="144"/>
      <c r="S1650" s="144"/>
    </row>
    <row r="1651" spans="1:19">
      <c r="A1651" s="110"/>
      <c r="B1651" s="114"/>
      <c r="C1651" s="188"/>
      <c r="D1651" s="200"/>
      <c r="E1651" s="255"/>
      <c r="F1651" s="242"/>
      <c r="G1651" s="243"/>
      <c r="H1651" s="171"/>
      <c r="I1651" s="244" t="str">
        <f t="shared" si="111"/>
        <v/>
      </c>
      <c r="L1651" s="232" t="str">
        <f t="shared" si="113"/>
        <v/>
      </c>
      <c r="N1651" s="157"/>
      <c r="O1651" s="157"/>
      <c r="P1651" s="246" t="str">
        <f t="shared" si="112"/>
        <v/>
      </c>
      <c r="Q1651" s="144"/>
      <c r="R1651" s="144"/>
      <c r="S1651" s="144"/>
    </row>
    <row r="1652" spans="1:19">
      <c r="A1652" s="110"/>
      <c r="B1652" s="114"/>
      <c r="C1652" s="188"/>
      <c r="D1652" s="200"/>
      <c r="E1652" s="255"/>
      <c r="F1652" s="242"/>
      <c r="G1652" s="243"/>
      <c r="H1652" s="171"/>
      <c r="I1652" s="244" t="str">
        <f t="shared" si="111"/>
        <v/>
      </c>
      <c r="L1652" s="232" t="str">
        <f t="shared" si="113"/>
        <v/>
      </c>
      <c r="N1652" s="157"/>
      <c r="O1652" s="157"/>
      <c r="P1652" s="246" t="str">
        <f t="shared" si="112"/>
        <v/>
      </c>
      <c r="Q1652" s="144"/>
      <c r="R1652" s="144"/>
      <c r="S1652" s="144"/>
    </row>
    <row r="1653" spans="1:19">
      <c r="A1653" s="110"/>
      <c r="B1653" s="114"/>
      <c r="C1653" s="188"/>
      <c r="D1653" s="200"/>
      <c r="E1653" s="255"/>
      <c r="F1653" s="242"/>
      <c r="G1653" s="243"/>
      <c r="H1653" s="171"/>
      <c r="I1653" s="244" t="str">
        <f t="shared" si="111"/>
        <v/>
      </c>
      <c r="L1653" s="232" t="str">
        <f t="shared" si="113"/>
        <v/>
      </c>
      <c r="N1653" s="157"/>
      <c r="O1653" s="157"/>
      <c r="P1653" s="246" t="str">
        <f t="shared" si="112"/>
        <v/>
      </c>
      <c r="Q1653" s="144"/>
      <c r="R1653" s="144"/>
      <c r="S1653" s="144"/>
    </row>
    <row r="1654" spans="1:19">
      <c r="A1654" s="110"/>
      <c r="B1654" s="114"/>
      <c r="C1654" s="188"/>
      <c r="D1654" s="200"/>
      <c r="E1654" s="255"/>
      <c r="F1654" s="242"/>
      <c r="G1654" s="243"/>
      <c r="H1654" s="171"/>
      <c r="I1654" s="244" t="str">
        <f t="shared" si="111"/>
        <v/>
      </c>
      <c r="L1654" s="232" t="str">
        <f t="shared" si="113"/>
        <v/>
      </c>
      <c r="N1654" s="157"/>
      <c r="O1654" s="157"/>
      <c r="P1654" s="246" t="str">
        <f t="shared" si="112"/>
        <v/>
      </c>
      <c r="Q1654" s="144"/>
      <c r="R1654" s="144"/>
      <c r="S1654" s="144"/>
    </row>
    <row r="1655" spans="1:19">
      <c r="A1655" s="110"/>
      <c r="B1655" s="114"/>
      <c r="C1655" s="188"/>
      <c r="D1655" s="200"/>
      <c r="E1655" s="255"/>
      <c r="F1655" s="242"/>
      <c r="G1655" s="243"/>
      <c r="H1655" s="171"/>
      <c r="I1655" s="244" t="str">
        <f t="shared" si="111"/>
        <v/>
      </c>
      <c r="L1655" s="232" t="str">
        <f t="shared" si="113"/>
        <v/>
      </c>
      <c r="N1655" s="157"/>
      <c r="O1655" s="157"/>
      <c r="P1655" s="246" t="str">
        <f t="shared" si="112"/>
        <v/>
      </c>
      <c r="Q1655" s="144"/>
      <c r="R1655" s="144"/>
      <c r="S1655" s="144"/>
    </row>
    <row r="1656" spans="1:19">
      <c r="A1656" s="110"/>
      <c r="B1656" s="114"/>
      <c r="C1656" s="188"/>
      <c r="D1656" s="200"/>
      <c r="E1656" s="255"/>
      <c r="F1656" s="242"/>
      <c r="G1656" s="243"/>
      <c r="H1656" s="171"/>
      <c r="I1656" s="244" t="str">
        <f t="shared" si="111"/>
        <v/>
      </c>
      <c r="L1656" s="232" t="str">
        <f t="shared" si="113"/>
        <v/>
      </c>
      <c r="N1656" s="157"/>
      <c r="O1656" s="157"/>
      <c r="P1656" s="246" t="str">
        <f t="shared" si="112"/>
        <v/>
      </c>
      <c r="Q1656" s="144"/>
      <c r="R1656" s="144"/>
      <c r="S1656" s="144"/>
    </row>
    <row r="1657" spans="1:19">
      <c r="A1657" s="110"/>
      <c r="B1657" s="114"/>
      <c r="C1657" s="188"/>
      <c r="D1657" s="200"/>
      <c r="E1657" s="255"/>
      <c r="F1657" s="242"/>
      <c r="G1657" s="243"/>
      <c r="H1657" s="171"/>
      <c r="I1657" s="244" t="str">
        <f t="shared" si="111"/>
        <v/>
      </c>
      <c r="L1657" s="232" t="str">
        <f t="shared" si="113"/>
        <v/>
      </c>
      <c r="N1657" s="157"/>
      <c r="O1657" s="157"/>
      <c r="P1657" s="246" t="str">
        <f t="shared" si="112"/>
        <v/>
      </c>
      <c r="Q1657" s="144"/>
      <c r="R1657" s="144"/>
      <c r="S1657" s="144"/>
    </row>
    <row r="1658" spans="1:19">
      <c r="A1658" s="110"/>
      <c r="B1658" s="114"/>
      <c r="C1658" s="188"/>
      <c r="D1658" s="200"/>
      <c r="E1658" s="255"/>
      <c r="F1658" s="242"/>
      <c r="G1658" s="243"/>
      <c r="H1658" s="171"/>
      <c r="I1658" s="244" t="str">
        <f t="shared" si="111"/>
        <v/>
      </c>
      <c r="L1658" s="232" t="str">
        <f t="shared" si="113"/>
        <v/>
      </c>
      <c r="N1658" s="157"/>
      <c r="O1658" s="157"/>
      <c r="P1658" s="246" t="str">
        <f t="shared" si="112"/>
        <v/>
      </c>
      <c r="Q1658" s="144"/>
      <c r="R1658" s="144"/>
      <c r="S1658" s="144"/>
    </row>
    <row r="1659" spans="1:19">
      <c r="A1659" s="110"/>
      <c r="B1659" s="114"/>
      <c r="C1659" s="188"/>
      <c r="D1659" s="200"/>
      <c r="E1659" s="255"/>
      <c r="F1659" s="242"/>
      <c r="G1659" s="243"/>
      <c r="H1659" s="171"/>
      <c r="I1659" s="244" t="str">
        <f t="shared" si="111"/>
        <v/>
      </c>
      <c r="L1659" s="232" t="str">
        <f t="shared" si="113"/>
        <v/>
      </c>
      <c r="N1659" s="157"/>
      <c r="O1659" s="157"/>
      <c r="P1659" s="246" t="str">
        <f t="shared" si="112"/>
        <v/>
      </c>
      <c r="Q1659" s="144"/>
      <c r="R1659" s="144"/>
      <c r="S1659" s="144"/>
    </row>
    <row r="1660" spans="1:19">
      <c r="A1660" s="110"/>
      <c r="B1660" s="114"/>
      <c r="C1660" s="188"/>
      <c r="D1660" s="200"/>
      <c r="E1660" s="255"/>
      <c r="F1660" s="242"/>
      <c r="G1660" s="243"/>
      <c r="H1660" s="171"/>
      <c r="I1660" s="244" t="str">
        <f t="shared" si="111"/>
        <v/>
      </c>
      <c r="L1660" s="232" t="str">
        <f t="shared" si="113"/>
        <v/>
      </c>
      <c r="N1660" s="157"/>
      <c r="O1660" s="157"/>
      <c r="P1660" s="246" t="str">
        <f t="shared" si="112"/>
        <v/>
      </c>
      <c r="Q1660" s="144"/>
      <c r="R1660" s="144"/>
      <c r="S1660" s="144"/>
    </row>
    <row r="1661" spans="1:19">
      <c r="A1661" s="110"/>
      <c r="B1661" s="114"/>
      <c r="C1661" s="188"/>
      <c r="D1661" s="200"/>
      <c r="E1661" s="255"/>
      <c r="F1661" s="242"/>
      <c r="G1661" s="243"/>
      <c r="H1661" s="171"/>
      <c r="I1661" s="244" t="str">
        <f t="shared" si="111"/>
        <v/>
      </c>
      <c r="L1661" s="232" t="str">
        <f t="shared" si="113"/>
        <v/>
      </c>
      <c r="N1661" s="157"/>
      <c r="O1661" s="157"/>
      <c r="P1661" s="246" t="str">
        <f t="shared" si="112"/>
        <v/>
      </c>
      <c r="Q1661" s="144"/>
      <c r="R1661" s="144"/>
      <c r="S1661" s="144"/>
    </row>
    <row r="1662" spans="1:19">
      <c r="A1662" s="110"/>
      <c r="B1662" s="114"/>
      <c r="C1662" s="188"/>
      <c r="D1662" s="200"/>
      <c r="E1662" s="255"/>
      <c r="F1662" s="242"/>
      <c r="G1662" s="243"/>
      <c r="H1662" s="171"/>
      <c r="I1662" s="244" t="str">
        <f t="shared" si="111"/>
        <v/>
      </c>
      <c r="L1662" s="232" t="str">
        <f t="shared" si="113"/>
        <v/>
      </c>
      <c r="N1662" s="157"/>
      <c r="O1662" s="157"/>
      <c r="P1662" s="246" t="str">
        <f t="shared" si="112"/>
        <v/>
      </c>
      <c r="Q1662" s="144"/>
      <c r="R1662" s="144"/>
      <c r="S1662" s="144"/>
    </row>
    <row r="1663" spans="1:19">
      <c r="A1663" s="110"/>
      <c r="B1663" s="114"/>
      <c r="C1663" s="188"/>
      <c r="D1663" s="200"/>
      <c r="E1663" s="255"/>
      <c r="F1663" s="242"/>
      <c r="G1663" s="243"/>
      <c r="H1663" s="171"/>
      <c r="I1663" s="244" t="str">
        <f t="shared" si="111"/>
        <v/>
      </c>
      <c r="L1663" s="232" t="str">
        <f t="shared" si="113"/>
        <v/>
      </c>
      <c r="N1663" s="157"/>
      <c r="O1663" s="157"/>
      <c r="P1663" s="246" t="str">
        <f t="shared" si="112"/>
        <v/>
      </c>
      <c r="Q1663" s="144"/>
      <c r="R1663" s="144"/>
      <c r="S1663" s="144"/>
    </row>
    <row r="1664" spans="1:19">
      <c r="A1664" s="110"/>
      <c r="B1664" s="114"/>
      <c r="C1664" s="188"/>
      <c r="D1664" s="200"/>
      <c r="E1664" s="255"/>
      <c r="F1664" s="242"/>
      <c r="G1664" s="243"/>
      <c r="H1664" s="171"/>
      <c r="I1664" s="244" t="str">
        <f t="shared" si="111"/>
        <v/>
      </c>
      <c r="L1664" s="232" t="str">
        <f t="shared" si="113"/>
        <v/>
      </c>
      <c r="N1664" s="157"/>
      <c r="O1664" s="157"/>
      <c r="P1664" s="246" t="str">
        <f t="shared" si="112"/>
        <v/>
      </c>
      <c r="Q1664" s="144"/>
      <c r="R1664" s="144"/>
      <c r="S1664" s="144"/>
    </row>
    <row r="1665" spans="1:19">
      <c r="A1665" s="110"/>
      <c r="B1665" s="114"/>
      <c r="C1665" s="188"/>
      <c r="D1665" s="200"/>
      <c r="E1665" s="255"/>
      <c r="F1665" s="242"/>
      <c r="G1665" s="243"/>
      <c r="H1665" s="171"/>
      <c r="I1665" s="244" t="str">
        <f t="shared" si="111"/>
        <v/>
      </c>
      <c r="L1665" s="232" t="str">
        <f t="shared" si="113"/>
        <v/>
      </c>
      <c r="N1665" s="157"/>
      <c r="O1665" s="157"/>
      <c r="P1665" s="246" t="str">
        <f t="shared" si="112"/>
        <v/>
      </c>
      <c r="Q1665" s="144"/>
      <c r="R1665" s="144"/>
      <c r="S1665" s="144"/>
    </row>
    <row r="1666" spans="1:19">
      <c r="A1666" s="110"/>
      <c r="B1666" s="114"/>
      <c r="C1666" s="188"/>
      <c r="D1666" s="200"/>
      <c r="E1666" s="255"/>
      <c r="F1666" s="242"/>
      <c r="G1666" s="243"/>
      <c r="H1666" s="171"/>
      <c r="I1666" s="244" t="str">
        <f t="shared" ref="I1666:I1729" si="114">IF(C1666="","",(2/S1666)*(POWER((S1666/6)*(E1666-S1666/6)+1,3)-1))</f>
        <v/>
      </c>
      <c r="L1666" s="232" t="str">
        <f t="shared" si="113"/>
        <v/>
      </c>
      <c r="N1666" s="157"/>
      <c r="O1666" s="157"/>
      <c r="P1666" s="246" t="str">
        <f t="shared" ref="P1666:P1729" si="115">IF(C1666="","",POWER(C1666-Q1666,3)/R1666)</f>
        <v/>
      </c>
      <c r="Q1666" s="144"/>
      <c r="R1666" s="144"/>
      <c r="S1666" s="144"/>
    </row>
    <row r="1667" spans="1:19">
      <c r="A1667" s="110"/>
      <c r="B1667" s="114"/>
      <c r="C1667" s="188"/>
      <c r="D1667" s="200"/>
      <c r="E1667" s="255"/>
      <c r="F1667" s="242"/>
      <c r="G1667" s="243"/>
      <c r="H1667" s="171"/>
      <c r="I1667" s="244" t="str">
        <f t="shared" si="114"/>
        <v/>
      </c>
      <c r="L1667" s="232" t="str">
        <f t="shared" si="113"/>
        <v/>
      </c>
      <c r="N1667" s="157"/>
      <c r="O1667" s="157"/>
      <c r="P1667" s="246" t="str">
        <f t="shared" si="115"/>
        <v/>
      </c>
      <c r="Q1667" s="144"/>
      <c r="R1667" s="144"/>
      <c r="S1667" s="144"/>
    </row>
    <row r="1668" spans="1:19">
      <c r="A1668" s="110"/>
      <c r="B1668" s="114"/>
      <c r="C1668" s="188"/>
      <c r="D1668" s="200"/>
      <c r="E1668" s="255"/>
      <c r="F1668" s="242"/>
      <c r="G1668" s="243"/>
      <c r="H1668" s="171"/>
      <c r="I1668" s="244" t="str">
        <f t="shared" si="114"/>
        <v/>
      </c>
      <c r="L1668" s="232" t="str">
        <f t="shared" si="113"/>
        <v/>
      </c>
      <c r="N1668" s="157"/>
      <c r="O1668" s="157"/>
      <c r="P1668" s="246" t="str">
        <f t="shared" si="115"/>
        <v/>
      </c>
      <c r="Q1668" s="144"/>
      <c r="R1668" s="144"/>
      <c r="S1668" s="144"/>
    </row>
    <row r="1669" spans="1:19">
      <c r="A1669" s="110"/>
      <c r="B1669" s="114"/>
      <c r="C1669" s="188"/>
      <c r="D1669" s="200"/>
      <c r="E1669" s="255"/>
      <c r="F1669" s="242"/>
      <c r="G1669" s="243"/>
      <c r="H1669" s="171"/>
      <c r="I1669" s="244" t="str">
        <f t="shared" si="114"/>
        <v/>
      </c>
      <c r="L1669" s="232" t="str">
        <f t="shared" si="113"/>
        <v/>
      </c>
      <c r="N1669" s="157"/>
      <c r="O1669" s="157"/>
      <c r="P1669" s="246" t="str">
        <f t="shared" si="115"/>
        <v/>
      </c>
      <c r="Q1669" s="144"/>
      <c r="R1669" s="144"/>
      <c r="S1669" s="144"/>
    </row>
    <row r="1670" spans="1:19">
      <c r="A1670" s="110"/>
      <c r="B1670" s="114"/>
      <c r="C1670" s="188"/>
      <c r="D1670" s="200"/>
      <c r="E1670" s="255"/>
      <c r="F1670" s="242"/>
      <c r="G1670" s="243"/>
      <c r="H1670" s="171"/>
      <c r="I1670" s="244" t="str">
        <f t="shared" si="114"/>
        <v/>
      </c>
      <c r="L1670" s="232" t="str">
        <f t="shared" si="113"/>
        <v/>
      </c>
      <c r="N1670" s="157"/>
      <c r="O1670" s="157"/>
      <c r="P1670" s="246" t="str">
        <f t="shared" si="115"/>
        <v/>
      </c>
      <c r="Q1670" s="144"/>
      <c r="R1670" s="144"/>
      <c r="S1670" s="144"/>
    </row>
    <row r="1671" spans="1:19">
      <c r="A1671" s="110"/>
      <c r="B1671" s="114"/>
      <c r="C1671" s="188"/>
      <c r="D1671" s="200"/>
      <c r="E1671" s="255"/>
      <c r="F1671" s="242"/>
      <c r="G1671" s="243"/>
      <c r="H1671" s="171"/>
      <c r="I1671" s="244" t="str">
        <f t="shared" si="114"/>
        <v/>
      </c>
      <c r="L1671" s="232" t="str">
        <f t="shared" si="113"/>
        <v/>
      </c>
      <c r="N1671" s="157"/>
      <c r="O1671" s="157"/>
      <c r="P1671" s="246" t="str">
        <f t="shared" si="115"/>
        <v/>
      </c>
      <c r="Q1671" s="144"/>
      <c r="R1671" s="144"/>
      <c r="S1671" s="144"/>
    </row>
    <row r="1672" spans="1:19">
      <c r="A1672" s="110"/>
      <c r="B1672" s="114"/>
      <c r="C1672" s="188"/>
      <c r="D1672" s="200"/>
      <c r="E1672" s="255"/>
      <c r="F1672" s="242"/>
      <c r="G1672" s="243"/>
      <c r="H1672" s="171"/>
      <c r="I1672" s="244" t="str">
        <f t="shared" si="114"/>
        <v/>
      </c>
      <c r="L1672" s="232" t="str">
        <f t="shared" si="113"/>
        <v/>
      </c>
      <c r="N1672" s="157"/>
      <c r="O1672" s="157"/>
      <c r="P1672" s="246" t="str">
        <f t="shared" si="115"/>
        <v/>
      </c>
      <c r="Q1672" s="144"/>
      <c r="R1672" s="144"/>
      <c r="S1672" s="144"/>
    </row>
    <row r="1673" spans="1:19">
      <c r="A1673" s="110"/>
      <c r="B1673" s="114"/>
      <c r="C1673" s="188"/>
      <c r="D1673" s="200"/>
      <c r="E1673" s="255"/>
      <c r="F1673" s="242"/>
      <c r="G1673" s="243"/>
      <c r="H1673" s="171"/>
      <c r="I1673" s="244" t="str">
        <f t="shared" si="114"/>
        <v/>
      </c>
      <c r="L1673" s="232" t="str">
        <f t="shared" si="113"/>
        <v/>
      </c>
      <c r="N1673" s="157"/>
      <c r="O1673" s="157"/>
      <c r="P1673" s="246" t="str">
        <f t="shared" si="115"/>
        <v/>
      </c>
      <c r="Q1673" s="144"/>
      <c r="R1673" s="144"/>
      <c r="S1673" s="144"/>
    </row>
    <row r="1674" spans="1:19">
      <c r="A1674" s="110"/>
      <c r="B1674" s="114"/>
      <c r="C1674" s="188"/>
      <c r="D1674" s="200"/>
      <c r="E1674" s="255"/>
      <c r="F1674" s="242"/>
      <c r="G1674" s="243"/>
      <c r="H1674" s="171"/>
      <c r="I1674" s="244" t="str">
        <f t="shared" si="114"/>
        <v/>
      </c>
      <c r="L1674" s="232" t="str">
        <f t="shared" si="113"/>
        <v/>
      </c>
      <c r="N1674" s="157"/>
      <c r="O1674" s="157"/>
      <c r="P1674" s="246" t="str">
        <f t="shared" si="115"/>
        <v/>
      </c>
      <c r="Q1674" s="144"/>
      <c r="R1674" s="144"/>
      <c r="S1674" s="144"/>
    </row>
    <row r="1675" spans="1:19">
      <c r="A1675" s="110"/>
      <c r="B1675" s="114"/>
      <c r="C1675" s="188"/>
      <c r="D1675" s="200"/>
      <c r="E1675" s="255"/>
      <c r="F1675" s="242"/>
      <c r="G1675" s="243"/>
      <c r="H1675" s="171"/>
      <c r="I1675" s="244" t="str">
        <f t="shared" si="114"/>
        <v/>
      </c>
      <c r="L1675" s="232" t="str">
        <f t="shared" si="113"/>
        <v/>
      </c>
      <c r="N1675" s="157"/>
      <c r="O1675" s="157"/>
      <c r="P1675" s="246" t="str">
        <f t="shared" si="115"/>
        <v/>
      </c>
      <c r="Q1675" s="144"/>
      <c r="R1675" s="144"/>
      <c r="S1675" s="144"/>
    </row>
    <row r="1676" spans="1:19">
      <c r="A1676" s="110"/>
      <c r="B1676" s="114"/>
      <c r="C1676" s="188"/>
      <c r="D1676" s="200"/>
      <c r="E1676" s="255"/>
      <c r="F1676" s="242"/>
      <c r="G1676" s="243"/>
      <c r="H1676" s="171"/>
      <c r="I1676" s="244" t="str">
        <f t="shared" si="114"/>
        <v/>
      </c>
      <c r="L1676" s="232" t="str">
        <f t="shared" si="113"/>
        <v/>
      </c>
      <c r="N1676" s="157"/>
      <c r="O1676" s="157"/>
      <c r="P1676" s="246" t="str">
        <f t="shared" si="115"/>
        <v/>
      </c>
      <c r="Q1676" s="144"/>
      <c r="R1676" s="144"/>
      <c r="S1676" s="144"/>
    </row>
    <row r="1677" spans="1:19">
      <c r="A1677" s="110"/>
      <c r="B1677" s="114"/>
      <c r="C1677" s="188"/>
      <c r="D1677" s="200"/>
      <c r="E1677" s="255"/>
      <c r="F1677" s="242"/>
      <c r="G1677" s="243"/>
      <c r="H1677" s="171"/>
      <c r="I1677" s="244" t="str">
        <f t="shared" si="114"/>
        <v/>
      </c>
      <c r="L1677" s="232" t="str">
        <f t="shared" si="113"/>
        <v/>
      </c>
      <c r="N1677" s="157"/>
      <c r="O1677" s="157"/>
      <c r="P1677" s="246" t="str">
        <f t="shared" si="115"/>
        <v/>
      </c>
      <c r="Q1677" s="144"/>
      <c r="R1677" s="144"/>
      <c r="S1677" s="144"/>
    </row>
    <row r="1678" spans="1:19">
      <c r="A1678" s="110"/>
      <c r="B1678" s="114"/>
      <c r="C1678" s="188"/>
      <c r="D1678" s="200"/>
      <c r="E1678" s="255"/>
      <c r="F1678" s="242"/>
      <c r="G1678" s="243"/>
      <c r="H1678" s="171"/>
      <c r="I1678" s="244" t="str">
        <f t="shared" si="114"/>
        <v/>
      </c>
      <c r="L1678" s="232" t="str">
        <f t="shared" si="113"/>
        <v/>
      </c>
      <c r="N1678" s="157"/>
      <c r="O1678" s="157"/>
      <c r="P1678" s="246" t="str">
        <f t="shared" si="115"/>
        <v/>
      </c>
      <c r="Q1678" s="144"/>
      <c r="R1678" s="144"/>
      <c r="S1678" s="144"/>
    </row>
    <row r="1679" spans="1:19">
      <c r="A1679" s="110"/>
      <c r="B1679" s="114"/>
      <c r="C1679" s="188"/>
      <c r="D1679" s="200"/>
      <c r="E1679" s="255"/>
      <c r="F1679" s="242"/>
      <c r="G1679" s="243"/>
      <c r="H1679" s="171"/>
      <c r="I1679" s="244" t="str">
        <f t="shared" si="114"/>
        <v/>
      </c>
      <c r="L1679" s="232" t="str">
        <f t="shared" si="113"/>
        <v/>
      </c>
      <c r="N1679" s="157"/>
      <c r="O1679" s="157"/>
      <c r="P1679" s="246" t="str">
        <f t="shared" si="115"/>
        <v/>
      </c>
      <c r="Q1679" s="144"/>
      <c r="R1679" s="144"/>
      <c r="S1679" s="144"/>
    </row>
    <row r="1680" spans="1:19">
      <c r="A1680" s="110"/>
      <c r="B1680" s="114"/>
      <c r="C1680" s="188"/>
      <c r="D1680" s="200"/>
      <c r="E1680" s="255"/>
      <c r="F1680" s="242"/>
      <c r="G1680" s="243"/>
      <c r="H1680" s="171"/>
      <c r="I1680" s="244" t="str">
        <f t="shared" si="114"/>
        <v/>
      </c>
      <c r="L1680" s="232" t="str">
        <f t="shared" si="113"/>
        <v/>
      </c>
      <c r="N1680" s="157"/>
      <c r="O1680" s="157"/>
      <c r="P1680" s="246" t="str">
        <f t="shared" si="115"/>
        <v/>
      </c>
      <c r="Q1680" s="144"/>
      <c r="R1680" s="144"/>
      <c r="S1680" s="144"/>
    </row>
    <row r="1681" spans="1:19">
      <c r="A1681" s="110"/>
      <c r="B1681" s="114"/>
      <c r="C1681" s="188"/>
      <c r="D1681" s="200"/>
      <c r="E1681" s="255"/>
      <c r="F1681" s="242"/>
      <c r="G1681" s="243"/>
      <c r="H1681" s="171"/>
      <c r="I1681" s="244" t="str">
        <f t="shared" si="114"/>
        <v/>
      </c>
      <c r="L1681" s="232" t="str">
        <f t="shared" si="113"/>
        <v/>
      </c>
      <c r="N1681" s="157"/>
      <c r="O1681" s="157"/>
      <c r="P1681" s="246" t="str">
        <f t="shared" si="115"/>
        <v/>
      </c>
      <c r="Q1681" s="144"/>
      <c r="R1681" s="144"/>
      <c r="S1681" s="144"/>
    </row>
    <row r="1682" spans="1:19">
      <c r="A1682" s="110"/>
      <c r="B1682" s="114"/>
      <c r="C1682" s="188"/>
      <c r="D1682" s="200"/>
      <c r="E1682" s="255"/>
      <c r="F1682" s="242"/>
      <c r="G1682" s="243"/>
      <c r="H1682" s="171"/>
      <c r="I1682" s="244" t="str">
        <f t="shared" si="114"/>
        <v/>
      </c>
      <c r="L1682" s="232" t="str">
        <f t="shared" si="113"/>
        <v/>
      </c>
      <c r="N1682" s="157"/>
      <c r="O1682" s="157"/>
      <c r="P1682" s="246" t="str">
        <f t="shared" si="115"/>
        <v/>
      </c>
      <c r="Q1682" s="144"/>
      <c r="R1682" s="144"/>
      <c r="S1682" s="144"/>
    </row>
    <row r="1683" spans="1:19">
      <c r="A1683" s="110"/>
      <c r="B1683" s="114"/>
      <c r="C1683" s="188"/>
      <c r="D1683" s="200"/>
      <c r="E1683" s="255"/>
      <c r="F1683" s="242"/>
      <c r="G1683" s="243"/>
      <c r="H1683" s="171"/>
      <c r="I1683" s="244" t="str">
        <f t="shared" si="114"/>
        <v/>
      </c>
      <c r="L1683" s="232" t="str">
        <f t="shared" si="113"/>
        <v/>
      </c>
      <c r="N1683" s="157"/>
      <c r="O1683" s="157"/>
      <c r="P1683" s="246" t="str">
        <f t="shared" si="115"/>
        <v/>
      </c>
      <c r="Q1683" s="144"/>
      <c r="R1683" s="144"/>
      <c r="S1683" s="144"/>
    </row>
    <row r="1684" spans="1:19">
      <c r="A1684" s="110"/>
      <c r="B1684" s="114"/>
      <c r="C1684" s="188"/>
      <c r="D1684" s="200"/>
      <c r="E1684" s="255"/>
      <c r="F1684" s="242"/>
      <c r="G1684" s="243"/>
      <c r="H1684" s="171"/>
      <c r="I1684" s="244" t="str">
        <f t="shared" si="114"/>
        <v/>
      </c>
      <c r="L1684" s="232" t="str">
        <f t="shared" si="113"/>
        <v/>
      </c>
      <c r="N1684" s="157"/>
      <c r="O1684" s="157"/>
      <c r="P1684" s="246" t="str">
        <f t="shared" si="115"/>
        <v/>
      </c>
      <c r="Q1684" s="144"/>
      <c r="R1684" s="144"/>
      <c r="S1684" s="144"/>
    </row>
    <row r="1685" spans="1:19">
      <c r="A1685" s="110"/>
      <c r="B1685" s="114"/>
      <c r="C1685" s="188"/>
      <c r="D1685" s="200"/>
      <c r="E1685" s="255"/>
      <c r="F1685" s="242"/>
      <c r="G1685" s="243"/>
      <c r="H1685" s="171"/>
      <c r="I1685" s="244" t="str">
        <f t="shared" si="114"/>
        <v/>
      </c>
      <c r="L1685" s="232" t="str">
        <f t="shared" si="113"/>
        <v/>
      </c>
      <c r="N1685" s="157"/>
      <c r="O1685" s="157"/>
      <c r="P1685" s="246" t="str">
        <f t="shared" si="115"/>
        <v/>
      </c>
      <c r="Q1685" s="144"/>
      <c r="R1685" s="144"/>
      <c r="S1685" s="144"/>
    </row>
    <row r="1686" spans="1:19">
      <c r="A1686" s="110"/>
      <c r="B1686" s="114"/>
      <c r="C1686" s="188"/>
      <c r="D1686" s="200"/>
      <c r="E1686" s="255"/>
      <c r="F1686" s="242"/>
      <c r="G1686" s="243"/>
      <c r="H1686" s="171"/>
      <c r="I1686" s="244" t="str">
        <f t="shared" si="114"/>
        <v/>
      </c>
      <c r="L1686" s="232" t="str">
        <f t="shared" si="113"/>
        <v/>
      </c>
      <c r="N1686" s="157"/>
      <c r="O1686" s="157"/>
      <c r="P1686" s="246" t="str">
        <f t="shared" si="115"/>
        <v/>
      </c>
      <c r="Q1686" s="144"/>
      <c r="R1686" s="144"/>
      <c r="S1686" s="144"/>
    </row>
    <row r="1687" spans="1:19">
      <c r="A1687" s="110"/>
      <c r="B1687" s="114"/>
      <c r="C1687" s="188"/>
      <c r="D1687" s="200"/>
      <c r="E1687" s="255"/>
      <c r="F1687" s="242"/>
      <c r="G1687" s="243"/>
      <c r="H1687" s="171"/>
      <c r="I1687" s="244" t="str">
        <f t="shared" si="114"/>
        <v/>
      </c>
      <c r="L1687" s="232" t="str">
        <f t="shared" si="113"/>
        <v/>
      </c>
      <c r="N1687" s="157"/>
      <c r="O1687" s="157"/>
      <c r="P1687" s="246" t="str">
        <f t="shared" si="115"/>
        <v/>
      </c>
      <c r="Q1687" s="144"/>
      <c r="R1687" s="144"/>
      <c r="S1687" s="144"/>
    </row>
    <row r="1688" spans="1:19">
      <c r="A1688" s="110"/>
      <c r="B1688" s="114"/>
      <c r="C1688" s="188"/>
      <c r="D1688" s="200"/>
      <c r="E1688" s="255"/>
      <c r="F1688" s="242"/>
      <c r="G1688" s="243"/>
      <c r="H1688" s="171"/>
      <c r="I1688" s="244" t="str">
        <f t="shared" si="114"/>
        <v/>
      </c>
      <c r="L1688" s="232" t="str">
        <f t="shared" si="113"/>
        <v/>
      </c>
      <c r="N1688" s="157"/>
      <c r="O1688" s="157"/>
      <c r="P1688" s="246" t="str">
        <f t="shared" si="115"/>
        <v/>
      </c>
      <c r="Q1688" s="144"/>
      <c r="R1688" s="144"/>
      <c r="S1688" s="144"/>
    </row>
    <row r="1689" spans="1:19">
      <c r="A1689" s="110"/>
      <c r="B1689" s="114"/>
      <c r="C1689" s="188"/>
      <c r="D1689" s="200"/>
      <c r="E1689" s="255"/>
      <c r="F1689" s="242"/>
      <c r="G1689" s="243"/>
      <c r="H1689" s="171"/>
      <c r="I1689" s="244" t="str">
        <f t="shared" si="114"/>
        <v/>
      </c>
      <c r="L1689" s="232" t="str">
        <f t="shared" si="113"/>
        <v/>
      </c>
      <c r="N1689" s="157"/>
      <c r="O1689" s="157"/>
      <c r="P1689" s="246" t="str">
        <f t="shared" si="115"/>
        <v/>
      </c>
      <c r="Q1689" s="144"/>
      <c r="R1689" s="144"/>
      <c r="S1689" s="144"/>
    </row>
    <row r="1690" spans="1:19">
      <c r="A1690" s="110"/>
      <c r="B1690" s="114"/>
      <c r="C1690" s="188"/>
      <c r="D1690" s="200"/>
      <c r="E1690" s="255"/>
      <c r="F1690" s="242"/>
      <c r="G1690" s="243"/>
      <c r="H1690" s="171"/>
      <c r="I1690" s="244" t="str">
        <f t="shared" si="114"/>
        <v/>
      </c>
      <c r="L1690" s="232" t="str">
        <f t="shared" si="113"/>
        <v/>
      </c>
      <c r="N1690" s="157"/>
      <c r="O1690" s="157"/>
      <c r="P1690" s="246" t="str">
        <f t="shared" si="115"/>
        <v/>
      </c>
      <c r="Q1690" s="144"/>
      <c r="R1690" s="144"/>
      <c r="S1690" s="144"/>
    </row>
    <row r="1691" spans="1:19">
      <c r="A1691" s="110"/>
      <c r="B1691" s="114"/>
      <c r="C1691" s="188"/>
      <c r="D1691" s="200"/>
      <c r="E1691" s="255"/>
      <c r="F1691" s="242"/>
      <c r="G1691" s="243"/>
      <c r="H1691" s="171"/>
      <c r="I1691" s="244" t="str">
        <f t="shared" si="114"/>
        <v/>
      </c>
      <c r="L1691" s="232" t="str">
        <f t="shared" si="113"/>
        <v/>
      </c>
      <c r="N1691" s="157"/>
      <c r="O1691" s="157"/>
      <c r="P1691" s="246" t="str">
        <f t="shared" si="115"/>
        <v/>
      </c>
      <c r="Q1691" s="144"/>
      <c r="R1691" s="144"/>
      <c r="S1691" s="144"/>
    </row>
    <row r="1692" spans="1:19">
      <c r="A1692" s="110"/>
      <c r="B1692" s="114"/>
      <c r="C1692" s="188"/>
      <c r="D1692" s="200"/>
      <c r="E1692" s="255"/>
      <c r="F1692" s="242"/>
      <c r="G1692" s="243"/>
      <c r="H1692" s="171"/>
      <c r="I1692" s="244" t="str">
        <f t="shared" si="114"/>
        <v/>
      </c>
      <c r="L1692" s="232" t="str">
        <f t="shared" si="113"/>
        <v/>
      </c>
      <c r="N1692" s="157"/>
      <c r="O1692" s="157"/>
      <c r="P1692" s="246" t="str">
        <f t="shared" si="115"/>
        <v/>
      </c>
      <c r="Q1692" s="144"/>
      <c r="R1692" s="144"/>
      <c r="S1692" s="144"/>
    </row>
    <row r="1693" spans="1:19">
      <c r="A1693" s="110"/>
      <c r="B1693" s="114"/>
      <c r="C1693" s="188"/>
      <c r="D1693" s="200"/>
      <c r="E1693" s="255"/>
      <c r="F1693" s="242"/>
      <c r="G1693" s="243"/>
      <c r="H1693" s="171"/>
      <c r="I1693" s="244" t="str">
        <f t="shared" si="114"/>
        <v/>
      </c>
      <c r="L1693" s="232" t="str">
        <f t="shared" si="113"/>
        <v/>
      </c>
      <c r="N1693" s="157"/>
      <c r="O1693" s="157"/>
      <c r="P1693" s="246" t="str">
        <f t="shared" si="115"/>
        <v/>
      </c>
      <c r="Q1693" s="144"/>
      <c r="R1693" s="144"/>
      <c r="S1693" s="144"/>
    </row>
    <row r="1694" spans="1:19">
      <c r="A1694" s="110"/>
      <c r="B1694" s="114"/>
      <c r="C1694" s="188"/>
      <c r="D1694" s="200"/>
      <c r="E1694" s="255"/>
      <c r="F1694" s="242"/>
      <c r="G1694" s="243"/>
      <c r="H1694" s="171"/>
      <c r="I1694" s="244" t="str">
        <f t="shared" si="114"/>
        <v/>
      </c>
      <c r="L1694" s="232" t="str">
        <f t="shared" si="113"/>
        <v/>
      </c>
      <c r="N1694" s="157"/>
      <c r="O1694" s="157"/>
      <c r="P1694" s="246" t="str">
        <f t="shared" si="115"/>
        <v/>
      </c>
      <c r="Q1694" s="144"/>
      <c r="R1694" s="144"/>
      <c r="S1694" s="144"/>
    </row>
    <row r="1695" spans="1:19">
      <c r="A1695" s="110"/>
      <c r="B1695" s="114"/>
      <c r="C1695" s="188"/>
      <c r="D1695" s="200"/>
      <c r="E1695" s="255"/>
      <c r="F1695" s="242"/>
      <c r="G1695" s="243"/>
      <c r="H1695" s="171"/>
      <c r="I1695" s="244" t="str">
        <f t="shared" si="114"/>
        <v/>
      </c>
      <c r="L1695" s="232" t="str">
        <f t="shared" si="113"/>
        <v/>
      </c>
      <c r="N1695" s="157"/>
      <c r="O1695" s="157"/>
      <c r="P1695" s="246" t="str">
        <f t="shared" si="115"/>
        <v/>
      </c>
      <c r="Q1695" s="144"/>
      <c r="R1695" s="144"/>
      <c r="S1695" s="144"/>
    </row>
    <row r="1696" spans="1:19">
      <c r="A1696" s="110"/>
      <c r="B1696" s="114"/>
      <c r="C1696" s="188"/>
      <c r="D1696" s="200"/>
      <c r="E1696" s="255"/>
      <c r="F1696" s="242"/>
      <c r="G1696" s="243"/>
      <c r="H1696" s="171"/>
      <c r="I1696" s="244" t="str">
        <f t="shared" si="114"/>
        <v/>
      </c>
      <c r="L1696" s="232" t="str">
        <f t="shared" si="113"/>
        <v/>
      </c>
      <c r="N1696" s="157"/>
      <c r="O1696" s="157"/>
      <c r="P1696" s="246" t="str">
        <f t="shared" si="115"/>
        <v/>
      </c>
      <c r="Q1696" s="144"/>
      <c r="R1696" s="144"/>
      <c r="S1696" s="144"/>
    </row>
    <row r="1697" spans="1:19">
      <c r="A1697" s="110"/>
      <c r="B1697" s="114"/>
      <c r="C1697" s="188"/>
      <c r="D1697" s="200"/>
      <c r="E1697" s="255"/>
      <c r="F1697" s="242"/>
      <c r="G1697" s="243"/>
      <c r="H1697" s="171"/>
      <c r="I1697" s="244" t="str">
        <f t="shared" si="114"/>
        <v/>
      </c>
      <c r="L1697" s="232" t="str">
        <f t="shared" si="113"/>
        <v/>
      </c>
      <c r="N1697" s="157"/>
      <c r="O1697" s="157"/>
      <c r="P1697" s="246" t="str">
        <f t="shared" si="115"/>
        <v/>
      </c>
      <c r="Q1697" s="144"/>
      <c r="R1697" s="144"/>
      <c r="S1697" s="144"/>
    </row>
    <row r="1698" spans="1:19">
      <c r="A1698" s="110"/>
      <c r="B1698" s="114"/>
      <c r="C1698" s="188"/>
      <c r="D1698" s="200"/>
      <c r="E1698" s="255"/>
      <c r="F1698" s="242"/>
      <c r="G1698" s="243"/>
      <c r="H1698" s="171"/>
      <c r="I1698" s="244" t="str">
        <f t="shared" si="114"/>
        <v/>
      </c>
      <c r="L1698" s="232" t="str">
        <f t="shared" si="113"/>
        <v/>
      </c>
      <c r="N1698" s="157"/>
      <c r="O1698" s="157"/>
      <c r="P1698" s="246" t="str">
        <f t="shared" si="115"/>
        <v/>
      </c>
      <c r="Q1698" s="144"/>
      <c r="R1698" s="144"/>
      <c r="S1698" s="144"/>
    </row>
    <row r="1699" spans="1:19">
      <c r="A1699" s="110"/>
      <c r="B1699" s="114"/>
      <c r="C1699" s="188"/>
      <c r="D1699" s="200"/>
      <c r="E1699" s="255"/>
      <c r="F1699" s="242"/>
      <c r="G1699" s="243"/>
      <c r="H1699" s="171"/>
      <c r="I1699" s="244" t="str">
        <f t="shared" si="114"/>
        <v/>
      </c>
      <c r="L1699" s="232" t="str">
        <f t="shared" si="113"/>
        <v/>
      </c>
      <c r="N1699" s="157"/>
      <c r="O1699" s="157"/>
      <c r="P1699" s="246" t="str">
        <f t="shared" si="115"/>
        <v/>
      </c>
      <c r="Q1699" s="144"/>
      <c r="R1699" s="144"/>
      <c r="S1699" s="144"/>
    </row>
    <row r="1700" spans="1:19">
      <c r="A1700" s="110"/>
      <c r="B1700" s="114"/>
      <c r="C1700" s="188"/>
      <c r="D1700" s="200"/>
      <c r="E1700" s="255"/>
      <c r="F1700" s="242"/>
      <c r="G1700" s="243"/>
      <c r="H1700" s="171"/>
      <c r="I1700" s="244" t="str">
        <f t="shared" si="114"/>
        <v/>
      </c>
      <c r="L1700" s="232" t="str">
        <f t="shared" si="113"/>
        <v/>
      </c>
      <c r="N1700" s="157"/>
      <c r="O1700" s="157"/>
      <c r="P1700" s="246" t="str">
        <f t="shared" si="115"/>
        <v/>
      </c>
      <c r="Q1700" s="144"/>
      <c r="R1700" s="144"/>
      <c r="S1700" s="144"/>
    </row>
    <row r="1701" spans="1:19">
      <c r="A1701" s="110"/>
      <c r="B1701" s="114"/>
      <c r="C1701" s="188"/>
      <c r="D1701" s="200"/>
      <c r="E1701" s="255"/>
      <c r="F1701" s="242"/>
      <c r="G1701" s="243"/>
      <c r="H1701" s="171"/>
      <c r="I1701" s="244" t="str">
        <f t="shared" si="114"/>
        <v/>
      </c>
      <c r="L1701" s="232" t="str">
        <f t="shared" si="113"/>
        <v/>
      </c>
      <c r="N1701" s="157"/>
      <c r="O1701" s="157"/>
      <c r="P1701" s="246" t="str">
        <f t="shared" si="115"/>
        <v/>
      </c>
      <c r="Q1701" s="144"/>
      <c r="R1701" s="144"/>
      <c r="S1701" s="144"/>
    </row>
    <row r="1702" spans="1:19">
      <c r="A1702" s="110"/>
      <c r="B1702" s="114"/>
      <c r="C1702" s="188"/>
      <c r="D1702" s="200"/>
      <c r="E1702" s="255"/>
      <c r="F1702" s="242"/>
      <c r="G1702" s="243"/>
      <c r="H1702" s="171"/>
      <c r="I1702" s="244" t="str">
        <f t="shared" si="114"/>
        <v/>
      </c>
      <c r="L1702" s="232" t="str">
        <f t="shared" si="113"/>
        <v/>
      </c>
      <c r="N1702" s="157"/>
      <c r="O1702" s="157"/>
      <c r="P1702" s="246" t="str">
        <f t="shared" si="115"/>
        <v/>
      </c>
      <c r="Q1702" s="144"/>
      <c r="R1702" s="144"/>
      <c r="S1702" s="144"/>
    </row>
    <row r="1703" spans="1:19">
      <c r="A1703" s="110"/>
      <c r="B1703" s="114"/>
      <c r="C1703" s="188"/>
      <c r="D1703" s="200"/>
      <c r="E1703" s="255"/>
      <c r="F1703" s="242"/>
      <c r="G1703" s="243"/>
      <c r="H1703" s="171"/>
      <c r="I1703" s="244" t="str">
        <f t="shared" si="114"/>
        <v/>
      </c>
      <c r="L1703" s="232" t="str">
        <f t="shared" si="113"/>
        <v/>
      </c>
      <c r="N1703" s="157"/>
      <c r="O1703" s="157"/>
      <c r="P1703" s="246" t="str">
        <f t="shared" si="115"/>
        <v/>
      </c>
      <c r="Q1703" s="144"/>
      <c r="R1703" s="144"/>
      <c r="S1703" s="144"/>
    </row>
    <row r="1704" spans="1:19">
      <c r="A1704" s="110"/>
      <c r="B1704" s="114"/>
      <c r="C1704" s="188"/>
      <c r="D1704" s="200"/>
      <c r="E1704" s="255"/>
      <c r="F1704" s="242"/>
      <c r="G1704" s="243"/>
      <c r="H1704" s="171"/>
      <c r="I1704" s="244" t="str">
        <f t="shared" si="114"/>
        <v/>
      </c>
      <c r="L1704" s="232" t="str">
        <f t="shared" si="113"/>
        <v/>
      </c>
      <c r="N1704" s="157"/>
      <c r="O1704" s="157"/>
      <c r="P1704" s="246" t="str">
        <f t="shared" si="115"/>
        <v/>
      </c>
      <c r="Q1704" s="144"/>
      <c r="R1704" s="144"/>
      <c r="S1704" s="144"/>
    </row>
    <row r="1705" spans="1:19">
      <c r="A1705" s="110"/>
      <c r="B1705" s="114"/>
      <c r="C1705" s="188"/>
      <c r="D1705" s="200"/>
      <c r="E1705" s="255"/>
      <c r="F1705" s="242"/>
      <c r="G1705" s="243"/>
      <c r="H1705" s="171"/>
      <c r="I1705" s="244" t="str">
        <f t="shared" si="114"/>
        <v/>
      </c>
      <c r="L1705" s="232" t="str">
        <f t="shared" si="113"/>
        <v/>
      </c>
      <c r="N1705" s="157"/>
      <c r="O1705" s="157"/>
      <c r="P1705" s="246" t="str">
        <f t="shared" si="115"/>
        <v/>
      </c>
      <c r="Q1705" s="144"/>
      <c r="R1705" s="144"/>
      <c r="S1705" s="144"/>
    </row>
    <row r="1706" spans="1:19">
      <c r="A1706" s="110"/>
      <c r="B1706" s="114"/>
      <c r="C1706" s="188"/>
      <c r="D1706" s="200"/>
      <c r="E1706" s="255"/>
      <c r="F1706" s="242"/>
      <c r="G1706" s="243"/>
      <c r="H1706" s="171"/>
      <c r="I1706" s="244" t="str">
        <f t="shared" si="114"/>
        <v/>
      </c>
      <c r="L1706" s="232" t="str">
        <f t="shared" si="113"/>
        <v/>
      </c>
      <c r="N1706" s="157"/>
      <c r="O1706" s="157"/>
      <c r="P1706" s="246" t="str">
        <f t="shared" si="115"/>
        <v/>
      </c>
      <c r="Q1706" s="144"/>
      <c r="R1706" s="144"/>
      <c r="S1706" s="144"/>
    </row>
    <row r="1707" spans="1:19">
      <c r="A1707" s="110"/>
      <c r="B1707" s="114"/>
      <c r="C1707" s="188"/>
      <c r="D1707" s="200"/>
      <c r="E1707" s="255"/>
      <c r="F1707" s="242"/>
      <c r="G1707" s="243"/>
      <c r="H1707" s="171"/>
      <c r="I1707" s="244" t="str">
        <f t="shared" si="114"/>
        <v/>
      </c>
      <c r="L1707" s="232" t="str">
        <f t="shared" ref="L1707:L1770" si="116">IF(C1707="","",GAMMADIST(C1707,Z$8,1/Z$7,TRUE))</f>
        <v/>
      </c>
      <c r="N1707" s="157"/>
      <c r="O1707" s="157"/>
      <c r="P1707" s="246" t="str">
        <f t="shared" si="115"/>
        <v/>
      </c>
      <c r="Q1707" s="144"/>
      <c r="R1707" s="144"/>
      <c r="S1707" s="144"/>
    </row>
    <row r="1708" spans="1:19">
      <c r="A1708" s="110"/>
      <c r="B1708" s="114"/>
      <c r="C1708" s="188"/>
      <c r="D1708" s="200"/>
      <c r="E1708" s="255"/>
      <c r="F1708" s="242"/>
      <c r="G1708" s="243"/>
      <c r="H1708" s="171"/>
      <c r="I1708" s="244" t="str">
        <f t="shared" si="114"/>
        <v/>
      </c>
      <c r="L1708" s="232" t="str">
        <f t="shared" si="116"/>
        <v/>
      </c>
      <c r="N1708" s="157"/>
      <c r="O1708" s="157"/>
      <c r="P1708" s="246" t="str">
        <f t="shared" si="115"/>
        <v/>
      </c>
      <c r="Q1708" s="144"/>
      <c r="R1708" s="144"/>
      <c r="S1708" s="144"/>
    </row>
    <row r="1709" spans="1:19">
      <c r="A1709" s="110"/>
      <c r="B1709" s="114"/>
      <c r="C1709" s="188"/>
      <c r="D1709" s="200"/>
      <c r="E1709" s="255"/>
      <c r="F1709" s="242"/>
      <c r="G1709" s="243"/>
      <c r="H1709" s="171"/>
      <c r="I1709" s="244" t="str">
        <f t="shared" si="114"/>
        <v/>
      </c>
      <c r="L1709" s="232" t="str">
        <f t="shared" si="116"/>
        <v/>
      </c>
      <c r="N1709" s="157"/>
      <c r="O1709" s="157"/>
      <c r="P1709" s="246" t="str">
        <f t="shared" si="115"/>
        <v/>
      </c>
      <c r="Q1709" s="144"/>
      <c r="R1709" s="144"/>
      <c r="S1709" s="144"/>
    </row>
    <row r="1710" spans="1:19">
      <c r="A1710" s="110"/>
      <c r="B1710" s="114"/>
      <c r="C1710" s="188"/>
      <c r="D1710" s="200"/>
      <c r="E1710" s="255"/>
      <c r="F1710" s="242"/>
      <c r="G1710" s="243"/>
      <c r="H1710" s="171"/>
      <c r="I1710" s="244" t="str">
        <f t="shared" si="114"/>
        <v/>
      </c>
      <c r="L1710" s="232" t="str">
        <f t="shared" si="116"/>
        <v/>
      </c>
      <c r="N1710" s="157"/>
      <c r="O1710" s="157"/>
      <c r="P1710" s="246" t="str">
        <f t="shared" si="115"/>
        <v/>
      </c>
      <c r="Q1710" s="144"/>
      <c r="R1710" s="144"/>
      <c r="S1710" s="144"/>
    </row>
    <row r="1711" spans="1:19">
      <c r="A1711" s="110"/>
      <c r="B1711" s="114"/>
      <c r="C1711" s="188"/>
      <c r="D1711" s="200"/>
      <c r="E1711" s="255"/>
      <c r="F1711" s="242"/>
      <c r="G1711" s="243"/>
      <c r="H1711" s="171"/>
      <c r="I1711" s="244" t="str">
        <f t="shared" si="114"/>
        <v/>
      </c>
      <c r="L1711" s="232" t="str">
        <f t="shared" si="116"/>
        <v/>
      </c>
      <c r="N1711" s="157"/>
      <c r="O1711" s="157"/>
      <c r="P1711" s="246" t="str">
        <f t="shared" si="115"/>
        <v/>
      </c>
      <c r="Q1711" s="144"/>
      <c r="R1711" s="144"/>
      <c r="S1711" s="144"/>
    </row>
    <row r="1712" spans="1:19">
      <c r="A1712" s="110"/>
      <c r="B1712" s="114"/>
      <c r="C1712" s="188"/>
      <c r="D1712" s="200"/>
      <c r="E1712" s="255"/>
      <c r="F1712" s="242"/>
      <c r="G1712" s="243"/>
      <c r="H1712" s="171"/>
      <c r="I1712" s="244" t="str">
        <f t="shared" si="114"/>
        <v/>
      </c>
      <c r="L1712" s="232" t="str">
        <f t="shared" si="116"/>
        <v/>
      </c>
      <c r="N1712" s="157"/>
      <c r="O1712" s="157"/>
      <c r="P1712" s="246" t="str">
        <f t="shared" si="115"/>
        <v/>
      </c>
      <c r="Q1712" s="144"/>
      <c r="R1712" s="144"/>
      <c r="S1712" s="144"/>
    </row>
    <row r="1713" spans="1:19">
      <c r="A1713" s="110"/>
      <c r="B1713" s="114"/>
      <c r="C1713" s="188"/>
      <c r="D1713" s="200"/>
      <c r="E1713" s="255"/>
      <c r="F1713" s="242"/>
      <c r="G1713" s="243"/>
      <c r="H1713" s="171"/>
      <c r="I1713" s="244" t="str">
        <f t="shared" si="114"/>
        <v/>
      </c>
      <c r="L1713" s="232" t="str">
        <f t="shared" si="116"/>
        <v/>
      </c>
      <c r="N1713" s="157"/>
      <c r="O1713" s="157"/>
      <c r="P1713" s="246" t="str">
        <f t="shared" si="115"/>
        <v/>
      </c>
      <c r="Q1713" s="144"/>
      <c r="R1713" s="144"/>
      <c r="S1713" s="144"/>
    </row>
    <row r="1714" spans="1:19">
      <c r="A1714" s="110"/>
      <c r="B1714" s="114"/>
      <c r="C1714" s="188"/>
      <c r="D1714" s="200"/>
      <c r="E1714" s="255"/>
      <c r="F1714" s="242"/>
      <c r="G1714" s="243"/>
      <c r="H1714" s="171"/>
      <c r="I1714" s="244" t="str">
        <f t="shared" si="114"/>
        <v/>
      </c>
      <c r="L1714" s="232" t="str">
        <f t="shared" si="116"/>
        <v/>
      </c>
      <c r="N1714" s="157"/>
      <c r="O1714" s="157"/>
      <c r="P1714" s="246" t="str">
        <f t="shared" si="115"/>
        <v/>
      </c>
      <c r="Q1714" s="144"/>
      <c r="R1714" s="144"/>
      <c r="S1714" s="144"/>
    </row>
    <row r="1715" spans="1:19">
      <c r="A1715" s="110"/>
      <c r="B1715" s="114"/>
      <c r="C1715" s="188"/>
      <c r="D1715" s="200"/>
      <c r="E1715" s="255"/>
      <c r="F1715" s="242"/>
      <c r="G1715" s="243"/>
      <c r="H1715" s="171"/>
      <c r="I1715" s="244" t="str">
        <f t="shared" si="114"/>
        <v/>
      </c>
      <c r="L1715" s="232" t="str">
        <f t="shared" si="116"/>
        <v/>
      </c>
      <c r="N1715" s="157"/>
      <c r="O1715" s="157"/>
      <c r="P1715" s="246" t="str">
        <f t="shared" si="115"/>
        <v/>
      </c>
      <c r="Q1715" s="144"/>
      <c r="R1715" s="144"/>
      <c r="S1715" s="144"/>
    </row>
    <row r="1716" spans="1:19">
      <c r="A1716" s="110"/>
      <c r="B1716" s="114"/>
      <c r="C1716" s="188"/>
      <c r="D1716" s="200"/>
      <c r="E1716" s="255"/>
      <c r="F1716" s="242"/>
      <c r="G1716" s="243"/>
      <c r="H1716" s="171"/>
      <c r="I1716" s="244" t="str">
        <f t="shared" si="114"/>
        <v/>
      </c>
      <c r="L1716" s="232" t="str">
        <f t="shared" si="116"/>
        <v/>
      </c>
      <c r="N1716" s="157"/>
      <c r="O1716" s="157"/>
      <c r="P1716" s="246" t="str">
        <f t="shared" si="115"/>
        <v/>
      </c>
      <c r="Q1716" s="144"/>
      <c r="R1716" s="144"/>
      <c r="S1716" s="144"/>
    </row>
    <row r="1717" spans="1:19">
      <c r="A1717" s="110"/>
      <c r="B1717" s="114"/>
      <c r="C1717" s="188"/>
      <c r="D1717" s="200"/>
      <c r="E1717" s="255"/>
      <c r="F1717" s="242"/>
      <c r="G1717" s="243"/>
      <c r="H1717" s="171"/>
      <c r="I1717" s="244" t="str">
        <f t="shared" si="114"/>
        <v/>
      </c>
      <c r="L1717" s="232" t="str">
        <f t="shared" si="116"/>
        <v/>
      </c>
      <c r="N1717" s="157"/>
      <c r="O1717" s="157"/>
      <c r="P1717" s="246" t="str">
        <f t="shared" si="115"/>
        <v/>
      </c>
      <c r="Q1717" s="144"/>
      <c r="R1717" s="144"/>
      <c r="S1717" s="144"/>
    </row>
    <row r="1718" spans="1:19">
      <c r="A1718" s="110"/>
      <c r="B1718" s="114"/>
      <c r="C1718" s="188"/>
      <c r="D1718" s="200"/>
      <c r="E1718" s="255"/>
      <c r="F1718" s="242"/>
      <c r="G1718" s="243"/>
      <c r="H1718" s="171"/>
      <c r="I1718" s="244" t="str">
        <f t="shared" si="114"/>
        <v/>
      </c>
      <c r="L1718" s="232" t="str">
        <f t="shared" si="116"/>
        <v/>
      </c>
      <c r="N1718" s="157"/>
      <c r="O1718" s="157"/>
      <c r="P1718" s="246" t="str">
        <f t="shared" si="115"/>
        <v/>
      </c>
      <c r="Q1718" s="144"/>
      <c r="R1718" s="144"/>
      <c r="S1718" s="144"/>
    </row>
    <row r="1719" spans="1:19">
      <c r="A1719" s="110"/>
      <c r="B1719" s="114"/>
      <c r="C1719" s="188"/>
      <c r="D1719" s="200"/>
      <c r="E1719" s="255"/>
      <c r="F1719" s="242"/>
      <c r="G1719" s="243"/>
      <c r="H1719" s="171"/>
      <c r="I1719" s="244" t="str">
        <f t="shared" si="114"/>
        <v/>
      </c>
      <c r="L1719" s="232" t="str">
        <f t="shared" si="116"/>
        <v/>
      </c>
      <c r="N1719" s="157"/>
      <c r="O1719" s="157"/>
      <c r="P1719" s="246" t="str">
        <f t="shared" si="115"/>
        <v/>
      </c>
      <c r="Q1719" s="144"/>
      <c r="R1719" s="144"/>
      <c r="S1719" s="144"/>
    </row>
    <row r="1720" spans="1:19">
      <c r="A1720" s="110"/>
      <c r="B1720" s="114"/>
      <c r="C1720" s="188"/>
      <c r="D1720" s="200"/>
      <c r="E1720" s="255"/>
      <c r="F1720" s="242"/>
      <c r="G1720" s="243"/>
      <c r="H1720" s="171"/>
      <c r="I1720" s="244" t="str">
        <f t="shared" si="114"/>
        <v/>
      </c>
      <c r="L1720" s="232" t="str">
        <f t="shared" si="116"/>
        <v/>
      </c>
      <c r="N1720" s="157"/>
      <c r="O1720" s="157"/>
      <c r="P1720" s="246" t="str">
        <f t="shared" si="115"/>
        <v/>
      </c>
      <c r="Q1720" s="144"/>
      <c r="R1720" s="144"/>
      <c r="S1720" s="144"/>
    </row>
    <row r="1721" spans="1:19">
      <c r="A1721" s="110"/>
      <c r="B1721" s="114"/>
      <c r="C1721" s="188"/>
      <c r="D1721" s="200"/>
      <c r="E1721" s="255"/>
      <c r="F1721" s="242"/>
      <c r="G1721" s="243"/>
      <c r="H1721" s="171"/>
      <c r="I1721" s="244" t="str">
        <f t="shared" si="114"/>
        <v/>
      </c>
      <c r="L1721" s="232" t="str">
        <f t="shared" si="116"/>
        <v/>
      </c>
      <c r="N1721" s="157"/>
      <c r="O1721" s="157"/>
      <c r="P1721" s="246" t="str">
        <f t="shared" si="115"/>
        <v/>
      </c>
      <c r="Q1721" s="144"/>
      <c r="R1721" s="144"/>
      <c r="S1721" s="144"/>
    </row>
    <row r="1722" spans="1:19">
      <c r="A1722" s="110"/>
      <c r="B1722" s="114"/>
      <c r="C1722" s="188"/>
      <c r="D1722" s="200"/>
      <c r="E1722" s="255"/>
      <c r="F1722" s="242"/>
      <c r="G1722" s="243"/>
      <c r="H1722" s="171"/>
      <c r="I1722" s="244" t="str">
        <f t="shared" si="114"/>
        <v/>
      </c>
      <c r="L1722" s="232" t="str">
        <f t="shared" si="116"/>
        <v/>
      </c>
      <c r="N1722" s="157"/>
      <c r="O1722" s="157"/>
      <c r="P1722" s="246" t="str">
        <f t="shared" si="115"/>
        <v/>
      </c>
      <c r="Q1722" s="144"/>
      <c r="R1722" s="144"/>
      <c r="S1722" s="144"/>
    </row>
    <row r="1723" spans="1:19">
      <c r="A1723" s="110"/>
      <c r="B1723" s="114"/>
      <c r="C1723" s="188"/>
      <c r="D1723" s="200"/>
      <c r="E1723" s="255"/>
      <c r="F1723" s="242"/>
      <c r="G1723" s="243"/>
      <c r="H1723" s="171"/>
      <c r="I1723" s="244" t="str">
        <f t="shared" si="114"/>
        <v/>
      </c>
      <c r="L1723" s="232" t="str">
        <f t="shared" si="116"/>
        <v/>
      </c>
      <c r="N1723" s="157"/>
      <c r="O1723" s="157"/>
      <c r="P1723" s="246" t="str">
        <f t="shared" si="115"/>
        <v/>
      </c>
      <c r="Q1723" s="144"/>
      <c r="R1723" s="144"/>
      <c r="S1723" s="144"/>
    </row>
    <row r="1724" spans="1:19">
      <c r="A1724" s="110"/>
      <c r="B1724" s="114"/>
      <c r="C1724" s="188"/>
      <c r="D1724" s="200"/>
      <c r="E1724" s="255"/>
      <c r="F1724" s="242"/>
      <c r="G1724" s="243"/>
      <c r="H1724" s="171"/>
      <c r="I1724" s="244" t="str">
        <f t="shared" si="114"/>
        <v/>
      </c>
      <c r="L1724" s="232" t="str">
        <f t="shared" si="116"/>
        <v/>
      </c>
      <c r="N1724" s="157"/>
      <c r="O1724" s="157"/>
      <c r="P1724" s="246" t="str">
        <f t="shared" si="115"/>
        <v/>
      </c>
      <c r="Q1724" s="144"/>
      <c r="R1724" s="144"/>
      <c r="S1724" s="144"/>
    </row>
    <row r="1725" spans="1:19">
      <c r="A1725" s="110"/>
      <c r="B1725" s="114"/>
      <c r="C1725" s="188"/>
      <c r="D1725" s="200"/>
      <c r="E1725" s="255"/>
      <c r="F1725" s="242"/>
      <c r="G1725" s="243"/>
      <c r="H1725" s="171"/>
      <c r="I1725" s="244" t="str">
        <f t="shared" si="114"/>
        <v/>
      </c>
      <c r="L1725" s="232" t="str">
        <f t="shared" si="116"/>
        <v/>
      </c>
      <c r="N1725" s="157"/>
      <c r="O1725" s="157"/>
      <c r="P1725" s="246" t="str">
        <f t="shared" si="115"/>
        <v/>
      </c>
      <c r="Q1725" s="144"/>
      <c r="R1725" s="144"/>
      <c r="S1725" s="144"/>
    </row>
    <row r="1726" spans="1:19">
      <c r="A1726" s="110"/>
      <c r="B1726" s="114"/>
      <c r="C1726" s="188"/>
      <c r="D1726" s="200"/>
      <c r="E1726" s="255"/>
      <c r="F1726" s="242"/>
      <c r="G1726" s="243"/>
      <c r="H1726" s="171"/>
      <c r="I1726" s="244" t="str">
        <f t="shared" si="114"/>
        <v/>
      </c>
      <c r="L1726" s="232" t="str">
        <f t="shared" si="116"/>
        <v/>
      </c>
      <c r="N1726" s="157"/>
      <c r="O1726" s="157"/>
      <c r="P1726" s="246" t="str">
        <f t="shared" si="115"/>
        <v/>
      </c>
      <c r="Q1726" s="144"/>
      <c r="R1726" s="144"/>
      <c r="S1726" s="144"/>
    </row>
    <row r="1727" spans="1:19">
      <c r="A1727" s="110"/>
      <c r="B1727" s="114"/>
      <c r="C1727" s="188"/>
      <c r="D1727" s="200"/>
      <c r="E1727" s="255"/>
      <c r="F1727" s="242"/>
      <c r="G1727" s="243"/>
      <c r="H1727" s="171"/>
      <c r="I1727" s="244" t="str">
        <f t="shared" si="114"/>
        <v/>
      </c>
      <c r="L1727" s="232" t="str">
        <f t="shared" si="116"/>
        <v/>
      </c>
      <c r="N1727" s="157"/>
      <c r="O1727" s="157"/>
      <c r="P1727" s="246" t="str">
        <f t="shared" si="115"/>
        <v/>
      </c>
      <c r="Q1727" s="144"/>
      <c r="R1727" s="144"/>
      <c r="S1727" s="144"/>
    </row>
    <row r="1728" spans="1:19">
      <c r="A1728" s="110"/>
      <c r="B1728" s="114"/>
      <c r="C1728" s="188"/>
      <c r="D1728" s="200"/>
      <c r="E1728" s="255"/>
      <c r="F1728" s="242"/>
      <c r="G1728" s="243"/>
      <c r="H1728" s="171"/>
      <c r="I1728" s="244" t="str">
        <f t="shared" si="114"/>
        <v/>
      </c>
      <c r="L1728" s="232" t="str">
        <f t="shared" si="116"/>
        <v/>
      </c>
      <c r="N1728" s="157"/>
      <c r="O1728" s="157"/>
      <c r="P1728" s="246" t="str">
        <f t="shared" si="115"/>
        <v/>
      </c>
      <c r="Q1728" s="144"/>
      <c r="R1728" s="144"/>
      <c r="S1728" s="144"/>
    </row>
    <row r="1729" spans="1:19">
      <c r="A1729" s="110"/>
      <c r="B1729" s="114"/>
      <c r="C1729" s="188"/>
      <c r="D1729" s="200"/>
      <c r="E1729" s="255"/>
      <c r="F1729" s="242"/>
      <c r="G1729" s="243"/>
      <c r="H1729" s="171"/>
      <c r="I1729" s="244" t="str">
        <f t="shared" si="114"/>
        <v/>
      </c>
      <c r="L1729" s="232" t="str">
        <f t="shared" si="116"/>
        <v/>
      </c>
      <c r="N1729" s="157"/>
      <c r="O1729" s="157"/>
      <c r="P1729" s="246" t="str">
        <f t="shared" si="115"/>
        <v/>
      </c>
      <c r="Q1729" s="144"/>
      <c r="R1729" s="144"/>
      <c r="S1729" s="144"/>
    </row>
    <row r="1730" spans="1:19">
      <c r="A1730" s="110"/>
      <c r="B1730" s="114"/>
      <c r="C1730" s="188"/>
      <c r="D1730" s="200"/>
      <c r="E1730" s="255"/>
      <c r="F1730" s="242"/>
      <c r="G1730" s="243"/>
      <c r="H1730" s="171"/>
      <c r="I1730" s="244" t="str">
        <f t="shared" ref="I1730:I1793" si="117">IF(C1730="","",(2/S1730)*(POWER((S1730/6)*(E1730-S1730/6)+1,3)-1))</f>
        <v/>
      </c>
      <c r="L1730" s="232" t="str">
        <f t="shared" si="116"/>
        <v/>
      </c>
      <c r="N1730" s="157"/>
      <c r="O1730" s="157"/>
      <c r="P1730" s="246" t="str">
        <f t="shared" ref="P1730:P1793" si="118">IF(C1730="","",POWER(C1730-Q1730,3)/R1730)</f>
        <v/>
      </c>
      <c r="Q1730" s="144"/>
      <c r="R1730" s="144"/>
      <c r="S1730" s="144"/>
    </row>
    <row r="1731" spans="1:19">
      <c r="A1731" s="110"/>
      <c r="B1731" s="114"/>
      <c r="C1731" s="188"/>
      <c r="D1731" s="200"/>
      <c r="E1731" s="255"/>
      <c r="F1731" s="242"/>
      <c r="G1731" s="243"/>
      <c r="H1731" s="171"/>
      <c r="I1731" s="244" t="str">
        <f t="shared" si="117"/>
        <v/>
      </c>
      <c r="L1731" s="232" t="str">
        <f t="shared" si="116"/>
        <v/>
      </c>
      <c r="N1731" s="157"/>
      <c r="O1731" s="157"/>
      <c r="P1731" s="246" t="str">
        <f t="shared" si="118"/>
        <v/>
      </c>
      <c r="Q1731" s="144"/>
      <c r="R1731" s="144"/>
      <c r="S1731" s="144"/>
    </row>
    <row r="1732" spans="1:19">
      <c r="A1732" s="110"/>
      <c r="B1732" s="114"/>
      <c r="C1732" s="188"/>
      <c r="D1732" s="200"/>
      <c r="E1732" s="255"/>
      <c r="F1732" s="242"/>
      <c r="G1732" s="243"/>
      <c r="H1732" s="171"/>
      <c r="I1732" s="244" t="str">
        <f t="shared" si="117"/>
        <v/>
      </c>
      <c r="L1732" s="232" t="str">
        <f t="shared" si="116"/>
        <v/>
      </c>
      <c r="N1732" s="157"/>
      <c r="O1732" s="157"/>
      <c r="P1732" s="246" t="str">
        <f t="shared" si="118"/>
        <v/>
      </c>
      <c r="Q1732" s="144"/>
      <c r="R1732" s="144"/>
      <c r="S1732" s="144"/>
    </row>
    <row r="1733" spans="1:19">
      <c r="A1733" s="110"/>
      <c r="B1733" s="114"/>
      <c r="C1733" s="188"/>
      <c r="D1733" s="200"/>
      <c r="E1733" s="255"/>
      <c r="F1733" s="242"/>
      <c r="G1733" s="243"/>
      <c r="H1733" s="171"/>
      <c r="I1733" s="244" t="str">
        <f t="shared" si="117"/>
        <v/>
      </c>
      <c r="L1733" s="232" t="str">
        <f t="shared" si="116"/>
        <v/>
      </c>
      <c r="N1733" s="157"/>
      <c r="O1733" s="157"/>
      <c r="P1733" s="246" t="str">
        <f t="shared" si="118"/>
        <v/>
      </c>
      <c r="Q1733" s="144"/>
      <c r="R1733" s="144"/>
      <c r="S1733" s="144"/>
    </row>
    <row r="1734" spans="1:19">
      <c r="A1734" s="110"/>
      <c r="B1734" s="114"/>
      <c r="C1734" s="188"/>
      <c r="D1734" s="200"/>
      <c r="E1734" s="255"/>
      <c r="F1734" s="242"/>
      <c r="G1734" s="243"/>
      <c r="H1734" s="171"/>
      <c r="I1734" s="244" t="str">
        <f t="shared" si="117"/>
        <v/>
      </c>
      <c r="L1734" s="232" t="str">
        <f t="shared" si="116"/>
        <v/>
      </c>
      <c r="N1734" s="157"/>
      <c r="O1734" s="157"/>
      <c r="P1734" s="246" t="str">
        <f t="shared" si="118"/>
        <v/>
      </c>
      <c r="Q1734" s="144"/>
      <c r="R1734" s="144"/>
      <c r="S1734" s="144"/>
    </row>
    <row r="1735" spans="1:19">
      <c r="A1735" s="110"/>
      <c r="B1735" s="114"/>
      <c r="C1735" s="188"/>
      <c r="D1735" s="200"/>
      <c r="E1735" s="255"/>
      <c r="F1735" s="242"/>
      <c r="G1735" s="243"/>
      <c r="H1735" s="171"/>
      <c r="I1735" s="244" t="str">
        <f t="shared" si="117"/>
        <v/>
      </c>
      <c r="L1735" s="232" t="str">
        <f t="shared" si="116"/>
        <v/>
      </c>
      <c r="N1735" s="157"/>
      <c r="O1735" s="157"/>
      <c r="P1735" s="246" t="str">
        <f t="shared" si="118"/>
        <v/>
      </c>
      <c r="Q1735" s="144"/>
      <c r="R1735" s="144"/>
      <c r="S1735" s="144"/>
    </row>
    <row r="1736" spans="1:19">
      <c r="A1736" s="110"/>
      <c r="B1736" s="114"/>
      <c r="C1736" s="188"/>
      <c r="D1736" s="200"/>
      <c r="E1736" s="255"/>
      <c r="F1736" s="242"/>
      <c r="G1736" s="243"/>
      <c r="H1736" s="171"/>
      <c r="I1736" s="244" t="str">
        <f t="shared" si="117"/>
        <v/>
      </c>
      <c r="L1736" s="232" t="str">
        <f t="shared" si="116"/>
        <v/>
      </c>
      <c r="N1736" s="157"/>
      <c r="O1736" s="157"/>
      <c r="P1736" s="246" t="str">
        <f t="shared" si="118"/>
        <v/>
      </c>
      <c r="Q1736" s="144"/>
      <c r="R1736" s="144"/>
      <c r="S1736" s="144"/>
    </row>
    <row r="1737" spans="1:19">
      <c r="A1737" s="110"/>
      <c r="B1737" s="114"/>
      <c r="C1737" s="188"/>
      <c r="D1737" s="200"/>
      <c r="E1737" s="255"/>
      <c r="F1737" s="242"/>
      <c r="G1737" s="243"/>
      <c r="H1737" s="171"/>
      <c r="I1737" s="244" t="str">
        <f t="shared" si="117"/>
        <v/>
      </c>
      <c r="L1737" s="232" t="str">
        <f t="shared" si="116"/>
        <v/>
      </c>
      <c r="N1737" s="157"/>
      <c r="O1737" s="157"/>
      <c r="P1737" s="246" t="str">
        <f t="shared" si="118"/>
        <v/>
      </c>
      <c r="Q1737" s="144"/>
      <c r="R1737" s="144"/>
      <c r="S1737" s="144"/>
    </row>
    <row r="1738" spans="1:19">
      <c r="A1738" s="110"/>
      <c r="B1738" s="114"/>
      <c r="C1738" s="188"/>
      <c r="D1738" s="200"/>
      <c r="E1738" s="255"/>
      <c r="F1738" s="242"/>
      <c r="G1738" s="243"/>
      <c r="H1738" s="171"/>
      <c r="I1738" s="244" t="str">
        <f t="shared" si="117"/>
        <v/>
      </c>
      <c r="L1738" s="232" t="str">
        <f t="shared" si="116"/>
        <v/>
      </c>
      <c r="N1738" s="157"/>
      <c r="O1738" s="157"/>
      <c r="P1738" s="246" t="str">
        <f t="shared" si="118"/>
        <v/>
      </c>
      <c r="Q1738" s="144"/>
      <c r="R1738" s="144"/>
      <c r="S1738" s="144"/>
    </row>
    <row r="1739" spans="1:19">
      <c r="A1739" s="110"/>
      <c r="B1739" s="114"/>
      <c r="C1739" s="188"/>
      <c r="D1739" s="200"/>
      <c r="E1739" s="255"/>
      <c r="F1739" s="242"/>
      <c r="G1739" s="243"/>
      <c r="H1739" s="171"/>
      <c r="I1739" s="244" t="str">
        <f t="shared" si="117"/>
        <v/>
      </c>
      <c r="L1739" s="232" t="str">
        <f t="shared" si="116"/>
        <v/>
      </c>
      <c r="N1739" s="157"/>
      <c r="O1739" s="157"/>
      <c r="P1739" s="246" t="str">
        <f t="shared" si="118"/>
        <v/>
      </c>
      <c r="Q1739" s="144"/>
      <c r="R1739" s="144"/>
      <c r="S1739" s="144"/>
    </row>
    <row r="1740" spans="1:19">
      <c r="A1740" s="110"/>
      <c r="B1740" s="114"/>
      <c r="C1740" s="188"/>
      <c r="D1740" s="200"/>
      <c r="E1740" s="255"/>
      <c r="F1740" s="242"/>
      <c r="G1740" s="243"/>
      <c r="H1740" s="171"/>
      <c r="I1740" s="244" t="str">
        <f t="shared" si="117"/>
        <v/>
      </c>
      <c r="L1740" s="232" t="str">
        <f t="shared" si="116"/>
        <v/>
      </c>
      <c r="N1740" s="157"/>
      <c r="O1740" s="157"/>
      <c r="P1740" s="246" t="str">
        <f t="shared" si="118"/>
        <v/>
      </c>
      <c r="Q1740" s="144"/>
      <c r="R1740" s="144"/>
      <c r="S1740" s="144"/>
    </row>
    <row r="1741" spans="1:19">
      <c r="A1741" s="110"/>
      <c r="B1741" s="114"/>
      <c r="C1741" s="188"/>
      <c r="D1741" s="200"/>
      <c r="E1741" s="255"/>
      <c r="F1741" s="242"/>
      <c r="G1741" s="243"/>
      <c r="H1741" s="171"/>
      <c r="I1741" s="244" t="str">
        <f t="shared" si="117"/>
        <v/>
      </c>
      <c r="L1741" s="232" t="str">
        <f t="shared" si="116"/>
        <v/>
      </c>
      <c r="N1741" s="157"/>
      <c r="O1741" s="157"/>
      <c r="P1741" s="246" t="str">
        <f t="shared" si="118"/>
        <v/>
      </c>
      <c r="Q1741" s="144"/>
      <c r="R1741" s="144"/>
      <c r="S1741" s="144"/>
    </row>
    <row r="1742" spans="1:19">
      <c r="A1742" s="110"/>
      <c r="B1742" s="114"/>
      <c r="C1742" s="188"/>
      <c r="D1742" s="200"/>
      <c r="E1742" s="255"/>
      <c r="F1742" s="242"/>
      <c r="G1742" s="243"/>
      <c r="H1742" s="171"/>
      <c r="I1742" s="244" t="str">
        <f t="shared" si="117"/>
        <v/>
      </c>
      <c r="L1742" s="232" t="str">
        <f t="shared" si="116"/>
        <v/>
      </c>
      <c r="N1742" s="157"/>
      <c r="O1742" s="157"/>
      <c r="P1742" s="246" t="str">
        <f t="shared" si="118"/>
        <v/>
      </c>
      <c r="Q1742" s="144"/>
      <c r="R1742" s="144"/>
      <c r="S1742" s="144"/>
    </row>
    <row r="1743" spans="1:19">
      <c r="A1743" s="110"/>
      <c r="B1743" s="114"/>
      <c r="C1743" s="188"/>
      <c r="D1743" s="200"/>
      <c r="E1743" s="255"/>
      <c r="F1743" s="242"/>
      <c r="G1743" s="243"/>
      <c r="H1743" s="171"/>
      <c r="I1743" s="244" t="str">
        <f t="shared" si="117"/>
        <v/>
      </c>
      <c r="L1743" s="232" t="str">
        <f t="shared" si="116"/>
        <v/>
      </c>
      <c r="N1743" s="157"/>
      <c r="O1743" s="157"/>
      <c r="P1743" s="246" t="str">
        <f t="shared" si="118"/>
        <v/>
      </c>
      <c r="Q1743" s="144"/>
      <c r="R1743" s="144"/>
      <c r="S1743" s="144"/>
    </row>
    <row r="1744" spans="1:19">
      <c r="A1744" s="110"/>
      <c r="B1744" s="114"/>
      <c r="C1744" s="188"/>
      <c r="D1744" s="200"/>
      <c r="E1744" s="255"/>
      <c r="F1744" s="242"/>
      <c r="G1744" s="243"/>
      <c r="H1744" s="171"/>
      <c r="I1744" s="244" t="str">
        <f t="shared" si="117"/>
        <v/>
      </c>
      <c r="L1744" s="232" t="str">
        <f t="shared" si="116"/>
        <v/>
      </c>
      <c r="N1744" s="157"/>
      <c r="O1744" s="157"/>
      <c r="P1744" s="246" t="str">
        <f t="shared" si="118"/>
        <v/>
      </c>
      <c r="Q1744" s="144"/>
      <c r="R1744" s="144"/>
      <c r="S1744" s="144"/>
    </row>
    <row r="1745" spans="1:19">
      <c r="A1745" s="110"/>
      <c r="B1745" s="114"/>
      <c r="C1745" s="188"/>
      <c r="D1745" s="200"/>
      <c r="E1745" s="255"/>
      <c r="F1745" s="242"/>
      <c r="G1745" s="243"/>
      <c r="H1745" s="171"/>
      <c r="I1745" s="244" t="str">
        <f t="shared" si="117"/>
        <v/>
      </c>
      <c r="L1745" s="232" t="str">
        <f t="shared" si="116"/>
        <v/>
      </c>
      <c r="N1745" s="157"/>
      <c r="O1745" s="157"/>
      <c r="P1745" s="246" t="str">
        <f t="shared" si="118"/>
        <v/>
      </c>
      <c r="Q1745" s="144"/>
      <c r="R1745" s="144"/>
      <c r="S1745" s="144"/>
    </row>
    <row r="1746" spans="1:19">
      <c r="A1746" s="110"/>
      <c r="B1746" s="114"/>
      <c r="C1746" s="188"/>
      <c r="D1746" s="200"/>
      <c r="E1746" s="255"/>
      <c r="F1746" s="242"/>
      <c r="G1746" s="243"/>
      <c r="H1746" s="171"/>
      <c r="I1746" s="244" t="str">
        <f t="shared" si="117"/>
        <v/>
      </c>
      <c r="L1746" s="232" t="str">
        <f t="shared" si="116"/>
        <v/>
      </c>
      <c r="N1746" s="157"/>
      <c r="O1746" s="157"/>
      <c r="P1746" s="246" t="str">
        <f t="shared" si="118"/>
        <v/>
      </c>
      <c r="Q1746" s="144"/>
      <c r="R1746" s="144"/>
      <c r="S1746" s="144"/>
    </row>
    <row r="1747" spans="1:19">
      <c r="A1747" s="110"/>
      <c r="B1747" s="114"/>
      <c r="C1747" s="188"/>
      <c r="D1747" s="200"/>
      <c r="E1747" s="255"/>
      <c r="F1747" s="242"/>
      <c r="G1747" s="243"/>
      <c r="H1747" s="171"/>
      <c r="I1747" s="244" t="str">
        <f t="shared" si="117"/>
        <v/>
      </c>
      <c r="L1747" s="232" t="str">
        <f t="shared" si="116"/>
        <v/>
      </c>
      <c r="N1747" s="157"/>
      <c r="O1747" s="157"/>
      <c r="P1747" s="246" t="str">
        <f t="shared" si="118"/>
        <v/>
      </c>
      <c r="Q1747" s="144"/>
      <c r="R1747" s="144"/>
      <c r="S1747" s="144"/>
    </row>
    <row r="1748" spans="1:19">
      <c r="A1748" s="110"/>
      <c r="B1748" s="114"/>
      <c r="C1748" s="188"/>
      <c r="D1748" s="200"/>
      <c r="E1748" s="255"/>
      <c r="F1748" s="242"/>
      <c r="G1748" s="243"/>
      <c r="H1748" s="171"/>
      <c r="I1748" s="244" t="str">
        <f t="shared" si="117"/>
        <v/>
      </c>
      <c r="L1748" s="232" t="str">
        <f t="shared" si="116"/>
        <v/>
      </c>
      <c r="N1748" s="157"/>
      <c r="O1748" s="157"/>
      <c r="P1748" s="246" t="str">
        <f t="shared" si="118"/>
        <v/>
      </c>
      <c r="Q1748" s="144"/>
      <c r="R1748" s="144"/>
      <c r="S1748" s="144"/>
    </row>
    <row r="1749" spans="1:19">
      <c r="A1749" s="110"/>
      <c r="B1749" s="114"/>
      <c r="C1749" s="188"/>
      <c r="D1749" s="200"/>
      <c r="E1749" s="255"/>
      <c r="F1749" s="242"/>
      <c r="G1749" s="243"/>
      <c r="H1749" s="171"/>
      <c r="I1749" s="244" t="str">
        <f t="shared" si="117"/>
        <v/>
      </c>
      <c r="L1749" s="232" t="str">
        <f t="shared" si="116"/>
        <v/>
      </c>
      <c r="N1749" s="157"/>
      <c r="O1749" s="157"/>
      <c r="P1749" s="246" t="str">
        <f t="shared" si="118"/>
        <v/>
      </c>
      <c r="Q1749" s="144"/>
      <c r="R1749" s="144"/>
      <c r="S1749" s="144"/>
    </row>
    <row r="1750" spans="1:19">
      <c r="A1750" s="110"/>
      <c r="B1750" s="114"/>
      <c r="C1750" s="188"/>
      <c r="D1750" s="200"/>
      <c r="E1750" s="255"/>
      <c r="F1750" s="242"/>
      <c r="G1750" s="243"/>
      <c r="H1750" s="171"/>
      <c r="I1750" s="244" t="str">
        <f t="shared" si="117"/>
        <v/>
      </c>
      <c r="L1750" s="232" t="str">
        <f t="shared" si="116"/>
        <v/>
      </c>
      <c r="N1750" s="157"/>
      <c r="O1750" s="157"/>
      <c r="P1750" s="246" t="str">
        <f t="shared" si="118"/>
        <v/>
      </c>
      <c r="Q1750" s="144"/>
      <c r="R1750" s="144"/>
      <c r="S1750" s="144"/>
    </row>
    <row r="1751" spans="1:19">
      <c r="A1751" s="110"/>
      <c r="B1751" s="114"/>
      <c r="C1751" s="188"/>
      <c r="D1751" s="200"/>
      <c r="E1751" s="255"/>
      <c r="F1751" s="242"/>
      <c r="G1751" s="243"/>
      <c r="H1751" s="171"/>
      <c r="I1751" s="244" t="str">
        <f t="shared" si="117"/>
        <v/>
      </c>
      <c r="L1751" s="232" t="str">
        <f t="shared" si="116"/>
        <v/>
      </c>
      <c r="N1751" s="157"/>
      <c r="O1751" s="157"/>
      <c r="P1751" s="246" t="str">
        <f t="shared" si="118"/>
        <v/>
      </c>
      <c r="Q1751" s="144"/>
      <c r="R1751" s="144"/>
      <c r="S1751" s="144"/>
    </row>
    <row r="1752" spans="1:19">
      <c r="A1752" s="110"/>
      <c r="B1752" s="114"/>
      <c r="C1752" s="188"/>
      <c r="D1752" s="200"/>
      <c r="E1752" s="255"/>
      <c r="F1752" s="242"/>
      <c r="G1752" s="243"/>
      <c r="H1752" s="171"/>
      <c r="I1752" s="244" t="str">
        <f t="shared" si="117"/>
        <v/>
      </c>
      <c r="L1752" s="232" t="str">
        <f t="shared" si="116"/>
        <v/>
      </c>
      <c r="N1752" s="157"/>
      <c r="O1752" s="157"/>
      <c r="P1752" s="246" t="str">
        <f t="shared" si="118"/>
        <v/>
      </c>
      <c r="Q1752" s="144"/>
      <c r="R1752" s="144"/>
      <c r="S1752" s="144"/>
    </row>
    <row r="1753" spans="1:19">
      <c r="A1753" s="110"/>
      <c r="B1753" s="114"/>
      <c r="C1753" s="188"/>
      <c r="D1753" s="200"/>
      <c r="E1753" s="255"/>
      <c r="F1753" s="242"/>
      <c r="G1753" s="243"/>
      <c r="H1753" s="171"/>
      <c r="I1753" s="244" t="str">
        <f t="shared" si="117"/>
        <v/>
      </c>
      <c r="L1753" s="232" t="str">
        <f t="shared" si="116"/>
        <v/>
      </c>
      <c r="N1753" s="157"/>
      <c r="O1753" s="157"/>
      <c r="P1753" s="246" t="str">
        <f t="shared" si="118"/>
        <v/>
      </c>
      <c r="Q1753" s="144"/>
      <c r="R1753" s="144"/>
      <c r="S1753" s="144"/>
    </row>
    <row r="1754" spans="1:19">
      <c r="A1754" s="110"/>
      <c r="B1754" s="114"/>
      <c r="C1754" s="188"/>
      <c r="D1754" s="200"/>
      <c r="E1754" s="255"/>
      <c r="F1754" s="242"/>
      <c r="G1754" s="243"/>
      <c r="H1754" s="171"/>
      <c r="I1754" s="244" t="str">
        <f t="shared" si="117"/>
        <v/>
      </c>
      <c r="L1754" s="232" t="str">
        <f t="shared" si="116"/>
        <v/>
      </c>
      <c r="N1754" s="157"/>
      <c r="O1754" s="157"/>
      <c r="P1754" s="246" t="str">
        <f t="shared" si="118"/>
        <v/>
      </c>
      <c r="Q1754" s="144"/>
      <c r="R1754" s="144"/>
      <c r="S1754" s="144"/>
    </row>
    <row r="1755" spans="1:19">
      <c r="A1755" s="110"/>
      <c r="B1755" s="114"/>
      <c r="C1755" s="188"/>
      <c r="D1755" s="200"/>
      <c r="E1755" s="255"/>
      <c r="F1755" s="242"/>
      <c r="G1755" s="243"/>
      <c r="H1755" s="171"/>
      <c r="I1755" s="244" t="str">
        <f t="shared" si="117"/>
        <v/>
      </c>
      <c r="L1755" s="232" t="str">
        <f t="shared" si="116"/>
        <v/>
      </c>
      <c r="N1755" s="157"/>
      <c r="O1755" s="157"/>
      <c r="P1755" s="246" t="str">
        <f t="shared" si="118"/>
        <v/>
      </c>
      <c r="Q1755" s="144"/>
      <c r="R1755" s="144"/>
      <c r="S1755" s="144"/>
    </row>
    <row r="1756" spans="1:19">
      <c r="A1756" s="110"/>
      <c r="B1756" s="114"/>
      <c r="C1756" s="188"/>
      <c r="D1756" s="200"/>
      <c r="E1756" s="255"/>
      <c r="F1756" s="242"/>
      <c r="G1756" s="243"/>
      <c r="H1756" s="171"/>
      <c r="I1756" s="244" t="str">
        <f t="shared" si="117"/>
        <v/>
      </c>
      <c r="L1756" s="232" t="str">
        <f t="shared" si="116"/>
        <v/>
      </c>
      <c r="N1756" s="157"/>
      <c r="O1756" s="157"/>
      <c r="P1756" s="246" t="str">
        <f t="shared" si="118"/>
        <v/>
      </c>
      <c r="Q1756" s="144"/>
      <c r="R1756" s="144"/>
      <c r="S1756" s="144"/>
    </row>
    <row r="1757" spans="1:19">
      <c r="A1757" s="110"/>
      <c r="B1757" s="114"/>
      <c r="C1757" s="188"/>
      <c r="D1757" s="200"/>
      <c r="E1757" s="255"/>
      <c r="F1757" s="242"/>
      <c r="G1757" s="243"/>
      <c r="H1757" s="171"/>
      <c r="I1757" s="244" t="str">
        <f t="shared" si="117"/>
        <v/>
      </c>
      <c r="L1757" s="232" t="str">
        <f t="shared" si="116"/>
        <v/>
      </c>
      <c r="N1757" s="157"/>
      <c r="O1757" s="157"/>
      <c r="P1757" s="246" t="str">
        <f t="shared" si="118"/>
        <v/>
      </c>
      <c r="Q1757" s="144"/>
      <c r="R1757" s="144"/>
      <c r="S1757" s="144"/>
    </row>
    <row r="1758" spans="1:19">
      <c r="A1758" s="110"/>
      <c r="B1758" s="114"/>
      <c r="C1758" s="188"/>
      <c r="D1758" s="200"/>
      <c r="E1758" s="255"/>
      <c r="F1758" s="242"/>
      <c r="G1758" s="243"/>
      <c r="H1758" s="171"/>
      <c r="I1758" s="244" t="str">
        <f t="shared" si="117"/>
        <v/>
      </c>
      <c r="L1758" s="232" t="str">
        <f t="shared" si="116"/>
        <v/>
      </c>
      <c r="N1758" s="157"/>
      <c r="O1758" s="157"/>
      <c r="P1758" s="246" t="str">
        <f t="shared" si="118"/>
        <v/>
      </c>
      <c r="Q1758" s="144"/>
      <c r="R1758" s="144"/>
      <c r="S1758" s="144"/>
    </row>
    <row r="1759" spans="1:19">
      <c r="A1759" s="110"/>
      <c r="B1759" s="114"/>
      <c r="C1759" s="188"/>
      <c r="D1759" s="200"/>
      <c r="E1759" s="255"/>
      <c r="F1759" s="242"/>
      <c r="G1759" s="243"/>
      <c r="H1759" s="171"/>
      <c r="I1759" s="244" t="str">
        <f t="shared" si="117"/>
        <v/>
      </c>
      <c r="L1759" s="232" t="str">
        <f t="shared" si="116"/>
        <v/>
      </c>
      <c r="N1759" s="157"/>
      <c r="O1759" s="157"/>
      <c r="P1759" s="246" t="str">
        <f t="shared" si="118"/>
        <v/>
      </c>
      <c r="Q1759" s="144"/>
      <c r="R1759" s="144"/>
      <c r="S1759" s="144"/>
    </row>
    <row r="1760" spans="1:19">
      <c r="A1760" s="110"/>
      <c r="B1760" s="114"/>
      <c r="C1760" s="188"/>
      <c r="D1760" s="200"/>
      <c r="E1760" s="255"/>
      <c r="F1760" s="242"/>
      <c r="G1760" s="243"/>
      <c r="H1760" s="171"/>
      <c r="I1760" s="244" t="str">
        <f t="shared" si="117"/>
        <v/>
      </c>
      <c r="L1760" s="232" t="str">
        <f t="shared" si="116"/>
        <v/>
      </c>
      <c r="N1760" s="157"/>
      <c r="O1760" s="157"/>
      <c r="P1760" s="246" t="str">
        <f t="shared" si="118"/>
        <v/>
      </c>
      <c r="Q1760" s="144"/>
      <c r="R1760" s="144"/>
      <c r="S1760" s="144"/>
    </row>
    <row r="1761" spans="1:19">
      <c r="A1761" s="110"/>
      <c r="B1761" s="114"/>
      <c r="C1761" s="188"/>
      <c r="D1761" s="200"/>
      <c r="E1761" s="255"/>
      <c r="F1761" s="242"/>
      <c r="G1761" s="243"/>
      <c r="H1761" s="171"/>
      <c r="I1761" s="244" t="str">
        <f t="shared" si="117"/>
        <v/>
      </c>
      <c r="L1761" s="232" t="str">
        <f t="shared" si="116"/>
        <v/>
      </c>
      <c r="N1761" s="157"/>
      <c r="O1761" s="157"/>
      <c r="P1761" s="246" t="str">
        <f t="shared" si="118"/>
        <v/>
      </c>
      <c r="Q1761" s="144"/>
      <c r="R1761" s="144"/>
      <c r="S1761" s="144"/>
    </row>
    <row r="1762" spans="1:19">
      <c r="A1762" s="110"/>
      <c r="B1762" s="114"/>
      <c r="C1762" s="188"/>
      <c r="D1762" s="200"/>
      <c r="E1762" s="255"/>
      <c r="F1762" s="242"/>
      <c r="G1762" s="243"/>
      <c r="H1762" s="171"/>
      <c r="I1762" s="244" t="str">
        <f t="shared" si="117"/>
        <v/>
      </c>
      <c r="L1762" s="232" t="str">
        <f t="shared" si="116"/>
        <v/>
      </c>
      <c r="N1762" s="157"/>
      <c r="O1762" s="157"/>
      <c r="P1762" s="246" t="str">
        <f t="shared" si="118"/>
        <v/>
      </c>
      <c r="Q1762" s="144"/>
      <c r="R1762" s="144"/>
      <c r="S1762" s="144"/>
    </row>
    <row r="1763" spans="1:19">
      <c r="A1763" s="110"/>
      <c r="B1763" s="114"/>
      <c r="C1763" s="188"/>
      <c r="D1763" s="200"/>
      <c r="E1763" s="255"/>
      <c r="F1763" s="242"/>
      <c r="G1763" s="243"/>
      <c r="H1763" s="171"/>
      <c r="I1763" s="244" t="str">
        <f t="shared" si="117"/>
        <v/>
      </c>
      <c r="L1763" s="232" t="str">
        <f t="shared" si="116"/>
        <v/>
      </c>
      <c r="N1763" s="157"/>
      <c r="O1763" s="157"/>
      <c r="P1763" s="246" t="str">
        <f t="shared" si="118"/>
        <v/>
      </c>
      <c r="Q1763" s="144"/>
      <c r="R1763" s="144"/>
      <c r="S1763" s="144"/>
    </row>
    <row r="1764" spans="1:19">
      <c r="A1764" s="110"/>
      <c r="B1764" s="114"/>
      <c r="C1764" s="188"/>
      <c r="D1764" s="200"/>
      <c r="E1764" s="255"/>
      <c r="F1764" s="242"/>
      <c r="G1764" s="243"/>
      <c r="H1764" s="171"/>
      <c r="I1764" s="244" t="str">
        <f t="shared" si="117"/>
        <v/>
      </c>
      <c r="L1764" s="232" t="str">
        <f t="shared" si="116"/>
        <v/>
      </c>
      <c r="N1764" s="157"/>
      <c r="O1764" s="157"/>
      <c r="P1764" s="246" t="str">
        <f t="shared" si="118"/>
        <v/>
      </c>
      <c r="Q1764" s="144"/>
      <c r="R1764" s="144"/>
      <c r="S1764" s="144"/>
    </row>
    <row r="1765" spans="1:19">
      <c r="A1765" s="110"/>
      <c r="B1765" s="114"/>
      <c r="C1765" s="188"/>
      <c r="D1765" s="200"/>
      <c r="E1765" s="255"/>
      <c r="F1765" s="242"/>
      <c r="G1765" s="243"/>
      <c r="H1765" s="171"/>
      <c r="I1765" s="244" t="str">
        <f t="shared" si="117"/>
        <v/>
      </c>
      <c r="L1765" s="232" t="str">
        <f t="shared" si="116"/>
        <v/>
      </c>
      <c r="N1765" s="157"/>
      <c r="O1765" s="157"/>
      <c r="P1765" s="246" t="str">
        <f t="shared" si="118"/>
        <v/>
      </c>
      <c r="Q1765" s="144"/>
      <c r="R1765" s="144"/>
      <c r="S1765" s="144"/>
    </row>
    <row r="1766" spans="1:19">
      <c r="A1766" s="110"/>
      <c r="B1766" s="114"/>
      <c r="C1766" s="188"/>
      <c r="D1766" s="200"/>
      <c r="E1766" s="255"/>
      <c r="F1766" s="242"/>
      <c r="G1766" s="243"/>
      <c r="H1766" s="171"/>
      <c r="I1766" s="244" t="str">
        <f t="shared" si="117"/>
        <v/>
      </c>
      <c r="L1766" s="232" t="str">
        <f t="shared" si="116"/>
        <v/>
      </c>
      <c r="N1766" s="157"/>
      <c r="O1766" s="157"/>
      <c r="P1766" s="246" t="str">
        <f t="shared" si="118"/>
        <v/>
      </c>
      <c r="Q1766" s="144"/>
      <c r="R1766" s="144"/>
      <c r="S1766" s="144"/>
    </row>
    <row r="1767" spans="1:19">
      <c r="A1767" s="110"/>
      <c r="B1767" s="114"/>
      <c r="C1767" s="188"/>
      <c r="D1767" s="200"/>
      <c r="E1767" s="255"/>
      <c r="F1767" s="242"/>
      <c r="G1767" s="243"/>
      <c r="H1767" s="171"/>
      <c r="I1767" s="244" t="str">
        <f t="shared" si="117"/>
        <v/>
      </c>
      <c r="L1767" s="232" t="str">
        <f t="shared" si="116"/>
        <v/>
      </c>
      <c r="N1767" s="157"/>
      <c r="O1767" s="157"/>
      <c r="P1767" s="246" t="str">
        <f t="shared" si="118"/>
        <v/>
      </c>
      <c r="Q1767" s="144"/>
      <c r="R1767" s="144"/>
      <c r="S1767" s="144"/>
    </row>
    <row r="1768" spans="1:19">
      <c r="A1768" s="110"/>
      <c r="B1768" s="114"/>
      <c r="C1768" s="188"/>
      <c r="D1768" s="200"/>
      <c r="E1768" s="255"/>
      <c r="F1768" s="242"/>
      <c r="G1768" s="243"/>
      <c r="H1768" s="171"/>
      <c r="I1768" s="244" t="str">
        <f t="shared" si="117"/>
        <v/>
      </c>
      <c r="L1768" s="232" t="str">
        <f t="shared" si="116"/>
        <v/>
      </c>
      <c r="N1768" s="157"/>
      <c r="O1768" s="157"/>
      <c r="P1768" s="246" t="str">
        <f t="shared" si="118"/>
        <v/>
      </c>
      <c r="Q1768" s="144"/>
      <c r="R1768" s="144"/>
      <c r="S1768" s="144"/>
    </row>
    <row r="1769" spans="1:19">
      <c r="A1769" s="110"/>
      <c r="B1769" s="114"/>
      <c r="C1769" s="188"/>
      <c r="D1769" s="200"/>
      <c r="E1769" s="255"/>
      <c r="F1769" s="242"/>
      <c r="G1769" s="243"/>
      <c r="H1769" s="171"/>
      <c r="I1769" s="244" t="str">
        <f t="shared" si="117"/>
        <v/>
      </c>
      <c r="L1769" s="232" t="str">
        <f t="shared" si="116"/>
        <v/>
      </c>
      <c r="N1769" s="157"/>
      <c r="O1769" s="157"/>
      <c r="P1769" s="246" t="str">
        <f t="shared" si="118"/>
        <v/>
      </c>
      <c r="Q1769" s="144"/>
      <c r="R1769" s="144"/>
      <c r="S1769" s="144"/>
    </row>
    <row r="1770" spans="1:19">
      <c r="A1770" s="110"/>
      <c r="B1770" s="114"/>
      <c r="C1770" s="188"/>
      <c r="D1770" s="200"/>
      <c r="E1770" s="255"/>
      <c r="F1770" s="242"/>
      <c r="G1770" s="243"/>
      <c r="H1770" s="171"/>
      <c r="I1770" s="244" t="str">
        <f t="shared" si="117"/>
        <v/>
      </c>
      <c r="L1770" s="232" t="str">
        <f t="shared" si="116"/>
        <v/>
      </c>
      <c r="N1770" s="157"/>
      <c r="O1770" s="157"/>
      <c r="P1770" s="246" t="str">
        <f t="shared" si="118"/>
        <v/>
      </c>
      <c r="Q1770" s="144"/>
      <c r="R1770" s="144"/>
      <c r="S1770" s="144"/>
    </row>
    <row r="1771" spans="1:19">
      <c r="A1771" s="110"/>
      <c r="B1771" s="114"/>
      <c r="C1771" s="188"/>
      <c r="D1771" s="200"/>
      <c r="E1771" s="255"/>
      <c r="F1771" s="242"/>
      <c r="G1771" s="243"/>
      <c r="H1771" s="171"/>
      <c r="I1771" s="244" t="str">
        <f t="shared" si="117"/>
        <v/>
      </c>
      <c r="L1771" s="232" t="str">
        <f t="shared" ref="L1771:L1778" si="119">IF(C1771="","",GAMMADIST(C1771,Z$8,1/Z$7,TRUE))</f>
        <v/>
      </c>
      <c r="N1771" s="157"/>
      <c r="O1771" s="157"/>
      <c r="P1771" s="246" t="str">
        <f t="shared" si="118"/>
        <v/>
      </c>
      <c r="Q1771" s="144"/>
      <c r="R1771" s="144"/>
      <c r="S1771" s="144"/>
    </row>
    <row r="1772" spans="1:19">
      <c r="A1772" s="110"/>
      <c r="B1772" s="114"/>
      <c r="C1772" s="188"/>
      <c r="D1772" s="200"/>
      <c r="E1772" s="255"/>
      <c r="F1772" s="242"/>
      <c r="G1772" s="243"/>
      <c r="H1772" s="171"/>
      <c r="I1772" s="244" t="str">
        <f t="shared" si="117"/>
        <v/>
      </c>
      <c r="L1772" s="232" t="str">
        <f t="shared" si="119"/>
        <v/>
      </c>
      <c r="N1772" s="157"/>
      <c r="O1772" s="157"/>
      <c r="P1772" s="246" t="str">
        <f t="shared" si="118"/>
        <v/>
      </c>
      <c r="Q1772" s="144"/>
      <c r="R1772" s="144"/>
      <c r="S1772" s="144"/>
    </row>
    <row r="1773" spans="1:19">
      <c r="A1773" s="110"/>
      <c r="B1773" s="114"/>
      <c r="C1773" s="188"/>
      <c r="D1773" s="200"/>
      <c r="E1773" s="255"/>
      <c r="F1773" s="242"/>
      <c r="G1773" s="243"/>
      <c r="H1773" s="171"/>
      <c r="I1773" s="244" t="str">
        <f t="shared" si="117"/>
        <v/>
      </c>
      <c r="L1773" s="232" t="str">
        <f t="shared" si="119"/>
        <v/>
      </c>
      <c r="N1773" s="157"/>
      <c r="O1773" s="157"/>
      <c r="P1773" s="246" t="str">
        <f t="shared" si="118"/>
        <v/>
      </c>
      <c r="Q1773" s="144"/>
      <c r="R1773" s="144"/>
      <c r="S1773" s="144"/>
    </row>
    <row r="1774" spans="1:19">
      <c r="A1774" s="110"/>
      <c r="B1774" s="114"/>
      <c r="C1774" s="188"/>
      <c r="D1774" s="200"/>
      <c r="E1774" s="255"/>
      <c r="F1774" s="242"/>
      <c r="G1774" s="243"/>
      <c r="H1774" s="171"/>
      <c r="I1774" s="244" t="str">
        <f t="shared" si="117"/>
        <v/>
      </c>
      <c r="L1774" s="232" t="str">
        <f t="shared" si="119"/>
        <v/>
      </c>
      <c r="N1774" s="157"/>
      <c r="O1774" s="157"/>
      <c r="P1774" s="246" t="str">
        <f t="shared" si="118"/>
        <v/>
      </c>
      <c r="Q1774" s="144"/>
      <c r="R1774" s="144"/>
      <c r="S1774" s="144"/>
    </row>
    <row r="1775" spans="1:19">
      <c r="A1775" s="110"/>
      <c r="B1775" s="114"/>
      <c r="C1775" s="188"/>
      <c r="D1775" s="200"/>
      <c r="E1775" s="255"/>
      <c r="F1775" s="242"/>
      <c r="G1775" s="243"/>
      <c r="H1775" s="171"/>
      <c r="I1775" s="244" t="str">
        <f t="shared" si="117"/>
        <v/>
      </c>
      <c r="L1775" s="232" t="str">
        <f t="shared" si="119"/>
        <v/>
      </c>
      <c r="N1775" s="157"/>
      <c r="O1775" s="157"/>
      <c r="P1775" s="246" t="str">
        <f t="shared" si="118"/>
        <v/>
      </c>
      <c r="Q1775" s="144"/>
      <c r="R1775" s="144"/>
      <c r="S1775" s="144"/>
    </row>
    <row r="1776" spans="1:19">
      <c r="A1776" s="110"/>
      <c r="B1776" s="114"/>
      <c r="C1776" s="188"/>
      <c r="D1776" s="200"/>
      <c r="E1776" s="255"/>
      <c r="F1776" s="242"/>
      <c r="G1776" s="243"/>
      <c r="H1776" s="171"/>
      <c r="I1776" s="244" t="str">
        <f t="shared" si="117"/>
        <v/>
      </c>
      <c r="L1776" s="232" t="str">
        <f t="shared" si="119"/>
        <v/>
      </c>
      <c r="N1776" s="157"/>
      <c r="O1776" s="157"/>
      <c r="P1776" s="246" t="str">
        <f t="shared" si="118"/>
        <v/>
      </c>
      <c r="Q1776" s="144"/>
      <c r="R1776" s="144"/>
      <c r="S1776" s="144"/>
    </row>
    <row r="1777" spans="1:19">
      <c r="A1777" s="110"/>
      <c r="B1777" s="114"/>
      <c r="C1777" s="188"/>
      <c r="D1777" s="200"/>
      <c r="E1777" s="255"/>
      <c r="F1777" s="242"/>
      <c r="G1777" s="243"/>
      <c r="H1777" s="171"/>
      <c r="I1777" s="244" t="str">
        <f t="shared" si="117"/>
        <v/>
      </c>
      <c r="L1777" s="232" t="str">
        <f t="shared" si="119"/>
        <v/>
      </c>
      <c r="N1777" s="157"/>
      <c r="O1777" s="157"/>
      <c r="P1777" s="246" t="str">
        <f t="shared" si="118"/>
        <v/>
      </c>
      <c r="Q1777" s="144"/>
      <c r="R1777" s="144"/>
      <c r="S1777" s="144"/>
    </row>
    <row r="1778" spans="1:19">
      <c r="A1778" s="110"/>
      <c r="B1778" s="114"/>
      <c r="C1778" s="188"/>
      <c r="D1778" s="200"/>
      <c r="E1778" s="255"/>
      <c r="F1778" s="242"/>
      <c r="G1778" s="243"/>
      <c r="H1778" s="171"/>
      <c r="I1778" s="244" t="str">
        <f t="shared" si="117"/>
        <v/>
      </c>
      <c r="L1778" s="232" t="str">
        <f t="shared" si="119"/>
        <v/>
      </c>
      <c r="N1778" s="157"/>
      <c r="O1778" s="157"/>
      <c r="P1778" s="246" t="str">
        <f t="shared" si="118"/>
        <v/>
      </c>
      <c r="Q1778" s="144"/>
      <c r="R1778" s="144"/>
      <c r="S1778" s="144"/>
    </row>
    <row r="1779" spans="1:19">
      <c r="A1779" s="110"/>
      <c r="B1779" s="114"/>
      <c r="C1779" s="188"/>
      <c r="D1779" s="200"/>
      <c r="E1779" s="255"/>
      <c r="F1779" s="242"/>
      <c r="G1779" s="243"/>
      <c r="H1779" s="171"/>
      <c r="I1779" s="244" t="str">
        <f t="shared" si="117"/>
        <v/>
      </c>
      <c r="N1779" s="157"/>
      <c r="O1779" s="157"/>
      <c r="P1779" s="246" t="str">
        <f t="shared" si="118"/>
        <v/>
      </c>
      <c r="Q1779" s="144"/>
      <c r="R1779" s="144"/>
      <c r="S1779" s="144"/>
    </row>
    <row r="1780" spans="1:19">
      <c r="A1780" s="110"/>
      <c r="B1780" s="114"/>
      <c r="C1780" s="188"/>
      <c r="D1780" s="200"/>
      <c r="E1780" s="255"/>
      <c r="F1780" s="242"/>
      <c r="G1780" s="243"/>
      <c r="H1780" s="171"/>
      <c r="I1780" s="244" t="str">
        <f t="shared" si="117"/>
        <v/>
      </c>
      <c r="N1780" s="157"/>
      <c r="O1780" s="157"/>
      <c r="P1780" s="246" t="str">
        <f t="shared" si="118"/>
        <v/>
      </c>
      <c r="Q1780" s="144"/>
      <c r="R1780" s="144"/>
      <c r="S1780" s="144"/>
    </row>
    <row r="1781" spans="1:19">
      <c r="A1781" s="110"/>
      <c r="B1781" s="114"/>
      <c r="C1781" s="188"/>
      <c r="D1781" s="200"/>
      <c r="E1781" s="255"/>
      <c r="F1781" s="242"/>
      <c r="G1781" s="243"/>
      <c r="H1781" s="171"/>
      <c r="I1781" s="244" t="str">
        <f t="shared" si="117"/>
        <v/>
      </c>
      <c r="N1781" s="157"/>
      <c r="O1781" s="157"/>
      <c r="P1781" s="246" t="str">
        <f t="shared" si="118"/>
        <v/>
      </c>
      <c r="Q1781" s="144"/>
      <c r="R1781" s="144"/>
      <c r="S1781" s="144"/>
    </row>
    <row r="1782" spans="1:19">
      <c r="A1782" s="110"/>
      <c r="B1782" s="114"/>
      <c r="C1782" s="188"/>
      <c r="D1782" s="200"/>
      <c r="E1782" s="255"/>
      <c r="F1782" s="242"/>
      <c r="G1782" s="243"/>
      <c r="H1782" s="171"/>
      <c r="I1782" s="244" t="str">
        <f t="shared" si="117"/>
        <v/>
      </c>
      <c r="N1782" s="157"/>
      <c r="O1782" s="157"/>
      <c r="P1782" s="246" t="str">
        <f t="shared" si="118"/>
        <v/>
      </c>
      <c r="Q1782" s="144"/>
      <c r="R1782" s="144"/>
      <c r="S1782" s="144"/>
    </row>
    <row r="1783" spans="1:19">
      <c r="A1783" s="110"/>
      <c r="B1783" s="114"/>
      <c r="C1783" s="188"/>
      <c r="D1783" s="200"/>
      <c r="E1783" s="255"/>
      <c r="F1783" s="242"/>
      <c r="G1783" s="243"/>
      <c r="H1783" s="171"/>
      <c r="I1783" s="244" t="str">
        <f t="shared" si="117"/>
        <v/>
      </c>
      <c r="N1783" s="157"/>
      <c r="O1783" s="157"/>
      <c r="P1783" s="246" t="str">
        <f t="shared" si="118"/>
        <v/>
      </c>
      <c r="Q1783" s="144"/>
      <c r="R1783" s="144"/>
      <c r="S1783" s="144"/>
    </row>
    <row r="1784" spans="1:19">
      <c r="A1784" s="110"/>
      <c r="B1784" s="114"/>
      <c r="C1784" s="188"/>
      <c r="D1784" s="200"/>
      <c r="E1784" s="255"/>
      <c r="F1784" s="242"/>
      <c r="G1784" s="243"/>
      <c r="H1784" s="171"/>
      <c r="I1784" s="244" t="str">
        <f t="shared" si="117"/>
        <v/>
      </c>
      <c r="N1784" s="157"/>
      <c r="O1784" s="157"/>
      <c r="P1784" s="246" t="str">
        <f t="shared" si="118"/>
        <v/>
      </c>
      <c r="Q1784" s="144"/>
      <c r="R1784" s="144"/>
      <c r="S1784" s="144"/>
    </row>
    <row r="1785" spans="1:19">
      <c r="A1785" s="110"/>
      <c r="B1785" s="114"/>
      <c r="C1785" s="188"/>
      <c r="D1785" s="200"/>
      <c r="E1785" s="255"/>
      <c r="F1785" s="242"/>
      <c r="G1785" s="243"/>
      <c r="H1785" s="171"/>
      <c r="I1785" s="244" t="str">
        <f t="shared" si="117"/>
        <v/>
      </c>
      <c r="N1785" s="157"/>
      <c r="O1785" s="157"/>
      <c r="P1785" s="246" t="str">
        <f t="shared" si="118"/>
        <v/>
      </c>
      <c r="Q1785" s="144"/>
      <c r="R1785" s="144"/>
      <c r="S1785" s="144"/>
    </row>
    <row r="1786" spans="1:19">
      <c r="A1786" s="110"/>
      <c r="B1786" s="114"/>
      <c r="C1786" s="188"/>
      <c r="D1786" s="200"/>
      <c r="E1786" s="255"/>
      <c r="F1786" s="242"/>
      <c r="G1786" s="243"/>
      <c r="H1786" s="171"/>
      <c r="I1786" s="244" t="str">
        <f t="shared" si="117"/>
        <v/>
      </c>
      <c r="N1786" s="157"/>
      <c r="O1786" s="157"/>
      <c r="P1786" s="246" t="str">
        <f t="shared" si="118"/>
        <v/>
      </c>
      <c r="Q1786" s="144"/>
      <c r="R1786" s="144"/>
      <c r="S1786" s="144"/>
    </row>
    <row r="1787" spans="1:19">
      <c r="A1787" s="110"/>
      <c r="B1787" s="114"/>
      <c r="C1787" s="188"/>
      <c r="D1787" s="200"/>
      <c r="E1787" s="255"/>
      <c r="F1787" s="242"/>
      <c r="G1787" s="243"/>
      <c r="H1787" s="171"/>
      <c r="I1787" s="244" t="str">
        <f t="shared" si="117"/>
        <v/>
      </c>
      <c r="N1787" s="157"/>
      <c r="O1787" s="157"/>
      <c r="P1787" s="246" t="str">
        <f t="shared" si="118"/>
        <v/>
      </c>
      <c r="Q1787" s="144"/>
      <c r="R1787" s="144"/>
      <c r="S1787" s="144"/>
    </row>
    <row r="1788" spans="1:19">
      <c r="A1788" s="110"/>
      <c r="B1788" s="114"/>
      <c r="C1788" s="188"/>
      <c r="D1788" s="200"/>
      <c r="E1788" s="255"/>
      <c r="F1788" s="242"/>
      <c r="G1788" s="243"/>
      <c r="H1788" s="171"/>
      <c r="I1788" s="244" t="str">
        <f t="shared" si="117"/>
        <v/>
      </c>
      <c r="N1788" s="157"/>
      <c r="O1788" s="157"/>
      <c r="P1788" s="246" t="str">
        <f t="shared" si="118"/>
        <v/>
      </c>
      <c r="Q1788" s="144"/>
      <c r="R1788" s="144"/>
      <c r="S1788" s="144"/>
    </row>
    <row r="1789" spans="1:19">
      <c r="A1789" s="110"/>
      <c r="B1789" s="114"/>
      <c r="C1789" s="188"/>
      <c r="D1789" s="200"/>
      <c r="E1789" s="255"/>
      <c r="F1789" s="242"/>
      <c r="G1789" s="243"/>
      <c r="H1789" s="171"/>
      <c r="I1789" s="244" t="str">
        <f t="shared" si="117"/>
        <v/>
      </c>
      <c r="N1789" s="157"/>
      <c r="O1789" s="157"/>
      <c r="P1789" s="246" t="str">
        <f t="shared" si="118"/>
        <v/>
      </c>
      <c r="Q1789" s="144"/>
      <c r="R1789" s="144"/>
      <c r="S1789" s="144"/>
    </row>
    <row r="1790" spans="1:19">
      <c r="A1790" s="110"/>
      <c r="B1790" s="114"/>
      <c r="C1790" s="188"/>
      <c r="D1790" s="200"/>
      <c r="E1790" s="255"/>
      <c r="F1790" s="242"/>
      <c r="G1790" s="243"/>
      <c r="H1790" s="171"/>
      <c r="I1790" s="244" t="str">
        <f t="shared" si="117"/>
        <v/>
      </c>
      <c r="N1790" s="157"/>
      <c r="O1790" s="157"/>
      <c r="P1790" s="246" t="str">
        <f t="shared" si="118"/>
        <v/>
      </c>
      <c r="Q1790" s="144"/>
      <c r="R1790" s="144"/>
      <c r="S1790" s="144"/>
    </row>
    <row r="1791" spans="1:19">
      <c r="A1791" s="110"/>
      <c r="B1791" s="114"/>
      <c r="C1791" s="188"/>
      <c r="D1791" s="200"/>
      <c r="E1791" s="255"/>
      <c r="F1791" s="242"/>
      <c r="G1791" s="243"/>
      <c r="H1791" s="171"/>
      <c r="I1791" s="244" t="str">
        <f t="shared" si="117"/>
        <v/>
      </c>
      <c r="N1791" s="157"/>
      <c r="O1791" s="157"/>
      <c r="P1791" s="246" t="str">
        <f t="shared" si="118"/>
        <v/>
      </c>
      <c r="Q1791" s="144"/>
      <c r="R1791" s="144"/>
      <c r="S1791" s="144"/>
    </row>
    <row r="1792" spans="1:19">
      <c r="A1792" s="110"/>
      <c r="B1792" s="114"/>
      <c r="C1792" s="188"/>
      <c r="D1792" s="200"/>
      <c r="E1792" s="255"/>
      <c r="F1792" s="242"/>
      <c r="G1792" s="243"/>
      <c r="H1792" s="171"/>
      <c r="I1792" s="244" t="str">
        <f t="shared" si="117"/>
        <v/>
      </c>
      <c r="N1792" s="157"/>
      <c r="O1792" s="157"/>
      <c r="P1792" s="246" t="str">
        <f t="shared" si="118"/>
        <v/>
      </c>
      <c r="Q1792" s="144"/>
      <c r="R1792" s="144"/>
      <c r="S1792" s="144"/>
    </row>
    <row r="1793" spans="1:19">
      <c r="A1793" s="110"/>
      <c r="B1793" s="114"/>
      <c r="C1793" s="188"/>
      <c r="D1793" s="200"/>
      <c r="E1793" s="255"/>
      <c r="F1793" s="242"/>
      <c r="G1793" s="243"/>
      <c r="H1793" s="171"/>
      <c r="I1793" s="244" t="str">
        <f t="shared" si="117"/>
        <v/>
      </c>
      <c r="N1793" s="157"/>
      <c r="O1793" s="157"/>
      <c r="P1793" s="246" t="str">
        <f t="shared" si="118"/>
        <v/>
      </c>
      <c r="Q1793" s="144"/>
      <c r="R1793" s="144"/>
      <c r="S1793" s="144"/>
    </row>
    <row r="1794" spans="1:19">
      <c r="A1794" s="110"/>
      <c r="B1794" s="114"/>
      <c r="C1794" s="188"/>
      <c r="D1794" s="200"/>
      <c r="E1794" s="255"/>
      <c r="F1794" s="242"/>
      <c r="G1794" s="243"/>
      <c r="H1794" s="171"/>
      <c r="I1794" s="244" t="str">
        <f t="shared" ref="I1794:I1857" si="120">IF(C1794="","",(2/S1794)*(POWER((S1794/6)*(E1794-S1794/6)+1,3)-1))</f>
        <v/>
      </c>
      <c r="N1794" s="157"/>
      <c r="O1794" s="157"/>
      <c r="P1794" s="246" t="str">
        <f t="shared" ref="P1794:P1857" si="121">IF(C1794="","",POWER(C1794-Q1794,3)/R1794)</f>
        <v/>
      </c>
      <c r="Q1794" s="144"/>
      <c r="R1794" s="144"/>
      <c r="S1794" s="144"/>
    </row>
    <row r="1795" spans="1:19">
      <c r="A1795" s="110"/>
      <c r="B1795" s="114"/>
      <c r="C1795" s="188"/>
      <c r="D1795" s="200"/>
      <c r="E1795" s="255"/>
      <c r="F1795" s="242"/>
      <c r="G1795" s="243"/>
      <c r="H1795" s="171"/>
      <c r="I1795" s="244" t="str">
        <f t="shared" si="120"/>
        <v/>
      </c>
      <c r="N1795" s="157"/>
      <c r="O1795" s="157"/>
      <c r="P1795" s="246" t="str">
        <f t="shared" si="121"/>
        <v/>
      </c>
      <c r="Q1795" s="144"/>
      <c r="R1795" s="144"/>
      <c r="S1795" s="144"/>
    </row>
    <row r="1796" spans="1:19">
      <c r="A1796" s="110"/>
      <c r="B1796" s="114"/>
      <c r="C1796" s="188"/>
      <c r="D1796" s="200"/>
      <c r="E1796" s="255"/>
      <c r="F1796" s="242"/>
      <c r="G1796" s="243"/>
      <c r="H1796" s="171"/>
      <c r="I1796" s="244" t="str">
        <f t="shared" si="120"/>
        <v/>
      </c>
      <c r="N1796" s="157"/>
      <c r="O1796" s="157"/>
      <c r="P1796" s="246" t="str">
        <f t="shared" si="121"/>
        <v/>
      </c>
      <c r="Q1796" s="144"/>
      <c r="R1796" s="144"/>
      <c r="S1796" s="144"/>
    </row>
    <row r="1797" spans="1:19">
      <c r="A1797" s="110"/>
      <c r="B1797" s="114"/>
      <c r="C1797" s="188"/>
      <c r="D1797" s="200"/>
      <c r="E1797" s="255"/>
      <c r="F1797" s="242"/>
      <c r="G1797" s="243"/>
      <c r="H1797" s="171"/>
      <c r="I1797" s="244" t="str">
        <f t="shared" si="120"/>
        <v/>
      </c>
      <c r="N1797" s="157"/>
      <c r="O1797" s="157"/>
      <c r="P1797" s="246" t="str">
        <f t="shared" si="121"/>
        <v/>
      </c>
      <c r="Q1797" s="144"/>
      <c r="R1797" s="144"/>
      <c r="S1797" s="144"/>
    </row>
    <row r="1798" spans="1:19">
      <c r="A1798" s="110"/>
      <c r="B1798" s="114"/>
      <c r="C1798" s="188"/>
      <c r="D1798" s="200"/>
      <c r="E1798" s="255"/>
      <c r="F1798" s="242"/>
      <c r="G1798" s="243"/>
      <c r="H1798" s="171"/>
      <c r="I1798" s="244" t="str">
        <f t="shared" si="120"/>
        <v/>
      </c>
      <c r="N1798" s="157"/>
      <c r="O1798" s="157"/>
      <c r="P1798" s="246" t="str">
        <f t="shared" si="121"/>
        <v/>
      </c>
      <c r="Q1798" s="144"/>
      <c r="R1798" s="144"/>
      <c r="S1798" s="144"/>
    </row>
    <row r="1799" spans="1:19">
      <c r="A1799" s="110"/>
      <c r="B1799" s="114"/>
      <c r="C1799" s="188"/>
      <c r="D1799" s="200"/>
      <c r="E1799" s="255"/>
      <c r="F1799" s="242"/>
      <c r="G1799" s="243"/>
      <c r="H1799" s="171"/>
      <c r="I1799" s="244" t="str">
        <f t="shared" si="120"/>
        <v/>
      </c>
      <c r="N1799" s="157"/>
      <c r="O1799" s="157"/>
      <c r="P1799" s="246" t="str">
        <f t="shared" si="121"/>
        <v/>
      </c>
      <c r="Q1799" s="144"/>
      <c r="R1799" s="144"/>
      <c r="S1799" s="144"/>
    </row>
    <row r="1800" spans="1:19">
      <c r="A1800" s="110"/>
      <c r="B1800" s="114"/>
      <c r="C1800" s="188"/>
      <c r="D1800" s="200"/>
      <c r="E1800" s="255"/>
      <c r="F1800" s="242"/>
      <c r="G1800" s="243"/>
      <c r="H1800" s="171"/>
      <c r="I1800" s="244" t="str">
        <f t="shared" si="120"/>
        <v/>
      </c>
      <c r="N1800" s="157"/>
      <c r="O1800" s="157"/>
      <c r="P1800" s="246" t="str">
        <f t="shared" si="121"/>
        <v/>
      </c>
      <c r="Q1800" s="144"/>
      <c r="R1800" s="144"/>
      <c r="S1800" s="144"/>
    </row>
    <row r="1801" spans="1:19">
      <c r="A1801" s="110"/>
      <c r="B1801" s="114"/>
      <c r="C1801" s="188"/>
      <c r="D1801" s="200"/>
      <c r="E1801" s="255"/>
      <c r="F1801" s="242"/>
      <c r="G1801" s="243"/>
      <c r="H1801" s="171"/>
      <c r="I1801" s="244" t="str">
        <f t="shared" si="120"/>
        <v/>
      </c>
      <c r="N1801" s="157"/>
      <c r="O1801" s="157"/>
      <c r="P1801" s="246" t="str">
        <f t="shared" si="121"/>
        <v/>
      </c>
      <c r="Q1801" s="144"/>
      <c r="R1801" s="144"/>
      <c r="S1801" s="144"/>
    </row>
    <row r="1802" spans="1:19">
      <c r="A1802" s="110"/>
      <c r="B1802" s="114"/>
      <c r="C1802" s="188"/>
      <c r="D1802" s="200"/>
      <c r="E1802" s="255"/>
      <c r="F1802" s="242"/>
      <c r="G1802" s="243"/>
      <c r="H1802" s="171"/>
      <c r="I1802" s="244" t="str">
        <f t="shared" si="120"/>
        <v/>
      </c>
      <c r="N1802" s="157"/>
      <c r="O1802" s="157"/>
      <c r="P1802" s="246" t="str">
        <f t="shared" si="121"/>
        <v/>
      </c>
      <c r="Q1802" s="144"/>
      <c r="R1802" s="144"/>
      <c r="S1802" s="144"/>
    </row>
    <row r="1803" spans="1:19">
      <c r="A1803" s="110"/>
      <c r="B1803" s="114"/>
      <c r="C1803" s="188"/>
      <c r="D1803" s="200"/>
      <c r="E1803" s="255"/>
      <c r="F1803" s="242"/>
      <c r="G1803" s="243"/>
      <c r="H1803" s="171"/>
      <c r="I1803" s="244" t="str">
        <f t="shared" si="120"/>
        <v/>
      </c>
      <c r="N1803" s="157"/>
      <c r="O1803" s="157"/>
      <c r="P1803" s="246" t="str">
        <f t="shared" si="121"/>
        <v/>
      </c>
      <c r="Q1803" s="144"/>
      <c r="R1803" s="144"/>
      <c r="S1803" s="144"/>
    </row>
    <row r="1804" spans="1:19">
      <c r="A1804" s="110"/>
      <c r="B1804" s="114"/>
      <c r="C1804" s="188"/>
      <c r="D1804" s="200"/>
      <c r="E1804" s="255"/>
      <c r="F1804" s="242"/>
      <c r="G1804" s="243"/>
      <c r="H1804" s="171"/>
      <c r="I1804" s="244" t="str">
        <f t="shared" si="120"/>
        <v/>
      </c>
      <c r="N1804" s="157"/>
      <c r="O1804" s="157"/>
      <c r="P1804" s="246" t="str">
        <f t="shared" si="121"/>
        <v/>
      </c>
      <c r="Q1804" s="144"/>
      <c r="R1804" s="144"/>
      <c r="S1804" s="144"/>
    </row>
    <row r="1805" spans="1:19">
      <c r="A1805" s="110"/>
      <c r="B1805" s="114"/>
      <c r="C1805" s="188"/>
      <c r="D1805" s="200"/>
      <c r="E1805" s="255"/>
      <c r="F1805" s="242"/>
      <c r="G1805" s="243"/>
      <c r="H1805" s="171"/>
      <c r="I1805" s="244" t="str">
        <f t="shared" si="120"/>
        <v/>
      </c>
      <c r="N1805" s="157"/>
      <c r="O1805" s="157"/>
      <c r="P1805" s="246" t="str">
        <f t="shared" si="121"/>
        <v/>
      </c>
      <c r="Q1805" s="144"/>
      <c r="R1805" s="144"/>
      <c r="S1805" s="144"/>
    </row>
    <row r="1806" spans="1:19">
      <c r="A1806" s="110"/>
      <c r="B1806" s="114"/>
      <c r="C1806" s="188"/>
      <c r="D1806" s="200"/>
      <c r="E1806" s="255"/>
      <c r="F1806" s="242"/>
      <c r="G1806" s="243"/>
      <c r="H1806" s="171"/>
      <c r="I1806" s="244" t="str">
        <f t="shared" si="120"/>
        <v/>
      </c>
      <c r="N1806" s="157"/>
      <c r="O1806" s="157"/>
      <c r="P1806" s="246" t="str">
        <f t="shared" si="121"/>
        <v/>
      </c>
      <c r="Q1806" s="144"/>
      <c r="R1806" s="144"/>
      <c r="S1806" s="144"/>
    </row>
    <row r="1807" spans="1:19">
      <c r="A1807" s="110"/>
      <c r="B1807" s="114"/>
      <c r="C1807" s="188"/>
      <c r="D1807" s="200"/>
      <c r="E1807" s="255"/>
      <c r="F1807" s="242"/>
      <c r="G1807" s="243"/>
      <c r="H1807" s="171"/>
      <c r="I1807" s="244" t="str">
        <f t="shared" si="120"/>
        <v/>
      </c>
      <c r="N1807" s="157"/>
      <c r="O1807" s="157"/>
      <c r="P1807" s="246" t="str">
        <f t="shared" si="121"/>
        <v/>
      </c>
      <c r="Q1807" s="144"/>
      <c r="R1807" s="144"/>
      <c r="S1807" s="144"/>
    </row>
    <row r="1808" spans="1:19">
      <c r="A1808" s="110"/>
      <c r="B1808" s="114"/>
      <c r="C1808" s="188"/>
      <c r="D1808" s="200"/>
      <c r="E1808" s="255"/>
      <c r="F1808" s="242"/>
      <c r="G1808" s="243"/>
      <c r="H1808" s="171"/>
      <c r="I1808" s="244" t="str">
        <f t="shared" si="120"/>
        <v/>
      </c>
      <c r="N1808" s="157"/>
      <c r="O1808" s="157"/>
      <c r="P1808" s="246" t="str">
        <f t="shared" si="121"/>
        <v/>
      </c>
      <c r="Q1808" s="144"/>
      <c r="R1808" s="144"/>
      <c r="S1808" s="144"/>
    </row>
    <row r="1809" spans="1:19">
      <c r="A1809" s="110"/>
      <c r="B1809" s="114"/>
      <c r="C1809" s="188"/>
      <c r="D1809" s="200"/>
      <c r="E1809" s="255"/>
      <c r="F1809" s="242"/>
      <c r="G1809" s="243"/>
      <c r="H1809" s="171"/>
      <c r="I1809" s="244" t="str">
        <f t="shared" si="120"/>
        <v/>
      </c>
      <c r="N1809" s="157"/>
      <c r="O1809" s="157"/>
      <c r="P1809" s="246" t="str">
        <f t="shared" si="121"/>
        <v/>
      </c>
      <c r="Q1809" s="144"/>
      <c r="R1809" s="144"/>
      <c r="S1809" s="144"/>
    </row>
    <row r="1810" spans="1:19">
      <c r="A1810" s="110"/>
      <c r="B1810" s="114"/>
      <c r="C1810" s="188"/>
      <c r="D1810" s="200"/>
      <c r="E1810" s="255"/>
      <c r="F1810" s="242"/>
      <c r="G1810" s="243"/>
      <c r="H1810" s="171"/>
      <c r="I1810" s="244" t="str">
        <f t="shared" si="120"/>
        <v/>
      </c>
      <c r="N1810" s="157"/>
      <c r="O1810" s="157"/>
      <c r="P1810" s="246" t="str">
        <f t="shared" si="121"/>
        <v/>
      </c>
      <c r="Q1810" s="144"/>
      <c r="R1810" s="144"/>
      <c r="S1810" s="144"/>
    </row>
    <row r="1811" spans="1:19">
      <c r="A1811" s="110"/>
      <c r="B1811" s="114"/>
      <c r="C1811" s="188"/>
      <c r="D1811" s="200"/>
      <c r="E1811" s="255"/>
      <c r="F1811" s="242"/>
      <c r="G1811" s="243"/>
      <c r="H1811" s="171"/>
      <c r="I1811" s="244" t="str">
        <f t="shared" si="120"/>
        <v/>
      </c>
      <c r="N1811" s="157"/>
      <c r="O1811" s="157"/>
      <c r="P1811" s="246" t="str">
        <f t="shared" si="121"/>
        <v/>
      </c>
      <c r="Q1811" s="144"/>
      <c r="R1811" s="144"/>
      <c r="S1811" s="144"/>
    </row>
    <row r="1812" spans="1:19">
      <c r="A1812" s="110"/>
      <c r="B1812" s="114"/>
      <c r="C1812" s="188"/>
      <c r="D1812" s="200"/>
      <c r="E1812" s="255"/>
      <c r="F1812" s="242"/>
      <c r="G1812" s="243"/>
      <c r="H1812" s="171"/>
      <c r="I1812" s="244" t="str">
        <f t="shared" si="120"/>
        <v/>
      </c>
      <c r="N1812" s="157"/>
      <c r="O1812" s="157"/>
      <c r="P1812" s="246" t="str">
        <f t="shared" si="121"/>
        <v/>
      </c>
      <c r="Q1812" s="144"/>
      <c r="R1812" s="144"/>
      <c r="S1812" s="144"/>
    </row>
    <row r="1813" spans="1:19">
      <c r="A1813" s="110"/>
      <c r="B1813" s="114"/>
      <c r="C1813" s="188"/>
      <c r="D1813" s="200"/>
      <c r="E1813" s="255"/>
      <c r="F1813" s="242"/>
      <c r="G1813" s="243"/>
      <c r="H1813" s="171"/>
      <c r="I1813" s="244" t="str">
        <f t="shared" si="120"/>
        <v/>
      </c>
      <c r="N1813" s="157"/>
      <c r="O1813" s="157"/>
      <c r="P1813" s="246" t="str">
        <f t="shared" si="121"/>
        <v/>
      </c>
      <c r="Q1813" s="144"/>
      <c r="R1813" s="144"/>
      <c r="S1813" s="144"/>
    </row>
    <row r="1814" spans="1:19">
      <c r="A1814" s="110"/>
      <c r="B1814" s="114"/>
      <c r="C1814" s="188"/>
      <c r="D1814" s="200"/>
      <c r="E1814" s="255"/>
      <c r="F1814" s="242"/>
      <c r="G1814" s="243"/>
      <c r="H1814" s="171"/>
      <c r="I1814" s="244" t="str">
        <f t="shared" si="120"/>
        <v/>
      </c>
      <c r="N1814" s="157"/>
      <c r="O1814" s="157"/>
      <c r="P1814" s="246" t="str">
        <f t="shared" si="121"/>
        <v/>
      </c>
      <c r="Q1814" s="144"/>
      <c r="R1814" s="144"/>
      <c r="S1814" s="144"/>
    </row>
    <row r="1815" spans="1:19">
      <c r="A1815" s="110"/>
      <c r="B1815" s="114"/>
      <c r="C1815" s="188"/>
      <c r="D1815" s="200"/>
      <c r="E1815" s="255"/>
      <c r="F1815" s="242"/>
      <c r="G1815" s="243"/>
      <c r="H1815" s="171"/>
      <c r="I1815" s="244" t="str">
        <f t="shared" si="120"/>
        <v/>
      </c>
      <c r="N1815" s="157"/>
      <c r="O1815" s="157"/>
      <c r="P1815" s="246" t="str">
        <f t="shared" si="121"/>
        <v/>
      </c>
      <c r="Q1815" s="144"/>
      <c r="R1815" s="144"/>
      <c r="S1815" s="144"/>
    </row>
    <row r="1816" spans="1:19">
      <c r="A1816" s="110"/>
      <c r="B1816" s="114"/>
      <c r="C1816" s="188"/>
      <c r="D1816" s="200"/>
      <c r="E1816" s="255"/>
      <c r="F1816" s="242"/>
      <c r="G1816" s="243"/>
      <c r="H1816" s="171"/>
      <c r="I1816" s="244" t="str">
        <f t="shared" si="120"/>
        <v/>
      </c>
      <c r="N1816" s="157"/>
      <c r="O1816" s="157"/>
      <c r="P1816" s="246" t="str">
        <f t="shared" si="121"/>
        <v/>
      </c>
      <c r="Q1816" s="144"/>
      <c r="R1816" s="144"/>
      <c r="S1816" s="144"/>
    </row>
    <row r="1817" spans="1:19">
      <c r="A1817" s="110"/>
      <c r="B1817" s="114"/>
      <c r="C1817" s="188"/>
      <c r="D1817" s="200"/>
      <c r="E1817" s="255"/>
      <c r="F1817" s="242"/>
      <c r="G1817" s="243"/>
      <c r="H1817" s="171"/>
      <c r="I1817" s="244" t="str">
        <f t="shared" si="120"/>
        <v/>
      </c>
      <c r="N1817" s="157"/>
      <c r="O1817" s="157"/>
      <c r="P1817" s="246" t="str">
        <f t="shared" si="121"/>
        <v/>
      </c>
      <c r="Q1817" s="144"/>
      <c r="R1817" s="144"/>
      <c r="S1817" s="144"/>
    </row>
    <row r="1818" spans="1:19">
      <c r="A1818" s="110"/>
      <c r="B1818" s="114"/>
      <c r="C1818" s="188"/>
      <c r="D1818" s="200"/>
      <c r="E1818" s="255"/>
      <c r="F1818" s="242"/>
      <c r="G1818" s="243"/>
      <c r="H1818" s="171"/>
      <c r="I1818" s="244" t="str">
        <f t="shared" si="120"/>
        <v/>
      </c>
      <c r="N1818" s="157"/>
      <c r="O1818" s="157"/>
      <c r="P1818" s="246" t="str">
        <f t="shared" si="121"/>
        <v/>
      </c>
      <c r="Q1818" s="144"/>
      <c r="R1818" s="144"/>
      <c r="S1818" s="144"/>
    </row>
    <row r="1819" spans="1:19">
      <c r="A1819" s="110"/>
      <c r="B1819" s="114"/>
      <c r="C1819" s="188"/>
      <c r="D1819" s="200"/>
      <c r="E1819" s="255"/>
      <c r="F1819" s="242"/>
      <c r="G1819" s="243"/>
      <c r="H1819" s="171"/>
      <c r="I1819" s="244" t="str">
        <f t="shared" si="120"/>
        <v/>
      </c>
      <c r="N1819" s="157"/>
      <c r="O1819" s="157"/>
      <c r="P1819" s="246" t="str">
        <f t="shared" si="121"/>
        <v/>
      </c>
      <c r="Q1819" s="144"/>
      <c r="R1819" s="144"/>
      <c r="S1819" s="144"/>
    </row>
    <row r="1820" spans="1:19">
      <c r="A1820" s="110"/>
      <c r="B1820" s="114"/>
      <c r="C1820" s="188"/>
      <c r="D1820" s="200"/>
      <c r="E1820" s="255"/>
      <c r="F1820" s="242"/>
      <c r="G1820" s="243"/>
      <c r="H1820" s="171"/>
      <c r="I1820" s="244" t="str">
        <f t="shared" si="120"/>
        <v/>
      </c>
      <c r="N1820" s="157"/>
      <c r="O1820" s="157"/>
      <c r="P1820" s="246" t="str">
        <f t="shared" si="121"/>
        <v/>
      </c>
      <c r="Q1820" s="144"/>
      <c r="R1820" s="144"/>
      <c r="S1820" s="144"/>
    </row>
    <row r="1821" spans="1:19">
      <c r="A1821" s="110"/>
      <c r="B1821" s="114"/>
      <c r="C1821" s="188"/>
      <c r="D1821" s="200"/>
      <c r="E1821" s="255"/>
      <c r="F1821" s="242"/>
      <c r="G1821" s="243"/>
      <c r="H1821" s="171"/>
      <c r="I1821" s="244" t="str">
        <f t="shared" si="120"/>
        <v/>
      </c>
      <c r="N1821" s="157"/>
      <c r="O1821" s="157"/>
      <c r="P1821" s="246" t="str">
        <f t="shared" si="121"/>
        <v/>
      </c>
      <c r="Q1821" s="144"/>
      <c r="R1821" s="144"/>
      <c r="S1821" s="144"/>
    </row>
    <row r="1822" spans="1:19">
      <c r="A1822" s="110"/>
      <c r="B1822" s="114"/>
      <c r="C1822" s="188"/>
      <c r="D1822" s="200"/>
      <c r="E1822" s="255"/>
      <c r="F1822" s="242"/>
      <c r="G1822" s="243"/>
      <c r="H1822" s="171"/>
      <c r="I1822" s="244" t="str">
        <f t="shared" si="120"/>
        <v/>
      </c>
      <c r="N1822" s="157"/>
      <c r="O1822" s="157"/>
      <c r="P1822" s="246" t="str">
        <f t="shared" si="121"/>
        <v/>
      </c>
      <c r="Q1822" s="144"/>
      <c r="R1822" s="144"/>
      <c r="S1822" s="144"/>
    </row>
    <row r="1823" spans="1:19">
      <c r="A1823" s="110"/>
      <c r="B1823" s="114"/>
      <c r="C1823" s="188"/>
      <c r="D1823" s="200"/>
      <c r="E1823" s="255"/>
      <c r="F1823" s="242"/>
      <c r="G1823" s="243"/>
      <c r="H1823" s="171"/>
      <c r="I1823" s="244" t="str">
        <f t="shared" si="120"/>
        <v/>
      </c>
      <c r="N1823" s="157"/>
      <c r="O1823" s="157"/>
      <c r="P1823" s="246" t="str">
        <f t="shared" si="121"/>
        <v/>
      </c>
      <c r="Q1823" s="144"/>
      <c r="R1823" s="144"/>
      <c r="S1823" s="144"/>
    </row>
    <row r="1824" spans="1:19">
      <c r="A1824" s="110"/>
      <c r="B1824" s="114"/>
      <c r="C1824" s="188"/>
      <c r="D1824" s="200"/>
      <c r="E1824" s="255"/>
      <c r="F1824" s="242"/>
      <c r="G1824" s="243"/>
      <c r="H1824" s="171"/>
      <c r="I1824" s="244" t="str">
        <f t="shared" si="120"/>
        <v/>
      </c>
      <c r="N1824" s="157"/>
      <c r="O1824" s="157"/>
      <c r="P1824" s="246" t="str">
        <f t="shared" si="121"/>
        <v/>
      </c>
      <c r="Q1824" s="144"/>
      <c r="R1824" s="144"/>
      <c r="S1824" s="144"/>
    </row>
    <row r="1825" spans="1:19">
      <c r="A1825" s="110"/>
      <c r="B1825" s="114"/>
      <c r="C1825" s="188"/>
      <c r="D1825" s="200"/>
      <c r="E1825" s="255"/>
      <c r="F1825" s="242"/>
      <c r="G1825" s="243"/>
      <c r="H1825" s="171"/>
      <c r="I1825" s="244" t="str">
        <f t="shared" si="120"/>
        <v/>
      </c>
      <c r="N1825" s="157"/>
      <c r="O1825" s="157"/>
      <c r="P1825" s="246" t="str">
        <f t="shared" si="121"/>
        <v/>
      </c>
      <c r="Q1825" s="144"/>
      <c r="R1825" s="144"/>
      <c r="S1825" s="144"/>
    </row>
    <row r="1826" spans="1:19">
      <c r="A1826" s="110"/>
      <c r="B1826" s="114"/>
      <c r="C1826" s="188"/>
      <c r="D1826" s="200"/>
      <c r="E1826" s="255"/>
      <c r="F1826" s="242"/>
      <c r="G1826" s="243"/>
      <c r="H1826" s="171"/>
      <c r="I1826" s="244" t="str">
        <f t="shared" si="120"/>
        <v/>
      </c>
      <c r="N1826" s="157"/>
      <c r="O1826" s="157"/>
      <c r="P1826" s="246" t="str">
        <f t="shared" si="121"/>
        <v/>
      </c>
      <c r="Q1826" s="144"/>
      <c r="R1826" s="144"/>
      <c r="S1826" s="144"/>
    </row>
    <row r="1827" spans="1:19">
      <c r="A1827" s="110"/>
      <c r="B1827" s="114"/>
      <c r="C1827" s="188"/>
      <c r="D1827" s="200"/>
      <c r="E1827" s="255"/>
      <c r="F1827" s="242"/>
      <c r="G1827" s="243"/>
      <c r="H1827" s="171"/>
      <c r="I1827" s="244" t="str">
        <f t="shared" si="120"/>
        <v/>
      </c>
      <c r="N1827" s="157"/>
      <c r="O1827" s="157"/>
      <c r="P1827" s="246" t="str">
        <f t="shared" si="121"/>
        <v/>
      </c>
      <c r="Q1827" s="144"/>
      <c r="R1827" s="144"/>
      <c r="S1827" s="144"/>
    </row>
    <row r="1828" spans="1:19">
      <c r="A1828" s="110"/>
      <c r="B1828" s="114"/>
      <c r="C1828" s="188"/>
      <c r="D1828" s="200"/>
      <c r="E1828" s="255"/>
      <c r="F1828" s="242"/>
      <c r="G1828" s="243"/>
      <c r="H1828" s="171"/>
      <c r="I1828" s="244" t="str">
        <f t="shared" si="120"/>
        <v/>
      </c>
      <c r="N1828" s="157"/>
      <c r="O1828" s="157"/>
      <c r="P1828" s="246" t="str">
        <f t="shared" si="121"/>
        <v/>
      </c>
      <c r="Q1828" s="144"/>
      <c r="R1828" s="144"/>
      <c r="S1828" s="144"/>
    </row>
    <row r="1829" spans="1:19">
      <c r="A1829" s="110"/>
      <c r="B1829" s="114"/>
      <c r="C1829" s="188"/>
      <c r="D1829" s="200"/>
      <c r="E1829" s="255"/>
      <c r="F1829" s="242"/>
      <c r="G1829" s="243"/>
      <c r="H1829" s="171"/>
      <c r="I1829" s="244" t="str">
        <f t="shared" si="120"/>
        <v/>
      </c>
      <c r="N1829" s="157"/>
      <c r="O1829" s="157"/>
      <c r="P1829" s="246" t="str">
        <f t="shared" si="121"/>
        <v/>
      </c>
      <c r="Q1829" s="144"/>
      <c r="R1829" s="144"/>
      <c r="S1829" s="144"/>
    </row>
    <row r="1830" spans="1:19">
      <c r="A1830" s="110"/>
      <c r="B1830" s="114"/>
      <c r="C1830" s="188"/>
      <c r="D1830" s="200"/>
      <c r="E1830" s="255"/>
      <c r="F1830" s="242"/>
      <c r="G1830" s="243"/>
      <c r="H1830" s="171"/>
      <c r="I1830" s="244" t="str">
        <f t="shared" si="120"/>
        <v/>
      </c>
      <c r="N1830" s="157"/>
      <c r="O1830" s="157"/>
      <c r="P1830" s="246" t="str">
        <f t="shared" si="121"/>
        <v/>
      </c>
      <c r="Q1830" s="144"/>
      <c r="R1830" s="144"/>
      <c r="S1830" s="144"/>
    </row>
    <row r="1831" spans="1:19">
      <c r="A1831" s="110"/>
      <c r="B1831" s="114"/>
      <c r="C1831" s="188"/>
      <c r="D1831" s="200"/>
      <c r="E1831" s="255"/>
      <c r="F1831" s="242"/>
      <c r="G1831" s="243"/>
      <c r="H1831" s="171"/>
      <c r="I1831" s="244" t="str">
        <f t="shared" si="120"/>
        <v/>
      </c>
      <c r="N1831" s="157"/>
      <c r="O1831" s="157"/>
      <c r="P1831" s="246" t="str">
        <f t="shared" si="121"/>
        <v/>
      </c>
      <c r="Q1831" s="144"/>
      <c r="R1831" s="144"/>
      <c r="S1831" s="144"/>
    </row>
    <row r="1832" spans="1:19">
      <c r="A1832" s="110"/>
      <c r="B1832" s="114"/>
      <c r="C1832" s="188"/>
      <c r="D1832" s="200"/>
      <c r="E1832" s="255"/>
      <c r="F1832" s="242"/>
      <c r="G1832" s="243"/>
      <c r="H1832" s="171"/>
      <c r="I1832" s="244" t="str">
        <f t="shared" si="120"/>
        <v/>
      </c>
      <c r="N1832" s="157"/>
      <c r="O1832" s="157"/>
      <c r="P1832" s="246" t="str">
        <f t="shared" si="121"/>
        <v/>
      </c>
      <c r="Q1832" s="144"/>
      <c r="R1832" s="144"/>
      <c r="S1832" s="144"/>
    </row>
    <row r="1833" spans="1:19">
      <c r="A1833" s="110"/>
      <c r="B1833" s="114"/>
      <c r="C1833" s="188"/>
      <c r="D1833" s="200"/>
      <c r="E1833" s="255"/>
      <c r="F1833" s="242"/>
      <c r="G1833" s="243"/>
      <c r="H1833" s="171"/>
      <c r="I1833" s="244" t="str">
        <f t="shared" si="120"/>
        <v/>
      </c>
      <c r="N1833" s="157"/>
      <c r="O1833" s="157"/>
      <c r="P1833" s="246" t="str">
        <f t="shared" si="121"/>
        <v/>
      </c>
      <c r="Q1833" s="144"/>
      <c r="R1833" s="144"/>
      <c r="S1833" s="144"/>
    </row>
    <row r="1834" spans="1:19">
      <c r="A1834" s="110"/>
      <c r="B1834" s="114"/>
      <c r="C1834" s="188"/>
      <c r="D1834" s="200"/>
      <c r="E1834" s="255"/>
      <c r="F1834" s="242"/>
      <c r="G1834" s="243"/>
      <c r="H1834" s="171"/>
      <c r="I1834" s="244" t="str">
        <f t="shared" si="120"/>
        <v/>
      </c>
      <c r="N1834" s="157"/>
      <c r="O1834" s="157"/>
      <c r="P1834" s="246" t="str">
        <f t="shared" si="121"/>
        <v/>
      </c>
      <c r="Q1834" s="144"/>
      <c r="R1834" s="144"/>
      <c r="S1834" s="144"/>
    </row>
    <row r="1835" spans="1:19">
      <c r="A1835" s="110"/>
      <c r="B1835" s="114"/>
      <c r="C1835" s="188"/>
      <c r="D1835" s="200"/>
      <c r="E1835" s="255"/>
      <c r="F1835" s="242"/>
      <c r="G1835" s="243"/>
      <c r="H1835" s="171"/>
      <c r="I1835" s="244" t="str">
        <f t="shared" si="120"/>
        <v/>
      </c>
      <c r="N1835" s="157"/>
      <c r="O1835" s="157"/>
      <c r="P1835" s="246" t="str">
        <f t="shared" si="121"/>
        <v/>
      </c>
      <c r="Q1835" s="144"/>
      <c r="R1835" s="144"/>
      <c r="S1835" s="144"/>
    </row>
    <row r="1836" spans="1:19">
      <c r="A1836" s="110"/>
      <c r="B1836" s="114"/>
      <c r="C1836" s="188"/>
      <c r="D1836" s="200"/>
      <c r="E1836" s="255"/>
      <c r="F1836" s="242"/>
      <c r="G1836" s="243"/>
      <c r="H1836" s="171"/>
      <c r="I1836" s="244" t="str">
        <f t="shared" si="120"/>
        <v/>
      </c>
      <c r="N1836" s="157"/>
      <c r="O1836" s="157"/>
      <c r="P1836" s="246" t="str">
        <f t="shared" si="121"/>
        <v/>
      </c>
      <c r="Q1836" s="144"/>
      <c r="R1836" s="144"/>
      <c r="S1836" s="144"/>
    </row>
    <row r="1837" spans="1:19">
      <c r="A1837" s="110"/>
      <c r="B1837" s="114"/>
      <c r="C1837" s="188"/>
      <c r="D1837" s="200"/>
      <c r="E1837" s="255"/>
      <c r="F1837" s="242"/>
      <c r="G1837" s="243"/>
      <c r="H1837" s="171"/>
      <c r="I1837" s="244" t="str">
        <f t="shared" si="120"/>
        <v/>
      </c>
      <c r="N1837" s="157"/>
      <c r="O1837" s="157"/>
      <c r="P1837" s="246" t="str">
        <f t="shared" si="121"/>
        <v/>
      </c>
      <c r="Q1837" s="144"/>
      <c r="R1837" s="144"/>
      <c r="S1837" s="144"/>
    </row>
    <row r="1838" spans="1:19">
      <c r="A1838" s="110"/>
      <c r="B1838" s="114"/>
      <c r="C1838" s="188"/>
      <c r="D1838" s="200"/>
      <c r="E1838" s="255"/>
      <c r="F1838" s="242"/>
      <c r="G1838" s="243"/>
      <c r="H1838" s="171"/>
      <c r="I1838" s="244" t="str">
        <f t="shared" si="120"/>
        <v/>
      </c>
      <c r="N1838" s="157"/>
      <c r="O1838" s="157"/>
      <c r="P1838" s="246" t="str">
        <f t="shared" si="121"/>
        <v/>
      </c>
      <c r="Q1838" s="144"/>
      <c r="R1838" s="144"/>
      <c r="S1838" s="144"/>
    </row>
    <row r="1839" spans="1:19">
      <c r="A1839" s="110"/>
      <c r="B1839" s="114"/>
      <c r="C1839" s="188"/>
      <c r="D1839" s="200"/>
      <c r="E1839" s="255"/>
      <c r="F1839" s="242"/>
      <c r="G1839" s="243"/>
      <c r="H1839" s="171"/>
      <c r="I1839" s="244" t="str">
        <f t="shared" si="120"/>
        <v/>
      </c>
      <c r="N1839" s="157"/>
      <c r="O1839" s="157"/>
      <c r="P1839" s="246" t="str">
        <f t="shared" si="121"/>
        <v/>
      </c>
      <c r="Q1839" s="144"/>
      <c r="R1839" s="144"/>
      <c r="S1839" s="144"/>
    </row>
    <row r="1840" spans="1:19">
      <c r="A1840" s="110"/>
      <c r="B1840" s="114"/>
      <c r="C1840" s="188"/>
      <c r="D1840" s="200"/>
      <c r="E1840" s="255"/>
      <c r="F1840" s="242"/>
      <c r="G1840" s="243"/>
      <c r="H1840" s="171"/>
      <c r="I1840" s="244" t="str">
        <f t="shared" si="120"/>
        <v/>
      </c>
      <c r="N1840" s="157"/>
      <c r="O1840" s="157"/>
      <c r="P1840" s="246" t="str">
        <f t="shared" si="121"/>
        <v/>
      </c>
      <c r="Q1840" s="144"/>
      <c r="R1840" s="144"/>
      <c r="S1840" s="144"/>
    </row>
    <row r="1841" spans="1:19">
      <c r="A1841" s="110"/>
      <c r="B1841" s="114"/>
      <c r="C1841" s="188"/>
      <c r="D1841" s="200"/>
      <c r="E1841" s="255"/>
      <c r="F1841" s="242"/>
      <c r="G1841" s="243"/>
      <c r="H1841" s="171"/>
      <c r="I1841" s="244" t="str">
        <f t="shared" si="120"/>
        <v/>
      </c>
      <c r="N1841" s="157"/>
      <c r="O1841" s="157"/>
      <c r="P1841" s="246" t="str">
        <f t="shared" si="121"/>
        <v/>
      </c>
      <c r="Q1841" s="144"/>
      <c r="R1841" s="144"/>
      <c r="S1841" s="144"/>
    </row>
    <row r="1842" spans="1:19">
      <c r="A1842" s="110"/>
      <c r="B1842" s="114"/>
      <c r="C1842" s="188"/>
      <c r="D1842" s="200"/>
      <c r="E1842" s="255"/>
      <c r="F1842" s="242"/>
      <c r="G1842" s="243"/>
      <c r="H1842" s="171"/>
      <c r="I1842" s="244" t="str">
        <f t="shared" si="120"/>
        <v/>
      </c>
      <c r="N1842" s="157"/>
      <c r="O1842" s="157"/>
      <c r="P1842" s="246" t="str">
        <f t="shared" si="121"/>
        <v/>
      </c>
      <c r="Q1842" s="144"/>
      <c r="R1842" s="144"/>
      <c r="S1842" s="144"/>
    </row>
    <row r="1843" spans="1:19">
      <c r="A1843" s="110"/>
      <c r="B1843" s="114"/>
      <c r="C1843" s="188"/>
      <c r="D1843" s="200"/>
      <c r="E1843" s="255"/>
      <c r="F1843" s="242"/>
      <c r="G1843" s="243"/>
      <c r="H1843" s="171"/>
      <c r="I1843" s="244" t="str">
        <f t="shared" si="120"/>
        <v/>
      </c>
      <c r="N1843" s="157"/>
      <c r="O1843" s="157"/>
      <c r="P1843" s="246" t="str">
        <f t="shared" si="121"/>
        <v/>
      </c>
      <c r="Q1843" s="144"/>
      <c r="R1843" s="144"/>
      <c r="S1843" s="144"/>
    </row>
    <row r="1844" spans="1:19">
      <c r="A1844" s="110"/>
      <c r="B1844" s="114"/>
      <c r="C1844" s="188"/>
      <c r="D1844" s="200"/>
      <c r="E1844" s="255"/>
      <c r="F1844" s="242"/>
      <c r="G1844" s="243"/>
      <c r="H1844" s="171"/>
      <c r="I1844" s="244" t="str">
        <f t="shared" si="120"/>
        <v/>
      </c>
      <c r="N1844" s="157"/>
      <c r="O1844" s="157"/>
      <c r="P1844" s="246" t="str">
        <f t="shared" si="121"/>
        <v/>
      </c>
      <c r="Q1844" s="144"/>
      <c r="R1844" s="144"/>
      <c r="S1844" s="144"/>
    </row>
    <row r="1845" spans="1:19">
      <c r="A1845" s="110"/>
      <c r="B1845" s="114"/>
      <c r="C1845" s="188"/>
      <c r="D1845" s="200"/>
      <c r="E1845" s="255"/>
      <c r="F1845" s="242"/>
      <c r="G1845" s="243"/>
      <c r="H1845" s="171"/>
      <c r="I1845" s="244" t="str">
        <f t="shared" si="120"/>
        <v/>
      </c>
      <c r="N1845" s="157"/>
      <c r="O1845" s="157"/>
      <c r="P1845" s="246" t="str">
        <f t="shared" si="121"/>
        <v/>
      </c>
      <c r="Q1845" s="144"/>
      <c r="R1845" s="144"/>
      <c r="S1845" s="144"/>
    </row>
    <row r="1846" spans="1:19">
      <c r="A1846" s="110"/>
      <c r="B1846" s="114"/>
      <c r="C1846" s="188"/>
      <c r="D1846" s="200"/>
      <c r="E1846" s="255"/>
      <c r="F1846" s="242"/>
      <c r="G1846" s="243"/>
      <c r="H1846" s="171"/>
      <c r="I1846" s="244" t="str">
        <f t="shared" si="120"/>
        <v/>
      </c>
      <c r="N1846" s="157"/>
      <c r="O1846" s="157"/>
      <c r="P1846" s="246" t="str">
        <f t="shared" si="121"/>
        <v/>
      </c>
      <c r="Q1846" s="144"/>
      <c r="R1846" s="144"/>
      <c r="S1846" s="144"/>
    </row>
    <row r="1847" spans="1:19">
      <c r="A1847" s="110"/>
      <c r="B1847" s="114"/>
      <c r="C1847" s="188"/>
      <c r="D1847" s="200"/>
      <c r="E1847" s="255"/>
      <c r="F1847" s="242"/>
      <c r="G1847" s="243"/>
      <c r="H1847" s="171"/>
      <c r="I1847" s="244" t="str">
        <f t="shared" si="120"/>
        <v/>
      </c>
      <c r="N1847" s="157"/>
      <c r="O1847" s="157"/>
      <c r="P1847" s="246" t="str">
        <f t="shared" si="121"/>
        <v/>
      </c>
      <c r="Q1847" s="144"/>
      <c r="R1847" s="144"/>
      <c r="S1847" s="144"/>
    </row>
    <row r="1848" spans="1:19">
      <c r="A1848" s="110"/>
      <c r="B1848" s="114"/>
      <c r="C1848" s="188"/>
      <c r="D1848" s="200"/>
      <c r="E1848" s="255"/>
      <c r="F1848" s="242"/>
      <c r="G1848" s="243"/>
      <c r="H1848" s="171"/>
      <c r="I1848" s="244" t="str">
        <f t="shared" si="120"/>
        <v/>
      </c>
      <c r="N1848" s="157"/>
      <c r="O1848" s="157"/>
      <c r="P1848" s="246" t="str">
        <f t="shared" si="121"/>
        <v/>
      </c>
      <c r="Q1848" s="144"/>
      <c r="R1848" s="144"/>
      <c r="S1848" s="144"/>
    </row>
    <row r="1849" spans="1:19">
      <c r="A1849" s="110"/>
      <c r="B1849" s="114"/>
      <c r="C1849" s="188"/>
      <c r="D1849" s="200"/>
      <c r="E1849" s="255"/>
      <c r="F1849" s="242"/>
      <c r="G1849" s="243"/>
      <c r="H1849" s="171"/>
      <c r="I1849" s="244" t="str">
        <f t="shared" si="120"/>
        <v/>
      </c>
      <c r="N1849" s="157"/>
      <c r="O1849" s="157"/>
      <c r="P1849" s="246" t="str">
        <f t="shared" si="121"/>
        <v/>
      </c>
      <c r="Q1849" s="144"/>
      <c r="R1849" s="144"/>
      <c r="S1849" s="144"/>
    </row>
    <row r="1850" spans="1:19">
      <c r="A1850" s="110"/>
      <c r="B1850" s="114"/>
      <c r="C1850" s="188"/>
      <c r="D1850" s="200"/>
      <c r="E1850" s="255"/>
      <c r="F1850" s="242"/>
      <c r="G1850" s="243"/>
      <c r="H1850" s="171"/>
      <c r="I1850" s="244" t="str">
        <f t="shared" si="120"/>
        <v/>
      </c>
      <c r="N1850" s="157"/>
      <c r="O1850" s="157"/>
      <c r="P1850" s="246" t="str">
        <f t="shared" si="121"/>
        <v/>
      </c>
      <c r="Q1850" s="144"/>
      <c r="R1850" s="144"/>
      <c r="S1850" s="144"/>
    </row>
    <row r="1851" spans="1:19">
      <c r="A1851" s="110"/>
      <c r="B1851" s="114"/>
      <c r="C1851" s="188"/>
      <c r="D1851" s="200"/>
      <c r="E1851" s="255"/>
      <c r="F1851" s="242"/>
      <c r="G1851" s="243"/>
      <c r="H1851" s="171"/>
      <c r="I1851" s="244" t="str">
        <f t="shared" si="120"/>
        <v/>
      </c>
      <c r="N1851" s="157"/>
      <c r="O1851" s="157"/>
      <c r="P1851" s="246" t="str">
        <f t="shared" si="121"/>
        <v/>
      </c>
      <c r="Q1851" s="144"/>
      <c r="R1851" s="144"/>
      <c r="S1851" s="144"/>
    </row>
    <row r="1852" spans="1:19">
      <c r="A1852" s="110"/>
      <c r="B1852" s="114"/>
      <c r="C1852" s="188"/>
      <c r="D1852" s="200"/>
      <c r="E1852" s="255"/>
      <c r="F1852" s="242"/>
      <c r="G1852" s="243"/>
      <c r="H1852" s="171"/>
      <c r="I1852" s="244" t="str">
        <f t="shared" si="120"/>
        <v/>
      </c>
      <c r="N1852" s="157"/>
      <c r="O1852" s="157"/>
      <c r="P1852" s="246" t="str">
        <f t="shared" si="121"/>
        <v/>
      </c>
      <c r="Q1852" s="144"/>
      <c r="R1852" s="144"/>
      <c r="S1852" s="144"/>
    </row>
    <row r="1853" spans="1:19">
      <c r="A1853" s="110"/>
      <c r="B1853" s="114"/>
      <c r="C1853" s="188"/>
      <c r="D1853" s="200"/>
      <c r="E1853" s="255"/>
      <c r="F1853" s="242"/>
      <c r="G1853" s="243"/>
      <c r="H1853" s="171"/>
      <c r="I1853" s="244" t="str">
        <f t="shared" si="120"/>
        <v/>
      </c>
      <c r="N1853" s="157"/>
      <c r="O1853" s="157"/>
      <c r="P1853" s="246" t="str">
        <f t="shared" si="121"/>
        <v/>
      </c>
      <c r="Q1853" s="144"/>
      <c r="R1853" s="144"/>
      <c r="S1853" s="144"/>
    </row>
    <row r="1854" spans="1:19">
      <c r="A1854" s="110"/>
      <c r="B1854" s="114"/>
      <c r="C1854" s="188"/>
      <c r="D1854" s="200"/>
      <c r="E1854" s="255"/>
      <c r="F1854" s="242"/>
      <c r="G1854" s="243"/>
      <c r="H1854" s="171"/>
      <c r="I1854" s="244" t="str">
        <f t="shared" si="120"/>
        <v/>
      </c>
      <c r="N1854" s="157"/>
      <c r="O1854" s="157"/>
      <c r="P1854" s="246" t="str">
        <f t="shared" si="121"/>
        <v/>
      </c>
      <c r="Q1854" s="144"/>
      <c r="R1854" s="144"/>
      <c r="S1854" s="144"/>
    </row>
    <row r="1855" spans="1:19">
      <c r="A1855" s="110"/>
      <c r="B1855" s="114"/>
      <c r="C1855" s="188"/>
      <c r="D1855" s="200"/>
      <c r="E1855" s="255"/>
      <c r="F1855" s="242"/>
      <c r="G1855" s="243"/>
      <c r="H1855" s="171"/>
      <c r="I1855" s="244" t="str">
        <f t="shared" si="120"/>
        <v/>
      </c>
      <c r="N1855" s="157"/>
      <c r="O1855" s="157"/>
      <c r="P1855" s="246" t="str">
        <f t="shared" si="121"/>
        <v/>
      </c>
      <c r="Q1855" s="144"/>
      <c r="R1855" s="144"/>
      <c r="S1855" s="144"/>
    </row>
    <row r="1856" spans="1:19">
      <c r="A1856" s="110"/>
      <c r="B1856" s="114"/>
      <c r="C1856" s="188"/>
      <c r="D1856" s="200"/>
      <c r="E1856" s="255"/>
      <c r="F1856" s="242"/>
      <c r="G1856" s="243"/>
      <c r="H1856" s="171"/>
      <c r="I1856" s="244" t="str">
        <f t="shared" si="120"/>
        <v/>
      </c>
      <c r="N1856" s="157"/>
      <c r="O1856" s="157"/>
      <c r="P1856" s="246" t="str">
        <f t="shared" si="121"/>
        <v/>
      </c>
      <c r="Q1856" s="144"/>
      <c r="R1856" s="144"/>
      <c r="S1856" s="144"/>
    </row>
    <row r="1857" spans="1:19">
      <c r="A1857" s="110"/>
      <c r="B1857" s="114"/>
      <c r="C1857" s="188"/>
      <c r="D1857" s="200"/>
      <c r="E1857" s="255"/>
      <c r="F1857" s="242"/>
      <c r="G1857" s="243"/>
      <c r="H1857" s="171"/>
      <c r="I1857" s="244" t="str">
        <f t="shared" si="120"/>
        <v/>
      </c>
      <c r="N1857" s="157"/>
      <c r="O1857" s="157"/>
      <c r="P1857" s="246" t="str">
        <f t="shared" si="121"/>
        <v/>
      </c>
      <c r="Q1857" s="144"/>
      <c r="R1857" s="144"/>
      <c r="S1857" s="144"/>
    </row>
    <row r="1858" spans="1:19">
      <c r="A1858" s="110"/>
      <c r="B1858" s="114"/>
      <c r="C1858" s="188"/>
      <c r="D1858" s="200"/>
      <c r="E1858" s="255"/>
      <c r="F1858" s="242"/>
      <c r="G1858" s="243"/>
      <c r="H1858" s="171"/>
      <c r="I1858" s="244" t="str">
        <f t="shared" ref="I1858:I1921" si="122">IF(C1858="","",(2/S1858)*(POWER((S1858/6)*(E1858-S1858/6)+1,3)-1))</f>
        <v/>
      </c>
      <c r="N1858" s="157"/>
      <c r="O1858" s="157"/>
      <c r="P1858" s="246" t="str">
        <f t="shared" ref="P1858:P1921" si="123">IF(C1858="","",POWER(C1858-Q1858,3)/R1858)</f>
        <v/>
      </c>
      <c r="Q1858" s="144"/>
      <c r="R1858" s="144"/>
      <c r="S1858" s="144"/>
    </row>
    <row r="1859" spans="1:19">
      <c r="A1859" s="110"/>
      <c r="B1859" s="114"/>
      <c r="C1859" s="188"/>
      <c r="D1859" s="200"/>
      <c r="E1859" s="255"/>
      <c r="F1859" s="242"/>
      <c r="G1859" s="243"/>
      <c r="H1859" s="171"/>
      <c r="I1859" s="244" t="str">
        <f t="shared" si="122"/>
        <v/>
      </c>
      <c r="N1859" s="157"/>
      <c r="O1859" s="157"/>
      <c r="P1859" s="246" t="str">
        <f t="shared" si="123"/>
        <v/>
      </c>
      <c r="Q1859" s="144"/>
      <c r="R1859" s="144"/>
      <c r="S1859" s="144"/>
    </row>
    <row r="1860" spans="1:19">
      <c r="A1860" s="110"/>
      <c r="B1860" s="114"/>
      <c r="C1860" s="188"/>
      <c r="D1860" s="200"/>
      <c r="E1860" s="255"/>
      <c r="F1860" s="242"/>
      <c r="G1860" s="243"/>
      <c r="H1860" s="171"/>
      <c r="I1860" s="244" t="str">
        <f t="shared" si="122"/>
        <v/>
      </c>
      <c r="N1860" s="157"/>
      <c r="O1860" s="157"/>
      <c r="P1860" s="246" t="str">
        <f t="shared" si="123"/>
        <v/>
      </c>
      <c r="Q1860" s="144"/>
      <c r="R1860" s="144"/>
      <c r="S1860" s="144"/>
    </row>
    <row r="1861" spans="1:19">
      <c r="A1861" s="110"/>
      <c r="B1861" s="114"/>
      <c r="C1861" s="188"/>
      <c r="D1861" s="200"/>
      <c r="E1861" s="255"/>
      <c r="F1861" s="242"/>
      <c r="G1861" s="243"/>
      <c r="H1861" s="171"/>
      <c r="I1861" s="244" t="str">
        <f t="shared" si="122"/>
        <v/>
      </c>
      <c r="N1861" s="157"/>
      <c r="O1861" s="157"/>
      <c r="P1861" s="246" t="str">
        <f t="shared" si="123"/>
        <v/>
      </c>
      <c r="Q1861" s="144"/>
      <c r="R1861" s="144"/>
      <c r="S1861" s="144"/>
    </row>
    <row r="1862" spans="1:19">
      <c r="A1862" s="110"/>
      <c r="B1862" s="114"/>
      <c r="C1862" s="188"/>
      <c r="D1862" s="200"/>
      <c r="E1862" s="255"/>
      <c r="F1862" s="242"/>
      <c r="G1862" s="243"/>
      <c r="H1862" s="171"/>
      <c r="I1862" s="244" t="str">
        <f t="shared" si="122"/>
        <v/>
      </c>
      <c r="N1862" s="157"/>
      <c r="O1862" s="157"/>
      <c r="P1862" s="246" t="str">
        <f t="shared" si="123"/>
        <v/>
      </c>
      <c r="Q1862" s="144"/>
      <c r="R1862" s="144"/>
      <c r="S1862" s="144"/>
    </row>
    <row r="1863" spans="1:19">
      <c r="A1863" s="110"/>
      <c r="B1863" s="114"/>
      <c r="C1863" s="188"/>
      <c r="D1863" s="200"/>
      <c r="E1863" s="255"/>
      <c r="F1863" s="242"/>
      <c r="G1863" s="243"/>
      <c r="H1863" s="171"/>
      <c r="I1863" s="244" t="str">
        <f t="shared" si="122"/>
        <v/>
      </c>
      <c r="N1863" s="157"/>
      <c r="O1863" s="157"/>
      <c r="P1863" s="246" t="str">
        <f t="shared" si="123"/>
        <v/>
      </c>
      <c r="Q1863" s="144"/>
      <c r="R1863" s="144"/>
      <c r="S1863" s="144"/>
    </row>
    <row r="1864" spans="1:19">
      <c r="A1864" s="110"/>
      <c r="B1864" s="114"/>
      <c r="C1864" s="188"/>
      <c r="D1864" s="200"/>
      <c r="E1864" s="255"/>
      <c r="F1864" s="242"/>
      <c r="G1864" s="243"/>
      <c r="H1864" s="171"/>
      <c r="I1864" s="244" t="str">
        <f t="shared" si="122"/>
        <v/>
      </c>
      <c r="N1864" s="157"/>
      <c r="O1864" s="157"/>
      <c r="P1864" s="246" t="str">
        <f t="shared" si="123"/>
        <v/>
      </c>
      <c r="Q1864" s="144"/>
      <c r="R1864" s="144"/>
      <c r="S1864" s="144"/>
    </row>
    <row r="1865" spans="1:19">
      <c r="A1865" s="110"/>
      <c r="B1865" s="114"/>
      <c r="C1865" s="188"/>
      <c r="D1865" s="200"/>
      <c r="E1865" s="255"/>
      <c r="F1865" s="242"/>
      <c r="G1865" s="243"/>
      <c r="H1865" s="171"/>
      <c r="I1865" s="244" t="str">
        <f t="shared" si="122"/>
        <v/>
      </c>
      <c r="N1865" s="157"/>
      <c r="O1865" s="157"/>
      <c r="P1865" s="246" t="str">
        <f t="shared" si="123"/>
        <v/>
      </c>
      <c r="Q1865" s="144"/>
      <c r="R1865" s="144"/>
      <c r="S1865" s="144"/>
    </row>
    <row r="1866" spans="1:19">
      <c r="A1866" s="110"/>
      <c r="B1866" s="114"/>
      <c r="C1866" s="188"/>
      <c r="D1866" s="200"/>
      <c r="E1866" s="255"/>
      <c r="F1866" s="242"/>
      <c r="G1866" s="243"/>
      <c r="H1866" s="171"/>
      <c r="I1866" s="244" t="str">
        <f t="shared" si="122"/>
        <v/>
      </c>
      <c r="N1866" s="157"/>
      <c r="O1866" s="157"/>
      <c r="P1866" s="246" t="str">
        <f t="shared" si="123"/>
        <v/>
      </c>
      <c r="Q1866" s="144"/>
      <c r="R1866" s="144"/>
      <c r="S1866" s="144"/>
    </row>
    <row r="1867" spans="1:19">
      <c r="A1867" s="110"/>
      <c r="B1867" s="114"/>
      <c r="C1867" s="188"/>
      <c r="D1867" s="200"/>
      <c r="E1867" s="255"/>
      <c r="F1867" s="242"/>
      <c r="G1867" s="243"/>
      <c r="H1867" s="171"/>
      <c r="I1867" s="244" t="str">
        <f t="shared" si="122"/>
        <v/>
      </c>
      <c r="N1867" s="157"/>
      <c r="O1867" s="157"/>
      <c r="P1867" s="246" t="str">
        <f t="shared" si="123"/>
        <v/>
      </c>
      <c r="Q1867" s="144"/>
      <c r="R1867" s="144"/>
      <c r="S1867" s="144"/>
    </row>
    <row r="1868" spans="1:19">
      <c r="A1868" s="110"/>
      <c r="B1868" s="114"/>
      <c r="C1868" s="188"/>
      <c r="D1868" s="200"/>
      <c r="E1868" s="255"/>
      <c r="F1868" s="242"/>
      <c r="G1868" s="243"/>
      <c r="H1868" s="171"/>
      <c r="I1868" s="244" t="str">
        <f t="shared" si="122"/>
        <v/>
      </c>
      <c r="N1868" s="157"/>
      <c r="O1868" s="157"/>
      <c r="P1868" s="246" t="str">
        <f t="shared" si="123"/>
        <v/>
      </c>
      <c r="Q1868" s="144"/>
      <c r="R1868" s="144"/>
      <c r="S1868" s="144"/>
    </row>
    <row r="1869" spans="1:19">
      <c r="A1869" s="110"/>
      <c r="B1869" s="114"/>
      <c r="C1869" s="188"/>
      <c r="D1869" s="200"/>
      <c r="E1869" s="255"/>
      <c r="F1869" s="242"/>
      <c r="G1869" s="243"/>
      <c r="H1869" s="171"/>
      <c r="I1869" s="244" t="str">
        <f t="shared" si="122"/>
        <v/>
      </c>
      <c r="N1869" s="157"/>
      <c r="O1869" s="157"/>
      <c r="P1869" s="246" t="str">
        <f t="shared" si="123"/>
        <v/>
      </c>
      <c r="Q1869" s="144"/>
      <c r="R1869" s="144"/>
      <c r="S1869" s="144"/>
    </row>
    <row r="1870" spans="1:19">
      <c r="A1870" s="110"/>
      <c r="B1870" s="114"/>
      <c r="C1870" s="188"/>
      <c r="D1870" s="200"/>
      <c r="E1870" s="255"/>
      <c r="F1870" s="242"/>
      <c r="G1870" s="243"/>
      <c r="H1870" s="171"/>
      <c r="I1870" s="244" t="str">
        <f t="shared" si="122"/>
        <v/>
      </c>
      <c r="N1870" s="157"/>
      <c r="O1870" s="157"/>
      <c r="P1870" s="246" t="str">
        <f t="shared" si="123"/>
        <v/>
      </c>
      <c r="Q1870" s="144"/>
      <c r="R1870" s="144"/>
      <c r="S1870" s="144"/>
    </row>
    <row r="1871" spans="1:19">
      <c r="A1871" s="110"/>
      <c r="B1871" s="114"/>
      <c r="C1871" s="188"/>
      <c r="D1871" s="200"/>
      <c r="E1871" s="255"/>
      <c r="F1871" s="242"/>
      <c r="G1871" s="243"/>
      <c r="H1871" s="171"/>
      <c r="I1871" s="244" t="str">
        <f t="shared" si="122"/>
        <v/>
      </c>
      <c r="N1871" s="157"/>
      <c r="O1871" s="157"/>
      <c r="P1871" s="246" t="str">
        <f t="shared" si="123"/>
        <v/>
      </c>
      <c r="Q1871" s="144"/>
      <c r="R1871" s="144"/>
      <c r="S1871" s="144"/>
    </row>
    <row r="1872" spans="1:19">
      <c r="A1872" s="110"/>
      <c r="B1872" s="114"/>
      <c r="C1872" s="188"/>
      <c r="D1872" s="200"/>
      <c r="E1872" s="255"/>
      <c r="F1872" s="242"/>
      <c r="G1872" s="243"/>
      <c r="H1872" s="171"/>
      <c r="I1872" s="244" t="str">
        <f t="shared" si="122"/>
        <v/>
      </c>
      <c r="N1872" s="157"/>
      <c r="O1872" s="157"/>
      <c r="P1872" s="246" t="str">
        <f t="shared" si="123"/>
        <v/>
      </c>
      <c r="Q1872" s="144"/>
      <c r="R1872" s="144"/>
      <c r="S1872" s="144"/>
    </row>
    <row r="1873" spans="1:19">
      <c r="A1873" s="110"/>
      <c r="B1873" s="114"/>
      <c r="C1873" s="188"/>
      <c r="D1873" s="200"/>
      <c r="E1873" s="255"/>
      <c r="F1873" s="242"/>
      <c r="G1873" s="243"/>
      <c r="H1873" s="171"/>
      <c r="I1873" s="244" t="str">
        <f t="shared" si="122"/>
        <v/>
      </c>
      <c r="N1873" s="157"/>
      <c r="O1873" s="157"/>
      <c r="P1873" s="246" t="str">
        <f t="shared" si="123"/>
        <v/>
      </c>
      <c r="Q1873" s="144"/>
      <c r="R1873" s="144"/>
      <c r="S1873" s="144"/>
    </row>
    <row r="1874" spans="1:19">
      <c r="A1874" s="110"/>
      <c r="B1874" s="114"/>
      <c r="C1874" s="188"/>
      <c r="D1874" s="200"/>
      <c r="E1874" s="255"/>
      <c r="F1874" s="242"/>
      <c r="G1874" s="243"/>
      <c r="H1874" s="171"/>
      <c r="I1874" s="244" t="str">
        <f t="shared" si="122"/>
        <v/>
      </c>
      <c r="N1874" s="157"/>
      <c r="O1874" s="157"/>
      <c r="P1874" s="246" t="str">
        <f t="shared" si="123"/>
        <v/>
      </c>
      <c r="Q1874" s="144"/>
      <c r="R1874" s="144"/>
      <c r="S1874" s="144"/>
    </row>
    <row r="1875" spans="1:19">
      <c r="A1875" s="110"/>
      <c r="B1875" s="114"/>
      <c r="C1875" s="188"/>
      <c r="D1875" s="200"/>
      <c r="E1875" s="255"/>
      <c r="F1875" s="242"/>
      <c r="G1875" s="243"/>
      <c r="H1875" s="171"/>
      <c r="I1875" s="244" t="str">
        <f t="shared" si="122"/>
        <v/>
      </c>
      <c r="N1875" s="157"/>
      <c r="O1875" s="157"/>
      <c r="P1875" s="246" t="str">
        <f t="shared" si="123"/>
        <v/>
      </c>
      <c r="Q1875" s="144"/>
      <c r="R1875" s="144"/>
      <c r="S1875" s="144"/>
    </row>
    <row r="1876" spans="1:19">
      <c r="A1876" s="110"/>
      <c r="B1876" s="114"/>
      <c r="C1876" s="188"/>
      <c r="D1876" s="200"/>
      <c r="E1876" s="255"/>
      <c r="F1876" s="242"/>
      <c r="G1876" s="243"/>
      <c r="H1876" s="171"/>
      <c r="I1876" s="244" t="str">
        <f t="shared" si="122"/>
        <v/>
      </c>
      <c r="N1876" s="157"/>
      <c r="O1876" s="157"/>
      <c r="P1876" s="246" t="str">
        <f t="shared" si="123"/>
        <v/>
      </c>
      <c r="Q1876" s="144"/>
      <c r="R1876" s="144"/>
      <c r="S1876" s="144"/>
    </row>
    <row r="1877" spans="1:19">
      <c r="A1877" s="110"/>
      <c r="B1877" s="114"/>
      <c r="C1877" s="188"/>
      <c r="D1877" s="200"/>
      <c r="E1877" s="255"/>
      <c r="F1877" s="242"/>
      <c r="G1877" s="243"/>
      <c r="H1877" s="171"/>
      <c r="I1877" s="244" t="str">
        <f t="shared" si="122"/>
        <v/>
      </c>
      <c r="N1877" s="157"/>
      <c r="O1877" s="157"/>
      <c r="P1877" s="246" t="str">
        <f t="shared" si="123"/>
        <v/>
      </c>
      <c r="Q1877" s="144"/>
      <c r="R1877" s="144"/>
      <c r="S1877" s="144"/>
    </row>
    <row r="1878" spans="1:19">
      <c r="A1878" s="110"/>
      <c r="B1878" s="114"/>
      <c r="C1878" s="188"/>
      <c r="D1878" s="200"/>
      <c r="E1878" s="255"/>
      <c r="F1878" s="242"/>
      <c r="G1878" s="243"/>
      <c r="H1878" s="171"/>
      <c r="I1878" s="244" t="str">
        <f t="shared" si="122"/>
        <v/>
      </c>
      <c r="N1878" s="157"/>
      <c r="O1878" s="157"/>
      <c r="P1878" s="246" t="str">
        <f t="shared" si="123"/>
        <v/>
      </c>
      <c r="Q1878" s="144"/>
      <c r="R1878" s="144"/>
      <c r="S1878" s="144"/>
    </row>
    <row r="1879" spans="1:19">
      <c r="A1879" s="110"/>
      <c r="B1879" s="114"/>
      <c r="C1879" s="188"/>
      <c r="D1879" s="200"/>
      <c r="E1879" s="255"/>
      <c r="F1879" s="242"/>
      <c r="G1879" s="243"/>
      <c r="H1879" s="171"/>
      <c r="I1879" s="244" t="str">
        <f t="shared" si="122"/>
        <v/>
      </c>
      <c r="N1879" s="157"/>
      <c r="O1879" s="157"/>
      <c r="P1879" s="246" t="str">
        <f t="shared" si="123"/>
        <v/>
      </c>
      <c r="Q1879" s="144"/>
      <c r="R1879" s="144"/>
      <c r="S1879" s="144"/>
    </row>
    <row r="1880" spans="1:19">
      <c r="A1880" s="110"/>
      <c r="B1880" s="114"/>
      <c r="C1880" s="188"/>
      <c r="D1880" s="200"/>
      <c r="E1880" s="255"/>
      <c r="F1880" s="242"/>
      <c r="G1880" s="243"/>
      <c r="H1880" s="171"/>
      <c r="I1880" s="244" t="str">
        <f t="shared" si="122"/>
        <v/>
      </c>
      <c r="N1880" s="157"/>
      <c r="O1880" s="157"/>
      <c r="P1880" s="246" t="str">
        <f t="shared" si="123"/>
        <v/>
      </c>
      <c r="Q1880" s="144"/>
      <c r="R1880" s="144"/>
      <c r="S1880" s="144"/>
    </row>
    <row r="1881" spans="1:19">
      <c r="A1881" s="110"/>
      <c r="B1881" s="114"/>
      <c r="C1881" s="188"/>
      <c r="D1881" s="200"/>
      <c r="E1881" s="255"/>
      <c r="F1881" s="242"/>
      <c r="G1881" s="243"/>
      <c r="H1881" s="171"/>
      <c r="I1881" s="244" t="str">
        <f t="shared" si="122"/>
        <v/>
      </c>
      <c r="N1881" s="157"/>
      <c r="O1881" s="157"/>
      <c r="P1881" s="246" t="str">
        <f t="shared" si="123"/>
        <v/>
      </c>
      <c r="Q1881" s="144"/>
      <c r="R1881" s="144"/>
      <c r="S1881" s="144"/>
    </row>
    <row r="1882" spans="1:19">
      <c r="A1882" s="110"/>
      <c r="B1882" s="114"/>
      <c r="C1882" s="188"/>
      <c r="D1882" s="200"/>
      <c r="E1882" s="255"/>
      <c r="F1882" s="242"/>
      <c r="G1882" s="243"/>
      <c r="H1882" s="171"/>
      <c r="I1882" s="244" t="str">
        <f t="shared" si="122"/>
        <v/>
      </c>
      <c r="N1882" s="157"/>
      <c r="O1882" s="157"/>
      <c r="P1882" s="246" t="str">
        <f t="shared" si="123"/>
        <v/>
      </c>
      <c r="Q1882" s="144"/>
      <c r="R1882" s="144"/>
      <c r="S1882" s="144"/>
    </row>
    <row r="1883" spans="1:19">
      <c r="A1883" s="110"/>
      <c r="B1883" s="114"/>
      <c r="C1883" s="188"/>
      <c r="D1883" s="200"/>
      <c r="E1883" s="255"/>
      <c r="F1883" s="242"/>
      <c r="G1883" s="243"/>
      <c r="H1883" s="171"/>
      <c r="I1883" s="244" t="str">
        <f t="shared" si="122"/>
        <v/>
      </c>
      <c r="N1883" s="157"/>
      <c r="O1883" s="157"/>
      <c r="P1883" s="246" t="str">
        <f t="shared" si="123"/>
        <v/>
      </c>
      <c r="Q1883" s="144"/>
      <c r="R1883" s="144"/>
      <c r="S1883" s="144"/>
    </row>
    <row r="1884" spans="1:19">
      <c r="A1884" s="110"/>
      <c r="B1884" s="114"/>
      <c r="C1884" s="188"/>
      <c r="D1884" s="200"/>
      <c r="E1884" s="255"/>
      <c r="F1884" s="242"/>
      <c r="G1884" s="243"/>
      <c r="H1884" s="171"/>
      <c r="I1884" s="244" t="str">
        <f t="shared" si="122"/>
        <v/>
      </c>
      <c r="N1884" s="157"/>
      <c r="O1884" s="157"/>
      <c r="P1884" s="246" t="str">
        <f t="shared" si="123"/>
        <v/>
      </c>
      <c r="Q1884" s="144"/>
      <c r="R1884" s="144"/>
      <c r="S1884" s="144"/>
    </row>
    <row r="1885" spans="1:19">
      <c r="A1885" s="110"/>
      <c r="B1885" s="114"/>
      <c r="C1885" s="188"/>
      <c r="D1885" s="200"/>
      <c r="E1885" s="255"/>
      <c r="F1885" s="242"/>
      <c r="G1885" s="243"/>
      <c r="H1885" s="171"/>
      <c r="I1885" s="244" t="str">
        <f t="shared" si="122"/>
        <v/>
      </c>
      <c r="N1885" s="157"/>
      <c r="O1885" s="157"/>
      <c r="P1885" s="246" t="str">
        <f t="shared" si="123"/>
        <v/>
      </c>
      <c r="Q1885" s="144"/>
      <c r="R1885" s="144"/>
      <c r="S1885" s="144"/>
    </row>
    <row r="1886" spans="1:19">
      <c r="A1886" s="110"/>
      <c r="B1886" s="114"/>
      <c r="C1886" s="188"/>
      <c r="D1886" s="200"/>
      <c r="E1886" s="255"/>
      <c r="F1886" s="242"/>
      <c r="G1886" s="243"/>
      <c r="H1886" s="171"/>
      <c r="I1886" s="244" t="str">
        <f t="shared" si="122"/>
        <v/>
      </c>
      <c r="N1886" s="157"/>
      <c r="O1886" s="157"/>
      <c r="P1886" s="246" t="str">
        <f t="shared" si="123"/>
        <v/>
      </c>
      <c r="Q1886" s="144"/>
      <c r="R1886" s="144"/>
      <c r="S1886" s="144"/>
    </row>
    <row r="1887" spans="1:19">
      <c r="A1887" s="110"/>
      <c r="B1887" s="114"/>
      <c r="C1887" s="188"/>
      <c r="D1887" s="200"/>
      <c r="E1887" s="255"/>
      <c r="F1887" s="242"/>
      <c r="G1887" s="243"/>
      <c r="H1887" s="171"/>
      <c r="I1887" s="244" t="str">
        <f t="shared" si="122"/>
        <v/>
      </c>
      <c r="N1887" s="157"/>
      <c r="O1887" s="157"/>
      <c r="P1887" s="246" t="str">
        <f t="shared" si="123"/>
        <v/>
      </c>
      <c r="Q1887" s="144"/>
      <c r="R1887" s="144"/>
      <c r="S1887" s="144"/>
    </row>
    <row r="1888" spans="1:19">
      <c r="A1888" s="110"/>
      <c r="B1888" s="114"/>
      <c r="C1888" s="188"/>
      <c r="D1888" s="200"/>
      <c r="E1888" s="255"/>
      <c r="F1888" s="242"/>
      <c r="G1888" s="243"/>
      <c r="H1888" s="171"/>
      <c r="I1888" s="244" t="str">
        <f t="shared" si="122"/>
        <v/>
      </c>
      <c r="N1888" s="157"/>
      <c r="O1888" s="157"/>
      <c r="P1888" s="246" t="str">
        <f t="shared" si="123"/>
        <v/>
      </c>
      <c r="Q1888" s="144"/>
      <c r="R1888" s="144"/>
      <c r="S1888" s="144"/>
    </row>
    <row r="1889" spans="1:19">
      <c r="A1889" s="110"/>
      <c r="B1889" s="114"/>
      <c r="C1889" s="188"/>
      <c r="D1889" s="200"/>
      <c r="E1889" s="255"/>
      <c r="F1889" s="242"/>
      <c r="G1889" s="243"/>
      <c r="H1889" s="171"/>
      <c r="I1889" s="244" t="str">
        <f t="shared" si="122"/>
        <v/>
      </c>
      <c r="N1889" s="157"/>
      <c r="O1889" s="157"/>
      <c r="P1889" s="246" t="str">
        <f t="shared" si="123"/>
        <v/>
      </c>
      <c r="Q1889" s="144"/>
      <c r="R1889" s="144"/>
      <c r="S1889" s="144"/>
    </row>
    <row r="1890" spans="1:19">
      <c r="A1890" s="110"/>
      <c r="B1890" s="114"/>
      <c r="C1890" s="188"/>
      <c r="D1890" s="200"/>
      <c r="E1890" s="255"/>
      <c r="F1890" s="242"/>
      <c r="G1890" s="243"/>
      <c r="H1890" s="171"/>
      <c r="I1890" s="244" t="str">
        <f t="shared" si="122"/>
        <v/>
      </c>
      <c r="N1890" s="157"/>
      <c r="O1890" s="157"/>
      <c r="P1890" s="246" t="str">
        <f t="shared" si="123"/>
        <v/>
      </c>
      <c r="Q1890" s="144"/>
      <c r="R1890" s="144"/>
      <c r="S1890" s="144"/>
    </row>
    <row r="1891" spans="1:19">
      <c r="A1891" s="110"/>
      <c r="B1891" s="114"/>
      <c r="C1891" s="188"/>
      <c r="D1891" s="200"/>
      <c r="E1891" s="255"/>
      <c r="F1891" s="242"/>
      <c r="G1891" s="243"/>
      <c r="H1891" s="171"/>
      <c r="I1891" s="244" t="str">
        <f t="shared" si="122"/>
        <v/>
      </c>
      <c r="N1891" s="157"/>
      <c r="O1891" s="157"/>
      <c r="P1891" s="246" t="str">
        <f t="shared" si="123"/>
        <v/>
      </c>
      <c r="Q1891" s="144"/>
      <c r="R1891" s="144"/>
      <c r="S1891" s="144"/>
    </row>
    <row r="1892" spans="1:19">
      <c r="A1892" s="110"/>
      <c r="B1892" s="114"/>
      <c r="C1892" s="188"/>
      <c r="D1892" s="200"/>
      <c r="E1892" s="255"/>
      <c r="F1892" s="242"/>
      <c r="G1892" s="243"/>
      <c r="H1892" s="171"/>
      <c r="I1892" s="244" t="str">
        <f t="shared" si="122"/>
        <v/>
      </c>
      <c r="N1892" s="157"/>
      <c r="O1892" s="157"/>
      <c r="P1892" s="246" t="str">
        <f t="shared" si="123"/>
        <v/>
      </c>
      <c r="Q1892" s="144"/>
      <c r="R1892" s="144"/>
      <c r="S1892" s="144"/>
    </row>
    <row r="1893" spans="1:19">
      <c r="A1893" s="110"/>
      <c r="B1893" s="114"/>
      <c r="C1893" s="188"/>
      <c r="D1893" s="200"/>
      <c r="E1893" s="255"/>
      <c r="F1893" s="242"/>
      <c r="G1893" s="243"/>
      <c r="H1893" s="171"/>
      <c r="I1893" s="244" t="str">
        <f t="shared" si="122"/>
        <v/>
      </c>
      <c r="N1893" s="157"/>
      <c r="O1893" s="157"/>
      <c r="P1893" s="246" t="str">
        <f t="shared" si="123"/>
        <v/>
      </c>
      <c r="Q1893" s="144"/>
      <c r="R1893" s="144"/>
      <c r="S1893" s="144"/>
    </row>
    <row r="1894" spans="1:19">
      <c r="A1894" s="110"/>
      <c r="B1894" s="114"/>
      <c r="C1894" s="188"/>
      <c r="D1894" s="200"/>
      <c r="E1894" s="255"/>
      <c r="F1894" s="242"/>
      <c r="G1894" s="243"/>
      <c r="H1894" s="171"/>
      <c r="I1894" s="244" t="str">
        <f t="shared" si="122"/>
        <v/>
      </c>
      <c r="N1894" s="157"/>
      <c r="O1894" s="157"/>
      <c r="P1894" s="246" t="str">
        <f t="shared" si="123"/>
        <v/>
      </c>
      <c r="Q1894" s="144"/>
      <c r="R1894" s="144"/>
      <c r="S1894" s="144"/>
    </row>
    <row r="1895" spans="1:19">
      <c r="A1895" s="110"/>
      <c r="B1895" s="114"/>
      <c r="C1895" s="188"/>
      <c r="D1895" s="200"/>
      <c r="E1895" s="255"/>
      <c r="F1895" s="242"/>
      <c r="G1895" s="243"/>
      <c r="H1895" s="171"/>
      <c r="I1895" s="244" t="str">
        <f t="shared" si="122"/>
        <v/>
      </c>
      <c r="N1895" s="157"/>
      <c r="O1895" s="157"/>
      <c r="P1895" s="246" t="str">
        <f t="shared" si="123"/>
        <v/>
      </c>
      <c r="Q1895" s="144"/>
      <c r="R1895" s="144"/>
      <c r="S1895" s="144"/>
    </row>
    <row r="1896" spans="1:19">
      <c r="A1896" s="110"/>
      <c r="B1896" s="114"/>
      <c r="C1896" s="188"/>
      <c r="D1896" s="200"/>
      <c r="E1896" s="255"/>
      <c r="F1896" s="242"/>
      <c r="G1896" s="243"/>
      <c r="H1896" s="171"/>
      <c r="I1896" s="244" t="str">
        <f t="shared" si="122"/>
        <v/>
      </c>
      <c r="N1896" s="157"/>
      <c r="O1896" s="157"/>
      <c r="P1896" s="246" t="str">
        <f t="shared" si="123"/>
        <v/>
      </c>
      <c r="Q1896" s="144"/>
      <c r="R1896" s="144"/>
      <c r="S1896" s="144"/>
    </row>
    <row r="1897" spans="1:19">
      <c r="A1897" s="110"/>
      <c r="B1897" s="114"/>
      <c r="C1897" s="188"/>
      <c r="D1897" s="200"/>
      <c r="E1897" s="255"/>
      <c r="F1897" s="242"/>
      <c r="G1897" s="243"/>
      <c r="H1897" s="171"/>
      <c r="I1897" s="244" t="str">
        <f t="shared" si="122"/>
        <v/>
      </c>
      <c r="N1897" s="157"/>
      <c r="O1897" s="157"/>
      <c r="P1897" s="246" t="str">
        <f t="shared" si="123"/>
        <v/>
      </c>
      <c r="Q1897" s="144"/>
      <c r="R1897" s="144"/>
      <c r="S1897" s="144"/>
    </row>
    <row r="1898" spans="1:19">
      <c r="A1898" s="110"/>
      <c r="B1898" s="114"/>
      <c r="C1898" s="188"/>
      <c r="D1898" s="200"/>
      <c r="E1898" s="255"/>
      <c r="F1898" s="242"/>
      <c r="G1898" s="243"/>
      <c r="H1898" s="171"/>
      <c r="I1898" s="244" t="str">
        <f t="shared" si="122"/>
        <v/>
      </c>
      <c r="N1898" s="157"/>
      <c r="O1898" s="157"/>
      <c r="P1898" s="246" t="str">
        <f t="shared" si="123"/>
        <v/>
      </c>
      <c r="Q1898" s="144"/>
      <c r="R1898" s="144"/>
      <c r="S1898" s="144"/>
    </row>
    <row r="1899" spans="1:19">
      <c r="A1899" s="110"/>
      <c r="B1899" s="114"/>
      <c r="C1899" s="188"/>
      <c r="D1899" s="200"/>
      <c r="E1899" s="255"/>
      <c r="F1899" s="242"/>
      <c r="G1899" s="243"/>
      <c r="H1899" s="171"/>
      <c r="I1899" s="244" t="str">
        <f t="shared" si="122"/>
        <v/>
      </c>
      <c r="N1899" s="157"/>
      <c r="O1899" s="157"/>
      <c r="P1899" s="246" t="str">
        <f t="shared" si="123"/>
        <v/>
      </c>
      <c r="Q1899" s="144"/>
      <c r="R1899" s="144"/>
      <c r="S1899" s="144"/>
    </row>
    <row r="1900" spans="1:19">
      <c r="A1900" s="110"/>
      <c r="B1900" s="114"/>
      <c r="C1900" s="188"/>
      <c r="D1900" s="200"/>
      <c r="E1900" s="255"/>
      <c r="F1900" s="242"/>
      <c r="G1900" s="243"/>
      <c r="H1900" s="171"/>
      <c r="I1900" s="244" t="str">
        <f t="shared" si="122"/>
        <v/>
      </c>
      <c r="N1900" s="157"/>
      <c r="O1900" s="157"/>
      <c r="P1900" s="246" t="str">
        <f t="shared" si="123"/>
        <v/>
      </c>
      <c r="Q1900" s="144"/>
      <c r="R1900" s="144"/>
      <c r="S1900" s="144"/>
    </row>
    <row r="1901" spans="1:19">
      <c r="A1901" s="110"/>
      <c r="B1901" s="114"/>
      <c r="C1901" s="188"/>
      <c r="D1901" s="200"/>
      <c r="E1901" s="255"/>
      <c r="F1901" s="242"/>
      <c r="G1901" s="243"/>
      <c r="H1901" s="171"/>
      <c r="I1901" s="244" t="str">
        <f t="shared" si="122"/>
        <v/>
      </c>
      <c r="N1901" s="157"/>
      <c r="O1901" s="157"/>
      <c r="P1901" s="246" t="str">
        <f t="shared" si="123"/>
        <v/>
      </c>
      <c r="Q1901" s="144"/>
      <c r="R1901" s="144"/>
      <c r="S1901" s="144"/>
    </row>
    <row r="1902" spans="1:19">
      <c r="A1902" s="110"/>
      <c r="B1902" s="114"/>
      <c r="C1902" s="188"/>
      <c r="D1902" s="200"/>
      <c r="E1902" s="255"/>
      <c r="F1902" s="242"/>
      <c r="G1902" s="243"/>
      <c r="H1902" s="171"/>
      <c r="I1902" s="244" t="str">
        <f t="shared" si="122"/>
        <v/>
      </c>
      <c r="N1902" s="157"/>
      <c r="O1902" s="157"/>
      <c r="P1902" s="246" t="str">
        <f t="shared" si="123"/>
        <v/>
      </c>
      <c r="Q1902" s="144"/>
      <c r="R1902" s="144"/>
      <c r="S1902" s="144"/>
    </row>
    <row r="1903" spans="1:19">
      <c r="A1903" s="110"/>
      <c r="B1903" s="114"/>
      <c r="C1903" s="188"/>
      <c r="D1903" s="200"/>
      <c r="E1903" s="255"/>
      <c r="F1903" s="242"/>
      <c r="G1903" s="243"/>
      <c r="H1903" s="171"/>
      <c r="I1903" s="244" t="str">
        <f t="shared" si="122"/>
        <v/>
      </c>
      <c r="N1903" s="157"/>
      <c r="O1903" s="157"/>
      <c r="P1903" s="246" t="str">
        <f t="shared" si="123"/>
        <v/>
      </c>
      <c r="Q1903" s="144"/>
      <c r="R1903" s="144"/>
      <c r="S1903" s="144"/>
    </row>
    <row r="1904" spans="1:19">
      <c r="A1904" s="110"/>
      <c r="B1904" s="114"/>
      <c r="C1904" s="188"/>
      <c r="D1904" s="200"/>
      <c r="E1904" s="255"/>
      <c r="F1904" s="242"/>
      <c r="G1904" s="243"/>
      <c r="H1904" s="171"/>
      <c r="I1904" s="244" t="str">
        <f t="shared" si="122"/>
        <v/>
      </c>
      <c r="N1904" s="157"/>
      <c r="O1904" s="157"/>
      <c r="P1904" s="246" t="str">
        <f t="shared" si="123"/>
        <v/>
      </c>
      <c r="Q1904" s="144"/>
      <c r="R1904" s="144"/>
      <c r="S1904" s="144"/>
    </row>
    <row r="1905" spans="1:19">
      <c r="A1905" s="110"/>
      <c r="B1905" s="114"/>
      <c r="C1905" s="188"/>
      <c r="D1905" s="200"/>
      <c r="E1905" s="255"/>
      <c r="F1905" s="242"/>
      <c r="G1905" s="243"/>
      <c r="H1905" s="171"/>
      <c r="I1905" s="244" t="str">
        <f t="shared" si="122"/>
        <v/>
      </c>
      <c r="N1905" s="157"/>
      <c r="O1905" s="157"/>
      <c r="P1905" s="246" t="str">
        <f t="shared" si="123"/>
        <v/>
      </c>
      <c r="Q1905" s="144"/>
      <c r="R1905" s="144"/>
      <c r="S1905" s="144"/>
    </row>
    <row r="1906" spans="1:19">
      <c r="A1906" s="110"/>
      <c r="B1906" s="114"/>
      <c r="C1906" s="188"/>
      <c r="D1906" s="200"/>
      <c r="E1906" s="255"/>
      <c r="F1906" s="242"/>
      <c r="G1906" s="243"/>
      <c r="H1906" s="171"/>
      <c r="I1906" s="244" t="str">
        <f t="shared" si="122"/>
        <v/>
      </c>
      <c r="N1906" s="157"/>
      <c r="O1906" s="157"/>
      <c r="P1906" s="246" t="str">
        <f t="shared" si="123"/>
        <v/>
      </c>
      <c r="Q1906" s="144"/>
      <c r="R1906" s="144"/>
      <c r="S1906" s="144"/>
    </row>
    <row r="1907" spans="1:19">
      <c r="A1907" s="110"/>
      <c r="B1907" s="114"/>
      <c r="C1907" s="188"/>
      <c r="D1907" s="200"/>
      <c r="E1907" s="255"/>
      <c r="F1907" s="242"/>
      <c r="G1907" s="243"/>
      <c r="H1907" s="171"/>
      <c r="I1907" s="244" t="str">
        <f t="shared" si="122"/>
        <v/>
      </c>
      <c r="N1907" s="157"/>
      <c r="O1907" s="157"/>
      <c r="P1907" s="246" t="str">
        <f t="shared" si="123"/>
        <v/>
      </c>
      <c r="Q1907" s="144"/>
      <c r="R1907" s="144"/>
      <c r="S1907" s="144"/>
    </row>
    <row r="1908" spans="1:19">
      <c r="A1908" s="110"/>
      <c r="B1908" s="114"/>
      <c r="C1908" s="188"/>
      <c r="D1908" s="200"/>
      <c r="E1908" s="255"/>
      <c r="F1908" s="242"/>
      <c r="G1908" s="243"/>
      <c r="H1908" s="171"/>
      <c r="I1908" s="244" t="str">
        <f t="shared" si="122"/>
        <v/>
      </c>
      <c r="N1908" s="157"/>
      <c r="O1908" s="157"/>
      <c r="P1908" s="246" t="str">
        <f t="shared" si="123"/>
        <v/>
      </c>
      <c r="Q1908" s="144"/>
      <c r="R1908" s="144"/>
      <c r="S1908" s="144"/>
    </row>
    <row r="1909" spans="1:19">
      <c r="A1909" s="110"/>
      <c r="B1909" s="114"/>
      <c r="C1909" s="188"/>
      <c r="D1909" s="200"/>
      <c r="E1909" s="255"/>
      <c r="F1909" s="242"/>
      <c r="G1909" s="243"/>
      <c r="H1909" s="171"/>
      <c r="I1909" s="244" t="str">
        <f t="shared" si="122"/>
        <v/>
      </c>
      <c r="N1909" s="157"/>
      <c r="O1909" s="157"/>
      <c r="P1909" s="246" t="str">
        <f t="shared" si="123"/>
        <v/>
      </c>
      <c r="Q1909" s="144"/>
      <c r="R1909" s="144"/>
      <c r="S1909" s="144"/>
    </row>
    <row r="1910" spans="1:19">
      <c r="A1910" s="110"/>
      <c r="B1910" s="114"/>
      <c r="C1910" s="188"/>
      <c r="D1910" s="200"/>
      <c r="E1910" s="255"/>
      <c r="F1910" s="242"/>
      <c r="G1910" s="243"/>
      <c r="H1910" s="171"/>
      <c r="I1910" s="244" t="str">
        <f t="shared" si="122"/>
        <v/>
      </c>
      <c r="N1910" s="157"/>
      <c r="O1910" s="157"/>
      <c r="P1910" s="246" t="str">
        <f t="shared" si="123"/>
        <v/>
      </c>
      <c r="Q1910" s="144"/>
      <c r="R1910" s="144"/>
      <c r="S1910" s="144"/>
    </row>
    <row r="1911" spans="1:19">
      <c r="A1911" s="110"/>
      <c r="B1911" s="114"/>
      <c r="C1911" s="188"/>
      <c r="D1911" s="200"/>
      <c r="E1911" s="255"/>
      <c r="F1911" s="242"/>
      <c r="G1911" s="243"/>
      <c r="H1911" s="171"/>
      <c r="I1911" s="244" t="str">
        <f t="shared" si="122"/>
        <v/>
      </c>
      <c r="N1911" s="157"/>
      <c r="O1911" s="157"/>
      <c r="P1911" s="246" t="str">
        <f t="shared" si="123"/>
        <v/>
      </c>
      <c r="Q1911" s="144"/>
      <c r="R1911" s="144"/>
      <c r="S1911" s="144"/>
    </row>
    <row r="1912" spans="1:19">
      <c r="A1912" s="110"/>
      <c r="B1912" s="114"/>
      <c r="C1912" s="188"/>
      <c r="D1912" s="200"/>
      <c r="E1912" s="255"/>
      <c r="F1912" s="242"/>
      <c r="G1912" s="243"/>
      <c r="H1912" s="171"/>
      <c r="I1912" s="244" t="str">
        <f t="shared" si="122"/>
        <v/>
      </c>
      <c r="N1912" s="157"/>
      <c r="O1912" s="157"/>
      <c r="P1912" s="246" t="str">
        <f t="shared" si="123"/>
        <v/>
      </c>
      <c r="Q1912" s="144"/>
      <c r="R1912" s="144"/>
      <c r="S1912" s="144"/>
    </row>
    <row r="1913" spans="1:19">
      <c r="A1913" s="110"/>
      <c r="B1913" s="114"/>
      <c r="C1913" s="188"/>
      <c r="D1913" s="200"/>
      <c r="E1913" s="255"/>
      <c r="F1913" s="242"/>
      <c r="G1913" s="243"/>
      <c r="H1913" s="171"/>
      <c r="I1913" s="244" t="str">
        <f t="shared" si="122"/>
        <v/>
      </c>
      <c r="N1913" s="157"/>
      <c r="O1913" s="157"/>
      <c r="P1913" s="246" t="str">
        <f t="shared" si="123"/>
        <v/>
      </c>
      <c r="Q1913" s="144"/>
      <c r="R1913" s="144"/>
      <c r="S1913" s="144"/>
    </row>
    <row r="1914" spans="1:19">
      <c r="A1914" s="110"/>
      <c r="B1914" s="114"/>
      <c r="C1914" s="188"/>
      <c r="D1914" s="200"/>
      <c r="E1914" s="255"/>
      <c r="F1914" s="242"/>
      <c r="G1914" s="243"/>
      <c r="H1914" s="171"/>
      <c r="I1914" s="244" t="str">
        <f t="shared" si="122"/>
        <v/>
      </c>
      <c r="N1914" s="157"/>
      <c r="O1914" s="157"/>
      <c r="P1914" s="246" t="str">
        <f t="shared" si="123"/>
        <v/>
      </c>
      <c r="Q1914" s="144"/>
      <c r="R1914" s="144"/>
      <c r="S1914" s="144"/>
    </row>
    <row r="1915" spans="1:19">
      <c r="A1915" s="110"/>
      <c r="B1915" s="114"/>
      <c r="C1915" s="188"/>
      <c r="D1915" s="200"/>
      <c r="E1915" s="255"/>
      <c r="F1915" s="242"/>
      <c r="G1915" s="243"/>
      <c r="H1915" s="171"/>
      <c r="I1915" s="244" t="str">
        <f t="shared" si="122"/>
        <v/>
      </c>
      <c r="N1915" s="157"/>
      <c r="O1915" s="157"/>
      <c r="P1915" s="246" t="str">
        <f t="shared" si="123"/>
        <v/>
      </c>
      <c r="Q1915" s="144"/>
      <c r="R1915" s="144"/>
      <c r="S1915" s="144"/>
    </row>
    <row r="1916" spans="1:19">
      <c r="A1916" s="110"/>
      <c r="B1916" s="114"/>
      <c r="C1916" s="188"/>
      <c r="D1916" s="200"/>
      <c r="E1916" s="255"/>
      <c r="F1916" s="242"/>
      <c r="G1916" s="243"/>
      <c r="H1916" s="171"/>
      <c r="I1916" s="244" t="str">
        <f t="shared" si="122"/>
        <v/>
      </c>
      <c r="N1916" s="157"/>
      <c r="O1916" s="157"/>
      <c r="P1916" s="246" t="str">
        <f t="shared" si="123"/>
        <v/>
      </c>
      <c r="Q1916" s="144"/>
      <c r="R1916" s="144"/>
      <c r="S1916" s="144"/>
    </row>
    <row r="1917" spans="1:19">
      <c r="A1917" s="110"/>
      <c r="B1917" s="114"/>
      <c r="C1917" s="188"/>
      <c r="D1917" s="200"/>
      <c r="E1917" s="255"/>
      <c r="F1917" s="242"/>
      <c r="G1917" s="243"/>
      <c r="H1917" s="171"/>
      <c r="I1917" s="244" t="str">
        <f t="shared" si="122"/>
        <v/>
      </c>
      <c r="N1917" s="157"/>
      <c r="O1917" s="157"/>
      <c r="P1917" s="246" t="str">
        <f t="shared" si="123"/>
        <v/>
      </c>
      <c r="Q1917" s="144"/>
      <c r="R1917" s="144"/>
      <c r="S1917" s="144"/>
    </row>
    <row r="1918" spans="1:19">
      <c r="A1918" s="110"/>
      <c r="B1918" s="114"/>
      <c r="C1918" s="188"/>
      <c r="D1918" s="200"/>
      <c r="E1918" s="255"/>
      <c r="F1918" s="242"/>
      <c r="G1918" s="243"/>
      <c r="H1918" s="171"/>
      <c r="I1918" s="244" t="str">
        <f t="shared" si="122"/>
        <v/>
      </c>
      <c r="N1918" s="157"/>
      <c r="O1918" s="157"/>
      <c r="P1918" s="246" t="str">
        <f t="shared" si="123"/>
        <v/>
      </c>
      <c r="Q1918" s="144"/>
      <c r="R1918" s="144"/>
      <c r="S1918" s="144"/>
    </row>
    <row r="1919" spans="1:19">
      <c r="A1919" s="110"/>
      <c r="B1919" s="114"/>
      <c r="C1919" s="188"/>
      <c r="D1919" s="200"/>
      <c r="E1919" s="255"/>
      <c r="F1919" s="242"/>
      <c r="G1919" s="243"/>
      <c r="H1919" s="171"/>
      <c r="I1919" s="244" t="str">
        <f t="shared" si="122"/>
        <v/>
      </c>
      <c r="N1919" s="157"/>
      <c r="O1919" s="157"/>
      <c r="P1919" s="246" t="str">
        <f t="shared" si="123"/>
        <v/>
      </c>
      <c r="Q1919" s="144"/>
      <c r="R1919" s="144"/>
      <c r="S1919" s="144"/>
    </row>
    <row r="1920" spans="1:19">
      <c r="A1920" s="110"/>
      <c r="B1920" s="114"/>
      <c r="C1920" s="188"/>
      <c r="D1920" s="200"/>
      <c r="E1920" s="255"/>
      <c r="F1920" s="242"/>
      <c r="G1920" s="243"/>
      <c r="H1920" s="171"/>
      <c r="I1920" s="244" t="str">
        <f t="shared" si="122"/>
        <v/>
      </c>
      <c r="N1920" s="157"/>
      <c r="O1920" s="157"/>
      <c r="P1920" s="246" t="str">
        <f t="shared" si="123"/>
        <v/>
      </c>
      <c r="Q1920" s="144"/>
      <c r="R1920" s="144"/>
      <c r="S1920" s="144"/>
    </row>
    <row r="1921" spans="1:19">
      <c r="A1921" s="110"/>
      <c r="B1921" s="114"/>
      <c r="C1921" s="188"/>
      <c r="D1921" s="200"/>
      <c r="E1921" s="255"/>
      <c r="F1921" s="242"/>
      <c r="G1921" s="243"/>
      <c r="H1921" s="171"/>
      <c r="I1921" s="244" t="str">
        <f t="shared" si="122"/>
        <v/>
      </c>
      <c r="N1921" s="157"/>
      <c r="O1921" s="157"/>
      <c r="P1921" s="246" t="str">
        <f t="shared" si="123"/>
        <v/>
      </c>
      <c r="Q1921" s="144"/>
      <c r="R1921" s="144"/>
      <c r="S1921" s="144"/>
    </row>
    <row r="1922" spans="1:19">
      <c r="A1922" s="110"/>
      <c r="B1922" s="114"/>
      <c r="C1922" s="188"/>
      <c r="D1922" s="200"/>
      <c r="E1922" s="255"/>
      <c r="F1922" s="242"/>
      <c r="G1922" s="243"/>
      <c r="H1922" s="171"/>
      <c r="I1922" s="244" t="str">
        <f t="shared" ref="I1922:I1985" si="124">IF(C1922="","",(2/S1922)*(POWER((S1922/6)*(E1922-S1922/6)+1,3)-1))</f>
        <v/>
      </c>
      <c r="N1922" s="157"/>
      <c r="O1922" s="157"/>
      <c r="P1922" s="246" t="str">
        <f t="shared" ref="P1922:P1985" si="125">IF(C1922="","",POWER(C1922-Q1922,3)/R1922)</f>
        <v/>
      </c>
      <c r="Q1922" s="144"/>
      <c r="R1922" s="144"/>
      <c r="S1922" s="144"/>
    </row>
    <row r="1923" spans="1:19">
      <c r="A1923" s="110"/>
      <c r="B1923" s="114"/>
      <c r="C1923" s="188"/>
      <c r="D1923" s="200"/>
      <c r="E1923" s="255"/>
      <c r="F1923" s="242"/>
      <c r="G1923" s="243"/>
      <c r="H1923" s="171"/>
      <c r="I1923" s="244" t="str">
        <f t="shared" si="124"/>
        <v/>
      </c>
      <c r="N1923" s="157"/>
      <c r="O1923" s="157"/>
      <c r="P1923" s="246" t="str">
        <f t="shared" si="125"/>
        <v/>
      </c>
      <c r="Q1923" s="144"/>
      <c r="R1923" s="144"/>
      <c r="S1923" s="144"/>
    </row>
    <row r="1924" spans="1:19">
      <c r="A1924" s="110"/>
      <c r="B1924" s="114"/>
      <c r="C1924" s="188"/>
      <c r="D1924" s="200"/>
      <c r="E1924" s="255"/>
      <c r="F1924" s="242"/>
      <c r="G1924" s="243"/>
      <c r="H1924" s="171"/>
      <c r="I1924" s="244" t="str">
        <f t="shared" si="124"/>
        <v/>
      </c>
      <c r="N1924" s="157"/>
      <c r="O1924" s="157"/>
      <c r="P1924" s="246" t="str">
        <f t="shared" si="125"/>
        <v/>
      </c>
      <c r="Q1924" s="144"/>
      <c r="R1924" s="144"/>
      <c r="S1924" s="144"/>
    </row>
    <row r="1925" spans="1:19">
      <c r="A1925" s="110"/>
      <c r="B1925" s="114"/>
      <c r="C1925" s="188"/>
      <c r="D1925" s="200"/>
      <c r="E1925" s="255"/>
      <c r="F1925" s="242"/>
      <c r="G1925" s="243"/>
      <c r="H1925" s="171"/>
      <c r="I1925" s="244" t="str">
        <f t="shared" si="124"/>
        <v/>
      </c>
      <c r="N1925" s="157"/>
      <c r="O1925" s="157"/>
      <c r="P1925" s="246" t="str">
        <f t="shared" si="125"/>
        <v/>
      </c>
      <c r="Q1925" s="144"/>
      <c r="R1925" s="144"/>
      <c r="S1925" s="144"/>
    </row>
    <row r="1926" spans="1:19">
      <c r="A1926" s="110"/>
      <c r="B1926" s="114"/>
      <c r="C1926" s="188"/>
      <c r="D1926" s="200"/>
      <c r="E1926" s="255"/>
      <c r="F1926" s="242"/>
      <c r="G1926" s="243"/>
      <c r="H1926" s="171"/>
      <c r="I1926" s="244" t="str">
        <f t="shared" si="124"/>
        <v/>
      </c>
      <c r="N1926" s="157"/>
      <c r="O1926" s="157"/>
      <c r="P1926" s="246" t="str">
        <f t="shared" si="125"/>
        <v/>
      </c>
      <c r="Q1926" s="144"/>
      <c r="R1926" s="144"/>
      <c r="S1926" s="144"/>
    </row>
    <row r="1927" spans="1:19">
      <c r="A1927" s="110"/>
      <c r="B1927" s="114"/>
      <c r="C1927" s="188"/>
      <c r="D1927" s="200"/>
      <c r="E1927" s="255"/>
      <c r="F1927" s="242"/>
      <c r="G1927" s="243"/>
      <c r="H1927" s="171"/>
      <c r="I1927" s="244" t="str">
        <f t="shared" si="124"/>
        <v/>
      </c>
      <c r="N1927" s="157"/>
      <c r="O1927" s="157"/>
      <c r="P1927" s="246" t="str">
        <f t="shared" si="125"/>
        <v/>
      </c>
      <c r="Q1927" s="144"/>
      <c r="R1927" s="144"/>
      <c r="S1927" s="144"/>
    </row>
    <row r="1928" spans="1:19">
      <c r="A1928" s="110"/>
      <c r="B1928" s="114"/>
      <c r="C1928" s="188"/>
      <c r="D1928" s="200"/>
      <c r="E1928" s="255"/>
      <c r="F1928" s="242"/>
      <c r="G1928" s="243"/>
      <c r="H1928" s="171"/>
      <c r="I1928" s="244" t="str">
        <f t="shared" si="124"/>
        <v/>
      </c>
      <c r="N1928" s="157"/>
      <c r="O1928" s="157"/>
      <c r="P1928" s="246" t="str">
        <f t="shared" si="125"/>
        <v/>
      </c>
      <c r="Q1928" s="144"/>
      <c r="R1928" s="144"/>
      <c r="S1928" s="144"/>
    </row>
    <row r="1929" spans="1:19">
      <c r="A1929" s="110"/>
      <c r="B1929" s="114"/>
      <c r="C1929" s="188"/>
      <c r="D1929" s="200"/>
      <c r="E1929" s="255"/>
      <c r="F1929" s="242"/>
      <c r="G1929" s="243"/>
      <c r="H1929" s="171"/>
      <c r="I1929" s="244" t="str">
        <f t="shared" si="124"/>
        <v/>
      </c>
      <c r="N1929" s="157"/>
      <c r="O1929" s="157"/>
      <c r="P1929" s="246" t="str">
        <f t="shared" si="125"/>
        <v/>
      </c>
      <c r="Q1929" s="144"/>
      <c r="R1929" s="144"/>
      <c r="S1929" s="144"/>
    </row>
    <row r="1930" spans="1:19">
      <c r="A1930" s="110"/>
      <c r="B1930" s="114"/>
      <c r="C1930" s="188"/>
      <c r="D1930" s="200"/>
      <c r="E1930" s="255"/>
      <c r="F1930" s="242"/>
      <c r="G1930" s="243"/>
      <c r="H1930" s="171"/>
      <c r="I1930" s="244" t="str">
        <f t="shared" si="124"/>
        <v/>
      </c>
      <c r="N1930" s="157"/>
      <c r="O1930" s="157"/>
      <c r="P1930" s="246" t="str">
        <f t="shared" si="125"/>
        <v/>
      </c>
      <c r="Q1930" s="144"/>
      <c r="R1930" s="144"/>
      <c r="S1930" s="144"/>
    </row>
    <row r="1931" spans="1:19">
      <c r="A1931" s="110"/>
      <c r="B1931" s="114"/>
      <c r="C1931" s="188"/>
      <c r="D1931" s="200"/>
      <c r="E1931" s="255"/>
      <c r="F1931" s="242"/>
      <c r="G1931" s="243"/>
      <c r="H1931" s="171"/>
      <c r="I1931" s="244" t="str">
        <f t="shared" si="124"/>
        <v/>
      </c>
      <c r="N1931" s="157"/>
      <c r="O1931" s="157"/>
      <c r="P1931" s="246" t="str">
        <f t="shared" si="125"/>
        <v/>
      </c>
      <c r="Q1931" s="144"/>
      <c r="R1931" s="144"/>
      <c r="S1931" s="144"/>
    </row>
    <row r="1932" spans="1:19">
      <c r="A1932" s="110"/>
      <c r="B1932" s="114"/>
      <c r="C1932" s="188"/>
      <c r="D1932" s="200"/>
      <c r="E1932" s="255"/>
      <c r="F1932" s="242"/>
      <c r="G1932" s="243"/>
      <c r="H1932" s="171"/>
      <c r="I1932" s="244" t="str">
        <f t="shared" si="124"/>
        <v/>
      </c>
      <c r="N1932" s="157"/>
      <c r="O1932" s="157"/>
      <c r="P1932" s="246" t="str">
        <f t="shared" si="125"/>
        <v/>
      </c>
      <c r="Q1932" s="144"/>
      <c r="R1932" s="144"/>
      <c r="S1932" s="144"/>
    </row>
    <row r="1933" spans="1:19">
      <c r="A1933" s="110"/>
      <c r="B1933" s="114"/>
      <c r="C1933" s="188"/>
      <c r="D1933" s="200"/>
      <c r="E1933" s="255"/>
      <c r="F1933" s="242"/>
      <c r="G1933" s="243"/>
      <c r="H1933" s="171"/>
      <c r="I1933" s="244" t="str">
        <f t="shared" si="124"/>
        <v/>
      </c>
      <c r="N1933" s="157"/>
      <c r="O1933" s="157"/>
      <c r="P1933" s="246" t="str">
        <f t="shared" si="125"/>
        <v/>
      </c>
      <c r="Q1933" s="144"/>
      <c r="R1933" s="144"/>
      <c r="S1933" s="144"/>
    </row>
    <row r="1934" spans="1:19">
      <c r="A1934" s="110"/>
      <c r="B1934" s="114"/>
      <c r="C1934" s="188"/>
      <c r="D1934" s="200"/>
      <c r="E1934" s="255"/>
      <c r="F1934" s="242"/>
      <c r="G1934" s="243"/>
      <c r="H1934" s="171"/>
      <c r="I1934" s="244" t="str">
        <f t="shared" si="124"/>
        <v/>
      </c>
      <c r="N1934" s="157"/>
      <c r="O1934" s="157"/>
      <c r="P1934" s="246" t="str">
        <f t="shared" si="125"/>
        <v/>
      </c>
      <c r="Q1934" s="144"/>
      <c r="R1934" s="144"/>
      <c r="S1934" s="144"/>
    </row>
    <row r="1935" spans="1:19">
      <c r="A1935" s="110"/>
      <c r="B1935" s="114"/>
      <c r="C1935" s="188"/>
      <c r="D1935" s="200"/>
      <c r="E1935" s="255"/>
      <c r="F1935" s="242"/>
      <c r="G1935" s="243"/>
      <c r="H1935" s="171"/>
      <c r="I1935" s="244" t="str">
        <f t="shared" si="124"/>
        <v/>
      </c>
      <c r="N1935" s="157"/>
      <c r="O1935" s="157"/>
      <c r="P1935" s="246" t="str">
        <f t="shared" si="125"/>
        <v/>
      </c>
      <c r="Q1935" s="144"/>
      <c r="R1935" s="144"/>
      <c r="S1935" s="144"/>
    </row>
    <row r="1936" spans="1:19">
      <c r="A1936" s="110"/>
      <c r="B1936" s="114"/>
      <c r="C1936" s="188"/>
      <c r="D1936" s="200"/>
      <c r="E1936" s="255"/>
      <c r="F1936" s="242"/>
      <c r="G1936" s="243"/>
      <c r="H1936" s="171"/>
      <c r="I1936" s="244" t="str">
        <f t="shared" si="124"/>
        <v/>
      </c>
      <c r="N1936" s="157"/>
      <c r="O1936" s="157"/>
      <c r="P1936" s="246" t="str">
        <f t="shared" si="125"/>
        <v/>
      </c>
      <c r="Q1936" s="144"/>
      <c r="R1936" s="144"/>
      <c r="S1936" s="144"/>
    </row>
    <row r="1937" spans="1:19">
      <c r="A1937" s="110"/>
      <c r="B1937" s="114"/>
      <c r="C1937" s="188"/>
      <c r="D1937" s="200"/>
      <c r="E1937" s="255"/>
      <c r="F1937" s="242"/>
      <c r="G1937" s="243"/>
      <c r="H1937" s="171"/>
      <c r="I1937" s="244" t="str">
        <f t="shared" si="124"/>
        <v/>
      </c>
      <c r="N1937" s="157"/>
      <c r="O1937" s="157"/>
      <c r="P1937" s="246" t="str">
        <f t="shared" si="125"/>
        <v/>
      </c>
      <c r="Q1937" s="144"/>
      <c r="R1937" s="144"/>
      <c r="S1937" s="144"/>
    </row>
    <row r="1938" spans="1:19">
      <c r="A1938" s="110"/>
      <c r="B1938" s="114"/>
      <c r="C1938" s="188"/>
      <c r="D1938" s="200"/>
      <c r="E1938" s="255"/>
      <c r="F1938" s="242"/>
      <c r="G1938" s="243"/>
      <c r="H1938" s="171"/>
      <c r="I1938" s="244" t="str">
        <f t="shared" si="124"/>
        <v/>
      </c>
      <c r="N1938" s="157"/>
      <c r="O1938" s="157"/>
      <c r="P1938" s="246" t="str">
        <f t="shared" si="125"/>
        <v/>
      </c>
      <c r="Q1938" s="144"/>
      <c r="R1938" s="144"/>
      <c r="S1938" s="144"/>
    </row>
    <row r="1939" spans="1:19">
      <c r="A1939" s="110"/>
      <c r="B1939" s="114"/>
      <c r="C1939" s="188"/>
      <c r="D1939" s="200"/>
      <c r="E1939" s="255"/>
      <c r="F1939" s="242"/>
      <c r="G1939" s="243"/>
      <c r="H1939" s="171"/>
      <c r="I1939" s="244" t="str">
        <f t="shared" si="124"/>
        <v/>
      </c>
      <c r="N1939" s="157"/>
      <c r="O1939" s="157"/>
      <c r="P1939" s="246" t="str">
        <f t="shared" si="125"/>
        <v/>
      </c>
      <c r="Q1939" s="144"/>
      <c r="R1939" s="144"/>
      <c r="S1939" s="144"/>
    </row>
    <row r="1940" spans="1:19">
      <c r="A1940" s="110"/>
      <c r="B1940" s="114"/>
      <c r="C1940" s="188"/>
      <c r="D1940" s="200"/>
      <c r="E1940" s="255"/>
      <c r="F1940" s="242"/>
      <c r="G1940" s="243"/>
      <c r="H1940" s="171"/>
      <c r="I1940" s="244" t="str">
        <f t="shared" si="124"/>
        <v/>
      </c>
      <c r="N1940" s="157"/>
      <c r="O1940" s="157"/>
      <c r="P1940" s="246" t="str">
        <f t="shared" si="125"/>
        <v/>
      </c>
      <c r="Q1940" s="144"/>
      <c r="R1940" s="144"/>
      <c r="S1940" s="144"/>
    </row>
    <row r="1941" spans="1:19">
      <c r="A1941" s="110"/>
      <c r="B1941" s="114"/>
      <c r="C1941" s="188"/>
      <c r="D1941" s="200"/>
      <c r="E1941" s="255"/>
      <c r="F1941" s="242"/>
      <c r="G1941" s="243"/>
      <c r="H1941" s="171"/>
      <c r="I1941" s="244" t="str">
        <f t="shared" si="124"/>
        <v/>
      </c>
      <c r="N1941" s="157"/>
      <c r="O1941" s="157"/>
      <c r="P1941" s="246" t="str">
        <f t="shared" si="125"/>
        <v/>
      </c>
      <c r="Q1941" s="144"/>
      <c r="R1941" s="144"/>
      <c r="S1941" s="144"/>
    </row>
    <row r="1942" spans="1:19">
      <c r="A1942" s="110"/>
      <c r="B1942" s="114"/>
      <c r="C1942" s="188"/>
      <c r="D1942" s="200"/>
      <c r="E1942" s="255"/>
      <c r="F1942" s="242"/>
      <c r="G1942" s="243"/>
      <c r="H1942" s="171"/>
      <c r="I1942" s="244" t="str">
        <f t="shared" si="124"/>
        <v/>
      </c>
      <c r="N1942" s="157"/>
      <c r="O1942" s="157"/>
      <c r="P1942" s="246" t="str">
        <f t="shared" si="125"/>
        <v/>
      </c>
      <c r="Q1942" s="144"/>
      <c r="R1942" s="144"/>
      <c r="S1942" s="144"/>
    </row>
    <row r="1943" spans="1:19">
      <c r="A1943" s="110"/>
      <c r="B1943" s="114"/>
      <c r="C1943" s="188"/>
      <c r="D1943" s="200"/>
      <c r="E1943" s="255"/>
      <c r="F1943" s="242"/>
      <c r="G1943" s="243"/>
      <c r="H1943" s="171"/>
      <c r="I1943" s="244" t="str">
        <f t="shared" si="124"/>
        <v/>
      </c>
      <c r="N1943" s="157"/>
      <c r="O1943" s="157"/>
      <c r="P1943" s="246" t="str">
        <f t="shared" si="125"/>
        <v/>
      </c>
      <c r="Q1943" s="144"/>
      <c r="R1943" s="144"/>
      <c r="S1943" s="144"/>
    </row>
    <row r="1944" spans="1:19">
      <c r="A1944" s="110"/>
      <c r="B1944" s="114"/>
      <c r="C1944" s="188"/>
      <c r="D1944" s="200"/>
      <c r="E1944" s="255"/>
      <c r="F1944" s="242"/>
      <c r="G1944" s="243"/>
      <c r="H1944" s="171"/>
      <c r="I1944" s="244" t="str">
        <f t="shared" si="124"/>
        <v/>
      </c>
      <c r="N1944" s="157"/>
      <c r="O1944" s="157"/>
      <c r="P1944" s="246" t="str">
        <f t="shared" si="125"/>
        <v/>
      </c>
      <c r="Q1944" s="144"/>
      <c r="R1944" s="144"/>
      <c r="S1944" s="144"/>
    </row>
    <row r="1945" spans="1:19">
      <c r="A1945" s="110"/>
      <c r="B1945" s="114"/>
      <c r="C1945" s="188"/>
      <c r="D1945" s="200"/>
      <c r="E1945" s="255"/>
      <c r="F1945" s="242"/>
      <c r="G1945" s="243"/>
      <c r="H1945" s="171"/>
      <c r="I1945" s="244" t="str">
        <f t="shared" si="124"/>
        <v/>
      </c>
      <c r="N1945" s="157"/>
      <c r="O1945" s="157"/>
      <c r="P1945" s="246" t="str">
        <f t="shared" si="125"/>
        <v/>
      </c>
      <c r="Q1945" s="144"/>
      <c r="R1945" s="144"/>
      <c r="S1945" s="144"/>
    </row>
    <row r="1946" spans="1:19">
      <c r="A1946" s="110"/>
      <c r="B1946" s="114"/>
      <c r="C1946" s="188"/>
      <c r="D1946" s="200"/>
      <c r="E1946" s="255"/>
      <c r="F1946" s="242"/>
      <c r="G1946" s="243"/>
      <c r="H1946" s="171"/>
      <c r="I1946" s="244" t="str">
        <f t="shared" si="124"/>
        <v/>
      </c>
      <c r="N1946" s="157"/>
      <c r="O1946" s="157"/>
      <c r="P1946" s="246" t="str">
        <f t="shared" si="125"/>
        <v/>
      </c>
      <c r="Q1946" s="144"/>
      <c r="R1946" s="144"/>
      <c r="S1946" s="144"/>
    </row>
    <row r="1947" spans="1:19">
      <c r="A1947" s="110"/>
      <c r="B1947" s="114"/>
      <c r="C1947" s="188"/>
      <c r="D1947" s="200"/>
      <c r="E1947" s="255"/>
      <c r="F1947" s="242"/>
      <c r="G1947" s="243"/>
      <c r="H1947" s="171"/>
      <c r="I1947" s="244" t="str">
        <f t="shared" si="124"/>
        <v/>
      </c>
      <c r="N1947" s="157"/>
      <c r="O1947" s="157"/>
      <c r="P1947" s="246" t="str">
        <f t="shared" si="125"/>
        <v/>
      </c>
      <c r="Q1947" s="144"/>
      <c r="R1947" s="144"/>
      <c r="S1947" s="144"/>
    </row>
    <row r="1948" spans="1:19">
      <c r="A1948" s="110"/>
      <c r="B1948" s="114"/>
      <c r="C1948" s="188"/>
      <c r="D1948" s="200"/>
      <c r="E1948" s="255"/>
      <c r="F1948" s="242"/>
      <c r="G1948" s="243"/>
      <c r="H1948" s="171"/>
      <c r="I1948" s="244" t="str">
        <f t="shared" si="124"/>
        <v/>
      </c>
      <c r="N1948" s="157"/>
      <c r="O1948" s="157"/>
      <c r="P1948" s="246" t="str">
        <f t="shared" si="125"/>
        <v/>
      </c>
      <c r="Q1948" s="144"/>
      <c r="R1948" s="144"/>
      <c r="S1948" s="144"/>
    </row>
    <row r="1949" spans="1:19">
      <c r="A1949" s="110"/>
      <c r="B1949" s="114"/>
      <c r="C1949" s="188"/>
      <c r="D1949" s="200"/>
      <c r="E1949" s="255"/>
      <c r="F1949" s="242"/>
      <c r="G1949" s="243"/>
      <c r="H1949" s="171"/>
      <c r="I1949" s="244" t="str">
        <f t="shared" si="124"/>
        <v/>
      </c>
      <c r="N1949" s="157"/>
      <c r="O1949" s="157"/>
      <c r="P1949" s="246" t="str">
        <f t="shared" si="125"/>
        <v/>
      </c>
      <c r="Q1949" s="144"/>
      <c r="R1949" s="144"/>
      <c r="S1949" s="144"/>
    </row>
    <row r="1950" spans="1:19">
      <c r="A1950" s="110"/>
      <c r="B1950" s="114"/>
      <c r="C1950" s="188"/>
      <c r="D1950" s="200"/>
      <c r="E1950" s="255"/>
      <c r="F1950" s="242"/>
      <c r="G1950" s="243"/>
      <c r="H1950" s="171"/>
      <c r="I1950" s="244" t="str">
        <f t="shared" si="124"/>
        <v/>
      </c>
      <c r="N1950" s="157"/>
      <c r="O1950" s="157"/>
      <c r="P1950" s="246" t="str">
        <f t="shared" si="125"/>
        <v/>
      </c>
      <c r="Q1950" s="144"/>
      <c r="R1950" s="144"/>
      <c r="S1950" s="144"/>
    </row>
    <row r="1951" spans="1:19">
      <c r="A1951" s="110"/>
      <c r="B1951" s="114"/>
      <c r="C1951" s="188"/>
      <c r="D1951" s="200"/>
      <c r="E1951" s="255"/>
      <c r="F1951" s="242"/>
      <c r="G1951" s="243"/>
      <c r="H1951" s="171"/>
      <c r="I1951" s="244" t="str">
        <f t="shared" si="124"/>
        <v/>
      </c>
      <c r="N1951" s="157"/>
      <c r="O1951" s="157"/>
      <c r="P1951" s="246" t="str">
        <f t="shared" si="125"/>
        <v/>
      </c>
      <c r="Q1951" s="144"/>
      <c r="R1951" s="144"/>
      <c r="S1951" s="144"/>
    </row>
    <row r="1952" spans="1:19">
      <c r="A1952" s="110"/>
      <c r="B1952" s="114"/>
      <c r="C1952" s="188"/>
      <c r="D1952" s="200"/>
      <c r="E1952" s="255"/>
      <c r="F1952" s="242"/>
      <c r="G1952" s="243"/>
      <c r="H1952" s="171"/>
      <c r="I1952" s="244" t="str">
        <f t="shared" si="124"/>
        <v/>
      </c>
      <c r="N1952" s="157"/>
      <c r="O1952" s="157"/>
      <c r="P1952" s="246" t="str">
        <f t="shared" si="125"/>
        <v/>
      </c>
      <c r="Q1952" s="144"/>
      <c r="R1952" s="144"/>
      <c r="S1952" s="144"/>
    </row>
    <row r="1953" spans="1:19">
      <c r="A1953" s="110"/>
      <c r="B1953" s="114"/>
      <c r="C1953" s="188"/>
      <c r="D1953" s="200"/>
      <c r="E1953" s="255"/>
      <c r="F1953" s="242"/>
      <c r="G1953" s="243"/>
      <c r="H1953" s="171"/>
      <c r="I1953" s="244" t="str">
        <f t="shared" si="124"/>
        <v/>
      </c>
      <c r="N1953" s="157"/>
      <c r="O1953" s="157"/>
      <c r="P1953" s="246" t="str">
        <f t="shared" si="125"/>
        <v/>
      </c>
      <c r="Q1953" s="144"/>
      <c r="R1953" s="144"/>
      <c r="S1953" s="144"/>
    </row>
    <row r="1954" spans="1:19">
      <c r="A1954" s="110"/>
      <c r="B1954" s="114"/>
      <c r="C1954" s="188"/>
      <c r="D1954" s="200"/>
      <c r="E1954" s="255"/>
      <c r="F1954" s="242"/>
      <c r="G1954" s="243"/>
      <c r="H1954" s="171"/>
      <c r="I1954" s="244" t="str">
        <f t="shared" si="124"/>
        <v/>
      </c>
      <c r="N1954" s="157"/>
      <c r="O1954" s="157"/>
      <c r="P1954" s="246" t="str">
        <f t="shared" si="125"/>
        <v/>
      </c>
      <c r="Q1954" s="144"/>
      <c r="R1954" s="144"/>
      <c r="S1954" s="144"/>
    </row>
    <row r="1955" spans="1:19">
      <c r="A1955" s="110"/>
      <c r="B1955" s="114"/>
      <c r="C1955" s="188"/>
      <c r="D1955" s="200"/>
      <c r="E1955" s="255"/>
      <c r="F1955" s="242"/>
      <c r="G1955" s="243"/>
      <c r="H1955" s="171"/>
      <c r="I1955" s="244" t="str">
        <f t="shared" si="124"/>
        <v/>
      </c>
      <c r="N1955" s="157"/>
      <c r="O1955" s="157"/>
      <c r="P1955" s="246" t="str">
        <f t="shared" si="125"/>
        <v/>
      </c>
      <c r="Q1955" s="144"/>
      <c r="R1955" s="144"/>
      <c r="S1955" s="144"/>
    </row>
    <row r="1956" spans="1:19">
      <c r="A1956" s="110"/>
      <c r="B1956" s="114"/>
      <c r="C1956" s="188"/>
      <c r="D1956" s="200"/>
      <c r="E1956" s="255"/>
      <c r="F1956" s="242"/>
      <c r="G1956" s="243"/>
      <c r="H1956" s="171"/>
      <c r="I1956" s="244" t="str">
        <f t="shared" si="124"/>
        <v/>
      </c>
      <c r="N1956" s="157"/>
      <c r="O1956" s="157"/>
      <c r="P1956" s="246" t="str">
        <f t="shared" si="125"/>
        <v/>
      </c>
      <c r="Q1956" s="144"/>
      <c r="R1956" s="144"/>
      <c r="S1956" s="144"/>
    </row>
    <row r="1957" spans="1:19">
      <c r="A1957" s="110"/>
      <c r="B1957" s="114"/>
      <c r="C1957" s="188"/>
      <c r="D1957" s="200"/>
      <c r="E1957" s="255"/>
      <c r="F1957" s="242"/>
      <c r="G1957" s="243"/>
      <c r="H1957" s="171"/>
      <c r="I1957" s="244" t="str">
        <f t="shared" si="124"/>
        <v/>
      </c>
      <c r="N1957" s="157"/>
      <c r="O1957" s="157"/>
      <c r="P1957" s="246" t="str">
        <f t="shared" si="125"/>
        <v/>
      </c>
      <c r="Q1957" s="144"/>
      <c r="R1957" s="144"/>
      <c r="S1957" s="144"/>
    </row>
    <row r="1958" spans="1:19">
      <c r="A1958" s="110"/>
      <c r="B1958" s="114"/>
      <c r="C1958" s="188"/>
      <c r="D1958" s="200"/>
      <c r="E1958" s="255"/>
      <c r="F1958" s="242"/>
      <c r="G1958" s="243"/>
      <c r="H1958" s="171"/>
      <c r="I1958" s="244" t="str">
        <f t="shared" si="124"/>
        <v/>
      </c>
      <c r="N1958" s="157"/>
      <c r="O1958" s="157"/>
      <c r="P1958" s="246" t="str">
        <f t="shared" si="125"/>
        <v/>
      </c>
      <c r="Q1958" s="144"/>
      <c r="R1958" s="144"/>
      <c r="S1958" s="144"/>
    </row>
    <row r="1959" spans="1:19">
      <c r="A1959" s="110"/>
      <c r="B1959" s="114"/>
      <c r="C1959" s="188"/>
      <c r="D1959" s="200"/>
      <c r="E1959" s="255"/>
      <c r="F1959" s="242"/>
      <c r="G1959" s="243"/>
      <c r="H1959" s="171"/>
      <c r="I1959" s="244" t="str">
        <f t="shared" si="124"/>
        <v/>
      </c>
      <c r="N1959" s="157"/>
      <c r="O1959" s="157"/>
      <c r="P1959" s="246" t="str">
        <f t="shared" si="125"/>
        <v/>
      </c>
      <c r="Q1959" s="144"/>
      <c r="R1959" s="144"/>
      <c r="S1959" s="144"/>
    </row>
    <row r="1960" spans="1:19">
      <c r="A1960" s="110"/>
      <c r="B1960" s="114"/>
      <c r="C1960" s="188"/>
      <c r="D1960" s="200"/>
      <c r="E1960" s="255"/>
      <c r="F1960" s="242"/>
      <c r="G1960" s="243"/>
      <c r="H1960" s="171"/>
      <c r="I1960" s="244" t="str">
        <f t="shared" si="124"/>
        <v/>
      </c>
      <c r="N1960" s="157"/>
      <c r="O1960" s="157"/>
      <c r="P1960" s="246" t="str">
        <f t="shared" si="125"/>
        <v/>
      </c>
      <c r="Q1960" s="144"/>
      <c r="R1960" s="144"/>
      <c r="S1960" s="144"/>
    </row>
    <row r="1961" spans="1:19">
      <c r="A1961" s="110"/>
      <c r="B1961" s="114"/>
      <c r="C1961" s="188"/>
      <c r="D1961" s="200"/>
      <c r="E1961" s="255"/>
      <c r="F1961" s="242"/>
      <c r="G1961" s="243"/>
      <c r="H1961" s="171"/>
      <c r="I1961" s="244" t="str">
        <f t="shared" si="124"/>
        <v/>
      </c>
      <c r="N1961" s="157"/>
      <c r="O1961" s="157"/>
      <c r="P1961" s="246" t="str">
        <f t="shared" si="125"/>
        <v/>
      </c>
      <c r="Q1961" s="144"/>
      <c r="R1961" s="144"/>
      <c r="S1961" s="144"/>
    </row>
    <row r="1962" spans="1:19">
      <c r="A1962" s="110"/>
      <c r="B1962" s="114"/>
      <c r="C1962" s="188"/>
      <c r="D1962" s="200"/>
      <c r="E1962" s="255"/>
      <c r="F1962" s="242"/>
      <c r="G1962" s="243"/>
      <c r="H1962" s="171"/>
      <c r="I1962" s="244" t="str">
        <f t="shared" si="124"/>
        <v/>
      </c>
      <c r="N1962" s="157"/>
      <c r="O1962" s="157"/>
      <c r="P1962" s="246" t="str">
        <f t="shared" si="125"/>
        <v/>
      </c>
      <c r="Q1962" s="144"/>
      <c r="R1962" s="144"/>
      <c r="S1962" s="144"/>
    </row>
    <row r="1963" spans="1:19">
      <c r="A1963" s="110"/>
      <c r="B1963" s="114"/>
      <c r="C1963" s="188"/>
      <c r="D1963" s="200"/>
      <c r="E1963" s="255"/>
      <c r="F1963" s="242"/>
      <c r="G1963" s="243"/>
      <c r="H1963" s="171"/>
      <c r="I1963" s="244" t="str">
        <f t="shared" si="124"/>
        <v/>
      </c>
      <c r="N1963" s="157"/>
      <c r="O1963" s="157"/>
      <c r="P1963" s="246" t="str">
        <f t="shared" si="125"/>
        <v/>
      </c>
      <c r="Q1963" s="144"/>
      <c r="R1963" s="144"/>
      <c r="S1963" s="144"/>
    </row>
    <row r="1964" spans="1:19">
      <c r="A1964" s="110"/>
      <c r="B1964" s="114"/>
      <c r="C1964" s="188"/>
      <c r="D1964" s="200"/>
      <c r="E1964" s="255"/>
      <c r="F1964" s="242"/>
      <c r="G1964" s="243"/>
      <c r="H1964" s="171"/>
      <c r="I1964" s="244" t="str">
        <f t="shared" si="124"/>
        <v/>
      </c>
      <c r="N1964" s="157"/>
      <c r="O1964" s="157"/>
      <c r="P1964" s="246" t="str">
        <f t="shared" si="125"/>
        <v/>
      </c>
      <c r="Q1964" s="144"/>
      <c r="R1964" s="144"/>
      <c r="S1964" s="144"/>
    </row>
    <row r="1965" spans="1:19">
      <c r="A1965" s="110"/>
      <c r="B1965" s="114"/>
      <c r="C1965" s="188"/>
      <c r="D1965" s="200"/>
      <c r="E1965" s="255"/>
      <c r="F1965" s="242"/>
      <c r="G1965" s="243"/>
      <c r="H1965" s="171"/>
      <c r="I1965" s="244" t="str">
        <f t="shared" si="124"/>
        <v/>
      </c>
      <c r="N1965" s="157"/>
      <c r="O1965" s="157"/>
      <c r="P1965" s="246" t="str">
        <f t="shared" si="125"/>
        <v/>
      </c>
      <c r="Q1965" s="144"/>
      <c r="R1965" s="144"/>
      <c r="S1965" s="144"/>
    </row>
    <row r="1966" spans="1:19">
      <c r="A1966" s="110"/>
      <c r="B1966" s="114"/>
      <c r="C1966" s="188"/>
      <c r="D1966" s="200"/>
      <c r="E1966" s="255"/>
      <c r="F1966" s="242"/>
      <c r="G1966" s="243"/>
      <c r="H1966" s="171"/>
      <c r="I1966" s="244" t="str">
        <f t="shared" si="124"/>
        <v/>
      </c>
      <c r="N1966" s="157"/>
      <c r="O1966" s="157"/>
      <c r="P1966" s="246" t="str">
        <f t="shared" si="125"/>
        <v/>
      </c>
      <c r="Q1966" s="144"/>
      <c r="R1966" s="144"/>
      <c r="S1966" s="144"/>
    </row>
    <row r="1967" spans="1:19">
      <c r="A1967" s="110"/>
      <c r="B1967" s="114"/>
      <c r="C1967" s="188"/>
      <c r="D1967" s="200"/>
      <c r="E1967" s="255"/>
      <c r="F1967" s="242"/>
      <c r="G1967" s="243"/>
      <c r="H1967" s="171"/>
      <c r="I1967" s="244" t="str">
        <f t="shared" si="124"/>
        <v/>
      </c>
      <c r="N1967" s="157"/>
      <c r="O1967" s="157"/>
      <c r="P1967" s="246" t="str">
        <f t="shared" si="125"/>
        <v/>
      </c>
      <c r="Q1967" s="144"/>
      <c r="R1967" s="144"/>
      <c r="S1967" s="144"/>
    </row>
    <row r="1968" spans="1:19">
      <c r="A1968" s="110"/>
      <c r="B1968" s="114"/>
      <c r="C1968" s="188"/>
      <c r="D1968" s="200"/>
      <c r="E1968" s="255"/>
      <c r="F1968" s="242"/>
      <c r="G1968" s="243"/>
      <c r="H1968" s="171"/>
      <c r="I1968" s="244" t="str">
        <f t="shared" si="124"/>
        <v/>
      </c>
      <c r="N1968" s="157"/>
      <c r="O1968" s="157"/>
      <c r="P1968" s="246" t="str">
        <f t="shared" si="125"/>
        <v/>
      </c>
      <c r="Q1968" s="144"/>
      <c r="R1968" s="144"/>
      <c r="S1968" s="144"/>
    </row>
    <row r="1969" spans="1:19">
      <c r="A1969" s="110"/>
      <c r="B1969" s="114"/>
      <c r="C1969" s="188"/>
      <c r="D1969" s="200"/>
      <c r="E1969" s="255"/>
      <c r="F1969" s="242"/>
      <c r="G1969" s="243"/>
      <c r="H1969" s="171"/>
      <c r="I1969" s="244" t="str">
        <f t="shared" si="124"/>
        <v/>
      </c>
      <c r="N1969" s="157"/>
      <c r="O1969" s="157"/>
      <c r="P1969" s="246" t="str">
        <f t="shared" si="125"/>
        <v/>
      </c>
      <c r="Q1969" s="144"/>
      <c r="R1969" s="144"/>
      <c r="S1969" s="144"/>
    </row>
    <row r="1970" spans="1:19">
      <c r="A1970" s="110"/>
      <c r="B1970" s="114"/>
      <c r="C1970" s="188"/>
      <c r="D1970" s="200"/>
      <c r="E1970" s="255"/>
      <c r="F1970" s="242"/>
      <c r="G1970" s="243"/>
      <c r="H1970" s="171"/>
      <c r="I1970" s="244" t="str">
        <f t="shared" si="124"/>
        <v/>
      </c>
      <c r="N1970" s="157"/>
      <c r="O1970" s="157"/>
      <c r="P1970" s="246" t="str">
        <f t="shared" si="125"/>
        <v/>
      </c>
      <c r="Q1970" s="144"/>
      <c r="R1970" s="144"/>
      <c r="S1970" s="144"/>
    </row>
    <row r="1971" spans="1:19">
      <c r="A1971" s="110"/>
      <c r="B1971" s="114"/>
      <c r="C1971" s="188"/>
      <c r="D1971" s="200"/>
      <c r="E1971" s="255"/>
      <c r="F1971" s="242"/>
      <c r="G1971" s="243"/>
      <c r="H1971" s="171"/>
      <c r="I1971" s="244" t="str">
        <f t="shared" si="124"/>
        <v/>
      </c>
      <c r="N1971" s="157"/>
      <c r="O1971" s="157"/>
      <c r="P1971" s="246" t="str">
        <f t="shared" si="125"/>
        <v/>
      </c>
      <c r="Q1971" s="144"/>
      <c r="R1971" s="144"/>
      <c r="S1971" s="144"/>
    </row>
    <row r="1972" spans="1:19">
      <c r="A1972" s="110"/>
      <c r="B1972" s="114"/>
      <c r="C1972" s="188"/>
      <c r="D1972" s="200"/>
      <c r="E1972" s="255"/>
      <c r="F1972" s="242"/>
      <c r="G1972" s="243"/>
      <c r="H1972" s="171"/>
      <c r="I1972" s="244" t="str">
        <f t="shared" si="124"/>
        <v/>
      </c>
      <c r="N1972" s="157"/>
      <c r="O1972" s="157"/>
      <c r="P1972" s="246" t="str">
        <f t="shared" si="125"/>
        <v/>
      </c>
      <c r="Q1972" s="144"/>
      <c r="R1972" s="144"/>
      <c r="S1972" s="144"/>
    </row>
    <row r="1973" spans="1:19">
      <c r="A1973" s="110"/>
      <c r="B1973" s="114"/>
      <c r="C1973" s="188"/>
      <c r="D1973" s="200"/>
      <c r="E1973" s="255"/>
      <c r="F1973" s="242"/>
      <c r="G1973" s="243"/>
      <c r="H1973" s="171"/>
      <c r="I1973" s="244" t="str">
        <f t="shared" si="124"/>
        <v/>
      </c>
      <c r="N1973" s="157"/>
      <c r="O1973" s="157"/>
      <c r="P1973" s="246" t="str">
        <f t="shared" si="125"/>
        <v/>
      </c>
      <c r="Q1973" s="144"/>
      <c r="R1973" s="144"/>
      <c r="S1973" s="144"/>
    </row>
    <row r="1974" spans="1:19">
      <c r="A1974" s="110"/>
      <c r="B1974" s="114"/>
      <c r="C1974" s="188"/>
      <c r="D1974" s="200"/>
      <c r="E1974" s="255"/>
      <c r="F1974" s="242"/>
      <c r="G1974" s="243"/>
      <c r="H1974" s="171"/>
      <c r="I1974" s="244" t="str">
        <f t="shared" si="124"/>
        <v/>
      </c>
      <c r="N1974" s="157"/>
      <c r="O1974" s="157"/>
      <c r="P1974" s="246" t="str">
        <f t="shared" si="125"/>
        <v/>
      </c>
      <c r="Q1974" s="144"/>
      <c r="R1974" s="144"/>
      <c r="S1974" s="144"/>
    </row>
    <row r="1975" spans="1:19">
      <c r="A1975" s="110"/>
      <c r="B1975" s="114"/>
      <c r="C1975" s="188"/>
      <c r="D1975" s="200"/>
      <c r="E1975" s="255"/>
      <c r="F1975" s="242"/>
      <c r="G1975" s="243"/>
      <c r="H1975" s="171"/>
      <c r="I1975" s="244" t="str">
        <f t="shared" si="124"/>
        <v/>
      </c>
      <c r="N1975" s="157"/>
      <c r="O1975" s="157"/>
      <c r="P1975" s="246" t="str">
        <f t="shared" si="125"/>
        <v/>
      </c>
      <c r="Q1975" s="144"/>
      <c r="R1975" s="144"/>
      <c r="S1975" s="144"/>
    </row>
    <row r="1976" spans="1:19">
      <c r="A1976" s="110"/>
      <c r="B1976" s="114"/>
      <c r="C1976" s="188"/>
      <c r="D1976" s="200"/>
      <c r="E1976" s="255"/>
      <c r="F1976" s="242"/>
      <c r="G1976" s="243"/>
      <c r="H1976" s="171"/>
      <c r="I1976" s="244" t="str">
        <f t="shared" si="124"/>
        <v/>
      </c>
      <c r="N1976" s="157"/>
      <c r="O1976" s="157"/>
      <c r="P1976" s="246" t="str">
        <f t="shared" si="125"/>
        <v/>
      </c>
      <c r="Q1976" s="144"/>
      <c r="R1976" s="144"/>
      <c r="S1976" s="144"/>
    </row>
    <row r="1977" spans="1:19">
      <c r="A1977" s="110"/>
      <c r="B1977" s="114"/>
      <c r="C1977" s="188"/>
      <c r="D1977" s="200"/>
      <c r="E1977" s="255"/>
      <c r="F1977" s="242"/>
      <c r="G1977" s="243"/>
      <c r="H1977" s="171"/>
      <c r="I1977" s="244" t="str">
        <f t="shared" si="124"/>
        <v/>
      </c>
      <c r="N1977" s="157"/>
      <c r="O1977" s="157"/>
      <c r="P1977" s="246" t="str">
        <f t="shared" si="125"/>
        <v/>
      </c>
      <c r="Q1977" s="144"/>
      <c r="R1977" s="144"/>
      <c r="S1977" s="144"/>
    </row>
    <row r="1978" spans="1:19">
      <c r="A1978" s="110"/>
      <c r="B1978" s="114"/>
      <c r="C1978" s="188"/>
      <c r="D1978" s="200"/>
      <c r="E1978" s="255"/>
      <c r="F1978" s="242"/>
      <c r="G1978" s="243"/>
      <c r="H1978" s="171"/>
      <c r="I1978" s="244" t="str">
        <f t="shared" si="124"/>
        <v/>
      </c>
      <c r="N1978" s="157"/>
      <c r="O1978" s="157"/>
      <c r="P1978" s="246" t="str">
        <f t="shared" si="125"/>
        <v/>
      </c>
      <c r="Q1978" s="144"/>
      <c r="R1978" s="144"/>
      <c r="S1978" s="144"/>
    </row>
    <row r="1979" spans="1:19">
      <c r="A1979" s="110"/>
      <c r="B1979" s="114"/>
      <c r="C1979" s="188"/>
      <c r="D1979" s="200"/>
      <c r="E1979" s="255"/>
      <c r="F1979" s="242"/>
      <c r="G1979" s="243"/>
      <c r="H1979" s="171"/>
      <c r="I1979" s="244" t="str">
        <f t="shared" si="124"/>
        <v/>
      </c>
      <c r="N1979" s="157"/>
      <c r="O1979" s="157"/>
      <c r="P1979" s="246" t="str">
        <f t="shared" si="125"/>
        <v/>
      </c>
      <c r="Q1979" s="144"/>
      <c r="R1979" s="144"/>
      <c r="S1979" s="144"/>
    </row>
    <row r="1980" spans="1:19">
      <c r="A1980" s="110"/>
      <c r="B1980" s="114"/>
      <c r="C1980" s="188"/>
      <c r="D1980" s="200"/>
      <c r="E1980" s="255"/>
      <c r="F1980" s="242"/>
      <c r="G1980" s="243"/>
      <c r="H1980" s="171"/>
      <c r="I1980" s="244" t="str">
        <f t="shared" si="124"/>
        <v/>
      </c>
      <c r="N1980" s="157"/>
      <c r="O1980" s="157"/>
      <c r="P1980" s="246" t="str">
        <f t="shared" si="125"/>
        <v/>
      </c>
      <c r="Q1980" s="144"/>
      <c r="R1980" s="144"/>
      <c r="S1980" s="144"/>
    </row>
    <row r="1981" spans="1:19">
      <c r="A1981" s="110"/>
      <c r="B1981" s="114"/>
      <c r="C1981" s="188"/>
      <c r="D1981" s="200"/>
      <c r="E1981" s="255"/>
      <c r="F1981" s="242"/>
      <c r="G1981" s="243"/>
      <c r="H1981" s="171"/>
      <c r="I1981" s="244" t="str">
        <f t="shared" si="124"/>
        <v/>
      </c>
      <c r="N1981" s="157"/>
      <c r="O1981" s="157"/>
      <c r="P1981" s="246" t="str">
        <f t="shared" si="125"/>
        <v/>
      </c>
      <c r="Q1981" s="144"/>
      <c r="R1981" s="144"/>
      <c r="S1981" s="144"/>
    </row>
    <row r="1982" spans="1:19">
      <c r="A1982" s="110"/>
      <c r="B1982" s="114"/>
      <c r="C1982" s="188"/>
      <c r="D1982" s="200"/>
      <c r="E1982" s="255"/>
      <c r="F1982" s="242"/>
      <c r="G1982" s="243"/>
      <c r="H1982" s="171"/>
      <c r="I1982" s="244" t="str">
        <f t="shared" si="124"/>
        <v/>
      </c>
      <c r="N1982" s="157"/>
      <c r="O1982" s="157"/>
      <c r="P1982" s="246" t="str">
        <f t="shared" si="125"/>
        <v/>
      </c>
      <c r="Q1982" s="144"/>
      <c r="R1982" s="144"/>
      <c r="S1982" s="144"/>
    </row>
    <row r="1983" spans="1:19">
      <c r="A1983" s="110"/>
      <c r="B1983" s="114"/>
      <c r="C1983" s="188"/>
      <c r="D1983" s="200"/>
      <c r="E1983" s="255"/>
      <c r="F1983" s="242"/>
      <c r="G1983" s="243"/>
      <c r="H1983" s="171"/>
      <c r="I1983" s="244" t="str">
        <f t="shared" si="124"/>
        <v/>
      </c>
      <c r="N1983" s="157"/>
      <c r="O1983" s="157"/>
      <c r="P1983" s="246" t="str">
        <f t="shared" si="125"/>
        <v/>
      </c>
      <c r="Q1983" s="144"/>
      <c r="R1983" s="144"/>
      <c r="S1983" s="144"/>
    </row>
    <row r="1984" spans="1:19">
      <c r="A1984" s="110"/>
      <c r="B1984" s="114"/>
      <c r="C1984" s="188"/>
      <c r="D1984" s="200"/>
      <c r="E1984" s="255"/>
      <c r="F1984" s="242"/>
      <c r="G1984" s="243"/>
      <c r="H1984" s="171"/>
      <c r="I1984" s="244" t="str">
        <f t="shared" si="124"/>
        <v/>
      </c>
      <c r="N1984" s="157"/>
      <c r="O1984" s="157"/>
      <c r="P1984" s="246" t="str">
        <f t="shared" si="125"/>
        <v/>
      </c>
      <c r="Q1984" s="144"/>
      <c r="R1984" s="144"/>
      <c r="S1984" s="144"/>
    </row>
    <row r="1985" spans="1:19">
      <c r="A1985" s="110"/>
      <c r="B1985" s="114"/>
      <c r="C1985" s="188"/>
      <c r="D1985" s="200"/>
      <c r="E1985" s="255"/>
      <c r="F1985" s="242"/>
      <c r="G1985" s="243"/>
      <c r="H1985" s="171"/>
      <c r="I1985" s="244" t="str">
        <f t="shared" si="124"/>
        <v/>
      </c>
      <c r="N1985" s="157"/>
      <c r="O1985" s="157"/>
      <c r="P1985" s="246" t="str">
        <f t="shared" si="125"/>
        <v/>
      </c>
      <c r="Q1985" s="144"/>
      <c r="R1985" s="144"/>
      <c r="S1985" s="144"/>
    </row>
    <row r="1986" spans="1:19">
      <c r="A1986" s="110"/>
      <c r="B1986" s="114"/>
      <c r="C1986" s="188"/>
      <c r="D1986" s="200"/>
      <c r="E1986" s="255"/>
      <c r="F1986" s="242"/>
      <c r="G1986" s="243"/>
      <c r="H1986" s="171"/>
      <c r="I1986" s="244" t="str">
        <f t="shared" ref="I1986:I2049" si="126">IF(C1986="","",(2/S1986)*(POWER((S1986/6)*(E1986-S1986/6)+1,3)-1))</f>
        <v/>
      </c>
      <c r="N1986" s="157"/>
      <c r="O1986" s="157"/>
      <c r="P1986" s="246" t="str">
        <f t="shared" ref="P1986:P2049" si="127">IF(C1986="","",POWER(C1986-Q1986,3)/R1986)</f>
        <v/>
      </c>
      <c r="Q1986" s="144"/>
      <c r="R1986" s="144"/>
      <c r="S1986" s="144"/>
    </row>
    <row r="1987" spans="1:19">
      <c r="A1987" s="110"/>
      <c r="B1987" s="114"/>
      <c r="C1987" s="188"/>
      <c r="D1987" s="200"/>
      <c r="E1987" s="255"/>
      <c r="F1987" s="242"/>
      <c r="G1987" s="243"/>
      <c r="H1987" s="171"/>
      <c r="I1987" s="244" t="str">
        <f t="shared" si="126"/>
        <v/>
      </c>
      <c r="N1987" s="157"/>
      <c r="O1987" s="157"/>
      <c r="P1987" s="246" t="str">
        <f t="shared" si="127"/>
        <v/>
      </c>
      <c r="Q1987" s="144"/>
      <c r="R1987" s="144"/>
      <c r="S1987" s="144"/>
    </row>
    <row r="1988" spans="1:19">
      <c r="A1988" s="110"/>
      <c r="B1988" s="114"/>
      <c r="C1988" s="188"/>
      <c r="D1988" s="200"/>
      <c r="E1988" s="255"/>
      <c r="F1988" s="242"/>
      <c r="G1988" s="243"/>
      <c r="H1988" s="171"/>
      <c r="I1988" s="244" t="str">
        <f t="shared" si="126"/>
        <v/>
      </c>
      <c r="N1988" s="157"/>
      <c r="O1988" s="157"/>
      <c r="P1988" s="246" t="str">
        <f t="shared" si="127"/>
        <v/>
      </c>
      <c r="Q1988" s="144"/>
      <c r="R1988" s="144"/>
      <c r="S1988" s="144"/>
    </row>
    <row r="1989" spans="1:19">
      <c r="A1989" s="110"/>
      <c r="B1989" s="114"/>
      <c r="C1989" s="188"/>
      <c r="D1989" s="200"/>
      <c r="E1989" s="255"/>
      <c r="F1989" s="242"/>
      <c r="G1989" s="243"/>
      <c r="H1989" s="171"/>
      <c r="I1989" s="244" t="str">
        <f t="shared" si="126"/>
        <v/>
      </c>
      <c r="N1989" s="157"/>
      <c r="O1989" s="157"/>
      <c r="P1989" s="246" t="str">
        <f t="shared" si="127"/>
        <v/>
      </c>
      <c r="Q1989" s="144"/>
      <c r="R1989" s="144"/>
      <c r="S1989" s="144"/>
    </row>
    <row r="1990" spans="1:19">
      <c r="A1990" s="110"/>
      <c r="B1990" s="114"/>
      <c r="C1990" s="188"/>
      <c r="D1990" s="200"/>
      <c r="E1990" s="255"/>
      <c r="F1990" s="242"/>
      <c r="G1990" s="243"/>
      <c r="H1990" s="171"/>
      <c r="I1990" s="244" t="str">
        <f t="shared" si="126"/>
        <v/>
      </c>
      <c r="N1990" s="157"/>
      <c r="O1990" s="157"/>
      <c r="P1990" s="246" t="str">
        <f t="shared" si="127"/>
        <v/>
      </c>
      <c r="Q1990" s="144"/>
      <c r="R1990" s="144"/>
      <c r="S1990" s="144"/>
    </row>
    <row r="1991" spans="1:19">
      <c r="A1991" s="110"/>
      <c r="B1991" s="114"/>
      <c r="C1991" s="188"/>
      <c r="D1991" s="200"/>
      <c r="E1991" s="255"/>
      <c r="F1991" s="242"/>
      <c r="G1991" s="243"/>
      <c r="H1991" s="171"/>
      <c r="I1991" s="244" t="str">
        <f t="shared" si="126"/>
        <v/>
      </c>
      <c r="N1991" s="157"/>
      <c r="O1991" s="157"/>
      <c r="P1991" s="246" t="str">
        <f t="shared" si="127"/>
        <v/>
      </c>
      <c r="Q1991" s="144"/>
      <c r="R1991" s="144"/>
      <c r="S1991" s="144"/>
    </row>
    <row r="1992" spans="1:19">
      <c r="A1992" s="110"/>
      <c r="B1992" s="114"/>
      <c r="C1992" s="188"/>
      <c r="D1992" s="200"/>
      <c r="E1992" s="255"/>
      <c r="F1992" s="242"/>
      <c r="G1992" s="243"/>
      <c r="H1992" s="171"/>
      <c r="I1992" s="244" t="str">
        <f t="shared" si="126"/>
        <v/>
      </c>
      <c r="N1992" s="157"/>
      <c r="O1992" s="157"/>
      <c r="P1992" s="246" t="str">
        <f t="shared" si="127"/>
        <v/>
      </c>
      <c r="Q1992" s="144"/>
      <c r="R1992" s="144"/>
      <c r="S1992" s="144"/>
    </row>
    <row r="1993" spans="1:19">
      <c r="A1993" s="110"/>
      <c r="B1993" s="114"/>
      <c r="C1993" s="188"/>
      <c r="D1993" s="200"/>
      <c r="E1993" s="255"/>
      <c r="F1993" s="242"/>
      <c r="G1993" s="243"/>
      <c r="H1993" s="171"/>
      <c r="I1993" s="244" t="str">
        <f t="shared" si="126"/>
        <v/>
      </c>
      <c r="N1993" s="157"/>
      <c r="O1993" s="157"/>
      <c r="P1993" s="246" t="str">
        <f t="shared" si="127"/>
        <v/>
      </c>
      <c r="Q1993" s="144"/>
      <c r="R1993" s="144"/>
      <c r="S1993" s="144"/>
    </row>
    <row r="1994" spans="1:19">
      <c r="A1994" s="110"/>
      <c r="B1994" s="114"/>
      <c r="C1994" s="188"/>
      <c r="D1994" s="200"/>
      <c r="E1994" s="255"/>
      <c r="F1994" s="242"/>
      <c r="G1994" s="243"/>
      <c r="H1994" s="171"/>
      <c r="I1994" s="244" t="str">
        <f t="shared" si="126"/>
        <v/>
      </c>
      <c r="N1994" s="157"/>
      <c r="O1994" s="157"/>
      <c r="P1994" s="246" t="str">
        <f t="shared" si="127"/>
        <v/>
      </c>
      <c r="Q1994" s="144"/>
      <c r="R1994" s="144"/>
      <c r="S1994" s="144"/>
    </row>
    <row r="1995" spans="1:19">
      <c r="A1995" s="110"/>
      <c r="B1995" s="114"/>
      <c r="C1995" s="188"/>
      <c r="D1995" s="200"/>
      <c r="E1995" s="255"/>
      <c r="F1995" s="242"/>
      <c r="G1995" s="243"/>
      <c r="H1995" s="171"/>
      <c r="I1995" s="244" t="str">
        <f t="shared" si="126"/>
        <v/>
      </c>
      <c r="N1995" s="157"/>
      <c r="O1995" s="157"/>
      <c r="P1995" s="246" t="str">
        <f t="shared" si="127"/>
        <v/>
      </c>
      <c r="Q1995" s="144"/>
      <c r="R1995" s="144"/>
      <c r="S1995" s="144"/>
    </row>
    <row r="1996" spans="1:19">
      <c r="A1996" s="110"/>
      <c r="B1996" s="114"/>
      <c r="C1996" s="188"/>
      <c r="D1996" s="200"/>
      <c r="E1996" s="255"/>
      <c r="F1996" s="242"/>
      <c r="G1996" s="243"/>
      <c r="H1996" s="171"/>
      <c r="I1996" s="244" t="str">
        <f t="shared" si="126"/>
        <v/>
      </c>
      <c r="N1996" s="157"/>
      <c r="O1996" s="157"/>
      <c r="P1996" s="246" t="str">
        <f t="shared" si="127"/>
        <v/>
      </c>
      <c r="Q1996" s="144"/>
      <c r="R1996" s="144"/>
      <c r="S1996" s="144"/>
    </row>
    <row r="1997" spans="1:19">
      <c r="A1997" s="110"/>
      <c r="B1997" s="114"/>
      <c r="C1997" s="188"/>
      <c r="D1997" s="200"/>
      <c r="E1997" s="255"/>
      <c r="F1997" s="242"/>
      <c r="G1997" s="243"/>
      <c r="H1997" s="171"/>
      <c r="I1997" s="244" t="str">
        <f t="shared" si="126"/>
        <v/>
      </c>
      <c r="N1997" s="157"/>
      <c r="O1997" s="157"/>
      <c r="P1997" s="246" t="str">
        <f t="shared" si="127"/>
        <v/>
      </c>
      <c r="Q1997" s="144"/>
      <c r="R1997" s="144"/>
      <c r="S1997" s="144"/>
    </row>
    <row r="1998" spans="1:19">
      <c r="A1998" s="110"/>
      <c r="B1998" s="114"/>
      <c r="C1998" s="188"/>
      <c r="D1998" s="200"/>
      <c r="E1998" s="255"/>
      <c r="F1998" s="242"/>
      <c r="G1998" s="243"/>
      <c r="H1998" s="171"/>
      <c r="I1998" s="244" t="str">
        <f t="shared" si="126"/>
        <v/>
      </c>
      <c r="N1998" s="157"/>
      <c r="O1998" s="157"/>
      <c r="P1998" s="246" t="str">
        <f t="shared" si="127"/>
        <v/>
      </c>
      <c r="Q1998" s="144"/>
      <c r="R1998" s="144"/>
      <c r="S1998" s="144"/>
    </row>
    <row r="1999" spans="1:19">
      <c r="A1999" s="110"/>
      <c r="B1999" s="114"/>
      <c r="C1999" s="188"/>
      <c r="D1999" s="200"/>
      <c r="E1999" s="255"/>
      <c r="F1999" s="242"/>
      <c r="G1999" s="243"/>
      <c r="H1999" s="171"/>
      <c r="I1999" s="244" t="str">
        <f t="shared" si="126"/>
        <v/>
      </c>
      <c r="N1999" s="157"/>
      <c r="O1999" s="157"/>
      <c r="P1999" s="246" t="str">
        <f t="shared" si="127"/>
        <v/>
      </c>
      <c r="Q1999" s="144"/>
      <c r="R1999" s="144"/>
      <c r="S1999" s="144"/>
    </row>
    <row r="2000" spans="1:19">
      <c r="A2000" s="110"/>
      <c r="B2000" s="114"/>
      <c r="C2000" s="188"/>
      <c r="D2000" s="200"/>
      <c r="E2000" s="255"/>
      <c r="F2000" s="242"/>
      <c r="G2000" s="243"/>
      <c r="H2000" s="171"/>
      <c r="I2000" s="244" t="str">
        <f t="shared" si="126"/>
        <v/>
      </c>
      <c r="N2000" s="157"/>
      <c r="O2000" s="157"/>
      <c r="P2000" s="246" t="str">
        <f t="shared" si="127"/>
        <v/>
      </c>
      <c r="Q2000" s="144"/>
      <c r="R2000" s="144"/>
      <c r="S2000" s="144"/>
    </row>
    <row r="2001" spans="1:19">
      <c r="A2001" s="110"/>
      <c r="B2001" s="114"/>
      <c r="C2001" s="188"/>
      <c r="D2001" s="200"/>
      <c r="E2001" s="255"/>
      <c r="F2001" s="242"/>
      <c r="G2001" s="243"/>
      <c r="H2001" s="171"/>
      <c r="I2001" s="244" t="str">
        <f t="shared" si="126"/>
        <v/>
      </c>
      <c r="N2001" s="157"/>
      <c r="O2001" s="157"/>
      <c r="P2001" s="246" t="str">
        <f t="shared" si="127"/>
        <v/>
      </c>
      <c r="Q2001" s="144"/>
      <c r="R2001" s="144"/>
      <c r="S2001" s="144"/>
    </row>
    <row r="2002" spans="1:19">
      <c r="A2002" s="110"/>
      <c r="B2002" s="114"/>
      <c r="C2002" s="188"/>
      <c r="D2002" s="200"/>
      <c r="E2002" s="255"/>
      <c r="F2002" s="242"/>
      <c r="G2002" s="243"/>
      <c r="H2002" s="171"/>
      <c r="I2002" s="244" t="str">
        <f t="shared" si="126"/>
        <v/>
      </c>
      <c r="N2002" s="157"/>
      <c r="O2002" s="157"/>
      <c r="P2002" s="246" t="str">
        <f t="shared" si="127"/>
        <v/>
      </c>
      <c r="Q2002" s="144"/>
      <c r="R2002" s="144"/>
      <c r="S2002" s="144"/>
    </row>
    <row r="2003" spans="1:19">
      <c r="A2003" s="110"/>
      <c r="B2003" s="114"/>
      <c r="C2003" s="188"/>
      <c r="D2003" s="200"/>
      <c r="E2003" s="255"/>
      <c r="F2003" s="242"/>
      <c r="G2003" s="243"/>
      <c r="H2003" s="171"/>
      <c r="I2003" s="244" t="str">
        <f t="shared" si="126"/>
        <v/>
      </c>
      <c r="N2003" s="157"/>
      <c r="O2003" s="157"/>
      <c r="P2003" s="246" t="str">
        <f t="shared" si="127"/>
        <v/>
      </c>
      <c r="Q2003" s="144"/>
      <c r="R2003" s="144"/>
      <c r="S2003" s="144"/>
    </row>
    <row r="2004" spans="1:19">
      <c r="A2004" s="110"/>
      <c r="B2004" s="114"/>
      <c r="C2004" s="188"/>
      <c r="D2004" s="200"/>
      <c r="E2004" s="255"/>
      <c r="F2004" s="242"/>
      <c r="G2004" s="243"/>
      <c r="H2004" s="171"/>
      <c r="I2004" s="244" t="str">
        <f t="shared" si="126"/>
        <v/>
      </c>
      <c r="N2004" s="157"/>
      <c r="O2004" s="157"/>
      <c r="P2004" s="246" t="str">
        <f t="shared" si="127"/>
        <v/>
      </c>
      <c r="Q2004" s="144"/>
      <c r="R2004" s="144"/>
      <c r="S2004" s="144"/>
    </row>
    <row r="2005" spans="1:19">
      <c r="A2005" s="110"/>
      <c r="B2005" s="114"/>
      <c r="C2005" s="188"/>
      <c r="D2005" s="200"/>
      <c r="E2005" s="255"/>
      <c r="F2005" s="242"/>
      <c r="G2005" s="243"/>
      <c r="H2005" s="171"/>
      <c r="I2005" s="244" t="str">
        <f t="shared" si="126"/>
        <v/>
      </c>
      <c r="N2005" s="157"/>
      <c r="O2005" s="157"/>
      <c r="P2005" s="246" t="str">
        <f t="shared" si="127"/>
        <v/>
      </c>
      <c r="Q2005" s="144"/>
      <c r="R2005" s="144"/>
      <c r="S2005" s="144"/>
    </row>
    <row r="2006" spans="1:19">
      <c r="A2006" s="110"/>
      <c r="B2006" s="114"/>
      <c r="C2006" s="188"/>
      <c r="D2006" s="200"/>
      <c r="E2006" s="255"/>
      <c r="F2006" s="242"/>
      <c r="G2006" s="243"/>
      <c r="H2006" s="171"/>
      <c r="I2006" s="244" t="str">
        <f t="shared" si="126"/>
        <v/>
      </c>
      <c r="N2006" s="157"/>
      <c r="O2006" s="157"/>
      <c r="P2006" s="246" t="str">
        <f t="shared" si="127"/>
        <v/>
      </c>
      <c r="Q2006" s="144"/>
      <c r="R2006" s="144"/>
      <c r="S2006" s="144"/>
    </row>
    <row r="2007" spans="1:19">
      <c r="A2007" s="110"/>
      <c r="B2007" s="114"/>
      <c r="C2007" s="188"/>
      <c r="D2007" s="200"/>
      <c r="E2007" s="255"/>
      <c r="F2007" s="242"/>
      <c r="G2007" s="243"/>
      <c r="H2007" s="171"/>
      <c r="I2007" s="244" t="str">
        <f t="shared" si="126"/>
        <v/>
      </c>
      <c r="N2007" s="157"/>
      <c r="O2007" s="157"/>
      <c r="P2007" s="246" t="str">
        <f t="shared" si="127"/>
        <v/>
      </c>
      <c r="Q2007" s="144"/>
      <c r="R2007" s="144"/>
      <c r="S2007" s="144"/>
    </row>
    <row r="2008" spans="1:19">
      <c r="A2008" s="110"/>
      <c r="B2008" s="114"/>
      <c r="C2008" s="188"/>
      <c r="D2008" s="200"/>
      <c r="E2008" s="255"/>
      <c r="F2008" s="242"/>
      <c r="G2008" s="243"/>
      <c r="H2008" s="171"/>
      <c r="I2008" s="244" t="str">
        <f t="shared" si="126"/>
        <v/>
      </c>
      <c r="N2008" s="157"/>
      <c r="O2008" s="157"/>
      <c r="P2008" s="246" t="str">
        <f t="shared" si="127"/>
        <v/>
      </c>
      <c r="Q2008" s="144"/>
      <c r="R2008" s="144"/>
      <c r="S2008" s="144"/>
    </row>
    <row r="2009" spans="1:19">
      <c r="A2009" s="110"/>
      <c r="B2009" s="114"/>
      <c r="C2009" s="188"/>
      <c r="D2009" s="200"/>
      <c r="E2009" s="255"/>
      <c r="F2009" s="242"/>
      <c r="G2009" s="243"/>
      <c r="H2009" s="171"/>
      <c r="I2009" s="244" t="str">
        <f t="shared" si="126"/>
        <v/>
      </c>
      <c r="N2009" s="157"/>
      <c r="O2009" s="157"/>
      <c r="P2009" s="246" t="str">
        <f t="shared" si="127"/>
        <v/>
      </c>
      <c r="Q2009" s="144"/>
      <c r="R2009" s="144"/>
      <c r="S2009" s="144"/>
    </row>
    <row r="2010" spans="1:19">
      <c r="A2010" s="110"/>
      <c r="B2010" s="114"/>
      <c r="C2010" s="188"/>
      <c r="D2010" s="200"/>
      <c r="E2010" s="255"/>
      <c r="F2010" s="242"/>
      <c r="G2010" s="243"/>
      <c r="H2010" s="171"/>
      <c r="I2010" s="244" t="str">
        <f t="shared" si="126"/>
        <v/>
      </c>
      <c r="N2010" s="157"/>
      <c r="O2010" s="157"/>
      <c r="P2010" s="246" t="str">
        <f t="shared" si="127"/>
        <v/>
      </c>
      <c r="Q2010" s="144"/>
      <c r="R2010" s="144"/>
      <c r="S2010" s="144"/>
    </row>
    <row r="2011" spans="1:19">
      <c r="A2011" s="110"/>
      <c r="B2011" s="114"/>
      <c r="C2011" s="188"/>
      <c r="D2011" s="200"/>
      <c r="E2011" s="255"/>
      <c r="F2011" s="242"/>
      <c r="G2011" s="243"/>
      <c r="H2011" s="171"/>
      <c r="I2011" s="244" t="str">
        <f t="shared" si="126"/>
        <v/>
      </c>
      <c r="N2011" s="157"/>
      <c r="O2011" s="157"/>
      <c r="P2011" s="246" t="str">
        <f t="shared" si="127"/>
        <v/>
      </c>
      <c r="Q2011" s="144"/>
      <c r="R2011" s="144"/>
      <c r="S2011" s="144"/>
    </row>
    <row r="2012" spans="1:19">
      <c r="A2012" s="110"/>
      <c r="B2012" s="114"/>
      <c r="C2012" s="188"/>
      <c r="D2012" s="200"/>
      <c r="E2012" s="255"/>
      <c r="F2012" s="242"/>
      <c r="G2012" s="243"/>
      <c r="H2012" s="171"/>
      <c r="I2012" s="244" t="str">
        <f t="shared" si="126"/>
        <v/>
      </c>
      <c r="N2012" s="157"/>
      <c r="O2012" s="157"/>
      <c r="P2012" s="246" t="str">
        <f t="shared" si="127"/>
        <v/>
      </c>
      <c r="Q2012" s="144"/>
      <c r="R2012" s="144"/>
      <c r="S2012" s="144"/>
    </row>
    <row r="2013" spans="1:19">
      <c r="A2013" s="110"/>
      <c r="B2013" s="114"/>
      <c r="C2013" s="188"/>
      <c r="D2013" s="200"/>
      <c r="E2013" s="255"/>
      <c r="F2013" s="242"/>
      <c r="G2013" s="243"/>
      <c r="H2013" s="171"/>
      <c r="I2013" s="244" t="str">
        <f t="shared" si="126"/>
        <v/>
      </c>
      <c r="N2013" s="157"/>
      <c r="O2013" s="157"/>
      <c r="P2013" s="246" t="str">
        <f t="shared" si="127"/>
        <v/>
      </c>
      <c r="Q2013" s="144"/>
      <c r="R2013" s="144"/>
      <c r="S2013" s="144"/>
    </row>
    <row r="2014" spans="1:19">
      <c r="A2014" s="110"/>
      <c r="B2014" s="114"/>
      <c r="C2014" s="188"/>
      <c r="D2014" s="200"/>
      <c r="E2014" s="255"/>
      <c r="F2014" s="242"/>
      <c r="G2014" s="243"/>
      <c r="H2014" s="171"/>
      <c r="I2014" s="244" t="str">
        <f t="shared" si="126"/>
        <v/>
      </c>
      <c r="N2014" s="157"/>
      <c r="O2014" s="157"/>
      <c r="P2014" s="246" t="str">
        <f t="shared" si="127"/>
        <v/>
      </c>
      <c r="Q2014" s="144"/>
      <c r="R2014" s="144"/>
      <c r="S2014" s="144"/>
    </row>
    <row r="2015" spans="1:19">
      <c r="A2015" s="110"/>
      <c r="B2015" s="114"/>
      <c r="C2015" s="188"/>
      <c r="D2015" s="200"/>
      <c r="E2015" s="255"/>
      <c r="F2015" s="242"/>
      <c r="G2015" s="243"/>
      <c r="H2015" s="171"/>
      <c r="I2015" s="244" t="str">
        <f t="shared" si="126"/>
        <v/>
      </c>
      <c r="N2015" s="157"/>
      <c r="O2015" s="157"/>
      <c r="P2015" s="246" t="str">
        <f t="shared" si="127"/>
        <v/>
      </c>
      <c r="Q2015" s="144"/>
      <c r="R2015" s="144"/>
      <c r="S2015" s="144"/>
    </row>
    <row r="2016" spans="1:19">
      <c r="A2016" s="110"/>
      <c r="B2016" s="114"/>
      <c r="C2016" s="188"/>
      <c r="D2016" s="200"/>
      <c r="E2016" s="255"/>
      <c r="F2016" s="242"/>
      <c r="G2016" s="243"/>
      <c r="H2016" s="171"/>
      <c r="I2016" s="244" t="str">
        <f t="shared" si="126"/>
        <v/>
      </c>
      <c r="N2016" s="157"/>
      <c r="O2016" s="157"/>
      <c r="P2016" s="246" t="str">
        <f t="shared" si="127"/>
        <v/>
      </c>
      <c r="Q2016" s="144"/>
      <c r="R2016" s="144"/>
      <c r="S2016" s="144"/>
    </row>
    <row r="2017" spans="1:19">
      <c r="A2017" s="110"/>
      <c r="B2017" s="114"/>
      <c r="C2017" s="188"/>
      <c r="D2017" s="200"/>
      <c r="E2017" s="255"/>
      <c r="F2017" s="242"/>
      <c r="G2017" s="243"/>
      <c r="H2017" s="171"/>
      <c r="I2017" s="244" t="str">
        <f t="shared" si="126"/>
        <v/>
      </c>
      <c r="N2017" s="157"/>
      <c r="O2017" s="157"/>
      <c r="P2017" s="246" t="str">
        <f t="shared" si="127"/>
        <v/>
      </c>
      <c r="Q2017" s="144"/>
      <c r="R2017" s="144"/>
      <c r="S2017" s="144"/>
    </row>
    <row r="2018" spans="1:19">
      <c r="A2018" s="110"/>
      <c r="B2018" s="114"/>
      <c r="C2018" s="188"/>
      <c r="D2018" s="200"/>
      <c r="E2018" s="255"/>
      <c r="F2018" s="242"/>
      <c r="G2018" s="243"/>
      <c r="H2018" s="171"/>
      <c r="I2018" s="244" t="str">
        <f t="shared" si="126"/>
        <v/>
      </c>
      <c r="N2018" s="157"/>
      <c r="O2018" s="157"/>
      <c r="P2018" s="246" t="str">
        <f t="shared" si="127"/>
        <v/>
      </c>
      <c r="Q2018" s="144"/>
      <c r="R2018" s="144"/>
      <c r="S2018" s="144"/>
    </row>
    <row r="2019" spans="1:19">
      <c r="A2019" s="110"/>
      <c r="B2019" s="114"/>
      <c r="C2019" s="188"/>
      <c r="D2019" s="200"/>
      <c r="E2019" s="255"/>
      <c r="F2019" s="242"/>
      <c r="G2019" s="243"/>
      <c r="H2019" s="171"/>
      <c r="I2019" s="244" t="str">
        <f t="shared" si="126"/>
        <v/>
      </c>
      <c r="N2019" s="157"/>
      <c r="O2019" s="157"/>
      <c r="P2019" s="246" t="str">
        <f t="shared" si="127"/>
        <v/>
      </c>
      <c r="Q2019" s="144"/>
      <c r="R2019" s="144"/>
      <c r="S2019" s="144"/>
    </row>
    <row r="2020" spans="1:19">
      <c r="A2020" s="110"/>
      <c r="B2020" s="114"/>
      <c r="C2020" s="188"/>
      <c r="D2020" s="200"/>
      <c r="E2020" s="255"/>
      <c r="F2020" s="242"/>
      <c r="G2020" s="243"/>
      <c r="H2020" s="171"/>
      <c r="I2020" s="244" t="str">
        <f t="shared" si="126"/>
        <v/>
      </c>
      <c r="N2020" s="157"/>
      <c r="O2020" s="157"/>
      <c r="P2020" s="246" t="str">
        <f t="shared" si="127"/>
        <v/>
      </c>
      <c r="Q2020" s="144"/>
      <c r="R2020" s="144"/>
      <c r="S2020" s="144"/>
    </row>
    <row r="2021" spans="1:19">
      <c r="A2021" s="110"/>
      <c r="B2021" s="114"/>
      <c r="C2021" s="188"/>
      <c r="D2021" s="200"/>
      <c r="E2021" s="255"/>
      <c r="F2021" s="242"/>
      <c r="G2021" s="243"/>
      <c r="H2021" s="171"/>
      <c r="I2021" s="244" t="str">
        <f t="shared" si="126"/>
        <v/>
      </c>
      <c r="N2021" s="157"/>
      <c r="O2021" s="157"/>
      <c r="P2021" s="246" t="str">
        <f t="shared" si="127"/>
        <v/>
      </c>
      <c r="Q2021" s="144"/>
      <c r="R2021" s="144"/>
      <c r="S2021" s="144"/>
    </row>
    <row r="2022" spans="1:19">
      <c r="A2022" s="110"/>
      <c r="B2022" s="114"/>
      <c r="C2022" s="188"/>
      <c r="D2022" s="200"/>
      <c r="E2022" s="255"/>
      <c r="F2022" s="242"/>
      <c r="G2022" s="243"/>
      <c r="H2022" s="171"/>
      <c r="I2022" s="244" t="str">
        <f t="shared" si="126"/>
        <v/>
      </c>
      <c r="N2022" s="157"/>
      <c r="O2022" s="157"/>
      <c r="P2022" s="246" t="str">
        <f t="shared" si="127"/>
        <v/>
      </c>
      <c r="Q2022" s="144"/>
      <c r="R2022" s="144"/>
      <c r="S2022" s="144"/>
    </row>
    <row r="2023" spans="1:19">
      <c r="A2023" s="110"/>
      <c r="B2023" s="114"/>
      <c r="C2023" s="188"/>
      <c r="D2023" s="200"/>
      <c r="E2023" s="255"/>
      <c r="F2023" s="242"/>
      <c r="G2023" s="243"/>
      <c r="H2023" s="171"/>
      <c r="I2023" s="244" t="str">
        <f t="shared" si="126"/>
        <v/>
      </c>
      <c r="N2023" s="157"/>
      <c r="O2023" s="157"/>
      <c r="P2023" s="246" t="str">
        <f t="shared" si="127"/>
        <v/>
      </c>
      <c r="Q2023" s="144"/>
      <c r="R2023" s="144"/>
      <c r="S2023" s="144"/>
    </row>
    <row r="2024" spans="1:19">
      <c r="A2024" s="110"/>
      <c r="B2024" s="114"/>
      <c r="C2024" s="188"/>
      <c r="D2024" s="200"/>
      <c r="E2024" s="255"/>
      <c r="F2024" s="242"/>
      <c r="G2024" s="243"/>
      <c r="H2024" s="171"/>
      <c r="I2024" s="244" t="str">
        <f t="shared" si="126"/>
        <v/>
      </c>
      <c r="N2024" s="157"/>
      <c r="O2024" s="157"/>
      <c r="P2024" s="246" t="str">
        <f t="shared" si="127"/>
        <v/>
      </c>
      <c r="Q2024" s="144"/>
      <c r="R2024" s="144"/>
      <c r="S2024" s="144"/>
    </row>
    <row r="2025" spans="1:19">
      <c r="A2025" s="110"/>
      <c r="B2025" s="114"/>
      <c r="C2025" s="188"/>
      <c r="D2025" s="200"/>
      <c r="E2025" s="255"/>
      <c r="F2025" s="242"/>
      <c r="G2025" s="243"/>
      <c r="H2025" s="171"/>
      <c r="I2025" s="244" t="str">
        <f t="shared" si="126"/>
        <v/>
      </c>
      <c r="N2025" s="157"/>
      <c r="O2025" s="157"/>
      <c r="P2025" s="246" t="str">
        <f t="shared" si="127"/>
        <v/>
      </c>
      <c r="Q2025" s="144"/>
      <c r="R2025" s="144"/>
      <c r="S2025" s="144"/>
    </row>
    <row r="2026" spans="1:19">
      <c r="A2026" s="110"/>
      <c r="B2026" s="114"/>
      <c r="C2026" s="188"/>
      <c r="D2026" s="200"/>
      <c r="E2026" s="255"/>
      <c r="F2026" s="242"/>
      <c r="G2026" s="243"/>
      <c r="H2026" s="171"/>
      <c r="I2026" s="244" t="str">
        <f t="shared" si="126"/>
        <v/>
      </c>
      <c r="N2026" s="157"/>
      <c r="O2026" s="157"/>
      <c r="P2026" s="246" t="str">
        <f t="shared" si="127"/>
        <v/>
      </c>
      <c r="Q2026" s="144"/>
      <c r="R2026" s="144"/>
      <c r="S2026" s="144"/>
    </row>
    <row r="2027" spans="1:19">
      <c r="A2027" s="110"/>
      <c r="B2027" s="114"/>
      <c r="C2027" s="188"/>
      <c r="D2027" s="200"/>
      <c r="E2027" s="255"/>
      <c r="F2027" s="242"/>
      <c r="G2027" s="243"/>
      <c r="H2027" s="171"/>
      <c r="I2027" s="244" t="str">
        <f t="shared" si="126"/>
        <v/>
      </c>
      <c r="N2027" s="157"/>
      <c r="O2027" s="157"/>
      <c r="P2027" s="246" t="str">
        <f t="shared" si="127"/>
        <v/>
      </c>
      <c r="Q2027" s="144"/>
      <c r="R2027" s="144"/>
      <c r="S2027" s="144"/>
    </row>
    <row r="2028" spans="1:19">
      <c r="A2028" s="110"/>
      <c r="B2028" s="114"/>
      <c r="C2028" s="188"/>
      <c r="D2028" s="200"/>
      <c r="E2028" s="255"/>
      <c r="F2028" s="242"/>
      <c r="G2028" s="243"/>
      <c r="H2028" s="171"/>
      <c r="I2028" s="244" t="str">
        <f t="shared" si="126"/>
        <v/>
      </c>
      <c r="N2028" s="157"/>
      <c r="O2028" s="157"/>
      <c r="P2028" s="246" t="str">
        <f t="shared" si="127"/>
        <v/>
      </c>
      <c r="Q2028" s="144"/>
      <c r="R2028" s="144"/>
      <c r="S2028" s="144"/>
    </row>
    <row r="2029" spans="1:19">
      <c r="A2029" s="110"/>
      <c r="B2029" s="114"/>
      <c r="C2029" s="188"/>
      <c r="D2029" s="200"/>
      <c r="E2029" s="255"/>
      <c r="F2029" s="242"/>
      <c r="G2029" s="243"/>
      <c r="H2029" s="171"/>
      <c r="I2029" s="244" t="str">
        <f t="shared" si="126"/>
        <v/>
      </c>
      <c r="N2029" s="157"/>
      <c r="O2029" s="157"/>
      <c r="P2029" s="246" t="str">
        <f t="shared" si="127"/>
        <v/>
      </c>
      <c r="Q2029" s="144"/>
      <c r="R2029" s="144"/>
      <c r="S2029" s="144"/>
    </row>
    <row r="2030" spans="1:19">
      <c r="A2030" s="110"/>
      <c r="B2030" s="114"/>
      <c r="C2030" s="188"/>
      <c r="D2030" s="200"/>
      <c r="E2030" s="255"/>
      <c r="F2030" s="242"/>
      <c r="G2030" s="243"/>
      <c r="H2030" s="171"/>
      <c r="I2030" s="244" t="str">
        <f t="shared" si="126"/>
        <v/>
      </c>
      <c r="N2030" s="157"/>
      <c r="O2030" s="157"/>
      <c r="P2030" s="246" t="str">
        <f t="shared" si="127"/>
        <v/>
      </c>
      <c r="Q2030" s="144"/>
      <c r="R2030" s="144"/>
      <c r="S2030" s="144"/>
    </row>
    <row r="2031" spans="1:19">
      <c r="A2031" s="110"/>
      <c r="B2031" s="114"/>
      <c r="C2031" s="188"/>
      <c r="D2031" s="200"/>
      <c r="E2031" s="255"/>
      <c r="F2031" s="242"/>
      <c r="G2031" s="243"/>
      <c r="H2031" s="171"/>
      <c r="I2031" s="244" t="str">
        <f t="shared" si="126"/>
        <v/>
      </c>
      <c r="N2031" s="157"/>
      <c r="O2031" s="157"/>
      <c r="P2031" s="246" t="str">
        <f t="shared" si="127"/>
        <v/>
      </c>
      <c r="Q2031" s="144"/>
      <c r="R2031" s="144"/>
      <c r="S2031" s="144"/>
    </row>
    <row r="2032" spans="1:19">
      <c r="A2032" s="110"/>
      <c r="B2032" s="114"/>
      <c r="C2032" s="188"/>
      <c r="D2032" s="200"/>
      <c r="E2032" s="255"/>
      <c r="F2032" s="242"/>
      <c r="G2032" s="243"/>
      <c r="H2032" s="171"/>
      <c r="I2032" s="244" t="str">
        <f t="shared" si="126"/>
        <v/>
      </c>
      <c r="N2032" s="157"/>
      <c r="O2032" s="157"/>
      <c r="P2032" s="246" t="str">
        <f t="shared" si="127"/>
        <v/>
      </c>
      <c r="Q2032" s="144"/>
      <c r="R2032" s="144"/>
      <c r="S2032" s="144"/>
    </row>
    <row r="2033" spans="1:19">
      <c r="A2033" s="110"/>
      <c r="B2033" s="114"/>
      <c r="C2033" s="188"/>
      <c r="D2033" s="200"/>
      <c r="E2033" s="255"/>
      <c r="F2033" s="242"/>
      <c r="G2033" s="243"/>
      <c r="H2033" s="171"/>
      <c r="I2033" s="244" t="str">
        <f t="shared" si="126"/>
        <v/>
      </c>
      <c r="N2033" s="157"/>
      <c r="O2033" s="157"/>
      <c r="P2033" s="246" t="str">
        <f t="shared" si="127"/>
        <v/>
      </c>
      <c r="Q2033" s="144"/>
      <c r="R2033" s="144"/>
      <c r="S2033" s="144"/>
    </row>
    <row r="2034" spans="1:19">
      <c r="A2034" s="110"/>
      <c r="B2034" s="114"/>
      <c r="C2034" s="188"/>
      <c r="D2034" s="200"/>
      <c r="E2034" s="255"/>
      <c r="F2034" s="242"/>
      <c r="G2034" s="243"/>
      <c r="H2034" s="171"/>
      <c r="I2034" s="244" t="str">
        <f t="shared" si="126"/>
        <v/>
      </c>
      <c r="N2034" s="157"/>
      <c r="O2034" s="157"/>
      <c r="P2034" s="246" t="str">
        <f t="shared" si="127"/>
        <v/>
      </c>
      <c r="Q2034" s="144"/>
      <c r="R2034" s="144"/>
      <c r="S2034" s="144"/>
    </row>
    <row r="2035" spans="1:19">
      <c r="A2035" s="110"/>
      <c r="B2035" s="114"/>
      <c r="C2035" s="188"/>
      <c r="D2035" s="200"/>
      <c r="E2035" s="255"/>
      <c r="F2035" s="242"/>
      <c r="G2035" s="243"/>
      <c r="H2035" s="171"/>
      <c r="I2035" s="244" t="str">
        <f t="shared" si="126"/>
        <v/>
      </c>
      <c r="N2035" s="157"/>
      <c r="O2035" s="157"/>
      <c r="P2035" s="246" t="str">
        <f t="shared" si="127"/>
        <v/>
      </c>
      <c r="Q2035" s="144"/>
      <c r="R2035" s="144"/>
      <c r="S2035" s="144"/>
    </row>
    <row r="2036" spans="1:19">
      <c r="A2036" s="110"/>
      <c r="B2036" s="114"/>
      <c r="C2036" s="188"/>
      <c r="D2036" s="200"/>
      <c r="E2036" s="255"/>
      <c r="F2036" s="242"/>
      <c r="G2036" s="243"/>
      <c r="H2036" s="171"/>
      <c r="I2036" s="244" t="str">
        <f t="shared" si="126"/>
        <v/>
      </c>
      <c r="N2036" s="157"/>
      <c r="O2036" s="157"/>
      <c r="P2036" s="246" t="str">
        <f t="shared" si="127"/>
        <v/>
      </c>
      <c r="Q2036" s="144"/>
      <c r="R2036" s="144"/>
      <c r="S2036" s="144"/>
    </row>
    <row r="2037" spans="1:19">
      <c r="A2037" s="110"/>
      <c r="B2037" s="114"/>
      <c r="C2037" s="188"/>
      <c r="D2037" s="200"/>
      <c r="E2037" s="255"/>
      <c r="F2037" s="242"/>
      <c r="G2037" s="243"/>
      <c r="H2037" s="171"/>
      <c r="I2037" s="244" t="str">
        <f t="shared" si="126"/>
        <v/>
      </c>
      <c r="N2037" s="157"/>
      <c r="O2037" s="157"/>
      <c r="P2037" s="246" t="str">
        <f t="shared" si="127"/>
        <v/>
      </c>
      <c r="Q2037" s="144"/>
      <c r="R2037" s="144"/>
      <c r="S2037" s="144"/>
    </row>
    <row r="2038" spans="1:19">
      <c r="A2038" s="110"/>
      <c r="B2038" s="114"/>
      <c r="C2038" s="188"/>
      <c r="D2038" s="200"/>
      <c r="E2038" s="255"/>
      <c r="F2038" s="242"/>
      <c r="G2038" s="243"/>
      <c r="H2038" s="171"/>
      <c r="I2038" s="244" t="str">
        <f t="shared" si="126"/>
        <v/>
      </c>
      <c r="N2038" s="157"/>
      <c r="O2038" s="157"/>
      <c r="P2038" s="246" t="str">
        <f t="shared" si="127"/>
        <v/>
      </c>
      <c r="Q2038" s="144"/>
      <c r="R2038" s="144"/>
      <c r="S2038" s="144"/>
    </row>
    <row r="2039" spans="1:19">
      <c r="A2039" s="110"/>
      <c r="B2039" s="114"/>
      <c r="C2039" s="188"/>
      <c r="D2039" s="200"/>
      <c r="E2039" s="255"/>
      <c r="F2039" s="242"/>
      <c r="G2039" s="243"/>
      <c r="H2039" s="171"/>
      <c r="I2039" s="244" t="str">
        <f t="shared" si="126"/>
        <v/>
      </c>
      <c r="N2039" s="157"/>
      <c r="O2039" s="157"/>
      <c r="P2039" s="246" t="str">
        <f t="shared" si="127"/>
        <v/>
      </c>
      <c r="Q2039" s="144"/>
      <c r="R2039" s="144"/>
      <c r="S2039" s="144"/>
    </row>
    <row r="2040" spans="1:19">
      <c r="A2040" s="110"/>
      <c r="B2040" s="114"/>
      <c r="C2040" s="188"/>
      <c r="D2040" s="200"/>
      <c r="E2040" s="255"/>
      <c r="F2040" s="242"/>
      <c r="G2040" s="243"/>
      <c r="H2040" s="171"/>
      <c r="I2040" s="244" t="str">
        <f t="shared" si="126"/>
        <v/>
      </c>
      <c r="N2040" s="157"/>
      <c r="O2040" s="157"/>
      <c r="P2040" s="246" t="str">
        <f t="shared" si="127"/>
        <v/>
      </c>
      <c r="Q2040" s="144"/>
      <c r="R2040" s="144"/>
      <c r="S2040" s="144"/>
    </row>
    <row r="2041" spans="1:19">
      <c r="A2041" s="110"/>
      <c r="B2041" s="114"/>
      <c r="C2041" s="188"/>
      <c r="D2041" s="200"/>
      <c r="E2041" s="255"/>
      <c r="F2041" s="242"/>
      <c r="G2041" s="243"/>
      <c r="H2041" s="171"/>
      <c r="I2041" s="244" t="str">
        <f t="shared" si="126"/>
        <v/>
      </c>
      <c r="N2041" s="157"/>
      <c r="O2041" s="157"/>
      <c r="P2041" s="246" t="str">
        <f t="shared" si="127"/>
        <v/>
      </c>
      <c r="Q2041" s="144"/>
      <c r="R2041" s="144"/>
      <c r="S2041" s="144"/>
    </row>
    <row r="2042" spans="1:19">
      <c r="A2042" s="110"/>
      <c r="B2042" s="114"/>
      <c r="C2042" s="188"/>
      <c r="D2042" s="200"/>
      <c r="E2042" s="255"/>
      <c r="F2042" s="242"/>
      <c r="G2042" s="243"/>
      <c r="H2042" s="171"/>
      <c r="I2042" s="244" t="str">
        <f t="shared" si="126"/>
        <v/>
      </c>
      <c r="N2042" s="157"/>
      <c r="O2042" s="157"/>
      <c r="P2042" s="246" t="str">
        <f t="shared" si="127"/>
        <v/>
      </c>
      <c r="Q2042" s="144"/>
      <c r="R2042" s="144"/>
      <c r="S2042" s="144"/>
    </row>
    <row r="2043" spans="1:19">
      <c r="A2043" s="110"/>
      <c r="B2043" s="114"/>
      <c r="C2043" s="188"/>
      <c r="D2043" s="200"/>
      <c r="E2043" s="255"/>
      <c r="F2043" s="242"/>
      <c r="G2043" s="243"/>
      <c r="H2043" s="171"/>
      <c r="I2043" s="244" t="str">
        <f t="shared" si="126"/>
        <v/>
      </c>
      <c r="N2043" s="157"/>
      <c r="O2043" s="157"/>
      <c r="P2043" s="246" t="str">
        <f t="shared" si="127"/>
        <v/>
      </c>
      <c r="Q2043" s="144"/>
      <c r="R2043" s="144"/>
      <c r="S2043" s="144"/>
    </row>
    <row r="2044" spans="1:19">
      <c r="A2044" s="110"/>
      <c r="B2044" s="114"/>
      <c r="C2044" s="188"/>
      <c r="D2044" s="200"/>
      <c r="E2044" s="255"/>
      <c r="F2044" s="242"/>
      <c r="G2044" s="243"/>
      <c r="H2044" s="171"/>
      <c r="I2044" s="244" t="str">
        <f t="shared" si="126"/>
        <v/>
      </c>
      <c r="N2044" s="157"/>
      <c r="O2044" s="157"/>
      <c r="P2044" s="246" t="str">
        <f t="shared" si="127"/>
        <v/>
      </c>
      <c r="Q2044" s="144"/>
      <c r="R2044" s="144"/>
      <c r="S2044" s="144"/>
    </row>
    <row r="2045" spans="1:19">
      <c r="A2045" s="110"/>
      <c r="B2045" s="114"/>
      <c r="C2045" s="188"/>
      <c r="D2045" s="200"/>
      <c r="E2045" s="255"/>
      <c r="F2045" s="242"/>
      <c r="G2045" s="243"/>
      <c r="H2045" s="171"/>
      <c r="I2045" s="244" t="str">
        <f t="shared" si="126"/>
        <v/>
      </c>
      <c r="N2045" s="157"/>
      <c r="O2045" s="157"/>
      <c r="P2045" s="246" t="str">
        <f t="shared" si="127"/>
        <v/>
      </c>
      <c r="Q2045" s="144"/>
      <c r="R2045" s="144"/>
      <c r="S2045" s="144"/>
    </row>
    <row r="2046" spans="1:19">
      <c r="A2046" s="110"/>
      <c r="B2046" s="114"/>
      <c r="C2046" s="188"/>
      <c r="D2046" s="200"/>
      <c r="E2046" s="255"/>
      <c r="F2046" s="242"/>
      <c r="G2046" s="243"/>
      <c r="H2046" s="171"/>
      <c r="I2046" s="244" t="str">
        <f t="shared" si="126"/>
        <v/>
      </c>
      <c r="N2046" s="157"/>
      <c r="O2046" s="157"/>
      <c r="P2046" s="246" t="str">
        <f t="shared" si="127"/>
        <v/>
      </c>
      <c r="Q2046" s="144"/>
      <c r="R2046" s="144"/>
      <c r="S2046" s="144"/>
    </row>
    <row r="2047" spans="1:19">
      <c r="A2047" s="110"/>
      <c r="B2047" s="114"/>
      <c r="C2047" s="188"/>
      <c r="D2047" s="200"/>
      <c r="E2047" s="255"/>
      <c r="F2047" s="242"/>
      <c r="G2047" s="243"/>
      <c r="H2047" s="171"/>
      <c r="I2047" s="244" t="str">
        <f t="shared" si="126"/>
        <v/>
      </c>
      <c r="N2047" s="157"/>
      <c r="O2047" s="157"/>
      <c r="P2047" s="246" t="str">
        <f t="shared" si="127"/>
        <v/>
      </c>
      <c r="Q2047" s="144"/>
      <c r="R2047" s="144"/>
      <c r="S2047" s="144"/>
    </row>
    <row r="2048" spans="1:19">
      <c r="A2048" s="110"/>
      <c r="B2048" s="114"/>
      <c r="C2048" s="188"/>
      <c r="D2048" s="200"/>
      <c r="E2048" s="255"/>
      <c r="F2048" s="242"/>
      <c r="G2048" s="243"/>
      <c r="H2048" s="171"/>
      <c r="I2048" s="244" t="str">
        <f t="shared" si="126"/>
        <v/>
      </c>
      <c r="N2048" s="157"/>
      <c r="O2048" s="157"/>
      <c r="P2048" s="246" t="str">
        <f t="shared" si="127"/>
        <v/>
      </c>
      <c r="Q2048" s="144"/>
      <c r="R2048" s="144"/>
      <c r="S2048" s="144"/>
    </row>
    <row r="2049" spans="1:19">
      <c r="A2049" s="110"/>
      <c r="B2049" s="114"/>
      <c r="C2049" s="188"/>
      <c r="D2049" s="200"/>
      <c r="E2049" s="255"/>
      <c r="F2049" s="242"/>
      <c r="G2049" s="243"/>
      <c r="H2049" s="171"/>
      <c r="I2049" s="244" t="str">
        <f t="shared" si="126"/>
        <v/>
      </c>
      <c r="N2049" s="157"/>
      <c r="O2049" s="157"/>
      <c r="P2049" s="246" t="str">
        <f t="shared" si="127"/>
        <v/>
      </c>
      <c r="Q2049" s="144"/>
      <c r="R2049" s="144"/>
      <c r="S2049" s="144"/>
    </row>
    <row r="2050" spans="1:19">
      <c r="A2050" s="110"/>
      <c r="B2050" s="114"/>
      <c r="C2050" s="188"/>
      <c r="D2050" s="200"/>
      <c r="E2050" s="255"/>
      <c r="F2050" s="242"/>
      <c r="G2050" s="243"/>
      <c r="H2050" s="171"/>
      <c r="I2050" s="244" t="str">
        <f t="shared" ref="I2050:I2113" si="128">IF(C2050="","",(2/S2050)*(POWER((S2050/6)*(E2050-S2050/6)+1,3)-1))</f>
        <v/>
      </c>
      <c r="N2050" s="157"/>
      <c r="O2050" s="157"/>
      <c r="P2050" s="246" t="str">
        <f t="shared" ref="P2050:P2113" si="129">IF(C2050="","",POWER(C2050-Q2050,3)/R2050)</f>
        <v/>
      </c>
      <c r="Q2050" s="144"/>
      <c r="R2050" s="144"/>
      <c r="S2050" s="144"/>
    </row>
    <row r="2051" spans="1:19">
      <c r="A2051" s="110"/>
      <c r="B2051" s="114"/>
      <c r="C2051" s="188"/>
      <c r="D2051" s="200"/>
      <c r="E2051" s="255"/>
      <c r="F2051" s="242"/>
      <c r="G2051" s="243"/>
      <c r="H2051" s="171"/>
      <c r="I2051" s="244" t="str">
        <f t="shared" si="128"/>
        <v/>
      </c>
      <c r="N2051" s="157"/>
      <c r="O2051" s="157"/>
      <c r="P2051" s="246" t="str">
        <f t="shared" si="129"/>
        <v/>
      </c>
      <c r="Q2051" s="144"/>
      <c r="R2051" s="144"/>
      <c r="S2051" s="144"/>
    </row>
    <row r="2052" spans="1:19">
      <c r="A2052" s="110"/>
      <c r="B2052" s="114"/>
      <c r="C2052" s="188"/>
      <c r="D2052" s="200"/>
      <c r="E2052" s="255"/>
      <c r="F2052" s="242"/>
      <c r="G2052" s="243"/>
      <c r="H2052" s="171"/>
      <c r="I2052" s="244" t="str">
        <f t="shared" si="128"/>
        <v/>
      </c>
      <c r="N2052" s="157"/>
      <c r="O2052" s="157"/>
      <c r="P2052" s="246" t="str">
        <f t="shared" si="129"/>
        <v/>
      </c>
      <c r="Q2052" s="144"/>
      <c r="R2052" s="144"/>
      <c r="S2052" s="144"/>
    </row>
    <row r="2053" spans="1:19">
      <c r="A2053" s="110"/>
      <c r="B2053" s="114"/>
      <c r="C2053" s="188"/>
      <c r="D2053" s="200"/>
      <c r="E2053" s="255"/>
      <c r="F2053" s="242"/>
      <c r="G2053" s="243"/>
      <c r="H2053" s="171"/>
      <c r="I2053" s="244" t="str">
        <f t="shared" si="128"/>
        <v/>
      </c>
      <c r="N2053" s="157"/>
      <c r="O2053" s="157"/>
      <c r="P2053" s="246" t="str">
        <f t="shared" si="129"/>
        <v/>
      </c>
      <c r="Q2053" s="144"/>
      <c r="R2053" s="144"/>
      <c r="S2053" s="144"/>
    </row>
    <row r="2054" spans="1:19">
      <c r="A2054" s="110"/>
      <c r="B2054" s="114"/>
      <c r="C2054" s="188"/>
      <c r="D2054" s="200"/>
      <c r="E2054" s="255"/>
      <c r="F2054" s="242"/>
      <c r="G2054" s="243"/>
      <c r="H2054" s="171"/>
      <c r="I2054" s="244" t="str">
        <f t="shared" si="128"/>
        <v/>
      </c>
      <c r="N2054" s="157"/>
      <c r="O2054" s="157"/>
      <c r="P2054" s="246" t="str">
        <f t="shared" si="129"/>
        <v/>
      </c>
      <c r="Q2054" s="144"/>
      <c r="R2054" s="144"/>
      <c r="S2054" s="144"/>
    </row>
    <row r="2055" spans="1:19">
      <c r="A2055" s="110"/>
      <c r="B2055" s="114"/>
      <c r="C2055" s="188"/>
      <c r="D2055" s="200"/>
      <c r="E2055" s="255"/>
      <c r="F2055" s="242"/>
      <c r="G2055" s="243"/>
      <c r="H2055" s="171"/>
      <c r="I2055" s="244" t="str">
        <f t="shared" si="128"/>
        <v/>
      </c>
      <c r="N2055" s="157"/>
      <c r="O2055" s="157"/>
      <c r="P2055" s="246" t="str">
        <f t="shared" si="129"/>
        <v/>
      </c>
      <c r="Q2055" s="144"/>
      <c r="R2055" s="144"/>
      <c r="S2055" s="144"/>
    </row>
    <row r="2056" spans="1:19">
      <c r="A2056" s="110"/>
      <c r="B2056" s="114"/>
      <c r="C2056" s="188"/>
      <c r="D2056" s="200"/>
      <c r="E2056" s="255"/>
      <c r="F2056" s="242"/>
      <c r="G2056" s="243"/>
      <c r="H2056" s="171"/>
      <c r="I2056" s="244" t="str">
        <f t="shared" si="128"/>
        <v/>
      </c>
      <c r="N2056" s="157"/>
      <c r="O2056" s="157"/>
      <c r="P2056" s="246" t="str">
        <f t="shared" si="129"/>
        <v/>
      </c>
      <c r="Q2056" s="144"/>
      <c r="R2056" s="144"/>
      <c r="S2056" s="144"/>
    </row>
    <row r="2057" spans="1:19">
      <c r="A2057" s="110"/>
      <c r="B2057" s="114"/>
      <c r="C2057" s="188"/>
      <c r="D2057" s="200"/>
      <c r="E2057" s="255"/>
      <c r="F2057" s="242"/>
      <c r="G2057" s="243"/>
      <c r="H2057" s="171"/>
      <c r="I2057" s="244" t="str">
        <f t="shared" si="128"/>
        <v/>
      </c>
      <c r="N2057" s="157"/>
      <c r="O2057" s="157"/>
      <c r="P2057" s="246" t="str">
        <f t="shared" si="129"/>
        <v/>
      </c>
      <c r="Q2057" s="144"/>
      <c r="R2057" s="144"/>
      <c r="S2057" s="144"/>
    </row>
    <row r="2058" spans="1:19">
      <c r="A2058" s="110"/>
      <c r="B2058" s="114"/>
      <c r="C2058" s="188"/>
      <c r="D2058" s="200"/>
      <c r="E2058" s="255"/>
      <c r="F2058" s="242"/>
      <c r="G2058" s="243"/>
      <c r="H2058" s="171"/>
      <c r="I2058" s="244" t="str">
        <f t="shared" si="128"/>
        <v/>
      </c>
      <c r="N2058" s="157"/>
      <c r="O2058" s="157"/>
      <c r="P2058" s="246" t="str">
        <f t="shared" si="129"/>
        <v/>
      </c>
      <c r="Q2058" s="144"/>
      <c r="R2058" s="144"/>
      <c r="S2058" s="144"/>
    </row>
    <row r="2059" spans="1:19">
      <c r="A2059" s="110"/>
      <c r="B2059" s="114"/>
      <c r="C2059" s="188"/>
      <c r="D2059" s="200"/>
      <c r="E2059" s="255"/>
      <c r="F2059" s="242"/>
      <c r="G2059" s="243"/>
      <c r="H2059" s="171"/>
      <c r="I2059" s="244" t="str">
        <f t="shared" si="128"/>
        <v/>
      </c>
      <c r="N2059" s="157"/>
      <c r="O2059" s="157"/>
      <c r="P2059" s="246" t="str">
        <f t="shared" si="129"/>
        <v/>
      </c>
      <c r="Q2059" s="144"/>
      <c r="R2059" s="144"/>
      <c r="S2059" s="144"/>
    </row>
    <row r="2060" spans="1:19">
      <c r="A2060" s="110"/>
      <c r="B2060" s="114"/>
      <c r="C2060" s="188"/>
      <c r="D2060" s="200"/>
      <c r="E2060" s="255"/>
      <c r="F2060" s="242"/>
      <c r="G2060" s="243"/>
      <c r="H2060" s="171"/>
      <c r="I2060" s="244" t="str">
        <f t="shared" si="128"/>
        <v/>
      </c>
      <c r="N2060" s="157"/>
      <c r="O2060" s="157"/>
      <c r="P2060" s="246" t="str">
        <f t="shared" si="129"/>
        <v/>
      </c>
      <c r="Q2060" s="144"/>
      <c r="R2060" s="144"/>
      <c r="S2060" s="144"/>
    </row>
    <row r="2061" spans="1:19">
      <c r="A2061" s="110"/>
      <c r="B2061" s="114"/>
      <c r="C2061" s="188"/>
      <c r="D2061" s="200"/>
      <c r="E2061" s="255"/>
      <c r="F2061" s="242"/>
      <c r="G2061" s="243"/>
      <c r="H2061" s="171"/>
      <c r="I2061" s="244" t="str">
        <f t="shared" si="128"/>
        <v/>
      </c>
      <c r="N2061" s="157"/>
      <c r="O2061" s="157"/>
      <c r="P2061" s="246" t="str">
        <f t="shared" si="129"/>
        <v/>
      </c>
      <c r="Q2061" s="144"/>
      <c r="R2061" s="144"/>
      <c r="S2061" s="144"/>
    </row>
    <row r="2062" spans="1:19">
      <c r="A2062" s="110"/>
      <c r="B2062" s="114"/>
      <c r="C2062" s="188"/>
      <c r="D2062" s="200"/>
      <c r="E2062" s="255"/>
      <c r="F2062" s="242"/>
      <c r="G2062" s="243"/>
      <c r="H2062" s="171"/>
      <c r="I2062" s="244" t="str">
        <f t="shared" si="128"/>
        <v/>
      </c>
      <c r="N2062" s="157"/>
      <c r="O2062" s="157"/>
      <c r="P2062" s="246" t="str">
        <f t="shared" si="129"/>
        <v/>
      </c>
      <c r="Q2062" s="144"/>
      <c r="R2062" s="144"/>
      <c r="S2062" s="144"/>
    </row>
    <row r="2063" spans="1:19">
      <c r="A2063" s="110"/>
      <c r="B2063" s="114"/>
      <c r="C2063" s="188"/>
      <c r="D2063" s="200"/>
      <c r="E2063" s="255"/>
      <c r="F2063" s="242"/>
      <c r="G2063" s="243"/>
      <c r="H2063" s="171"/>
      <c r="I2063" s="244" t="str">
        <f t="shared" si="128"/>
        <v/>
      </c>
      <c r="N2063" s="157"/>
      <c r="O2063" s="157"/>
      <c r="P2063" s="246" t="str">
        <f t="shared" si="129"/>
        <v/>
      </c>
      <c r="Q2063" s="144"/>
      <c r="R2063" s="144"/>
      <c r="S2063" s="144"/>
    </row>
    <row r="2064" spans="1:19">
      <c r="A2064" s="110"/>
      <c r="B2064" s="114"/>
      <c r="C2064" s="188"/>
      <c r="D2064" s="200"/>
      <c r="E2064" s="255"/>
      <c r="F2064" s="242"/>
      <c r="G2064" s="243"/>
      <c r="H2064" s="171"/>
      <c r="I2064" s="244" t="str">
        <f t="shared" si="128"/>
        <v/>
      </c>
      <c r="N2064" s="157"/>
      <c r="O2064" s="157"/>
      <c r="P2064" s="246" t="str">
        <f t="shared" si="129"/>
        <v/>
      </c>
      <c r="Q2064" s="144"/>
      <c r="R2064" s="144"/>
      <c r="S2064" s="144"/>
    </row>
    <row r="2065" spans="1:19">
      <c r="A2065" s="110"/>
      <c r="B2065" s="114"/>
      <c r="C2065" s="188"/>
      <c r="D2065" s="200"/>
      <c r="E2065" s="255"/>
      <c r="F2065" s="242"/>
      <c r="G2065" s="243"/>
      <c r="H2065" s="171"/>
      <c r="I2065" s="244" t="str">
        <f t="shared" si="128"/>
        <v/>
      </c>
      <c r="N2065" s="157"/>
      <c r="O2065" s="157"/>
      <c r="P2065" s="246" t="str">
        <f t="shared" si="129"/>
        <v/>
      </c>
      <c r="Q2065" s="144"/>
      <c r="R2065" s="144"/>
      <c r="S2065" s="144"/>
    </row>
    <row r="2066" spans="1:19">
      <c r="A2066" s="110"/>
      <c r="B2066" s="114"/>
      <c r="C2066" s="188"/>
      <c r="D2066" s="200"/>
      <c r="E2066" s="255"/>
      <c r="F2066" s="242"/>
      <c r="G2066" s="243"/>
      <c r="H2066" s="171"/>
      <c r="I2066" s="244" t="str">
        <f t="shared" si="128"/>
        <v/>
      </c>
      <c r="N2066" s="157"/>
      <c r="O2066" s="157"/>
      <c r="P2066" s="246" t="str">
        <f t="shared" si="129"/>
        <v/>
      </c>
      <c r="Q2066" s="144"/>
      <c r="R2066" s="144"/>
      <c r="S2066" s="144"/>
    </row>
    <row r="2067" spans="1:19">
      <c r="A2067" s="110"/>
      <c r="B2067" s="114"/>
      <c r="C2067" s="188"/>
      <c r="D2067" s="200"/>
      <c r="E2067" s="255"/>
      <c r="F2067" s="242"/>
      <c r="G2067" s="243"/>
      <c r="H2067" s="171"/>
      <c r="I2067" s="244" t="str">
        <f t="shared" si="128"/>
        <v/>
      </c>
      <c r="N2067" s="157"/>
      <c r="O2067" s="157"/>
      <c r="P2067" s="246" t="str">
        <f t="shared" si="129"/>
        <v/>
      </c>
      <c r="Q2067" s="144"/>
      <c r="R2067" s="144"/>
      <c r="S2067" s="144"/>
    </row>
    <row r="2068" spans="1:19">
      <c r="A2068" s="110"/>
      <c r="B2068" s="114"/>
      <c r="C2068" s="188"/>
      <c r="D2068" s="200"/>
      <c r="E2068" s="255"/>
      <c r="F2068" s="242"/>
      <c r="G2068" s="243"/>
      <c r="H2068" s="171"/>
      <c r="I2068" s="244" t="str">
        <f t="shared" si="128"/>
        <v/>
      </c>
      <c r="N2068" s="157"/>
      <c r="O2068" s="157"/>
      <c r="P2068" s="246" t="str">
        <f t="shared" si="129"/>
        <v/>
      </c>
      <c r="Q2068" s="144"/>
      <c r="R2068" s="144"/>
      <c r="S2068" s="144"/>
    </row>
    <row r="2069" spans="1:19">
      <c r="A2069" s="110"/>
      <c r="B2069" s="114"/>
      <c r="C2069" s="188"/>
      <c r="D2069" s="200"/>
      <c r="E2069" s="255"/>
      <c r="F2069" s="242"/>
      <c r="G2069" s="243"/>
      <c r="H2069" s="171"/>
      <c r="I2069" s="244" t="str">
        <f t="shared" si="128"/>
        <v/>
      </c>
      <c r="N2069" s="157"/>
      <c r="O2069" s="157"/>
      <c r="P2069" s="246" t="str">
        <f t="shared" si="129"/>
        <v/>
      </c>
      <c r="Q2069" s="144"/>
      <c r="R2069" s="144"/>
      <c r="S2069" s="144"/>
    </row>
    <row r="2070" spans="1:19">
      <c r="A2070" s="110"/>
      <c r="B2070" s="114"/>
      <c r="C2070" s="188"/>
      <c r="D2070" s="200"/>
      <c r="E2070" s="255"/>
      <c r="F2070" s="242"/>
      <c r="G2070" s="243"/>
      <c r="H2070" s="171"/>
      <c r="I2070" s="244" t="str">
        <f t="shared" si="128"/>
        <v/>
      </c>
      <c r="N2070" s="157"/>
      <c r="O2070" s="157"/>
      <c r="P2070" s="246" t="str">
        <f t="shared" si="129"/>
        <v/>
      </c>
      <c r="Q2070" s="144"/>
      <c r="R2070" s="144"/>
      <c r="S2070" s="144"/>
    </row>
    <row r="2071" spans="1:19">
      <c r="A2071" s="110"/>
      <c r="B2071" s="114"/>
      <c r="C2071" s="188"/>
      <c r="D2071" s="200"/>
      <c r="E2071" s="255"/>
      <c r="F2071" s="242"/>
      <c r="G2071" s="243"/>
      <c r="H2071" s="171"/>
      <c r="I2071" s="244" t="str">
        <f t="shared" si="128"/>
        <v/>
      </c>
      <c r="N2071" s="157"/>
      <c r="O2071" s="157"/>
      <c r="P2071" s="246" t="str">
        <f t="shared" si="129"/>
        <v/>
      </c>
      <c r="Q2071" s="144"/>
      <c r="R2071" s="144"/>
      <c r="S2071" s="144"/>
    </row>
    <row r="2072" spans="1:19">
      <c r="A2072" s="110"/>
      <c r="B2072" s="114"/>
      <c r="C2072" s="188"/>
      <c r="D2072" s="200"/>
      <c r="E2072" s="255"/>
      <c r="F2072" s="242"/>
      <c r="G2072" s="243"/>
      <c r="H2072" s="171"/>
      <c r="I2072" s="244" t="str">
        <f t="shared" si="128"/>
        <v/>
      </c>
      <c r="N2072" s="157"/>
      <c r="O2072" s="157"/>
      <c r="P2072" s="246" t="str">
        <f t="shared" si="129"/>
        <v/>
      </c>
      <c r="Q2072" s="144"/>
      <c r="R2072" s="144"/>
      <c r="S2072" s="144"/>
    </row>
    <row r="2073" spans="1:19">
      <c r="A2073" s="110"/>
      <c r="B2073" s="114"/>
      <c r="C2073" s="188"/>
      <c r="D2073" s="200"/>
      <c r="E2073" s="255"/>
      <c r="F2073" s="242"/>
      <c r="G2073" s="243"/>
      <c r="H2073" s="171"/>
      <c r="I2073" s="244" t="str">
        <f t="shared" si="128"/>
        <v/>
      </c>
      <c r="N2073" s="157"/>
      <c r="O2073" s="157"/>
      <c r="P2073" s="246" t="str">
        <f t="shared" si="129"/>
        <v/>
      </c>
      <c r="Q2073" s="144"/>
      <c r="R2073" s="144"/>
      <c r="S2073" s="144"/>
    </row>
    <row r="2074" spans="1:19">
      <c r="A2074" s="110"/>
      <c r="B2074" s="114"/>
      <c r="C2074" s="188"/>
      <c r="D2074" s="200"/>
      <c r="E2074" s="255"/>
      <c r="F2074" s="242"/>
      <c r="G2074" s="243"/>
      <c r="H2074" s="171"/>
      <c r="I2074" s="244" t="str">
        <f t="shared" si="128"/>
        <v/>
      </c>
      <c r="N2074" s="157"/>
      <c r="O2074" s="157"/>
      <c r="P2074" s="246" t="str">
        <f t="shared" si="129"/>
        <v/>
      </c>
      <c r="Q2074" s="144"/>
      <c r="R2074" s="144"/>
      <c r="S2074" s="144"/>
    </row>
    <row r="2075" spans="1:19">
      <c r="A2075" s="110"/>
      <c r="B2075" s="114"/>
      <c r="C2075" s="188"/>
      <c r="D2075" s="200"/>
      <c r="E2075" s="255"/>
      <c r="F2075" s="242"/>
      <c r="G2075" s="243"/>
      <c r="H2075" s="171"/>
      <c r="I2075" s="244" t="str">
        <f t="shared" si="128"/>
        <v/>
      </c>
      <c r="N2075" s="157"/>
      <c r="O2075" s="157"/>
      <c r="P2075" s="246" t="str">
        <f t="shared" si="129"/>
        <v/>
      </c>
      <c r="Q2075" s="144"/>
      <c r="R2075" s="144"/>
      <c r="S2075" s="144"/>
    </row>
    <row r="2076" spans="1:19">
      <c r="A2076" s="110"/>
      <c r="B2076" s="114"/>
      <c r="C2076" s="188"/>
      <c r="D2076" s="200"/>
      <c r="E2076" s="255"/>
      <c r="F2076" s="242"/>
      <c r="G2076" s="243"/>
      <c r="H2076" s="171"/>
      <c r="I2076" s="244" t="str">
        <f t="shared" si="128"/>
        <v/>
      </c>
      <c r="N2076" s="157"/>
      <c r="O2076" s="157"/>
      <c r="P2076" s="246" t="str">
        <f t="shared" si="129"/>
        <v/>
      </c>
      <c r="Q2076" s="144"/>
      <c r="R2076" s="144"/>
      <c r="S2076" s="144"/>
    </row>
    <row r="2077" spans="1:19">
      <c r="A2077" s="110"/>
      <c r="B2077" s="114"/>
      <c r="C2077" s="188"/>
      <c r="D2077" s="200"/>
      <c r="E2077" s="255"/>
      <c r="F2077" s="242"/>
      <c r="G2077" s="243"/>
      <c r="H2077" s="171"/>
      <c r="I2077" s="244" t="str">
        <f t="shared" si="128"/>
        <v/>
      </c>
      <c r="N2077" s="157"/>
      <c r="O2077" s="157"/>
      <c r="P2077" s="246" t="str">
        <f t="shared" si="129"/>
        <v/>
      </c>
      <c r="Q2077" s="144"/>
      <c r="R2077" s="144"/>
      <c r="S2077" s="144"/>
    </row>
    <row r="2078" spans="1:19">
      <c r="A2078" s="110"/>
      <c r="B2078" s="114"/>
      <c r="C2078" s="188"/>
      <c r="D2078" s="200"/>
      <c r="E2078" s="255"/>
      <c r="F2078" s="242"/>
      <c r="G2078" s="243"/>
      <c r="H2078" s="171"/>
      <c r="I2078" s="244" t="str">
        <f t="shared" si="128"/>
        <v/>
      </c>
      <c r="N2078" s="157"/>
      <c r="O2078" s="157"/>
      <c r="P2078" s="246" t="str">
        <f t="shared" si="129"/>
        <v/>
      </c>
      <c r="Q2078" s="144"/>
      <c r="R2078" s="144"/>
      <c r="S2078" s="144"/>
    </row>
    <row r="2079" spans="1:19">
      <c r="A2079" s="110"/>
      <c r="B2079" s="114"/>
      <c r="C2079" s="188"/>
      <c r="D2079" s="200"/>
      <c r="E2079" s="255"/>
      <c r="F2079" s="242"/>
      <c r="G2079" s="243"/>
      <c r="H2079" s="171"/>
      <c r="I2079" s="244" t="str">
        <f t="shared" si="128"/>
        <v/>
      </c>
      <c r="N2079" s="157"/>
      <c r="O2079" s="157"/>
      <c r="P2079" s="246" t="str">
        <f t="shared" si="129"/>
        <v/>
      </c>
      <c r="Q2079" s="144"/>
      <c r="R2079" s="144"/>
      <c r="S2079" s="144"/>
    </row>
    <row r="2080" spans="1:19">
      <c r="A2080" s="110"/>
      <c r="B2080" s="114"/>
      <c r="C2080" s="188"/>
      <c r="D2080" s="200"/>
      <c r="E2080" s="255"/>
      <c r="F2080" s="242"/>
      <c r="G2080" s="243"/>
      <c r="H2080" s="171"/>
      <c r="I2080" s="244" t="str">
        <f t="shared" si="128"/>
        <v/>
      </c>
      <c r="N2080" s="157"/>
      <c r="O2080" s="157"/>
      <c r="P2080" s="246" t="str">
        <f t="shared" si="129"/>
        <v/>
      </c>
      <c r="Q2080" s="144"/>
      <c r="R2080" s="144"/>
      <c r="S2080" s="144"/>
    </row>
    <row r="2081" spans="1:19">
      <c r="A2081" s="110"/>
      <c r="B2081" s="114"/>
      <c r="C2081" s="188"/>
      <c r="D2081" s="200"/>
      <c r="E2081" s="255"/>
      <c r="F2081" s="242"/>
      <c r="G2081" s="243"/>
      <c r="H2081" s="171"/>
      <c r="I2081" s="244" t="str">
        <f t="shared" si="128"/>
        <v/>
      </c>
      <c r="N2081" s="157"/>
      <c r="O2081" s="157"/>
      <c r="P2081" s="246" t="str">
        <f t="shared" si="129"/>
        <v/>
      </c>
      <c r="Q2081" s="144"/>
      <c r="R2081" s="144"/>
      <c r="S2081" s="144"/>
    </row>
    <row r="2082" spans="1:19">
      <c r="A2082" s="110"/>
      <c r="B2082" s="114"/>
      <c r="C2082" s="188"/>
      <c r="D2082" s="200"/>
      <c r="E2082" s="255"/>
      <c r="F2082" s="242"/>
      <c r="G2082" s="243"/>
      <c r="H2082" s="171"/>
      <c r="I2082" s="244" t="str">
        <f t="shared" si="128"/>
        <v/>
      </c>
      <c r="N2082" s="157"/>
      <c r="O2082" s="157"/>
      <c r="P2082" s="246" t="str">
        <f t="shared" si="129"/>
        <v/>
      </c>
      <c r="Q2082" s="144"/>
      <c r="R2082" s="144"/>
      <c r="S2082" s="144"/>
    </row>
    <row r="2083" spans="1:19">
      <c r="A2083" s="110"/>
      <c r="B2083" s="114"/>
      <c r="C2083" s="188"/>
      <c r="D2083" s="200"/>
      <c r="E2083" s="255"/>
      <c r="F2083" s="242"/>
      <c r="G2083" s="243"/>
      <c r="H2083" s="171"/>
      <c r="I2083" s="244" t="str">
        <f t="shared" si="128"/>
        <v/>
      </c>
      <c r="N2083" s="157"/>
      <c r="O2083" s="157"/>
      <c r="P2083" s="246" t="str">
        <f t="shared" si="129"/>
        <v/>
      </c>
      <c r="Q2083" s="144"/>
      <c r="R2083" s="144"/>
      <c r="S2083" s="144"/>
    </row>
    <row r="2084" spans="1:19">
      <c r="A2084" s="110"/>
      <c r="B2084" s="114"/>
      <c r="C2084" s="188"/>
      <c r="D2084" s="200"/>
      <c r="E2084" s="255"/>
      <c r="F2084" s="242"/>
      <c r="G2084" s="243"/>
      <c r="H2084" s="171"/>
      <c r="I2084" s="244" t="str">
        <f t="shared" si="128"/>
        <v/>
      </c>
      <c r="N2084" s="157"/>
      <c r="O2084" s="157"/>
      <c r="P2084" s="246" t="str">
        <f t="shared" si="129"/>
        <v/>
      </c>
      <c r="Q2084" s="144"/>
      <c r="R2084" s="144"/>
      <c r="S2084" s="144"/>
    </row>
    <row r="2085" spans="1:19">
      <c r="A2085" s="110"/>
      <c r="B2085" s="114"/>
      <c r="C2085" s="188"/>
      <c r="D2085" s="200"/>
      <c r="E2085" s="255"/>
      <c r="F2085" s="242"/>
      <c r="G2085" s="243"/>
      <c r="H2085" s="171"/>
      <c r="I2085" s="244" t="str">
        <f t="shared" si="128"/>
        <v/>
      </c>
      <c r="N2085" s="157"/>
      <c r="O2085" s="157"/>
      <c r="P2085" s="246" t="str">
        <f t="shared" si="129"/>
        <v/>
      </c>
      <c r="Q2085" s="144"/>
      <c r="R2085" s="144"/>
      <c r="S2085" s="144"/>
    </row>
    <row r="2086" spans="1:19">
      <c r="A2086" s="110"/>
      <c r="B2086" s="114"/>
      <c r="C2086" s="188"/>
      <c r="D2086" s="200"/>
      <c r="E2086" s="255"/>
      <c r="F2086" s="242"/>
      <c r="G2086" s="243"/>
      <c r="H2086" s="171"/>
      <c r="I2086" s="244" t="str">
        <f t="shared" si="128"/>
        <v/>
      </c>
      <c r="N2086" s="157"/>
      <c r="O2086" s="157"/>
      <c r="P2086" s="246" t="str">
        <f t="shared" si="129"/>
        <v/>
      </c>
      <c r="Q2086" s="144"/>
      <c r="R2086" s="144"/>
      <c r="S2086" s="144"/>
    </row>
    <row r="2087" spans="1:19">
      <c r="A2087" s="110"/>
      <c r="B2087" s="114"/>
      <c r="C2087" s="188"/>
      <c r="D2087" s="200"/>
      <c r="E2087" s="255"/>
      <c r="F2087" s="242"/>
      <c r="G2087" s="243"/>
      <c r="H2087" s="171"/>
      <c r="I2087" s="244" t="str">
        <f t="shared" si="128"/>
        <v/>
      </c>
      <c r="N2087" s="157"/>
      <c r="O2087" s="157"/>
      <c r="P2087" s="246" t="str">
        <f t="shared" si="129"/>
        <v/>
      </c>
      <c r="Q2087" s="144"/>
      <c r="R2087" s="144"/>
      <c r="S2087" s="144"/>
    </row>
    <row r="2088" spans="1:19">
      <c r="A2088" s="110"/>
      <c r="B2088" s="114"/>
      <c r="C2088" s="188"/>
      <c r="D2088" s="200"/>
      <c r="E2088" s="255"/>
      <c r="F2088" s="242"/>
      <c r="G2088" s="243"/>
      <c r="H2088" s="171"/>
      <c r="I2088" s="244" t="str">
        <f t="shared" si="128"/>
        <v/>
      </c>
      <c r="N2088" s="157"/>
      <c r="O2088" s="157"/>
      <c r="P2088" s="246" t="str">
        <f t="shared" si="129"/>
        <v/>
      </c>
      <c r="Q2088" s="144"/>
      <c r="R2088" s="144"/>
      <c r="S2088" s="144"/>
    </row>
    <row r="2089" spans="1:19">
      <c r="A2089" s="110"/>
      <c r="B2089" s="114"/>
      <c r="C2089" s="188"/>
      <c r="D2089" s="200"/>
      <c r="E2089" s="255"/>
      <c r="F2089" s="242"/>
      <c r="G2089" s="243"/>
      <c r="H2089" s="171"/>
      <c r="I2089" s="244" t="str">
        <f t="shared" si="128"/>
        <v/>
      </c>
      <c r="N2089" s="157"/>
      <c r="O2089" s="157"/>
      <c r="P2089" s="246" t="str">
        <f t="shared" si="129"/>
        <v/>
      </c>
      <c r="Q2089" s="144"/>
      <c r="R2089" s="144"/>
      <c r="S2089" s="144"/>
    </row>
    <row r="2090" spans="1:19">
      <c r="A2090" s="110"/>
      <c r="B2090" s="114"/>
      <c r="C2090" s="188"/>
      <c r="D2090" s="200"/>
      <c r="E2090" s="255"/>
      <c r="F2090" s="242"/>
      <c r="G2090" s="243"/>
      <c r="H2090" s="171"/>
      <c r="I2090" s="244" t="str">
        <f t="shared" si="128"/>
        <v/>
      </c>
      <c r="N2090" s="157"/>
      <c r="O2090" s="157"/>
      <c r="P2090" s="246" t="str">
        <f t="shared" si="129"/>
        <v/>
      </c>
      <c r="Q2090" s="144"/>
      <c r="R2090" s="144"/>
      <c r="S2090" s="144"/>
    </row>
    <row r="2091" spans="1:19">
      <c r="A2091" s="110"/>
      <c r="B2091" s="114"/>
      <c r="C2091" s="188"/>
      <c r="D2091" s="200"/>
      <c r="E2091" s="255"/>
      <c r="F2091" s="242"/>
      <c r="G2091" s="243"/>
      <c r="H2091" s="171"/>
      <c r="I2091" s="244" t="str">
        <f t="shared" si="128"/>
        <v/>
      </c>
      <c r="N2091" s="157"/>
      <c r="O2091" s="157"/>
      <c r="P2091" s="246" t="str">
        <f t="shared" si="129"/>
        <v/>
      </c>
      <c r="Q2091" s="144"/>
      <c r="R2091" s="144"/>
      <c r="S2091" s="144"/>
    </row>
    <row r="2092" spans="1:19">
      <c r="A2092" s="110"/>
      <c r="B2092" s="114"/>
      <c r="C2092" s="188"/>
      <c r="D2092" s="200"/>
      <c r="E2092" s="255"/>
      <c r="F2092" s="242"/>
      <c r="G2092" s="243"/>
      <c r="H2092" s="171"/>
      <c r="I2092" s="244" t="str">
        <f t="shared" si="128"/>
        <v/>
      </c>
      <c r="N2092" s="157"/>
      <c r="O2092" s="157"/>
      <c r="P2092" s="246" t="str">
        <f t="shared" si="129"/>
        <v/>
      </c>
      <c r="Q2092" s="144"/>
      <c r="R2092" s="144"/>
      <c r="S2092" s="144"/>
    </row>
    <row r="2093" spans="1:19">
      <c r="A2093" s="110"/>
      <c r="B2093" s="114"/>
      <c r="C2093" s="188"/>
      <c r="D2093" s="200"/>
      <c r="E2093" s="255"/>
      <c r="F2093" s="242"/>
      <c r="G2093" s="243"/>
      <c r="H2093" s="171"/>
      <c r="I2093" s="244" t="str">
        <f t="shared" si="128"/>
        <v/>
      </c>
      <c r="N2093" s="157"/>
      <c r="O2093" s="157"/>
      <c r="P2093" s="246" t="str">
        <f t="shared" si="129"/>
        <v/>
      </c>
      <c r="Q2093" s="144"/>
      <c r="R2093" s="144"/>
      <c r="S2093" s="144"/>
    </row>
    <row r="2094" spans="1:19">
      <c r="A2094" s="110"/>
      <c r="B2094" s="114"/>
      <c r="C2094" s="188"/>
      <c r="D2094" s="200"/>
      <c r="E2094" s="255"/>
      <c r="F2094" s="242"/>
      <c r="G2094" s="243"/>
      <c r="H2094" s="171"/>
      <c r="I2094" s="244" t="str">
        <f t="shared" si="128"/>
        <v/>
      </c>
      <c r="N2094" s="157"/>
      <c r="O2094" s="157"/>
      <c r="P2094" s="246" t="str">
        <f t="shared" si="129"/>
        <v/>
      </c>
      <c r="Q2094" s="144"/>
      <c r="R2094" s="144"/>
      <c r="S2094" s="144"/>
    </row>
    <row r="2095" spans="1:19">
      <c r="A2095" s="110"/>
      <c r="B2095" s="114"/>
      <c r="C2095" s="188"/>
      <c r="D2095" s="200"/>
      <c r="E2095" s="255"/>
      <c r="F2095" s="242"/>
      <c r="G2095" s="243"/>
      <c r="H2095" s="171"/>
      <c r="I2095" s="244" t="str">
        <f t="shared" si="128"/>
        <v/>
      </c>
      <c r="N2095" s="157"/>
      <c r="O2095" s="157"/>
      <c r="P2095" s="246" t="str">
        <f t="shared" si="129"/>
        <v/>
      </c>
      <c r="Q2095" s="144"/>
      <c r="R2095" s="144"/>
      <c r="S2095" s="144"/>
    </row>
    <row r="2096" spans="1:19">
      <c r="A2096" s="110"/>
      <c r="B2096" s="114"/>
      <c r="C2096" s="188"/>
      <c r="D2096" s="200"/>
      <c r="E2096" s="255"/>
      <c r="F2096" s="242"/>
      <c r="G2096" s="243"/>
      <c r="H2096" s="171"/>
      <c r="I2096" s="244" t="str">
        <f t="shared" si="128"/>
        <v/>
      </c>
      <c r="N2096" s="157"/>
      <c r="O2096" s="157"/>
      <c r="P2096" s="246" t="str">
        <f t="shared" si="129"/>
        <v/>
      </c>
      <c r="Q2096" s="144"/>
      <c r="R2096" s="144"/>
      <c r="S2096" s="144"/>
    </row>
    <row r="2097" spans="1:19">
      <c r="A2097" s="110"/>
      <c r="B2097" s="114"/>
      <c r="C2097" s="188"/>
      <c r="D2097" s="200"/>
      <c r="E2097" s="255"/>
      <c r="F2097" s="242"/>
      <c r="G2097" s="243"/>
      <c r="H2097" s="171"/>
      <c r="I2097" s="244" t="str">
        <f t="shared" si="128"/>
        <v/>
      </c>
      <c r="N2097" s="157"/>
      <c r="O2097" s="157"/>
      <c r="P2097" s="246" t="str">
        <f t="shared" si="129"/>
        <v/>
      </c>
      <c r="Q2097" s="144"/>
      <c r="R2097" s="144"/>
      <c r="S2097" s="144"/>
    </row>
    <row r="2098" spans="1:19">
      <c r="A2098" s="110"/>
      <c r="B2098" s="114"/>
      <c r="C2098" s="188"/>
      <c r="D2098" s="200"/>
      <c r="E2098" s="255"/>
      <c r="F2098" s="242"/>
      <c r="G2098" s="243"/>
      <c r="H2098" s="171"/>
      <c r="I2098" s="244" t="str">
        <f t="shared" si="128"/>
        <v/>
      </c>
      <c r="N2098" s="157"/>
      <c r="O2098" s="157"/>
      <c r="P2098" s="246" t="str">
        <f t="shared" si="129"/>
        <v/>
      </c>
      <c r="Q2098" s="144"/>
      <c r="R2098" s="144"/>
      <c r="S2098" s="144"/>
    </row>
    <row r="2099" spans="1:19">
      <c r="A2099" s="110"/>
      <c r="B2099" s="114"/>
      <c r="C2099" s="188"/>
      <c r="D2099" s="200"/>
      <c r="E2099" s="255"/>
      <c r="F2099" s="242"/>
      <c r="G2099" s="243"/>
      <c r="H2099" s="171"/>
      <c r="I2099" s="244" t="str">
        <f t="shared" si="128"/>
        <v/>
      </c>
      <c r="N2099" s="157"/>
      <c r="O2099" s="157"/>
      <c r="P2099" s="246" t="str">
        <f t="shared" si="129"/>
        <v/>
      </c>
      <c r="Q2099" s="144"/>
      <c r="R2099" s="144"/>
      <c r="S2099" s="144"/>
    </row>
    <row r="2100" spans="1:19">
      <c r="A2100" s="110"/>
      <c r="B2100" s="114"/>
      <c r="C2100" s="188"/>
      <c r="D2100" s="200"/>
      <c r="E2100" s="255"/>
      <c r="F2100" s="242"/>
      <c r="G2100" s="243"/>
      <c r="H2100" s="171"/>
      <c r="I2100" s="244" t="str">
        <f t="shared" si="128"/>
        <v/>
      </c>
      <c r="N2100" s="157"/>
      <c r="O2100" s="157"/>
      <c r="P2100" s="246" t="str">
        <f t="shared" si="129"/>
        <v/>
      </c>
      <c r="Q2100" s="144"/>
      <c r="R2100" s="144"/>
      <c r="S2100" s="144"/>
    </row>
    <row r="2101" spans="1:19">
      <c r="A2101" s="110"/>
      <c r="B2101" s="114"/>
      <c r="C2101" s="188"/>
      <c r="D2101" s="200"/>
      <c r="E2101" s="255"/>
      <c r="F2101" s="242"/>
      <c r="G2101" s="243"/>
      <c r="H2101" s="171"/>
      <c r="I2101" s="244" t="str">
        <f t="shared" si="128"/>
        <v/>
      </c>
      <c r="N2101" s="157"/>
      <c r="O2101" s="157"/>
      <c r="P2101" s="246" t="str">
        <f t="shared" si="129"/>
        <v/>
      </c>
      <c r="Q2101" s="144"/>
      <c r="R2101" s="144"/>
      <c r="S2101" s="144"/>
    </row>
    <row r="2102" spans="1:19">
      <c r="A2102" s="110"/>
      <c r="B2102" s="114"/>
      <c r="C2102" s="188"/>
      <c r="D2102" s="200"/>
      <c r="E2102" s="255"/>
      <c r="F2102" s="242"/>
      <c r="G2102" s="243"/>
      <c r="H2102" s="171"/>
      <c r="I2102" s="244" t="str">
        <f t="shared" si="128"/>
        <v/>
      </c>
      <c r="N2102" s="157"/>
      <c r="O2102" s="157"/>
      <c r="P2102" s="246" t="str">
        <f t="shared" si="129"/>
        <v/>
      </c>
      <c r="Q2102" s="144"/>
      <c r="R2102" s="144"/>
      <c r="S2102" s="144"/>
    </row>
    <row r="2103" spans="1:19">
      <c r="A2103" s="110"/>
      <c r="B2103" s="114"/>
      <c r="C2103" s="188"/>
      <c r="D2103" s="200"/>
      <c r="E2103" s="255"/>
      <c r="F2103" s="242"/>
      <c r="G2103" s="243"/>
      <c r="H2103" s="171"/>
      <c r="I2103" s="244" t="str">
        <f t="shared" si="128"/>
        <v/>
      </c>
      <c r="N2103" s="157"/>
      <c r="O2103" s="157"/>
      <c r="P2103" s="246" t="str">
        <f t="shared" si="129"/>
        <v/>
      </c>
      <c r="Q2103" s="144"/>
      <c r="R2103" s="144"/>
      <c r="S2103" s="144"/>
    </row>
    <row r="2104" spans="1:19">
      <c r="A2104" s="110"/>
      <c r="B2104" s="114"/>
      <c r="C2104" s="188"/>
      <c r="D2104" s="200"/>
      <c r="E2104" s="255"/>
      <c r="F2104" s="242"/>
      <c r="G2104" s="243"/>
      <c r="H2104" s="171"/>
      <c r="I2104" s="244" t="str">
        <f t="shared" si="128"/>
        <v/>
      </c>
      <c r="N2104" s="157"/>
      <c r="O2104" s="157"/>
      <c r="P2104" s="246" t="str">
        <f t="shared" si="129"/>
        <v/>
      </c>
      <c r="Q2104" s="144"/>
      <c r="R2104" s="144"/>
      <c r="S2104" s="144"/>
    </row>
    <row r="2105" spans="1:19">
      <c r="A2105" s="110"/>
      <c r="B2105" s="114"/>
      <c r="C2105" s="188"/>
      <c r="D2105" s="200"/>
      <c r="E2105" s="255"/>
      <c r="F2105" s="242"/>
      <c r="G2105" s="243"/>
      <c r="H2105" s="171"/>
      <c r="I2105" s="244" t="str">
        <f t="shared" si="128"/>
        <v/>
      </c>
      <c r="N2105" s="157"/>
      <c r="O2105" s="157"/>
      <c r="P2105" s="246" t="str">
        <f t="shared" si="129"/>
        <v/>
      </c>
      <c r="Q2105" s="144"/>
      <c r="R2105" s="144"/>
      <c r="S2105" s="144"/>
    </row>
    <row r="2106" spans="1:19">
      <c r="A2106" s="110"/>
      <c r="B2106" s="114"/>
      <c r="C2106" s="188"/>
      <c r="D2106" s="200"/>
      <c r="E2106" s="255"/>
      <c r="F2106" s="242"/>
      <c r="G2106" s="243"/>
      <c r="H2106" s="171"/>
      <c r="I2106" s="244" t="str">
        <f t="shared" si="128"/>
        <v/>
      </c>
      <c r="N2106" s="157"/>
      <c r="O2106" s="157"/>
      <c r="P2106" s="246" t="str">
        <f t="shared" si="129"/>
        <v/>
      </c>
      <c r="Q2106" s="144"/>
      <c r="R2106" s="144"/>
      <c r="S2106" s="144"/>
    </row>
    <row r="2107" spans="1:19">
      <c r="A2107" s="110"/>
      <c r="B2107" s="114"/>
      <c r="C2107" s="188"/>
      <c r="D2107" s="200"/>
      <c r="E2107" s="255"/>
      <c r="F2107" s="242"/>
      <c r="G2107" s="243"/>
      <c r="H2107" s="171"/>
      <c r="I2107" s="244" t="str">
        <f t="shared" si="128"/>
        <v/>
      </c>
      <c r="N2107" s="157"/>
      <c r="O2107" s="157"/>
      <c r="P2107" s="246" t="str">
        <f t="shared" si="129"/>
        <v/>
      </c>
      <c r="Q2107" s="144"/>
      <c r="R2107" s="144"/>
      <c r="S2107" s="144"/>
    </row>
    <row r="2108" spans="1:19">
      <c r="A2108" s="110"/>
      <c r="B2108" s="114"/>
      <c r="C2108" s="188"/>
      <c r="D2108" s="200"/>
      <c r="E2108" s="255"/>
      <c r="F2108" s="242"/>
      <c r="G2108" s="243"/>
      <c r="H2108" s="171"/>
      <c r="I2108" s="244" t="str">
        <f t="shared" si="128"/>
        <v/>
      </c>
      <c r="N2108" s="157"/>
      <c r="O2108" s="157"/>
      <c r="P2108" s="246" t="str">
        <f t="shared" si="129"/>
        <v/>
      </c>
      <c r="Q2108" s="144"/>
      <c r="R2108" s="144"/>
      <c r="S2108" s="144"/>
    </row>
    <row r="2109" spans="1:19">
      <c r="A2109" s="110"/>
      <c r="B2109" s="114"/>
      <c r="C2109" s="188"/>
      <c r="D2109" s="200"/>
      <c r="E2109" s="255"/>
      <c r="F2109" s="242"/>
      <c r="G2109" s="243"/>
      <c r="H2109" s="171"/>
      <c r="I2109" s="244" t="str">
        <f t="shared" si="128"/>
        <v/>
      </c>
      <c r="N2109" s="157"/>
      <c r="O2109" s="157"/>
      <c r="P2109" s="246" t="str">
        <f t="shared" si="129"/>
        <v/>
      </c>
      <c r="Q2109" s="144"/>
      <c r="R2109" s="144"/>
      <c r="S2109" s="144"/>
    </row>
    <row r="2110" spans="1:19">
      <c r="A2110" s="110"/>
      <c r="B2110" s="114"/>
      <c r="C2110" s="188"/>
      <c r="D2110" s="200"/>
      <c r="E2110" s="255"/>
      <c r="F2110" s="242"/>
      <c r="G2110" s="243"/>
      <c r="H2110" s="171"/>
      <c r="I2110" s="244" t="str">
        <f t="shared" si="128"/>
        <v/>
      </c>
      <c r="N2110" s="157"/>
      <c r="O2110" s="157"/>
      <c r="P2110" s="246" t="str">
        <f t="shared" si="129"/>
        <v/>
      </c>
      <c r="Q2110" s="144"/>
      <c r="R2110" s="144"/>
      <c r="S2110" s="144"/>
    </row>
    <row r="2111" spans="1:19">
      <c r="A2111" s="110"/>
      <c r="B2111" s="114"/>
      <c r="C2111" s="188"/>
      <c r="D2111" s="200"/>
      <c r="E2111" s="255"/>
      <c r="F2111" s="242"/>
      <c r="G2111" s="243"/>
      <c r="H2111" s="171"/>
      <c r="I2111" s="244" t="str">
        <f t="shared" si="128"/>
        <v/>
      </c>
      <c r="N2111" s="157"/>
      <c r="O2111" s="157"/>
      <c r="P2111" s="246" t="str">
        <f t="shared" si="129"/>
        <v/>
      </c>
      <c r="Q2111" s="144"/>
      <c r="R2111" s="144"/>
      <c r="S2111" s="144"/>
    </row>
    <row r="2112" spans="1:19">
      <c r="A2112" s="110"/>
      <c r="B2112" s="114"/>
      <c r="C2112" s="188"/>
      <c r="D2112" s="200"/>
      <c r="E2112" s="255"/>
      <c r="F2112" s="242"/>
      <c r="G2112" s="243"/>
      <c r="H2112" s="171"/>
      <c r="I2112" s="244" t="str">
        <f t="shared" si="128"/>
        <v/>
      </c>
      <c r="N2112" s="157"/>
      <c r="O2112" s="157"/>
      <c r="P2112" s="246" t="str">
        <f t="shared" si="129"/>
        <v/>
      </c>
      <c r="Q2112" s="144"/>
      <c r="R2112" s="144"/>
      <c r="S2112" s="144"/>
    </row>
    <row r="2113" spans="1:19">
      <c r="A2113" s="110"/>
      <c r="B2113" s="114"/>
      <c r="C2113" s="188"/>
      <c r="D2113" s="200"/>
      <c r="E2113" s="255"/>
      <c r="F2113" s="242"/>
      <c r="G2113" s="243"/>
      <c r="H2113" s="171"/>
      <c r="I2113" s="244" t="str">
        <f t="shared" si="128"/>
        <v/>
      </c>
      <c r="N2113" s="157"/>
      <c r="O2113" s="157"/>
      <c r="P2113" s="246" t="str">
        <f t="shared" si="129"/>
        <v/>
      </c>
      <c r="Q2113" s="144"/>
      <c r="R2113" s="144"/>
      <c r="S2113" s="144"/>
    </row>
    <row r="2114" spans="1:19">
      <c r="A2114" s="110"/>
      <c r="B2114" s="114"/>
      <c r="C2114" s="188"/>
      <c r="D2114" s="200"/>
      <c r="E2114" s="255"/>
      <c r="F2114" s="242"/>
      <c r="G2114" s="243"/>
      <c r="H2114" s="171"/>
      <c r="I2114" s="244" t="str">
        <f t="shared" ref="I2114:I2177" si="130">IF(C2114="","",(2/S2114)*(POWER((S2114/6)*(E2114-S2114/6)+1,3)-1))</f>
        <v/>
      </c>
      <c r="N2114" s="157"/>
      <c r="O2114" s="157"/>
      <c r="P2114" s="246" t="str">
        <f t="shared" ref="P2114:P2177" si="131">IF(C2114="","",POWER(C2114-Q2114,3)/R2114)</f>
        <v/>
      </c>
      <c r="Q2114" s="144"/>
      <c r="R2114" s="144"/>
      <c r="S2114" s="144"/>
    </row>
    <row r="2115" spans="1:19">
      <c r="A2115" s="110"/>
      <c r="B2115" s="114"/>
      <c r="C2115" s="188"/>
      <c r="D2115" s="200"/>
      <c r="E2115" s="255"/>
      <c r="F2115" s="242"/>
      <c r="G2115" s="243"/>
      <c r="H2115" s="171"/>
      <c r="I2115" s="244" t="str">
        <f t="shared" si="130"/>
        <v/>
      </c>
      <c r="N2115" s="157"/>
      <c r="O2115" s="157"/>
      <c r="P2115" s="246" t="str">
        <f t="shared" si="131"/>
        <v/>
      </c>
      <c r="Q2115" s="144"/>
      <c r="R2115" s="144"/>
      <c r="S2115" s="144"/>
    </row>
    <row r="2116" spans="1:19">
      <c r="A2116" s="110"/>
      <c r="B2116" s="114"/>
      <c r="C2116" s="188"/>
      <c r="D2116" s="200"/>
      <c r="E2116" s="255"/>
      <c r="F2116" s="242"/>
      <c r="G2116" s="243"/>
      <c r="H2116" s="171"/>
      <c r="I2116" s="244" t="str">
        <f t="shared" si="130"/>
        <v/>
      </c>
      <c r="N2116" s="157"/>
      <c r="O2116" s="157"/>
      <c r="P2116" s="246" t="str">
        <f t="shared" si="131"/>
        <v/>
      </c>
      <c r="Q2116" s="144"/>
      <c r="R2116" s="144"/>
      <c r="S2116" s="144"/>
    </row>
    <row r="2117" spans="1:19">
      <c r="A2117" s="110"/>
      <c r="B2117" s="114"/>
      <c r="C2117" s="188"/>
      <c r="D2117" s="200"/>
      <c r="E2117" s="255"/>
      <c r="F2117" s="242"/>
      <c r="G2117" s="243"/>
      <c r="H2117" s="171"/>
      <c r="I2117" s="244" t="str">
        <f t="shared" si="130"/>
        <v/>
      </c>
      <c r="N2117" s="157"/>
      <c r="O2117" s="157"/>
      <c r="P2117" s="246" t="str">
        <f t="shared" si="131"/>
        <v/>
      </c>
      <c r="Q2117" s="144"/>
      <c r="R2117" s="144"/>
      <c r="S2117" s="144"/>
    </row>
    <row r="2118" spans="1:19">
      <c r="A2118" s="110"/>
      <c r="B2118" s="114"/>
      <c r="C2118" s="188"/>
      <c r="D2118" s="200"/>
      <c r="E2118" s="255"/>
      <c r="F2118" s="242"/>
      <c r="G2118" s="243"/>
      <c r="H2118" s="171"/>
      <c r="I2118" s="244" t="str">
        <f t="shared" si="130"/>
        <v/>
      </c>
      <c r="N2118" s="157"/>
      <c r="O2118" s="157"/>
      <c r="P2118" s="246" t="str">
        <f t="shared" si="131"/>
        <v/>
      </c>
      <c r="Q2118" s="144"/>
      <c r="R2118" s="144"/>
      <c r="S2118" s="144"/>
    </row>
    <row r="2119" spans="1:19">
      <c r="A2119" s="110"/>
      <c r="B2119" s="114"/>
      <c r="C2119" s="188"/>
      <c r="D2119" s="200"/>
      <c r="E2119" s="255"/>
      <c r="F2119" s="242"/>
      <c r="G2119" s="243"/>
      <c r="H2119" s="171"/>
      <c r="I2119" s="244" t="str">
        <f t="shared" si="130"/>
        <v/>
      </c>
      <c r="N2119" s="157"/>
      <c r="O2119" s="157"/>
      <c r="P2119" s="246" t="str">
        <f t="shared" si="131"/>
        <v/>
      </c>
      <c r="Q2119" s="144"/>
      <c r="R2119" s="144"/>
      <c r="S2119" s="144"/>
    </row>
    <row r="2120" spans="1:19">
      <c r="A2120" s="110"/>
      <c r="B2120" s="114"/>
      <c r="C2120" s="188"/>
      <c r="D2120" s="200"/>
      <c r="E2120" s="255"/>
      <c r="F2120" s="242"/>
      <c r="G2120" s="243"/>
      <c r="H2120" s="171"/>
      <c r="I2120" s="244" t="str">
        <f t="shared" si="130"/>
        <v/>
      </c>
      <c r="N2120" s="157"/>
      <c r="O2120" s="157"/>
      <c r="P2120" s="246" t="str">
        <f t="shared" si="131"/>
        <v/>
      </c>
      <c r="Q2120" s="144"/>
      <c r="R2120" s="144"/>
      <c r="S2120" s="144"/>
    </row>
    <row r="2121" spans="1:19">
      <c r="A2121" s="110"/>
      <c r="B2121" s="114"/>
      <c r="C2121" s="188"/>
      <c r="D2121" s="200"/>
      <c r="E2121" s="255"/>
      <c r="F2121" s="242"/>
      <c r="G2121" s="243"/>
      <c r="H2121" s="171"/>
      <c r="I2121" s="244" t="str">
        <f t="shared" si="130"/>
        <v/>
      </c>
      <c r="N2121" s="157"/>
      <c r="O2121" s="157"/>
      <c r="P2121" s="246" t="str">
        <f t="shared" si="131"/>
        <v/>
      </c>
      <c r="Q2121" s="144"/>
      <c r="R2121" s="144"/>
      <c r="S2121" s="144"/>
    </row>
    <row r="2122" spans="1:19">
      <c r="A2122" s="110"/>
      <c r="B2122" s="114"/>
      <c r="C2122" s="188"/>
      <c r="D2122" s="200"/>
      <c r="E2122" s="255"/>
      <c r="F2122" s="242"/>
      <c r="G2122" s="243"/>
      <c r="H2122" s="171"/>
      <c r="I2122" s="244" t="str">
        <f t="shared" si="130"/>
        <v/>
      </c>
      <c r="N2122" s="157"/>
      <c r="O2122" s="157"/>
      <c r="P2122" s="246" t="str">
        <f t="shared" si="131"/>
        <v/>
      </c>
      <c r="Q2122" s="144"/>
      <c r="R2122" s="144"/>
      <c r="S2122" s="144"/>
    </row>
    <row r="2123" spans="1:19">
      <c r="A2123" s="110"/>
      <c r="B2123" s="114"/>
      <c r="C2123" s="188"/>
      <c r="D2123" s="200"/>
      <c r="E2123" s="255"/>
      <c r="F2123" s="242"/>
      <c r="G2123" s="243"/>
      <c r="H2123" s="171"/>
      <c r="I2123" s="244" t="str">
        <f t="shared" si="130"/>
        <v/>
      </c>
      <c r="N2123" s="157"/>
      <c r="O2123" s="157"/>
      <c r="P2123" s="246" t="str">
        <f t="shared" si="131"/>
        <v/>
      </c>
      <c r="Q2123" s="144"/>
      <c r="R2123" s="144"/>
      <c r="S2123" s="144"/>
    </row>
    <row r="2124" spans="1:19">
      <c r="A2124" s="110"/>
      <c r="B2124" s="114"/>
      <c r="C2124" s="188"/>
      <c r="D2124" s="200"/>
      <c r="E2124" s="255"/>
      <c r="F2124" s="242"/>
      <c r="G2124" s="243"/>
      <c r="H2124" s="171"/>
      <c r="I2124" s="244" t="str">
        <f t="shared" si="130"/>
        <v/>
      </c>
      <c r="N2124" s="157"/>
      <c r="O2124" s="157"/>
      <c r="P2124" s="246" t="str">
        <f t="shared" si="131"/>
        <v/>
      </c>
      <c r="Q2124" s="144"/>
      <c r="R2124" s="144"/>
      <c r="S2124" s="144"/>
    </row>
    <row r="2125" spans="1:19">
      <c r="A2125" s="110"/>
      <c r="B2125" s="114"/>
      <c r="C2125" s="188"/>
      <c r="D2125" s="200"/>
      <c r="E2125" s="255"/>
      <c r="F2125" s="242"/>
      <c r="G2125" s="243"/>
      <c r="H2125" s="171"/>
      <c r="I2125" s="244" t="str">
        <f t="shared" si="130"/>
        <v/>
      </c>
      <c r="N2125" s="157"/>
      <c r="O2125" s="157"/>
      <c r="P2125" s="246" t="str">
        <f t="shared" si="131"/>
        <v/>
      </c>
      <c r="Q2125" s="144"/>
      <c r="R2125" s="144"/>
      <c r="S2125" s="144"/>
    </row>
    <row r="2126" spans="1:19">
      <c r="A2126" s="110"/>
      <c r="B2126" s="114"/>
      <c r="C2126" s="188"/>
      <c r="D2126" s="200"/>
      <c r="E2126" s="255"/>
      <c r="F2126" s="242"/>
      <c r="G2126" s="243"/>
      <c r="H2126" s="171"/>
      <c r="I2126" s="244" t="str">
        <f t="shared" si="130"/>
        <v/>
      </c>
      <c r="N2126" s="157"/>
      <c r="O2126" s="157"/>
      <c r="P2126" s="246" t="str">
        <f t="shared" si="131"/>
        <v/>
      </c>
      <c r="Q2126" s="144"/>
      <c r="R2126" s="144"/>
      <c r="S2126" s="144"/>
    </row>
    <row r="2127" spans="1:19">
      <c r="A2127" s="110"/>
      <c r="B2127" s="114"/>
      <c r="C2127" s="188"/>
      <c r="D2127" s="200"/>
      <c r="E2127" s="255"/>
      <c r="F2127" s="242"/>
      <c r="G2127" s="243"/>
      <c r="H2127" s="171"/>
      <c r="I2127" s="244" t="str">
        <f t="shared" si="130"/>
        <v/>
      </c>
      <c r="N2127" s="157"/>
      <c r="O2127" s="157"/>
      <c r="P2127" s="246" t="str">
        <f t="shared" si="131"/>
        <v/>
      </c>
      <c r="Q2127" s="144"/>
      <c r="R2127" s="144"/>
      <c r="S2127" s="144"/>
    </row>
    <row r="2128" spans="1:19">
      <c r="A2128" s="110"/>
      <c r="B2128" s="114"/>
      <c r="C2128" s="188"/>
      <c r="D2128" s="200"/>
      <c r="E2128" s="255"/>
      <c r="F2128" s="242"/>
      <c r="G2128" s="243"/>
      <c r="H2128" s="171"/>
      <c r="I2128" s="244" t="str">
        <f t="shared" si="130"/>
        <v/>
      </c>
      <c r="N2128" s="157"/>
      <c r="O2128" s="157"/>
      <c r="P2128" s="246" t="str">
        <f t="shared" si="131"/>
        <v/>
      </c>
      <c r="Q2128" s="144"/>
      <c r="R2128" s="144"/>
      <c r="S2128" s="144"/>
    </row>
    <row r="2129" spans="1:19">
      <c r="A2129" s="110"/>
      <c r="B2129" s="114"/>
      <c r="C2129" s="188"/>
      <c r="D2129" s="200"/>
      <c r="E2129" s="255"/>
      <c r="F2129" s="242"/>
      <c r="G2129" s="243"/>
      <c r="H2129" s="171"/>
      <c r="I2129" s="244" t="str">
        <f t="shared" si="130"/>
        <v/>
      </c>
      <c r="N2129" s="157"/>
      <c r="O2129" s="157"/>
      <c r="P2129" s="246" t="str">
        <f t="shared" si="131"/>
        <v/>
      </c>
      <c r="Q2129" s="144"/>
      <c r="R2129" s="144"/>
      <c r="S2129" s="144"/>
    </row>
    <row r="2130" spans="1:19">
      <c r="A2130" s="110"/>
      <c r="B2130" s="114"/>
      <c r="C2130" s="188"/>
      <c r="D2130" s="200"/>
      <c r="E2130" s="255"/>
      <c r="F2130" s="242"/>
      <c r="G2130" s="243"/>
      <c r="H2130" s="171"/>
      <c r="I2130" s="244" t="str">
        <f t="shared" si="130"/>
        <v/>
      </c>
      <c r="N2130" s="157"/>
      <c r="O2130" s="157"/>
      <c r="P2130" s="246" t="str">
        <f t="shared" si="131"/>
        <v/>
      </c>
      <c r="Q2130" s="144"/>
      <c r="R2130" s="144"/>
      <c r="S2130" s="144"/>
    </row>
    <row r="2131" spans="1:19">
      <c r="A2131" s="110"/>
      <c r="B2131" s="114"/>
      <c r="C2131" s="188"/>
      <c r="D2131" s="200"/>
      <c r="E2131" s="255"/>
      <c r="F2131" s="242"/>
      <c r="G2131" s="243"/>
      <c r="H2131" s="171"/>
      <c r="I2131" s="244" t="str">
        <f t="shared" si="130"/>
        <v/>
      </c>
      <c r="N2131" s="157"/>
      <c r="O2131" s="157"/>
      <c r="P2131" s="246" t="str">
        <f t="shared" si="131"/>
        <v/>
      </c>
      <c r="Q2131" s="144"/>
      <c r="R2131" s="144"/>
      <c r="S2131" s="144"/>
    </row>
    <row r="2132" spans="1:19">
      <c r="A2132" s="110"/>
      <c r="B2132" s="114"/>
      <c r="C2132" s="188"/>
      <c r="D2132" s="200"/>
      <c r="E2132" s="255"/>
      <c r="F2132" s="242"/>
      <c r="G2132" s="243"/>
      <c r="H2132" s="171"/>
      <c r="I2132" s="244" t="str">
        <f t="shared" si="130"/>
        <v/>
      </c>
      <c r="N2132" s="157"/>
      <c r="O2132" s="157"/>
      <c r="P2132" s="246" t="str">
        <f t="shared" si="131"/>
        <v/>
      </c>
      <c r="Q2132" s="144"/>
      <c r="R2132" s="144"/>
      <c r="S2132" s="144"/>
    </row>
    <row r="2133" spans="1:19">
      <c r="A2133" s="110"/>
      <c r="B2133" s="114"/>
      <c r="C2133" s="188"/>
      <c r="D2133" s="200"/>
      <c r="E2133" s="255"/>
      <c r="F2133" s="242"/>
      <c r="G2133" s="243"/>
      <c r="H2133" s="171"/>
      <c r="I2133" s="244" t="str">
        <f t="shared" si="130"/>
        <v/>
      </c>
      <c r="N2133" s="157"/>
      <c r="O2133" s="157"/>
      <c r="P2133" s="246" t="str">
        <f t="shared" si="131"/>
        <v/>
      </c>
      <c r="Q2133" s="144"/>
      <c r="R2133" s="144"/>
      <c r="S2133" s="144"/>
    </row>
    <row r="2134" spans="1:19">
      <c r="A2134" s="110"/>
      <c r="B2134" s="114"/>
      <c r="C2134" s="188"/>
      <c r="D2134" s="200"/>
      <c r="E2134" s="255"/>
      <c r="F2134" s="242"/>
      <c r="G2134" s="243"/>
      <c r="H2134" s="171"/>
      <c r="I2134" s="244" t="str">
        <f t="shared" si="130"/>
        <v/>
      </c>
      <c r="N2134" s="157"/>
      <c r="O2134" s="157"/>
      <c r="P2134" s="246" t="str">
        <f t="shared" si="131"/>
        <v/>
      </c>
      <c r="Q2134" s="144"/>
      <c r="R2134" s="144"/>
      <c r="S2134" s="144"/>
    </row>
    <row r="2135" spans="1:19">
      <c r="A2135" s="110"/>
      <c r="B2135" s="114"/>
      <c r="C2135" s="188"/>
      <c r="D2135" s="200"/>
      <c r="E2135" s="255"/>
      <c r="F2135" s="242"/>
      <c r="G2135" s="243"/>
      <c r="H2135" s="171"/>
      <c r="I2135" s="244" t="str">
        <f t="shared" si="130"/>
        <v/>
      </c>
      <c r="N2135" s="157"/>
      <c r="O2135" s="157"/>
      <c r="P2135" s="246" t="str">
        <f t="shared" si="131"/>
        <v/>
      </c>
      <c r="Q2135" s="144"/>
      <c r="R2135" s="144"/>
      <c r="S2135" s="144"/>
    </row>
    <row r="2136" spans="1:19">
      <c r="A2136" s="110"/>
      <c r="B2136" s="114"/>
      <c r="C2136" s="188"/>
      <c r="D2136" s="200"/>
      <c r="E2136" s="255"/>
      <c r="F2136" s="242"/>
      <c r="G2136" s="243"/>
      <c r="H2136" s="171"/>
      <c r="I2136" s="244" t="str">
        <f t="shared" si="130"/>
        <v/>
      </c>
      <c r="N2136" s="157"/>
      <c r="O2136" s="157"/>
      <c r="P2136" s="246" t="str">
        <f t="shared" si="131"/>
        <v/>
      </c>
      <c r="Q2136" s="144"/>
      <c r="R2136" s="144"/>
      <c r="S2136" s="144"/>
    </row>
    <row r="2137" spans="1:19">
      <c r="A2137" s="110"/>
      <c r="B2137" s="114"/>
      <c r="C2137" s="188"/>
      <c r="D2137" s="200"/>
      <c r="E2137" s="255"/>
      <c r="F2137" s="242"/>
      <c r="G2137" s="243"/>
      <c r="H2137" s="171"/>
      <c r="I2137" s="244" t="str">
        <f t="shared" si="130"/>
        <v/>
      </c>
      <c r="N2137" s="157"/>
      <c r="O2137" s="157"/>
      <c r="P2137" s="246" t="str">
        <f t="shared" si="131"/>
        <v/>
      </c>
      <c r="Q2137" s="144"/>
      <c r="R2137" s="144"/>
      <c r="S2137" s="144"/>
    </row>
    <row r="2138" spans="1:19">
      <c r="A2138" s="110"/>
      <c r="B2138" s="114"/>
      <c r="C2138" s="188"/>
      <c r="D2138" s="200"/>
      <c r="E2138" s="255"/>
      <c r="F2138" s="242"/>
      <c r="G2138" s="243"/>
      <c r="H2138" s="171"/>
      <c r="I2138" s="244" t="str">
        <f t="shared" si="130"/>
        <v/>
      </c>
      <c r="N2138" s="157"/>
      <c r="O2138" s="157"/>
      <c r="P2138" s="246" t="str">
        <f t="shared" si="131"/>
        <v/>
      </c>
      <c r="Q2138" s="144"/>
      <c r="R2138" s="144"/>
      <c r="S2138" s="144"/>
    </row>
    <row r="2139" spans="1:19">
      <c r="A2139" s="110"/>
      <c r="B2139" s="114"/>
      <c r="C2139" s="188"/>
      <c r="D2139" s="200"/>
      <c r="E2139" s="255"/>
      <c r="F2139" s="242"/>
      <c r="G2139" s="243"/>
      <c r="H2139" s="171"/>
      <c r="I2139" s="244" t="str">
        <f t="shared" si="130"/>
        <v/>
      </c>
      <c r="N2139" s="157"/>
      <c r="O2139" s="157"/>
      <c r="P2139" s="246" t="str">
        <f t="shared" si="131"/>
        <v/>
      </c>
      <c r="Q2139" s="144"/>
      <c r="R2139" s="144"/>
      <c r="S2139" s="144"/>
    </row>
    <row r="2140" spans="1:19">
      <c r="A2140" s="110"/>
      <c r="B2140" s="114"/>
      <c r="C2140" s="188"/>
      <c r="D2140" s="200"/>
      <c r="E2140" s="255"/>
      <c r="F2140" s="242"/>
      <c r="G2140" s="243"/>
      <c r="H2140" s="171"/>
      <c r="I2140" s="244" t="str">
        <f t="shared" si="130"/>
        <v/>
      </c>
      <c r="N2140" s="157"/>
      <c r="O2140" s="157"/>
      <c r="P2140" s="246" t="str">
        <f t="shared" si="131"/>
        <v/>
      </c>
      <c r="Q2140" s="144"/>
      <c r="R2140" s="144"/>
      <c r="S2140" s="144"/>
    </row>
    <row r="2141" spans="1:19">
      <c r="A2141" s="110"/>
      <c r="B2141" s="114"/>
      <c r="C2141" s="188"/>
      <c r="D2141" s="200"/>
      <c r="E2141" s="255"/>
      <c r="F2141" s="242"/>
      <c r="G2141" s="243"/>
      <c r="H2141" s="171"/>
      <c r="I2141" s="244" t="str">
        <f t="shared" si="130"/>
        <v/>
      </c>
      <c r="N2141" s="157"/>
      <c r="O2141" s="157"/>
      <c r="P2141" s="246" t="str">
        <f t="shared" si="131"/>
        <v/>
      </c>
      <c r="Q2141" s="144"/>
      <c r="R2141" s="144"/>
      <c r="S2141" s="144"/>
    </row>
    <row r="2142" spans="1:19">
      <c r="A2142" s="110"/>
      <c r="B2142" s="114"/>
      <c r="C2142" s="188"/>
      <c r="D2142" s="200"/>
      <c r="E2142" s="255"/>
      <c r="F2142" s="242"/>
      <c r="G2142" s="243"/>
      <c r="H2142" s="171"/>
      <c r="I2142" s="244" t="str">
        <f t="shared" si="130"/>
        <v/>
      </c>
      <c r="N2142" s="157"/>
      <c r="O2142" s="157"/>
      <c r="P2142" s="246" t="str">
        <f t="shared" si="131"/>
        <v/>
      </c>
      <c r="Q2142" s="144"/>
      <c r="R2142" s="144"/>
      <c r="S2142" s="144"/>
    </row>
    <row r="2143" spans="1:19">
      <c r="A2143" s="110"/>
      <c r="B2143" s="114"/>
      <c r="C2143" s="188"/>
      <c r="D2143" s="200"/>
      <c r="E2143" s="255"/>
      <c r="F2143" s="242"/>
      <c r="G2143" s="243"/>
      <c r="H2143" s="171"/>
      <c r="I2143" s="244" t="str">
        <f t="shared" si="130"/>
        <v/>
      </c>
      <c r="N2143" s="157"/>
      <c r="O2143" s="157"/>
      <c r="P2143" s="246" t="str">
        <f t="shared" si="131"/>
        <v/>
      </c>
      <c r="Q2143" s="144"/>
      <c r="R2143" s="144"/>
      <c r="S2143" s="144"/>
    </row>
    <row r="2144" spans="1:19">
      <c r="A2144" s="110"/>
      <c r="B2144" s="114"/>
      <c r="C2144" s="188"/>
      <c r="D2144" s="200"/>
      <c r="E2144" s="255"/>
      <c r="F2144" s="242"/>
      <c r="G2144" s="243"/>
      <c r="H2144" s="171"/>
      <c r="I2144" s="244" t="str">
        <f t="shared" si="130"/>
        <v/>
      </c>
      <c r="N2144" s="157"/>
      <c r="O2144" s="157"/>
      <c r="P2144" s="246" t="str">
        <f t="shared" si="131"/>
        <v/>
      </c>
      <c r="Q2144" s="144"/>
      <c r="R2144" s="144"/>
      <c r="S2144" s="144"/>
    </row>
    <row r="2145" spans="1:19">
      <c r="A2145" s="110"/>
      <c r="B2145" s="114"/>
      <c r="C2145" s="188"/>
      <c r="D2145" s="200"/>
      <c r="E2145" s="255"/>
      <c r="F2145" s="242"/>
      <c r="G2145" s="243"/>
      <c r="H2145" s="171"/>
      <c r="I2145" s="244" t="str">
        <f t="shared" si="130"/>
        <v/>
      </c>
      <c r="N2145" s="157"/>
      <c r="O2145" s="157"/>
      <c r="P2145" s="246" t="str">
        <f t="shared" si="131"/>
        <v/>
      </c>
      <c r="Q2145" s="144"/>
      <c r="R2145" s="144"/>
      <c r="S2145" s="144"/>
    </row>
    <row r="2146" spans="1:19">
      <c r="A2146" s="110"/>
      <c r="B2146" s="114"/>
      <c r="C2146" s="188"/>
      <c r="D2146" s="200"/>
      <c r="E2146" s="255"/>
      <c r="F2146" s="242"/>
      <c r="G2146" s="243"/>
      <c r="H2146" s="171"/>
      <c r="I2146" s="244" t="str">
        <f t="shared" si="130"/>
        <v/>
      </c>
      <c r="N2146" s="157"/>
      <c r="O2146" s="157"/>
      <c r="P2146" s="246" t="str">
        <f t="shared" si="131"/>
        <v/>
      </c>
      <c r="Q2146" s="144"/>
      <c r="R2146" s="144"/>
      <c r="S2146" s="144"/>
    </row>
    <row r="2147" spans="1:19">
      <c r="A2147" s="110"/>
      <c r="B2147" s="114"/>
      <c r="C2147" s="188"/>
      <c r="D2147" s="200"/>
      <c r="E2147" s="255"/>
      <c r="F2147" s="242"/>
      <c r="G2147" s="243"/>
      <c r="H2147" s="171"/>
      <c r="I2147" s="244" t="str">
        <f t="shared" si="130"/>
        <v/>
      </c>
      <c r="N2147" s="157"/>
      <c r="O2147" s="157"/>
      <c r="P2147" s="246" t="str">
        <f t="shared" si="131"/>
        <v/>
      </c>
      <c r="Q2147" s="144"/>
      <c r="R2147" s="144"/>
      <c r="S2147" s="144"/>
    </row>
    <row r="2148" spans="1:19">
      <c r="A2148" s="110"/>
      <c r="B2148" s="114"/>
      <c r="C2148" s="188"/>
      <c r="D2148" s="200"/>
      <c r="E2148" s="255"/>
      <c r="F2148" s="242"/>
      <c r="G2148" s="243"/>
      <c r="H2148" s="171"/>
      <c r="I2148" s="244" t="str">
        <f t="shared" si="130"/>
        <v/>
      </c>
      <c r="N2148" s="157"/>
      <c r="O2148" s="157"/>
      <c r="P2148" s="246" t="str">
        <f t="shared" si="131"/>
        <v/>
      </c>
      <c r="Q2148" s="144"/>
      <c r="R2148" s="144"/>
      <c r="S2148" s="144"/>
    </row>
    <row r="2149" spans="1:19">
      <c r="A2149" s="110"/>
      <c r="B2149" s="114"/>
      <c r="C2149" s="188"/>
      <c r="D2149" s="200"/>
      <c r="E2149" s="255"/>
      <c r="F2149" s="242"/>
      <c r="G2149" s="243"/>
      <c r="H2149" s="171"/>
      <c r="I2149" s="244" t="str">
        <f t="shared" si="130"/>
        <v/>
      </c>
      <c r="N2149" s="157"/>
      <c r="O2149" s="157"/>
      <c r="P2149" s="246" t="str">
        <f t="shared" si="131"/>
        <v/>
      </c>
      <c r="Q2149" s="144"/>
      <c r="R2149" s="144"/>
      <c r="S2149" s="144"/>
    </row>
    <row r="2150" spans="1:19">
      <c r="A2150" s="110"/>
      <c r="B2150" s="114"/>
      <c r="C2150" s="188"/>
      <c r="D2150" s="200"/>
      <c r="E2150" s="255"/>
      <c r="F2150" s="242"/>
      <c r="G2150" s="243"/>
      <c r="H2150" s="171"/>
      <c r="I2150" s="244" t="str">
        <f t="shared" si="130"/>
        <v/>
      </c>
      <c r="N2150" s="157"/>
      <c r="O2150" s="157"/>
      <c r="P2150" s="246" t="str">
        <f t="shared" si="131"/>
        <v/>
      </c>
      <c r="Q2150" s="144"/>
      <c r="R2150" s="144"/>
      <c r="S2150" s="144"/>
    </row>
    <row r="2151" spans="1:19">
      <c r="A2151" s="110"/>
      <c r="B2151" s="114"/>
      <c r="C2151" s="188"/>
      <c r="D2151" s="200"/>
      <c r="E2151" s="255"/>
      <c r="F2151" s="242"/>
      <c r="G2151" s="243"/>
      <c r="H2151" s="171"/>
      <c r="I2151" s="244" t="str">
        <f t="shared" si="130"/>
        <v/>
      </c>
      <c r="N2151" s="157"/>
      <c r="O2151" s="157"/>
      <c r="P2151" s="246" t="str">
        <f t="shared" si="131"/>
        <v/>
      </c>
      <c r="Q2151" s="144"/>
      <c r="R2151" s="144"/>
      <c r="S2151" s="144"/>
    </row>
    <row r="2152" spans="1:19">
      <c r="A2152" s="110"/>
      <c r="B2152" s="114"/>
      <c r="C2152" s="188"/>
      <c r="D2152" s="200"/>
      <c r="E2152" s="255"/>
      <c r="F2152" s="242"/>
      <c r="G2152" s="243"/>
      <c r="H2152" s="171"/>
      <c r="I2152" s="244" t="str">
        <f t="shared" si="130"/>
        <v/>
      </c>
      <c r="N2152" s="157"/>
      <c r="O2152" s="157"/>
      <c r="P2152" s="246" t="str">
        <f t="shared" si="131"/>
        <v/>
      </c>
      <c r="Q2152" s="144"/>
      <c r="R2152" s="144"/>
      <c r="S2152" s="144"/>
    </row>
    <row r="2153" spans="1:19">
      <c r="A2153" s="110"/>
      <c r="B2153" s="114"/>
      <c r="C2153" s="188"/>
      <c r="D2153" s="200"/>
      <c r="E2153" s="255"/>
      <c r="F2153" s="242"/>
      <c r="G2153" s="243"/>
      <c r="H2153" s="171"/>
      <c r="I2153" s="244" t="str">
        <f t="shared" si="130"/>
        <v/>
      </c>
      <c r="N2153" s="157"/>
      <c r="O2153" s="157"/>
      <c r="P2153" s="246" t="str">
        <f t="shared" si="131"/>
        <v/>
      </c>
      <c r="Q2153" s="144"/>
      <c r="R2153" s="144"/>
      <c r="S2153" s="144"/>
    </row>
    <row r="2154" spans="1:19">
      <c r="A2154" s="110"/>
      <c r="B2154" s="114"/>
      <c r="C2154" s="188"/>
      <c r="D2154" s="200"/>
      <c r="E2154" s="255"/>
      <c r="F2154" s="242"/>
      <c r="G2154" s="243"/>
      <c r="H2154" s="171"/>
      <c r="I2154" s="244" t="str">
        <f t="shared" si="130"/>
        <v/>
      </c>
      <c r="N2154" s="157"/>
      <c r="O2154" s="157"/>
      <c r="P2154" s="246" t="str">
        <f t="shared" si="131"/>
        <v/>
      </c>
      <c r="Q2154" s="144"/>
      <c r="R2154" s="144"/>
      <c r="S2154" s="144"/>
    </row>
    <row r="2155" spans="1:19">
      <c r="A2155" s="110"/>
      <c r="B2155" s="114"/>
      <c r="C2155" s="188"/>
      <c r="D2155" s="200"/>
      <c r="E2155" s="255"/>
      <c r="F2155" s="242"/>
      <c r="G2155" s="243"/>
      <c r="H2155" s="171"/>
      <c r="I2155" s="244" t="str">
        <f t="shared" si="130"/>
        <v/>
      </c>
      <c r="N2155" s="157"/>
      <c r="O2155" s="157"/>
      <c r="P2155" s="246" t="str">
        <f t="shared" si="131"/>
        <v/>
      </c>
      <c r="Q2155" s="144"/>
      <c r="R2155" s="144"/>
      <c r="S2155" s="144"/>
    </row>
    <row r="2156" spans="1:19">
      <c r="A2156" s="110"/>
      <c r="B2156" s="114"/>
      <c r="C2156" s="188"/>
      <c r="D2156" s="200"/>
      <c r="E2156" s="255"/>
      <c r="F2156" s="242"/>
      <c r="G2156" s="243"/>
      <c r="H2156" s="171"/>
      <c r="I2156" s="244" t="str">
        <f t="shared" si="130"/>
        <v/>
      </c>
      <c r="N2156" s="157"/>
      <c r="O2156" s="157"/>
      <c r="P2156" s="246" t="str">
        <f t="shared" si="131"/>
        <v/>
      </c>
      <c r="Q2156" s="144"/>
      <c r="R2156" s="144"/>
      <c r="S2156" s="144"/>
    </row>
    <row r="2157" spans="1:19">
      <c r="A2157" s="110"/>
      <c r="B2157" s="114"/>
      <c r="C2157" s="188"/>
      <c r="D2157" s="200"/>
      <c r="E2157" s="255"/>
      <c r="F2157" s="242"/>
      <c r="G2157" s="243"/>
      <c r="H2157" s="171"/>
      <c r="I2157" s="244" t="str">
        <f t="shared" si="130"/>
        <v/>
      </c>
      <c r="N2157" s="157"/>
      <c r="O2157" s="157"/>
      <c r="P2157" s="246" t="str">
        <f t="shared" si="131"/>
        <v/>
      </c>
      <c r="Q2157" s="144"/>
      <c r="R2157" s="144"/>
      <c r="S2157" s="144"/>
    </row>
    <row r="2158" spans="1:19">
      <c r="A2158" s="110"/>
      <c r="B2158" s="114"/>
      <c r="C2158" s="188"/>
      <c r="D2158" s="200"/>
      <c r="E2158" s="255"/>
      <c r="F2158" s="242"/>
      <c r="G2158" s="243"/>
      <c r="H2158" s="171"/>
      <c r="I2158" s="244" t="str">
        <f t="shared" si="130"/>
        <v/>
      </c>
      <c r="N2158" s="157"/>
      <c r="O2158" s="157"/>
      <c r="P2158" s="246" t="str">
        <f t="shared" si="131"/>
        <v/>
      </c>
      <c r="Q2158" s="144"/>
      <c r="R2158" s="144"/>
      <c r="S2158" s="144"/>
    </row>
    <row r="2159" spans="1:19">
      <c r="A2159" s="110"/>
      <c r="B2159" s="114"/>
      <c r="C2159" s="188"/>
      <c r="D2159" s="200"/>
      <c r="E2159" s="255"/>
      <c r="F2159" s="242"/>
      <c r="G2159" s="243"/>
      <c r="H2159" s="171"/>
      <c r="I2159" s="244" t="str">
        <f t="shared" si="130"/>
        <v/>
      </c>
      <c r="N2159" s="157"/>
      <c r="O2159" s="157"/>
      <c r="P2159" s="246" t="str">
        <f t="shared" si="131"/>
        <v/>
      </c>
      <c r="Q2159" s="144"/>
      <c r="R2159" s="144"/>
      <c r="S2159" s="144"/>
    </row>
    <row r="2160" spans="1:19">
      <c r="A2160" s="110"/>
      <c r="B2160" s="114"/>
      <c r="C2160" s="188"/>
      <c r="D2160" s="200"/>
      <c r="E2160" s="255"/>
      <c r="F2160" s="242"/>
      <c r="G2160" s="243"/>
      <c r="H2160" s="171"/>
      <c r="I2160" s="244" t="str">
        <f t="shared" si="130"/>
        <v/>
      </c>
      <c r="N2160" s="157"/>
      <c r="O2160" s="157"/>
      <c r="P2160" s="246" t="str">
        <f t="shared" si="131"/>
        <v/>
      </c>
      <c r="Q2160" s="144"/>
      <c r="R2160" s="144"/>
      <c r="S2160" s="144"/>
    </row>
    <row r="2161" spans="1:19">
      <c r="A2161" s="110"/>
      <c r="B2161" s="114"/>
      <c r="C2161" s="188"/>
      <c r="D2161" s="200"/>
      <c r="E2161" s="255"/>
      <c r="F2161" s="242"/>
      <c r="G2161" s="243"/>
      <c r="H2161" s="171"/>
      <c r="I2161" s="244" t="str">
        <f t="shared" si="130"/>
        <v/>
      </c>
      <c r="N2161" s="157"/>
      <c r="O2161" s="157"/>
      <c r="P2161" s="246" t="str">
        <f t="shared" si="131"/>
        <v/>
      </c>
      <c r="Q2161" s="144"/>
      <c r="R2161" s="144"/>
      <c r="S2161" s="144"/>
    </row>
    <row r="2162" spans="1:19">
      <c r="A2162" s="110"/>
      <c r="B2162" s="114"/>
      <c r="C2162" s="188"/>
      <c r="D2162" s="200"/>
      <c r="E2162" s="255"/>
      <c r="F2162" s="242"/>
      <c r="G2162" s="243"/>
      <c r="H2162" s="171"/>
      <c r="I2162" s="244" t="str">
        <f t="shared" si="130"/>
        <v/>
      </c>
      <c r="N2162" s="157"/>
      <c r="O2162" s="157"/>
      <c r="P2162" s="246" t="str">
        <f t="shared" si="131"/>
        <v/>
      </c>
      <c r="Q2162" s="144"/>
      <c r="R2162" s="144"/>
      <c r="S2162" s="144"/>
    </row>
    <row r="2163" spans="1:19">
      <c r="A2163" s="110"/>
      <c r="B2163" s="114"/>
      <c r="C2163" s="188"/>
      <c r="D2163" s="200"/>
      <c r="E2163" s="255"/>
      <c r="F2163" s="242"/>
      <c r="G2163" s="243"/>
      <c r="H2163" s="171"/>
      <c r="I2163" s="244" t="str">
        <f t="shared" si="130"/>
        <v/>
      </c>
      <c r="N2163" s="157"/>
      <c r="O2163" s="157"/>
      <c r="P2163" s="246" t="str">
        <f t="shared" si="131"/>
        <v/>
      </c>
      <c r="Q2163" s="144"/>
      <c r="R2163" s="144"/>
      <c r="S2163" s="144"/>
    </row>
    <row r="2164" spans="1:19">
      <c r="A2164" s="110"/>
      <c r="B2164" s="114"/>
      <c r="C2164" s="188"/>
      <c r="D2164" s="200"/>
      <c r="E2164" s="255"/>
      <c r="F2164" s="242"/>
      <c r="G2164" s="243"/>
      <c r="H2164" s="171"/>
      <c r="I2164" s="244" t="str">
        <f t="shared" si="130"/>
        <v/>
      </c>
      <c r="N2164" s="157"/>
      <c r="O2164" s="157"/>
      <c r="P2164" s="246" t="str">
        <f t="shared" si="131"/>
        <v/>
      </c>
      <c r="Q2164" s="144"/>
      <c r="R2164" s="144"/>
      <c r="S2164" s="144"/>
    </row>
    <row r="2165" spans="1:19">
      <c r="A2165" s="110"/>
      <c r="B2165" s="114"/>
      <c r="C2165" s="188"/>
      <c r="D2165" s="200"/>
      <c r="E2165" s="255"/>
      <c r="F2165" s="242"/>
      <c r="G2165" s="243"/>
      <c r="H2165" s="171"/>
      <c r="I2165" s="244" t="str">
        <f t="shared" si="130"/>
        <v/>
      </c>
      <c r="N2165" s="157"/>
      <c r="O2165" s="157"/>
      <c r="P2165" s="246" t="str">
        <f t="shared" si="131"/>
        <v/>
      </c>
      <c r="Q2165" s="144"/>
      <c r="R2165" s="144"/>
      <c r="S2165" s="144"/>
    </row>
    <row r="2166" spans="1:19">
      <c r="A2166" s="110"/>
      <c r="B2166" s="114"/>
      <c r="C2166" s="188"/>
      <c r="D2166" s="200"/>
      <c r="E2166" s="255"/>
      <c r="F2166" s="242"/>
      <c r="G2166" s="243"/>
      <c r="H2166" s="171"/>
      <c r="I2166" s="244" t="str">
        <f t="shared" si="130"/>
        <v/>
      </c>
      <c r="N2166" s="157"/>
      <c r="O2166" s="157"/>
      <c r="P2166" s="246" t="str">
        <f t="shared" si="131"/>
        <v/>
      </c>
      <c r="Q2166" s="144"/>
      <c r="R2166" s="144"/>
      <c r="S2166" s="144"/>
    </row>
    <row r="2167" spans="1:19">
      <c r="A2167" s="110"/>
      <c r="B2167" s="114"/>
      <c r="C2167" s="188"/>
      <c r="D2167" s="200"/>
      <c r="E2167" s="255"/>
      <c r="F2167" s="242"/>
      <c r="G2167" s="243"/>
      <c r="H2167" s="171"/>
      <c r="I2167" s="244" t="str">
        <f t="shared" si="130"/>
        <v/>
      </c>
      <c r="N2167" s="157"/>
      <c r="O2167" s="157"/>
      <c r="P2167" s="246" t="str">
        <f t="shared" si="131"/>
        <v/>
      </c>
      <c r="Q2167" s="144"/>
      <c r="R2167" s="144"/>
      <c r="S2167" s="144"/>
    </row>
    <row r="2168" spans="1:19">
      <c r="A2168" s="110"/>
      <c r="B2168" s="114"/>
      <c r="C2168" s="188"/>
      <c r="D2168" s="200"/>
      <c r="E2168" s="255"/>
      <c r="F2168" s="242"/>
      <c r="G2168" s="243"/>
      <c r="H2168" s="171"/>
      <c r="I2168" s="244" t="str">
        <f t="shared" si="130"/>
        <v/>
      </c>
      <c r="N2168" s="157"/>
      <c r="O2168" s="157"/>
      <c r="P2168" s="246" t="str">
        <f t="shared" si="131"/>
        <v/>
      </c>
      <c r="Q2168" s="144"/>
      <c r="R2168" s="144"/>
      <c r="S2168" s="144"/>
    </row>
    <row r="2169" spans="1:19">
      <c r="A2169" s="110"/>
      <c r="B2169" s="114"/>
      <c r="C2169" s="188"/>
      <c r="D2169" s="200"/>
      <c r="E2169" s="255"/>
      <c r="F2169" s="242"/>
      <c r="G2169" s="243"/>
      <c r="H2169" s="171"/>
      <c r="I2169" s="244" t="str">
        <f t="shared" si="130"/>
        <v/>
      </c>
      <c r="N2169" s="157"/>
      <c r="O2169" s="157"/>
      <c r="P2169" s="246" t="str">
        <f t="shared" si="131"/>
        <v/>
      </c>
      <c r="Q2169" s="144"/>
      <c r="R2169" s="144"/>
      <c r="S2169" s="144"/>
    </row>
    <row r="2170" spans="1:19">
      <c r="A2170" s="110"/>
      <c r="B2170" s="114"/>
      <c r="C2170" s="188"/>
      <c r="D2170" s="200"/>
      <c r="E2170" s="255"/>
      <c r="F2170" s="242"/>
      <c r="G2170" s="243"/>
      <c r="H2170" s="171"/>
      <c r="I2170" s="244" t="str">
        <f t="shared" si="130"/>
        <v/>
      </c>
      <c r="N2170" s="157"/>
      <c r="O2170" s="157"/>
      <c r="P2170" s="246" t="str">
        <f t="shared" si="131"/>
        <v/>
      </c>
      <c r="Q2170" s="144"/>
      <c r="R2170" s="144"/>
      <c r="S2170" s="144"/>
    </row>
    <row r="2171" spans="1:19">
      <c r="A2171" s="110"/>
      <c r="B2171" s="114"/>
      <c r="C2171" s="188"/>
      <c r="D2171" s="200"/>
      <c r="E2171" s="255"/>
      <c r="F2171" s="242"/>
      <c r="G2171" s="243"/>
      <c r="H2171" s="171"/>
      <c r="I2171" s="244" t="str">
        <f t="shared" si="130"/>
        <v/>
      </c>
      <c r="N2171" s="157"/>
      <c r="O2171" s="157"/>
      <c r="P2171" s="246" t="str">
        <f t="shared" si="131"/>
        <v/>
      </c>
      <c r="Q2171" s="144"/>
      <c r="R2171" s="144"/>
      <c r="S2171" s="144"/>
    </row>
    <row r="2172" spans="1:19">
      <c r="A2172" s="110"/>
      <c r="B2172" s="114"/>
      <c r="C2172" s="188"/>
      <c r="D2172" s="200"/>
      <c r="E2172" s="255"/>
      <c r="F2172" s="242"/>
      <c r="G2172" s="243"/>
      <c r="H2172" s="171"/>
      <c r="I2172" s="244" t="str">
        <f t="shared" si="130"/>
        <v/>
      </c>
      <c r="N2172" s="157"/>
      <c r="O2172" s="157"/>
      <c r="P2172" s="246" t="str">
        <f t="shared" si="131"/>
        <v/>
      </c>
      <c r="Q2172" s="144"/>
      <c r="R2172" s="144"/>
      <c r="S2172" s="144"/>
    </row>
    <row r="2173" spans="1:19">
      <c r="A2173" s="110"/>
      <c r="B2173" s="114"/>
      <c r="C2173" s="188"/>
      <c r="D2173" s="200"/>
      <c r="E2173" s="255"/>
      <c r="F2173" s="242"/>
      <c r="G2173" s="243"/>
      <c r="H2173" s="171"/>
      <c r="I2173" s="244" t="str">
        <f t="shared" si="130"/>
        <v/>
      </c>
      <c r="N2173" s="157"/>
      <c r="O2173" s="157"/>
      <c r="P2173" s="246" t="str">
        <f t="shared" si="131"/>
        <v/>
      </c>
      <c r="Q2173" s="144"/>
      <c r="R2173" s="144"/>
      <c r="S2173" s="144"/>
    </row>
    <row r="2174" spans="1:19">
      <c r="A2174" s="110"/>
      <c r="B2174" s="114"/>
      <c r="C2174" s="188"/>
      <c r="D2174" s="200"/>
      <c r="E2174" s="255"/>
      <c r="F2174" s="242"/>
      <c r="G2174" s="243"/>
      <c r="H2174" s="171"/>
      <c r="I2174" s="244" t="str">
        <f t="shared" si="130"/>
        <v/>
      </c>
      <c r="N2174" s="157"/>
      <c r="O2174" s="157"/>
      <c r="P2174" s="246" t="str">
        <f t="shared" si="131"/>
        <v/>
      </c>
      <c r="Q2174" s="144"/>
      <c r="R2174" s="144"/>
      <c r="S2174" s="144"/>
    </row>
    <row r="2175" spans="1:19">
      <c r="A2175" s="110"/>
      <c r="B2175" s="114"/>
      <c r="C2175" s="188"/>
      <c r="D2175" s="200"/>
      <c r="E2175" s="255"/>
      <c r="F2175" s="242"/>
      <c r="G2175" s="243"/>
      <c r="H2175" s="171"/>
      <c r="I2175" s="244" t="str">
        <f t="shared" si="130"/>
        <v/>
      </c>
      <c r="N2175" s="157"/>
      <c r="O2175" s="157"/>
      <c r="P2175" s="246" t="str">
        <f t="shared" si="131"/>
        <v/>
      </c>
      <c r="Q2175" s="144"/>
      <c r="R2175" s="144"/>
      <c r="S2175" s="144"/>
    </row>
    <row r="2176" spans="1:19">
      <c r="A2176" s="110"/>
      <c r="B2176" s="114"/>
      <c r="C2176" s="188"/>
      <c r="D2176" s="200"/>
      <c r="E2176" s="255"/>
      <c r="F2176" s="242"/>
      <c r="G2176" s="243"/>
      <c r="H2176" s="171"/>
      <c r="I2176" s="244" t="str">
        <f t="shared" si="130"/>
        <v/>
      </c>
      <c r="N2176" s="157"/>
      <c r="O2176" s="157"/>
      <c r="P2176" s="246" t="str">
        <f t="shared" si="131"/>
        <v/>
      </c>
      <c r="Q2176" s="144"/>
      <c r="R2176" s="144"/>
      <c r="S2176" s="144"/>
    </row>
    <row r="2177" spans="1:19">
      <c r="A2177" s="110"/>
      <c r="B2177" s="114"/>
      <c r="C2177" s="188"/>
      <c r="D2177" s="200"/>
      <c r="E2177" s="255"/>
      <c r="F2177" s="242"/>
      <c r="G2177" s="243"/>
      <c r="H2177" s="171"/>
      <c r="I2177" s="244" t="str">
        <f t="shared" si="130"/>
        <v/>
      </c>
      <c r="N2177" s="157"/>
      <c r="O2177" s="157"/>
      <c r="P2177" s="246" t="str">
        <f t="shared" si="131"/>
        <v/>
      </c>
      <c r="Q2177" s="144"/>
      <c r="R2177" s="144"/>
      <c r="S2177" s="144"/>
    </row>
    <row r="2178" spans="1:19">
      <c r="A2178" s="110"/>
      <c r="B2178" s="114"/>
      <c r="C2178" s="188"/>
      <c r="D2178" s="200"/>
      <c r="E2178" s="255"/>
      <c r="F2178" s="242"/>
      <c r="G2178" s="243"/>
      <c r="H2178" s="171"/>
      <c r="I2178" s="244" t="str">
        <f t="shared" ref="I2178:I2241" si="132">IF(C2178="","",(2/S2178)*(POWER((S2178/6)*(E2178-S2178/6)+1,3)-1))</f>
        <v/>
      </c>
      <c r="N2178" s="157"/>
      <c r="O2178" s="157"/>
      <c r="P2178" s="246" t="str">
        <f t="shared" ref="P2178:P2241" si="133">IF(C2178="","",POWER(C2178-Q2178,3)/R2178)</f>
        <v/>
      </c>
      <c r="Q2178" s="144"/>
      <c r="R2178" s="144"/>
      <c r="S2178" s="144"/>
    </row>
    <row r="2179" spans="1:19">
      <c r="A2179" s="110"/>
      <c r="B2179" s="114"/>
      <c r="C2179" s="188"/>
      <c r="D2179" s="200"/>
      <c r="E2179" s="255"/>
      <c r="F2179" s="242"/>
      <c r="G2179" s="243"/>
      <c r="H2179" s="171"/>
      <c r="I2179" s="244" t="str">
        <f t="shared" si="132"/>
        <v/>
      </c>
      <c r="N2179" s="157"/>
      <c r="O2179" s="157"/>
      <c r="P2179" s="246" t="str">
        <f t="shared" si="133"/>
        <v/>
      </c>
      <c r="Q2179" s="144"/>
      <c r="R2179" s="144"/>
      <c r="S2179" s="144"/>
    </row>
    <row r="2180" spans="1:19">
      <c r="A2180" s="110"/>
      <c r="B2180" s="114"/>
      <c r="C2180" s="188"/>
      <c r="D2180" s="200"/>
      <c r="E2180" s="255"/>
      <c r="F2180" s="242"/>
      <c r="G2180" s="243"/>
      <c r="H2180" s="171"/>
      <c r="I2180" s="244" t="str">
        <f t="shared" si="132"/>
        <v/>
      </c>
      <c r="N2180" s="157"/>
      <c r="O2180" s="157"/>
      <c r="P2180" s="246" t="str">
        <f t="shared" si="133"/>
        <v/>
      </c>
      <c r="Q2180" s="144"/>
      <c r="R2180" s="144"/>
      <c r="S2180" s="144"/>
    </row>
    <row r="2181" spans="1:19">
      <c r="A2181" s="110"/>
      <c r="B2181" s="114"/>
      <c r="C2181" s="188"/>
      <c r="D2181" s="200"/>
      <c r="E2181" s="255"/>
      <c r="F2181" s="242"/>
      <c r="G2181" s="243"/>
      <c r="H2181" s="171"/>
      <c r="I2181" s="244" t="str">
        <f t="shared" si="132"/>
        <v/>
      </c>
      <c r="N2181" s="157"/>
      <c r="O2181" s="157"/>
      <c r="P2181" s="246" t="str">
        <f t="shared" si="133"/>
        <v/>
      </c>
      <c r="Q2181" s="144"/>
      <c r="R2181" s="144"/>
      <c r="S2181" s="144"/>
    </row>
    <row r="2182" spans="1:19">
      <c r="A2182" s="110"/>
      <c r="B2182" s="114"/>
      <c r="C2182" s="188"/>
      <c r="D2182" s="200"/>
      <c r="E2182" s="255"/>
      <c r="F2182" s="242"/>
      <c r="G2182" s="243"/>
      <c r="H2182" s="171"/>
      <c r="I2182" s="244" t="str">
        <f t="shared" si="132"/>
        <v/>
      </c>
      <c r="N2182" s="157"/>
      <c r="O2182" s="157"/>
      <c r="P2182" s="246" t="str">
        <f t="shared" si="133"/>
        <v/>
      </c>
      <c r="Q2182" s="144"/>
      <c r="R2182" s="144"/>
      <c r="S2182" s="144"/>
    </row>
    <row r="2183" spans="1:19">
      <c r="A2183" s="110"/>
      <c r="B2183" s="114"/>
      <c r="C2183" s="188"/>
      <c r="D2183" s="200"/>
      <c r="E2183" s="255"/>
      <c r="F2183" s="242"/>
      <c r="G2183" s="243"/>
      <c r="H2183" s="171"/>
      <c r="I2183" s="244" t="str">
        <f t="shared" si="132"/>
        <v/>
      </c>
      <c r="N2183" s="157"/>
      <c r="O2183" s="157"/>
      <c r="P2183" s="246" t="str">
        <f t="shared" si="133"/>
        <v/>
      </c>
      <c r="Q2183" s="144"/>
      <c r="R2183" s="144"/>
      <c r="S2183" s="144"/>
    </row>
    <row r="2184" spans="1:19">
      <c r="A2184" s="110"/>
      <c r="B2184" s="114"/>
      <c r="C2184" s="188"/>
      <c r="D2184" s="200"/>
      <c r="E2184" s="255"/>
      <c r="F2184" s="242"/>
      <c r="G2184" s="243"/>
      <c r="H2184" s="171"/>
      <c r="I2184" s="244" t="str">
        <f t="shared" si="132"/>
        <v/>
      </c>
      <c r="N2184" s="157"/>
      <c r="O2184" s="157"/>
      <c r="P2184" s="246" t="str">
        <f t="shared" si="133"/>
        <v/>
      </c>
      <c r="Q2184" s="144"/>
      <c r="R2184" s="144"/>
      <c r="S2184" s="144"/>
    </row>
    <row r="2185" spans="1:19">
      <c r="A2185" s="110"/>
      <c r="B2185" s="114"/>
      <c r="C2185" s="188"/>
      <c r="D2185" s="200"/>
      <c r="E2185" s="255"/>
      <c r="F2185" s="242"/>
      <c r="G2185" s="243"/>
      <c r="H2185" s="171"/>
      <c r="I2185" s="244" t="str">
        <f t="shared" si="132"/>
        <v/>
      </c>
      <c r="N2185" s="157"/>
      <c r="O2185" s="157"/>
      <c r="P2185" s="246" t="str">
        <f t="shared" si="133"/>
        <v/>
      </c>
      <c r="Q2185" s="144"/>
      <c r="R2185" s="144"/>
      <c r="S2185" s="144"/>
    </row>
    <row r="2186" spans="1:19">
      <c r="A2186" s="110"/>
      <c r="B2186" s="114"/>
      <c r="C2186" s="188"/>
      <c r="D2186" s="200"/>
      <c r="E2186" s="255"/>
      <c r="F2186" s="242"/>
      <c r="G2186" s="243"/>
      <c r="H2186" s="171"/>
      <c r="I2186" s="244" t="str">
        <f t="shared" si="132"/>
        <v/>
      </c>
      <c r="N2186" s="157"/>
      <c r="O2186" s="157"/>
      <c r="P2186" s="246" t="str">
        <f t="shared" si="133"/>
        <v/>
      </c>
      <c r="Q2186" s="144"/>
      <c r="R2186" s="144"/>
      <c r="S2186" s="144"/>
    </row>
    <row r="2187" spans="1:19">
      <c r="A2187" s="110"/>
      <c r="B2187" s="114"/>
      <c r="C2187" s="188"/>
      <c r="D2187" s="200"/>
      <c r="E2187" s="255"/>
      <c r="F2187" s="242"/>
      <c r="G2187" s="243"/>
      <c r="H2187" s="171"/>
      <c r="I2187" s="244" t="str">
        <f t="shared" si="132"/>
        <v/>
      </c>
      <c r="N2187" s="157"/>
      <c r="O2187" s="157"/>
      <c r="P2187" s="246" t="str">
        <f t="shared" si="133"/>
        <v/>
      </c>
      <c r="Q2187" s="144"/>
      <c r="R2187" s="144"/>
      <c r="S2187" s="144"/>
    </row>
    <row r="2188" spans="1:19">
      <c r="A2188" s="110"/>
      <c r="B2188" s="114"/>
      <c r="C2188" s="188"/>
      <c r="D2188" s="200"/>
      <c r="E2188" s="255"/>
      <c r="F2188" s="242"/>
      <c r="G2188" s="243"/>
      <c r="H2188" s="171"/>
      <c r="I2188" s="244" t="str">
        <f t="shared" si="132"/>
        <v/>
      </c>
      <c r="N2188" s="157"/>
      <c r="O2188" s="157"/>
      <c r="P2188" s="246" t="str">
        <f t="shared" si="133"/>
        <v/>
      </c>
      <c r="Q2188" s="144"/>
      <c r="R2188" s="144"/>
      <c r="S2188" s="144"/>
    </row>
    <row r="2189" spans="1:19">
      <c r="A2189" s="110"/>
      <c r="B2189" s="114"/>
      <c r="C2189" s="188"/>
      <c r="D2189" s="200"/>
      <c r="E2189" s="255"/>
      <c r="F2189" s="242"/>
      <c r="G2189" s="243"/>
      <c r="H2189" s="171"/>
      <c r="I2189" s="244" t="str">
        <f t="shared" si="132"/>
        <v/>
      </c>
      <c r="N2189" s="157"/>
      <c r="O2189" s="157"/>
      <c r="P2189" s="246" t="str">
        <f t="shared" si="133"/>
        <v/>
      </c>
      <c r="Q2189" s="144"/>
      <c r="R2189" s="144"/>
      <c r="S2189" s="144"/>
    </row>
    <row r="2190" spans="1:19">
      <c r="A2190" s="110"/>
      <c r="B2190" s="114"/>
      <c r="C2190" s="188"/>
      <c r="D2190" s="200"/>
      <c r="E2190" s="255"/>
      <c r="F2190" s="242"/>
      <c r="G2190" s="243"/>
      <c r="H2190" s="171"/>
      <c r="I2190" s="244" t="str">
        <f t="shared" si="132"/>
        <v/>
      </c>
      <c r="N2190" s="157"/>
      <c r="O2190" s="157"/>
      <c r="P2190" s="246" t="str">
        <f t="shared" si="133"/>
        <v/>
      </c>
      <c r="Q2190" s="144"/>
      <c r="R2190" s="144"/>
      <c r="S2190" s="144"/>
    </row>
    <row r="2191" spans="1:19">
      <c r="A2191" s="110"/>
      <c r="B2191" s="114"/>
      <c r="C2191" s="188"/>
      <c r="D2191" s="200"/>
      <c r="E2191" s="255"/>
      <c r="F2191" s="242"/>
      <c r="G2191" s="243"/>
      <c r="H2191" s="171"/>
      <c r="I2191" s="244" t="str">
        <f t="shared" si="132"/>
        <v/>
      </c>
      <c r="N2191" s="157"/>
      <c r="O2191" s="157"/>
      <c r="P2191" s="246" t="str">
        <f t="shared" si="133"/>
        <v/>
      </c>
      <c r="Q2191" s="144"/>
      <c r="R2191" s="144"/>
      <c r="S2191" s="144"/>
    </row>
    <row r="2192" spans="1:19">
      <c r="A2192" s="110"/>
      <c r="B2192" s="114"/>
      <c r="C2192" s="188"/>
      <c r="D2192" s="200"/>
      <c r="E2192" s="255"/>
      <c r="F2192" s="242"/>
      <c r="G2192" s="243"/>
      <c r="H2192" s="171"/>
      <c r="I2192" s="244" t="str">
        <f t="shared" si="132"/>
        <v/>
      </c>
      <c r="N2192" s="157"/>
      <c r="O2192" s="157"/>
      <c r="P2192" s="246" t="str">
        <f t="shared" si="133"/>
        <v/>
      </c>
      <c r="Q2192" s="144"/>
      <c r="R2192" s="144"/>
      <c r="S2192" s="144"/>
    </row>
    <row r="2193" spans="1:19">
      <c r="A2193" s="110"/>
      <c r="B2193" s="114"/>
      <c r="C2193" s="188"/>
      <c r="D2193" s="200"/>
      <c r="E2193" s="255"/>
      <c r="F2193" s="242"/>
      <c r="G2193" s="243"/>
      <c r="H2193" s="171"/>
      <c r="I2193" s="244" t="str">
        <f t="shared" si="132"/>
        <v/>
      </c>
      <c r="N2193" s="157"/>
      <c r="O2193" s="157"/>
      <c r="P2193" s="246" t="str">
        <f t="shared" si="133"/>
        <v/>
      </c>
      <c r="Q2193" s="144"/>
      <c r="R2193" s="144"/>
      <c r="S2193" s="144"/>
    </row>
    <row r="2194" spans="1:19">
      <c r="A2194" s="110"/>
      <c r="B2194" s="114"/>
      <c r="C2194" s="188"/>
      <c r="D2194" s="200"/>
      <c r="E2194" s="255"/>
      <c r="F2194" s="242"/>
      <c r="G2194" s="243"/>
      <c r="H2194" s="171"/>
      <c r="I2194" s="244" t="str">
        <f t="shared" si="132"/>
        <v/>
      </c>
      <c r="N2194" s="157"/>
      <c r="O2194" s="157"/>
      <c r="P2194" s="246" t="str">
        <f t="shared" si="133"/>
        <v/>
      </c>
      <c r="Q2194" s="144"/>
      <c r="R2194" s="144"/>
      <c r="S2194" s="144"/>
    </row>
    <row r="2195" spans="1:19">
      <c r="A2195" s="110"/>
      <c r="B2195" s="114"/>
      <c r="C2195" s="188"/>
      <c r="D2195" s="200"/>
      <c r="E2195" s="255"/>
      <c r="F2195" s="242"/>
      <c r="G2195" s="243"/>
      <c r="H2195" s="171"/>
      <c r="I2195" s="244" t="str">
        <f t="shared" si="132"/>
        <v/>
      </c>
      <c r="N2195" s="157"/>
      <c r="O2195" s="157"/>
      <c r="P2195" s="246" t="str">
        <f t="shared" si="133"/>
        <v/>
      </c>
      <c r="Q2195" s="144"/>
      <c r="R2195" s="144"/>
      <c r="S2195" s="144"/>
    </row>
    <row r="2196" spans="1:19">
      <c r="A2196" s="110"/>
      <c r="B2196" s="114"/>
      <c r="C2196" s="188"/>
      <c r="D2196" s="200"/>
      <c r="E2196" s="255"/>
      <c r="F2196" s="242"/>
      <c r="G2196" s="243"/>
      <c r="H2196" s="171"/>
      <c r="I2196" s="244" t="str">
        <f t="shared" si="132"/>
        <v/>
      </c>
      <c r="N2196" s="157"/>
      <c r="O2196" s="157"/>
      <c r="P2196" s="246" t="str">
        <f t="shared" si="133"/>
        <v/>
      </c>
      <c r="Q2196" s="144"/>
      <c r="R2196" s="144"/>
      <c r="S2196" s="144"/>
    </row>
    <row r="2197" spans="1:19">
      <c r="A2197" s="110"/>
      <c r="B2197" s="114"/>
      <c r="C2197" s="188"/>
      <c r="D2197" s="200"/>
      <c r="E2197" s="255"/>
      <c r="F2197" s="242"/>
      <c r="G2197" s="243"/>
      <c r="H2197" s="171"/>
      <c r="I2197" s="244" t="str">
        <f t="shared" si="132"/>
        <v/>
      </c>
      <c r="N2197" s="157"/>
      <c r="O2197" s="157"/>
      <c r="P2197" s="246" t="str">
        <f t="shared" si="133"/>
        <v/>
      </c>
      <c r="Q2197" s="144"/>
      <c r="R2197" s="144"/>
      <c r="S2197" s="144"/>
    </row>
    <row r="2198" spans="1:19">
      <c r="A2198" s="110"/>
      <c r="B2198" s="114"/>
      <c r="C2198" s="188"/>
      <c r="D2198" s="200"/>
      <c r="E2198" s="255"/>
      <c r="F2198" s="242"/>
      <c r="G2198" s="243"/>
      <c r="H2198" s="171"/>
      <c r="I2198" s="244" t="str">
        <f t="shared" si="132"/>
        <v/>
      </c>
      <c r="N2198" s="157"/>
      <c r="O2198" s="157"/>
      <c r="P2198" s="246" t="str">
        <f t="shared" si="133"/>
        <v/>
      </c>
      <c r="Q2198" s="144"/>
      <c r="R2198" s="144"/>
      <c r="S2198" s="144"/>
    </row>
    <row r="2199" spans="1:19">
      <c r="A2199" s="110"/>
      <c r="B2199" s="114"/>
      <c r="C2199" s="188"/>
      <c r="D2199" s="200"/>
      <c r="E2199" s="255"/>
      <c r="F2199" s="242"/>
      <c r="G2199" s="243"/>
      <c r="H2199" s="171"/>
      <c r="I2199" s="244" t="str">
        <f t="shared" si="132"/>
        <v/>
      </c>
      <c r="N2199" s="157"/>
      <c r="O2199" s="157"/>
      <c r="P2199" s="246" t="str">
        <f t="shared" si="133"/>
        <v/>
      </c>
      <c r="Q2199" s="144"/>
      <c r="R2199" s="144"/>
      <c r="S2199" s="144"/>
    </row>
    <row r="2200" spans="1:19">
      <c r="A2200" s="110"/>
      <c r="B2200" s="114"/>
      <c r="C2200" s="188"/>
      <c r="D2200" s="200"/>
      <c r="E2200" s="255"/>
      <c r="F2200" s="242"/>
      <c r="G2200" s="243"/>
      <c r="H2200" s="171"/>
      <c r="I2200" s="244" t="str">
        <f t="shared" si="132"/>
        <v/>
      </c>
      <c r="N2200" s="157"/>
      <c r="O2200" s="157"/>
      <c r="P2200" s="246" t="str">
        <f t="shared" si="133"/>
        <v/>
      </c>
      <c r="Q2200" s="144"/>
      <c r="R2200" s="144"/>
      <c r="S2200" s="144"/>
    </row>
    <row r="2201" spans="1:19">
      <c r="A2201" s="110"/>
      <c r="B2201" s="114"/>
      <c r="C2201" s="188"/>
      <c r="D2201" s="200"/>
      <c r="E2201" s="255"/>
      <c r="F2201" s="242"/>
      <c r="G2201" s="243"/>
      <c r="H2201" s="171"/>
      <c r="I2201" s="244" t="str">
        <f t="shared" si="132"/>
        <v/>
      </c>
      <c r="N2201" s="157"/>
      <c r="O2201" s="157"/>
      <c r="P2201" s="246" t="str">
        <f t="shared" si="133"/>
        <v/>
      </c>
      <c r="Q2201" s="144"/>
      <c r="R2201" s="144"/>
      <c r="S2201" s="144"/>
    </row>
    <row r="2202" spans="1:19">
      <c r="A2202" s="110"/>
      <c r="B2202" s="114"/>
      <c r="C2202" s="188"/>
      <c r="D2202" s="200"/>
      <c r="E2202" s="255"/>
      <c r="F2202" s="242"/>
      <c r="G2202" s="243"/>
      <c r="H2202" s="171"/>
      <c r="I2202" s="244" t="str">
        <f t="shared" si="132"/>
        <v/>
      </c>
      <c r="N2202" s="157"/>
      <c r="O2202" s="157"/>
      <c r="P2202" s="246" t="str">
        <f t="shared" si="133"/>
        <v/>
      </c>
      <c r="Q2202" s="144"/>
      <c r="R2202" s="144"/>
      <c r="S2202" s="144"/>
    </row>
    <row r="2203" spans="1:19">
      <c r="A2203" s="110"/>
      <c r="B2203" s="114"/>
      <c r="C2203" s="188"/>
      <c r="D2203" s="200"/>
      <c r="E2203" s="255"/>
      <c r="F2203" s="242"/>
      <c r="G2203" s="243"/>
      <c r="H2203" s="171"/>
      <c r="I2203" s="244" t="str">
        <f t="shared" si="132"/>
        <v/>
      </c>
      <c r="N2203" s="157"/>
      <c r="O2203" s="157"/>
      <c r="P2203" s="246" t="str">
        <f t="shared" si="133"/>
        <v/>
      </c>
      <c r="Q2203" s="144"/>
      <c r="R2203" s="144"/>
      <c r="S2203" s="144"/>
    </row>
    <row r="2204" spans="1:19">
      <c r="A2204" s="110"/>
      <c r="B2204" s="114"/>
      <c r="C2204" s="188"/>
      <c r="D2204" s="200"/>
      <c r="E2204" s="255"/>
      <c r="F2204" s="242"/>
      <c r="G2204" s="243"/>
      <c r="H2204" s="171"/>
      <c r="I2204" s="244" t="str">
        <f t="shared" si="132"/>
        <v/>
      </c>
      <c r="N2204" s="157"/>
      <c r="O2204" s="157"/>
      <c r="P2204" s="246" t="str">
        <f t="shared" si="133"/>
        <v/>
      </c>
      <c r="Q2204" s="144"/>
      <c r="R2204" s="144"/>
      <c r="S2204" s="144"/>
    </row>
    <row r="2205" spans="1:19">
      <c r="A2205" s="110"/>
      <c r="B2205" s="114"/>
      <c r="C2205" s="188"/>
      <c r="D2205" s="200"/>
      <c r="E2205" s="255"/>
      <c r="F2205" s="242"/>
      <c r="G2205" s="243"/>
      <c r="H2205" s="171"/>
      <c r="I2205" s="244" t="str">
        <f t="shared" si="132"/>
        <v/>
      </c>
      <c r="N2205" s="157"/>
      <c r="O2205" s="157"/>
      <c r="P2205" s="246" t="str">
        <f t="shared" si="133"/>
        <v/>
      </c>
      <c r="Q2205" s="144"/>
      <c r="R2205" s="144"/>
      <c r="S2205" s="144"/>
    </row>
    <row r="2206" spans="1:19">
      <c r="A2206" s="110"/>
      <c r="B2206" s="114"/>
      <c r="C2206" s="188"/>
      <c r="D2206" s="200"/>
      <c r="E2206" s="255"/>
      <c r="F2206" s="242"/>
      <c r="G2206" s="243"/>
      <c r="H2206" s="171"/>
      <c r="I2206" s="244" t="str">
        <f t="shared" si="132"/>
        <v/>
      </c>
      <c r="N2206" s="157"/>
      <c r="O2206" s="157"/>
      <c r="P2206" s="246" t="str">
        <f t="shared" si="133"/>
        <v/>
      </c>
      <c r="Q2206" s="144"/>
      <c r="R2206" s="144"/>
      <c r="S2206" s="144"/>
    </row>
    <row r="2207" spans="1:19">
      <c r="A2207" s="110"/>
      <c r="B2207" s="114"/>
      <c r="C2207" s="188"/>
      <c r="D2207" s="200"/>
      <c r="E2207" s="255"/>
      <c r="F2207" s="242"/>
      <c r="G2207" s="243"/>
      <c r="H2207" s="171"/>
      <c r="I2207" s="244" t="str">
        <f t="shared" si="132"/>
        <v/>
      </c>
      <c r="N2207" s="157"/>
      <c r="O2207" s="157"/>
      <c r="P2207" s="246" t="str">
        <f t="shared" si="133"/>
        <v/>
      </c>
      <c r="Q2207" s="144"/>
      <c r="R2207" s="144"/>
      <c r="S2207" s="144"/>
    </row>
    <row r="2208" spans="1:19">
      <c r="A2208" s="110"/>
      <c r="B2208" s="114"/>
      <c r="C2208" s="188"/>
      <c r="D2208" s="200"/>
      <c r="E2208" s="255"/>
      <c r="F2208" s="242"/>
      <c r="G2208" s="243"/>
      <c r="H2208" s="171"/>
      <c r="I2208" s="244" t="str">
        <f t="shared" si="132"/>
        <v/>
      </c>
      <c r="N2208" s="157"/>
      <c r="O2208" s="157"/>
      <c r="P2208" s="246" t="str">
        <f t="shared" si="133"/>
        <v/>
      </c>
      <c r="Q2208" s="144"/>
      <c r="R2208" s="144"/>
      <c r="S2208" s="144"/>
    </row>
    <row r="2209" spans="1:19">
      <c r="A2209" s="110"/>
      <c r="B2209" s="114"/>
      <c r="C2209" s="188"/>
      <c r="D2209" s="200"/>
      <c r="E2209" s="255"/>
      <c r="F2209" s="242"/>
      <c r="G2209" s="243"/>
      <c r="H2209" s="171"/>
      <c r="I2209" s="244" t="str">
        <f t="shared" si="132"/>
        <v/>
      </c>
      <c r="N2209" s="157"/>
      <c r="O2209" s="157"/>
      <c r="P2209" s="246" t="str">
        <f t="shared" si="133"/>
        <v/>
      </c>
      <c r="Q2209" s="144"/>
      <c r="R2209" s="144"/>
      <c r="S2209" s="144"/>
    </row>
    <row r="2210" spans="1:19">
      <c r="A2210" s="110"/>
      <c r="B2210" s="114"/>
      <c r="C2210" s="188"/>
      <c r="D2210" s="200"/>
      <c r="E2210" s="255"/>
      <c r="F2210" s="242"/>
      <c r="G2210" s="243"/>
      <c r="H2210" s="171"/>
      <c r="I2210" s="244" t="str">
        <f t="shared" si="132"/>
        <v/>
      </c>
      <c r="N2210" s="157"/>
      <c r="O2210" s="157"/>
      <c r="P2210" s="246" t="str">
        <f t="shared" si="133"/>
        <v/>
      </c>
      <c r="Q2210" s="144"/>
      <c r="R2210" s="144"/>
      <c r="S2210" s="144"/>
    </row>
    <row r="2211" spans="1:19">
      <c r="A2211" s="110"/>
      <c r="B2211" s="114"/>
      <c r="C2211" s="188"/>
      <c r="D2211" s="200"/>
      <c r="E2211" s="255"/>
      <c r="F2211" s="242"/>
      <c r="G2211" s="243"/>
      <c r="H2211" s="171"/>
      <c r="I2211" s="244" t="str">
        <f t="shared" si="132"/>
        <v/>
      </c>
      <c r="N2211" s="157"/>
      <c r="O2211" s="157"/>
      <c r="P2211" s="246" t="str">
        <f t="shared" si="133"/>
        <v/>
      </c>
      <c r="Q2211" s="144"/>
      <c r="R2211" s="144"/>
      <c r="S2211" s="144"/>
    </row>
    <row r="2212" spans="1:19">
      <c r="A2212" s="110"/>
      <c r="B2212" s="114"/>
      <c r="C2212" s="188"/>
      <c r="D2212" s="200"/>
      <c r="E2212" s="255"/>
      <c r="F2212" s="242"/>
      <c r="G2212" s="243"/>
      <c r="H2212" s="171"/>
      <c r="I2212" s="244" t="str">
        <f t="shared" si="132"/>
        <v/>
      </c>
      <c r="N2212" s="157"/>
      <c r="O2212" s="157"/>
      <c r="P2212" s="246" t="str">
        <f t="shared" si="133"/>
        <v/>
      </c>
      <c r="Q2212" s="144"/>
      <c r="R2212" s="144"/>
      <c r="S2212" s="144"/>
    </row>
    <row r="2213" spans="1:19">
      <c r="A2213" s="110"/>
      <c r="B2213" s="114"/>
      <c r="C2213" s="188"/>
      <c r="D2213" s="200"/>
      <c r="E2213" s="255"/>
      <c r="F2213" s="242"/>
      <c r="G2213" s="243"/>
      <c r="H2213" s="171"/>
      <c r="I2213" s="244" t="str">
        <f t="shared" si="132"/>
        <v/>
      </c>
      <c r="N2213" s="157"/>
      <c r="O2213" s="157"/>
      <c r="P2213" s="246" t="str">
        <f t="shared" si="133"/>
        <v/>
      </c>
      <c r="Q2213" s="144"/>
      <c r="R2213" s="144"/>
      <c r="S2213" s="144"/>
    </row>
    <row r="2214" spans="1:19">
      <c r="A2214" s="110"/>
      <c r="B2214" s="114"/>
      <c r="C2214" s="188"/>
      <c r="D2214" s="200"/>
      <c r="E2214" s="255"/>
      <c r="F2214" s="242"/>
      <c r="G2214" s="243"/>
      <c r="H2214" s="171"/>
      <c r="I2214" s="244" t="str">
        <f t="shared" si="132"/>
        <v/>
      </c>
      <c r="N2214" s="157"/>
      <c r="O2214" s="157"/>
      <c r="P2214" s="246" t="str">
        <f t="shared" si="133"/>
        <v/>
      </c>
      <c r="Q2214" s="144"/>
      <c r="R2214" s="144"/>
      <c r="S2214" s="144"/>
    </row>
    <row r="2215" spans="1:19">
      <c r="A2215" s="110"/>
      <c r="B2215" s="114"/>
      <c r="C2215" s="188"/>
      <c r="D2215" s="200"/>
      <c r="E2215" s="255"/>
      <c r="F2215" s="242"/>
      <c r="G2215" s="243"/>
      <c r="H2215" s="171"/>
      <c r="I2215" s="244" t="str">
        <f t="shared" si="132"/>
        <v/>
      </c>
      <c r="N2215" s="157"/>
      <c r="O2215" s="157"/>
      <c r="P2215" s="246" t="str">
        <f t="shared" si="133"/>
        <v/>
      </c>
      <c r="Q2215" s="144"/>
      <c r="R2215" s="144"/>
      <c r="S2215" s="144"/>
    </row>
    <row r="2216" spans="1:19">
      <c r="A2216" s="110"/>
      <c r="B2216" s="114"/>
      <c r="C2216" s="188"/>
      <c r="D2216" s="200"/>
      <c r="E2216" s="255"/>
      <c r="F2216" s="242"/>
      <c r="G2216" s="243"/>
      <c r="H2216" s="171"/>
      <c r="I2216" s="244" t="str">
        <f t="shared" si="132"/>
        <v/>
      </c>
      <c r="N2216" s="157"/>
      <c r="O2216" s="157"/>
      <c r="P2216" s="246" t="str">
        <f t="shared" si="133"/>
        <v/>
      </c>
      <c r="Q2216" s="144"/>
      <c r="R2216" s="144"/>
      <c r="S2216" s="144"/>
    </row>
    <row r="2217" spans="1:19">
      <c r="A2217" s="110"/>
      <c r="B2217" s="114"/>
      <c r="C2217" s="188"/>
      <c r="D2217" s="200"/>
      <c r="E2217" s="255"/>
      <c r="F2217" s="242"/>
      <c r="G2217" s="243"/>
      <c r="H2217" s="171"/>
      <c r="I2217" s="244" t="str">
        <f t="shared" si="132"/>
        <v/>
      </c>
      <c r="N2217" s="157"/>
      <c r="O2217" s="157"/>
      <c r="P2217" s="246" t="str">
        <f t="shared" si="133"/>
        <v/>
      </c>
      <c r="Q2217" s="144"/>
      <c r="R2217" s="144"/>
      <c r="S2217" s="144"/>
    </row>
    <row r="2218" spans="1:19">
      <c r="A2218" s="110"/>
      <c r="B2218" s="114"/>
      <c r="C2218" s="188"/>
      <c r="D2218" s="200"/>
      <c r="E2218" s="255"/>
      <c r="F2218" s="242"/>
      <c r="G2218" s="243"/>
      <c r="H2218" s="171"/>
      <c r="I2218" s="244" t="str">
        <f t="shared" si="132"/>
        <v/>
      </c>
      <c r="N2218" s="157"/>
      <c r="O2218" s="157"/>
      <c r="P2218" s="246" t="str">
        <f t="shared" si="133"/>
        <v/>
      </c>
      <c r="Q2218" s="144"/>
      <c r="R2218" s="144"/>
      <c r="S2218" s="144"/>
    </row>
    <row r="2219" spans="1:19">
      <c r="A2219" s="110"/>
      <c r="B2219" s="114"/>
      <c r="C2219" s="188"/>
      <c r="D2219" s="200"/>
      <c r="E2219" s="255"/>
      <c r="F2219" s="242"/>
      <c r="G2219" s="243"/>
      <c r="H2219" s="171"/>
      <c r="I2219" s="244" t="str">
        <f t="shared" si="132"/>
        <v/>
      </c>
      <c r="N2219" s="157"/>
      <c r="O2219" s="157"/>
      <c r="P2219" s="246" t="str">
        <f t="shared" si="133"/>
        <v/>
      </c>
      <c r="Q2219" s="144"/>
      <c r="R2219" s="144"/>
      <c r="S2219" s="144"/>
    </row>
    <row r="2220" spans="1:19">
      <c r="A2220" s="110"/>
      <c r="B2220" s="114"/>
      <c r="C2220" s="188"/>
      <c r="D2220" s="200"/>
      <c r="E2220" s="255"/>
      <c r="F2220" s="242"/>
      <c r="G2220" s="243"/>
      <c r="H2220" s="171"/>
      <c r="I2220" s="244" t="str">
        <f t="shared" si="132"/>
        <v/>
      </c>
      <c r="N2220" s="157"/>
      <c r="O2220" s="157"/>
      <c r="P2220" s="246" t="str">
        <f t="shared" si="133"/>
        <v/>
      </c>
      <c r="Q2220" s="144"/>
      <c r="R2220" s="144"/>
      <c r="S2220" s="144"/>
    </row>
    <row r="2221" spans="1:19">
      <c r="A2221" s="110"/>
      <c r="B2221" s="114"/>
      <c r="C2221" s="188"/>
      <c r="D2221" s="200"/>
      <c r="E2221" s="255"/>
      <c r="F2221" s="242"/>
      <c r="G2221" s="243"/>
      <c r="H2221" s="171"/>
      <c r="I2221" s="244" t="str">
        <f t="shared" si="132"/>
        <v/>
      </c>
      <c r="N2221" s="157"/>
      <c r="O2221" s="157"/>
      <c r="P2221" s="246" t="str">
        <f t="shared" si="133"/>
        <v/>
      </c>
      <c r="Q2221" s="144"/>
      <c r="R2221" s="144"/>
      <c r="S2221" s="144"/>
    </row>
    <row r="2222" spans="1:19">
      <c r="A2222" s="110"/>
      <c r="B2222" s="114"/>
      <c r="C2222" s="188"/>
      <c r="D2222" s="200"/>
      <c r="E2222" s="255"/>
      <c r="F2222" s="242"/>
      <c r="G2222" s="243"/>
      <c r="H2222" s="171"/>
      <c r="I2222" s="244" t="str">
        <f t="shared" si="132"/>
        <v/>
      </c>
      <c r="N2222" s="157"/>
      <c r="O2222" s="157"/>
      <c r="P2222" s="246" t="str">
        <f t="shared" si="133"/>
        <v/>
      </c>
      <c r="Q2222" s="144"/>
      <c r="R2222" s="144"/>
      <c r="S2222" s="144"/>
    </row>
    <row r="2223" spans="1:19">
      <c r="A2223" s="110"/>
      <c r="B2223" s="114"/>
      <c r="C2223" s="188"/>
      <c r="D2223" s="200"/>
      <c r="E2223" s="255"/>
      <c r="F2223" s="242"/>
      <c r="G2223" s="243"/>
      <c r="H2223" s="171"/>
      <c r="I2223" s="244" t="str">
        <f t="shared" si="132"/>
        <v/>
      </c>
      <c r="N2223" s="157"/>
      <c r="O2223" s="157"/>
      <c r="P2223" s="246" t="str">
        <f t="shared" si="133"/>
        <v/>
      </c>
      <c r="Q2223" s="144"/>
      <c r="R2223" s="144"/>
      <c r="S2223" s="144"/>
    </row>
    <row r="2224" spans="1:19">
      <c r="A2224" s="110"/>
      <c r="B2224" s="114"/>
      <c r="C2224" s="188"/>
      <c r="D2224" s="200"/>
      <c r="E2224" s="255"/>
      <c r="F2224" s="242"/>
      <c r="G2224" s="243"/>
      <c r="H2224" s="171"/>
      <c r="I2224" s="244" t="str">
        <f t="shared" si="132"/>
        <v/>
      </c>
      <c r="N2224" s="157"/>
      <c r="O2224" s="157"/>
      <c r="P2224" s="246" t="str">
        <f t="shared" si="133"/>
        <v/>
      </c>
      <c r="Q2224" s="144"/>
      <c r="R2224" s="144"/>
      <c r="S2224" s="144"/>
    </row>
    <row r="2225" spans="1:19">
      <c r="A2225" s="110"/>
      <c r="B2225" s="114"/>
      <c r="C2225" s="188"/>
      <c r="D2225" s="200"/>
      <c r="E2225" s="255"/>
      <c r="F2225" s="242"/>
      <c r="G2225" s="243"/>
      <c r="H2225" s="171"/>
      <c r="I2225" s="244" t="str">
        <f t="shared" si="132"/>
        <v/>
      </c>
      <c r="N2225" s="157"/>
      <c r="O2225" s="157"/>
      <c r="P2225" s="246" t="str">
        <f t="shared" si="133"/>
        <v/>
      </c>
      <c r="Q2225" s="144"/>
      <c r="R2225" s="144"/>
      <c r="S2225" s="144"/>
    </row>
    <row r="2226" spans="1:19">
      <c r="A2226" s="110"/>
      <c r="B2226" s="114"/>
      <c r="C2226" s="188"/>
      <c r="D2226" s="200"/>
      <c r="E2226" s="255"/>
      <c r="F2226" s="242"/>
      <c r="G2226" s="243"/>
      <c r="H2226" s="171"/>
      <c r="I2226" s="244" t="str">
        <f t="shared" si="132"/>
        <v/>
      </c>
      <c r="N2226" s="157"/>
      <c r="O2226" s="157"/>
      <c r="P2226" s="246" t="str">
        <f t="shared" si="133"/>
        <v/>
      </c>
      <c r="Q2226" s="144"/>
      <c r="R2226" s="144"/>
      <c r="S2226" s="144"/>
    </row>
    <row r="2227" spans="1:19">
      <c r="A2227" s="110"/>
      <c r="B2227" s="114"/>
      <c r="C2227" s="188"/>
      <c r="D2227" s="200"/>
      <c r="E2227" s="255"/>
      <c r="F2227" s="242"/>
      <c r="G2227" s="243"/>
      <c r="H2227" s="171"/>
      <c r="I2227" s="244" t="str">
        <f t="shared" si="132"/>
        <v/>
      </c>
      <c r="N2227" s="157"/>
      <c r="O2227" s="157"/>
      <c r="P2227" s="246" t="str">
        <f t="shared" si="133"/>
        <v/>
      </c>
      <c r="Q2227" s="144"/>
      <c r="R2227" s="144"/>
      <c r="S2227" s="144"/>
    </row>
    <row r="2228" spans="1:19">
      <c r="A2228" s="110"/>
      <c r="B2228" s="114"/>
      <c r="C2228" s="188"/>
      <c r="D2228" s="200"/>
      <c r="E2228" s="255"/>
      <c r="F2228" s="242"/>
      <c r="G2228" s="243"/>
      <c r="H2228" s="171"/>
      <c r="I2228" s="244" t="str">
        <f t="shared" si="132"/>
        <v/>
      </c>
      <c r="N2228" s="157"/>
      <c r="O2228" s="157"/>
      <c r="P2228" s="246" t="str">
        <f t="shared" si="133"/>
        <v/>
      </c>
      <c r="Q2228" s="144"/>
      <c r="R2228" s="144"/>
      <c r="S2228" s="144"/>
    </row>
    <row r="2229" spans="1:19">
      <c r="A2229" s="110"/>
      <c r="B2229" s="114"/>
      <c r="C2229" s="188"/>
      <c r="D2229" s="200"/>
      <c r="E2229" s="255"/>
      <c r="F2229" s="242"/>
      <c r="G2229" s="243"/>
      <c r="H2229" s="171"/>
      <c r="I2229" s="244" t="str">
        <f t="shared" si="132"/>
        <v/>
      </c>
      <c r="N2229" s="157"/>
      <c r="O2229" s="157"/>
      <c r="P2229" s="246" t="str">
        <f t="shared" si="133"/>
        <v/>
      </c>
      <c r="Q2229" s="144"/>
      <c r="R2229" s="144"/>
      <c r="S2229" s="144"/>
    </row>
    <row r="2230" spans="1:19">
      <c r="A2230" s="110"/>
      <c r="B2230" s="114"/>
      <c r="C2230" s="188"/>
      <c r="D2230" s="200"/>
      <c r="E2230" s="255"/>
      <c r="F2230" s="242"/>
      <c r="G2230" s="243"/>
      <c r="H2230" s="171"/>
      <c r="I2230" s="244" t="str">
        <f t="shared" si="132"/>
        <v/>
      </c>
      <c r="N2230" s="157"/>
      <c r="O2230" s="157"/>
      <c r="P2230" s="246" t="str">
        <f t="shared" si="133"/>
        <v/>
      </c>
      <c r="Q2230" s="144"/>
      <c r="R2230" s="144"/>
      <c r="S2230" s="144"/>
    </row>
    <row r="2231" spans="1:19">
      <c r="A2231" s="110"/>
      <c r="B2231" s="114"/>
      <c r="C2231" s="188"/>
      <c r="D2231" s="200"/>
      <c r="E2231" s="255"/>
      <c r="F2231" s="242"/>
      <c r="G2231" s="243"/>
      <c r="H2231" s="171"/>
      <c r="I2231" s="244" t="str">
        <f t="shared" si="132"/>
        <v/>
      </c>
      <c r="N2231" s="157"/>
      <c r="O2231" s="157"/>
      <c r="P2231" s="246" t="str">
        <f t="shared" si="133"/>
        <v/>
      </c>
      <c r="Q2231" s="144"/>
      <c r="R2231" s="144"/>
      <c r="S2231" s="144"/>
    </row>
    <row r="2232" spans="1:19">
      <c r="A2232" s="110"/>
      <c r="B2232" s="114"/>
      <c r="C2232" s="188"/>
      <c r="D2232" s="200"/>
      <c r="E2232" s="255"/>
      <c r="F2232" s="242"/>
      <c r="G2232" s="243"/>
      <c r="H2232" s="171"/>
      <c r="I2232" s="244" t="str">
        <f t="shared" si="132"/>
        <v/>
      </c>
      <c r="N2232" s="157"/>
      <c r="O2232" s="157"/>
      <c r="P2232" s="246" t="str">
        <f t="shared" si="133"/>
        <v/>
      </c>
      <c r="Q2232" s="144"/>
      <c r="R2232" s="144"/>
      <c r="S2232" s="144"/>
    </row>
    <row r="2233" spans="1:19">
      <c r="A2233" s="110"/>
      <c r="B2233" s="114"/>
      <c r="C2233" s="188"/>
      <c r="D2233" s="200"/>
      <c r="E2233" s="255"/>
      <c r="F2233" s="242"/>
      <c r="G2233" s="243"/>
      <c r="H2233" s="171"/>
      <c r="I2233" s="244" t="str">
        <f t="shared" si="132"/>
        <v/>
      </c>
      <c r="N2233" s="157"/>
      <c r="O2233" s="157"/>
      <c r="P2233" s="246" t="str">
        <f t="shared" si="133"/>
        <v/>
      </c>
      <c r="Q2233" s="144"/>
      <c r="R2233" s="144"/>
      <c r="S2233" s="144"/>
    </row>
    <row r="2234" spans="1:19">
      <c r="A2234" s="110"/>
      <c r="B2234" s="114"/>
      <c r="C2234" s="188"/>
      <c r="D2234" s="200"/>
      <c r="E2234" s="255"/>
      <c r="F2234" s="242"/>
      <c r="G2234" s="243"/>
      <c r="H2234" s="171"/>
      <c r="I2234" s="244" t="str">
        <f t="shared" si="132"/>
        <v/>
      </c>
      <c r="N2234" s="157"/>
      <c r="O2234" s="157"/>
      <c r="P2234" s="246" t="str">
        <f t="shared" si="133"/>
        <v/>
      </c>
      <c r="Q2234" s="144"/>
      <c r="R2234" s="144"/>
      <c r="S2234" s="144"/>
    </row>
    <row r="2235" spans="1:19">
      <c r="A2235" s="110"/>
      <c r="B2235" s="114"/>
      <c r="C2235" s="188"/>
      <c r="D2235" s="200"/>
      <c r="E2235" s="255"/>
      <c r="F2235" s="242"/>
      <c r="G2235" s="243"/>
      <c r="H2235" s="171"/>
      <c r="I2235" s="244" t="str">
        <f t="shared" si="132"/>
        <v/>
      </c>
      <c r="N2235" s="157"/>
      <c r="O2235" s="157"/>
      <c r="P2235" s="246" t="str">
        <f t="shared" si="133"/>
        <v/>
      </c>
      <c r="Q2235" s="144"/>
      <c r="R2235" s="144"/>
      <c r="S2235" s="144"/>
    </row>
    <row r="2236" spans="1:19">
      <c r="A2236" s="110"/>
      <c r="B2236" s="114"/>
      <c r="C2236" s="188"/>
      <c r="D2236" s="200"/>
      <c r="E2236" s="255"/>
      <c r="F2236" s="242"/>
      <c r="G2236" s="243"/>
      <c r="H2236" s="171"/>
      <c r="I2236" s="244" t="str">
        <f t="shared" si="132"/>
        <v/>
      </c>
      <c r="N2236" s="157"/>
      <c r="O2236" s="157"/>
      <c r="P2236" s="246" t="str">
        <f t="shared" si="133"/>
        <v/>
      </c>
      <c r="Q2236" s="144"/>
      <c r="R2236" s="144"/>
      <c r="S2236" s="144"/>
    </row>
    <row r="2237" spans="1:19">
      <c r="A2237" s="110"/>
      <c r="B2237" s="114"/>
      <c r="C2237" s="188"/>
      <c r="D2237" s="200"/>
      <c r="E2237" s="255"/>
      <c r="F2237" s="242"/>
      <c r="G2237" s="243"/>
      <c r="H2237" s="171"/>
      <c r="I2237" s="244" t="str">
        <f t="shared" si="132"/>
        <v/>
      </c>
      <c r="N2237" s="157"/>
      <c r="O2237" s="157"/>
      <c r="P2237" s="246" t="str">
        <f t="shared" si="133"/>
        <v/>
      </c>
      <c r="Q2237" s="144"/>
      <c r="R2237" s="144"/>
      <c r="S2237" s="144"/>
    </row>
    <row r="2238" spans="1:19">
      <c r="A2238" s="110"/>
      <c r="B2238" s="114"/>
      <c r="C2238" s="188"/>
      <c r="D2238" s="200"/>
      <c r="E2238" s="255"/>
      <c r="F2238" s="242"/>
      <c r="G2238" s="243"/>
      <c r="H2238" s="171"/>
      <c r="I2238" s="244" t="str">
        <f t="shared" si="132"/>
        <v/>
      </c>
      <c r="N2238" s="157"/>
      <c r="O2238" s="157"/>
      <c r="P2238" s="246" t="str">
        <f t="shared" si="133"/>
        <v/>
      </c>
      <c r="Q2238" s="144"/>
      <c r="R2238" s="144"/>
      <c r="S2238" s="144"/>
    </row>
    <row r="2239" spans="1:19">
      <c r="A2239" s="110"/>
      <c r="B2239" s="114"/>
      <c r="C2239" s="188"/>
      <c r="D2239" s="200"/>
      <c r="E2239" s="255"/>
      <c r="F2239" s="242"/>
      <c r="G2239" s="243"/>
      <c r="H2239" s="171"/>
      <c r="I2239" s="244" t="str">
        <f t="shared" si="132"/>
        <v/>
      </c>
      <c r="N2239" s="157"/>
      <c r="O2239" s="157"/>
      <c r="P2239" s="246" t="str">
        <f t="shared" si="133"/>
        <v/>
      </c>
      <c r="Q2239" s="144"/>
      <c r="R2239" s="144"/>
      <c r="S2239" s="144"/>
    </row>
    <row r="2240" spans="1:19">
      <c r="A2240" s="110"/>
      <c r="B2240" s="114"/>
      <c r="C2240" s="188"/>
      <c r="D2240" s="200"/>
      <c r="E2240" s="255"/>
      <c r="F2240" s="242"/>
      <c r="G2240" s="243"/>
      <c r="H2240" s="171"/>
      <c r="I2240" s="244" t="str">
        <f t="shared" si="132"/>
        <v/>
      </c>
      <c r="N2240" s="157"/>
      <c r="O2240" s="157"/>
      <c r="P2240" s="246" t="str">
        <f t="shared" si="133"/>
        <v/>
      </c>
      <c r="Q2240" s="144"/>
      <c r="R2240" s="144"/>
      <c r="S2240" s="144"/>
    </row>
    <row r="2241" spans="1:19">
      <c r="A2241" s="110"/>
      <c r="B2241" s="114"/>
      <c r="C2241" s="188"/>
      <c r="D2241" s="200"/>
      <c r="E2241" s="255"/>
      <c r="F2241" s="242"/>
      <c r="G2241" s="243"/>
      <c r="H2241" s="171"/>
      <c r="I2241" s="244" t="str">
        <f t="shared" si="132"/>
        <v/>
      </c>
      <c r="N2241" s="157"/>
      <c r="O2241" s="157"/>
      <c r="P2241" s="246" t="str">
        <f t="shared" si="133"/>
        <v/>
      </c>
      <c r="Q2241" s="144"/>
      <c r="R2241" s="144"/>
      <c r="S2241" s="144"/>
    </row>
    <row r="2242" spans="1:19">
      <c r="A2242" s="110"/>
      <c r="B2242" s="114"/>
      <c r="C2242" s="188"/>
      <c r="D2242" s="200"/>
      <c r="E2242" s="255"/>
      <c r="F2242" s="242"/>
      <c r="G2242" s="243"/>
      <c r="H2242" s="171"/>
      <c r="I2242" s="244" t="str">
        <f t="shared" ref="I2242:I2305" si="134">IF(C2242="","",(2/S2242)*(POWER((S2242/6)*(E2242-S2242/6)+1,3)-1))</f>
        <v/>
      </c>
      <c r="N2242" s="157"/>
      <c r="O2242" s="157"/>
      <c r="P2242" s="246" t="str">
        <f t="shared" ref="P2242:P2305" si="135">IF(C2242="","",POWER(C2242-Q2242,3)/R2242)</f>
        <v/>
      </c>
      <c r="Q2242" s="144"/>
      <c r="R2242" s="144"/>
      <c r="S2242" s="144"/>
    </row>
    <row r="2243" spans="1:19">
      <c r="A2243" s="110"/>
      <c r="B2243" s="114"/>
      <c r="C2243" s="188"/>
      <c r="D2243" s="200"/>
      <c r="E2243" s="255"/>
      <c r="F2243" s="242"/>
      <c r="G2243" s="243"/>
      <c r="H2243" s="171"/>
      <c r="I2243" s="244" t="str">
        <f t="shared" si="134"/>
        <v/>
      </c>
      <c r="N2243" s="157"/>
      <c r="O2243" s="157"/>
      <c r="P2243" s="246" t="str">
        <f t="shared" si="135"/>
        <v/>
      </c>
      <c r="Q2243" s="144"/>
      <c r="R2243" s="144"/>
      <c r="S2243" s="144"/>
    </row>
    <row r="2244" spans="1:19">
      <c r="A2244" s="110"/>
      <c r="B2244" s="114"/>
      <c r="C2244" s="188"/>
      <c r="D2244" s="200"/>
      <c r="E2244" s="255"/>
      <c r="F2244" s="242"/>
      <c r="G2244" s="243"/>
      <c r="H2244" s="171"/>
      <c r="I2244" s="244" t="str">
        <f t="shared" si="134"/>
        <v/>
      </c>
      <c r="N2244" s="157"/>
      <c r="O2244" s="157"/>
      <c r="P2244" s="246" t="str">
        <f t="shared" si="135"/>
        <v/>
      </c>
      <c r="Q2244" s="144"/>
      <c r="R2244" s="144"/>
      <c r="S2244" s="144"/>
    </row>
    <row r="2245" spans="1:19">
      <c r="A2245" s="110"/>
      <c r="B2245" s="114"/>
      <c r="C2245" s="188"/>
      <c r="D2245" s="200"/>
      <c r="E2245" s="255"/>
      <c r="F2245" s="242"/>
      <c r="G2245" s="243"/>
      <c r="H2245" s="171"/>
      <c r="I2245" s="244" t="str">
        <f t="shared" si="134"/>
        <v/>
      </c>
      <c r="N2245" s="157"/>
      <c r="O2245" s="157"/>
      <c r="P2245" s="246" t="str">
        <f t="shared" si="135"/>
        <v/>
      </c>
      <c r="Q2245" s="144"/>
      <c r="R2245" s="144"/>
      <c r="S2245" s="144"/>
    </row>
    <row r="2246" spans="1:19">
      <c r="A2246" s="110"/>
      <c r="B2246" s="114"/>
      <c r="C2246" s="188"/>
      <c r="D2246" s="200"/>
      <c r="E2246" s="255"/>
      <c r="F2246" s="242"/>
      <c r="G2246" s="243"/>
      <c r="H2246" s="171"/>
      <c r="I2246" s="244" t="str">
        <f t="shared" si="134"/>
        <v/>
      </c>
      <c r="N2246" s="157"/>
      <c r="O2246" s="157"/>
      <c r="P2246" s="246" t="str">
        <f t="shared" si="135"/>
        <v/>
      </c>
      <c r="Q2246" s="144"/>
      <c r="R2246" s="144"/>
      <c r="S2246" s="144"/>
    </row>
    <row r="2247" spans="1:19">
      <c r="A2247" s="110"/>
      <c r="B2247" s="114"/>
      <c r="C2247" s="188"/>
      <c r="D2247" s="200"/>
      <c r="E2247" s="255"/>
      <c r="F2247" s="242"/>
      <c r="G2247" s="243"/>
      <c r="H2247" s="171"/>
      <c r="I2247" s="244" t="str">
        <f t="shared" si="134"/>
        <v/>
      </c>
      <c r="N2247" s="157"/>
      <c r="O2247" s="157"/>
      <c r="P2247" s="246" t="str">
        <f t="shared" si="135"/>
        <v/>
      </c>
      <c r="Q2247" s="144"/>
      <c r="R2247" s="144"/>
      <c r="S2247" s="144"/>
    </row>
    <row r="2248" spans="1:19">
      <c r="A2248" s="110"/>
      <c r="B2248" s="114"/>
      <c r="C2248" s="188"/>
      <c r="D2248" s="200"/>
      <c r="E2248" s="255"/>
      <c r="F2248" s="242"/>
      <c r="G2248" s="243"/>
      <c r="H2248" s="171"/>
      <c r="I2248" s="244" t="str">
        <f t="shared" si="134"/>
        <v/>
      </c>
      <c r="N2248" s="157"/>
      <c r="O2248" s="157"/>
      <c r="P2248" s="246" t="str">
        <f t="shared" si="135"/>
        <v/>
      </c>
      <c r="Q2248" s="144"/>
      <c r="R2248" s="144"/>
      <c r="S2248" s="144"/>
    </row>
    <row r="2249" spans="1:19">
      <c r="A2249" s="110"/>
      <c r="B2249" s="114"/>
      <c r="C2249" s="188"/>
      <c r="D2249" s="200"/>
      <c r="E2249" s="255"/>
      <c r="F2249" s="242"/>
      <c r="G2249" s="243"/>
      <c r="H2249" s="171"/>
      <c r="I2249" s="244" t="str">
        <f t="shared" si="134"/>
        <v/>
      </c>
      <c r="N2249" s="157"/>
      <c r="O2249" s="157"/>
      <c r="P2249" s="246" t="str">
        <f t="shared" si="135"/>
        <v/>
      </c>
      <c r="Q2249" s="144"/>
      <c r="R2249" s="144"/>
      <c r="S2249" s="144"/>
    </row>
    <row r="2250" spans="1:19">
      <c r="A2250" s="110"/>
      <c r="B2250" s="114"/>
      <c r="C2250" s="188"/>
      <c r="D2250" s="200"/>
      <c r="E2250" s="255"/>
      <c r="F2250" s="242"/>
      <c r="G2250" s="243"/>
      <c r="H2250" s="171"/>
      <c r="I2250" s="244" t="str">
        <f t="shared" si="134"/>
        <v/>
      </c>
      <c r="N2250" s="157"/>
      <c r="O2250" s="157"/>
      <c r="P2250" s="246" t="str">
        <f t="shared" si="135"/>
        <v/>
      </c>
      <c r="Q2250" s="144"/>
      <c r="R2250" s="144"/>
      <c r="S2250" s="144"/>
    </row>
    <row r="2251" spans="1:19">
      <c r="A2251" s="110"/>
      <c r="B2251" s="114"/>
      <c r="C2251" s="188"/>
      <c r="D2251" s="200"/>
      <c r="E2251" s="255"/>
      <c r="F2251" s="242"/>
      <c r="G2251" s="243"/>
      <c r="H2251" s="171"/>
      <c r="I2251" s="244" t="str">
        <f t="shared" si="134"/>
        <v/>
      </c>
      <c r="N2251" s="157"/>
      <c r="O2251" s="157"/>
      <c r="P2251" s="246" t="str">
        <f t="shared" si="135"/>
        <v/>
      </c>
      <c r="Q2251" s="144"/>
      <c r="R2251" s="144"/>
      <c r="S2251" s="144"/>
    </row>
    <row r="2252" spans="1:19">
      <c r="A2252" s="110"/>
      <c r="B2252" s="114"/>
      <c r="C2252" s="188"/>
      <c r="D2252" s="200"/>
      <c r="E2252" s="255"/>
      <c r="F2252" s="242"/>
      <c r="G2252" s="243"/>
      <c r="H2252" s="171"/>
      <c r="I2252" s="244" t="str">
        <f t="shared" si="134"/>
        <v/>
      </c>
      <c r="N2252" s="157"/>
      <c r="O2252" s="157"/>
      <c r="P2252" s="246" t="str">
        <f t="shared" si="135"/>
        <v/>
      </c>
      <c r="Q2252" s="144"/>
      <c r="R2252" s="144"/>
      <c r="S2252" s="144"/>
    </row>
    <row r="2253" spans="1:19">
      <c r="A2253" s="110"/>
      <c r="B2253" s="114"/>
      <c r="C2253" s="188"/>
      <c r="D2253" s="200"/>
      <c r="E2253" s="255"/>
      <c r="F2253" s="242"/>
      <c r="G2253" s="243"/>
      <c r="H2253" s="171"/>
      <c r="I2253" s="244" t="str">
        <f t="shared" si="134"/>
        <v/>
      </c>
      <c r="N2253" s="157"/>
      <c r="O2253" s="157"/>
      <c r="P2253" s="246" t="str">
        <f t="shared" si="135"/>
        <v/>
      </c>
      <c r="Q2253" s="144"/>
      <c r="R2253" s="144"/>
      <c r="S2253" s="144"/>
    </row>
    <row r="2254" spans="1:19">
      <c r="A2254" s="110"/>
      <c r="B2254" s="114"/>
      <c r="C2254" s="188"/>
      <c r="D2254" s="200"/>
      <c r="E2254" s="255"/>
      <c r="F2254" s="242"/>
      <c r="G2254" s="243"/>
      <c r="H2254" s="171"/>
      <c r="I2254" s="244" t="str">
        <f t="shared" si="134"/>
        <v/>
      </c>
      <c r="N2254" s="157"/>
      <c r="O2254" s="157"/>
      <c r="P2254" s="246" t="str">
        <f t="shared" si="135"/>
        <v/>
      </c>
      <c r="Q2254" s="144"/>
      <c r="R2254" s="144"/>
      <c r="S2254" s="144"/>
    </row>
    <row r="2255" spans="1:19">
      <c r="A2255" s="110"/>
      <c r="B2255" s="114"/>
      <c r="C2255" s="188"/>
      <c r="D2255" s="200"/>
      <c r="E2255" s="255"/>
      <c r="F2255" s="242"/>
      <c r="G2255" s="243"/>
      <c r="H2255" s="171"/>
      <c r="I2255" s="244" t="str">
        <f t="shared" si="134"/>
        <v/>
      </c>
      <c r="N2255" s="157"/>
      <c r="O2255" s="157"/>
      <c r="P2255" s="246" t="str">
        <f t="shared" si="135"/>
        <v/>
      </c>
      <c r="Q2255" s="144"/>
      <c r="R2255" s="144"/>
      <c r="S2255" s="144"/>
    </row>
    <row r="2256" spans="1:19">
      <c r="A2256" s="110"/>
      <c r="B2256" s="114"/>
      <c r="C2256" s="188"/>
      <c r="D2256" s="200"/>
      <c r="E2256" s="255"/>
      <c r="F2256" s="242"/>
      <c r="G2256" s="243"/>
      <c r="H2256" s="171"/>
      <c r="I2256" s="244" t="str">
        <f t="shared" si="134"/>
        <v/>
      </c>
      <c r="N2256" s="157"/>
      <c r="O2256" s="157"/>
      <c r="P2256" s="246" t="str">
        <f t="shared" si="135"/>
        <v/>
      </c>
      <c r="Q2256" s="144"/>
      <c r="R2256" s="144"/>
      <c r="S2256" s="144"/>
    </row>
    <row r="2257" spans="1:19">
      <c r="A2257" s="110"/>
      <c r="B2257" s="114"/>
      <c r="C2257" s="188"/>
      <c r="D2257" s="200"/>
      <c r="E2257" s="255"/>
      <c r="F2257" s="242"/>
      <c r="G2257" s="243"/>
      <c r="H2257" s="171"/>
      <c r="I2257" s="244" t="str">
        <f t="shared" si="134"/>
        <v/>
      </c>
      <c r="N2257" s="157"/>
      <c r="O2257" s="157"/>
      <c r="P2257" s="246" t="str">
        <f t="shared" si="135"/>
        <v/>
      </c>
      <c r="Q2257" s="144"/>
      <c r="R2257" s="144"/>
      <c r="S2257" s="144"/>
    </row>
    <row r="2258" spans="1:19">
      <c r="A2258" s="110"/>
      <c r="B2258" s="114"/>
      <c r="C2258" s="188"/>
      <c r="D2258" s="200"/>
      <c r="E2258" s="255"/>
      <c r="F2258" s="242"/>
      <c r="G2258" s="243"/>
      <c r="H2258" s="171"/>
      <c r="I2258" s="244" t="str">
        <f t="shared" si="134"/>
        <v/>
      </c>
      <c r="N2258" s="157"/>
      <c r="O2258" s="157"/>
      <c r="P2258" s="246" t="str">
        <f t="shared" si="135"/>
        <v/>
      </c>
      <c r="Q2258" s="144"/>
      <c r="R2258" s="144"/>
      <c r="S2258" s="144"/>
    </row>
    <row r="2259" spans="1:19">
      <c r="A2259" s="110"/>
      <c r="B2259" s="114"/>
      <c r="C2259" s="188"/>
      <c r="D2259" s="200"/>
      <c r="E2259" s="255"/>
      <c r="F2259" s="242"/>
      <c r="G2259" s="243"/>
      <c r="H2259" s="171"/>
      <c r="I2259" s="244" t="str">
        <f t="shared" si="134"/>
        <v/>
      </c>
      <c r="N2259" s="157"/>
      <c r="O2259" s="157"/>
      <c r="P2259" s="246" t="str">
        <f t="shared" si="135"/>
        <v/>
      </c>
      <c r="Q2259" s="144"/>
      <c r="R2259" s="144"/>
      <c r="S2259" s="144"/>
    </row>
    <row r="2260" spans="1:19">
      <c r="A2260" s="110"/>
      <c r="B2260" s="114"/>
      <c r="C2260" s="188"/>
      <c r="D2260" s="200"/>
      <c r="E2260" s="255"/>
      <c r="F2260" s="242"/>
      <c r="G2260" s="243"/>
      <c r="H2260" s="171"/>
      <c r="I2260" s="244" t="str">
        <f t="shared" si="134"/>
        <v/>
      </c>
      <c r="N2260" s="157"/>
      <c r="O2260" s="157"/>
      <c r="P2260" s="246" t="str">
        <f t="shared" si="135"/>
        <v/>
      </c>
      <c r="Q2260" s="144"/>
      <c r="R2260" s="144"/>
      <c r="S2260" s="144"/>
    </row>
    <row r="2261" spans="1:19">
      <c r="A2261" s="110"/>
      <c r="B2261" s="114"/>
      <c r="C2261" s="188"/>
      <c r="D2261" s="200"/>
      <c r="E2261" s="255"/>
      <c r="F2261" s="242"/>
      <c r="G2261" s="243"/>
      <c r="H2261" s="171"/>
      <c r="I2261" s="244" t="str">
        <f t="shared" si="134"/>
        <v/>
      </c>
      <c r="N2261" s="157"/>
      <c r="O2261" s="157"/>
      <c r="P2261" s="246" t="str">
        <f t="shared" si="135"/>
        <v/>
      </c>
      <c r="Q2261" s="144"/>
      <c r="R2261" s="144"/>
      <c r="S2261" s="144"/>
    </row>
    <row r="2262" spans="1:19">
      <c r="A2262" s="110"/>
      <c r="B2262" s="114"/>
      <c r="C2262" s="188"/>
      <c r="D2262" s="200"/>
      <c r="E2262" s="255"/>
      <c r="F2262" s="242"/>
      <c r="G2262" s="243"/>
      <c r="H2262" s="171"/>
      <c r="I2262" s="244" t="str">
        <f t="shared" si="134"/>
        <v/>
      </c>
      <c r="N2262" s="157"/>
      <c r="O2262" s="157"/>
      <c r="P2262" s="246" t="str">
        <f t="shared" si="135"/>
        <v/>
      </c>
      <c r="Q2262" s="144"/>
      <c r="R2262" s="144"/>
      <c r="S2262" s="144"/>
    </row>
    <row r="2263" spans="1:19">
      <c r="A2263" s="110"/>
      <c r="B2263" s="114"/>
      <c r="C2263" s="188"/>
      <c r="D2263" s="200"/>
      <c r="E2263" s="255"/>
      <c r="F2263" s="242"/>
      <c r="G2263" s="243"/>
      <c r="H2263" s="171"/>
      <c r="I2263" s="244" t="str">
        <f t="shared" si="134"/>
        <v/>
      </c>
      <c r="N2263" s="157"/>
      <c r="O2263" s="157"/>
      <c r="P2263" s="246" t="str">
        <f t="shared" si="135"/>
        <v/>
      </c>
      <c r="Q2263" s="144"/>
      <c r="R2263" s="144"/>
      <c r="S2263" s="144"/>
    </row>
    <row r="2264" spans="1:19">
      <c r="A2264" s="110"/>
      <c r="B2264" s="114"/>
      <c r="C2264" s="188"/>
      <c r="D2264" s="200"/>
      <c r="E2264" s="255"/>
      <c r="F2264" s="242"/>
      <c r="G2264" s="243"/>
      <c r="H2264" s="171"/>
      <c r="I2264" s="244" t="str">
        <f t="shared" si="134"/>
        <v/>
      </c>
      <c r="N2264" s="157"/>
      <c r="O2264" s="157"/>
      <c r="P2264" s="246" t="str">
        <f t="shared" si="135"/>
        <v/>
      </c>
      <c r="Q2264" s="144"/>
      <c r="R2264" s="144"/>
      <c r="S2264" s="144"/>
    </row>
    <row r="2265" spans="1:19">
      <c r="A2265" s="110"/>
      <c r="B2265" s="114"/>
      <c r="C2265" s="188"/>
      <c r="D2265" s="200"/>
      <c r="E2265" s="255"/>
      <c r="F2265" s="242"/>
      <c r="G2265" s="243"/>
      <c r="H2265" s="171"/>
      <c r="I2265" s="244" t="str">
        <f t="shared" si="134"/>
        <v/>
      </c>
      <c r="N2265" s="157"/>
      <c r="O2265" s="157"/>
      <c r="P2265" s="246" t="str">
        <f t="shared" si="135"/>
        <v/>
      </c>
      <c r="Q2265" s="144"/>
      <c r="R2265" s="144"/>
      <c r="S2265" s="144"/>
    </row>
    <row r="2266" spans="1:19">
      <c r="A2266" s="110"/>
      <c r="B2266" s="114"/>
      <c r="C2266" s="188"/>
      <c r="D2266" s="200"/>
      <c r="E2266" s="255"/>
      <c r="F2266" s="242"/>
      <c r="G2266" s="243"/>
      <c r="H2266" s="171"/>
      <c r="I2266" s="244" t="str">
        <f t="shared" si="134"/>
        <v/>
      </c>
      <c r="N2266" s="157"/>
      <c r="O2266" s="157"/>
      <c r="P2266" s="246" t="str">
        <f t="shared" si="135"/>
        <v/>
      </c>
      <c r="Q2266" s="144"/>
      <c r="R2266" s="144"/>
      <c r="S2266" s="144"/>
    </row>
    <row r="2267" spans="1:19">
      <c r="A2267" s="110"/>
      <c r="B2267" s="114"/>
      <c r="C2267" s="188"/>
      <c r="D2267" s="200"/>
      <c r="E2267" s="255"/>
      <c r="F2267" s="242"/>
      <c r="G2267" s="243"/>
      <c r="H2267" s="171"/>
      <c r="I2267" s="244" t="str">
        <f t="shared" si="134"/>
        <v/>
      </c>
      <c r="N2267" s="157"/>
      <c r="O2267" s="157"/>
      <c r="P2267" s="246" t="str">
        <f t="shared" si="135"/>
        <v/>
      </c>
      <c r="Q2267" s="144"/>
      <c r="R2267" s="144"/>
      <c r="S2267" s="144"/>
    </row>
    <row r="2268" spans="1:19">
      <c r="A2268" s="110"/>
      <c r="B2268" s="114"/>
      <c r="C2268" s="188"/>
      <c r="D2268" s="200"/>
      <c r="E2268" s="255"/>
      <c r="F2268" s="242"/>
      <c r="G2268" s="243"/>
      <c r="H2268" s="171"/>
      <c r="I2268" s="244" t="str">
        <f t="shared" si="134"/>
        <v/>
      </c>
      <c r="N2268" s="157"/>
      <c r="O2268" s="157"/>
      <c r="P2268" s="246" t="str">
        <f t="shared" si="135"/>
        <v/>
      </c>
      <c r="Q2268" s="144"/>
      <c r="R2268" s="144"/>
      <c r="S2268" s="144"/>
    </row>
    <row r="2269" spans="1:19">
      <c r="A2269" s="110"/>
      <c r="B2269" s="114"/>
      <c r="C2269" s="188"/>
      <c r="D2269" s="200"/>
      <c r="E2269" s="255"/>
      <c r="F2269" s="242"/>
      <c r="G2269" s="243"/>
      <c r="H2269" s="171"/>
      <c r="I2269" s="244" t="str">
        <f t="shared" si="134"/>
        <v/>
      </c>
      <c r="N2269" s="157"/>
      <c r="O2269" s="157"/>
      <c r="P2269" s="246" t="str">
        <f t="shared" si="135"/>
        <v/>
      </c>
      <c r="Q2269" s="144"/>
      <c r="R2269" s="144"/>
      <c r="S2269" s="144"/>
    </row>
    <row r="2270" spans="1:19">
      <c r="A2270" s="110"/>
      <c r="B2270" s="114"/>
      <c r="C2270" s="188"/>
      <c r="D2270" s="200"/>
      <c r="E2270" s="255"/>
      <c r="F2270" s="242"/>
      <c r="G2270" s="243"/>
      <c r="H2270" s="171"/>
      <c r="I2270" s="244" t="str">
        <f t="shared" si="134"/>
        <v/>
      </c>
      <c r="N2270" s="157"/>
      <c r="O2270" s="157"/>
      <c r="P2270" s="246" t="str">
        <f t="shared" si="135"/>
        <v/>
      </c>
      <c r="Q2270" s="144"/>
      <c r="R2270" s="144"/>
      <c r="S2270" s="144"/>
    </row>
    <row r="2271" spans="1:19">
      <c r="A2271" s="110"/>
      <c r="B2271" s="114"/>
      <c r="C2271" s="188"/>
      <c r="D2271" s="200"/>
      <c r="E2271" s="255"/>
      <c r="F2271" s="242"/>
      <c r="G2271" s="243"/>
      <c r="H2271" s="171"/>
      <c r="I2271" s="244" t="str">
        <f t="shared" si="134"/>
        <v/>
      </c>
      <c r="N2271" s="157"/>
      <c r="O2271" s="157"/>
      <c r="P2271" s="246" t="str">
        <f t="shared" si="135"/>
        <v/>
      </c>
      <c r="Q2271" s="144"/>
      <c r="R2271" s="144"/>
      <c r="S2271" s="144"/>
    </row>
    <row r="2272" spans="1:19">
      <c r="A2272" s="110"/>
      <c r="B2272" s="114"/>
      <c r="C2272" s="188"/>
      <c r="D2272" s="200"/>
      <c r="E2272" s="255"/>
      <c r="F2272" s="242"/>
      <c r="G2272" s="243"/>
      <c r="H2272" s="171"/>
      <c r="I2272" s="244" t="str">
        <f t="shared" si="134"/>
        <v/>
      </c>
      <c r="N2272" s="157"/>
      <c r="O2272" s="157"/>
      <c r="P2272" s="246" t="str">
        <f t="shared" si="135"/>
        <v/>
      </c>
      <c r="Q2272" s="144"/>
      <c r="R2272" s="144"/>
      <c r="S2272" s="144"/>
    </row>
    <row r="2273" spans="1:19">
      <c r="A2273" s="110"/>
      <c r="B2273" s="114"/>
      <c r="C2273" s="188"/>
      <c r="D2273" s="200"/>
      <c r="E2273" s="255"/>
      <c r="F2273" s="242"/>
      <c r="G2273" s="243"/>
      <c r="H2273" s="171"/>
      <c r="I2273" s="244" t="str">
        <f t="shared" si="134"/>
        <v/>
      </c>
      <c r="N2273" s="157"/>
      <c r="O2273" s="157"/>
      <c r="P2273" s="246" t="str">
        <f t="shared" si="135"/>
        <v/>
      </c>
      <c r="Q2273" s="144"/>
      <c r="R2273" s="144"/>
      <c r="S2273" s="144"/>
    </row>
    <row r="2274" spans="1:19">
      <c r="A2274" s="110"/>
      <c r="B2274" s="114"/>
      <c r="C2274" s="188"/>
      <c r="D2274" s="200"/>
      <c r="E2274" s="255"/>
      <c r="F2274" s="242"/>
      <c r="G2274" s="243"/>
      <c r="H2274" s="171"/>
      <c r="I2274" s="244" t="str">
        <f t="shared" si="134"/>
        <v/>
      </c>
      <c r="N2274" s="157"/>
      <c r="O2274" s="157"/>
      <c r="P2274" s="246" t="str">
        <f t="shared" si="135"/>
        <v/>
      </c>
      <c r="Q2274" s="144"/>
      <c r="R2274" s="144"/>
      <c r="S2274" s="144"/>
    </row>
    <row r="2275" spans="1:19">
      <c r="A2275" s="110"/>
      <c r="B2275" s="114"/>
      <c r="C2275" s="188"/>
      <c r="D2275" s="200"/>
      <c r="E2275" s="255"/>
      <c r="F2275" s="242"/>
      <c r="G2275" s="243"/>
      <c r="H2275" s="171"/>
      <c r="I2275" s="244" t="str">
        <f t="shared" si="134"/>
        <v/>
      </c>
      <c r="N2275" s="157"/>
      <c r="O2275" s="157"/>
      <c r="P2275" s="246" t="str">
        <f t="shared" si="135"/>
        <v/>
      </c>
      <c r="Q2275" s="144"/>
      <c r="R2275" s="144"/>
      <c r="S2275" s="144"/>
    </row>
    <row r="2276" spans="1:19">
      <c r="A2276" s="110"/>
      <c r="B2276" s="114"/>
      <c r="C2276" s="188"/>
      <c r="D2276" s="200"/>
      <c r="E2276" s="255"/>
      <c r="F2276" s="242"/>
      <c r="G2276" s="243"/>
      <c r="H2276" s="171"/>
      <c r="I2276" s="244" t="str">
        <f t="shared" si="134"/>
        <v/>
      </c>
      <c r="N2276" s="157"/>
      <c r="O2276" s="157"/>
      <c r="P2276" s="246" t="str">
        <f t="shared" si="135"/>
        <v/>
      </c>
      <c r="Q2276" s="144"/>
      <c r="R2276" s="144"/>
      <c r="S2276" s="144"/>
    </row>
    <row r="2277" spans="1:19">
      <c r="A2277" s="110"/>
      <c r="B2277" s="114"/>
      <c r="C2277" s="188"/>
      <c r="D2277" s="200"/>
      <c r="E2277" s="255"/>
      <c r="F2277" s="242"/>
      <c r="G2277" s="243"/>
      <c r="H2277" s="171"/>
      <c r="I2277" s="244" t="str">
        <f t="shared" si="134"/>
        <v/>
      </c>
      <c r="N2277" s="157"/>
      <c r="O2277" s="157"/>
      <c r="P2277" s="246" t="str">
        <f t="shared" si="135"/>
        <v/>
      </c>
      <c r="Q2277" s="144"/>
      <c r="R2277" s="144"/>
      <c r="S2277" s="144"/>
    </row>
    <row r="2278" spans="1:19">
      <c r="A2278" s="110"/>
      <c r="B2278" s="114"/>
      <c r="C2278" s="188"/>
      <c r="D2278" s="200"/>
      <c r="E2278" s="255"/>
      <c r="F2278" s="242"/>
      <c r="G2278" s="243"/>
      <c r="H2278" s="171"/>
      <c r="I2278" s="244" t="str">
        <f t="shared" si="134"/>
        <v/>
      </c>
      <c r="N2278" s="157"/>
      <c r="O2278" s="157"/>
      <c r="P2278" s="246" t="str">
        <f t="shared" si="135"/>
        <v/>
      </c>
      <c r="Q2278" s="144"/>
      <c r="R2278" s="144"/>
      <c r="S2278" s="144"/>
    </row>
    <row r="2279" spans="1:19">
      <c r="A2279" s="110"/>
      <c r="B2279" s="114"/>
      <c r="C2279" s="188"/>
      <c r="D2279" s="200"/>
      <c r="E2279" s="255"/>
      <c r="F2279" s="242"/>
      <c r="G2279" s="243"/>
      <c r="H2279" s="171"/>
      <c r="I2279" s="244" t="str">
        <f t="shared" si="134"/>
        <v/>
      </c>
      <c r="N2279" s="157"/>
      <c r="O2279" s="157"/>
      <c r="P2279" s="246" t="str">
        <f t="shared" si="135"/>
        <v/>
      </c>
      <c r="Q2279" s="144"/>
      <c r="R2279" s="144"/>
      <c r="S2279" s="144"/>
    </row>
    <row r="2280" spans="1:19">
      <c r="A2280" s="110"/>
      <c r="B2280" s="114"/>
      <c r="C2280" s="188"/>
      <c r="D2280" s="200"/>
      <c r="E2280" s="255"/>
      <c r="F2280" s="242"/>
      <c r="G2280" s="243"/>
      <c r="H2280" s="171"/>
      <c r="I2280" s="244" t="str">
        <f t="shared" si="134"/>
        <v/>
      </c>
      <c r="N2280" s="157"/>
      <c r="O2280" s="157"/>
      <c r="P2280" s="246" t="str">
        <f t="shared" si="135"/>
        <v/>
      </c>
      <c r="Q2280" s="144"/>
      <c r="R2280" s="144"/>
      <c r="S2280" s="144"/>
    </row>
    <row r="2281" spans="1:19">
      <c r="A2281" s="110"/>
      <c r="B2281" s="114"/>
      <c r="C2281" s="188"/>
      <c r="D2281" s="200"/>
      <c r="E2281" s="255"/>
      <c r="F2281" s="242"/>
      <c r="G2281" s="243"/>
      <c r="H2281" s="171"/>
      <c r="I2281" s="244" t="str">
        <f t="shared" si="134"/>
        <v/>
      </c>
      <c r="N2281" s="157"/>
      <c r="O2281" s="157"/>
      <c r="P2281" s="246" t="str">
        <f t="shared" si="135"/>
        <v/>
      </c>
      <c r="Q2281" s="144"/>
      <c r="R2281" s="144"/>
      <c r="S2281" s="144"/>
    </row>
    <row r="2282" spans="1:19">
      <c r="A2282" s="110"/>
      <c r="B2282" s="114"/>
      <c r="C2282" s="188"/>
      <c r="D2282" s="200"/>
      <c r="E2282" s="255"/>
      <c r="F2282" s="242"/>
      <c r="G2282" s="243"/>
      <c r="H2282" s="171"/>
      <c r="I2282" s="244" t="str">
        <f t="shared" si="134"/>
        <v/>
      </c>
      <c r="N2282" s="157"/>
      <c r="O2282" s="157"/>
      <c r="P2282" s="246" t="str">
        <f t="shared" si="135"/>
        <v/>
      </c>
      <c r="Q2282" s="144"/>
      <c r="R2282" s="144"/>
      <c r="S2282" s="144"/>
    </row>
    <row r="2283" spans="1:19">
      <c r="A2283" s="110"/>
      <c r="B2283" s="114"/>
      <c r="C2283" s="188"/>
      <c r="D2283" s="200"/>
      <c r="E2283" s="255"/>
      <c r="F2283" s="242"/>
      <c r="G2283" s="243"/>
      <c r="H2283" s="171"/>
      <c r="I2283" s="244" t="str">
        <f t="shared" si="134"/>
        <v/>
      </c>
      <c r="N2283" s="157"/>
      <c r="O2283" s="157"/>
      <c r="P2283" s="246" t="str">
        <f t="shared" si="135"/>
        <v/>
      </c>
      <c r="Q2283" s="144"/>
      <c r="R2283" s="144"/>
      <c r="S2283" s="144"/>
    </row>
    <row r="2284" spans="1:19">
      <c r="A2284" s="110"/>
      <c r="B2284" s="114"/>
      <c r="C2284" s="188"/>
      <c r="D2284" s="200"/>
      <c r="E2284" s="255"/>
      <c r="F2284" s="242"/>
      <c r="G2284" s="243"/>
      <c r="H2284" s="171"/>
      <c r="I2284" s="244" t="str">
        <f t="shared" si="134"/>
        <v/>
      </c>
      <c r="N2284" s="157"/>
      <c r="O2284" s="157"/>
      <c r="P2284" s="246" t="str">
        <f t="shared" si="135"/>
        <v/>
      </c>
      <c r="Q2284" s="144"/>
      <c r="R2284" s="144"/>
      <c r="S2284" s="144"/>
    </row>
    <row r="2285" spans="1:19">
      <c r="A2285" s="110"/>
      <c r="B2285" s="114"/>
      <c r="C2285" s="188"/>
      <c r="D2285" s="200"/>
      <c r="E2285" s="255"/>
      <c r="F2285" s="242"/>
      <c r="G2285" s="243"/>
      <c r="H2285" s="171"/>
      <c r="I2285" s="244" t="str">
        <f t="shared" si="134"/>
        <v/>
      </c>
      <c r="N2285" s="157"/>
      <c r="O2285" s="157"/>
      <c r="P2285" s="246" t="str">
        <f t="shared" si="135"/>
        <v/>
      </c>
      <c r="Q2285" s="144"/>
      <c r="R2285" s="144"/>
      <c r="S2285" s="144"/>
    </row>
    <row r="2286" spans="1:19">
      <c r="A2286" s="110"/>
      <c r="B2286" s="114"/>
      <c r="C2286" s="188"/>
      <c r="D2286" s="200"/>
      <c r="E2286" s="255"/>
      <c r="F2286" s="242"/>
      <c r="G2286" s="243"/>
      <c r="H2286" s="171"/>
      <c r="I2286" s="244" t="str">
        <f t="shared" si="134"/>
        <v/>
      </c>
      <c r="N2286" s="157"/>
      <c r="O2286" s="157"/>
      <c r="P2286" s="246" t="str">
        <f t="shared" si="135"/>
        <v/>
      </c>
      <c r="Q2286" s="144"/>
      <c r="R2286" s="144"/>
      <c r="S2286" s="144"/>
    </row>
    <row r="2287" spans="1:19">
      <c r="A2287" s="110"/>
      <c r="B2287" s="114"/>
      <c r="C2287" s="188"/>
      <c r="D2287" s="200"/>
      <c r="E2287" s="255"/>
      <c r="F2287" s="242"/>
      <c r="G2287" s="243"/>
      <c r="H2287" s="171"/>
      <c r="I2287" s="244" t="str">
        <f t="shared" si="134"/>
        <v/>
      </c>
      <c r="N2287" s="157"/>
      <c r="O2287" s="157"/>
      <c r="P2287" s="246" t="str">
        <f t="shared" si="135"/>
        <v/>
      </c>
      <c r="Q2287" s="144"/>
      <c r="R2287" s="144"/>
      <c r="S2287" s="144"/>
    </row>
    <row r="2288" spans="1:19">
      <c r="A2288" s="110"/>
      <c r="B2288" s="114"/>
      <c r="C2288" s="188"/>
      <c r="D2288" s="200"/>
      <c r="E2288" s="255"/>
      <c r="F2288" s="242"/>
      <c r="G2288" s="243"/>
      <c r="H2288" s="171"/>
      <c r="I2288" s="244" t="str">
        <f t="shared" si="134"/>
        <v/>
      </c>
      <c r="N2288" s="157"/>
      <c r="O2288" s="157"/>
      <c r="P2288" s="246" t="str">
        <f t="shared" si="135"/>
        <v/>
      </c>
      <c r="Q2288" s="144"/>
      <c r="R2288" s="144"/>
      <c r="S2288" s="144"/>
    </row>
    <row r="2289" spans="1:19">
      <c r="A2289" s="110"/>
      <c r="B2289" s="114"/>
      <c r="C2289" s="188"/>
      <c r="D2289" s="200"/>
      <c r="E2289" s="255"/>
      <c r="F2289" s="242"/>
      <c r="G2289" s="243"/>
      <c r="H2289" s="171"/>
      <c r="I2289" s="244" t="str">
        <f t="shared" si="134"/>
        <v/>
      </c>
      <c r="N2289" s="157"/>
      <c r="O2289" s="157"/>
      <c r="P2289" s="246" t="str">
        <f t="shared" si="135"/>
        <v/>
      </c>
      <c r="Q2289" s="144"/>
      <c r="R2289" s="144"/>
      <c r="S2289" s="144"/>
    </row>
    <row r="2290" spans="1:19">
      <c r="A2290" s="110"/>
      <c r="B2290" s="114"/>
      <c r="C2290" s="188"/>
      <c r="D2290" s="200"/>
      <c r="E2290" s="255"/>
      <c r="F2290" s="242"/>
      <c r="G2290" s="243"/>
      <c r="H2290" s="171"/>
      <c r="I2290" s="244" t="str">
        <f t="shared" si="134"/>
        <v/>
      </c>
      <c r="N2290" s="157"/>
      <c r="O2290" s="157"/>
      <c r="P2290" s="246" t="str">
        <f t="shared" si="135"/>
        <v/>
      </c>
      <c r="Q2290" s="144"/>
      <c r="R2290" s="144"/>
      <c r="S2290" s="144"/>
    </row>
    <row r="2291" spans="1:19">
      <c r="A2291" s="110"/>
      <c r="B2291" s="114"/>
      <c r="C2291" s="188"/>
      <c r="D2291" s="200"/>
      <c r="E2291" s="255"/>
      <c r="F2291" s="242"/>
      <c r="G2291" s="243"/>
      <c r="H2291" s="171"/>
      <c r="I2291" s="244" t="str">
        <f t="shared" si="134"/>
        <v/>
      </c>
      <c r="N2291" s="157"/>
      <c r="O2291" s="157"/>
      <c r="P2291" s="246" t="str">
        <f t="shared" si="135"/>
        <v/>
      </c>
      <c r="Q2291" s="144"/>
      <c r="R2291" s="144"/>
      <c r="S2291" s="144"/>
    </row>
    <row r="2292" spans="1:19">
      <c r="A2292" s="110"/>
      <c r="B2292" s="114"/>
      <c r="C2292" s="188"/>
      <c r="D2292" s="200"/>
      <c r="E2292" s="255"/>
      <c r="F2292" s="242"/>
      <c r="G2292" s="243"/>
      <c r="H2292" s="171"/>
      <c r="I2292" s="244" t="str">
        <f t="shared" si="134"/>
        <v/>
      </c>
      <c r="N2292" s="157"/>
      <c r="O2292" s="157"/>
      <c r="P2292" s="246" t="str">
        <f t="shared" si="135"/>
        <v/>
      </c>
      <c r="Q2292" s="144"/>
      <c r="R2292" s="144"/>
      <c r="S2292" s="144"/>
    </row>
    <row r="2293" spans="1:19">
      <c r="A2293" s="110"/>
      <c r="B2293" s="114"/>
      <c r="C2293" s="188"/>
      <c r="D2293" s="200"/>
      <c r="E2293" s="255"/>
      <c r="F2293" s="242"/>
      <c r="G2293" s="243"/>
      <c r="H2293" s="171"/>
      <c r="I2293" s="244" t="str">
        <f t="shared" si="134"/>
        <v/>
      </c>
      <c r="N2293" s="157"/>
      <c r="O2293" s="157"/>
      <c r="P2293" s="246" t="str">
        <f t="shared" si="135"/>
        <v/>
      </c>
      <c r="Q2293" s="144"/>
      <c r="R2293" s="144"/>
      <c r="S2293" s="144"/>
    </row>
    <row r="2294" spans="1:19">
      <c r="A2294" s="110"/>
      <c r="B2294" s="114"/>
      <c r="C2294" s="188"/>
      <c r="D2294" s="200"/>
      <c r="E2294" s="255"/>
      <c r="F2294" s="242"/>
      <c r="G2294" s="243"/>
      <c r="H2294" s="171"/>
      <c r="I2294" s="244" t="str">
        <f t="shared" si="134"/>
        <v/>
      </c>
      <c r="N2294" s="157"/>
      <c r="O2294" s="157"/>
      <c r="P2294" s="246" t="str">
        <f t="shared" si="135"/>
        <v/>
      </c>
      <c r="Q2294" s="144"/>
      <c r="R2294" s="144"/>
      <c r="S2294" s="144"/>
    </row>
    <row r="2295" spans="1:19">
      <c r="A2295" s="110"/>
      <c r="B2295" s="114"/>
      <c r="C2295" s="188"/>
      <c r="D2295" s="200"/>
      <c r="E2295" s="255"/>
      <c r="F2295" s="242"/>
      <c r="G2295" s="243"/>
      <c r="H2295" s="171"/>
      <c r="I2295" s="244" t="str">
        <f t="shared" si="134"/>
        <v/>
      </c>
      <c r="N2295" s="157"/>
      <c r="O2295" s="157"/>
      <c r="P2295" s="246" t="str">
        <f t="shared" si="135"/>
        <v/>
      </c>
      <c r="Q2295" s="144"/>
      <c r="R2295" s="144"/>
      <c r="S2295" s="144"/>
    </row>
    <row r="2296" spans="1:19">
      <c r="A2296" s="110"/>
      <c r="B2296" s="114"/>
      <c r="C2296" s="188"/>
      <c r="D2296" s="200"/>
      <c r="E2296" s="255"/>
      <c r="F2296" s="242"/>
      <c r="G2296" s="243"/>
      <c r="H2296" s="171"/>
      <c r="I2296" s="244" t="str">
        <f t="shared" si="134"/>
        <v/>
      </c>
      <c r="N2296" s="157"/>
      <c r="O2296" s="157"/>
      <c r="P2296" s="246" t="str">
        <f t="shared" si="135"/>
        <v/>
      </c>
      <c r="Q2296" s="144"/>
      <c r="R2296" s="144"/>
      <c r="S2296" s="144"/>
    </row>
    <row r="2297" spans="1:19">
      <c r="A2297" s="110"/>
      <c r="B2297" s="114"/>
      <c r="C2297" s="188"/>
      <c r="D2297" s="200"/>
      <c r="E2297" s="255"/>
      <c r="F2297" s="242"/>
      <c r="G2297" s="243"/>
      <c r="H2297" s="171"/>
      <c r="I2297" s="244" t="str">
        <f t="shared" si="134"/>
        <v/>
      </c>
      <c r="N2297" s="157"/>
      <c r="O2297" s="157"/>
      <c r="P2297" s="246" t="str">
        <f t="shared" si="135"/>
        <v/>
      </c>
      <c r="Q2297" s="144"/>
      <c r="R2297" s="144"/>
      <c r="S2297" s="144"/>
    </row>
    <row r="2298" spans="1:19">
      <c r="A2298" s="110"/>
      <c r="B2298" s="114"/>
      <c r="C2298" s="188"/>
      <c r="D2298" s="200"/>
      <c r="E2298" s="255"/>
      <c r="F2298" s="242"/>
      <c r="G2298" s="243"/>
      <c r="H2298" s="171"/>
      <c r="I2298" s="244" t="str">
        <f t="shared" si="134"/>
        <v/>
      </c>
      <c r="N2298" s="157"/>
      <c r="O2298" s="157"/>
      <c r="P2298" s="246" t="str">
        <f t="shared" si="135"/>
        <v/>
      </c>
      <c r="Q2298" s="144"/>
      <c r="R2298" s="144"/>
      <c r="S2298" s="144"/>
    </row>
    <row r="2299" spans="1:19">
      <c r="A2299" s="110"/>
      <c r="B2299" s="114"/>
      <c r="C2299" s="188"/>
      <c r="D2299" s="200"/>
      <c r="E2299" s="255"/>
      <c r="F2299" s="242"/>
      <c r="G2299" s="243"/>
      <c r="H2299" s="171"/>
      <c r="I2299" s="244" t="str">
        <f t="shared" si="134"/>
        <v/>
      </c>
      <c r="N2299" s="157"/>
      <c r="O2299" s="157"/>
      <c r="P2299" s="246" t="str">
        <f t="shared" si="135"/>
        <v/>
      </c>
      <c r="Q2299" s="144"/>
      <c r="R2299" s="144"/>
      <c r="S2299" s="144"/>
    </row>
    <row r="2300" spans="1:19">
      <c r="A2300" s="110"/>
      <c r="B2300" s="114"/>
      <c r="C2300" s="188"/>
      <c r="D2300" s="200"/>
      <c r="E2300" s="255"/>
      <c r="F2300" s="242"/>
      <c r="G2300" s="243"/>
      <c r="H2300" s="171"/>
      <c r="I2300" s="244" t="str">
        <f t="shared" si="134"/>
        <v/>
      </c>
      <c r="N2300" s="157"/>
      <c r="O2300" s="157"/>
      <c r="P2300" s="246" t="str">
        <f t="shared" si="135"/>
        <v/>
      </c>
      <c r="Q2300" s="144"/>
      <c r="R2300" s="144"/>
      <c r="S2300" s="144"/>
    </row>
    <row r="2301" spans="1:19">
      <c r="A2301" s="110"/>
      <c r="B2301" s="114"/>
      <c r="C2301" s="188"/>
      <c r="D2301" s="200"/>
      <c r="E2301" s="255"/>
      <c r="F2301" s="242"/>
      <c r="G2301" s="243"/>
      <c r="H2301" s="171"/>
      <c r="I2301" s="244" t="str">
        <f t="shared" si="134"/>
        <v/>
      </c>
      <c r="N2301" s="157"/>
      <c r="O2301" s="157"/>
      <c r="P2301" s="246" t="str">
        <f t="shared" si="135"/>
        <v/>
      </c>
      <c r="Q2301" s="144"/>
      <c r="R2301" s="144"/>
      <c r="S2301" s="144"/>
    </row>
    <row r="2302" spans="1:19">
      <c r="A2302" s="110"/>
      <c r="B2302" s="114"/>
      <c r="C2302" s="188"/>
      <c r="D2302" s="200"/>
      <c r="E2302" s="255"/>
      <c r="F2302" s="242"/>
      <c r="G2302" s="243"/>
      <c r="H2302" s="171"/>
      <c r="I2302" s="244" t="str">
        <f t="shared" si="134"/>
        <v/>
      </c>
      <c r="N2302" s="157"/>
      <c r="O2302" s="157"/>
      <c r="P2302" s="246" t="str">
        <f t="shared" si="135"/>
        <v/>
      </c>
      <c r="Q2302" s="144"/>
      <c r="R2302" s="144"/>
      <c r="S2302" s="144"/>
    </row>
    <row r="2303" spans="1:19">
      <c r="A2303" s="110"/>
      <c r="B2303" s="114"/>
      <c r="C2303" s="188"/>
      <c r="D2303" s="200"/>
      <c r="E2303" s="255"/>
      <c r="F2303" s="242"/>
      <c r="G2303" s="243"/>
      <c r="H2303" s="171"/>
      <c r="I2303" s="244" t="str">
        <f t="shared" si="134"/>
        <v/>
      </c>
      <c r="N2303" s="157"/>
      <c r="O2303" s="157"/>
      <c r="P2303" s="246" t="str">
        <f t="shared" si="135"/>
        <v/>
      </c>
      <c r="Q2303" s="144"/>
      <c r="R2303" s="144"/>
      <c r="S2303" s="144"/>
    </row>
    <row r="2304" spans="1:19">
      <c r="A2304" s="110"/>
      <c r="B2304" s="114"/>
      <c r="C2304" s="188"/>
      <c r="D2304" s="200"/>
      <c r="E2304" s="255"/>
      <c r="F2304" s="242"/>
      <c r="G2304" s="243"/>
      <c r="H2304" s="171"/>
      <c r="I2304" s="244" t="str">
        <f t="shared" si="134"/>
        <v/>
      </c>
      <c r="N2304" s="157"/>
      <c r="O2304" s="157"/>
      <c r="P2304" s="246" t="str">
        <f t="shared" si="135"/>
        <v/>
      </c>
      <c r="Q2304" s="144"/>
      <c r="R2304" s="144"/>
      <c r="S2304" s="144"/>
    </row>
    <row r="2305" spans="1:19">
      <c r="A2305" s="110"/>
      <c r="B2305" s="114"/>
      <c r="C2305" s="188"/>
      <c r="D2305" s="200"/>
      <c r="E2305" s="255"/>
      <c r="F2305" s="242"/>
      <c r="G2305" s="243"/>
      <c r="H2305" s="171"/>
      <c r="I2305" s="244" t="str">
        <f t="shared" si="134"/>
        <v/>
      </c>
      <c r="N2305" s="157"/>
      <c r="O2305" s="157"/>
      <c r="P2305" s="246" t="str">
        <f t="shared" si="135"/>
        <v/>
      </c>
      <c r="Q2305" s="144"/>
      <c r="R2305" s="144"/>
      <c r="S2305" s="144"/>
    </row>
    <row r="2306" spans="1:19">
      <c r="A2306" s="110"/>
      <c r="B2306" s="114"/>
      <c r="C2306" s="188"/>
      <c r="D2306" s="200"/>
      <c r="E2306" s="255"/>
      <c r="F2306" s="242"/>
      <c r="G2306" s="243"/>
      <c r="H2306" s="171"/>
      <c r="I2306" s="244" t="str">
        <f t="shared" ref="I2306:I2369" si="136">IF(C2306="","",(2/S2306)*(POWER((S2306/6)*(E2306-S2306/6)+1,3)-1))</f>
        <v/>
      </c>
      <c r="N2306" s="157"/>
      <c r="O2306" s="157"/>
      <c r="P2306" s="246" t="str">
        <f t="shared" ref="P2306:P2369" si="137">IF(C2306="","",POWER(C2306-Q2306,3)/R2306)</f>
        <v/>
      </c>
      <c r="Q2306" s="144"/>
      <c r="R2306" s="144"/>
      <c r="S2306" s="144"/>
    </row>
    <row r="2307" spans="1:19">
      <c r="A2307" s="110"/>
      <c r="B2307" s="114"/>
      <c r="C2307" s="188"/>
      <c r="D2307" s="200"/>
      <c r="E2307" s="255"/>
      <c r="F2307" s="242"/>
      <c r="G2307" s="243"/>
      <c r="H2307" s="171"/>
      <c r="I2307" s="244" t="str">
        <f t="shared" si="136"/>
        <v/>
      </c>
      <c r="N2307" s="157"/>
      <c r="O2307" s="157"/>
      <c r="P2307" s="246" t="str">
        <f t="shared" si="137"/>
        <v/>
      </c>
      <c r="Q2307" s="144"/>
      <c r="R2307" s="144"/>
      <c r="S2307" s="144"/>
    </row>
    <row r="2308" spans="1:19">
      <c r="A2308" s="110"/>
      <c r="B2308" s="114"/>
      <c r="C2308" s="188"/>
      <c r="D2308" s="200"/>
      <c r="E2308" s="255"/>
      <c r="F2308" s="242"/>
      <c r="G2308" s="243"/>
      <c r="H2308" s="171"/>
      <c r="I2308" s="244" t="str">
        <f t="shared" si="136"/>
        <v/>
      </c>
      <c r="N2308" s="157"/>
      <c r="O2308" s="157"/>
      <c r="P2308" s="246" t="str">
        <f t="shared" si="137"/>
        <v/>
      </c>
      <c r="Q2308" s="144"/>
      <c r="R2308" s="144"/>
      <c r="S2308" s="144"/>
    </row>
    <row r="2309" spans="1:19">
      <c r="A2309" s="110"/>
      <c r="B2309" s="114"/>
      <c r="C2309" s="188"/>
      <c r="D2309" s="200"/>
      <c r="E2309" s="255"/>
      <c r="F2309" s="242"/>
      <c r="G2309" s="243"/>
      <c r="H2309" s="171"/>
      <c r="I2309" s="244" t="str">
        <f t="shared" si="136"/>
        <v/>
      </c>
      <c r="N2309" s="157"/>
      <c r="O2309" s="157"/>
      <c r="P2309" s="246" t="str">
        <f t="shared" si="137"/>
        <v/>
      </c>
      <c r="Q2309" s="144"/>
      <c r="R2309" s="144"/>
      <c r="S2309" s="144"/>
    </row>
    <row r="2310" spans="1:19">
      <c r="A2310" s="110"/>
      <c r="B2310" s="114"/>
      <c r="C2310" s="188"/>
      <c r="D2310" s="200"/>
      <c r="E2310" s="255"/>
      <c r="F2310" s="242"/>
      <c r="G2310" s="243"/>
      <c r="H2310" s="171"/>
      <c r="I2310" s="244" t="str">
        <f t="shared" si="136"/>
        <v/>
      </c>
      <c r="N2310" s="157"/>
      <c r="O2310" s="157"/>
      <c r="P2310" s="246" t="str">
        <f t="shared" si="137"/>
        <v/>
      </c>
      <c r="Q2310" s="144"/>
      <c r="R2310" s="144"/>
      <c r="S2310" s="144"/>
    </row>
    <row r="2311" spans="1:19">
      <c r="A2311" s="110"/>
      <c r="B2311" s="114"/>
      <c r="C2311" s="188"/>
      <c r="D2311" s="200"/>
      <c r="E2311" s="255"/>
      <c r="F2311" s="242"/>
      <c r="G2311" s="243"/>
      <c r="H2311" s="171"/>
      <c r="I2311" s="244" t="str">
        <f t="shared" si="136"/>
        <v/>
      </c>
      <c r="N2311" s="157"/>
      <c r="O2311" s="157"/>
      <c r="P2311" s="246" t="str">
        <f t="shared" si="137"/>
        <v/>
      </c>
      <c r="Q2311" s="144"/>
      <c r="R2311" s="144"/>
      <c r="S2311" s="144"/>
    </row>
    <row r="2312" spans="1:19">
      <c r="A2312" s="110"/>
      <c r="B2312" s="114"/>
      <c r="C2312" s="188"/>
      <c r="D2312" s="200"/>
      <c r="E2312" s="255"/>
      <c r="F2312" s="242"/>
      <c r="G2312" s="243"/>
      <c r="H2312" s="171"/>
      <c r="I2312" s="244" t="str">
        <f t="shared" si="136"/>
        <v/>
      </c>
      <c r="N2312" s="157"/>
      <c r="O2312" s="157"/>
      <c r="P2312" s="246" t="str">
        <f t="shared" si="137"/>
        <v/>
      </c>
      <c r="Q2312" s="144"/>
      <c r="R2312" s="144"/>
      <c r="S2312" s="144"/>
    </row>
    <row r="2313" spans="1:19">
      <c r="A2313" s="110"/>
      <c r="B2313" s="114"/>
      <c r="C2313" s="188"/>
      <c r="D2313" s="200"/>
      <c r="E2313" s="255"/>
      <c r="F2313" s="242"/>
      <c r="G2313" s="243"/>
      <c r="H2313" s="171"/>
      <c r="I2313" s="244" t="str">
        <f t="shared" si="136"/>
        <v/>
      </c>
      <c r="N2313" s="157"/>
      <c r="O2313" s="157"/>
      <c r="P2313" s="246" t="str">
        <f t="shared" si="137"/>
        <v/>
      </c>
      <c r="Q2313" s="144"/>
      <c r="R2313" s="144"/>
      <c r="S2313" s="144"/>
    </row>
    <row r="2314" spans="1:19">
      <c r="A2314" s="110"/>
      <c r="B2314" s="114"/>
      <c r="C2314" s="188"/>
      <c r="D2314" s="200"/>
      <c r="E2314" s="255"/>
      <c r="F2314" s="242"/>
      <c r="G2314" s="243"/>
      <c r="H2314" s="171"/>
      <c r="I2314" s="244" t="str">
        <f t="shared" si="136"/>
        <v/>
      </c>
      <c r="N2314" s="157"/>
      <c r="O2314" s="157"/>
      <c r="P2314" s="246" t="str">
        <f t="shared" si="137"/>
        <v/>
      </c>
      <c r="Q2314" s="144"/>
      <c r="R2314" s="144"/>
      <c r="S2314" s="144"/>
    </row>
    <row r="2315" spans="1:19">
      <c r="A2315" s="110"/>
      <c r="B2315" s="114"/>
      <c r="C2315" s="188"/>
      <c r="D2315" s="200"/>
      <c r="E2315" s="255"/>
      <c r="F2315" s="242"/>
      <c r="G2315" s="243"/>
      <c r="H2315" s="171"/>
      <c r="I2315" s="244" t="str">
        <f t="shared" si="136"/>
        <v/>
      </c>
      <c r="N2315" s="157"/>
      <c r="O2315" s="157"/>
      <c r="P2315" s="246" t="str">
        <f t="shared" si="137"/>
        <v/>
      </c>
      <c r="Q2315" s="144"/>
      <c r="R2315" s="144"/>
      <c r="S2315" s="144"/>
    </row>
    <row r="2316" spans="1:19">
      <c r="A2316" s="110"/>
      <c r="B2316" s="114"/>
      <c r="C2316" s="188"/>
      <c r="D2316" s="200"/>
      <c r="E2316" s="255"/>
      <c r="F2316" s="242"/>
      <c r="G2316" s="243"/>
      <c r="H2316" s="171"/>
      <c r="I2316" s="244" t="str">
        <f t="shared" si="136"/>
        <v/>
      </c>
      <c r="N2316" s="157"/>
      <c r="O2316" s="157"/>
      <c r="P2316" s="246" t="str">
        <f t="shared" si="137"/>
        <v/>
      </c>
      <c r="Q2316" s="144"/>
      <c r="R2316" s="144"/>
      <c r="S2316" s="144"/>
    </row>
    <row r="2317" spans="1:19">
      <c r="A2317" s="110"/>
      <c r="B2317" s="114"/>
      <c r="C2317" s="188"/>
      <c r="D2317" s="200"/>
      <c r="E2317" s="255"/>
      <c r="F2317" s="242"/>
      <c r="G2317" s="243"/>
      <c r="H2317" s="171"/>
      <c r="I2317" s="244" t="str">
        <f t="shared" si="136"/>
        <v/>
      </c>
      <c r="N2317" s="157"/>
      <c r="O2317" s="157"/>
      <c r="P2317" s="246" t="str">
        <f t="shared" si="137"/>
        <v/>
      </c>
      <c r="Q2317" s="144"/>
      <c r="R2317" s="144"/>
      <c r="S2317" s="144"/>
    </row>
    <row r="2318" spans="1:19">
      <c r="A2318" s="110"/>
      <c r="B2318" s="114"/>
      <c r="C2318" s="188"/>
      <c r="D2318" s="200"/>
      <c r="E2318" s="255"/>
      <c r="F2318" s="242"/>
      <c r="G2318" s="243"/>
      <c r="H2318" s="171"/>
      <c r="I2318" s="244" t="str">
        <f t="shared" si="136"/>
        <v/>
      </c>
      <c r="N2318" s="157"/>
      <c r="O2318" s="157"/>
      <c r="P2318" s="246" t="str">
        <f t="shared" si="137"/>
        <v/>
      </c>
      <c r="Q2318" s="144"/>
      <c r="R2318" s="144"/>
      <c r="S2318" s="144"/>
    </row>
    <row r="2319" spans="1:19">
      <c r="A2319" s="110"/>
      <c r="B2319" s="114"/>
      <c r="C2319" s="188"/>
      <c r="D2319" s="200"/>
      <c r="E2319" s="255"/>
      <c r="F2319" s="242"/>
      <c r="G2319" s="243"/>
      <c r="H2319" s="171"/>
      <c r="I2319" s="244" t="str">
        <f t="shared" si="136"/>
        <v/>
      </c>
      <c r="N2319" s="157"/>
      <c r="O2319" s="157"/>
      <c r="P2319" s="246" t="str">
        <f t="shared" si="137"/>
        <v/>
      </c>
      <c r="Q2319" s="144"/>
      <c r="R2319" s="144"/>
      <c r="S2319" s="144"/>
    </row>
    <row r="2320" spans="1:19">
      <c r="A2320" s="110"/>
      <c r="B2320" s="114"/>
      <c r="C2320" s="188"/>
      <c r="D2320" s="200"/>
      <c r="E2320" s="255"/>
      <c r="F2320" s="242"/>
      <c r="G2320" s="243"/>
      <c r="H2320" s="171"/>
      <c r="I2320" s="244" t="str">
        <f t="shared" si="136"/>
        <v/>
      </c>
      <c r="N2320" s="157"/>
      <c r="O2320" s="157"/>
      <c r="P2320" s="246" t="str">
        <f t="shared" si="137"/>
        <v/>
      </c>
      <c r="Q2320" s="144"/>
      <c r="R2320" s="144"/>
      <c r="S2320" s="144"/>
    </row>
    <row r="2321" spans="1:19">
      <c r="A2321" s="110"/>
      <c r="B2321" s="114"/>
      <c r="C2321" s="188"/>
      <c r="D2321" s="200"/>
      <c r="E2321" s="255"/>
      <c r="F2321" s="242"/>
      <c r="G2321" s="243"/>
      <c r="H2321" s="171"/>
      <c r="I2321" s="244" t="str">
        <f t="shared" si="136"/>
        <v/>
      </c>
      <c r="N2321" s="157"/>
      <c r="O2321" s="157"/>
      <c r="P2321" s="246" t="str">
        <f t="shared" si="137"/>
        <v/>
      </c>
      <c r="Q2321" s="144"/>
      <c r="R2321" s="144"/>
      <c r="S2321" s="144"/>
    </row>
    <row r="2322" spans="1:19">
      <c r="A2322" s="110"/>
      <c r="B2322" s="114"/>
      <c r="C2322" s="188"/>
      <c r="D2322" s="200"/>
      <c r="E2322" s="255"/>
      <c r="F2322" s="242"/>
      <c r="G2322" s="243"/>
      <c r="H2322" s="171"/>
      <c r="I2322" s="244" t="str">
        <f t="shared" si="136"/>
        <v/>
      </c>
      <c r="N2322" s="157"/>
      <c r="O2322" s="157"/>
      <c r="P2322" s="246" t="str">
        <f t="shared" si="137"/>
        <v/>
      </c>
      <c r="Q2322" s="144"/>
      <c r="R2322" s="144"/>
      <c r="S2322" s="144"/>
    </row>
    <row r="2323" spans="1:19">
      <c r="A2323" s="110"/>
      <c r="B2323" s="114"/>
      <c r="C2323" s="188"/>
      <c r="D2323" s="200"/>
      <c r="E2323" s="255"/>
      <c r="F2323" s="242"/>
      <c r="G2323" s="243"/>
      <c r="H2323" s="171"/>
      <c r="I2323" s="244" t="str">
        <f t="shared" si="136"/>
        <v/>
      </c>
      <c r="N2323" s="157"/>
      <c r="O2323" s="157"/>
      <c r="P2323" s="246" t="str">
        <f t="shared" si="137"/>
        <v/>
      </c>
      <c r="Q2323" s="144"/>
      <c r="R2323" s="144"/>
      <c r="S2323" s="144"/>
    </row>
    <row r="2324" spans="1:19">
      <c r="A2324" s="110"/>
      <c r="B2324" s="114"/>
      <c r="C2324" s="188"/>
      <c r="D2324" s="200"/>
      <c r="E2324" s="255"/>
      <c r="F2324" s="242"/>
      <c r="G2324" s="243"/>
      <c r="H2324" s="171"/>
      <c r="I2324" s="244" t="str">
        <f t="shared" si="136"/>
        <v/>
      </c>
      <c r="N2324" s="157"/>
      <c r="O2324" s="157"/>
      <c r="P2324" s="246" t="str">
        <f t="shared" si="137"/>
        <v/>
      </c>
      <c r="Q2324" s="144"/>
      <c r="R2324" s="144"/>
      <c r="S2324" s="144"/>
    </row>
    <row r="2325" spans="1:19">
      <c r="A2325" s="110"/>
      <c r="B2325" s="114"/>
      <c r="C2325" s="188"/>
      <c r="D2325" s="200"/>
      <c r="E2325" s="255"/>
      <c r="F2325" s="242"/>
      <c r="G2325" s="243"/>
      <c r="H2325" s="171"/>
      <c r="I2325" s="244" t="str">
        <f t="shared" si="136"/>
        <v/>
      </c>
      <c r="N2325" s="157"/>
      <c r="O2325" s="157"/>
      <c r="P2325" s="246" t="str">
        <f t="shared" si="137"/>
        <v/>
      </c>
      <c r="Q2325" s="144"/>
      <c r="R2325" s="144"/>
      <c r="S2325" s="144"/>
    </row>
    <row r="2326" spans="1:19">
      <c r="A2326" s="110"/>
      <c r="B2326" s="114"/>
      <c r="C2326" s="188"/>
      <c r="D2326" s="200"/>
      <c r="E2326" s="255"/>
      <c r="F2326" s="242"/>
      <c r="G2326" s="243"/>
      <c r="H2326" s="171"/>
      <c r="I2326" s="244" t="str">
        <f t="shared" si="136"/>
        <v/>
      </c>
      <c r="N2326" s="157"/>
      <c r="O2326" s="157"/>
      <c r="P2326" s="246" t="str">
        <f t="shared" si="137"/>
        <v/>
      </c>
      <c r="Q2326" s="144"/>
      <c r="R2326" s="144"/>
      <c r="S2326" s="144"/>
    </row>
    <row r="2327" spans="1:19">
      <c r="A2327" s="110"/>
      <c r="B2327" s="114"/>
      <c r="C2327" s="188"/>
      <c r="D2327" s="200"/>
      <c r="E2327" s="255"/>
      <c r="F2327" s="242"/>
      <c r="G2327" s="243"/>
      <c r="H2327" s="171"/>
      <c r="I2327" s="244" t="str">
        <f t="shared" si="136"/>
        <v/>
      </c>
      <c r="N2327" s="157"/>
      <c r="O2327" s="157"/>
      <c r="P2327" s="246" t="str">
        <f t="shared" si="137"/>
        <v/>
      </c>
      <c r="Q2327" s="144"/>
      <c r="R2327" s="144"/>
      <c r="S2327" s="144"/>
    </row>
    <row r="2328" spans="1:19">
      <c r="A2328" s="110"/>
      <c r="B2328" s="114"/>
      <c r="C2328" s="188"/>
      <c r="D2328" s="200"/>
      <c r="E2328" s="255"/>
      <c r="F2328" s="242"/>
      <c r="G2328" s="243"/>
      <c r="H2328" s="171"/>
      <c r="I2328" s="244" t="str">
        <f t="shared" si="136"/>
        <v/>
      </c>
      <c r="N2328" s="157"/>
      <c r="O2328" s="157"/>
      <c r="P2328" s="246" t="str">
        <f t="shared" si="137"/>
        <v/>
      </c>
      <c r="Q2328" s="144"/>
      <c r="R2328" s="144"/>
      <c r="S2328" s="144"/>
    </row>
    <row r="2329" spans="1:19">
      <c r="A2329" s="110"/>
      <c r="B2329" s="114"/>
      <c r="C2329" s="188"/>
      <c r="D2329" s="200"/>
      <c r="E2329" s="255"/>
      <c r="F2329" s="242"/>
      <c r="G2329" s="243"/>
      <c r="H2329" s="171"/>
      <c r="I2329" s="244" t="str">
        <f t="shared" si="136"/>
        <v/>
      </c>
      <c r="N2329" s="157"/>
      <c r="O2329" s="157"/>
      <c r="P2329" s="246" t="str">
        <f t="shared" si="137"/>
        <v/>
      </c>
      <c r="Q2329" s="144"/>
      <c r="R2329" s="144"/>
      <c r="S2329" s="144"/>
    </row>
    <row r="2330" spans="1:19">
      <c r="A2330" s="110"/>
      <c r="B2330" s="114"/>
      <c r="C2330" s="188"/>
      <c r="D2330" s="200"/>
      <c r="E2330" s="255"/>
      <c r="F2330" s="242"/>
      <c r="G2330" s="243"/>
      <c r="H2330" s="171"/>
      <c r="I2330" s="244" t="str">
        <f t="shared" si="136"/>
        <v/>
      </c>
      <c r="N2330" s="157"/>
      <c r="O2330" s="157"/>
      <c r="P2330" s="246" t="str">
        <f t="shared" si="137"/>
        <v/>
      </c>
      <c r="Q2330" s="144"/>
      <c r="R2330" s="144"/>
      <c r="S2330" s="144"/>
    </row>
    <row r="2331" spans="1:19">
      <c r="A2331" s="110"/>
      <c r="B2331" s="114"/>
      <c r="C2331" s="188"/>
      <c r="D2331" s="200"/>
      <c r="E2331" s="255"/>
      <c r="F2331" s="242"/>
      <c r="G2331" s="243"/>
      <c r="H2331" s="171"/>
      <c r="I2331" s="244" t="str">
        <f t="shared" si="136"/>
        <v/>
      </c>
      <c r="N2331" s="157"/>
      <c r="O2331" s="157"/>
      <c r="P2331" s="246" t="str">
        <f t="shared" si="137"/>
        <v/>
      </c>
      <c r="Q2331" s="144"/>
      <c r="R2331" s="144"/>
      <c r="S2331" s="144"/>
    </row>
    <row r="2332" spans="1:19">
      <c r="A2332" s="110"/>
      <c r="B2332" s="114"/>
      <c r="C2332" s="188"/>
      <c r="D2332" s="200"/>
      <c r="E2332" s="255"/>
      <c r="F2332" s="242"/>
      <c r="G2332" s="243"/>
      <c r="H2332" s="171"/>
      <c r="I2332" s="244" t="str">
        <f t="shared" si="136"/>
        <v/>
      </c>
      <c r="N2332" s="157"/>
      <c r="O2332" s="157"/>
      <c r="P2332" s="246" t="str">
        <f t="shared" si="137"/>
        <v/>
      </c>
      <c r="Q2332" s="144"/>
      <c r="R2332" s="144"/>
      <c r="S2332" s="144"/>
    </row>
    <row r="2333" spans="1:19">
      <c r="A2333" s="110"/>
      <c r="B2333" s="114"/>
      <c r="C2333" s="188"/>
      <c r="D2333" s="200"/>
      <c r="E2333" s="255"/>
      <c r="F2333" s="242"/>
      <c r="G2333" s="243"/>
      <c r="H2333" s="171"/>
      <c r="I2333" s="244" t="str">
        <f t="shared" si="136"/>
        <v/>
      </c>
      <c r="N2333" s="157"/>
      <c r="O2333" s="157"/>
      <c r="P2333" s="246" t="str">
        <f t="shared" si="137"/>
        <v/>
      </c>
      <c r="Q2333" s="144"/>
      <c r="R2333" s="144"/>
      <c r="S2333" s="144"/>
    </row>
    <row r="2334" spans="1:19">
      <c r="A2334" s="110"/>
      <c r="B2334" s="114"/>
      <c r="C2334" s="188"/>
      <c r="D2334" s="200"/>
      <c r="E2334" s="255"/>
      <c r="F2334" s="242"/>
      <c r="G2334" s="243"/>
      <c r="H2334" s="171"/>
      <c r="I2334" s="244" t="str">
        <f t="shared" si="136"/>
        <v/>
      </c>
      <c r="N2334" s="157"/>
      <c r="O2334" s="157"/>
      <c r="P2334" s="246" t="str">
        <f t="shared" si="137"/>
        <v/>
      </c>
      <c r="Q2334" s="144"/>
      <c r="R2334" s="144"/>
      <c r="S2334" s="144"/>
    </row>
    <row r="2335" spans="1:19">
      <c r="A2335" s="110"/>
      <c r="B2335" s="114"/>
      <c r="C2335" s="188"/>
      <c r="D2335" s="200"/>
      <c r="E2335" s="255"/>
      <c r="F2335" s="242"/>
      <c r="G2335" s="243"/>
      <c r="H2335" s="171"/>
      <c r="I2335" s="244" t="str">
        <f t="shared" si="136"/>
        <v/>
      </c>
      <c r="N2335" s="157"/>
      <c r="O2335" s="157"/>
      <c r="P2335" s="246" t="str">
        <f t="shared" si="137"/>
        <v/>
      </c>
      <c r="Q2335" s="144"/>
      <c r="R2335" s="144"/>
      <c r="S2335" s="144"/>
    </row>
    <row r="2336" spans="1:19">
      <c r="A2336" s="110"/>
      <c r="B2336" s="114"/>
      <c r="C2336" s="188"/>
      <c r="D2336" s="200"/>
      <c r="E2336" s="255"/>
      <c r="F2336" s="242"/>
      <c r="G2336" s="243"/>
      <c r="H2336" s="171"/>
      <c r="I2336" s="244" t="str">
        <f t="shared" si="136"/>
        <v/>
      </c>
      <c r="N2336" s="157"/>
      <c r="O2336" s="157"/>
      <c r="P2336" s="246" t="str">
        <f t="shared" si="137"/>
        <v/>
      </c>
      <c r="Q2336" s="144"/>
      <c r="R2336" s="144"/>
      <c r="S2336" s="144"/>
    </row>
    <row r="2337" spans="1:19">
      <c r="A2337" s="110"/>
      <c r="B2337" s="114"/>
      <c r="C2337" s="188"/>
      <c r="D2337" s="200"/>
      <c r="E2337" s="255"/>
      <c r="F2337" s="242"/>
      <c r="G2337" s="243"/>
      <c r="H2337" s="171"/>
      <c r="I2337" s="244" t="str">
        <f t="shared" si="136"/>
        <v/>
      </c>
      <c r="N2337" s="157"/>
      <c r="O2337" s="157"/>
      <c r="P2337" s="246" t="str">
        <f t="shared" si="137"/>
        <v/>
      </c>
      <c r="Q2337" s="144"/>
      <c r="R2337" s="144"/>
      <c r="S2337" s="144"/>
    </row>
    <row r="2338" spans="1:19">
      <c r="A2338" s="110"/>
      <c r="B2338" s="114"/>
      <c r="C2338" s="188"/>
      <c r="D2338" s="200"/>
      <c r="E2338" s="255"/>
      <c r="F2338" s="242"/>
      <c r="G2338" s="243"/>
      <c r="H2338" s="171"/>
      <c r="I2338" s="244" t="str">
        <f t="shared" si="136"/>
        <v/>
      </c>
      <c r="N2338" s="157"/>
      <c r="O2338" s="157"/>
      <c r="P2338" s="246" t="str">
        <f t="shared" si="137"/>
        <v/>
      </c>
      <c r="Q2338" s="144"/>
      <c r="R2338" s="144"/>
      <c r="S2338" s="144"/>
    </row>
    <row r="2339" spans="1:19">
      <c r="A2339" s="110"/>
      <c r="B2339" s="114"/>
      <c r="C2339" s="188"/>
      <c r="D2339" s="200"/>
      <c r="E2339" s="255"/>
      <c r="F2339" s="242"/>
      <c r="G2339" s="243"/>
      <c r="H2339" s="171"/>
      <c r="I2339" s="244" t="str">
        <f t="shared" si="136"/>
        <v/>
      </c>
      <c r="N2339" s="157"/>
      <c r="O2339" s="157"/>
      <c r="P2339" s="246" t="str">
        <f t="shared" si="137"/>
        <v/>
      </c>
      <c r="Q2339" s="144"/>
      <c r="R2339" s="144"/>
      <c r="S2339" s="144"/>
    </row>
    <row r="2340" spans="1:19">
      <c r="A2340" s="110"/>
      <c r="B2340" s="114"/>
      <c r="C2340" s="188"/>
      <c r="D2340" s="200"/>
      <c r="E2340" s="255"/>
      <c r="F2340" s="242"/>
      <c r="G2340" s="243"/>
      <c r="H2340" s="171"/>
      <c r="I2340" s="244" t="str">
        <f t="shared" si="136"/>
        <v/>
      </c>
      <c r="N2340" s="157"/>
      <c r="O2340" s="157"/>
      <c r="P2340" s="246" t="str">
        <f t="shared" si="137"/>
        <v/>
      </c>
      <c r="Q2340" s="144"/>
      <c r="R2340" s="144"/>
      <c r="S2340" s="144"/>
    </row>
    <row r="2341" spans="1:19">
      <c r="A2341" s="110"/>
      <c r="B2341" s="114"/>
      <c r="C2341" s="188"/>
      <c r="D2341" s="200"/>
      <c r="E2341" s="255"/>
      <c r="F2341" s="242"/>
      <c r="G2341" s="243"/>
      <c r="H2341" s="171"/>
      <c r="I2341" s="244" t="str">
        <f t="shared" si="136"/>
        <v/>
      </c>
      <c r="N2341" s="157"/>
      <c r="O2341" s="157"/>
      <c r="P2341" s="246" t="str">
        <f t="shared" si="137"/>
        <v/>
      </c>
      <c r="Q2341" s="144"/>
      <c r="R2341" s="144"/>
      <c r="S2341" s="144"/>
    </row>
    <row r="2342" spans="1:19">
      <c r="A2342" s="110"/>
      <c r="B2342" s="114"/>
      <c r="C2342" s="188"/>
      <c r="D2342" s="200"/>
      <c r="E2342" s="255"/>
      <c r="F2342" s="242"/>
      <c r="G2342" s="243"/>
      <c r="H2342" s="171"/>
      <c r="I2342" s="244" t="str">
        <f t="shared" si="136"/>
        <v/>
      </c>
      <c r="N2342" s="157"/>
      <c r="O2342" s="157"/>
      <c r="P2342" s="246" t="str">
        <f t="shared" si="137"/>
        <v/>
      </c>
      <c r="Q2342" s="144"/>
      <c r="R2342" s="144"/>
      <c r="S2342" s="144"/>
    </row>
    <row r="2343" spans="1:19">
      <c r="A2343" s="110"/>
      <c r="B2343" s="114"/>
      <c r="C2343" s="188"/>
      <c r="D2343" s="200"/>
      <c r="E2343" s="255"/>
      <c r="F2343" s="242"/>
      <c r="G2343" s="243"/>
      <c r="H2343" s="171"/>
      <c r="I2343" s="244" t="str">
        <f t="shared" si="136"/>
        <v/>
      </c>
      <c r="N2343" s="157"/>
      <c r="O2343" s="157"/>
      <c r="P2343" s="246" t="str">
        <f t="shared" si="137"/>
        <v/>
      </c>
      <c r="Q2343" s="144"/>
      <c r="R2343" s="144"/>
      <c r="S2343" s="144"/>
    </row>
    <row r="2344" spans="1:19">
      <c r="A2344" s="110"/>
      <c r="B2344" s="114"/>
      <c r="C2344" s="188"/>
      <c r="D2344" s="200"/>
      <c r="E2344" s="255"/>
      <c r="F2344" s="242"/>
      <c r="G2344" s="243"/>
      <c r="H2344" s="171"/>
      <c r="I2344" s="244" t="str">
        <f t="shared" si="136"/>
        <v/>
      </c>
      <c r="N2344" s="157"/>
      <c r="O2344" s="157"/>
      <c r="P2344" s="246" t="str">
        <f t="shared" si="137"/>
        <v/>
      </c>
      <c r="Q2344" s="144"/>
      <c r="R2344" s="144"/>
      <c r="S2344" s="144"/>
    </row>
    <row r="2345" spans="1:19">
      <c r="A2345" s="110"/>
      <c r="B2345" s="114"/>
      <c r="C2345" s="188"/>
      <c r="D2345" s="200"/>
      <c r="E2345" s="255"/>
      <c r="F2345" s="242"/>
      <c r="G2345" s="243"/>
      <c r="H2345" s="171"/>
      <c r="I2345" s="244" t="str">
        <f t="shared" si="136"/>
        <v/>
      </c>
      <c r="N2345" s="157"/>
      <c r="O2345" s="157"/>
      <c r="P2345" s="246" t="str">
        <f t="shared" si="137"/>
        <v/>
      </c>
      <c r="Q2345" s="144"/>
      <c r="R2345" s="144"/>
      <c r="S2345" s="144"/>
    </row>
    <row r="2346" spans="1:19">
      <c r="A2346" s="110"/>
      <c r="B2346" s="114"/>
      <c r="C2346" s="188"/>
      <c r="D2346" s="200"/>
      <c r="E2346" s="255"/>
      <c r="F2346" s="242"/>
      <c r="G2346" s="243"/>
      <c r="H2346" s="171"/>
      <c r="I2346" s="244" t="str">
        <f t="shared" si="136"/>
        <v/>
      </c>
      <c r="N2346" s="157"/>
      <c r="O2346" s="157"/>
      <c r="P2346" s="246" t="str">
        <f t="shared" si="137"/>
        <v/>
      </c>
      <c r="Q2346" s="144"/>
      <c r="R2346" s="144"/>
      <c r="S2346" s="144"/>
    </row>
    <row r="2347" spans="1:19">
      <c r="A2347" s="110"/>
      <c r="B2347" s="114"/>
      <c r="C2347" s="188"/>
      <c r="D2347" s="200"/>
      <c r="E2347" s="255"/>
      <c r="F2347" s="242"/>
      <c r="G2347" s="243"/>
      <c r="H2347" s="171"/>
      <c r="I2347" s="244" t="str">
        <f t="shared" si="136"/>
        <v/>
      </c>
      <c r="N2347" s="157"/>
      <c r="O2347" s="157"/>
      <c r="P2347" s="246" t="str">
        <f t="shared" si="137"/>
        <v/>
      </c>
      <c r="Q2347" s="144"/>
      <c r="R2347" s="144"/>
      <c r="S2347" s="144"/>
    </row>
    <row r="2348" spans="1:19">
      <c r="A2348" s="110"/>
      <c r="B2348" s="114"/>
      <c r="C2348" s="188"/>
      <c r="D2348" s="200"/>
      <c r="E2348" s="255"/>
      <c r="F2348" s="242"/>
      <c r="G2348" s="243"/>
      <c r="H2348" s="171"/>
      <c r="I2348" s="244" t="str">
        <f t="shared" si="136"/>
        <v/>
      </c>
      <c r="N2348" s="157"/>
      <c r="O2348" s="157"/>
      <c r="P2348" s="246" t="str">
        <f t="shared" si="137"/>
        <v/>
      </c>
      <c r="Q2348" s="144"/>
      <c r="R2348" s="144"/>
      <c r="S2348" s="144"/>
    </row>
    <row r="2349" spans="1:19">
      <c r="A2349" s="110"/>
      <c r="B2349" s="114"/>
      <c r="C2349" s="188"/>
      <c r="D2349" s="200"/>
      <c r="E2349" s="255"/>
      <c r="F2349" s="242"/>
      <c r="G2349" s="243"/>
      <c r="H2349" s="171"/>
      <c r="I2349" s="244" t="str">
        <f t="shared" si="136"/>
        <v/>
      </c>
      <c r="N2349" s="157"/>
      <c r="O2349" s="157"/>
      <c r="P2349" s="246" t="str">
        <f t="shared" si="137"/>
        <v/>
      </c>
      <c r="Q2349" s="144"/>
      <c r="R2349" s="144"/>
      <c r="S2349" s="144"/>
    </row>
    <row r="2350" spans="1:19">
      <c r="A2350" s="110"/>
      <c r="B2350" s="114"/>
      <c r="C2350" s="188"/>
      <c r="D2350" s="200"/>
      <c r="E2350" s="255"/>
      <c r="F2350" s="242"/>
      <c r="G2350" s="243"/>
      <c r="H2350" s="171"/>
      <c r="I2350" s="244" t="str">
        <f t="shared" si="136"/>
        <v/>
      </c>
      <c r="N2350" s="157"/>
      <c r="O2350" s="157"/>
      <c r="P2350" s="246" t="str">
        <f t="shared" si="137"/>
        <v/>
      </c>
      <c r="Q2350" s="144"/>
      <c r="R2350" s="144"/>
      <c r="S2350" s="144"/>
    </row>
    <row r="2351" spans="1:19">
      <c r="A2351" s="110"/>
      <c r="B2351" s="114"/>
      <c r="C2351" s="188"/>
      <c r="D2351" s="200"/>
      <c r="E2351" s="255"/>
      <c r="F2351" s="242"/>
      <c r="G2351" s="243"/>
      <c r="H2351" s="171"/>
      <c r="I2351" s="244" t="str">
        <f t="shared" si="136"/>
        <v/>
      </c>
      <c r="N2351" s="157"/>
      <c r="O2351" s="157"/>
      <c r="P2351" s="246" t="str">
        <f t="shared" si="137"/>
        <v/>
      </c>
      <c r="Q2351" s="144"/>
      <c r="R2351" s="144"/>
      <c r="S2351" s="144"/>
    </row>
    <row r="2352" spans="1:19">
      <c r="A2352" s="110"/>
      <c r="B2352" s="114"/>
      <c r="C2352" s="188"/>
      <c r="D2352" s="200"/>
      <c r="E2352" s="255"/>
      <c r="F2352" s="242"/>
      <c r="G2352" s="243"/>
      <c r="H2352" s="171"/>
      <c r="I2352" s="244" t="str">
        <f t="shared" si="136"/>
        <v/>
      </c>
      <c r="N2352" s="157"/>
      <c r="O2352" s="157"/>
      <c r="P2352" s="246" t="str">
        <f t="shared" si="137"/>
        <v/>
      </c>
      <c r="Q2352" s="144"/>
      <c r="R2352" s="144"/>
      <c r="S2352" s="144"/>
    </row>
    <row r="2353" spans="1:19">
      <c r="A2353" s="110"/>
      <c r="B2353" s="114"/>
      <c r="C2353" s="188"/>
      <c r="D2353" s="200"/>
      <c r="E2353" s="255"/>
      <c r="F2353" s="242"/>
      <c r="G2353" s="243"/>
      <c r="H2353" s="171"/>
      <c r="I2353" s="244" t="str">
        <f t="shared" si="136"/>
        <v/>
      </c>
      <c r="N2353" s="157"/>
      <c r="O2353" s="157"/>
      <c r="P2353" s="246" t="str">
        <f t="shared" si="137"/>
        <v/>
      </c>
      <c r="Q2353" s="144"/>
      <c r="R2353" s="144"/>
      <c r="S2353" s="144"/>
    </row>
    <row r="2354" spans="1:19">
      <c r="A2354" s="110"/>
      <c r="B2354" s="114"/>
      <c r="C2354" s="188"/>
      <c r="D2354" s="200"/>
      <c r="E2354" s="255"/>
      <c r="F2354" s="242"/>
      <c r="G2354" s="243"/>
      <c r="H2354" s="171"/>
      <c r="I2354" s="244" t="str">
        <f t="shared" si="136"/>
        <v/>
      </c>
      <c r="N2354" s="157"/>
      <c r="O2354" s="157"/>
      <c r="P2354" s="246" t="str">
        <f t="shared" si="137"/>
        <v/>
      </c>
      <c r="Q2354" s="144"/>
      <c r="R2354" s="144"/>
      <c r="S2354" s="144"/>
    </row>
    <row r="2355" spans="1:19">
      <c r="A2355" s="110"/>
      <c r="B2355" s="114"/>
      <c r="C2355" s="188"/>
      <c r="D2355" s="200"/>
      <c r="E2355" s="255"/>
      <c r="F2355" s="242"/>
      <c r="G2355" s="243"/>
      <c r="H2355" s="171"/>
      <c r="I2355" s="244" t="str">
        <f t="shared" si="136"/>
        <v/>
      </c>
      <c r="N2355" s="157"/>
      <c r="O2355" s="157"/>
      <c r="P2355" s="246" t="str">
        <f t="shared" si="137"/>
        <v/>
      </c>
      <c r="Q2355" s="144"/>
      <c r="R2355" s="144"/>
      <c r="S2355" s="144"/>
    </row>
    <row r="2356" spans="1:19">
      <c r="A2356" s="110"/>
      <c r="B2356" s="114"/>
      <c r="C2356" s="188"/>
      <c r="D2356" s="200"/>
      <c r="E2356" s="255"/>
      <c r="F2356" s="242"/>
      <c r="G2356" s="243"/>
      <c r="H2356" s="171"/>
      <c r="I2356" s="244" t="str">
        <f t="shared" si="136"/>
        <v/>
      </c>
      <c r="N2356" s="157"/>
      <c r="O2356" s="157"/>
      <c r="P2356" s="246" t="str">
        <f t="shared" si="137"/>
        <v/>
      </c>
      <c r="Q2356" s="144"/>
      <c r="R2356" s="144"/>
      <c r="S2356" s="144"/>
    </row>
    <row r="2357" spans="1:19">
      <c r="A2357" s="110"/>
      <c r="B2357" s="114"/>
      <c r="C2357" s="188"/>
      <c r="D2357" s="200"/>
      <c r="E2357" s="255"/>
      <c r="F2357" s="242"/>
      <c r="G2357" s="243"/>
      <c r="H2357" s="171"/>
      <c r="I2357" s="244" t="str">
        <f t="shared" si="136"/>
        <v/>
      </c>
      <c r="N2357" s="157"/>
      <c r="O2357" s="157"/>
      <c r="P2357" s="246" t="str">
        <f t="shared" si="137"/>
        <v/>
      </c>
      <c r="Q2357" s="144"/>
      <c r="R2357" s="144"/>
      <c r="S2357" s="144"/>
    </row>
    <row r="2358" spans="1:19">
      <c r="A2358" s="110"/>
      <c r="B2358" s="114"/>
      <c r="C2358" s="188"/>
      <c r="D2358" s="200"/>
      <c r="E2358" s="255"/>
      <c r="F2358" s="242"/>
      <c r="G2358" s="243"/>
      <c r="H2358" s="171"/>
      <c r="I2358" s="244" t="str">
        <f t="shared" si="136"/>
        <v/>
      </c>
      <c r="N2358" s="157"/>
      <c r="O2358" s="157"/>
      <c r="P2358" s="246" t="str">
        <f t="shared" si="137"/>
        <v/>
      </c>
      <c r="Q2358" s="144"/>
      <c r="R2358" s="144"/>
      <c r="S2358" s="144"/>
    </row>
    <row r="2359" spans="1:19">
      <c r="A2359" s="110"/>
      <c r="B2359" s="114"/>
      <c r="C2359" s="188"/>
      <c r="D2359" s="200"/>
      <c r="E2359" s="255"/>
      <c r="F2359" s="242"/>
      <c r="G2359" s="243"/>
      <c r="H2359" s="171"/>
      <c r="I2359" s="244" t="str">
        <f t="shared" si="136"/>
        <v/>
      </c>
      <c r="N2359" s="157"/>
      <c r="O2359" s="157"/>
      <c r="P2359" s="246" t="str">
        <f t="shared" si="137"/>
        <v/>
      </c>
      <c r="Q2359" s="144"/>
      <c r="R2359" s="144"/>
      <c r="S2359" s="144"/>
    </row>
    <row r="2360" spans="1:19">
      <c r="A2360" s="110"/>
      <c r="B2360" s="114"/>
      <c r="C2360" s="188"/>
      <c r="D2360" s="200"/>
      <c r="E2360" s="255"/>
      <c r="F2360" s="242"/>
      <c r="G2360" s="243"/>
      <c r="H2360" s="171"/>
      <c r="I2360" s="244" t="str">
        <f t="shared" si="136"/>
        <v/>
      </c>
      <c r="N2360" s="157"/>
      <c r="O2360" s="157"/>
      <c r="P2360" s="246" t="str">
        <f t="shared" si="137"/>
        <v/>
      </c>
      <c r="Q2360" s="144"/>
      <c r="R2360" s="144"/>
      <c r="S2360" s="144"/>
    </row>
    <row r="2361" spans="1:19">
      <c r="A2361" s="110"/>
      <c r="B2361" s="114"/>
      <c r="C2361" s="188"/>
      <c r="D2361" s="200"/>
      <c r="E2361" s="255"/>
      <c r="F2361" s="242"/>
      <c r="G2361" s="243"/>
      <c r="H2361" s="171"/>
      <c r="I2361" s="244" t="str">
        <f t="shared" si="136"/>
        <v/>
      </c>
      <c r="N2361" s="157"/>
      <c r="O2361" s="157"/>
      <c r="P2361" s="246" t="str">
        <f t="shared" si="137"/>
        <v/>
      </c>
      <c r="Q2361" s="144"/>
      <c r="R2361" s="144"/>
      <c r="S2361" s="144"/>
    </row>
    <row r="2362" spans="1:19">
      <c r="A2362" s="110"/>
      <c r="B2362" s="114"/>
      <c r="C2362" s="188"/>
      <c r="D2362" s="200"/>
      <c r="E2362" s="255"/>
      <c r="F2362" s="242"/>
      <c r="G2362" s="243"/>
      <c r="H2362" s="171"/>
      <c r="I2362" s="244" t="str">
        <f t="shared" si="136"/>
        <v/>
      </c>
      <c r="N2362" s="157"/>
      <c r="O2362" s="157"/>
      <c r="P2362" s="246" t="str">
        <f t="shared" si="137"/>
        <v/>
      </c>
      <c r="Q2362" s="144"/>
      <c r="R2362" s="144"/>
      <c r="S2362" s="144"/>
    </row>
    <row r="2363" spans="1:19">
      <c r="A2363" s="110"/>
      <c r="B2363" s="114"/>
      <c r="C2363" s="188"/>
      <c r="D2363" s="200"/>
      <c r="E2363" s="255"/>
      <c r="F2363" s="242"/>
      <c r="G2363" s="243"/>
      <c r="H2363" s="171"/>
      <c r="I2363" s="244" t="str">
        <f t="shared" si="136"/>
        <v/>
      </c>
      <c r="N2363" s="157"/>
      <c r="O2363" s="157"/>
      <c r="P2363" s="246" t="str">
        <f t="shared" si="137"/>
        <v/>
      </c>
      <c r="Q2363" s="144"/>
      <c r="R2363" s="144"/>
      <c r="S2363" s="144"/>
    </row>
    <row r="2364" spans="1:19">
      <c r="A2364" s="110"/>
      <c r="B2364" s="114"/>
      <c r="C2364" s="188"/>
      <c r="D2364" s="200"/>
      <c r="E2364" s="255"/>
      <c r="F2364" s="242"/>
      <c r="G2364" s="243"/>
      <c r="H2364" s="171"/>
      <c r="I2364" s="244" t="str">
        <f t="shared" si="136"/>
        <v/>
      </c>
      <c r="N2364" s="157"/>
      <c r="O2364" s="157"/>
      <c r="P2364" s="246" t="str">
        <f t="shared" si="137"/>
        <v/>
      </c>
      <c r="Q2364" s="144"/>
      <c r="R2364" s="144"/>
      <c r="S2364" s="144"/>
    </row>
    <row r="2365" spans="1:19">
      <c r="A2365" s="110"/>
      <c r="B2365" s="114"/>
      <c r="C2365" s="188"/>
      <c r="D2365" s="200"/>
      <c r="E2365" s="255"/>
      <c r="F2365" s="242"/>
      <c r="G2365" s="243"/>
      <c r="H2365" s="171"/>
      <c r="I2365" s="244" t="str">
        <f t="shared" si="136"/>
        <v/>
      </c>
      <c r="N2365" s="157"/>
      <c r="O2365" s="157"/>
      <c r="P2365" s="246" t="str">
        <f t="shared" si="137"/>
        <v/>
      </c>
      <c r="Q2365" s="144"/>
      <c r="R2365" s="144"/>
      <c r="S2365" s="144"/>
    </row>
    <row r="2366" spans="1:19">
      <c r="A2366" s="110"/>
      <c r="B2366" s="114"/>
      <c r="C2366" s="188"/>
      <c r="D2366" s="200"/>
      <c r="E2366" s="255"/>
      <c r="F2366" s="242"/>
      <c r="G2366" s="243"/>
      <c r="H2366" s="171"/>
      <c r="I2366" s="244" t="str">
        <f t="shared" si="136"/>
        <v/>
      </c>
      <c r="N2366" s="157"/>
      <c r="O2366" s="157"/>
      <c r="P2366" s="246" t="str">
        <f t="shared" si="137"/>
        <v/>
      </c>
      <c r="Q2366" s="144"/>
      <c r="R2366" s="144"/>
      <c r="S2366" s="144"/>
    </row>
    <row r="2367" spans="1:19">
      <c r="A2367" s="110"/>
      <c r="B2367" s="114"/>
      <c r="C2367" s="188"/>
      <c r="D2367" s="200"/>
      <c r="E2367" s="255"/>
      <c r="F2367" s="242"/>
      <c r="G2367" s="243"/>
      <c r="H2367" s="171"/>
      <c r="I2367" s="244" t="str">
        <f t="shared" si="136"/>
        <v/>
      </c>
      <c r="N2367" s="157"/>
      <c r="O2367" s="157"/>
      <c r="P2367" s="246" t="str">
        <f t="shared" si="137"/>
        <v/>
      </c>
      <c r="Q2367" s="144"/>
      <c r="R2367" s="144"/>
      <c r="S2367" s="144"/>
    </row>
    <row r="2368" spans="1:19">
      <c r="A2368" s="110"/>
      <c r="B2368" s="114"/>
      <c r="C2368" s="188"/>
      <c r="D2368" s="200"/>
      <c r="E2368" s="255"/>
      <c r="F2368" s="242"/>
      <c r="G2368" s="243"/>
      <c r="H2368" s="171"/>
      <c r="I2368" s="244" t="str">
        <f t="shared" si="136"/>
        <v/>
      </c>
      <c r="N2368" s="157"/>
      <c r="O2368" s="157"/>
      <c r="P2368" s="246" t="str">
        <f t="shared" si="137"/>
        <v/>
      </c>
      <c r="Q2368" s="144"/>
      <c r="R2368" s="144"/>
      <c r="S2368" s="144"/>
    </row>
    <row r="2369" spans="1:19">
      <c r="A2369" s="110"/>
      <c r="B2369" s="114"/>
      <c r="C2369" s="188"/>
      <c r="D2369" s="200"/>
      <c r="E2369" s="255"/>
      <c r="F2369" s="242"/>
      <c r="G2369" s="243"/>
      <c r="H2369" s="171"/>
      <c r="I2369" s="244" t="str">
        <f t="shared" si="136"/>
        <v/>
      </c>
      <c r="N2369" s="157"/>
      <c r="O2369" s="157"/>
      <c r="P2369" s="246" t="str">
        <f t="shared" si="137"/>
        <v/>
      </c>
      <c r="Q2369" s="144"/>
      <c r="R2369" s="144"/>
      <c r="S2369" s="144"/>
    </row>
    <row r="2370" spans="1:19">
      <c r="A2370" s="110"/>
      <c r="B2370" s="114"/>
      <c r="C2370" s="188"/>
      <c r="D2370" s="200"/>
      <c r="E2370" s="255"/>
      <c r="F2370" s="242"/>
      <c r="G2370" s="243"/>
      <c r="H2370" s="171"/>
      <c r="I2370" s="244" t="str">
        <f t="shared" ref="I2370:I2433" si="138">IF(C2370="","",(2/S2370)*(POWER((S2370/6)*(E2370-S2370/6)+1,3)-1))</f>
        <v/>
      </c>
      <c r="N2370" s="157"/>
      <c r="O2370" s="157"/>
      <c r="P2370" s="246" t="str">
        <f t="shared" ref="P2370:P2433" si="139">IF(C2370="","",POWER(C2370-Q2370,3)/R2370)</f>
        <v/>
      </c>
      <c r="Q2370" s="144"/>
      <c r="R2370" s="144"/>
      <c r="S2370" s="144"/>
    </row>
    <row r="2371" spans="1:19">
      <c r="A2371" s="110"/>
      <c r="B2371" s="114"/>
      <c r="C2371" s="188"/>
      <c r="D2371" s="200"/>
      <c r="E2371" s="255"/>
      <c r="F2371" s="242"/>
      <c r="G2371" s="243"/>
      <c r="H2371" s="171"/>
      <c r="I2371" s="244" t="str">
        <f t="shared" si="138"/>
        <v/>
      </c>
      <c r="N2371" s="157"/>
      <c r="O2371" s="157"/>
      <c r="P2371" s="246" t="str">
        <f t="shared" si="139"/>
        <v/>
      </c>
      <c r="Q2371" s="144"/>
      <c r="R2371" s="144"/>
      <c r="S2371" s="144"/>
    </row>
    <row r="2372" spans="1:19">
      <c r="A2372" s="110"/>
      <c r="B2372" s="114"/>
      <c r="C2372" s="188"/>
      <c r="D2372" s="200"/>
      <c r="E2372" s="255"/>
      <c r="F2372" s="242"/>
      <c r="G2372" s="243"/>
      <c r="H2372" s="171"/>
      <c r="I2372" s="244" t="str">
        <f t="shared" si="138"/>
        <v/>
      </c>
      <c r="N2372" s="157"/>
      <c r="O2372" s="157"/>
      <c r="P2372" s="246" t="str">
        <f t="shared" si="139"/>
        <v/>
      </c>
      <c r="Q2372" s="144"/>
      <c r="R2372" s="144"/>
      <c r="S2372" s="144"/>
    </row>
    <row r="2373" spans="1:19">
      <c r="A2373" s="110"/>
      <c r="B2373" s="114"/>
      <c r="C2373" s="188"/>
      <c r="D2373" s="200"/>
      <c r="E2373" s="255"/>
      <c r="F2373" s="242"/>
      <c r="G2373" s="243"/>
      <c r="H2373" s="171"/>
      <c r="I2373" s="244" t="str">
        <f t="shared" si="138"/>
        <v/>
      </c>
      <c r="N2373" s="157"/>
      <c r="O2373" s="157"/>
      <c r="P2373" s="246" t="str">
        <f t="shared" si="139"/>
        <v/>
      </c>
      <c r="Q2373" s="144"/>
      <c r="R2373" s="144"/>
      <c r="S2373" s="144"/>
    </row>
    <row r="2374" spans="1:19">
      <c r="A2374" s="110"/>
      <c r="B2374" s="114"/>
      <c r="C2374" s="188"/>
      <c r="D2374" s="200"/>
      <c r="E2374" s="255"/>
      <c r="F2374" s="242"/>
      <c r="G2374" s="243"/>
      <c r="H2374" s="171"/>
      <c r="I2374" s="244" t="str">
        <f t="shared" si="138"/>
        <v/>
      </c>
      <c r="N2374" s="157"/>
      <c r="O2374" s="157"/>
      <c r="P2374" s="246" t="str">
        <f t="shared" si="139"/>
        <v/>
      </c>
      <c r="Q2374" s="144"/>
      <c r="R2374" s="144"/>
      <c r="S2374" s="144"/>
    </row>
    <row r="2375" spans="1:19">
      <c r="A2375" s="110"/>
      <c r="B2375" s="114"/>
      <c r="C2375" s="188"/>
      <c r="D2375" s="200"/>
      <c r="E2375" s="255"/>
      <c r="F2375" s="242"/>
      <c r="G2375" s="243"/>
      <c r="H2375" s="171"/>
      <c r="I2375" s="244" t="str">
        <f t="shared" si="138"/>
        <v/>
      </c>
      <c r="N2375" s="157"/>
      <c r="O2375" s="157"/>
      <c r="P2375" s="246" t="str">
        <f t="shared" si="139"/>
        <v/>
      </c>
      <c r="Q2375" s="144"/>
      <c r="R2375" s="144"/>
      <c r="S2375" s="144"/>
    </row>
    <row r="2376" spans="1:19">
      <c r="A2376" s="110"/>
      <c r="B2376" s="114"/>
      <c r="C2376" s="188"/>
      <c r="D2376" s="200"/>
      <c r="E2376" s="255"/>
      <c r="F2376" s="242"/>
      <c r="G2376" s="243"/>
      <c r="H2376" s="171"/>
      <c r="I2376" s="244" t="str">
        <f t="shared" si="138"/>
        <v/>
      </c>
      <c r="N2376" s="157"/>
      <c r="O2376" s="157"/>
      <c r="P2376" s="246" t="str">
        <f t="shared" si="139"/>
        <v/>
      </c>
      <c r="Q2376" s="144"/>
      <c r="R2376" s="144"/>
      <c r="S2376" s="144"/>
    </row>
    <row r="2377" spans="1:19">
      <c r="A2377" s="110"/>
      <c r="B2377" s="114"/>
      <c r="C2377" s="188"/>
      <c r="D2377" s="200"/>
      <c r="E2377" s="255"/>
      <c r="F2377" s="242"/>
      <c r="G2377" s="243"/>
      <c r="H2377" s="171"/>
      <c r="I2377" s="244" t="str">
        <f t="shared" si="138"/>
        <v/>
      </c>
      <c r="N2377" s="157"/>
      <c r="O2377" s="157"/>
      <c r="P2377" s="246" t="str">
        <f t="shared" si="139"/>
        <v/>
      </c>
      <c r="Q2377" s="144"/>
      <c r="R2377" s="144"/>
      <c r="S2377" s="144"/>
    </row>
    <row r="2378" spans="1:19">
      <c r="A2378" s="110"/>
      <c r="B2378" s="114"/>
      <c r="C2378" s="188"/>
      <c r="D2378" s="200"/>
      <c r="E2378" s="255"/>
      <c r="F2378" s="242"/>
      <c r="G2378" s="243"/>
      <c r="H2378" s="171"/>
      <c r="I2378" s="244" t="str">
        <f t="shared" si="138"/>
        <v/>
      </c>
      <c r="N2378" s="157"/>
      <c r="O2378" s="157"/>
      <c r="P2378" s="246" t="str">
        <f t="shared" si="139"/>
        <v/>
      </c>
      <c r="Q2378" s="144"/>
      <c r="R2378" s="144"/>
      <c r="S2378" s="144"/>
    </row>
    <row r="2379" spans="1:19">
      <c r="A2379" s="110"/>
      <c r="B2379" s="114"/>
      <c r="C2379" s="188"/>
      <c r="D2379" s="200"/>
      <c r="E2379" s="255"/>
      <c r="F2379" s="242"/>
      <c r="G2379" s="243"/>
      <c r="H2379" s="171"/>
      <c r="I2379" s="244" t="str">
        <f t="shared" si="138"/>
        <v/>
      </c>
      <c r="N2379" s="157"/>
      <c r="O2379" s="157"/>
      <c r="P2379" s="246" t="str">
        <f t="shared" si="139"/>
        <v/>
      </c>
      <c r="Q2379" s="144"/>
      <c r="R2379" s="144"/>
      <c r="S2379" s="144"/>
    </row>
    <row r="2380" spans="1:19">
      <c r="A2380" s="110"/>
      <c r="B2380" s="114"/>
      <c r="C2380" s="188"/>
      <c r="D2380" s="200"/>
      <c r="E2380" s="255"/>
      <c r="F2380" s="242"/>
      <c r="G2380" s="243"/>
      <c r="H2380" s="171"/>
      <c r="I2380" s="244" t="str">
        <f t="shared" si="138"/>
        <v/>
      </c>
      <c r="N2380" s="157"/>
      <c r="O2380" s="157"/>
      <c r="P2380" s="246" t="str">
        <f t="shared" si="139"/>
        <v/>
      </c>
      <c r="Q2380" s="144"/>
      <c r="R2380" s="144"/>
      <c r="S2380" s="144"/>
    </row>
    <row r="2381" spans="1:19">
      <c r="A2381" s="110"/>
      <c r="B2381" s="114"/>
      <c r="C2381" s="188"/>
      <c r="D2381" s="200"/>
      <c r="E2381" s="255"/>
      <c r="F2381" s="242"/>
      <c r="G2381" s="243"/>
      <c r="H2381" s="171"/>
      <c r="I2381" s="244" t="str">
        <f t="shared" si="138"/>
        <v/>
      </c>
      <c r="N2381" s="157"/>
      <c r="O2381" s="157"/>
      <c r="P2381" s="246" t="str">
        <f t="shared" si="139"/>
        <v/>
      </c>
      <c r="Q2381" s="144"/>
      <c r="R2381" s="144"/>
      <c r="S2381" s="144"/>
    </row>
    <row r="2382" spans="1:19">
      <c r="A2382" s="110"/>
      <c r="B2382" s="114"/>
      <c r="C2382" s="188"/>
      <c r="D2382" s="200"/>
      <c r="E2382" s="255"/>
      <c r="F2382" s="242"/>
      <c r="G2382" s="243"/>
      <c r="H2382" s="171"/>
      <c r="I2382" s="244" t="str">
        <f t="shared" si="138"/>
        <v/>
      </c>
      <c r="N2382" s="157"/>
      <c r="O2382" s="157"/>
      <c r="P2382" s="246" t="str">
        <f t="shared" si="139"/>
        <v/>
      </c>
      <c r="Q2382" s="144"/>
      <c r="R2382" s="144"/>
      <c r="S2382" s="144"/>
    </row>
    <row r="2383" spans="1:19">
      <c r="A2383" s="110"/>
      <c r="B2383" s="114"/>
      <c r="C2383" s="188"/>
      <c r="D2383" s="200"/>
      <c r="E2383" s="255"/>
      <c r="F2383" s="242"/>
      <c r="G2383" s="243"/>
      <c r="H2383" s="171"/>
      <c r="I2383" s="244" t="str">
        <f t="shared" si="138"/>
        <v/>
      </c>
      <c r="N2383" s="157"/>
      <c r="O2383" s="157"/>
      <c r="P2383" s="246" t="str">
        <f t="shared" si="139"/>
        <v/>
      </c>
      <c r="Q2383" s="144"/>
      <c r="R2383" s="144"/>
      <c r="S2383" s="144"/>
    </row>
    <row r="2384" spans="1:19">
      <c r="A2384" s="110"/>
      <c r="B2384" s="114"/>
      <c r="C2384" s="188"/>
      <c r="D2384" s="200"/>
      <c r="E2384" s="255"/>
      <c r="F2384" s="242"/>
      <c r="G2384" s="243"/>
      <c r="H2384" s="171"/>
      <c r="I2384" s="244" t="str">
        <f t="shared" si="138"/>
        <v/>
      </c>
      <c r="N2384" s="157"/>
      <c r="O2384" s="157"/>
      <c r="P2384" s="246" t="str">
        <f t="shared" si="139"/>
        <v/>
      </c>
      <c r="Q2384" s="144"/>
      <c r="R2384" s="144"/>
      <c r="S2384" s="144"/>
    </row>
    <row r="2385" spans="1:19">
      <c r="A2385" s="110"/>
      <c r="B2385" s="114"/>
      <c r="C2385" s="188"/>
      <c r="D2385" s="200"/>
      <c r="E2385" s="255"/>
      <c r="F2385" s="242"/>
      <c r="G2385" s="243"/>
      <c r="H2385" s="171"/>
      <c r="I2385" s="244" t="str">
        <f t="shared" si="138"/>
        <v/>
      </c>
      <c r="N2385" s="157"/>
      <c r="O2385" s="157"/>
      <c r="P2385" s="246" t="str">
        <f t="shared" si="139"/>
        <v/>
      </c>
      <c r="Q2385" s="144"/>
      <c r="R2385" s="144"/>
      <c r="S2385" s="144"/>
    </row>
    <row r="2386" spans="1:19">
      <c r="A2386" s="110"/>
      <c r="B2386" s="114"/>
      <c r="C2386" s="188"/>
      <c r="D2386" s="200"/>
      <c r="E2386" s="255"/>
      <c r="F2386" s="242"/>
      <c r="G2386" s="243"/>
      <c r="H2386" s="171"/>
      <c r="I2386" s="244" t="str">
        <f t="shared" si="138"/>
        <v/>
      </c>
      <c r="N2386" s="157"/>
      <c r="O2386" s="157"/>
      <c r="P2386" s="246" t="str">
        <f t="shared" si="139"/>
        <v/>
      </c>
      <c r="Q2386" s="144"/>
      <c r="R2386" s="144"/>
      <c r="S2386" s="144"/>
    </row>
    <row r="2387" spans="1:19">
      <c r="A2387" s="110"/>
      <c r="B2387" s="114"/>
      <c r="C2387" s="188"/>
      <c r="D2387" s="200"/>
      <c r="E2387" s="255"/>
      <c r="F2387" s="242"/>
      <c r="G2387" s="243"/>
      <c r="H2387" s="171"/>
      <c r="I2387" s="244" t="str">
        <f t="shared" si="138"/>
        <v/>
      </c>
      <c r="N2387" s="157"/>
      <c r="O2387" s="157"/>
      <c r="P2387" s="246" t="str">
        <f t="shared" si="139"/>
        <v/>
      </c>
      <c r="Q2387" s="144"/>
      <c r="R2387" s="144"/>
      <c r="S2387" s="144"/>
    </row>
    <row r="2388" spans="1:19">
      <c r="A2388" s="110"/>
      <c r="B2388" s="114"/>
      <c r="C2388" s="188"/>
      <c r="D2388" s="200"/>
      <c r="E2388" s="255"/>
      <c r="F2388" s="242"/>
      <c r="G2388" s="243"/>
      <c r="H2388" s="171"/>
      <c r="I2388" s="244" t="str">
        <f t="shared" si="138"/>
        <v/>
      </c>
      <c r="N2388" s="157"/>
      <c r="O2388" s="157"/>
      <c r="P2388" s="246" t="str">
        <f t="shared" si="139"/>
        <v/>
      </c>
      <c r="Q2388" s="144"/>
      <c r="R2388" s="144"/>
      <c r="S2388" s="144"/>
    </row>
    <row r="2389" spans="1:19">
      <c r="A2389" s="110"/>
      <c r="B2389" s="114"/>
      <c r="C2389" s="188"/>
      <c r="D2389" s="200"/>
      <c r="E2389" s="255"/>
      <c r="F2389" s="242"/>
      <c r="G2389" s="243"/>
      <c r="H2389" s="171"/>
      <c r="I2389" s="244" t="str">
        <f t="shared" si="138"/>
        <v/>
      </c>
      <c r="N2389" s="157"/>
      <c r="O2389" s="157"/>
      <c r="P2389" s="246" t="str">
        <f t="shared" si="139"/>
        <v/>
      </c>
      <c r="Q2389" s="144"/>
      <c r="R2389" s="144"/>
      <c r="S2389" s="144"/>
    </row>
    <row r="2390" spans="1:19">
      <c r="A2390" s="110"/>
      <c r="B2390" s="114"/>
      <c r="C2390" s="188"/>
      <c r="D2390" s="200"/>
      <c r="E2390" s="255"/>
      <c r="F2390" s="242"/>
      <c r="G2390" s="243"/>
      <c r="H2390" s="171"/>
      <c r="I2390" s="244" t="str">
        <f t="shared" si="138"/>
        <v/>
      </c>
      <c r="N2390" s="157"/>
      <c r="O2390" s="157"/>
      <c r="P2390" s="246" t="str">
        <f t="shared" si="139"/>
        <v/>
      </c>
      <c r="Q2390" s="144"/>
      <c r="R2390" s="144"/>
      <c r="S2390" s="144"/>
    </row>
    <row r="2391" spans="1:19">
      <c r="A2391" s="110"/>
      <c r="B2391" s="114"/>
      <c r="C2391" s="188"/>
      <c r="D2391" s="200"/>
      <c r="E2391" s="255"/>
      <c r="F2391" s="242"/>
      <c r="G2391" s="243"/>
      <c r="H2391" s="171"/>
      <c r="I2391" s="244" t="str">
        <f t="shared" si="138"/>
        <v/>
      </c>
      <c r="N2391" s="157"/>
      <c r="O2391" s="157"/>
      <c r="P2391" s="246" t="str">
        <f t="shared" si="139"/>
        <v/>
      </c>
      <c r="Q2391" s="144"/>
      <c r="R2391" s="144"/>
      <c r="S2391" s="144"/>
    </row>
    <row r="2392" spans="1:19">
      <c r="A2392" s="110"/>
      <c r="B2392" s="114"/>
      <c r="C2392" s="188"/>
      <c r="D2392" s="200"/>
      <c r="E2392" s="255"/>
      <c r="F2392" s="242"/>
      <c r="G2392" s="243"/>
      <c r="H2392" s="171"/>
      <c r="I2392" s="244" t="str">
        <f t="shared" si="138"/>
        <v/>
      </c>
      <c r="N2392" s="157"/>
      <c r="O2392" s="157"/>
      <c r="P2392" s="246" t="str">
        <f t="shared" si="139"/>
        <v/>
      </c>
      <c r="Q2392" s="144"/>
      <c r="R2392" s="144"/>
      <c r="S2392" s="144"/>
    </row>
    <row r="2393" spans="1:19">
      <c r="A2393" s="110"/>
      <c r="B2393" s="114"/>
      <c r="C2393" s="188"/>
      <c r="D2393" s="200"/>
      <c r="E2393" s="255"/>
      <c r="F2393" s="242"/>
      <c r="G2393" s="243"/>
      <c r="H2393" s="171"/>
      <c r="I2393" s="244" t="str">
        <f t="shared" si="138"/>
        <v/>
      </c>
      <c r="N2393" s="157"/>
      <c r="O2393" s="157"/>
      <c r="P2393" s="246" t="str">
        <f t="shared" si="139"/>
        <v/>
      </c>
      <c r="Q2393" s="144"/>
      <c r="R2393" s="144"/>
      <c r="S2393" s="144"/>
    </row>
    <row r="2394" spans="1:19">
      <c r="A2394" s="110"/>
      <c r="B2394" s="114"/>
      <c r="C2394" s="188"/>
      <c r="D2394" s="200"/>
      <c r="E2394" s="255"/>
      <c r="F2394" s="242"/>
      <c r="G2394" s="243"/>
      <c r="H2394" s="171"/>
      <c r="I2394" s="244" t="str">
        <f t="shared" si="138"/>
        <v/>
      </c>
      <c r="N2394" s="157"/>
      <c r="O2394" s="157"/>
      <c r="P2394" s="246" t="str">
        <f t="shared" si="139"/>
        <v/>
      </c>
      <c r="Q2394" s="144"/>
      <c r="R2394" s="144"/>
      <c r="S2394" s="144"/>
    </row>
    <row r="2395" spans="1:19">
      <c r="A2395" s="110"/>
      <c r="B2395" s="114"/>
      <c r="C2395" s="188"/>
      <c r="D2395" s="200"/>
      <c r="E2395" s="255"/>
      <c r="F2395" s="242"/>
      <c r="G2395" s="243"/>
      <c r="H2395" s="171"/>
      <c r="I2395" s="244" t="str">
        <f t="shared" si="138"/>
        <v/>
      </c>
      <c r="N2395" s="157"/>
      <c r="O2395" s="157"/>
      <c r="P2395" s="246" t="str">
        <f t="shared" si="139"/>
        <v/>
      </c>
      <c r="Q2395" s="144"/>
      <c r="R2395" s="144"/>
      <c r="S2395" s="144"/>
    </row>
    <row r="2396" spans="1:19">
      <c r="A2396" s="110"/>
      <c r="B2396" s="114"/>
      <c r="C2396" s="188"/>
      <c r="D2396" s="200"/>
      <c r="E2396" s="255"/>
      <c r="F2396" s="242"/>
      <c r="G2396" s="243"/>
      <c r="H2396" s="171"/>
      <c r="I2396" s="244" t="str">
        <f t="shared" si="138"/>
        <v/>
      </c>
      <c r="N2396" s="157"/>
      <c r="O2396" s="157"/>
      <c r="P2396" s="246" t="str">
        <f t="shared" si="139"/>
        <v/>
      </c>
      <c r="Q2396" s="144"/>
      <c r="R2396" s="144"/>
      <c r="S2396" s="144"/>
    </row>
    <row r="2397" spans="1:19">
      <c r="A2397" s="110"/>
      <c r="B2397" s="114"/>
      <c r="C2397" s="188"/>
      <c r="D2397" s="200"/>
      <c r="E2397" s="255"/>
      <c r="F2397" s="242"/>
      <c r="G2397" s="243"/>
      <c r="H2397" s="171"/>
      <c r="I2397" s="244" t="str">
        <f t="shared" si="138"/>
        <v/>
      </c>
      <c r="N2397" s="157"/>
      <c r="O2397" s="157"/>
      <c r="P2397" s="246" t="str">
        <f t="shared" si="139"/>
        <v/>
      </c>
      <c r="Q2397" s="144"/>
      <c r="R2397" s="144"/>
      <c r="S2397" s="144"/>
    </row>
    <row r="2398" spans="1:19">
      <c r="A2398" s="110"/>
      <c r="B2398" s="114"/>
      <c r="C2398" s="188"/>
      <c r="D2398" s="200"/>
      <c r="E2398" s="255"/>
      <c r="F2398" s="242"/>
      <c r="G2398" s="243"/>
      <c r="H2398" s="171"/>
      <c r="I2398" s="244" t="str">
        <f t="shared" si="138"/>
        <v/>
      </c>
      <c r="N2398" s="157"/>
      <c r="O2398" s="157"/>
      <c r="P2398" s="246" t="str">
        <f t="shared" si="139"/>
        <v/>
      </c>
      <c r="Q2398" s="144"/>
      <c r="R2398" s="144"/>
      <c r="S2398" s="144"/>
    </row>
    <row r="2399" spans="1:19">
      <c r="A2399" s="110"/>
      <c r="B2399" s="114"/>
      <c r="C2399" s="188"/>
      <c r="D2399" s="200"/>
      <c r="E2399" s="255"/>
      <c r="F2399" s="242"/>
      <c r="G2399" s="243"/>
      <c r="H2399" s="171"/>
      <c r="I2399" s="244" t="str">
        <f t="shared" si="138"/>
        <v/>
      </c>
      <c r="N2399" s="157"/>
      <c r="O2399" s="157"/>
      <c r="P2399" s="246" t="str">
        <f t="shared" si="139"/>
        <v/>
      </c>
      <c r="Q2399" s="144"/>
      <c r="R2399" s="144"/>
      <c r="S2399" s="144"/>
    </row>
    <row r="2400" spans="1:19">
      <c r="A2400" s="110"/>
      <c r="B2400" s="114"/>
      <c r="C2400" s="188"/>
      <c r="D2400" s="200"/>
      <c r="E2400" s="255"/>
      <c r="F2400" s="242"/>
      <c r="G2400" s="243"/>
      <c r="H2400" s="171"/>
      <c r="I2400" s="244" t="str">
        <f t="shared" si="138"/>
        <v/>
      </c>
      <c r="N2400" s="157"/>
      <c r="O2400" s="157"/>
      <c r="P2400" s="246" t="str">
        <f t="shared" si="139"/>
        <v/>
      </c>
      <c r="Q2400" s="144"/>
      <c r="R2400" s="144"/>
      <c r="S2400" s="144"/>
    </row>
    <row r="2401" spans="1:19">
      <c r="A2401" s="110"/>
      <c r="B2401" s="114"/>
      <c r="C2401" s="188"/>
      <c r="D2401" s="200"/>
      <c r="E2401" s="255"/>
      <c r="F2401" s="242"/>
      <c r="G2401" s="243"/>
      <c r="H2401" s="171"/>
      <c r="I2401" s="244" t="str">
        <f t="shared" si="138"/>
        <v/>
      </c>
      <c r="N2401" s="157"/>
      <c r="O2401" s="157"/>
      <c r="P2401" s="246" t="str">
        <f t="shared" si="139"/>
        <v/>
      </c>
      <c r="Q2401" s="144"/>
      <c r="R2401" s="144"/>
      <c r="S2401" s="144"/>
    </row>
    <row r="2402" spans="1:19">
      <c r="A2402" s="110"/>
      <c r="B2402" s="114"/>
      <c r="C2402" s="188"/>
      <c r="D2402" s="200"/>
      <c r="E2402" s="255"/>
      <c r="F2402" s="242"/>
      <c r="G2402" s="243"/>
      <c r="H2402" s="171"/>
      <c r="I2402" s="244" t="str">
        <f t="shared" si="138"/>
        <v/>
      </c>
      <c r="N2402" s="157"/>
      <c r="O2402" s="157"/>
      <c r="P2402" s="246" t="str">
        <f t="shared" si="139"/>
        <v/>
      </c>
      <c r="Q2402" s="144"/>
      <c r="R2402" s="144"/>
      <c r="S2402" s="144"/>
    </row>
    <row r="2403" spans="1:19">
      <c r="A2403" s="110"/>
      <c r="B2403" s="114"/>
      <c r="C2403" s="188"/>
      <c r="D2403" s="200"/>
      <c r="E2403" s="255"/>
      <c r="F2403" s="242"/>
      <c r="G2403" s="243"/>
      <c r="H2403" s="171"/>
      <c r="I2403" s="244" t="str">
        <f t="shared" si="138"/>
        <v/>
      </c>
      <c r="N2403" s="157"/>
      <c r="O2403" s="157"/>
      <c r="P2403" s="246" t="str">
        <f t="shared" si="139"/>
        <v/>
      </c>
      <c r="Q2403" s="144"/>
      <c r="R2403" s="144"/>
      <c r="S2403" s="144"/>
    </row>
    <row r="2404" spans="1:19">
      <c r="A2404" s="110"/>
      <c r="B2404" s="114"/>
      <c r="C2404" s="188"/>
      <c r="D2404" s="200"/>
      <c r="E2404" s="255"/>
      <c r="F2404" s="242"/>
      <c r="G2404" s="243"/>
      <c r="H2404" s="171"/>
      <c r="I2404" s="244" t="str">
        <f t="shared" si="138"/>
        <v/>
      </c>
      <c r="N2404" s="157"/>
      <c r="O2404" s="157"/>
      <c r="P2404" s="246" t="str">
        <f t="shared" si="139"/>
        <v/>
      </c>
      <c r="Q2404" s="144"/>
      <c r="R2404" s="144"/>
      <c r="S2404" s="144"/>
    </row>
    <row r="2405" spans="1:19">
      <c r="A2405" s="110"/>
      <c r="B2405" s="114"/>
      <c r="C2405" s="188"/>
      <c r="D2405" s="200"/>
      <c r="E2405" s="255"/>
      <c r="F2405" s="242"/>
      <c r="G2405" s="243"/>
      <c r="H2405" s="171"/>
      <c r="I2405" s="244" t="str">
        <f t="shared" si="138"/>
        <v/>
      </c>
      <c r="N2405" s="157"/>
      <c r="O2405" s="157"/>
      <c r="P2405" s="246" t="str">
        <f t="shared" si="139"/>
        <v/>
      </c>
      <c r="Q2405" s="144"/>
      <c r="R2405" s="144"/>
      <c r="S2405" s="144"/>
    </row>
    <row r="2406" spans="1:19">
      <c r="A2406" s="110"/>
      <c r="B2406" s="114"/>
      <c r="C2406" s="188"/>
      <c r="D2406" s="200"/>
      <c r="E2406" s="255"/>
      <c r="F2406" s="242"/>
      <c r="G2406" s="243"/>
      <c r="H2406" s="171"/>
      <c r="I2406" s="244" t="str">
        <f t="shared" si="138"/>
        <v/>
      </c>
      <c r="N2406" s="157"/>
      <c r="O2406" s="157"/>
      <c r="P2406" s="246" t="str">
        <f t="shared" si="139"/>
        <v/>
      </c>
      <c r="Q2406" s="144"/>
      <c r="R2406" s="144"/>
      <c r="S2406" s="144"/>
    </row>
    <row r="2407" spans="1:19">
      <c r="A2407" s="110"/>
      <c r="B2407" s="114"/>
      <c r="C2407" s="188"/>
      <c r="D2407" s="200"/>
      <c r="E2407" s="255"/>
      <c r="F2407" s="242"/>
      <c r="G2407" s="243"/>
      <c r="H2407" s="171"/>
      <c r="I2407" s="244" t="str">
        <f t="shared" si="138"/>
        <v/>
      </c>
      <c r="N2407" s="157"/>
      <c r="O2407" s="157"/>
      <c r="P2407" s="246" t="str">
        <f t="shared" si="139"/>
        <v/>
      </c>
      <c r="Q2407" s="144"/>
      <c r="R2407" s="144"/>
      <c r="S2407" s="144"/>
    </row>
    <row r="2408" spans="1:19">
      <c r="A2408" s="110"/>
      <c r="B2408" s="114"/>
      <c r="C2408" s="188"/>
      <c r="D2408" s="200"/>
      <c r="E2408" s="255"/>
      <c r="F2408" s="242"/>
      <c r="G2408" s="243"/>
      <c r="H2408" s="171"/>
      <c r="I2408" s="244" t="str">
        <f t="shared" si="138"/>
        <v/>
      </c>
      <c r="N2408" s="157"/>
      <c r="O2408" s="157"/>
      <c r="P2408" s="246" t="str">
        <f t="shared" si="139"/>
        <v/>
      </c>
      <c r="Q2408" s="144"/>
      <c r="R2408" s="144"/>
      <c r="S2408" s="144"/>
    </row>
    <row r="2409" spans="1:19">
      <c r="A2409" s="110"/>
      <c r="B2409" s="114"/>
      <c r="C2409" s="188"/>
      <c r="D2409" s="200"/>
      <c r="E2409" s="255"/>
      <c r="F2409" s="242"/>
      <c r="G2409" s="243"/>
      <c r="H2409" s="171"/>
      <c r="I2409" s="244" t="str">
        <f t="shared" si="138"/>
        <v/>
      </c>
      <c r="N2409" s="157"/>
      <c r="O2409" s="157"/>
      <c r="P2409" s="246" t="str">
        <f t="shared" si="139"/>
        <v/>
      </c>
      <c r="Q2409" s="144"/>
      <c r="R2409" s="144"/>
      <c r="S2409" s="144"/>
    </row>
    <row r="2410" spans="1:19">
      <c r="A2410" s="110"/>
      <c r="B2410" s="114"/>
      <c r="C2410" s="188"/>
      <c r="D2410" s="200"/>
      <c r="E2410" s="255"/>
      <c r="F2410" s="242"/>
      <c r="G2410" s="243"/>
      <c r="H2410" s="171"/>
      <c r="I2410" s="244" t="str">
        <f t="shared" si="138"/>
        <v/>
      </c>
      <c r="N2410" s="157"/>
      <c r="O2410" s="157"/>
      <c r="P2410" s="246" t="str">
        <f t="shared" si="139"/>
        <v/>
      </c>
      <c r="Q2410" s="144"/>
      <c r="R2410" s="144"/>
      <c r="S2410" s="144"/>
    </row>
    <row r="2411" spans="1:19">
      <c r="A2411" s="110"/>
      <c r="B2411" s="114"/>
      <c r="C2411" s="188"/>
      <c r="D2411" s="200"/>
      <c r="E2411" s="255"/>
      <c r="F2411" s="242"/>
      <c r="G2411" s="243"/>
      <c r="H2411" s="171"/>
      <c r="I2411" s="244" t="str">
        <f t="shared" si="138"/>
        <v/>
      </c>
      <c r="N2411" s="157"/>
      <c r="O2411" s="157"/>
      <c r="P2411" s="246" t="str">
        <f t="shared" si="139"/>
        <v/>
      </c>
      <c r="Q2411" s="144"/>
      <c r="R2411" s="144"/>
      <c r="S2411" s="144"/>
    </row>
    <row r="2412" spans="1:19">
      <c r="A2412" s="110"/>
      <c r="B2412" s="114"/>
      <c r="C2412" s="188"/>
      <c r="D2412" s="200"/>
      <c r="E2412" s="255"/>
      <c r="F2412" s="242"/>
      <c r="G2412" s="243"/>
      <c r="H2412" s="171"/>
      <c r="I2412" s="244" t="str">
        <f t="shared" si="138"/>
        <v/>
      </c>
      <c r="N2412" s="157"/>
      <c r="O2412" s="157"/>
      <c r="P2412" s="246" t="str">
        <f t="shared" si="139"/>
        <v/>
      </c>
      <c r="Q2412" s="144"/>
      <c r="R2412" s="144"/>
      <c r="S2412" s="144"/>
    </row>
    <row r="2413" spans="1:19">
      <c r="A2413" s="110"/>
      <c r="B2413" s="114"/>
      <c r="C2413" s="188"/>
      <c r="D2413" s="200"/>
      <c r="E2413" s="255"/>
      <c r="F2413" s="242"/>
      <c r="G2413" s="243"/>
      <c r="H2413" s="171"/>
      <c r="I2413" s="244" t="str">
        <f t="shared" si="138"/>
        <v/>
      </c>
      <c r="N2413" s="157"/>
      <c r="O2413" s="157"/>
      <c r="P2413" s="246" t="str">
        <f t="shared" si="139"/>
        <v/>
      </c>
      <c r="Q2413" s="144"/>
      <c r="R2413" s="144"/>
      <c r="S2413" s="144"/>
    </row>
    <row r="2414" spans="1:19">
      <c r="A2414" s="110"/>
      <c r="B2414" s="114"/>
      <c r="C2414" s="188"/>
      <c r="D2414" s="200"/>
      <c r="E2414" s="255"/>
      <c r="F2414" s="242"/>
      <c r="G2414" s="243"/>
      <c r="H2414" s="171"/>
      <c r="I2414" s="244" t="str">
        <f t="shared" si="138"/>
        <v/>
      </c>
      <c r="N2414" s="157"/>
      <c r="O2414" s="157"/>
      <c r="P2414" s="246" t="str">
        <f t="shared" si="139"/>
        <v/>
      </c>
      <c r="Q2414" s="144"/>
      <c r="R2414" s="144"/>
      <c r="S2414" s="144"/>
    </row>
    <row r="2415" spans="1:19">
      <c r="A2415" s="110"/>
      <c r="B2415" s="114"/>
      <c r="C2415" s="188"/>
      <c r="D2415" s="200"/>
      <c r="E2415" s="255"/>
      <c r="F2415" s="242"/>
      <c r="G2415" s="243"/>
      <c r="H2415" s="171"/>
      <c r="I2415" s="244" t="str">
        <f t="shared" si="138"/>
        <v/>
      </c>
      <c r="N2415" s="157"/>
      <c r="O2415" s="157"/>
      <c r="P2415" s="246" t="str">
        <f t="shared" si="139"/>
        <v/>
      </c>
      <c r="Q2415" s="144"/>
      <c r="R2415" s="144"/>
      <c r="S2415" s="144"/>
    </row>
    <row r="2416" spans="1:19">
      <c r="A2416" s="110"/>
      <c r="B2416" s="114"/>
      <c r="C2416" s="188"/>
      <c r="D2416" s="200"/>
      <c r="E2416" s="255"/>
      <c r="F2416" s="242"/>
      <c r="G2416" s="243"/>
      <c r="H2416" s="171"/>
      <c r="I2416" s="244" t="str">
        <f t="shared" si="138"/>
        <v/>
      </c>
      <c r="N2416" s="157"/>
      <c r="O2416" s="157"/>
      <c r="P2416" s="246" t="str">
        <f t="shared" si="139"/>
        <v/>
      </c>
      <c r="Q2416" s="144"/>
      <c r="R2416" s="144"/>
      <c r="S2416" s="144"/>
    </row>
    <row r="2417" spans="1:19">
      <c r="A2417" s="110"/>
      <c r="B2417" s="114"/>
      <c r="C2417" s="188"/>
      <c r="D2417" s="200"/>
      <c r="E2417" s="255"/>
      <c r="F2417" s="242"/>
      <c r="G2417" s="243"/>
      <c r="H2417" s="171"/>
      <c r="I2417" s="244" t="str">
        <f t="shared" si="138"/>
        <v/>
      </c>
      <c r="N2417" s="157"/>
      <c r="O2417" s="157"/>
      <c r="P2417" s="246" t="str">
        <f t="shared" si="139"/>
        <v/>
      </c>
      <c r="Q2417" s="144"/>
      <c r="R2417" s="144"/>
      <c r="S2417" s="144"/>
    </row>
    <row r="2418" spans="1:19">
      <c r="A2418" s="110"/>
      <c r="B2418" s="114"/>
      <c r="C2418" s="188"/>
      <c r="D2418" s="200"/>
      <c r="E2418" s="255"/>
      <c r="F2418" s="242"/>
      <c r="G2418" s="243"/>
      <c r="H2418" s="171"/>
      <c r="I2418" s="244" t="str">
        <f t="shared" si="138"/>
        <v/>
      </c>
      <c r="N2418" s="157"/>
      <c r="O2418" s="157"/>
      <c r="P2418" s="246" t="str">
        <f t="shared" si="139"/>
        <v/>
      </c>
      <c r="Q2418" s="144"/>
      <c r="R2418" s="144"/>
      <c r="S2418" s="144"/>
    </row>
    <row r="2419" spans="1:19">
      <c r="A2419" s="110"/>
      <c r="B2419" s="114"/>
      <c r="C2419" s="188"/>
      <c r="D2419" s="200"/>
      <c r="E2419" s="255"/>
      <c r="F2419" s="242"/>
      <c r="G2419" s="243"/>
      <c r="H2419" s="171"/>
      <c r="I2419" s="244" t="str">
        <f t="shared" si="138"/>
        <v/>
      </c>
      <c r="N2419" s="157"/>
      <c r="O2419" s="157"/>
      <c r="P2419" s="246" t="str">
        <f t="shared" si="139"/>
        <v/>
      </c>
      <c r="Q2419" s="144"/>
      <c r="R2419" s="144"/>
      <c r="S2419" s="144"/>
    </row>
    <row r="2420" spans="1:19">
      <c r="A2420" s="110"/>
      <c r="B2420" s="114"/>
      <c r="C2420" s="188"/>
      <c r="D2420" s="200"/>
      <c r="E2420" s="255"/>
      <c r="F2420" s="242"/>
      <c r="G2420" s="243"/>
      <c r="H2420" s="171"/>
      <c r="I2420" s="244" t="str">
        <f t="shared" si="138"/>
        <v/>
      </c>
      <c r="N2420" s="157"/>
      <c r="O2420" s="157"/>
      <c r="P2420" s="246" t="str">
        <f t="shared" si="139"/>
        <v/>
      </c>
      <c r="Q2420" s="144"/>
      <c r="R2420" s="144"/>
      <c r="S2420" s="144"/>
    </row>
    <row r="2421" spans="1:19">
      <c r="A2421" s="110"/>
      <c r="B2421" s="114"/>
      <c r="C2421" s="188"/>
      <c r="D2421" s="200"/>
      <c r="E2421" s="255"/>
      <c r="F2421" s="242"/>
      <c r="G2421" s="243"/>
      <c r="H2421" s="171"/>
      <c r="I2421" s="244" t="str">
        <f t="shared" si="138"/>
        <v/>
      </c>
      <c r="N2421" s="157"/>
      <c r="O2421" s="157"/>
      <c r="P2421" s="246" t="str">
        <f t="shared" si="139"/>
        <v/>
      </c>
      <c r="Q2421" s="144"/>
      <c r="R2421" s="144"/>
      <c r="S2421" s="144"/>
    </row>
    <row r="2422" spans="1:19">
      <c r="A2422" s="110"/>
      <c r="B2422" s="114"/>
      <c r="C2422" s="188"/>
      <c r="D2422" s="200"/>
      <c r="E2422" s="255"/>
      <c r="F2422" s="242"/>
      <c r="G2422" s="243"/>
      <c r="H2422" s="171"/>
      <c r="I2422" s="244" t="str">
        <f t="shared" si="138"/>
        <v/>
      </c>
      <c r="N2422" s="157"/>
      <c r="O2422" s="157"/>
      <c r="P2422" s="246" t="str">
        <f t="shared" si="139"/>
        <v/>
      </c>
      <c r="Q2422" s="144"/>
      <c r="R2422" s="144"/>
      <c r="S2422" s="144"/>
    </row>
    <row r="2423" spans="1:19">
      <c r="A2423" s="110"/>
      <c r="B2423" s="114"/>
      <c r="C2423" s="188"/>
      <c r="D2423" s="200"/>
      <c r="E2423" s="255"/>
      <c r="F2423" s="242"/>
      <c r="G2423" s="243"/>
      <c r="H2423" s="171"/>
      <c r="I2423" s="244" t="str">
        <f t="shared" si="138"/>
        <v/>
      </c>
      <c r="N2423" s="157"/>
      <c r="O2423" s="157"/>
      <c r="P2423" s="246" t="str">
        <f t="shared" si="139"/>
        <v/>
      </c>
      <c r="Q2423" s="144"/>
      <c r="R2423" s="144"/>
      <c r="S2423" s="144"/>
    </row>
    <row r="2424" spans="1:19">
      <c r="A2424" s="110"/>
      <c r="B2424" s="114"/>
      <c r="C2424" s="188"/>
      <c r="D2424" s="200"/>
      <c r="E2424" s="255"/>
      <c r="F2424" s="242"/>
      <c r="G2424" s="243"/>
      <c r="H2424" s="171"/>
      <c r="I2424" s="244" t="str">
        <f t="shared" si="138"/>
        <v/>
      </c>
      <c r="N2424" s="157"/>
      <c r="O2424" s="157"/>
      <c r="P2424" s="246" t="str">
        <f t="shared" si="139"/>
        <v/>
      </c>
      <c r="Q2424" s="144"/>
      <c r="R2424" s="144"/>
      <c r="S2424" s="144"/>
    </row>
    <row r="2425" spans="1:19">
      <c r="A2425" s="110"/>
      <c r="B2425" s="114"/>
      <c r="C2425" s="188"/>
      <c r="D2425" s="200"/>
      <c r="E2425" s="255"/>
      <c r="F2425" s="242"/>
      <c r="G2425" s="243"/>
      <c r="H2425" s="171"/>
      <c r="I2425" s="244" t="str">
        <f t="shared" si="138"/>
        <v/>
      </c>
      <c r="N2425" s="157"/>
      <c r="O2425" s="157"/>
      <c r="P2425" s="246" t="str">
        <f t="shared" si="139"/>
        <v/>
      </c>
      <c r="Q2425" s="144"/>
      <c r="R2425" s="144"/>
      <c r="S2425" s="144"/>
    </row>
    <row r="2426" spans="1:19">
      <c r="A2426" s="110"/>
      <c r="B2426" s="114"/>
      <c r="C2426" s="188"/>
      <c r="D2426" s="200"/>
      <c r="E2426" s="255"/>
      <c r="F2426" s="242"/>
      <c r="G2426" s="243"/>
      <c r="H2426" s="171"/>
      <c r="I2426" s="244" t="str">
        <f t="shared" si="138"/>
        <v/>
      </c>
      <c r="N2426" s="157"/>
      <c r="O2426" s="157"/>
      <c r="P2426" s="246" t="str">
        <f t="shared" si="139"/>
        <v/>
      </c>
      <c r="Q2426" s="144"/>
      <c r="R2426" s="144"/>
      <c r="S2426" s="144"/>
    </row>
    <row r="2427" spans="1:19">
      <c r="A2427" s="110"/>
      <c r="B2427" s="114"/>
      <c r="C2427" s="188"/>
      <c r="D2427" s="200"/>
      <c r="E2427" s="255"/>
      <c r="F2427" s="242"/>
      <c r="G2427" s="243"/>
      <c r="H2427" s="171"/>
      <c r="I2427" s="244" t="str">
        <f t="shared" si="138"/>
        <v/>
      </c>
      <c r="N2427" s="157"/>
      <c r="O2427" s="157"/>
      <c r="P2427" s="246" t="str">
        <f t="shared" si="139"/>
        <v/>
      </c>
      <c r="Q2427" s="144"/>
      <c r="R2427" s="144"/>
      <c r="S2427" s="144"/>
    </row>
    <row r="2428" spans="1:19">
      <c r="A2428" s="110"/>
      <c r="B2428" s="114"/>
      <c r="C2428" s="188"/>
      <c r="D2428" s="200"/>
      <c r="E2428" s="255"/>
      <c r="F2428" s="242"/>
      <c r="G2428" s="243"/>
      <c r="H2428" s="171"/>
      <c r="I2428" s="244" t="str">
        <f t="shared" si="138"/>
        <v/>
      </c>
      <c r="N2428" s="157"/>
      <c r="O2428" s="157"/>
      <c r="P2428" s="246" t="str">
        <f t="shared" si="139"/>
        <v/>
      </c>
      <c r="Q2428" s="144"/>
      <c r="R2428" s="144"/>
      <c r="S2428" s="144"/>
    </row>
    <row r="2429" spans="1:19">
      <c r="A2429" s="110"/>
      <c r="B2429" s="114"/>
      <c r="C2429" s="188"/>
      <c r="D2429" s="200"/>
      <c r="E2429" s="255"/>
      <c r="F2429" s="242"/>
      <c r="G2429" s="243"/>
      <c r="H2429" s="171"/>
      <c r="I2429" s="244" t="str">
        <f t="shared" si="138"/>
        <v/>
      </c>
      <c r="N2429" s="157"/>
      <c r="O2429" s="157"/>
      <c r="P2429" s="246" t="str">
        <f t="shared" si="139"/>
        <v/>
      </c>
      <c r="Q2429" s="144"/>
      <c r="R2429" s="144"/>
      <c r="S2429" s="144"/>
    </row>
    <row r="2430" spans="1:19">
      <c r="A2430" s="110"/>
      <c r="B2430" s="114"/>
      <c r="C2430" s="188"/>
      <c r="D2430" s="200"/>
      <c r="E2430" s="255"/>
      <c r="F2430" s="242"/>
      <c r="G2430" s="243"/>
      <c r="H2430" s="171"/>
      <c r="I2430" s="244" t="str">
        <f t="shared" si="138"/>
        <v/>
      </c>
      <c r="N2430" s="157"/>
      <c r="O2430" s="157"/>
      <c r="P2430" s="246" t="str">
        <f t="shared" si="139"/>
        <v/>
      </c>
      <c r="Q2430" s="144"/>
      <c r="R2430" s="144"/>
      <c r="S2430" s="144"/>
    </row>
    <row r="2431" spans="1:19">
      <c r="A2431" s="110"/>
      <c r="B2431" s="114"/>
      <c r="C2431" s="188"/>
      <c r="D2431" s="200"/>
      <c r="E2431" s="255"/>
      <c r="F2431" s="242"/>
      <c r="G2431" s="243"/>
      <c r="H2431" s="171"/>
      <c r="I2431" s="244" t="str">
        <f t="shared" si="138"/>
        <v/>
      </c>
      <c r="N2431" s="157"/>
      <c r="O2431" s="157"/>
      <c r="P2431" s="246" t="str">
        <f t="shared" si="139"/>
        <v/>
      </c>
      <c r="Q2431" s="144"/>
      <c r="R2431" s="144"/>
      <c r="S2431" s="144"/>
    </row>
    <row r="2432" spans="1:19">
      <c r="A2432" s="110"/>
      <c r="B2432" s="114"/>
      <c r="C2432" s="188"/>
      <c r="D2432" s="200"/>
      <c r="E2432" s="255"/>
      <c r="F2432" s="242"/>
      <c r="G2432" s="243"/>
      <c r="H2432" s="171"/>
      <c r="I2432" s="244" t="str">
        <f t="shared" si="138"/>
        <v/>
      </c>
      <c r="N2432" s="157"/>
      <c r="O2432" s="157"/>
      <c r="P2432" s="246" t="str">
        <f t="shared" si="139"/>
        <v/>
      </c>
      <c r="Q2432" s="144"/>
      <c r="R2432" s="144"/>
      <c r="S2432" s="144"/>
    </row>
    <row r="2433" spans="1:19">
      <c r="A2433" s="110"/>
      <c r="B2433" s="114"/>
      <c r="C2433" s="188"/>
      <c r="D2433" s="200"/>
      <c r="E2433" s="255"/>
      <c r="F2433" s="242"/>
      <c r="G2433" s="243"/>
      <c r="H2433" s="171"/>
      <c r="I2433" s="244" t="str">
        <f t="shared" si="138"/>
        <v/>
      </c>
      <c r="N2433" s="157"/>
      <c r="O2433" s="157"/>
      <c r="P2433" s="246" t="str">
        <f t="shared" si="139"/>
        <v/>
      </c>
      <c r="Q2433" s="144"/>
      <c r="R2433" s="144"/>
      <c r="S2433" s="144"/>
    </row>
    <row r="2434" spans="1:19">
      <c r="A2434" s="110"/>
      <c r="B2434" s="114"/>
      <c r="C2434" s="188"/>
      <c r="D2434" s="200"/>
      <c r="E2434" s="255"/>
      <c r="F2434" s="242"/>
      <c r="G2434" s="243"/>
      <c r="H2434" s="171"/>
      <c r="I2434" s="244" t="str">
        <f t="shared" ref="I2434:I2497" si="140">IF(C2434="","",(2/S2434)*(POWER((S2434/6)*(E2434-S2434/6)+1,3)-1))</f>
        <v/>
      </c>
      <c r="N2434" s="157"/>
      <c r="O2434" s="157"/>
      <c r="P2434" s="246" t="str">
        <f t="shared" ref="P2434:P2497" si="141">IF(C2434="","",POWER(C2434-Q2434,3)/R2434)</f>
        <v/>
      </c>
      <c r="Q2434" s="144"/>
      <c r="R2434" s="144"/>
      <c r="S2434" s="144"/>
    </row>
    <row r="2435" spans="1:19">
      <c r="A2435" s="110"/>
      <c r="B2435" s="114"/>
      <c r="C2435" s="188"/>
      <c r="D2435" s="200"/>
      <c r="E2435" s="255"/>
      <c r="F2435" s="242"/>
      <c r="G2435" s="243"/>
      <c r="H2435" s="171"/>
      <c r="I2435" s="244" t="str">
        <f t="shared" si="140"/>
        <v/>
      </c>
      <c r="N2435" s="157"/>
      <c r="O2435" s="157"/>
      <c r="P2435" s="246" t="str">
        <f t="shared" si="141"/>
        <v/>
      </c>
      <c r="Q2435" s="144"/>
      <c r="R2435" s="144"/>
      <c r="S2435" s="144"/>
    </row>
    <row r="2436" spans="1:19">
      <c r="A2436" s="110"/>
      <c r="B2436" s="114"/>
      <c r="C2436" s="188"/>
      <c r="D2436" s="200"/>
      <c r="E2436" s="255"/>
      <c r="F2436" s="242"/>
      <c r="G2436" s="243"/>
      <c r="H2436" s="171"/>
      <c r="I2436" s="244" t="str">
        <f t="shared" si="140"/>
        <v/>
      </c>
      <c r="N2436" s="157"/>
      <c r="O2436" s="157"/>
      <c r="P2436" s="246" t="str">
        <f t="shared" si="141"/>
        <v/>
      </c>
      <c r="Q2436" s="144"/>
      <c r="R2436" s="144"/>
      <c r="S2436" s="144"/>
    </row>
    <row r="2437" spans="1:19">
      <c r="A2437" s="110"/>
      <c r="B2437" s="114"/>
      <c r="C2437" s="188"/>
      <c r="D2437" s="200"/>
      <c r="E2437" s="255"/>
      <c r="F2437" s="242"/>
      <c r="G2437" s="243"/>
      <c r="H2437" s="171"/>
      <c r="I2437" s="244" t="str">
        <f t="shared" si="140"/>
        <v/>
      </c>
      <c r="N2437" s="157"/>
      <c r="O2437" s="157"/>
      <c r="P2437" s="246" t="str">
        <f t="shared" si="141"/>
        <v/>
      </c>
      <c r="Q2437" s="144"/>
      <c r="R2437" s="144"/>
      <c r="S2437" s="144"/>
    </row>
    <row r="2438" spans="1:19">
      <c r="A2438" s="110"/>
      <c r="B2438" s="114"/>
      <c r="C2438" s="188"/>
      <c r="D2438" s="200"/>
      <c r="E2438" s="255"/>
      <c r="F2438" s="242"/>
      <c r="G2438" s="243"/>
      <c r="H2438" s="171"/>
      <c r="I2438" s="244" t="str">
        <f t="shared" si="140"/>
        <v/>
      </c>
      <c r="N2438" s="157"/>
      <c r="O2438" s="157"/>
      <c r="P2438" s="246" t="str">
        <f t="shared" si="141"/>
        <v/>
      </c>
      <c r="Q2438" s="144"/>
      <c r="R2438" s="144"/>
      <c r="S2438" s="144"/>
    </row>
    <row r="2439" spans="1:19">
      <c r="A2439" s="110"/>
      <c r="B2439" s="114"/>
      <c r="C2439" s="188"/>
      <c r="D2439" s="200"/>
      <c r="E2439" s="255"/>
      <c r="F2439" s="242"/>
      <c r="G2439" s="243"/>
      <c r="H2439" s="171"/>
      <c r="I2439" s="244" t="str">
        <f t="shared" si="140"/>
        <v/>
      </c>
      <c r="N2439" s="157"/>
      <c r="O2439" s="157"/>
      <c r="P2439" s="246" t="str">
        <f t="shared" si="141"/>
        <v/>
      </c>
      <c r="Q2439" s="144"/>
      <c r="R2439" s="144"/>
      <c r="S2439" s="144"/>
    </row>
    <row r="2440" spans="1:19">
      <c r="A2440" s="110"/>
      <c r="B2440" s="114"/>
      <c r="C2440" s="188"/>
      <c r="D2440" s="200"/>
      <c r="E2440" s="255"/>
      <c r="F2440" s="242"/>
      <c r="G2440" s="243"/>
      <c r="H2440" s="171"/>
      <c r="I2440" s="244" t="str">
        <f t="shared" si="140"/>
        <v/>
      </c>
      <c r="N2440" s="157"/>
      <c r="O2440" s="157"/>
      <c r="P2440" s="246" t="str">
        <f t="shared" si="141"/>
        <v/>
      </c>
      <c r="Q2440" s="144"/>
      <c r="R2440" s="144"/>
      <c r="S2440" s="144"/>
    </row>
    <row r="2441" spans="1:19">
      <c r="A2441" s="110"/>
      <c r="B2441" s="114"/>
      <c r="C2441" s="188"/>
      <c r="D2441" s="200"/>
      <c r="E2441" s="255"/>
      <c r="F2441" s="242"/>
      <c r="G2441" s="243"/>
      <c r="H2441" s="171"/>
      <c r="I2441" s="244" t="str">
        <f t="shared" si="140"/>
        <v/>
      </c>
      <c r="N2441" s="157"/>
      <c r="O2441" s="157"/>
      <c r="P2441" s="246" t="str">
        <f t="shared" si="141"/>
        <v/>
      </c>
      <c r="Q2441" s="144"/>
      <c r="R2441" s="144"/>
      <c r="S2441" s="144"/>
    </row>
    <row r="2442" spans="1:19">
      <c r="A2442" s="110"/>
      <c r="B2442" s="114"/>
      <c r="C2442" s="188"/>
      <c r="D2442" s="200"/>
      <c r="E2442" s="255"/>
      <c r="F2442" s="242"/>
      <c r="G2442" s="243"/>
      <c r="H2442" s="171"/>
      <c r="I2442" s="244" t="str">
        <f t="shared" si="140"/>
        <v/>
      </c>
      <c r="N2442" s="157"/>
      <c r="O2442" s="157"/>
      <c r="P2442" s="246" t="str">
        <f t="shared" si="141"/>
        <v/>
      </c>
      <c r="Q2442" s="144"/>
      <c r="R2442" s="144"/>
      <c r="S2442" s="144"/>
    </row>
    <row r="2443" spans="1:19">
      <c r="A2443" s="110"/>
      <c r="B2443" s="114"/>
      <c r="C2443" s="188"/>
      <c r="D2443" s="200"/>
      <c r="E2443" s="255"/>
      <c r="F2443" s="242"/>
      <c r="G2443" s="243"/>
      <c r="H2443" s="171"/>
      <c r="I2443" s="244" t="str">
        <f t="shared" si="140"/>
        <v/>
      </c>
      <c r="N2443" s="157"/>
      <c r="O2443" s="157"/>
      <c r="P2443" s="246" t="str">
        <f t="shared" si="141"/>
        <v/>
      </c>
      <c r="Q2443" s="144"/>
      <c r="R2443" s="144"/>
      <c r="S2443" s="144"/>
    </row>
    <row r="2444" spans="1:19">
      <c r="A2444" s="110"/>
      <c r="B2444" s="114"/>
      <c r="C2444" s="188"/>
      <c r="D2444" s="200"/>
      <c r="E2444" s="255"/>
      <c r="F2444" s="242"/>
      <c r="G2444" s="243"/>
      <c r="H2444" s="171"/>
      <c r="I2444" s="244" t="str">
        <f t="shared" si="140"/>
        <v/>
      </c>
      <c r="N2444" s="157"/>
      <c r="O2444" s="157"/>
      <c r="P2444" s="246" t="str">
        <f t="shared" si="141"/>
        <v/>
      </c>
      <c r="Q2444" s="144"/>
      <c r="R2444" s="144"/>
      <c r="S2444" s="144"/>
    </row>
    <row r="2445" spans="1:19">
      <c r="A2445" s="110"/>
      <c r="B2445" s="114"/>
      <c r="C2445" s="188"/>
      <c r="D2445" s="200"/>
      <c r="E2445" s="255"/>
      <c r="F2445" s="242"/>
      <c r="G2445" s="243"/>
      <c r="H2445" s="171"/>
      <c r="I2445" s="244" t="str">
        <f t="shared" si="140"/>
        <v/>
      </c>
      <c r="N2445" s="157"/>
      <c r="O2445" s="157"/>
      <c r="P2445" s="246" t="str">
        <f t="shared" si="141"/>
        <v/>
      </c>
      <c r="Q2445" s="144"/>
      <c r="R2445" s="144"/>
      <c r="S2445" s="144"/>
    </row>
    <row r="2446" spans="1:19">
      <c r="A2446" s="110"/>
      <c r="B2446" s="114"/>
      <c r="C2446" s="188"/>
      <c r="D2446" s="200"/>
      <c r="E2446" s="255"/>
      <c r="F2446" s="242"/>
      <c r="G2446" s="243"/>
      <c r="H2446" s="171"/>
      <c r="I2446" s="244" t="str">
        <f t="shared" si="140"/>
        <v/>
      </c>
      <c r="N2446" s="157"/>
      <c r="O2446" s="157"/>
      <c r="P2446" s="246" t="str">
        <f t="shared" si="141"/>
        <v/>
      </c>
      <c r="Q2446" s="144"/>
      <c r="R2446" s="144"/>
      <c r="S2446" s="144"/>
    </row>
    <row r="2447" spans="1:19">
      <c r="A2447" s="110"/>
      <c r="B2447" s="114"/>
      <c r="C2447" s="188"/>
      <c r="D2447" s="200"/>
      <c r="E2447" s="255"/>
      <c r="F2447" s="242"/>
      <c r="G2447" s="243"/>
      <c r="H2447" s="171"/>
      <c r="I2447" s="244" t="str">
        <f t="shared" si="140"/>
        <v/>
      </c>
      <c r="N2447" s="157"/>
      <c r="O2447" s="157"/>
      <c r="P2447" s="246" t="str">
        <f t="shared" si="141"/>
        <v/>
      </c>
      <c r="Q2447" s="144"/>
      <c r="R2447" s="144"/>
      <c r="S2447" s="144"/>
    </row>
    <row r="2448" spans="1:19">
      <c r="A2448" s="110"/>
      <c r="B2448" s="114"/>
      <c r="C2448" s="188"/>
      <c r="D2448" s="200"/>
      <c r="E2448" s="255"/>
      <c r="F2448" s="242"/>
      <c r="G2448" s="243"/>
      <c r="H2448" s="171"/>
      <c r="I2448" s="244" t="str">
        <f t="shared" si="140"/>
        <v/>
      </c>
      <c r="N2448" s="157"/>
      <c r="O2448" s="157"/>
      <c r="P2448" s="246" t="str">
        <f t="shared" si="141"/>
        <v/>
      </c>
      <c r="Q2448" s="144"/>
      <c r="R2448" s="144"/>
      <c r="S2448" s="144"/>
    </row>
    <row r="2449" spans="1:19">
      <c r="A2449" s="110"/>
      <c r="B2449" s="114"/>
      <c r="C2449" s="188"/>
      <c r="D2449" s="200"/>
      <c r="E2449" s="255"/>
      <c r="F2449" s="242"/>
      <c r="G2449" s="243"/>
      <c r="H2449" s="171"/>
      <c r="I2449" s="244" t="str">
        <f t="shared" si="140"/>
        <v/>
      </c>
      <c r="N2449" s="157"/>
      <c r="O2449" s="157"/>
      <c r="P2449" s="246" t="str">
        <f t="shared" si="141"/>
        <v/>
      </c>
      <c r="Q2449" s="144"/>
      <c r="R2449" s="144"/>
      <c r="S2449" s="144"/>
    </row>
    <row r="2450" spans="1:19">
      <c r="A2450" s="110"/>
      <c r="B2450" s="114"/>
      <c r="C2450" s="188"/>
      <c r="D2450" s="200"/>
      <c r="E2450" s="255"/>
      <c r="F2450" s="242"/>
      <c r="G2450" s="243"/>
      <c r="H2450" s="171"/>
      <c r="I2450" s="244" t="str">
        <f t="shared" si="140"/>
        <v/>
      </c>
      <c r="N2450" s="157"/>
      <c r="O2450" s="157"/>
      <c r="P2450" s="246" t="str">
        <f t="shared" si="141"/>
        <v/>
      </c>
      <c r="Q2450" s="144"/>
      <c r="R2450" s="144"/>
      <c r="S2450" s="144"/>
    </row>
    <row r="2451" spans="1:19">
      <c r="A2451" s="110"/>
      <c r="B2451" s="114"/>
      <c r="C2451" s="188"/>
      <c r="D2451" s="200"/>
      <c r="E2451" s="255"/>
      <c r="F2451" s="242"/>
      <c r="G2451" s="243"/>
      <c r="H2451" s="171"/>
      <c r="I2451" s="244" t="str">
        <f t="shared" si="140"/>
        <v/>
      </c>
      <c r="N2451" s="157"/>
      <c r="O2451" s="157"/>
      <c r="P2451" s="246" t="str">
        <f t="shared" si="141"/>
        <v/>
      </c>
      <c r="Q2451" s="144"/>
      <c r="R2451" s="144"/>
      <c r="S2451" s="144"/>
    </row>
    <row r="2452" spans="1:19">
      <c r="A2452" s="110"/>
      <c r="B2452" s="114"/>
      <c r="C2452" s="188"/>
      <c r="D2452" s="200"/>
      <c r="E2452" s="255"/>
      <c r="F2452" s="242"/>
      <c r="G2452" s="243"/>
      <c r="H2452" s="171"/>
      <c r="I2452" s="244" t="str">
        <f t="shared" si="140"/>
        <v/>
      </c>
      <c r="N2452" s="157"/>
      <c r="O2452" s="157"/>
      <c r="P2452" s="246" t="str">
        <f t="shared" si="141"/>
        <v/>
      </c>
      <c r="Q2452" s="144"/>
      <c r="R2452" s="144"/>
      <c r="S2452" s="144"/>
    </row>
    <row r="2453" spans="1:19">
      <c r="A2453" s="110"/>
      <c r="B2453" s="114"/>
      <c r="C2453" s="188"/>
      <c r="D2453" s="200"/>
      <c r="E2453" s="255"/>
      <c r="F2453" s="242"/>
      <c r="G2453" s="243"/>
      <c r="H2453" s="171"/>
      <c r="I2453" s="244" t="str">
        <f t="shared" si="140"/>
        <v/>
      </c>
      <c r="N2453" s="157"/>
      <c r="O2453" s="157"/>
      <c r="P2453" s="246" t="str">
        <f t="shared" si="141"/>
        <v/>
      </c>
      <c r="Q2453" s="144"/>
      <c r="R2453" s="144"/>
      <c r="S2453" s="144"/>
    </row>
    <row r="2454" spans="1:19">
      <c r="A2454" s="110"/>
      <c r="B2454" s="114"/>
      <c r="C2454" s="188"/>
      <c r="D2454" s="200"/>
      <c r="E2454" s="255"/>
      <c r="F2454" s="242"/>
      <c r="G2454" s="243"/>
      <c r="H2454" s="171"/>
      <c r="I2454" s="244" t="str">
        <f t="shared" si="140"/>
        <v/>
      </c>
      <c r="N2454" s="157"/>
      <c r="O2454" s="157"/>
      <c r="P2454" s="246" t="str">
        <f t="shared" si="141"/>
        <v/>
      </c>
      <c r="Q2454" s="144"/>
      <c r="R2454" s="144"/>
      <c r="S2454" s="144"/>
    </row>
    <row r="2455" spans="1:19">
      <c r="A2455" s="110"/>
      <c r="B2455" s="114"/>
      <c r="C2455" s="188"/>
      <c r="D2455" s="200"/>
      <c r="E2455" s="255"/>
      <c r="F2455" s="242"/>
      <c r="G2455" s="243"/>
      <c r="H2455" s="171"/>
      <c r="I2455" s="244" t="str">
        <f t="shared" si="140"/>
        <v/>
      </c>
      <c r="N2455" s="157"/>
      <c r="O2455" s="157"/>
      <c r="P2455" s="246" t="str">
        <f t="shared" si="141"/>
        <v/>
      </c>
      <c r="Q2455" s="144"/>
      <c r="R2455" s="144"/>
      <c r="S2455" s="144"/>
    </row>
    <row r="2456" spans="1:19">
      <c r="A2456" s="110"/>
      <c r="B2456" s="114"/>
      <c r="C2456" s="188"/>
      <c r="D2456" s="200"/>
      <c r="E2456" s="255"/>
      <c r="F2456" s="242"/>
      <c r="G2456" s="243"/>
      <c r="H2456" s="171"/>
      <c r="I2456" s="244" t="str">
        <f t="shared" si="140"/>
        <v/>
      </c>
      <c r="N2456" s="157"/>
      <c r="O2456" s="157"/>
      <c r="P2456" s="246" t="str">
        <f t="shared" si="141"/>
        <v/>
      </c>
      <c r="Q2456" s="144"/>
      <c r="R2456" s="144"/>
      <c r="S2456" s="144"/>
    </row>
    <row r="2457" spans="1:19">
      <c r="A2457" s="110"/>
      <c r="B2457" s="114"/>
      <c r="C2457" s="188"/>
      <c r="D2457" s="200"/>
      <c r="E2457" s="255"/>
      <c r="F2457" s="242"/>
      <c r="G2457" s="243"/>
      <c r="H2457" s="171"/>
      <c r="I2457" s="244" t="str">
        <f t="shared" si="140"/>
        <v/>
      </c>
      <c r="N2457" s="157"/>
      <c r="O2457" s="157"/>
      <c r="P2457" s="246" t="str">
        <f t="shared" si="141"/>
        <v/>
      </c>
      <c r="Q2457" s="144"/>
      <c r="R2457" s="144"/>
      <c r="S2457" s="144"/>
    </row>
    <row r="2458" spans="1:19">
      <c r="A2458" s="110"/>
      <c r="B2458" s="114"/>
      <c r="C2458" s="188"/>
      <c r="D2458" s="200"/>
      <c r="E2458" s="255"/>
      <c r="F2458" s="242"/>
      <c r="G2458" s="243"/>
      <c r="H2458" s="171"/>
      <c r="I2458" s="244" t="str">
        <f t="shared" si="140"/>
        <v/>
      </c>
      <c r="N2458" s="157"/>
      <c r="O2458" s="157"/>
      <c r="P2458" s="246" t="str">
        <f t="shared" si="141"/>
        <v/>
      </c>
      <c r="Q2458" s="144"/>
      <c r="R2458" s="144"/>
      <c r="S2458" s="144"/>
    </row>
    <row r="2459" spans="1:19">
      <c r="A2459" s="110"/>
      <c r="B2459" s="114"/>
      <c r="C2459" s="188"/>
      <c r="D2459" s="200"/>
      <c r="E2459" s="255"/>
      <c r="F2459" s="242"/>
      <c r="G2459" s="243"/>
      <c r="H2459" s="171"/>
      <c r="I2459" s="244" t="str">
        <f t="shared" si="140"/>
        <v/>
      </c>
      <c r="N2459" s="157"/>
      <c r="O2459" s="157"/>
      <c r="P2459" s="246" t="str">
        <f t="shared" si="141"/>
        <v/>
      </c>
      <c r="Q2459" s="144"/>
      <c r="R2459" s="144"/>
      <c r="S2459" s="144"/>
    </row>
    <row r="2460" spans="1:19">
      <c r="A2460" s="110"/>
      <c r="B2460" s="114"/>
      <c r="C2460" s="188"/>
      <c r="D2460" s="200"/>
      <c r="E2460" s="255"/>
      <c r="F2460" s="242"/>
      <c r="G2460" s="243"/>
      <c r="H2460" s="171"/>
      <c r="I2460" s="244" t="str">
        <f t="shared" si="140"/>
        <v/>
      </c>
      <c r="N2460" s="157"/>
      <c r="O2460" s="157"/>
      <c r="P2460" s="246" t="str">
        <f t="shared" si="141"/>
        <v/>
      </c>
      <c r="Q2460" s="144"/>
      <c r="R2460" s="144"/>
      <c r="S2460" s="144"/>
    </row>
    <row r="2461" spans="1:19">
      <c r="A2461" s="110"/>
      <c r="B2461" s="114"/>
      <c r="C2461" s="188"/>
      <c r="D2461" s="200"/>
      <c r="E2461" s="255"/>
      <c r="F2461" s="242"/>
      <c r="G2461" s="243"/>
      <c r="H2461" s="171"/>
      <c r="I2461" s="244" t="str">
        <f t="shared" si="140"/>
        <v/>
      </c>
      <c r="N2461" s="157"/>
      <c r="O2461" s="157"/>
      <c r="P2461" s="246" t="str">
        <f t="shared" si="141"/>
        <v/>
      </c>
      <c r="Q2461" s="144"/>
      <c r="R2461" s="144"/>
      <c r="S2461" s="144"/>
    </row>
    <row r="2462" spans="1:19">
      <c r="A2462" s="110"/>
      <c r="B2462" s="114"/>
      <c r="C2462" s="188"/>
      <c r="D2462" s="200"/>
      <c r="E2462" s="255"/>
      <c r="F2462" s="242"/>
      <c r="G2462" s="243"/>
      <c r="H2462" s="171"/>
      <c r="I2462" s="244" t="str">
        <f t="shared" si="140"/>
        <v/>
      </c>
      <c r="N2462" s="157"/>
      <c r="O2462" s="157"/>
      <c r="P2462" s="246" t="str">
        <f t="shared" si="141"/>
        <v/>
      </c>
      <c r="Q2462" s="144"/>
      <c r="R2462" s="144"/>
      <c r="S2462" s="144"/>
    </row>
    <row r="2463" spans="1:19">
      <c r="A2463" s="110"/>
      <c r="B2463" s="114"/>
      <c r="C2463" s="188"/>
      <c r="D2463" s="200"/>
      <c r="E2463" s="255"/>
      <c r="F2463" s="242"/>
      <c r="G2463" s="243"/>
      <c r="H2463" s="171"/>
      <c r="I2463" s="244" t="str">
        <f t="shared" si="140"/>
        <v/>
      </c>
      <c r="N2463" s="157"/>
      <c r="O2463" s="157"/>
      <c r="P2463" s="246" t="str">
        <f t="shared" si="141"/>
        <v/>
      </c>
      <c r="Q2463" s="144"/>
      <c r="R2463" s="144"/>
      <c r="S2463" s="144"/>
    </row>
    <row r="2464" spans="1:19">
      <c r="A2464" s="110"/>
      <c r="B2464" s="114"/>
      <c r="C2464" s="188"/>
      <c r="D2464" s="200"/>
      <c r="E2464" s="255"/>
      <c r="F2464" s="242"/>
      <c r="G2464" s="243"/>
      <c r="H2464" s="171"/>
      <c r="I2464" s="244" t="str">
        <f t="shared" si="140"/>
        <v/>
      </c>
      <c r="N2464" s="157"/>
      <c r="O2464" s="157"/>
      <c r="P2464" s="246" t="str">
        <f t="shared" si="141"/>
        <v/>
      </c>
      <c r="Q2464" s="144"/>
      <c r="R2464" s="144"/>
      <c r="S2464" s="144"/>
    </row>
    <row r="2465" spans="1:19">
      <c r="A2465" s="110"/>
      <c r="B2465" s="114"/>
      <c r="C2465" s="188"/>
      <c r="D2465" s="200"/>
      <c r="E2465" s="255"/>
      <c r="F2465" s="242"/>
      <c r="G2465" s="243"/>
      <c r="H2465" s="171"/>
      <c r="I2465" s="244" t="str">
        <f t="shared" si="140"/>
        <v/>
      </c>
      <c r="N2465" s="157"/>
      <c r="O2465" s="157"/>
      <c r="P2465" s="246" t="str">
        <f t="shared" si="141"/>
        <v/>
      </c>
      <c r="Q2465" s="144"/>
      <c r="R2465" s="144"/>
      <c r="S2465" s="144"/>
    </row>
    <row r="2466" spans="1:19">
      <c r="A2466" s="110"/>
      <c r="B2466" s="114"/>
      <c r="C2466" s="188"/>
      <c r="D2466" s="200"/>
      <c r="E2466" s="255"/>
      <c r="F2466" s="242"/>
      <c r="G2466" s="243"/>
      <c r="H2466" s="171"/>
      <c r="I2466" s="244" t="str">
        <f t="shared" si="140"/>
        <v/>
      </c>
      <c r="N2466" s="157"/>
      <c r="O2466" s="157"/>
      <c r="P2466" s="246" t="str">
        <f t="shared" si="141"/>
        <v/>
      </c>
      <c r="Q2466" s="144"/>
      <c r="R2466" s="144"/>
      <c r="S2466" s="144"/>
    </row>
    <row r="2467" spans="1:19">
      <c r="A2467" s="110"/>
      <c r="B2467" s="114"/>
      <c r="C2467" s="188"/>
      <c r="D2467" s="200"/>
      <c r="E2467" s="255"/>
      <c r="F2467" s="242"/>
      <c r="G2467" s="243"/>
      <c r="H2467" s="171"/>
      <c r="I2467" s="244" t="str">
        <f t="shared" si="140"/>
        <v/>
      </c>
      <c r="N2467" s="157"/>
      <c r="O2467" s="157"/>
      <c r="P2467" s="246" t="str">
        <f t="shared" si="141"/>
        <v/>
      </c>
      <c r="Q2467" s="144"/>
      <c r="R2467" s="144"/>
      <c r="S2467" s="144"/>
    </row>
    <row r="2468" spans="1:19">
      <c r="A2468" s="110"/>
      <c r="B2468" s="114"/>
      <c r="C2468" s="188"/>
      <c r="D2468" s="200"/>
      <c r="E2468" s="255"/>
      <c r="F2468" s="242"/>
      <c r="G2468" s="243"/>
      <c r="H2468" s="171"/>
      <c r="I2468" s="244" t="str">
        <f t="shared" si="140"/>
        <v/>
      </c>
      <c r="N2468" s="157"/>
      <c r="O2468" s="157"/>
      <c r="P2468" s="246" t="str">
        <f t="shared" si="141"/>
        <v/>
      </c>
      <c r="Q2468" s="144"/>
      <c r="R2468" s="144"/>
      <c r="S2468" s="144"/>
    </row>
    <row r="2469" spans="1:19">
      <c r="A2469" s="110"/>
      <c r="B2469" s="114"/>
      <c r="C2469" s="188"/>
      <c r="D2469" s="200"/>
      <c r="E2469" s="255"/>
      <c r="F2469" s="242"/>
      <c r="G2469" s="243"/>
      <c r="H2469" s="171"/>
      <c r="I2469" s="244" t="str">
        <f t="shared" si="140"/>
        <v/>
      </c>
      <c r="N2469" s="157"/>
      <c r="O2469" s="157"/>
      <c r="P2469" s="246" t="str">
        <f t="shared" si="141"/>
        <v/>
      </c>
      <c r="Q2469" s="144"/>
      <c r="R2469" s="144"/>
      <c r="S2469" s="144"/>
    </row>
    <row r="2470" spans="1:19">
      <c r="A2470" s="110"/>
      <c r="B2470" s="114"/>
      <c r="C2470" s="188"/>
      <c r="D2470" s="200"/>
      <c r="E2470" s="255"/>
      <c r="F2470" s="242"/>
      <c r="G2470" s="243"/>
      <c r="H2470" s="171"/>
      <c r="I2470" s="244" t="str">
        <f t="shared" si="140"/>
        <v/>
      </c>
      <c r="N2470" s="157"/>
      <c r="O2470" s="157"/>
      <c r="P2470" s="246" t="str">
        <f t="shared" si="141"/>
        <v/>
      </c>
      <c r="Q2470" s="144"/>
      <c r="R2470" s="144"/>
      <c r="S2470" s="144"/>
    </row>
    <row r="2471" spans="1:19">
      <c r="A2471" s="110"/>
      <c r="B2471" s="114"/>
      <c r="C2471" s="188"/>
      <c r="D2471" s="200"/>
      <c r="E2471" s="255"/>
      <c r="F2471" s="242"/>
      <c r="G2471" s="243"/>
      <c r="H2471" s="171"/>
      <c r="I2471" s="244" t="str">
        <f t="shared" si="140"/>
        <v/>
      </c>
      <c r="N2471" s="157"/>
      <c r="O2471" s="157"/>
      <c r="P2471" s="246" t="str">
        <f t="shared" si="141"/>
        <v/>
      </c>
      <c r="Q2471" s="144"/>
      <c r="R2471" s="144"/>
      <c r="S2471" s="144"/>
    </row>
    <row r="2472" spans="1:19">
      <c r="A2472" s="110"/>
      <c r="B2472" s="114"/>
      <c r="C2472" s="188"/>
      <c r="D2472" s="200"/>
      <c r="E2472" s="255"/>
      <c r="F2472" s="242"/>
      <c r="G2472" s="243"/>
      <c r="H2472" s="171"/>
      <c r="I2472" s="244" t="str">
        <f t="shared" si="140"/>
        <v/>
      </c>
      <c r="N2472" s="157"/>
      <c r="O2472" s="157"/>
      <c r="P2472" s="246" t="str">
        <f t="shared" si="141"/>
        <v/>
      </c>
      <c r="Q2472" s="144"/>
      <c r="R2472" s="144"/>
      <c r="S2472" s="144"/>
    </row>
    <row r="2473" spans="1:19">
      <c r="A2473" s="110"/>
      <c r="B2473" s="114"/>
      <c r="C2473" s="188"/>
      <c r="D2473" s="200"/>
      <c r="E2473" s="255"/>
      <c r="F2473" s="242"/>
      <c r="G2473" s="243"/>
      <c r="H2473" s="171"/>
      <c r="I2473" s="244" t="str">
        <f t="shared" si="140"/>
        <v/>
      </c>
      <c r="N2473" s="157"/>
      <c r="O2473" s="157"/>
      <c r="P2473" s="246" t="str">
        <f t="shared" si="141"/>
        <v/>
      </c>
      <c r="Q2473" s="144"/>
      <c r="R2473" s="144"/>
      <c r="S2473" s="144"/>
    </row>
    <row r="2474" spans="1:19">
      <c r="A2474" s="110"/>
      <c r="B2474" s="114"/>
      <c r="C2474" s="188"/>
      <c r="D2474" s="200"/>
      <c r="E2474" s="255"/>
      <c r="F2474" s="242"/>
      <c r="G2474" s="243"/>
      <c r="H2474" s="171"/>
      <c r="I2474" s="244" t="str">
        <f t="shared" si="140"/>
        <v/>
      </c>
      <c r="N2474" s="157"/>
      <c r="O2474" s="157"/>
      <c r="P2474" s="246" t="str">
        <f t="shared" si="141"/>
        <v/>
      </c>
      <c r="Q2474" s="144"/>
      <c r="R2474" s="144"/>
      <c r="S2474" s="144"/>
    </row>
    <row r="2475" spans="1:19">
      <c r="A2475" s="110"/>
      <c r="B2475" s="114"/>
      <c r="C2475" s="188"/>
      <c r="D2475" s="200"/>
      <c r="E2475" s="255"/>
      <c r="F2475" s="242"/>
      <c r="G2475" s="243"/>
      <c r="H2475" s="171"/>
      <c r="I2475" s="244" t="str">
        <f t="shared" si="140"/>
        <v/>
      </c>
      <c r="N2475" s="157"/>
      <c r="O2475" s="157"/>
      <c r="P2475" s="246" t="str">
        <f t="shared" si="141"/>
        <v/>
      </c>
      <c r="Q2475" s="144"/>
      <c r="R2475" s="144"/>
      <c r="S2475" s="144"/>
    </row>
    <row r="2476" spans="1:19">
      <c r="A2476" s="110"/>
      <c r="B2476" s="114"/>
      <c r="C2476" s="188"/>
      <c r="D2476" s="200"/>
      <c r="E2476" s="255"/>
      <c r="F2476" s="242"/>
      <c r="G2476" s="243"/>
      <c r="H2476" s="171"/>
      <c r="I2476" s="244" t="str">
        <f t="shared" si="140"/>
        <v/>
      </c>
      <c r="N2476" s="157"/>
      <c r="O2476" s="157"/>
      <c r="P2476" s="246" t="str">
        <f t="shared" si="141"/>
        <v/>
      </c>
      <c r="Q2476" s="144"/>
      <c r="R2476" s="144"/>
      <c r="S2476" s="144"/>
    </row>
    <row r="2477" spans="1:19">
      <c r="A2477" s="110"/>
      <c r="B2477" s="114"/>
      <c r="C2477" s="188"/>
      <c r="D2477" s="200"/>
      <c r="E2477" s="255"/>
      <c r="F2477" s="242"/>
      <c r="G2477" s="243"/>
      <c r="H2477" s="171"/>
      <c r="I2477" s="244" t="str">
        <f t="shared" si="140"/>
        <v/>
      </c>
      <c r="N2477" s="157"/>
      <c r="O2477" s="157"/>
      <c r="P2477" s="246" t="str">
        <f t="shared" si="141"/>
        <v/>
      </c>
      <c r="Q2477" s="144"/>
      <c r="R2477" s="144"/>
      <c r="S2477" s="144"/>
    </row>
    <row r="2478" spans="1:19">
      <c r="A2478" s="110"/>
      <c r="B2478" s="114"/>
      <c r="C2478" s="188"/>
      <c r="D2478" s="200"/>
      <c r="E2478" s="255"/>
      <c r="F2478" s="242"/>
      <c r="G2478" s="243"/>
      <c r="H2478" s="171"/>
      <c r="I2478" s="244" t="str">
        <f t="shared" si="140"/>
        <v/>
      </c>
      <c r="N2478" s="157"/>
      <c r="O2478" s="157"/>
      <c r="P2478" s="246" t="str">
        <f t="shared" si="141"/>
        <v/>
      </c>
      <c r="Q2478" s="144"/>
      <c r="R2478" s="144"/>
      <c r="S2478" s="144"/>
    </row>
    <row r="2479" spans="1:19">
      <c r="A2479" s="110"/>
      <c r="B2479" s="114"/>
      <c r="C2479" s="188"/>
      <c r="D2479" s="200"/>
      <c r="E2479" s="255"/>
      <c r="F2479" s="242"/>
      <c r="G2479" s="243"/>
      <c r="H2479" s="171"/>
      <c r="I2479" s="244" t="str">
        <f t="shared" si="140"/>
        <v/>
      </c>
      <c r="N2479" s="157"/>
      <c r="O2479" s="157"/>
      <c r="P2479" s="246" t="str">
        <f t="shared" si="141"/>
        <v/>
      </c>
      <c r="Q2479" s="144"/>
      <c r="R2479" s="144"/>
      <c r="S2479" s="144"/>
    </row>
    <row r="2480" spans="1:19">
      <c r="A2480" s="110"/>
      <c r="B2480" s="114"/>
      <c r="C2480" s="188"/>
      <c r="D2480" s="200"/>
      <c r="E2480" s="255"/>
      <c r="F2480" s="242"/>
      <c r="G2480" s="243"/>
      <c r="H2480" s="171"/>
      <c r="I2480" s="244" t="str">
        <f t="shared" si="140"/>
        <v/>
      </c>
      <c r="N2480" s="157"/>
      <c r="O2480" s="157"/>
      <c r="P2480" s="246" t="str">
        <f t="shared" si="141"/>
        <v/>
      </c>
      <c r="Q2480" s="144"/>
      <c r="R2480" s="144"/>
      <c r="S2480" s="144"/>
    </row>
    <row r="2481" spans="1:19">
      <c r="A2481" s="110"/>
      <c r="B2481" s="114"/>
      <c r="C2481" s="188"/>
      <c r="D2481" s="200"/>
      <c r="E2481" s="255"/>
      <c r="F2481" s="242"/>
      <c r="G2481" s="243"/>
      <c r="H2481" s="171"/>
      <c r="I2481" s="244" t="str">
        <f t="shared" si="140"/>
        <v/>
      </c>
      <c r="N2481" s="157"/>
      <c r="O2481" s="157"/>
      <c r="P2481" s="246" t="str">
        <f t="shared" si="141"/>
        <v/>
      </c>
      <c r="Q2481" s="144"/>
      <c r="R2481" s="144"/>
      <c r="S2481" s="144"/>
    </row>
    <row r="2482" spans="1:19">
      <c r="A2482" s="110"/>
      <c r="B2482" s="114"/>
      <c r="C2482" s="188"/>
      <c r="D2482" s="200"/>
      <c r="E2482" s="255"/>
      <c r="F2482" s="242"/>
      <c r="G2482" s="243"/>
      <c r="H2482" s="171"/>
      <c r="I2482" s="244" t="str">
        <f t="shared" si="140"/>
        <v/>
      </c>
      <c r="N2482" s="157"/>
      <c r="O2482" s="157"/>
      <c r="P2482" s="246" t="str">
        <f t="shared" si="141"/>
        <v/>
      </c>
      <c r="Q2482" s="144"/>
      <c r="R2482" s="144"/>
      <c r="S2482" s="144"/>
    </row>
    <row r="2483" spans="1:19">
      <c r="A2483" s="110"/>
      <c r="B2483" s="114"/>
      <c r="C2483" s="188"/>
      <c r="D2483" s="200"/>
      <c r="E2483" s="255"/>
      <c r="F2483" s="242"/>
      <c r="G2483" s="243"/>
      <c r="H2483" s="171"/>
      <c r="I2483" s="244" t="str">
        <f t="shared" si="140"/>
        <v/>
      </c>
      <c r="N2483" s="157"/>
      <c r="O2483" s="157"/>
      <c r="P2483" s="246" t="str">
        <f t="shared" si="141"/>
        <v/>
      </c>
      <c r="Q2483" s="144"/>
      <c r="R2483" s="144"/>
      <c r="S2483" s="144"/>
    </row>
    <row r="2484" spans="1:19">
      <c r="A2484" s="110"/>
      <c r="B2484" s="114"/>
      <c r="C2484" s="188"/>
      <c r="D2484" s="200"/>
      <c r="E2484" s="255"/>
      <c r="F2484" s="242"/>
      <c r="G2484" s="243"/>
      <c r="H2484" s="171"/>
      <c r="I2484" s="244" t="str">
        <f t="shared" si="140"/>
        <v/>
      </c>
      <c r="N2484" s="157"/>
      <c r="O2484" s="157"/>
      <c r="P2484" s="246" t="str">
        <f t="shared" si="141"/>
        <v/>
      </c>
      <c r="Q2484" s="144"/>
      <c r="R2484" s="144"/>
      <c r="S2484" s="144"/>
    </row>
    <row r="2485" spans="1:19">
      <c r="A2485" s="110"/>
      <c r="B2485" s="114"/>
      <c r="C2485" s="188"/>
      <c r="D2485" s="200"/>
      <c r="E2485" s="255"/>
      <c r="F2485" s="242"/>
      <c r="G2485" s="243"/>
      <c r="H2485" s="171"/>
      <c r="I2485" s="244" t="str">
        <f t="shared" si="140"/>
        <v/>
      </c>
      <c r="N2485" s="157"/>
      <c r="O2485" s="157"/>
      <c r="P2485" s="246" t="str">
        <f t="shared" si="141"/>
        <v/>
      </c>
      <c r="Q2485" s="144"/>
      <c r="R2485" s="144"/>
      <c r="S2485" s="144"/>
    </row>
    <row r="2486" spans="1:19">
      <c r="A2486" s="110"/>
      <c r="B2486" s="114"/>
      <c r="C2486" s="188"/>
      <c r="D2486" s="200"/>
      <c r="E2486" s="255"/>
      <c r="F2486" s="242"/>
      <c r="G2486" s="243"/>
      <c r="H2486" s="171"/>
      <c r="I2486" s="244" t="str">
        <f t="shared" si="140"/>
        <v/>
      </c>
      <c r="N2486" s="157"/>
      <c r="O2486" s="157"/>
      <c r="P2486" s="246" t="str">
        <f t="shared" si="141"/>
        <v/>
      </c>
      <c r="Q2486" s="144"/>
      <c r="R2486" s="144"/>
      <c r="S2486" s="144"/>
    </row>
    <row r="2487" spans="1:19">
      <c r="A2487" s="110"/>
      <c r="B2487" s="114"/>
      <c r="C2487" s="188"/>
      <c r="D2487" s="200"/>
      <c r="E2487" s="255"/>
      <c r="F2487" s="242"/>
      <c r="G2487" s="243"/>
      <c r="H2487" s="171"/>
      <c r="I2487" s="244" t="str">
        <f t="shared" si="140"/>
        <v/>
      </c>
      <c r="N2487" s="157"/>
      <c r="O2487" s="157"/>
      <c r="P2487" s="246" t="str">
        <f t="shared" si="141"/>
        <v/>
      </c>
      <c r="Q2487" s="144"/>
      <c r="R2487" s="144"/>
      <c r="S2487" s="144"/>
    </row>
    <row r="2488" spans="1:19">
      <c r="A2488" s="110"/>
      <c r="B2488" s="114"/>
      <c r="C2488" s="188"/>
      <c r="D2488" s="200"/>
      <c r="E2488" s="255"/>
      <c r="F2488" s="242"/>
      <c r="G2488" s="243"/>
      <c r="H2488" s="171"/>
      <c r="I2488" s="244" t="str">
        <f t="shared" si="140"/>
        <v/>
      </c>
      <c r="N2488" s="157"/>
      <c r="O2488" s="157"/>
      <c r="P2488" s="246" t="str">
        <f t="shared" si="141"/>
        <v/>
      </c>
      <c r="Q2488" s="144"/>
      <c r="R2488" s="144"/>
      <c r="S2488" s="144"/>
    </row>
    <row r="2489" spans="1:19">
      <c r="A2489" s="110"/>
      <c r="B2489" s="114"/>
      <c r="C2489" s="188"/>
      <c r="D2489" s="200"/>
      <c r="E2489" s="255"/>
      <c r="F2489" s="242"/>
      <c r="G2489" s="243"/>
      <c r="H2489" s="171"/>
      <c r="I2489" s="244" t="str">
        <f t="shared" si="140"/>
        <v/>
      </c>
      <c r="N2489" s="157"/>
      <c r="O2489" s="157"/>
      <c r="P2489" s="246" t="str">
        <f t="shared" si="141"/>
        <v/>
      </c>
      <c r="Q2489" s="144"/>
      <c r="R2489" s="144"/>
      <c r="S2489" s="144"/>
    </row>
    <row r="2490" spans="1:19">
      <c r="A2490" s="110"/>
      <c r="B2490" s="114"/>
      <c r="C2490" s="188"/>
      <c r="D2490" s="200"/>
      <c r="E2490" s="255"/>
      <c r="F2490" s="242"/>
      <c r="G2490" s="243"/>
      <c r="H2490" s="171"/>
      <c r="I2490" s="244" t="str">
        <f t="shared" si="140"/>
        <v/>
      </c>
      <c r="N2490" s="157"/>
      <c r="O2490" s="157"/>
      <c r="P2490" s="246" t="str">
        <f t="shared" si="141"/>
        <v/>
      </c>
      <c r="Q2490" s="144"/>
      <c r="R2490" s="144"/>
      <c r="S2490" s="144"/>
    </row>
    <row r="2491" spans="1:19">
      <c r="A2491" s="110"/>
      <c r="B2491" s="114"/>
      <c r="C2491" s="188"/>
      <c r="D2491" s="200"/>
      <c r="E2491" s="255"/>
      <c r="F2491" s="242"/>
      <c r="G2491" s="243"/>
      <c r="H2491" s="171"/>
      <c r="I2491" s="244" t="str">
        <f t="shared" si="140"/>
        <v/>
      </c>
      <c r="N2491" s="157"/>
      <c r="O2491" s="157"/>
      <c r="P2491" s="246" t="str">
        <f t="shared" si="141"/>
        <v/>
      </c>
      <c r="Q2491" s="144"/>
      <c r="R2491" s="144"/>
      <c r="S2491" s="144"/>
    </row>
    <row r="2492" spans="1:19">
      <c r="A2492" s="110"/>
      <c r="B2492" s="114"/>
      <c r="C2492" s="188"/>
      <c r="D2492" s="200"/>
      <c r="E2492" s="255"/>
      <c r="F2492" s="242"/>
      <c r="G2492" s="243"/>
      <c r="H2492" s="171"/>
      <c r="I2492" s="244" t="str">
        <f t="shared" si="140"/>
        <v/>
      </c>
      <c r="N2492" s="157"/>
      <c r="O2492" s="157"/>
      <c r="P2492" s="246" t="str">
        <f t="shared" si="141"/>
        <v/>
      </c>
      <c r="Q2492" s="144"/>
      <c r="R2492" s="144"/>
      <c r="S2492" s="144"/>
    </row>
    <row r="2493" spans="1:19">
      <c r="A2493" s="110"/>
      <c r="B2493" s="114"/>
      <c r="C2493" s="188"/>
      <c r="D2493" s="200"/>
      <c r="E2493" s="255"/>
      <c r="F2493" s="242"/>
      <c r="G2493" s="243"/>
      <c r="H2493" s="171"/>
      <c r="I2493" s="244" t="str">
        <f t="shared" si="140"/>
        <v/>
      </c>
      <c r="N2493" s="157"/>
      <c r="O2493" s="157"/>
      <c r="P2493" s="246" t="str">
        <f t="shared" si="141"/>
        <v/>
      </c>
      <c r="Q2493" s="144"/>
      <c r="R2493" s="144"/>
      <c r="S2493" s="144"/>
    </row>
    <row r="2494" spans="1:19">
      <c r="A2494" s="110"/>
      <c r="B2494" s="114"/>
      <c r="C2494" s="188"/>
      <c r="D2494" s="200"/>
      <c r="E2494" s="255"/>
      <c r="F2494" s="242"/>
      <c r="G2494" s="243"/>
      <c r="H2494" s="171"/>
      <c r="I2494" s="244" t="str">
        <f t="shared" si="140"/>
        <v/>
      </c>
      <c r="N2494" s="157"/>
      <c r="O2494" s="157"/>
      <c r="P2494" s="246" t="str">
        <f t="shared" si="141"/>
        <v/>
      </c>
      <c r="Q2494" s="144"/>
      <c r="R2494" s="144"/>
      <c r="S2494" s="144"/>
    </row>
    <row r="2495" spans="1:19">
      <c r="A2495" s="110"/>
      <c r="B2495" s="114"/>
      <c r="C2495" s="188"/>
      <c r="D2495" s="200"/>
      <c r="E2495" s="255"/>
      <c r="F2495" s="242"/>
      <c r="G2495" s="243"/>
      <c r="H2495" s="171"/>
      <c r="I2495" s="244" t="str">
        <f t="shared" si="140"/>
        <v/>
      </c>
      <c r="N2495" s="157"/>
      <c r="O2495" s="157"/>
      <c r="P2495" s="246" t="str">
        <f t="shared" si="141"/>
        <v/>
      </c>
      <c r="Q2495" s="144"/>
      <c r="R2495" s="144"/>
      <c r="S2495" s="144"/>
    </row>
    <row r="2496" spans="1:19">
      <c r="A2496" s="110"/>
      <c r="B2496" s="114"/>
      <c r="C2496" s="188"/>
      <c r="D2496" s="200"/>
      <c r="E2496" s="255"/>
      <c r="F2496" s="242"/>
      <c r="G2496" s="243"/>
      <c r="H2496" s="171"/>
      <c r="I2496" s="244" t="str">
        <f t="shared" si="140"/>
        <v/>
      </c>
      <c r="N2496" s="157"/>
      <c r="O2496" s="157"/>
      <c r="P2496" s="246" t="str">
        <f t="shared" si="141"/>
        <v/>
      </c>
      <c r="Q2496" s="144"/>
      <c r="R2496" s="144"/>
      <c r="S2496" s="144"/>
    </row>
    <row r="2497" spans="1:19">
      <c r="A2497" s="110"/>
      <c r="B2497" s="114"/>
      <c r="C2497" s="188"/>
      <c r="D2497" s="200"/>
      <c r="E2497" s="255"/>
      <c r="F2497" s="242"/>
      <c r="G2497" s="243"/>
      <c r="H2497" s="171"/>
      <c r="I2497" s="244" t="str">
        <f t="shared" si="140"/>
        <v/>
      </c>
      <c r="N2497" s="157"/>
      <c r="O2497" s="157"/>
      <c r="P2497" s="246" t="str">
        <f t="shared" si="141"/>
        <v/>
      </c>
      <c r="Q2497" s="144"/>
      <c r="R2497" s="144"/>
      <c r="S2497" s="144"/>
    </row>
    <row r="2498" spans="1:19">
      <c r="A2498" s="110"/>
      <c r="B2498" s="114"/>
      <c r="C2498" s="188"/>
      <c r="D2498" s="200"/>
      <c r="E2498" s="255"/>
      <c r="F2498" s="242"/>
      <c r="G2498" s="243"/>
      <c r="H2498" s="171"/>
      <c r="I2498" s="244" t="str">
        <f t="shared" ref="I2498:I2561" si="142">IF(C2498="","",(2/S2498)*(POWER((S2498/6)*(E2498-S2498/6)+1,3)-1))</f>
        <v/>
      </c>
      <c r="N2498" s="157"/>
      <c r="O2498" s="157"/>
      <c r="P2498" s="246" t="str">
        <f t="shared" ref="P2498:P2561" si="143">IF(C2498="","",POWER(C2498-Q2498,3)/R2498)</f>
        <v/>
      </c>
      <c r="Q2498" s="144"/>
      <c r="R2498" s="144"/>
      <c r="S2498" s="144"/>
    </row>
    <row r="2499" spans="1:19">
      <c r="A2499" s="110"/>
      <c r="B2499" s="114"/>
      <c r="C2499" s="188"/>
      <c r="D2499" s="200"/>
      <c r="E2499" s="255"/>
      <c r="F2499" s="242"/>
      <c r="G2499" s="243"/>
      <c r="H2499" s="171"/>
      <c r="I2499" s="244" t="str">
        <f t="shared" si="142"/>
        <v/>
      </c>
      <c r="N2499" s="157"/>
      <c r="O2499" s="157"/>
      <c r="P2499" s="246" t="str">
        <f t="shared" si="143"/>
        <v/>
      </c>
      <c r="Q2499" s="144"/>
      <c r="R2499" s="144"/>
      <c r="S2499" s="144"/>
    </row>
    <row r="2500" spans="1:19">
      <c r="A2500" s="110"/>
      <c r="B2500" s="114"/>
      <c r="C2500" s="188"/>
      <c r="D2500" s="200"/>
      <c r="E2500" s="255"/>
      <c r="F2500" s="242"/>
      <c r="G2500" s="243"/>
      <c r="H2500" s="171"/>
      <c r="I2500" s="244" t="str">
        <f t="shared" si="142"/>
        <v/>
      </c>
      <c r="N2500" s="157"/>
      <c r="O2500" s="157"/>
      <c r="P2500" s="246" t="str">
        <f t="shared" si="143"/>
        <v/>
      </c>
      <c r="Q2500" s="144"/>
      <c r="R2500" s="144"/>
      <c r="S2500" s="144"/>
    </row>
    <row r="2501" spans="1:19">
      <c r="A2501" s="110"/>
      <c r="B2501" s="114"/>
      <c r="C2501" s="188"/>
      <c r="D2501" s="200"/>
      <c r="E2501" s="255"/>
      <c r="F2501" s="242"/>
      <c r="G2501" s="243"/>
      <c r="H2501" s="171"/>
      <c r="I2501" s="244" t="str">
        <f t="shared" si="142"/>
        <v/>
      </c>
      <c r="N2501" s="157"/>
      <c r="O2501" s="157"/>
      <c r="P2501" s="246" t="str">
        <f t="shared" si="143"/>
        <v/>
      </c>
      <c r="Q2501" s="144"/>
      <c r="R2501" s="144"/>
      <c r="S2501" s="144"/>
    </row>
    <row r="2502" spans="1:19">
      <c r="A2502" s="110"/>
      <c r="B2502" s="114"/>
      <c r="C2502" s="188"/>
      <c r="D2502" s="200"/>
      <c r="E2502" s="255"/>
      <c r="F2502" s="242"/>
      <c r="G2502" s="243"/>
      <c r="H2502" s="171"/>
      <c r="I2502" s="244" t="str">
        <f t="shared" si="142"/>
        <v/>
      </c>
      <c r="N2502" s="157"/>
      <c r="O2502" s="157"/>
      <c r="P2502" s="246" t="str">
        <f t="shared" si="143"/>
        <v/>
      </c>
      <c r="Q2502" s="144"/>
      <c r="R2502" s="144"/>
      <c r="S2502" s="144"/>
    </row>
    <row r="2503" spans="1:19">
      <c r="A2503" s="110"/>
      <c r="B2503" s="114"/>
      <c r="C2503" s="188"/>
      <c r="D2503" s="200"/>
      <c r="E2503" s="255"/>
      <c r="F2503" s="242"/>
      <c r="G2503" s="243"/>
      <c r="H2503" s="171"/>
      <c r="I2503" s="244" t="str">
        <f t="shared" si="142"/>
        <v/>
      </c>
      <c r="N2503" s="157"/>
      <c r="O2503" s="157"/>
      <c r="P2503" s="246" t="str">
        <f t="shared" si="143"/>
        <v/>
      </c>
      <c r="Q2503" s="144"/>
      <c r="R2503" s="144"/>
      <c r="S2503" s="144"/>
    </row>
    <row r="2504" spans="1:19">
      <c r="A2504" s="110"/>
      <c r="B2504" s="114"/>
      <c r="C2504" s="188"/>
      <c r="D2504" s="200"/>
      <c r="E2504" s="255"/>
      <c r="F2504" s="242"/>
      <c r="G2504" s="243"/>
      <c r="H2504" s="171"/>
      <c r="I2504" s="244" t="str">
        <f t="shared" si="142"/>
        <v/>
      </c>
      <c r="N2504" s="157"/>
      <c r="O2504" s="157"/>
      <c r="P2504" s="246" t="str">
        <f t="shared" si="143"/>
        <v/>
      </c>
      <c r="Q2504" s="144"/>
      <c r="R2504" s="144"/>
      <c r="S2504" s="144"/>
    </row>
    <row r="2505" spans="1:19">
      <c r="A2505" s="110"/>
      <c r="B2505" s="114"/>
      <c r="C2505" s="188"/>
      <c r="D2505" s="200"/>
      <c r="E2505" s="255"/>
      <c r="F2505" s="242"/>
      <c r="G2505" s="243"/>
      <c r="H2505" s="171"/>
      <c r="I2505" s="244" t="str">
        <f t="shared" si="142"/>
        <v/>
      </c>
      <c r="N2505" s="157"/>
      <c r="O2505" s="157"/>
      <c r="P2505" s="246" t="str">
        <f t="shared" si="143"/>
        <v/>
      </c>
      <c r="Q2505" s="144"/>
      <c r="R2505" s="144"/>
      <c r="S2505" s="144"/>
    </row>
    <row r="2506" spans="1:19">
      <c r="A2506" s="110"/>
      <c r="B2506" s="114"/>
      <c r="C2506" s="188"/>
      <c r="D2506" s="200"/>
      <c r="E2506" s="255"/>
      <c r="F2506" s="242"/>
      <c r="G2506" s="243"/>
      <c r="H2506" s="171"/>
      <c r="I2506" s="244" t="str">
        <f t="shared" si="142"/>
        <v/>
      </c>
      <c r="N2506" s="157"/>
      <c r="O2506" s="157"/>
      <c r="P2506" s="246" t="str">
        <f t="shared" si="143"/>
        <v/>
      </c>
      <c r="Q2506" s="144"/>
      <c r="R2506" s="144"/>
      <c r="S2506" s="144"/>
    </row>
    <row r="2507" spans="1:19">
      <c r="A2507" s="110"/>
      <c r="B2507" s="114"/>
      <c r="C2507" s="188"/>
      <c r="D2507" s="200"/>
      <c r="E2507" s="255"/>
      <c r="F2507" s="242"/>
      <c r="G2507" s="243"/>
      <c r="H2507" s="171"/>
      <c r="I2507" s="244" t="str">
        <f t="shared" si="142"/>
        <v/>
      </c>
      <c r="N2507" s="157"/>
      <c r="O2507" s="157"/>
      <c r="P2507" s="246" t="str">
        <f t="shared" si="143"/>
        <v/>
      </c>
      <c r="Q2507" s="144"/>
      <c r="R2507" s="144"/>
      <c r="S2507" s="144"/>
    </row>
    <row r="2508" spans="1:19">
      <c r="A2508" s="110"/>
      <c r="B2508" s="114"/>
      <c r="C2508" s="188"/>
      <c r="D2508" s="200"/>
      <c r="E2508" s="255"/>
      <c r="F2508" s="242"/>
      <c r="G2508" s="243"/>
      <c r="H2508" s="171"/>
      <c r="I2508" s="244" t="str">
        <f t="shared" si="142"/>
        <v/>
      </c>
      <c r="N2508" s="157"/>
      <c r="O2508" s="157"/>
      <c r="P2508" s="246" t="str">
        <f t="shared" si="143"/>
        <v/>
      </c>
      <c r="Q2508" s="144"/>
      <c r="R2508" s="144"/>
      <c r="S2508" s="144"/>
    </row>
    <row r="2509" spans="1:19">
      <c r="A2509" s="110"/>
      <c r="B2509" s="114"/>
      <c r="C2509" s="188"/>
      <c r="D2509" s="200"/>
      <c r="E2509" s="255"/>
      <c r="F2509" s="242"/>
      <c r="G2509" s="243"/>
      <c r="H2509" s="171"/>
      <c r="I2509" s="244" t="str">
        <f t="shared" si="142"/>
        <v/>
      </c>
      <c r="N2509" s="157"/>
      <c r="O2509" s="157"/>
      <c r="P2509" s="246" t="str">
        <f t="shared" si="143"/>
        <v/>
      </c>
      <c r="Q2509" s="144"/>
      <c r="R2509" s="144"/>
      <c r="S2509" s="144"/>
    </row>
    <row r="2510" spans="1:19">
      <c r="A2510" s="110"/>
      <c r="B2510" s="114"/>
      <c r="C2510" s="188"/>
      <c r="D2510" s="200"/>
      <c r="E2510" s="255"/>
      <c r="F2510" s="242"/>
      <c r="G2510" s="243"/>
      <c r="H2510" s="171"/>
      <c r="I2510" s="244" t="str">
        <f t="shared" si="142"/>
        <v/>
      </c>
      <c r="N2510" s="157"/>
      <c r="O2510" s="157"/>
      <c r="P2510" s="246" t="str">
        <f t="shared" si="143"/>
        <v/>
      </c>
      <c r="Q2510" s="144"/>
      <c r="R2510" s="144"/>
      <c r="S2510" s="144"/>
    </row>
    <row r="2511" spans="1:19">
      <c r="A2511" s="110"/>
      <c r="B2511" s="114"/>
      <c r="C2511" s="188"/>
      <c r="D2511" s="200"/>
      <c r="E2511" s="255"/>
      <c r="F2511" s="242"/>
      <c r="G2511" s="243"/>
      <c r="H2511" s="171"/>
      <c r="I2511" s="244" t="str">
        <f t="shared" si="142"/>
        <v/>
      </c>
      <c r="N2511" s="157"/>
      <c r="O2511" s="157"/>
      <c r="P2511" s="246" t="str">
        <f t="shared" si="143"/>
        <v/>
      </c>
      <c r="Q2511" s="144"/>
      <c r="R2511" s="144"/>
      <c r="S2511" s="144"/>
    </row>
    <row r="2512" spans="1:19">
      <c r="A2512" s="110"/>
      <c r="B2512" s="114"/>
      <c r="C2512" s="188"/>
      <c r="D2512" s="200"/>
      <c r="E2512" s="255"/>
      <c r="F2512" s="242"/>
      <c r="G2512" s="243"/>
      <c r="H2512" s="171"/>
      <c r="I2512" s="244" t="str">
        <f t="shared" si="142"/>
        <v/>
      </c>
      <c r="N2512" s="157"/>
      <c r="O2512" s="157"/>
      <c r="P2512" s="246" t="str">
        <f t="shared" si="143"/>
        <v/>
      </c>
      <c r="Q2512" s="144"/>
      <c r="R2512" s="144"/>
      <c r="S2512" s="144"/>
    </row>
    <row r="2513" spans="1:19">
      <c r="A2513" s="110"/>
      <c r="B2513" s="114"/>
      <c r="C2513" s="188"/>
      <c r="D2513" s="200"/>
      <c r="E2513" s="255"/>
      <c r="F2513" s="242"/>
      <c r="G2513" s="243"/>
      <c r="H2513" s="171"/>
      <c r="I2513" s="244" t="str">
        <f t="shared" si="142"/>
        <v/>
      </c>
      <c r="N2513" s="157"/>
      <c r="O2513" s="157"/>
      <c r="P2513" s="246" t="str">
        <f t="shared" si="143"/>
        <v/>
      </c>
      <c r="Q2513" s="144"/>
      <c r="R2513" s="144"/>
      <c r="S2513" s="144"/>
    </row>
    <row r="2514" spans="1:19">
      <c r="A2514" s="110"/>
      <c r="B2514" s="114"/>
      <c r="C2514" s="188"/>
      <c r="D2514" s="200"/>
      <c r="E2514" s="255"/>
      <c r="F2514" s="242"/>
      <c r="G2514" s="243"/>
      <c r="H2514" s="171"/>
      <c r="I2514" s="244" t="str">
        <f t="shared" si="142"/>
        <v/>
      </c>
      <c r="N2514" s="157"/>
      <c r="O2514" s="157"/>
      <c r="P2514" s="246" t="str">
        <f t="shared" si="143"/>
        <v/>
      </c>
      <c r="Q2514" s="144"/>
      <c r="R2514" s="144"/>
      <c r="S2514" s="144"/>
    </row>
    <row r="2515" spans="1:19">
      <c r="A2515" s="110"/>
      <c r="B2515" s="114"/>
      <c r="C2515" s="188"/>
      <c r="D2515" s="200"/>
      <c r="E2515" s="255"/>
      <c r="F2515" s="242"/>
      <c r="G2515" s="243"/>
      <c r="H2515" s="171"/>
      <c r="I2515" s="244" t="str">
        <f t="shared" si="142"/>
        <v/>
      </c>
      <c r="N2515" s="157"/>
      <c r="O2515" s="157"/>
      <c r="P2515" s="246" t="str">
        <f t="shared" si="143"/>
        <v/>
      </c>
      <c r="Q2515" s="144"/>
      <c r="R2515" s="144"/>
      <c r="S2515" s="144"/>
    </row>
    <row r="2516" spans="1:19">
      <c r="A2516" s="110"/>
      <c r="B2516" s="114"/>
      <c r="C2516" s="188"/>
      <c r="D2516" s="200"/>
      <c r="E2516" s="255"/>
      <c r="F2516" s="242"/>
      <c r="G2516" s="243"/>
      <c r="H2516" s="171"/>
      <c r="I2516" s="244" t="str">
        <f t="shared" si="142"/>
        <v/>
      </c>
      <c r="N2516" s="157"/>
      <c r="O2516" s="157"/>
      <c r="P2516" s="246" t="str">
        <f t="shared" si="143"/>
        <v/>
      </c>
      <c r="Q2516" s="144"/>
      <c r="R2516" s="144"/>
      <c r="S2516" s="144"/>
    </row>
    <row r="2517" spans="1:19">
      <c r="A2517" s="110"/>
      <c r="B2517" s="114"/>
      <c r="C2517" s="188"/>
      <c r="D2517" s="200"/>
      <c r="E2517" s="255"/>
      <c r="F2517" s="242"/>
      <c r="G2517" s="243"/>
      <c r="H2517" s="171"/>
      <c r="I2517" s="244" t="str">
        <f t="shared" si="142"/>
        <v/>
      </c>
      <c r="N2517" s="157"/>
      <c r="O2517" s="157"/>
      <c r="P2517" s="246" t="str">
        <f t="shared" si="143"/>
        <v/>
      </c>
      <c r="Q2517" s="144"/>
      <c r="R2517" s="144"/>
      <c r="S2517" s="144"/>
    </row>
    <row r="2518" spans="1:19">
      <c r="A2518" s="110"/>
      <c r="B2518" s="114"/>
      <c r="C2518" s="188"/>
      <c r="D2518" s="200"/>
      <c r="E2518" s="255"/>
      <c r="F2518" s="242"/>
      <c r="G2518" s="243"/>
      <c r="H2518" s="171"/>
      <c r="I2518" s="244" t="str">
        <f t="shared" si="142"/>
        <v/>
      </c>
      <c r="N2518" s="157"/>
      <c r="O2518" s="157"/>
      <c r="P2518" s="246" t="str">
        <f t="shared" si="143"/>
        <v/>
      </c>
      <c r="Q2518" s="144"/>
      <c r="R2518" s="144"/>
      <c r="S2518" s="144"/>
    </row>
    <row r="2519" spans="1:19">
      <c r="A2519" s="110"/>
      <c r="B2519" s="114"/>
      <c r="C2519" s="188"/>
      <c r="D2519" s="200"/>
      <c r="E2519" s="255"/>
      <c r="F2519" s="242"/>
      <c r="G2519" s="243"/>
      <c r="H2519" s="171"/>
      <c r="I2519" s="244" t="str">
        <f t="shared" si="142"/>
        <v/>
      </c>
      <c r="N2519" s="157"/>
      <c r="O2519" s="157"/>
      <c r="P2519" s="246" t="str">
        <f t="shared" si="143"/>
        <v/>
      </c>
      <c r="Q2519" s="144"/>
      <c r="R2519" s="144"/>
      <c r="S2519" s="144"/>
    </row>
    <row r="2520" spans="1:19">
      <c r="A2520" s="110"/>
      <c r="B2520" s="114"/>
      <c r="C2520" s="188"/>
      <c r="D2520" s="200"/>
      <c r="E2520" s="255"/>
      <c r="F2520" s="242"/>
      <c r="G2520" s="243"/>
      <c r="H2520" s="171"/>
      <c r="I2520" s="244" t="str">
        <f t="shared" si="142"/>
        <v/>
      </c>
      <c r="N2520" s="157"/>
      <c r="O2520" s="157"/>
      <c r="P2520" s="246" t="str">
        <f t="shared" si="143"/>
        <v/>
      </c>
      <c r="Q2520" s="144"/>
      <c r="R2520" s="144"/>
      <c r="S2520" s="144"/>
    </row>
    <row r="2521" spans="1:19">
      <c r="A2521" s="110"/>
      <c r="B2521" s="114"/>
      <c r="C2521" s="188"/>
      <c r="D2521" s="200"/>
      <c r="E2521" s="255"/>
      <c r="F2521" s="242"/>
      <c r="G2521" s="243"/>
      <c r="H2521" s="171"/>
      <c r="I2521" s="244" t="str">
        <f t="shared" si="142"/>
        <v/>
      </c>
      <c r="N2521" s="157"/>
      <c r="O2521" s="157"/>
      <c r="P2521" s="246" t="str">
        <f t="shared" si="143"/>
        <v/>
      </c>
      <c r="Q2521" s="144"/>
      <c r="R2521" s="144"/>
      <c r="S2521" s="144"/>
    </row>
    <row r="2522" spans="1:19">
      <c r="A2522" s="110"/>
      <c r="B2522" s="114"/>
      <c r="C2522" s="188"/>
      <c r="D2522" s="200"/>
      <c r="E2522" s="255"/>
      <c r="F2522" s="242"/>
      <c r="G2522" s="243"/>
      <c r="H2522" s="171"/>
      <c r="I2522" s="244" t="str">
        <f t="shared" si="142"/>
        <v/>
      </c>
      <c r="N2522" s="157"/>
      <c r="O2522" s="157"/>
      <c r="P2522" s="246" t="str">
        <f t="shared" si="143"/>
        <v/>
      </c>
      <c r="Q2522" s="144"/>
      <c r="R2522" s="144"/>
      <c r="S2522" s="144"/>
    </row>
    <row r="2523" spans="1:19">
      <c r="A2523" s="110"/>
      <c r="B2523" s="114"/>
      <c r="C2523" s="188"/>
      <c r="D2523" s="200"/>
      <c r="E2523" s="255"/>
      <c r="F2523" s="242"/>
      <c r="G2523" s="243"/>
      <c r="H2523" s="171"/>
      <c r="I2523" s="244" t="str">
        <f t="shared" si="142"/>
        <v/>
      </c>
      <c r="N2523" s="157"/>
      <c r="O2523" s="157"/>
      <c r="P2523" s="246" t="str">
        <f t="shared" si="143"/>
        <v/>
      </c>
      <c r="Q2523" s="144"/>
      <c r="R2523" s="144"/>
      <c r="S2523" s="144"/>
    </row>
    <row r="2524" spans="1:19">
      <c r="A2524" s="110"/>
      <c r="B2524" s="114"/>
      <c r="C2524" s="188"/>
      <c r="D2524" s="200"/>
      <c r="E2524" s="255"/>
      <c r="F2524" s="242"/>
      <c r="G2524" s="243"/>
      <c r="H2524" s="171"/>
      <c r="I2524" s="244" t="str">
        <f t="shared" si="142"/>
        <v/>
      </c>
      <c r="N2524" s="157"/>
      <c r="O2524" s="157"/>
      <c r="P2524" s="246" t="str">
        <f t="shared" si="143"/>
        <v/>
      </c>
      <c r="Q2524" s="144"/>
      <c r="R2524" s="144"/>
      <c r="S2524" s="144"/>
    </row>
    <row r="2525" spans="1:19">
      <c r="A2525" s="110"/>
      <c r="B2525" s="114"/>
      <c r="C2525" s="188"/>
      <c r="D2525" s="200"/>
      <c r="E2525" s="255"/>
      <c r="F2525" s="242"/>
      <c r="G2525" s="243"/>
      <c r="H2525" s="171"/>
      <c r="I2525" s="244" t="str">
        <f t="shared" si="142"/>
        <v/>
      </c>
      <c r="N2525" s="157"/>
      <c r="O2525" s="157"/>
      <c r="P2525" s="246" t="str">
        <f t="shared" si="143"/>
        <v/>
      </c>
      <c r="Q2525" s="144"/>
      <c r="R2525" s="144"/>
      <c r="S2525" s="144"/>
    </row>
    <row r="2526" spans="1:19">
      <c r="A2526" s="110"/>
      <c r="B2526" s="114"/>
      <c r="C2526" s="188"/>
      <c r="D2526" s="200"/>
      <c r="E2526" s="255"/>
      <c r="F2526" s="242"/>
      <c r="G2526" s="243"/>
      <c r="H2526" s="171"/>
      <c r="I2526" s="244" t="str">
        <f t="shared" si="142"/>
        <v/>
      </c>
      <c r="N2526" s="157"/>
      <c r="O2526" s="157"/>
      <c r="P2526" s="246" t="str">
        <f t="shared" si="143"/>
        <v/>
      </c>
      <c r="Q2526" s="144"/>
      <c r="R2526" s="144"/>
      <c r="S2526" s="144"/>
    </row>
    <row r="2527" spans="1:19">
      <c r="A2527" s="110"/>
      <c r="B2527" s="114"/>
      <c r="C2527" s="188"/>
      <c r="D2527" s="200"/>
      <c r="E2527" s="255"/>
      <c r="F2527" s="242"/>
      <c r="G2527" s="243"/>
      <c r="H2527" s="171"/>
      <c r="I2527" s="244" t="str">
        <f t="shared" si="142"/>
        <v/>
      </c>
      <c r="N2527" s="157"/>
      <c r="O2527" s="157"/>
      <c r="P2527" s="246" t="str">
        <f t="shared" si="143"/>
        <v/>
      </c>
      <c r="Q2527" s="144"/>
      <c r="R2527" s="144"/>
      <c r="S2527" s="144"/>
    </row>
    <row r="2528" spans="1:19">
      <c r="A2528" s="110"/>
      <c r="B2528" s="114"/>
      <c r="C2528" s="188"/>
      <c r="D2528" s="200"/>
      <c r="E2528" s="255"/>
      <c r="F2528" s="242"/>
      <c r="G2528" s="243"/>
      <c r="H2528" s="171"/>
      <c r="I2528" s="244" t="str">
        <f t="shared" si="142"/>
        <v/>
      </c>
      <c r="N2528" s="157"/>
      <c r="O2528" s="157"/>
      <c r="P2528" s="246" t="str">
        <f t="shared" si="143"/>
        <v/>
      </c>
      <c r="Q2528" s="144"/>
      <c r="R2528" s="144"/>
      <c r="S2528" s="144"/>
    </row>
    <row r="2529" spans="1:19">
      <c r="A2529" s="110"/>
      <c r="B2529" s="114"/>
      <c r="C2529" s="188"/>
      <c r="D2529" s="200"/>
      <c r="E2529" s="255"/>
      <c r="F2529" s="242"/>
      <c r="G2529" s="243"/>
      <c r="H2529" s="171"/>
      <c r="I2529" s="244" t="str">
        <f t="shared" si="142"/>
        <v/>
      </c>
      <c r="N2529" s="157"/>
      <c r="O2529" s="157"/>
      <c r="P2529" s="246" t="str">
        <f t="shared" si="143"/>
        <v/>
      </c>
      <c r="Q2529" s="144"/>
      <c r="R2529" s="144"/>
      <c r="S2529" s="144"/>
    </row>
    <row r="2530" spans="1:19">
      <c r="A2530" s="110"/>
      <c r="B2530" s="114"/>
      <c r="C2530" s="188"/>
      <c r="D2530" s="200"/>
      <c r="E2530" s="255"/>
      <c r="F2530" s="242"/>
      <c r="G2530" s="243"/>
      <c r="H2530" s="171"/>
      <c r="I2530" s="244" t="str">
        <f t="shared" si="142"/>
        <v/>
      </c>
      <c r="N2530" s="157"/>
      <c r="O2530" s="157"/>
      <c r="P2530" s="246" t="str">
        <f t="shared" si="143"/>
        <v/>
      </c>
      <c r="Q2530" s="144"/>
      <c r="R2530" s="144"/>
      <c r="S2530" s="144"/>
    </row>
    <row r="2531" spans="1:19">
      <c r="A2531" s="110"/>
      <c r="B2531" s="114"/>
      <c r="C2531" s="188"/>
      <c r="D2531" s="200"/>
      <c r="E2531" s="255"/>
      <c r="F2531" s="242"/>
      <c r="G2531" s="243"/>
      <c r="H2531" s="171"/>
      <c r="I2531" s="244" t="str">
        <f t="shared" si="142"/>
        <v/>
      </c>
      <c r="N2531" s="157"/>
      <c r="O2531" s="157"/>
      <c r="P2531" s="246" t="str">
        <f t="shared" si="143"/>
        <v/>
      </c>
      <c r="Q2531" s="144"/>
      <c r="R2531" s="144"/>
      <c r="S2531" s="144"/>
    </row>
    <row r="2532" spans="1:19">
      <c r="A2532" s="110"/>
      <c r="B2532" s="114"/>
      <c r="C2532" s="188"/>
      <c r="D2532" s="200"/>
      <c r="E2532" s="255"/>
      <c r="F2532" s="242"/>
      <c r="G2532" s="243"/>
      <c r="H2532" s="171"/>
      <c r="I2532" s="244" t="str">
        <f t="shared" si="142"/>
        <v/>
      </c>
      <c r="N2532" s="157"/>
      <c r="O2532" s="157"/>
      <c r="P2532" s="246" t="str">
        <f t="shared" si="143"/>
        <v/>
      </c>
      <c r="Q2532" s="144"/>
      <c r="R2532" s="144"/>
      <c r="S2532" s="144"/>
    </row>
    <row r="2533" spans="1:19">
      <c r="A2533" s="110"/>
      <c r="B2533" s="114"/>
      <c r="C2533" s="188"/>
      <c r="D2533" s="200"/>
      <c r="E2533" s="255"/>
      <c r="F2533" s="242"/>
      <c r="G2533" s="243"/>
      <c r="H2533" s="171"/>
      <c r="I2533" s="244" t="str">
        <f t="shared" si="142"/>
        <v/>
      </c>
      <c r="N2533" s="157"/>
      <c r="O2533" s="157"/>
      <c r="P2533" s="246" t="str">
        <f t="shared" si="143"/>
        <v/>
      </c>
      <c r="Q2533" s="144"/>
      <c r="R2533" s="144"/>
      <c r="S2533" s="144"/>
    </row>
    <row r="2534" spans="1:19">
      <c r="A2534" s="110"/>
      <c r="B2534" s="114"/>
      <c r="C2534" s="188"/>
      <c r="D2534" s="200"/>
      <c r="E2534" s="255"/>
      <c r="F2534" s="242"/>
      <c r="G2534" s="243"/>
      <c r="H2534" s="171"/>
      <c r="I2534" s="244" t="str">
        <f t="shared" si="142"/>
        <v/>
      </c>
      <c r="N2534" s="157"/>
      <c r="O2534" s="157"/>
      <c r="P2534" s="246" t="str">
        <f t="shared" si="143"/>
        <v/>
      </c>
      <c r="Q2534" s="144"/>
      <c r="R2534" s="144"/>
      <c r="S2534" s="144"/>
    </row>
    <row r="2535" spans="1:19">
      <c r="A2535" s="110"/>
      <c r="B2535" s="114"/>
      <c r="C2535" s="188"/>
      <c r="D2535" s="200"/>
      <c r="E2535" s="255"/>
      <c r="F2535" s="242"/>
      <c r="G2535" s="243"/>
      <c r="H2535" s="171"/>
      <c r="I2535" s="244" t="str">
        <f t="shared" si="142"/>
        <v/>
      </c>
      <c r="N2535" s="157"/>
      <c r="O2535" s="157"/>
      <c r="P2535" s="246" t="str">
        <f t="shared" si="143"/>
        <v/>
      </c>
      <c r="Q2535" s="144"/>
      <c r="R2535" s="144"/>
      <c r="S2535" s="144"/>
    </row>
    <row r="2536" spans="1:19">
      <c r="A2536" s="110"/>
      <c r="B2536" s="114"/>
      <c r="C2536" s="188"/>
      <c r="D2536" s="200"/>
      <c r="E2536" s="255"/>
      <c r="F2536" s="242"/>
      <c r="G2536" s="243"/>
      <c r="H2536" s="171"/>
      <c r="I2536" s="244" t="str">
        <f t="shared" si="142"/>
        <v/>
      </c>
      <c r="N2536" s="157"/>
      <c r="O2536" s="157"/>
      <c r="P2536" s="246" t="str">
        <f t="shared" si="143"/>
        <v/>
      </c>
      <c r="Q2536" s="144"/>
      <c r="R2536" s="144"/>
      <c r="S2536" s="144"/>
    </row>
    <row r="2537" spans="1:19">
      <c r="A2537" s="110"/>
      <c r="B2537" s="114"/>
      <c r="C2537" s="188"/>
      <c r="D2537" s="200"/>
      <c r="E2537" s="255"/>
      <c r="F2537" s="242"/>
      <c r="G2537" s="243"/>
      <c r="H2537" s="171"/>
      <c r="I2537" s="244" t="str">
        <f t="shared" si="142"/>
        <v/>
      </c>
      <c r="N2537" s="157"/>
      <c r="O2537" s="157"/>
      <c r="P2537" s="246" t="str">
        <f t="shared" si="143"/>
        <v/>
      </c>
      <c r="Q2537" s="144"/>
      <c r="R2537" s="144"/>
      <c r="S2537" s="144"/>
    </row>
    <row r="2538" spans="1:19">
      <c r="A2538" s="110"/>
      <c r="B2538" s="114"/>
      <c r="C2538" s="188"/>
      <c r="D2538" s="200"/>
      <c r="E2538" s="255"/>
      <c r="F2538" s="242"/>
      <c r="G2538" s="243"/>
      <c r="H2538" s="171"/>
      <c r="I2538" s="244" t="str">
        <f t="shared" si="142"/>
        <v/>
      </c>
      <c r="N2538" s="157"/>
      <c r="O2538" s="157"/>
      <c r="P2538" s="246" t="str">
        <f t="shared" si="143"/>
        <v/>
      </c>
      <c r="Q2538" s="144"/>
      <c r="R2538" s="144"/>
      <c r="S2538" s="144"/>
    </row>
    <row r="2539" spans="1:19">
      <c r="A2539" s="110"/>
      <c r="B2539" s="114"/>
      <c r="C2539" s="188"/>
      <c r="D2539" s="200"/>
      <c r="E2539" s="255"/>
      <c r="F2539" s="242"/>
      <c r="G2539" s="243"/>
      <c r="H2539" s="171"/>
      <c r="I2539" s="244" t="str">
        <f t="shared" si="142"/>
        <v/>
      </c>
      <c r="N2539" s="157"/>
      <c r="O2539" s="157"/>
      <c r="P2539" s="246" t="str">
        <f t="shared" si="143"/>
        <v/>
      </c>
      <c r="Q2539" s="144"/>
      <c r="R2539" s="144"/>
      <c r="S2539" s="144"/>
    </row>
    <row r="2540" spans="1:19">
      <c r="A2540" s="110"/>
      <c r="B2540" s="114"/>
      <c r="C2540" s="188"/>
      <c r="D2540" s="200"/>
      <c r="E2540" s="255"/>
      <c r="F2540" s="242"/>
      <c r="G2540" s="243"/>
      <c r="H2540" s="171"/>
      <c r="I2540" s="244" t="str">
        <f t="shared" si="142"/>
        <v/>
      </c>
      <c r="N2540" s="157"/>
      <c r="O2540" s="157"/>
      <c r="P2540" s="246" t="str">
        <f t="shared" si="143"/>
        <v/>
      </c>
      <c r="Q2540" s="144"/>
      <c r="R2540" s="144"/>
      <c r="S2540" s="144"/>
    </row>
    <row r="2541" spans="1:19">
      <c r="A2541" s="110"/>
      <c r="B2541" s="114"/>
      <c r="C2541" s="188"/>
      <c r="D2541" s="200"/>
      <c r="E2541" s="255"/>
      <c r="F2541" s="242"/>
      <c r="G2541" s="243"/>
      <c r="H2541" s="171"/>
      <c r="I2541" s="244" t="str">
        <f t="shared" si="142"/>
        <v/>
      </c>
      <c r="N2541" s="157"/>
      <c r="O2541" s="157"/>
      <c r="P2541" s="246" t="str">
        <f t="shared" si="143"/>
        <v/>
      </c>
      <c r="Q2541" s="144"/>
      <c r="R2541" s="144"/>
      <c r="S2541" s="144"/>
    </row>
    <row r="2542" spans="1:19">
      <c r="A2542" s="110"/>
      <c r="B2542" s="114"/>
      <c r="C2542" s="188"/>
      <c r="D2542" s="200"/>
      <c r="E2542" s="255"/>
      <c r="F2542" s="242"/>
      <c r="G2542" s="243"/>
      <c r="H2542" s="171"/>
      <c r="I2542" s="244" t="str">
        <f t="shared" si="142"/>
        <v/>
      </c>
      <c r="N2542" s="157"/>
      <c r="O2542" s="157"/>
      <c r="P2542" s="246" t="str">
        <f t="shared" si="143"/>
        <v/>
      </c>
      <c r="Q2542" s="144"/>
      <c r="R2542" s="144"/>
      <c r="S2542" s="144"/>
    </row>
    <row r="2543" spans="1:19">
      <c r="A2543" s="110"/>
      <c r="B2543" s="114"/>
      <c r="C2543" s="188"/>
      <c r="D2543" s="200"/>
      <c r="E2543" s="255"/>
      <c r="F2543" s="242"/>
      <c r="G2543" s="243"/>
      <c r="H2543" s="171"/>
      <c r="I2543" s="244" t="str">
        <f t="shared" si="142"/>
        <v/>
      </c>
      <c r="N2543" s="157"/>
      <c r="O2543" s="157"/>
      <c r="P2543" s="246" t="str">
        <f t="shared" si="143"/>
        <v/>
      </c>
      <c r="Q2543" s="144"/>
      <c r="R2543" s="144"/>
      <c r="S2543" s="144"/>
    </row>
    <row r="2544" spans="1:19">
      <c r="A2544" s="110"/>
      <c r="B2544" s="114"/>
      <c r="C2544" s="188"/>
      <c r="D2544" s="200"/>
      <c r="E2544" s="255"/>
      <c r="F2544" s="242"/>
      <c r="G2544" s="243"/>
      <c r="H2544" s="171"/>
      <c r="I2544" s="244" t="str">
        <f t="shared" si="142"/>
        <v/>
      </c>
      <c r="N2544" s="157"/>
      <c r="O2544" s="157"/>
      <c r="P2544" s="246" t="str">
        <f t="shared" si="143"/>
        <v/>
      </c>
      <c r="Q2544" s="144"/>
      <c r="R2544" s="144"/>
      <c r="S2544" s="144"/>
    </row>
    <row r="2545" spans="1:19">
      <c r="A2545" s="110"/>
      <c r="B2545" s="114"/>
      <c r="C2545" s="188"/>
      <c r="D2545" s="200"/>
      <c r="E2545" s="255"/>
      <c r="F2545" s="242"/>
      <c r="G2545" s="243"/>
      <c r="H2545" s="171"/>
      <c r="I2545" s="244" t="str">
        <f t="shared" si="142"/>
        <v/>
      </c>
      <c r="N2545" s="157"/>
      <c r="O2545" s="157"/>
      <c r="P2545" s="246" t="str">
        <f t="shared" si="143"/>
        <v/>
      </c>
      <c r="Q2545" s="144"/>
      <c r="R2545" s="144"/>
      <c r="S2545" s="144"/>
    </row>
    <row r="2546" spans="1:19">
      <c r="A2546" s="110"/>
      <c r="B2546" s="114"/>
      <c r="C2546" s="188"/>
      <c r="D2546" s="200"/>
      <c r="E2546" s="255"/>
      <c r="F2546" s="242"/>
      <c r="G2546" s="243"/>
      <c r="H2546" s="171"/>
      <c r="I2546" s="244" t="str">
        <f t="shared" si="142"/>
        <v/>
      </c>
      <c r="N2546" s="157"/>
      <c r="O2546" s="157"/>
      <c r="P2546" s="246" t="str">
        <f t="shared" si="143"/>
        <v/>
      </c>
      <c r="Q2546" s="144"/>
      <c r="R2546" s="144"/>
      <c r="S2546" s="144"/>
    </row>
    <row r="2547" spans="1:19">
      <c r="A2547" s="110"/>
      <c r="B2547" s="114"/>
      <c r="C2547" s="188"/>
      <c r="D2547" s="200"/>
      <c r="E2547" s="255"/>
      <c r="F2547" s="242"/>
      <c r="G2547" s="243"/>
      <c r="H2547" s="171"/>
      <c r="I2547" s="244" t="str">
        <f t="shared" si="142"/>
        <v/>
      </c>
      <c r="N2547" s="157"/>
      <c r="O2547" s="157"/>
      <c r="P2547" s="246" t="str">
        <f t="shared" si="143"/>
        <v/>
      </c>
      <c r="Q2547" s="144"/>
      <c r="R2547" s="144"/>
      <c r="S2547" s="144"/>
    </row>
    <row r="2548" spans="1:19">
      <c r="A2548" s="110"/>
      <c r="B2548" s="114"/>
      <c r="C2548" s="188"/>
      <c r="D2548" s="200"/>
      <c r="E2548" s="255"/>
      <c r="F2548" s="242"/>
      <c r="G2548" s="243"/>
      <c r="H2548" s="171"/>
      <c r="I2548" s="244" t="str">
        <f t="shared" si="142"/>
        <v/>
      </c>
      <c r="N2548" s="157"/>
      <c r="O2548" s="157"/>
      <c r="P2548" s="246" t="str">
        <f t="shared" si="143"/>
        <v/>
      </c>
      <c r="Q2548" s="144"/>
      <c r="R2548" s="144"/>
      <c r="S2548" s="144"/>
    </row>
    <row r="2549" spans="1:19">
      <c r="A2549" s="110"/>
      <c r="B2549" s="114"/>
      <c r="C2549" s="188"/>
      <c r="D2549" s="200"/>
      <c r="E2549" s="255"/>
      <c r="F2549" s="242"/>
      <c r="G2549" s="243"/>
      <c r="H2549" s="171"/>
      <c r="I2549" s="244" t="str">
        <f t="shared" si="142"/>
        <v/>
      </c>
      <c r="N2549" s="157"/>
      <c r="O2549" s="157"/>
      <c r="P2549" s="246" t="str">
        <f t="shared" si="143"/>
        <v/>
      </c>
      <c r="Q2549" s="144"/>
      <c r="R2549" s="144"/>
      <c r="S2549" s="144"/>
    </row>
    <row r="2550" spans="1:19">
      <c r="A2550" s="110"/>
      <c r="B2550" s="114"/>
      <c r="C2550" s="188"/>
      <c r="D2550" s="200"/>
      <c r="E2550" s="255"/>
      <c r="F2550" s="242"/>
      <c r="G2550" s="243"/>
      <c r="H2550" s="171"/>
      <c r="I2550" s="244" t="str">
        <f t="shared" si="142"/>
        <v/>
      </c>
      <c r="N2550" s="157"/>
      <c r="O2550" s="157"/>
      <c r="P2550" s="246" t="str">
        <f t="shared" si="143"/>
        <v/>
      </c>
      <c r="Q2550" s="144"/>
      <c r="R2550" s="144"/>
      <c r="S2550" s="144"/>
    </row>
    <row r="2551" spans="1:19">
      <c r="A2551" s="110"/>
      <c r="B2551" s="114"/>
      <c r="C2551" s="188"/>
      <c r="D2551" s="200"/>
      <c r="E2551" s="255"/>
      <c r="F2551" s="242"/>
      <c r="G2551" s="243"/>
      <c r="H2551" s="171"/>
      <c r="I2551" s="244" t="str">
        <f t="shared" si="142"/>
        <v/>
      </c>
      <c r="N2551" s="157"/>
      <c r="O2551" s="157"/>
      <c r="P2551" s="246" t="str">
        <f t="shared" si="143"/>
        <v/>
      </c>
      <c r="Q2551" s="144"/>
      <c r="R2551" s="144"/>
      <c r="S2551" s="144"/>
    </row>
    <row r="2552" spans="1:19">
      <c r="A2552" s="110"/>
      <c r="B2552" s="114"/>
      <c r="C2552" s="188"/>
      <c r="D2552" s="200"/>
      <c r="E2552" s="255"/>
      <c r="F2552" s="242"/>
      <c r="G2552" s="243"/>
      <c r="H2552" s="171"/>
      <c r="I2552" s="244" t="str">
        <f t="shared" si="142"/>
        <v/>
      </c>
      <c r="N2552" s="157"/>
      <c r="O2552" s="157"/>
      <c r="P2552" s="246" t="str">
        <f t="shared" si="143"/>
        <v/>
      </c>
      <c r="Q2552" s="144"/>
      <c r="R2552" s="144"/>
      <c r="S2552" s="144"/>
    </row>
    <row r="2553" spans="1:19">
      <c r="A2553" s="110"/>
      <c r="B2553" s="114"/>
      <c r="C2553" s="188"/>
      <c r="D2553" s="200"/>
      <c r="E2553" s="255"/>
      <c r="F2553" s="242"/>
      <c r="G2553" s="243"/>
      <c r="H2553" s="171"/>
      <c r="I2553" s="244" t="str">
        <f t="shared" si="142"/>
        <v/>
      </c>
      <c r="N2553" s="157"/>
      <c r="O2553" s="157"/>
      <c r="P2553" s="246" t="str">
        <f t="shared" si="143"/>
        <v/>
      </c>
      <c r="Q2553" s="144"/>
      <c r="R2553" s="144"/>
      <c r="S2553" s="144"/>
    </row>
    <row r="2554" spans="1:19">
      <c r="A2554" s="110"/>
      <c r="B2554" s="114"/>
      <c r="C2554" s="188"/>
      <c r="D2554" s="200"/>
      <c r="E2554" s="255"/>
      <c r="F2554" s="242"/>
      <c r="G2554" s="243"/>
      <c r="H2554" s="171"/>
      <c r="I2554" s="244" t="str">
        <f t="shared" si="142"/>
        <v/>
      </c>
      <c r="N2554" s="157"/>
      <c r="O2554" s="157"/>
      <c r="P2554" s="246" t="str">
        <f t="shared" si="143"/>
        <v/>
      </c>
      <c r="Q2554" s="144"/>
      <c r="R2554" s="144"/>
      <c r="S2554" s="144"/>
    </row>
    <row r="2555" spans="1:19">
      <c r="A2555" s="110"/>
      <c r="B2555" s="114"/>
      <c r="C2555" s="188"/>
      <c r="D2555" s="200"/>
      <c r="E2555" s="255"/>
      <c r="F2555" s="242"/>
      <c r="G2555" s="243"/>
      <c r="H2555" s="171"/>
      <c r="I2555" s="244" t="str">
        <f t="shared" si="142"/>
        <v/>
      </c>
      <c r="N2555" s="157"/>
      <c r="O2555" s="157"/>
      <c r="P2555" s="246" t="str">
        <f t="shared" si="143"/>
        <v/>
      </c>
      <c r="Q2555" s="144"/>
      <c r="R2555" s="144"/>
      <c r="S2555" s="144"/>
    </row>
    <row r="2556" spans="1:19">
      <c r="A2556" s="110"/>
      <c r="B2556" s="114"/>
      <c r="C2556" s="188"/>
      <c r="D2556" s="200"/>
      <c r="E2556" s="255"/>
      <c r="F2556" s="242"/>
      <c r="G2556" s="243"/>
      <c r="H2556" s="171"/>
      <c r="I2556" s="244" t="str">
        <f t="shared" si="142"/>
        <v/>
      </c>
      <c r="N2556" s="157"/>
      <c r="O2556" s="157"/>
      <c r="P2556" s="246" t="str">
        <f t="shared" si="143"/>
        <v/>
      </c>
      <c r="Q2556" s="144"/>
      <c r="R2556" s="144"/>
      <c r="S2556" s="144"/>
    </row>
    <row r="2557" spans="1:19">
      <c r="A2557" s="110"/>
      <c r="B2557" s="114"/>
      <c r="C2557" s="188"/>
      <c r="D2557" s="200"/>
      <c r="E2557" s="255"/>
      <c r="F2557" s="242"/>
      <c r="G2557" s="243"/>
      <c r="H2557" s="171"/>
      <c r="I2557" s="244" t="str">
        <f t="shared" si="142"/>
        <v/>
      </c>
      <c r="N2557" s="157"/>
      <c r="O2557" s="157"/>
      <c r="P2557" s="246" t="str">
        <f t="shared" si="143"/>
        <v/>
      </c>
      <c r="Q2557" s="144"/>
      <c r="R2557" s="144"/>
      <c r="S2557" s="144"/>
    </row>
    <row r="2558" spans="1:19">
      <c r="A2558" s="110"/>
      <c r="B2558" s="114"/>
      <c r="C2558" s="188"/>
      <c r="D2558" s="200"/>
      <c r="E2558" s="255"/>
      <c r="F2558" s="242"/>
      <c r="G2558" s="243"/>
      <c r="H2558" s="171"/>
      <c r="I2558" s="244" t="str">
        <f t="shared" si="142"/>
        <v/>
      </c>
      <c r="N2558" s="157"/>
      <c r="O2558" s="157"/>
      <c r="P2558" s="246" t="str">
        <f t="shared" si="143"/>
        <v/>
      </c>
      <c r="Q2558" s="144"/>
      <c r="R2558" s="144"/>
      <c r="S2558" s="144"/>
    </row>
    <row r="2559" spans="1:19">
      <c r="A2559" s="110"/>
      <c r="B2559" s="114"/>
      <c r="C2559" s="188"/>
      <c r="D2559" s="200"/>
      <c r="E2559" s="255"/>
      <c r="F2559" s="242"/>
      <c r="G2559" s="243"/>
      <c r="H2559" s="171"/>
      <c r="I2559" s="244" t="str">
        <f t="shared" si="142"/>
        <v/>
      </c>
      <c r="N2559" s="157"/>
      <c r="O2559" s="157"/>
      <c r="P2559" s="246" t="str">
        <f t="shared" si="143"/>
        <v/>
      </c>
      <c r="Q2559" s="144"/>
      <c r="R2559" s="144"/>
      <c r="S2559" s="144"/>
    </row>
    <row r="2560" spans="1:19">
      <c r="A2560" s="110"/>
      <c r="B2560" s="114"/>
      <c r="C2560" s="188"/>
      <c r="D2560" s="200"/>
      <c r="E2560" s="255"/>
      <c r="F2560" s="242"/>
      <c r="G2560" s="243"/>
      <c r="H2560" s="171"/>
      <c r="I2560" s="244" t="str">
        <f t="shared" si="142"/>
        <v/>
      </c>
      <c r="N2560" s="157"/>
      <c r="O2560" s="157"/>
      <c r="P2560" s="246" t="str">
        <f t="shared" si="143"/>
        <v/>
      </c>
      <c r="Q2560" s="144"/>
      <c r="R2560" s="144"/>
      <c r="S2560" s="144"/>
    </row>
    <row r="2561" spans="1:19">
      <c r="A2561" s="110"/>
      <c r="B2561" s="114"/>
      <c r="C2561" s="188"/>
      <c r="D2561" s="200"/>
      <c r="E2561" s="255"/>
      <c r="F2561" s="242"/>
      <c r="G2561" s="243"/>
      <c r="H2561" s="171"/>
      <c r="I2561" s="244" t="str">
        <f t="shared" si="142"/>
        <v/>
      </c>
      <c r="N2561" s="157"/>
      <c r="O2561" s="157"/>
      <c r="P2561" s="246" t="str">
        <f t="shared" si="143"/>
        <v/>
      </c>
      <c r="Q2561" s="144"/>
      <c r="R2561" s="144"/>
      <c r="S2561" s="144"/>
    </row>
    <row r="2562" spans="1:19">
      <c r="A2562" s="110"/>
      <c r="B2562" s="114"/>
      <c r="C2562" s="188"/>
      <c r="D2562" s="200"/>
      <c r="E2562" s="255"/>
      <c r="F2562" s="242"/>
      <c r="G2562" s="243"/>
      <c r="H2562" s="171"/>
      <c r="I2562" s="244" t="str">
        <f t="shared" ref="I2562:I2625" si="144">IF(C2562="","",(2/S2562)*(POWER((S2562/6)*(E2562-S2562/6)+1,3)-1))</f>
        <v/>
      </c>
      <c r="N2562" s="157"/>
      <c r="O2562" s="157"/>
      <c r="P2562" s="246" t="str">
        <f t="shared" ref="P2562:P2625" si="145">IF(C2562="","",POWER(C2562-Q2562,3)/R2562)</f>
        <v/>
      </c>
      <c r="Q2562" s="144"/>
      <c r="R2562" s="144"/>
      <c r="S2562" s="144"/>
    </row>
    <row r="2563" spans="1:19">
      <c r="A2563" s="110"/>
      <c r="B2563" s="114"/>
      <c r="C2563" s="188"/>
      <c r="D2563" s="200"/>
      <c r="E2563" s="255"/>
      <c r="F2563" s="242"/>
      <c r="G2563" s="243"/>
      <c r="H2563" s="171"/>
      <c r="I2563" s="244" t="str">
        <f t="shared" si="144"/>
        <v/>
      </c>
      <c r="N2563" s="157"/>
      <c r="O2563" s="157"/>
      <c r="P2563" s="246" t="str">
        <f t="shared" si="145"/>
        <v/>
      </c>
      <c r="Q2563" s="144"/>
      <c r="R2563" s="144"/>
      <c r="S2563" s="144"/>
    </row>
    <row r="2564" spans="1:19">
      <c r="A2564" s="110"/>
      <c r="B2564" s="114"/>
      <c r="C2564" s="188"/>
      <c r="D2564" s="200"/>
      <c r="E2564" s="255"/>
      <c r="F2564" s="242"/>
      <c r="G2564" s="243"/>
      <c r="H2564" s="171"/>
      <c r="I2564" s="244" t="str">
        <f t="shared" si="144"/>
        <v/>
      </c>
      <c r="N2564" s="157"/>
      <c r="O2564" s="157"/>
      <c r="P2564" s="246" t="str">
        <f t="shared" si="145"/>
        <v/>
      </c>
      <c r="Q2564" s="144"/>
      <c r="R2564" s="144"/>
      <c r="S2564" s="144"/>
    </row>
    <row r="2565" spans="1:19">
      <c r="A2565" s="110"/>
      <c r="B2565" s="114"/>
      <c r="C2565" s="188"/>
      <c r="D2565" s="200"/>
      <c r="E2565" s="255"/>
      <c r="F2565" s="242"/>
      <c r="G2565" s="243"/>
      <c r="H2565" s="171"/>
      <c r="I2565" s="244" t="str">
        <f t="shared" si="144"/>
        <v/>
      </c>
      <c r="N2565" s="157"/>
      <c r="O2565" s="157"/>
      <c r="P2565" s="246" t="str">
        <f t="shared" si="145"/>
        <v/>
      </c>
      <c r="Q2565" s="144"/>
      <c r="R2565" s="144"/>
      <c r="S2565" s="144"/>
    </row>
    <row r="2566" spans="1:19">
      <c r="A2566" s="110"/>
      <c r="B2566" s="114"/>
      <c r="C2566" s="188"/>
      <c r="D2566" s="200"/>
      <c r="E2566" s="255"/>
      <c r="F2566" s="242"/>
      <c r="G2566" s="243"/>
      <c r="H2566" s="171"/>
      <c r="I2566" s="244" t="str">
        <f t="shared" si="144"/>
        <v/>
      </c>
      <c r="N2566" s="157"/>
      <c r="O2566" s="157"/>
      <c r="P2566" s="246" t="str">
        <f t="shared" si="145"/>
        <v/>
      </c>
      <c r="Q2566" s="144"/>
      <c r="R2566" s="144"/>
      <c r="S2566" s="144"/>
    </row>
    <row r="2567" spans="1:19">
      <c r="A2567" s="110"/>
      <c r="B2567" s="114"/>
      <c r="C2567" s="188"/>
      <c r="D2567" s="200"/>
      <c r="E2567" s="255"/>
      <c r="F2567" s="242"/>
      <c r="G2567" s="243"/>
      <c r="H2567" s="171"/>
      <c r="I2567" s="244" t="str">
        <f t="shared" si="144"/>
        <v/>
      </c>
      <c r="N2567" s="157"/>
      <c r="O2567" s="157"/>
      <c r="P2567" s="246" t="str">
        <f t="shared" si="145"/>
        <v/>
      </c>
      <c r="Q2567" s="144"/>
      <c r="R2567" s="144"/>
      <c r="S2567" s="144"/>
    </row>
    <row r="2568" spans="1:19">
      <c r="A2568" s="110"/>
      <c r="B2568" s="114"/>
      <c r="C2568" s="188"/>
      <c r="D2568" s="200"/>
      <c r="E2568" s="255"/>
      <c r="F2568" s="242"/>
      <c r="G2568" s="243"/>
      <c r="H2568" s="171"/>
      <c r="I2568" s="244" t="str">
        <f t="shared" si="144"/>
        <v/>
      </c>
      <c r="N2568" s="157"/>
      <c r="O2568" s="157"/>
      <c r="P2568" s="246" t="str">
        <f t="shared" si="145"/>
        <v/>
      </c>
      <c r="Q2568" s="144"/>
      <c r="R2568" s="144"/>
      <c r="S2568" s="144"/>
    </row>
    <row r="2569" spans="1:19">
      <c r="A2569" s="110"/>
      <c r="B2569" s="114"/>
      <c r="C2569" s="188"/>
      <c r="D2569" s="200"/>
      <c r="E2569" s="255"/>
      <c r="F2569" s="242"/>
      <c r="G2569" s="243"/>
      <c r="H2569" s="171"/>
      <c r="I2569" s="244" t="str">
        <f t="shared" si="144"/>
        <v/>
      </c>
      <c r="N2569" s="157"/>
      <c r="O2569" s="157"/>
      <c r="P2569" s="246" t="str">
        <f t="shared" si="145"/>
        <v/>
      </c>
      <c r="Q2569" s="144"/>
      <c r="R2569" s="144"/>
      <c r="S2569" s="144"/>
    </row>
    <row r="2570" spans="1:19">
      <c r="A2570" s="110"/>
      <c r="B2570" s="114"/>
      <c r="C2570" s="188"/>
      <c r="D2570" s="200"/>
      <c r="E2570" s="255"/>
      <c r="F2570" s="242"/>
      <c r="G2570" s="243"/>
      <c r="H2570" s="171"/>
      <c r="I2570" s="244" t="str">
        <f t="shared" si="144"/>
        <v/>
      </c>
      <c r="N2570" s="157"/>
      <c r="O2570" s="157"/>
      <c r="P2570" s="246" t="str">
        <f t="shared" si="145"/>
        <v/>
      </c>
      <c r="Q2570" s="144"/>
      <c r="R2570" s="144"/>
      <c r="S2570" s="144"/>
    </row>
    <row r="2571" spans="1:19">
      <c r="A2571" s="110"/>
      <c r="B2571" s="114"/>
      <c r="C2571" s="188"/>
      <c r="D2571" s="200"/>
      <c r="E2571" s="255"/>
      <c r="F2571" s="242"/>
      <c r="G2571" s="243"/>
      <c r="H2571" s="171"/>
      <c r="I2571" s="244" t="str">
        <f t="shared" si="144"/>
        <v/>
      </c>
      <c r="N2571" s="157"/>
      <c r="O2571" s="157"/>
      <c r="P2571" s="246" t="str">
        <f t="shared" si="145"/>
        <v/>
      </c>
      <c r="Q2571" s="144"/>
      <c r="R2571" s="144"/>
      <c r="S2571" s="144"/>
    </row>
    <row r="2572" spans="1:19">
      <c r="A2572" s="110"/>
      <c r="B2572" s="114"/>
      <c r="C2572" s="188"/>
      <c r="D2572" s="200"/>
      <c r="E2572" s="255"/>
      <c r="F2572" s="242"/>
      <c r="G2572" s="243"/>
      <c r="H2572" s="171"/>
      <c r="I2572" s="244" t="str">
        <f t="shared" si="144"/>
        <v/>
      </c>
      <c r="N2572" s="157"/>
      <c r="O2572" s="157"/>
      <c r="P2572" s="246" t="str">
        <f t="shared" si="145"/>
        <v/>
      </c>
      <c r="Q2572" s="144"/>
      <c r="R2572" s="144"/>
      <c r="S2572" s="144"/>
    </row>
    <row r="2573" spans="1:19">
      <c r="A2573" s="110"/>
      <c r="B2573" s="114"/>
      <c r="C2573" s="188"/>
      <c r="D2573" s="200"/>
      <c r="E2573" s="255"/>
      <c r="F2573" s="242"/>
      <c r="G2573" s="243"/>
      <c r="H2573" s="171"/>
      <c r="I2573" s="244" t="str">
        <f t="shared" si="144"/>
        <v/>
      </c>
      <c r="N2573" s="157"/>
      <c r="O2573" s="157"/>
      <c r="P2573" s="246" t="str">
        <f t="shared" si="145"/>
        <v/>
      </c>
      <c r="Q2573" s="144"/>
      <c r="R2573" s="144"/>
      <c r="S2573" s="144"/>
    </row>
    <row r="2574" spans="1:19">
      <c r="A2574" s="110"/>
      <c r="B2574" s="114"/>
      <c r="C2574" s="188"/>
      <c r="D2574" s="200"/>
      <c r="E2574" s="255"/>
      <c r="F2574" s="242"/>
      <c r="G2574" s="243"/>
      <c r="H2574" s="171"/>
      <c r="I2574" s="244" t="str">
        <f t="shared" si="144"/>
        <v/>
      </c>
      <c r="N2574" s="157"/>
      <c r="O2574" s="157"/>
      <c r="P2574" s="246" t="str">
        <f t="shared" si="145"/>
        <v/>
      </c>
      <c r="Q2574" s="144"/>
      <c r="R2574" s="144"/>
      <c r="S2574" s="144"/>
    </row>
    <row r="2575" spans="1:19">
      <c r="A2575" s="110"/>
      <c r="B2575" s="114"/>
      <c r="C2575" s="188"/>
      <c r="D2575" s="200"/>
      <c r="E2575" s="255"/>
      <c r="F2575" s="242"/>
      <c r="G2575" s="243"/>
      <c r="H2575" s="171"/>
      <c r="I2575" s="244" t="str">
        <f t="shared" si="144"/>
        <v/>
      </c>
      <c r="N2575" s="157"/>
      <c r="O2575" s="157"/>
      <c r="P2575" s="246" t="str">
        <f t="shared" si="145"/>
        <v/>
      </c>
      <c r="Q2575" s="144"/>
      <c r="R2575" s="144"/>
      <c r="S2575" s="144"/>
    </row>
    <row r="2576" spans="1:19">
      <c r="A2576" s="110"/>
      <c r="B2576" s="114"/>
      <c r="C2576" s="188"/>
      <c r="D2576" s="200"/>
      <c r="E2576" s="255"/>
      <c r="F2576" s="242"/>
      <c r="G2576" s="243"/>
      <c r="H2576" s="171"/>
      <c r="I2576" s="244" t="str">
        <f t="shared" si="144"/>
        <v/>
      </c>
      <c r="N2576" s="157"/>
      <c r="O2576" s="157"/>
      <c r="P2576" s="246" t="str">
        <f t="shared" si="145"/>
        <v/>
      </c>
      <c r="Q2576" s="144"/>
      <c r="R2576" s="144"/>
      <c r="S2576" s="144"/>
    </row>
    <row r="2577" spans="1:19">
      <c r="A2577" s="110"/>
      <c r="B2577" s="114"/>
      <c r="C2577" s="188"/>
      <c r="D2577" s="200"/>
      <c r="E2577" s="255"/>
      <c r="F2577" s="242"/>
      <c r="G2577" s="243"/>
      <c r="H2577" s="171"/>
      <c r="I2577" s="244" t="str">
        <f t="shared" si="144"/>
        <v/>
      </c>
      <c r="N2577" s="157"/>
      <c r="O2577" s="157"/>
      <c r="P2577" s="246" t="str">
        <f t="shared" si="145"/>
        <v/>
      </c>
      <c r="Q2577" s="144"/>
      <c r="R2577" s="144"/>
      <c r="S2577" s="144"/>
    </row>
    <row r="2578" spans="1:19">
      <c r="A2578" s="110"/>
      <c r="B2578" s="114"/>
      <c r="C2578" s="188"/>
      <c r="D2578" s="200"/>
      <c r="E2578" s="255"/>
      <c r="F2578" s="242"/>
      <c r="G2578" s="243"/>
      <c r="H2578" s="171"/>
      <c r="I2578" s="244" t="str">
        <f t="shared" si="144"/>
        <v/>
      </c>
      <c r="N2578" s="157"/>
      <c r="O2578" s="157"/>
      <c r="P2578" s="246" t="str">
        <f t="shared" si="145"/>
        <v/>
      </c>
      <c r="Q2578" s="144"/>
      <c r="R2578" s="144"/>
      <c r="S2578" s="144"/>
    </row>
    <row r="2579" spans="1:19">
      <c r="A2579" s="110"/>
      <c r="B2579" s="114"/>
      <c r="C2579" s="188"/>
      <c r="D2579" s="200"/>
      <c r="E2579" s="255"/>
      <c r="F2579" s="242"/>
      <c r="G2579" s="243"/>
      <c r="H2579" s="171"/>
      <c r="I2579" s="244" t="str">
        <f t="shared" si="144"/>
        <v/>
      </c>
      <c r="N2579" s="157"/>
      <c r="O2579" s="157"/>
      <c r="P2579" s="246" t="str">
        <f t="shared" si="145"/>
        <v/>
      </c>
      <c r="Q2579" s="144"/>
      <c r="R2579" s="144"/>
      <c r="S2579" s="144"/>
    </row>
    <row r="2580" spans="1:19">
      <c r="A2580" s="110"/>
      <c r="B2580" s="114"/>
      <c r="C2580" s="188"/>
      <c r="D2580" s="200"/>
      <c r="E2580" s="255"/>
      <c r="F2580" s="242"/>
      <c r="G2580" s="243"/>
      <c r="H2580" s="171"/>
      <c r="I2580" s="244" t="str">
        <f t="shared" si="144"/>
        <v/>
      </c>
      <c r="N2580" s="157"/>
      <c r="O2580" s="157"/>
      <c r="P2580" s="246" t="str">
        <f t="shared" si="145"/>
        <v/>
      </c>
      <c r="Q2580" s="144"/>
      <c r="R2580" s="144"/>
      <c r="S2580" s="144"/>
    </row>
    <row r="2581" spans="1:19">
      <c r="A2581" s="110"/>
      <c r="B2581" s="114"/>
      <c r="C2581" s="188"/>
      <c r="D2581" s="200"/>
      <c r="E2581" s="255"/>
      <c r="F2581" s="242"/>
      <c r="G2581" s="243"/>
      <c r="H2581" s="171"/>
      <c r="I2581" s="244" t="str">
        <f t="shared" si="144"/>
        <v/>
      </c>
      <c r="N2581" s="157"/>
      <c r="O2581" s="157"/>
      <c r="P2581" s="246" t="str">
        <f t="shared" si="145"/>
        <v/>
      </c>
      <c r="Q2581" s="144"/>
      <c r="R2581" s="144"/>
      <c r="S2581" s="144"/>
    </row>
    <row r="2582" spans="1:19">
      <c r="A2582" s="110"/>
      <c r="B2582" s="114"/>
      <c r="C2582" s="188"/>
      <c r="D2582" s="200"/>
      <c r="E2582" s="255"/>
      <c r="F2582" s="242"/>
      <c r="G2582" s="243"/>
      <c r="H2582" s="171"/>
      <c r="I2582" s="244" t="str">
        <f t="shared" si="144"/>
        <v/>
      </c>
      <c r="N2582" s="157"/>
      <c r="O2582" s="157"/>
      <c r="P2582" s="246" t="str">
        <f t="shared" si="145"/>
        <v/>
      </c>
      <c r="Q2582" s="144"/>
      <c r="R2582" s="144"/>
      <c r="S2582" s="144"/>
    </row>
    <row r="2583" spans="1:19">
      <c r="A2583" s="110"/>
      <c r="B2583" s="114"/>
      <c r="C2583" s="188"/>
      <c r="D2583" s="200"/>
      <c r="E2583" s="255"/>
      <c r="F2583" s="242"/>
      <c r="G2583" s="243"/>
      <c r="H2583" s="171"/>
      <c r="I2583" s="244" t="str">
        <f t="shared" si="144"/>
        <v/>
      </c>
      <c r="N2583" s="157"/>
      <c r="O2583" s="157"/>
      <c r="P2583" s="246" t="str">
        <f t="shared" si="145"/>
        <v/>
      </c>
      <c r="Q2583" s="144"/>
      <c r="R2583" s="144"/>
      <c r="S2583" s="144"/>
    </row>
    <row r="2584" spans="1:19">
      <c r="A2584" s="110"/>
      <c r="B2584" s="114"/>
      <c r="C2584" s="188"/>
      <c r="D2584" s="200"/>
      <c r="E2584" s="255"/>
      <c r="F2584" s="242"/>
      <c r="G2584" s="243"/>
      <c r="H2584" s="171"/>
      <c r="I2584" s="244" t="str">
        <f t="shared" si="144"/>
        <v/>
      </c>
      <c r="N2584" s="157"/>
      <c r="O2584" s="157"/>
      <c r="P2584" s="246" t="str">
        <f t="shared" si="145"/>
        <v/>
      </c>
      <c r="Q2584" s="144"/>
      <c r="R2584" s="144"/>
      <c r="S2584" s="144"/>
    </row>
    <row r="2585" spans="1:19">
      <c r="A2585" s="110"/>
      <c r="B2585" s="114"/>
      <c r="C2585" s="188"/>
      <c r="D2585" s="200"/>
      <c r="E2585" s="255"/>
      <c r="F2585" s="242"/>
      <c r="G2585" s="243"/>
      <c r="H2585" s="171"/>
      <c r="I2585" s="244" t="str">
        <f t="shared" si="144"/>
        <v/>
      </c>
      <c r="N2585" s="157"/>
      <c r="O2585" s="157"/>
      <c r="P2585" s="246" t="str">
        <f t="shared" si="145"/>
        <v/>
      </c>
      <c r="Q2585" s="144"/>
      <c r="R2585" s="144"/>
      <c r="S2585" s="144"/>
    </row>
    <row r="2586" spans="1:19">
      <c r="A2586" s="110"/>
      <c r="B2586" s="114"/>
      <c r="C2586" s="188"/>
      <c r="D2586" s="200"/>
      <c r="E2586" s="255"/>
      <c r="F2586" s="242"/>
      <c r="G2586" s="243"/>
      <c r="H2586" s="171"/>
      <c r="I2586" s="244" t="str">
        <f t="shared" si="144"/>
        <v/>
      </c>
      <c r="N2586" s="157"/>
      <c r="O2586" s="157"/>
      <c r="P2586" s="246" t="str">
        <f t="shared" si="145"/>
        <v/>
      </c>
      <c r="Q2586" s="144"/>
      <c r="R2586" s="144"/>
      <c r="S2586" s="144"/>
    </row>
    <row r="2587" spans="1:19">
      <c r="A2587" s="110"/>
      <c r="B2587" s="114"/>
      <c r="C2587" s="188"/>
      <c r="D2587" s="200"/>
      <c r="E2587" s="255"/>
      <c r="F2587" s="242"/>
      <c r="G2587" s="243"/>
      <c r="H2587" s="171"/>
      <c r="I2587" s="244" t="str">
        <f t="shared" si="144"/>
        <v/>
      </c>
      <c r="N2587" s="157"/>
      <c r="O2587" s="157"/>
      <c r="P2587" s="246" t="str">
        <f t="shared" si="145"/>
        <v/>
      </c>
      <c r="Q2587" s="144"/>
      <c r="R2587" s="144"/>
      <c r="S2587" s="144"/>
    </row>
    <row r="2588" spans="1:19">
      <c r="A2588" s="110"/>
      <c r="B2588" s="114"/>
      <c r="C2588" s="188"/>
      <c r="D2588" s="200"/>
      <c r="E2588" s="255"/>
      <c r="F2588" s="242"/>
      <c r="G2588" s="243"/>
      <c r="H2588" s="171"/>
      <c r="I2588" s="244" t="str">
        <f t="shared" si="144"/>
        <v/>
      </c>
      <c r="N2588" s="157"/>
      <c r="O2588" s="157"/>
      <c r="P2588" s="246" t="str">
        <f t="shared" si="145"/>
        <v/>
      </c>
      <c r="Q2588" s="144"/>
      <c r="R2588" s="144"/>
      <c r="S2588" s="144"/>
    </row>
    <row r="2589" spans="1:19">
      <c r="A2589" s="110"/>
      <c r="B2589" s="114"/>
      <c r="C2589" s="188"/>
      <c r="D2589" s="200"/>
      <c r="E2589" s="255"/>
      <c r="F2589" s="242"/>
      <c r="G2589" s="243"/>
      <c r="H2589" s="171"/>
      <c r="I2589" s="244" t="str">
        <f t="shared" si="144"/>
        <v/>
      </c>
      <c r="N2589" s="157"/>
      <c r="O2589" s="157"/>
      <c r="P2589" s="246" t="str">
        <f t="shared" si="145"/>
        <v/>
      </c>
      <c r="Q2589" s="144"/>
      <c r="R2589" s="144"/>
      <c r="S2589" s="144"/>
    </row>
    <row r="2590" spans="1:19">
      <c r="A2590" s="110"/>
      <c r="B2590" s="114"/>
      <c r="C2590" s="188"/>
      <c r="D2590" s="200"/>
      <c r="E2590" s="255"/>
      <c r="F2590" s="242"/>
      <c r="G2590" s="243"/>
      <c r="H2590" s="171"/>
      <c r="I2590" s="244" t="str">
        <f t="shared" si="144"/>
        <v/>
      </c>
      <c r="N2590" s="157"/>
      <c r="O2590" s="157"/>
      <c r="P2590" s="246" t="str">
        <f t="shared" si="145"/>
        <v/>
      </c>
      <c r="Q2590" s="144"/>
      <c r="R2590" s="144"/>
      <c r="S2590" s="144"/>
    </row>
    <row r="2591" spans="1:19">
      <c r="A2591" s="110"/>
      <c r="B2591" s="114"/>
      <c r="C2591" s="188"/>
      <c r="D2591" s="200"/>
      <c r="E2591" s="255"/>
      <c r="F2591" s="242"/>
      <c r="G2591" s="243"/>
      <c r="H2591" s="171"/>
      <c r="I2591" s="244" t="str">
        <f t="shared" si="144"/>
        <v/>
      </c>
      <c r="N2591" s="157"/>
      <c r="O2591" s="157"/>
      <c r="P2591" s="246" t="str">
        <f t="shared" si="145"/>
        <v/>
      </c>
      <c r="Q2591" s="144"/>
      <c r="R2591" s="144"/>
      <c r="S2591" s="144"/>
    </row>
    <row r="2592" spans="1:19">
      <c r="A2592" s="110"/>
      <c r="B2592" s="114"/>
      <c r="C2592" s="188"/>
      <c r="D2592" s="200"/>
      <c r="E2592" s="255"/>
      <c r="F2592" s="242"/>
      <c r="G2592" s="243"/>
      <c r="H2592" s="171"/>
      <c r="I2592" s="244" t="str">
        <f t="shared" si="144"/>
        <v/>
      </c>
      <c r="N2592" s="157"/>
      <c r="O2592" s="157"/>
      <c r="P2592" s="246" t="str">
        <f t="shared" si="145"/>
        <v/>
      </c>
      <c r="Q2592" s="144"/>
      <c r="R2592" s="144"/>
      <c r="S2592" s="144"/>
    </row>
    <row r="2593" spans="1:19">
      <c r="A2593" s="110"/>
      <c r="B2593" s="114"/>
      <c r="C2593" s="188"/>
      <c r="D2593" s="200"/>
      <c r="E2593" s="255"/>
      <c r="F2593" s="242"/>
      <c r="G2593" s="243"/>
      <c r="H2593" s="171"/>
      <c r="I2593" s="244" t="str">
        <f t="shared" si="144"/>
        <v/>
      </c>
      <c r="N2593" s="157"/>
      <c r="O2593" s="157"/>
      <c r="P2593" s="246" t="str">
        <f t="shared" si="145"/>
        <v/>
      </c>
      <c r="Q2593" s="144"/>
      <c r="R2593" s="144"/>
      <c r="S2593" s="144"/>
    </row>
    <row r="2594" spans="1:19">
      <c r="A2594" s="110"/>
      <c r="B2594" s="114"/>
      <c r="C2594" s="188"/>
      <c r="D2594" s="200"/>
      <c r="E2594" s="255"/>
      <c r="F2594" s="242"/>
      <c r="G2594" s="243"/>
      <c r="H2594" s="171"/>
      <c r="I2594" s="244" t="str">
        <f t="shared" si="144"/>
        <v/>
      </c>
      <c r="N2594" s="157"/>
      <c r="O2594" s="157"/>
      <c r="P2594" s="246" t="str">
        <f t="shared" si="145"/>
        <v/>
      </c>
      <c r="Q2594" s="144"/>
      <c r="R2594" s="144"/>
      <c r="S2594" s="144"/>
    </row>
    <row r="2595" spans="1:19">
      <c r="A2595" s="110"/>
      <c r="B2595" s="114"/>
      <c r="C2595" s="188"/>
      <c r="D2595" s="200"/>
      <c r="E2595" s="255"/>
      <c r="F2595" s="242"/>
      <c r="G2595" s="243"/>
      <c r="H2595" s="171"/>
      <c r="I2595" s="244" t="str">
        <f t="shared" si="144"/>
        <v/>
      </c>
      <c r="N2595" s="157"/>
      <c r="O2595" s="157"/>
      <c r="P2595" s="246" t="str">
        <f t="shared" si="145"/>
        <v/>
      </c>
      <c r="Q2595" s="144"/>
      <c r="R2595" s="144"/>
      <c r="S2595" s="144"/>
    </row>
    <row r="2596" spans="1:19">
      <c r="A2596" s="110"/>
      <c r="B2596" s="114"/>
      <c r="C2596" s="188"/>
      <c r="D2596" s="200"/>
      <c r="E2596" s="255"/>
      <c r="F2596" s="242"/>
      <c r="G2596" s="243"/>
      <c r="H2596" s="171"/>
      <c r="I2596" s="244" t="str">
        <f t="shared" si="144"/>
        <v/>
      </c>
      <c r="N2596" s="157"/>
      <c r="O2596" s="157"/>
      <c r="P2596" s="246" t="str">
        <f t="shared" si="145"/>
        <v/>
      </c>
      <c r="Q2596" s="144"/>
      <c r="R2596" s="144"/>
      <c r="S2596" s="144"/>
    </row>
    <row r="2597" spans="1:19">
      <c r="A2597" s="110"/>
      <c r="B2597" s="114"/>
      <c r="C2597" s="188"/>
      <c r="D2597" s="200"/>
      <c r="E2597" s="255"/>
      <c r="F2597" s="242"/>
      <c r="G2597" s="243"/>
      <c r="H2597" s="171"/>
      <c r="I2597" s="244" t="str">
        <f t="shared" si="144"/>
        <v/>
      </c>
      <c r="N2597" s="157"/>
      <c r="O2597" s="157"/>
      <c r="P2597" s="246" t="str">
        <f t="shared" si="145"/>
        <v/>
      </c>
      <c r="Q2597" s="144"/>
      <c r="R2597" s="144"/>
      <c r="S2597" s="144"/>
    </row>
    <row r="2598" spans="1:19">
      <c r="A2598" s="110"/>
      <c r="B2598" s="114"/>
      <c r="C2598" s="188"/>
      <c r="D2598" s="200"/>
      <c r="E2598" s="255"/>
      <c r="F2598" s="242"/>
      <c r="G2598" s="243"/>
      <c r="H2598" s="171"/>
      <c r="I2598" s="244" t="str">
        <f t="shared" si="144"/>
        <v/>
      </c>
      <c r="N2598" s="157"/>
      <c r="O2598" s="157"/>
      <c r="P2598" s="246" t="str">
        <f t="shared" si="145"/>
        <v/>
      </c>
      <c r="Q2598" s="144"/>
      <c r="R2598" s="144"/>
      <c r="S2598" s="144"/>
    </row>
    <row r="2599" spans="1:19">
      <c r="A2599" s="110"/>
      <c r="B2599" s="114"/>
      <c r="C2599" s="188"/>
      <c r="D2599" s="200"/>
      <c r="E2599" s="255"/>
      <c r="F2599" s="242"/>
      <c r="G2599" s="243"/>
      <c r="H2599" s="171"/>
      <c r="I2599" s="244" t="str">
        <f t="shared" si="144"/>
        <v/>
      </c>
      <c r="N2599" s="157"/>
      <c r="O2599" s="157"/>
      <c r="P2599" s="246" t="str">
        <f t="shared" si="145"/>
        <v/>
      </c>
      <c r="Q2599" s="144"/>
      <c r="R2599" s="144"/>
      <c r="S2599" s="144"/>
    </row>
    <row r="2600" spans="1:19">
      <c r="A2600" s="110"/>
      <c r="B2600" s="114"/>
      <c r="C2600" s="188"/>
      <c r="D2600" s="200"/>
      <c r="E2600" s="255"/>
      <c r="F2600" s="242"/>
      <c r="G2600" s="243"/>
      <c r="H2600" s="171"/>
      <c r="I2600" s="244" t="str">
        <f t="shared" si="144"/>
        <v/>
      </c>
      <c r="N2600" s="157"/>
      <c r="O2600" s="157"/>
      <c r="P2600" s="246" t="str">
        <f t="shared" si="145"/>
        <v/>
      </c>
      <c r="Q2600" s="144"/>
      <c r="R2600" s="144"/>
      <c r="S2600" s="144"/>
    </row>
    <row r="2601" spans="1:19">
      <c r="A2601" s="110"/>
      <c r="B2601" s="114"/>
      <c r="C2601" s="188"/>
      <c r="D2601" s="200"/>
      <c r="E2601" s="255"/>
      <c r="F2601" s="242"/>
      <c r="G2601" s="243"/>
      <c r="H2601" s="171"/>
      <c r="I2601" s="244" t="str">
        <f t="shared" si="144"/>
        <v/>
      </c>
      <c r="N2601" s="157"/>
      <c r="O2601" s="157"/>
      <c r="P2601" s="246" t="str">
        <f t="shared" si="145"/>
        <v/>
      </c>
      <c r="Q2601" s="144"/>
      <c r="R2601" s="144"/>
      <c r="S2601" s="144"/>
    </row>
    <row r="2602" spans="1:19">
      <c r="A2602" s="110"/>
      <c r="B2602" s="114"/>
      <c r="C2602" s="188"/>
      <c r="D2602" s="200"/>
      <c r="E2602" s="255"/>
      <c r="F2602" s="242"/>
      <c r="G2602" s="243"/>
      <c r="H2602" s="171"/>
      <c r="I2602" s="244" t="str">
        <f t="shared" si="144"/>
        <v/>
      </c>
      <c r="N2602" s="157"/>
      <c r="O2602" s="157"/>
      <c r="P2602" s="246" t="str">
        <f t="shared" si="145"/>
        <v/>
      </c>
      <c r="Q2602" s="144"/>
      <c r="R2602" s="144"/>
      <c r="S2602" s="144"/>
    </row>
    <row r="2603" spans="1:19">
      <c r="A2603" s="110"/>
      <c r="B2603" s="114"/>
      <c r="C2603" s="188"/>
      <c r="D2603" s="200"/>
      <c r="E2603" s="255"/>
      <c r="F2603" s="242"/>
      <c r="G2603" s="243"/>
      <c r="H2603" s="171"/>
      <c r="I2603" s="244" t="str">
        <f t="shared" si="144"/>
        <v/>
      </c>
      <c r="N2603" s="157"/>
      <c r="O2603" s="157"/>
      <c r="P2603" s="246" t="str">
        <f t="shared" si="145"/>
        <v/>
      </c>
      <c r="Q2603" s="144"/>
      <c r="R2603" s="144"/>
      <c r="S2603" s="144"/>
    </row>
    <row r="2604" spans="1:19">
      <c r="A2604" s="110"/>
      <c r="B2604" s="114"/>
      <c r="C2604" s="188"/>
      <c r="D2604" s="200"/>
      <c r="E2604" s="255"/>
      <c r="F2604" s="242"/>
      <c r="G2604" s="243"/>
      <c r="H2604" s="171"/>
      <c r="I2604" s="244" t="str">
        <f t="shared" si="144"/>
        <v/>
      </c>
      <c r="N2604" s="157"/>
      <c r="O2604" s="157"/>
      <c r="P2604" s="246" t="str">
        <f t="shared" si="145"/>
        <v/>
      </c>
      <c r="Q2604" s="144"/>
      <c r="R2604" s="144"/>
      <c r="S2604" s="144"/>
    </row>
    <row r="2605" spans="1:19">
      <c r="A2605" s="110"/>
      <c r="B2605" s="114"/>
      <c r="C2605" s="188"/>
      <c r="D2605" s="200"/>
      <c r="E2605" s="255"/>
      <c r="F2605" s="242"/>
      <c r="G2605" s="243"/>
      <c r="H2605" s="171"/>
      <c r="I2605" s="244" t="str">
        <f t="shared" si="144"/>
        <v/>
      </c>
      <c r="N2605" s="157"/>
      <c r="O2605" s="157"/>
      <c r="P2605" s="246" t="str">
        <f t="shared" si="145"/>
        <v/>
      </c>
      <c r="Q2605" s="144"/>
      <c r="R2605" s="144"/>
      <c r="S2605" s="144"/>
    </row>
    <row r="2606" spans="1:19">
      <c r="A2606" s="110"/>
      <c r="B2606" s="114"/>
      <c r="C2606" s="188"/>
      <c r="D2606" s="200"/>
      <c r="E2606" s="255"/>
      <c r="F2606" s="242"/>
      <c r="G2606" s="243"/>
      <c r="H2606" s="171"/>
      <c r="I2606" s="244" t="str">
        <f t="shared" si="144"/>
        <v/>
      </c>
      <c r="N2606" s="157"/>
      <c r="O2606" s="157"/>
      <c r="P2606" s="246" t="str">
        <f t="shared" si="145"/>
        <v/>
      </c>
      <c r="Q2606" s="144"/>
      <c r="R2606" s="144"/>
      <c r="S2606" s="144"/>
    </row>
    <row r="2607" spans="1:19">
      <c r="A2607" s="110"/>
      <c r="B2607" s="114"/>
      <c r="C2607" s="188"/>
      <c r="D2607" s="200"/>
      <c r="E2607" s="255"/>
      <c r="F2607" s="242"/>
      <c r="G2607" s="243"/>
      <c r="H2607" s="171"/>
      <c r="I2607" s="244" t="str">
        <f t="shared" si="144"/>
        <v/>
      </c>
      <c r="N2607" s="157"/>
      <c r="O2607" s="157"/>
      <c r="P2607" s="246" t="str">
        <f t="shared" si="145"/>
        <v/>
      </c>
      <c r="Q2607" s="144"/>
      <c r="R2607" s="144"/>
      <c r="S2607" s="144"/>
    </row>
    <row r="2608" spans="1:19">
      <c r="A2608" s="110"/>
      <c r="B2608" s="114"/>
      <c r="C2608" s="188"/>
      <c r="D2608" s="200"/>
      <c r="E2608" s="255"/>
      <c r="F2608" s="242"/>
      <c r="G2608" s="243"/>
      <c r="H2608" s="171"/>
      <c r="I2608" s="244" t="str">
        <f t="shared" si="144"/>
        <v/>
      </c>
      <c r="N2608" s="157"/>
      <c r="O2608" s="157"/>
      <c r="P2608" s="246" t="str">
        <f t="shared" si="145"/>
        <v/>
      </c>
      <c r="Q2608" s="144"/>
      <c r="R2608" s="144"/>
      <c r="S2608" s="144"/>
    </row>
    <row r="2609" spans="1:19">
      <c r="A2609" s="110"/>
      <c r="B2609" s="114"/>
      <c r="C2609" s="188"/>
      <c r="D2609" s="200"/>
      <c r="E2609" s="255"/>
      <c r="F2609" s="242"/>
      <c r="G2609" s="243"/>
      <c r="H2609" s="171"/>
      <c r="I2609" s="244" t="str">
        <f t="shared" si="144"/>
        <v/>
      </c>
      <c r="N2609" s="157"/>
      <c r="O2609" s="157"/>
      <c r="P2609" s="246" t="str">
        <f t="shared" si="145"/>
        <v/>
      </c>
      <c r="Q2609" s="144"/>
      <c r="R2609" s="144"/>
      <c r="S2609" s="144"/>
    </row>
    <row r="2610" spans="1:19">
      <c r="A2610" s="110"/>
      <c r="B2610" s="114"/>
      <c r="C2610" s="188"/>
      <c r="D2610" s="200"/>
      <c r="E2610" s="255"/>
      <c r="F2610" s="242"/>
      <c r="G2610" s="243"/>
      <c r="H2610" s="171"/>
      <c r="I2610" s="244" t="str">
        <f t="shared" si="144"/>
        <v/>
      </c>
      <c r="N2610" s="157"/>
      <c r="O2610" s="157"/>
      <c r="P2610" s="246" t="str">
        <f t="shared" si="145"/>
        <v/>
      </c>
      <c r="Q2610" s="144"/>
      <c r="R2610" s="144"/>
      <c r="S2610" s="144"/>
    </row>
    <row r="2611" spans="1:19">
      <c r="A2611" s="110"/>
      <c r="B2611" s="114"/>
      <c r="C2611" s="188"/>
      <c r="D2611" s="200"/>
      <c r="E2611" s="255"/>
      <c r="F2611" s="242"/>
      <c r="G2611" s="243"/>
      <c r="H2611" s="171"/>
      <c r="I2611" s="244" t="str">
        <f t="shared" si="144"/>
        <v/>
      </c>
      <c r="N2611" s="157"/>
      <c r="O2611" s="157"/>
      <c r="P2611" s="246" t="str">
        <f t="shared" si="145"/>
        <v/>
      </c>
      <c r="Q2611" s="144"/>
      <c r="R2611" s="144"/>
      <c r="S2611" s="144"/>
    </row>
    <row r="2612" spans="1:19">
      <c r="A2612" s="110"/>
      <c r="B2612" s="114"/>
      <c r="C2612" s="188"/>
      <c r="D2612" s="200"/>
      <c r="E2612" s="255"/>
      <c r="F2612" s="242"/>
      <c r="G2612" s="243"/>
      <c r="H2612" s="171"/>
      <c r="I2612" s="244" t="str">
        <f t="shared" si="144"/>
        <v/>
      </c>
      <c r="N2612" s="157"/>
      <c r="O2612" s="157"/>
      <c r="P2612" s="246" t="str">
        <f t="shared" si="145"/>
        <v/>
      </c>
      <c r="Q2612" s="144"/>
      <c r="R2612" s="144"/>
      <c r="S2612" s="144"/>
    </row>
    <row r="2613" spans="1:19">
      <c r="A2613" s="110"/>
      <c r="B2613" s="114"/>
      <c r="C2613" s="188"/>
      <c r="D2613" s="200"/>
      <c r="E2613" s="255"/>
      <c r="F2613" s="242"/>
      <c r="G2613" s="243"/>
      <c r="H2613" s="171"/>
      <c r="I2613" s="244" t="str">
        <f t="shared" si="144"/>
        <v/>
      </c>
      <c r="N2613" s="157"/>
      <c r="O2613" s="157"/>
      <c r="P2613" s="246" t="str">
        <f t="shared" si="145"/>
        <v/>
      </c>
      <c r="Q2613" s="144"/>
      <c r="R2613" s="144"/>
      <c r="S2613" s="144"/>
    </row>
    <row r="2614" spans="1:19">
      <c r="A2614" s="110"/>
      <c r="B2614" s="114"/>
      <c r="C2614" s="188"/>
      <c r="D2614" s="200"/>
      <c r="E2614" s="255"/>
      <c r="F2614" s="242"/>
      <c r="G2614" s="243"/>
      <c r="H2614" s="171"/>
      <c r="I2614" s="244" t="str">
        <f t="shared" si="144"/>
        <v/>
      </c>
      <c r="N2614" s="157"/>
      <c r="O2614" s="157"/>
      <c r="P2614" s="246" t="str">
        <f t="shared" si="145"/>
        <v/>
      </c>
      <c r="Q2614" s="144"/>
      <c r="R2614" s="144"/>
      <c r="S2614" s="144"/>
    </row>
    <row r="2615" spans="1:19">
      <c r="A2615" s="110"/>
      <c r="B2615" s="114"/>
      <c r="C2615" s="188"/>
      <c r="D2615" s="200"/>
      <c r="E2615" s="255"/>
      <c r="F2615" s="242"/>
      <c r="G2615" s="243"/>
      <c r="H2615" s="171"/>
      <c r="I2615" s="244" t="str">
        <f t="shared" si="144"/>
        <v/>
      </c>
      <c r="N2615" s="157"/>
      <c r="O2615" s="157"/>
      <c r="P2615" s="246" t="str">
        <f t="shared" si="145"/>
        <v/>
      </c>
      <c r="Q2615" s="144"/>
      <c r="R2615" s="144"/>
      <c r="S2615" s="144"/>
    </row>
    <row r="2616" spans="1:19">
      <c r="A2616" s="110"/>
      <c r="B2616" s="114"/>
      <c r="C2616" s="188"/>
      <c r="D2616" s="200"/>
      <c r="E2616" s="255"/>
      <c r="F2616" s="242"/>
      <c r="G2616" s="243"/>
      <c r="H2616" s="171"/>
      <c r="I2616" s="244" t="str">
        <f t="shared" si="144"/>
        <v/>
      </c>
      <c r="N2616" s="157"/>
      <c r="O2616" s="157"/>
      <c r="P2616" s="246" t="str">
        <f t="shared" si="145"/>
        <v/>
      </c>
      <c r="Q2616" s="144"/>
      <c r="R2616" s="144"/>
      <c r="S2616" s="144"/>
    </row>
    <row r="2617" spans="1:19">
      <c r="A2617" s="110"/>
      <c r="B2617" s="114"/>
      <c r="C2617" s="188"/>
      <c r="D2617" s="200"/>
      <c r="E2617" s="255"/>
      <c r="F2617" s="242"/>
      <c r="G2617" s="243"/>
      <c r="H2617" s="171"/>
      <c r="I2617" s="244" t="str">
        <f t="shared" si="144"/>
        <v/>
      </c>
      <c r="N2617" s="157"/>
      <c r="O2617" s="157"/>
      <c r="P2617" s="246" t="str">
        <f t="shared" si="145"/>
        <v/>
      </c>
      <c r="Q2617" s="144"/>
      <c r="R2617" s="144"/>
      <c r="S2617" s="144"/>
    </row>
    <row r="2618" spans="1:19">
      <c r="A2618" s="110"/>
      <c r="B2618" s="114"/>
      <c r="C2618" s="188"/>
      <c r="D2618" s="200"/>
      <c r="E2618" s="255"/>
      <c r="F2618" s="242"/>
      <c r="G2618" s="243"/>
      <c r="H2618" s="171"/>
      <c r="I2618" s="244" t="str">
        <f t="shared" si="144"/>
        <v/>
      </c>
      <c r="N2618" s="157"/>
      <c r="O2618" s="157"/>
      <c r="P2618" s="246" t="str">
        <f t="shared" si="145"/>
        <v/>
      </c>
      <c r="Q2618" s="144"/>
      <c r="R2618" s="144"/>
      <c r="S2618" s="144"/>
    </row>
    <row r="2619" spans="1:19">
      <c r="A2619" s="110"/>
      <c r="B2619" s="114"/>
      <c r="C2619" s="188"/>
      <c r="D2619" s="200"/>
      <c r="E2619" s="255"/>
      <c r="F2619" s="242"/>
      <c r="G2619" s="243"/>
      <c r="H2619" s="171"/>
      <c r="I2619" s="244" t="str">
        <f t="shared" si="144"/>
        <v/>
      </c>
      <c r="N2619" s="157"/>
      <c r="O2619" s="157"/>
      <c r="P2619" s="246" t="str">
        <f t="shared" si="145"/>
        <v/>
      </c>
      <c r="Q2619" s="144"/>
      <c r="R2619" s="144"/>
      <c r="S2619" s="144"/>
    </row>
    <row r="2620" spans="1:19">
      <c r="A2620" s="110"/>
      <c r="B2620" s="114"/>
      <c r="C2620" s="188"/>
      <c r="D2620" s="200"/>
      <c r="E2620" s="255"/>
      <c r="F2620" s="242"/>
      <c r="G2620" s="243"/>
      <c r="H2620" s="171"/>
      <c r="I2620" s="244" t="str">
        <f t="shared" si="144"/>
        <v/>
      </c>
      <c r="N2620" s="157"/>
      <c r="O2620" s="157"/>
      <c r="P2620" s="246" t="str">
        <f t="shared" si="145"/>
        <v/>
      </c>
      <c r="Q2620" s="144"/>
      <c r="R2620" s="144"/>
      <c r="S2620" s="144"/>
    </row>
    <row r="2621" spans="1:19">
      <c r="A2621" s="110"/>
      <c r="B2621" s="114"/>
      <c r="C2621" s="188"/>
      <c r="D2621" s="200"/>
      <c r="E2621" s="255"/>
      <c r="F2621" s="242"/>
      <c r="G2621" s="243"/>
      <c r="H2621" s="171"/>
      <c r="I2621" s="244" t="str">
        <f t="shared" si="144"/>
        <v/>
      </c>
      <c r="N2621" s="157"/>
      <c r="O2621" s="157"/>
      <c r="P2621" s="246" t="str">
        <f t="shared" si="145"/>
        <v/>
      </c>
      <c r="Q2621" s="144"/>
      <c r="R2621" s="144"/>
      <c r="S2621" s="144"/>
    </row>
    <row r="2622" spans="1:19">
      <c r="A2622" s="110"/>
      <c r="B2622" s="114"/>
      <c r="C2622" s="188"/>
      <c r="D2622" s="200"/>
      <c r="E2622" s="255"/>
      <c r="F2622" s="242"/>
      <c r="G2622" s="243"/>
      <c r="H2622" s="171"/>
      <c r="I2622" s="244" t="str">
        <f t="shared" si="144"/>
        <v/>
      </c>
      <c r="N2622" s="157"/>
      <c r="O2622" s="157"/>
      <c r="P2622" s="246" t="str">
        <f t="shared" si="145"/>
        <v/>
      </c>
      <c r="Q2622" s="144"/>
      <c r="R2622" s="144"/>
      <c r="S2622" s="144"/>
    </row>
    <row r="2623" spans="1:19">
      <c r="A2623" s="110"/>
      <c r="B2623" s="114"/>
      <c r="C2623" s="188"/>
      <c r="D2623" s="200"/>
      <c r="E2623" s="255"/>
      <c r="F2623" s="242"/>
      <c r="G2623" s="243"/>
      <c r="H2623" s="171"/>
      <c r="I2623" s="244" t="str">
        <f t="shared" si="144"/>
        <v/>
      </c>
      <c r="N2623" s="157"/>
      <c r="O2623" s="157"/>
      <c r="P2623" s="246" t="str">
        <f t="shared" si="145"/>
        <v/>
      </c>
      <c r="Q2623" s="144"/>
      <c r="R2623" s="144"/>
      <c r="S2623" s="144"/>
    </row>
    <row r="2624" spans="1:19">
      <c r="A2624" s="110"/>
      <c r="B2624" s="114"/>
      <c r="C2624" s="188"/>
      <c r="D2624" s="200"/>
      <c r="E2624" s="255"/>
      <c r="F2624" s="242"/>
      <c r="G2624" s="243"/>
      <c r="H2624" s="171"/>
      <c r="I2624" s="244" t="str">
        <f t="shared" si="144"/>
        <v/>
      </c>
      <c r="N2624" s="157"/>
      <c r="O2624" s="157"/>
      <c r="P2624" s="246" t="str">
        <f t="shared" si="145"/>
        <v/>
      </c>
      <c r="Q2624" s="144"/>
      <c r="R2624" s="144"/>
      <c r="S2624" s="144"/>
    </row>
    <row r="2625" spans="1:19">
      <c r="A2625" s="110"/>
      <c r="B2625" s="114"/>
      <c r="C2625" s="188"/>
      <c r="D2625" s="200"/>
      <c r="E2625" s="255"/>
      <c r="F2625" s="242"/>
      <c r="G2625" s="243"/>
      <c r="H2625" s="171"/>
      <c r="I2625" s="244" t="str">
        <f t="shared" si="144"/>
        <v/>
      </c>
      <c r="N2625" s="157"/>
      <c r="O2625" s="157"/>
      <c r="P2625" s="246" t="str">
        <f t="shared" si="145"/>
        <v/>
      </c>
      <c r="Q2625" s="144"/>
      <c r="R2625" s="144"/>
      <c r="S2625" s="144"/>
    </row>
    <row r="2626" spans="1:19">
      <c r="A2626" s="110"/>
      <c r="B2626" s="114"/>
      <c r="C2626" s="188"/>
      <c r="D2626" s="200"/>
      <c r="E2626" s="255"/>
      <c r="F2626" s="242"/>
      <c r="G2626" s="243"/>
      <c r="H2626" s="171"/>
      <c r="I2626" s="244" t="str">
        <f t="shared" ref="I2626:I2689" si="146">IF(C2626="","",(2/S2626)*(POWER((S2626/6)*(E2626-S2626/6)+1,3)-1))</f>
        <v/>
      </c>
      <c r="N2626" s="157"/>
      <c r="O2626" s="157"/>
      <c r="P2626" s="246" t="str">
        <f t="shared" ref="P2626:P2689" si="147">IF(C2626="","",POWER(C2626-Q2626,3)/R2626)</f>
        <v/>
      </c>
      <c r="Q2626" s="144"/>
      <c r="R2626" s="144"/>
      <c r="S2626" s="144"/>
    </row>
    <row r="2627" spans="1:19">
      <c r="A2627" s="110"/>
      <c r="B2627" s="114"/>
      <c r="C2627" s="188"/>
      <c r="D2627" s="200"/>
      <c r="E2627" s="255"/>
      <c r="F2627" s="242"/>
      <c r="G2627" s="243"/>
      <c r="H2627" s="171"/>
      <c r="I2627" s="244" t="str">
        <f t="shared" si="146"/>
        <v/>
      </c>
      <c r="N2627" s="157"/>
      <c r="O2627" s="157"/>
      <c r="P2627" s="246" t="str">
        <f t="shared" si="147"/>
        <v/>
      </c>
      <c r="Q2627" s="144"/>
      <c r="R2627" s="144"/>
      <c r="S2627" s="144"/>
    </row>
    <row r="2628" spans="1:19">
      <c r="A2628" s="110"/>
      <c r="B2628" s="114"/>
      <c r="C2628" s="188"/>
      <c r="D2628" s="200"/>
      <c r="E2628" s="255"/>
      <c r="F2628" s="242"/>
      <c r="G2628" s="243"/>
      <c r="H2628" s="171"/>
      <c r="I2628" s="244" t="str">
        <f t="shared" si="146"/>
        <v/>
      </c>
      <c r="N2628" s="157"/>
      <c r="O2628" s="157"/>
      <c r="P2628" s="246" t="str">
        <f t="shared" si="147"/>
        <v/>
      </c>
      <c r="Q2628" s="144"/>
      <c r="R2628" s="144"/>
      <c r="S2628" s="144"/>
    </row>
    <row r="2629" spans="1:19">
      <c r="A2629" s="110"/>
      <c r="B2629" s="114"/>
      <c r="C2629" s="188"/>
      <c r="D2629" s="200"/>
      <c r="E2629" s="255"/>
      <c r="F2629" s="242"/>
      <c r="G2629" s="243"/>
      <c r="H2629" s="171"/>
      <c r="I2629" s="244" t="str">
        <f t="shared" si="146"/>
        <v/>
      </c>
      <c r="N2629" s="157"/>
      <c r="O2629" s="157"/>
      <c r="P2629" s="246" t="str">
        <f t="shared" si="147"/>
        <v/>
      </c>
      <c r="Q2629" s="144"/>
      <c r="R2629" s="144"/>
      <c r="S2629" s="144"/>
    </row>
    <row r="2630" spans="1:19">
      <c r="A2630" s="110"/>
      <c r="B2630" s="114"/>
      <c r="C2630" s="188"/>
      <c r="D2630" s="200"/>
      <c r="E2630" s="255"/>
      <c r="F2630" s="242"/>
      <c r="G2630" s="243"/>
      <c r="H2630" s="171"/>
      <c r="I2630" s="244" t="str">
        <f t="shared" si="146"/>
        <v/>
      </c>
      <c r="N2630" s="157"/>
      <c r="O2630" s="157"/>
      <c r="P2630" s="246" t="str">
        <f t="shared" si="147"/>
        <v/>
      </c>
      <c r="Q2630" s="144"/>
      <c r="R2630" s="144"/>
      <c r="S2630" s="144"/>
    </row>
    <row r="2631" spans="1:19">
      <c r="A2631" s="110"/>
      <c r="B2631" s="114"/>
      <c r="C2631" s="188"/>
      <c r="D2631" s="200"/>
      <c r="E2631" s="255"/>
      <c r="F2631" s="242"/>
      <c r="G2631" s="243"/>
      <c r="H2631" s="171"/>
      <c r="I2631" s="244" t="str">
        <f t="shared" si="146"/>
        <v/>
      </c>
      <c r="N2631" s="157"/>
      <c r="O2631" s="157"/>
      <c r="P2631" s="246" t="str">
        <f t="shared" si="147"/>
        <v/>
      </c>
      <c r="Q2631" s="144"/>
      <c r="R2631" s="144"/>
      <c r="S2631" s="144"/>
    </row>
    <row r="2632" spans="1:19">
      <c r="A2632" s="110"/>
      <c r="B2632" s="114"/>
      <c r="C2632" s="188"/>
      <c r="D2632" s="200"/>
      <c r="E2632" s="255"/>
      <c r="F2632" s="242"/>
      <c r="G2632" s="243"/>
      <c r="H2632" s="171"/>
      <c r="I2632" s="244" t="str">
        <f t="shared" si="146"/>
        <v/>
      </c>
      <c r="N2632" s="157"/>
      <c r="O2632" s="157"/>
      <c r="P2632" s="246" t="str">
        <f t="shared" si="147"/>
        <v/>
      </c>
      <c r="Q2632" s="144"/>
      <c r="R2632" s="144"/>
      <c r="S2632" s="144"/>
    </row>
    <row r="2633" spans="1:19">
      <c r="A2633" s="110"/>
      <c r="B2633" s="114"/>
      <c r="C2633" s="188"/>
      <c r="D2633" s="200"/>
      <c r="E2633" s="255"/>
      <c r="F2633" s="242"/>
      <c r="G2633" s="243"/>
      <c r="H2633" s="171"/>
      <c r="I2633" s="244" t="str">
        <f t="shared" si="146"/>
        <v/>
      </c>
      <c r="N2633" s="157"/>
      <c r="O2633" s="157"/>
      <c r="P2633" s="246" t="str">
        <f t="shared" si="147"/>
        <v/>
      </c>
      <c r="Q2633" s="144"/>
      <c r="R2633" s="144"/>
      <c r="S2633" s="144"/>
    </row>
    <row r="2634" spans="1:19">
      <c r="A2634" s="110"/>
      <c r="B2634" s="114"/>
      <c r="C2634" s="188"/>
      <c r="D2634" s="200"/>
      <c r="E2634" s="255"/>
      <c r="F2634" s="242"/>
      <c r="G2634" s="243"/>
      <c r="H2634" s="171"/>
      <c r="I2634" s="244" t="str">
        <f t="shared" si="146"/>
        <v/>
      </c>
      <c r="N2634" s="157"/>
      <c r="O2634" s="157"/>
      <c r="P2634" s="246" t="str">
        <f t="shared" si="147"/>
        <v/>
      </c>
      <c r="Q2634" s="144"/>
      <c r="R2634" s="144"/>
      <c r="S2634" s="144"/>
    </row>
    <row r="2635" spans="1:19">
      <c r="A2635" s="110"/>
      <c r="B2635" s="114"/>
      <c r="C2635" s="188"/>
      <c r="D2635" s="200"/>
      <c r="E2635" s="255"/>
      <c r="F2635" s="242"/>
      <c r="G2635" s="243"/>
      <c r="H2635" s="171"/>
      <c r="I2635" s="244" t="str">
        <f t="shared" si="146"/>
        <v/>
      </c>
      <c r="N2635" s="157"/>
      <c r="O2635" s="157"/>
      <c r="P2635" s="246" t="str">
        <f t="shared" si="147"/>
        <v/>
      </c>
      <c r="Q2635" s="144"/>
      <c r="R2635" s="144"/>
      <c r="S2635" s="144"/>
    </row>
    <row r="2636" spans="1:19">
      <c r="A2636" s="110"/>
      <c r="B2636" s="114"/>
      <c r="C2636" s="188"/>
      <c r="D2636" s="200"/>
      <c r="E2636" s="255"/>
      <c r="F2636" s="242"/>
      <c r="G2636" s="243"/>
      <c r="H2636" s="171"/>
      <c r="I2636" s="244" t="str">
        <f t="shared" si="146"/>
        <v/>
      </c>
      <c r="N2636" s="157"/>
      <c r="O2636" s="157"/>
      <c r="P2636" s="246" t="str">
        <f t="shared" si="147"/>
        <v/>
      </c>
      <c r="Q2636" s="144"/>
      <c r="R2636" s="144"/>
      <c r="S2636" s="144"/>
    </row>
    <row r="2637" spans="1:19">
      <c r="A2637" s="110"/>
      <c r="B2637" s="114"/>
      <c r="C2637" s="188"/>
      <c r="D2637" s="200"/>
      <c r="E2637" s="255"/>
      <c r="F2637" s="242"/>
      <c r="G2637" s="243"/>
      <c r="H2637" s="171"/>
      <c r="I2637" s="244" t="str">
        <f t="shared" si="146"/>
        <v/>
      </c>
      <c r="N2637" s="157"/>
      <c r="O2637" s="157"/>
      <c r="P2637" s="246" t="str">
        <f t="shared" si="147"/>
        <v/>
      </c>
      <c r="Q2637" s="144"/>
      <c r="R2637" s="144"/>
      <c r="S2637" s="144"/>
    </row>
    <row r="2638" spans="1:19">
      <c r="A2638" s="110"/>
      <c r="B2638" s="114"/>
      <c r="C2638" s="188"/>
      <c r="D2638" s="200"/>
      <c r="E2638" s="255"/>
      <c r="F2638" s="242"/>
      <c r="G2638" s="243"/>
      <c r="H2638" s="171"/>
      <c r="I2638" s="244" t="str">
        <f t="shared" si="146"/>
        <v/>
      </c>
      <c r="N2638" s="157"/>
      <c r="O2638" s="157"/>
      <c r="P2638" s="246" t="str">
        <f t="shared" si="147"/>
        <v/>
      </c>
      <c r="Q2638" s="144"/>
      <c r="R2638" s="144"/>
      <c r="S2638" s="144"/>
    </row>
    <row r="2639" spans="1:19">
      <c r="A2639" s="110"/>
      <c r="B2639" s="114"/>
      <c r="C2639" s="188"/>
      <c r="D2639" s="200"/>
      <c r="E2639" s="255"/>
      <c r="F2639" s="242"/>
      <c r="G2639" s="243"/>
      <c r="H2639" s="171"/>
      <c r="I2639" s="244" t="str">
        <f t="shared" si="146"/>
        <v/>
      </c>
      <c r="N2639" s="157"/>
      <c r="O2639" s="157"/>
      <c r="P2639" s="246" t="str">
        <f t="shared" si="147"/>
        <v/>
      </c>
      <c r="Q2639" s="144"/>
      <c r="R2639" s="144"/>
      <c r="S2639" s="144"/>
    </row>
    <row r="2640" spans="1:19">
      <c r="A2640" s="110"/>
      <c r="B2640" s="114"/>
      <c r="C2640" s="188"/>
      <c r="D2640" s="200"/>
      <c r="E2640" s="255"/>
      <c r="F2640" s="242"/>
      <c r="G2640" s="243"/>
      <c r="H2640" s="171"/>
      <c r="I2640" s="244" t="str">
        <f t="shared" si="146"/>
        <v/>
      </c>
      <c r="N2640" s="157"/>
      <c r="O2640" s="157"/>
      <c r="P2640" s="246" t="str">
        <f t="shared" si="147"/>
        <v/>
      </c>
      <c r="Q2640" s="144"/>
      <c r="R2640" s="144"/>
      <c r="S2640" s="144"/>
    </row>
    <row r="2641" spans="1:19">
      <c r="A2641" s="110"/>
      <c r="B2641" s="114"/>
      <c r="C2641" s="188"/>
      <c r="D2641" s="200"/>
      <c r="E2641" s="255"/>
      <c r="F2641" s="242"/>
      <c r="G2641" s="243"/>
      <c r="H2641" s="171"/>
      <c r="I2641" s="244" t="str">
        <f t="shared" si="146"/>
        <v/>
      </c>
      <c r="N2641" s="157"/>
      <c r="O2641" s="157"/>
      <c r="P2641" s="246" t="str">
        <f t="shared" si="147"/>
        <v/>
      </c>
      <c r="Q2641" s="144"/>
      <c r="R2641" s="144"/>
      <c r="S2641" s="144"/>
    </row>
    <row r="2642" spans="1:19">
      <c r="A2642" s="110"/>
      <c r="B2642" s="114"/>
      <c r="C2642" s="188"/>
      <c r="D2642" s="200"/>
      <c r="E2642" s="255"/>
      <c r="F2642" s="242"/>
      <c r="G2642" s="243"/>
      <c r="H2642" s="171"/>
      <c r="I2642" s="244" t="str">
        <f t="shared" si="146"/>
        <v/>
      </c>
      <c r="N2642" s="157"/>
      <c r="O2642" s="157"/>
      <c r="P2642" s="246" t="str">
        <f t="shared" si="147"/>
        <v/>
      </c>
      <c r="Q2642" s="144"/>
      <c r="R2642" s="144"/>
      <c r="S2642" s="144"/>
    </row>
    <row r="2643" spans="1:19">
      <c r="A2643" s="110"/>
      <c r="B2643" s="114"/>
      <c r="C2643" s="188"/>
      <c r="D2643" s="200"/>
      <c r="E2643" s="255"/>
      <c r="F2643" s="242"/>
      <c r="G2643" s="243"/>
      <c r="H2643" s="171"/>
      <c r="I2643" s="244" t="str">
        <f t="shared" si="146"/>
        <v/>
      </c>
      <c r="N2643" s="157"/>
      <c r="O2643" s="157"/>
      <c r="P2643" s="246" t="str">
        <f t="shared" si="147"/>
        <v/>
      </c>
      <c r="Q2643" s="144"/>
      <c r="R2643" s="144"/>
      <c r="S2643" s="144"/>
    </row>
    <row r="2644" spans="1:19">
      <c r="A2644" s="110"/>
      <c r="B2644" s="114"/>
      <c r="C2644" s="188"/>
      <c r="D2644" s="200"/>
      <c r="E2644" s="255"/>
      <c r="F2644" s="242"/>
      <c r="G2644" s="243"/>
      <c r="H2644" s="171"/>
      <c r="I2644" s="244" t="str">
        <f t="shared" si="146"/>
        <v/>
      </c>
      <c r="N2644" s="157"/>
      <c r="O2644" s="157"/>
      <c r="P2644" s="246" t="str">
        <f t="shared" si="147"/>
        <v/>
      </c>
      <c r="Q2644" s="144"/>
      <c r="R2644" s="144"/>
      <c r="S2644" s="144"/>
    </row>
    <row r="2645" spans="1:19">
      <c r="A2645" s="110"/>
      <c r="B2645" s="114"/>
      <c r="C2645" s="188"/>
      <c r="D2645" s="200"/>
      <c r="E2645" s="255"/>
      <c r="F2645" s="242"/>
      <c r="G2645" s="243"/>
      <c r="H2645" s="171"/>
      <c r="I2645" s="244" t="str">
        <f t="shared" si="146"/>
        <v/>
      </c>
      <c r="N2645" s="157"/>
      <c r="O2645" s="157"/>
      <c r="P2645" s="246" t="str">
        <f t="shared" si="147"/>
        <v/>
      </c>
      <c r="Q2645" s="144"/>
      <c r="R2645" s="144"/>
      <c r="S2645" s="144"/>
    </row>
    <row r="2646" spans="1:19">
      <c r="A2646" s="110"/>
      <c r="B2646" s="114"/>
      <c r="C2646" s="188"/>
      <c r="D2646" s="200"/>
      <c r="E2646" s="255"/>
      <c r="F2646" s="242"/>
      <c r="G2646" s="243"/>
      <c r="H2646" s="171"/>
      <c r="I2646" s="244" t="str">
        <f t="shared" si="146"/>
        <v/>
      </c>
      <c r="N2646" s="157"/>
      <c r="O2646" s="157"/>
      <c r="P2646" s="246" t="str">
        <f t="shared" si="147"/>
        <v/>
      </c>
      <c r="Q2646" s="144"/>
      <c r="R2646" s="144"/>
      <c r="S2646" s="144"/>
    </row>
    <row r="2647" spans="1:19">
      <c r="A2647" s="110"/>
      <c r="B2647" s="114"/>
      <c r="C2647" s="188"/>
      <c r="D2647" s="200"/>
      <c r="E2647" s="255"/>
      <c r="F2647" s="242"/>
      <c r="G2647" s="243"/>
      <c r="H2647" s="171"/>
      <c r="I2647" s="244" t="str">
        <f t="shared" si="146"/>
        <v/>
      </c>
      <c r="N2647" s="157"/>
      <c r="O2647" s="157"/>
      <c r="P2647" s="246" t="str">
        <f t="shared" si="147"/>
        <v/>
      </c>
      <c r="Q2647" s="144"/>
      <c r="R2647" s="144"/>
      <c r="S2647" s="144"/>
    </row>
    <row r="2648" spans="1:19">
      <c r="A2648" s="110"/>
      <c r="B2648" s="114"/>
      <c r="C2648" s="188"/>
      <c r="D2648" s="200"/>
      <c r="E2648" s="255"/>
      <c r="F2648" s="242"/>
      <c r="G2648" s="243"/>
      <c r="H2648" s="171"/>
      <c r="I2648" s="244" t="str">
        <f t="shared" si="146"/>
        <v/>
      </c>
      <c r="N2648" s="157"/>
      <c r="O2648" s="157"/>
      <c r="P2648" s="246" t="str">
        <f t="shared" si="147"/>
        <v/>
      </c>
      <c r="Q2648" s="144"/>
      <c r="R2648" s="144"/>
      <c r="S2648" s="144"/>
    </row>
    <row r="2649" spans="1:19">
      <c r="A2649" s="110"/>
      <c r="B2649" s="114"/>
      <c r="C2649" s="188"/>
      <c r="D2649" s="200"/>
      <c r="E2649" s="255"/>
      <c r="F2649" s="242"/>
      <c r="G2649" s="243"/>
      <c r="H2649" s="171"/>
      <c r="I2649" s="244" t="str">
        <f t="shared" si="146"/>
        <v/>
      </c>
      <c r="N2649" s="157"/>
      <c r="O2649" s="157"/>
      <c r="P2649" s="246" t="str">
        <f t="shared" si="147"/>
        <v/>
      </c>
      <c r="Q2649" s="144"/>
      <c r="R2649" s="144"/>
      <c r="S2649" s="144"/>
    </row>
    <row r="2650" spans="1:19">
      <c r="A2650" s="110"/>
      <c r="B2650" s="114"/>
      <c r="C2650" s="188"/>
      <c r="D2650" s="200"/>
      <c r="E2650" s="255"/>
      <c r="F2650" s="242"/>
      <c r="G2650" s="243"/>
      <c r="H2650" s="171"/>
      <c r="I2650" s="244" t="str">
        <f t="shared" si="146"/>
        <v/>
      </c>
      <c r="N2650" s="157"/>
      <c r="O2650" s="157"/>
      <c r="P2650" s="246" t="str">
        <f t="shared" si="147"/>
        <v/>
      </c>
      <c r="Q2650" s="144"/>
      <c r="R2650" s="144"/>
      <c r="S2650" s="144"/>
    </row>
    <row r="2651" spans="1:19">
      <c r="A2651" s="110"/>
      <c r="B2651" s="114"/>
      <c r="C2651" s="188"/>
      <c r="D2651" s="200"/>
      <c r="E2651" s="255"/>
      <c r="F2651" s="242"/>
      <c r="G2651" s="243"/>
      <c r="H2651" s="171"/>
      <c r="I2651" s="244" t="str">
        <f t="shared" si="146"/>
        <v/>
      </c>
      <c r="N2651" s="157"/>
      <c r="O2651" s="157"/>
      <c r="P2651" s="246" t="str">
        <f t="shared" si="147"/>
        <v/>
      </c>
      <c r="Q2651" s="144"/>
      <c r="R2651" s="144"/>
      <c r="S2651" s="144"/>
    </row>
    <row r="2652" spans="1:19">
      <c r="A2652" s="110"/>
      <c r="B2652" s="114"/>
      <c r="C2652" s="188"/>
      <c r="D2652" s="200"/>
      <c r="E2652" s="255"/>
      <c r="F2652" s="242"/>
      <c r="G2652" s="243"/>
      <c r="H2652" s="171"/>
      <c r="I2652" s="244" t="str">
        <f t="shared" si="146"/>
        <v/>
      </c>
      <c r="N2652" s="157"/>
      <c r="O2652" s="157"/>
      <c r="P2652" s="246" t="str">
        <f t="shared" si="147"/>
        <v/>
      </c>
      <c r="Q2652" s="144"/>
      <c r="R2652" s="144"/>
      <c r="S2652" s="144"/>
    </row>
    <row r="2653" spans="1:19">
      <c r="A2653" s="110"/>
      <c r="B2653" s="114"/>
      <c r="C2653" s="188"/>
      <c r="D2653" s="200"/>
      <c r="E2653" s="255"/>
      <c r="F2653" s="242"/>
      <c r="G2653" s="243"/>
      <c r="H2653" s="171"/>
      <c r="I2653" s="244" t="str">
        <f t="shared" si="146"/>
        <v/>
      </c>
      <c r="N2653" s="157"/>
      <c r="O2653" s="157"/>
      <c r="P2653" s="246" t="str">
        <f t="shared" si="147"/>
        <v/>
      </c>
      <c r="Q2653" s="144"/>
      <c r="R2653" s="144"/>
      <c r="S2653" s="144"/>
    </row>
    <row r="2654" spans="1:19">
      <c r="A2654" s="110"/>
      <c r="B2654" s="114"/>
      <c r="C2654" s="188"/>
      <c r="D2654" s="200"/>
      <c r="E2654" s="255"/>
      <c r="F2654" s="242"/>
      <c r="G2654" s="243"/>
      <c r="H2654" s="171"/>
      <c r="I2654" s="244" t="str">
        <f t="shared" si="146"/>
        <v/>
      </c>
      <c r="N2654" s="157"/>
      <c r="O2654" s="157"/>
      <c r="P2654" s="246" t="str">
        <f t="shared" si="147"/>
        <v/>
      </c>
      <c r="Q2654" s="144"/>
      <c r="R2654" s="144"/>
      <c r="S2654" s="144"/>
    </row>
    <row r="2655" spans="1:19">
      <c r="A2655" s="110"/>
      <c r="B2655" s="114"/>
      <c r="C2655" s="188"/>
      <c r="D2655" s="200"/>
      <c r="E2655" s="255"/>
      <c r="F2655" s="242"/>
      <c r="G2655" s="243"/>
      <c r="H2655" s="171"/>
      <c r="I2655" s="244" t="str">
        <f t="shared" si="146"/>
        <v/>
      </c>
      <c r="N2655" s="157"/>
      <c r="O2655" s="157"/>
      <c r="P2655" s="246" t="str">
        <f t="shared" si="147"/>
        <v/>
      </c>
      <c r="Q2655" s="144"/>
      <c r="R2655" s="144"/>
      <c r="S2655" s="144"/>
    </row>
    <row r="2656" spans="1:19">
      <c r="A2656" s="110"/>
      <c r="B2656" s="114"/>
      <c r="C2656" s="188"/>
      <c r="D2656" s="200"/>
      <c r="E2656" s="255"/>
      <c r="F2656" s="242"/>
      <c r="G2656" s="243"/>
      <c r="H2656" s="171"/>
      <c r="I2656" s="244" t="str">
        <f t="shared" si="146"/>
        <v/>
      </c>
      <c r="N2656" s="157"/>
      <c r="O2656" s="157"/>
      <c r="P2656" s="246" t="str">
        <f t="shared" si="147"/>
        <v/>
      </c>
      <c r="Q2656" s="144"/>
      <c r="R2656" s="144"/>
      <c r="S2656" s="144"/>
    </row>
    <row r="2657" spans="1:19">
      <c r="A2657" s="110"/>
      <c r="B2657" s="114"/>
      <c r="C2657" s="188"/>
      <c r="D2657" s="200"/>
      <c r="E2657" s="255"/>
      <c r="F2657" s="242"/>
      <c r="G2657" s="243"/>
      <c r="H2657" s="171"/>
      <c r="I2657" s="244" t="str">
        <f t="shared" si="146"/>
        <v/>
      </c>
      <c r="N2657" s="157"/>
      <c r="O2657" s="157"/>
      <c r="P2657" s="246" t="str">
        <f t="shared" si="147"/>
        <v/>
      </c>
      <c r="Q2657" s="144"/>
      <c r="R2657" s="144"/>
      <c r="S2657" s="144"/>
    </row>
    <row r="2658" spans="1:19">
      <c r="A2658" s="110"/>
      <c r="B2658" s="114"/>
      <c r="C2658" s="188"/>
      <c r="D2658" s="200"/>
      <c r="E2658" s="255"/>
      <c r="F2658" s="242"/>
      <c r="G2658" s="243"/>
      <c r="H2658" s="171"/>
      <c r="I2658" s="244" t="str">
        <f t="shared" si="146"/>
        <v/>
      </c>
      <c r="N2658" s="157"/>
      <c r="O2658" s="157"/>
      <c r="P2658" s="246" t="str">
        <f t="shared" si="147"/>
        <v/>
      </c>
      <c r="Q2658" s="144"/>
      <c r="R2658" s="144"/>
      <c r="S2658" s="144"/>
    </row>
    <row r="2659" spans="1:19">
      <c r="A2659" s="110"/>
      <c r="B2659" s="114"/>
      <c r="C2659" s="188"/>
      <c r="D2659" s="200"/>
      <c r="E2659" s="255"/>
      <c r="F2659" s="242"/>
      <c r="G2659" s="243"/>
      <c r="H2659" s="171"/>
      <c r="I2659" s="244" t="str">
        <f t="shared" si="146"/>
        <v/>
      </c>
      <c r="N2659" s="157"/>
      <c r="O2659" s="157"/>
      <c r="P2659" s="246" t="str">
        <f t="shared" si="147"/>
        <v/>
      </c>
      <c r="Q2659" s="144"/>
      <c r="R2659" s="144"/>
      <c r="S2659" s="144"/>
    </row>
    <row r="2660" spans="1:19">
      <c r="A2660" s="110"/>
      <c r="B2660" s="114"/>
      <c r="C2660" s="188"/>
      <c r="D2660" s="200"/>
      <c r="E2660" s="255"/>
      <c r="F2660" s="242"/>
      <c r="G2660" s="243"/>
      <c r="H2660" s="171"/>
      <c r="I2660" s="244" t="str">
        <f t="shared" si="146"/>
        <v/>
      </c>
      <c r="N2660" s="157"/>
      <c r="O2660" s="157"/>
      <c r="P2660" s="246" t="str">
        <f t="shared" si="147"/>
        <v/>
      </c>
      <c r="Q2660" s="144"/>
      <c r="R2660" s="144"/>
      <c r="S2660" s="144"/>
    </row>
    <row r="2661" spans="1:19">
      <c r="A2661" s="110"/>
      <c r="B2661" s="114"/>
      <c r="C2661" s="188"/>
      <c r="D2661" s="200"/>
      <c r="E2661" s="255"/>
      <c r="F2661" s="242"/>
      <c r="G2661" s="243"/>
      <c r="H2661" s="171"/>
      <c r="I2661" s="244" t="str">
        <f t="shared" si="146"/>
        <v/>
      </c>
      <c r="N2661" s="157"/>
      <c r="O2661" s="157"/>
      <c r="P2661" s="246" t="str">
        <f t="shared" si="147"/>
        <v/>
      </c>
      <c r="Q2661" s="144"/>
      <c r="R2661" s="144"/>
      <c r="S2661" s="144"/>
    </row>
    <row r="2662" spans="1:19">
      <c r="A2662" s="110"/>
      <c r="B2662" s="114"/>
      <c r="C2662" s="188"/>
      <c r="D2662" s="200"/>
      <c r="E2662" s="255"/>
      <c r="F2662" s="242"/>
      <c r="G2662" s="243"/>
      <c r="H2662" s="171"/>
      <c r="I2662" s="244" t="str">
        <f t="shared" si="146"/>
        <v/>
      </c>
      <c r="N2662" s="157"/>
      <c r="O2662" s="157"/>
      <c r="P2662" s="246" t="str">
        <f t="shared" si="147"/>
        <v/>
      </c>
      <c r="Q2662" s="144"/>
      <c r="R2662" s="144"/>
      <c r="S2662" s="144"/>
    </row>
    <row r="2663" spans="1:19">
      <c r="A2663" s="110"/>
      <c r="B2663" s="114"/>
      <c r="C2663" s="188"/>
      <c r="D2663" s="200"/>
      <c r="E2663" s="255"/>
      <c r="F2663" s="242"/>
      <c r="G2663" s="243"/>
      <c r="H2663" s="171"/>
      <c r="I2663" s="244" t="str">
        <f t="shared" si="146"/>
        <v/>
      </c>
      <c r="N2663" s="157"/>
      <c r="O2663" s="157"/>
      <c r="P2663" s="246" t="str">
        <f t="shared" si="147"/>
        <v/>
      </c>
      <c r="Q2663" s="144"/>
      <c r="R2663" s="144"/>
      <c r="S2663" s="144"/>
    </row>
    <row r="2664" spans="1:19">
      <c r="A2664" s="110"/>
      <c r="B2664" s="114"/>
      <c r="C2664" s="188"/>
      <c r="D2664" s="200"/>
      <c r="E2664" s="255"/>
      <c r="F2664" s="242"/>
      <c r="G2664" s="243"/>
      <c r="H2664" s="171"/>
      <c r="I2664" s="244" t="str">
        <f t="shared" si="146"/>
        <v/>
      </c>
      <c r="N2664" s="157"/>
      <c r="O2664" s="157"/>
      <c r="P2664" s="246" t="str">
        <f t="shared" si="147"/>
        <v/>
      </c>
      <c r="Q2664" s="144"/>
      <c r="R2664" s="144"/>
      <c r="S2664" s="144"/>
    </row>
    <row r="2665" spans="1:19">
      <c r="A2665" s="110"/>
      <c r="B2665" s="114"/>
      <c r="C2665" s="188"/>
      <c r="D2665" s="200"/>
      <c r="E2665" s="255"/>
      <c r="F2665" s="242"/>
      <c r="G2665" s="243"/>
      <c r="H2665" s="171"/>
      <c r="I2665" s="244" t="str">
        <f t="shared" si="146"/>
        <v/>
      </c>
      <c r="N2665" s="157"/>
      <c r="O2665" s="157"/>
      <c r="P2665" s="246" t="str">
        <f t="shared" si="147"/>
        <v/>
      </c>
      <c r="Q2665" s="144"/>
      <c r="R2665" s="144"/>
      <c r="S2665" s="144"/>
    </row>
    <row r="2666" spans="1:19">
      <c r="A2666" s="110"/>
      <c r="B2666" s="114"/>
      <c r="C2666" s="188"/>
      <c r="D2666" s="200"/>
      <c r="E2666" s="255"/>
      <c r="F2666" s="242"/>
      <c r="G2666" s="243"/>
      <c r="H2666" s="171"/>
      <c r="I2666" s="244" t="str">
        <f t="shared" si="146"/>
        <v/>
      </c>
      <c r="N2666" s="157"/>
      <c r="O2666" s="157"/>
      <c r="P2666" s="246" t="str">
        <f t="shared" si="147"/>
        <v/>
      </c>
      <c r="Q2666" s="144"/>
      <c r="R2666" s="144"/>
      <c r="S2666" s="144"/>
    </row>
    <row r="2667" spans="1:19">
      <c r="A2667" s="110"/>
      <c r="B2667" s="114"/>
      <c r="C2667" s="188"/>
      <c r="D2667" s="200"/>
      <c r="E2667" s="255"/>
      <c r="F2667" s="242"/>
      <c r="G2667" s="243"/>
      <c r="H2667" s="171"/>
      <c r="I2667" s="244" t="str">
        <f t="shared" si="146"/>
        <v/>
      </c>
      <c r="N2667" s="157"/>
      <c r="O2667" s="157"/>
      <c r="P2667" s="246" t="str">
        <f t="shared" si="147"/>
        <v/>
      </c>
      <c r="Q2667" s="144"/>
      <c r="R2667" s="144"/>
      <c r="S2667" s="144"/>
    </row>
    <row r="2668" spans="1:19">
      <c r="A2668" s="110"/>
      <c r="B2668" s="114"/>
      <c r="C2668" s="188"/>
      <c r="D2668" s="200"/>
      <c r="E2668" s="255"/>
      <c r="F2668" s="242"/>
      <c r="G2668" s="243"/>
      <c r="H2668" s="171"/>
      <c r="I2668" s="244" t="str">
        <f t="shared" si="146"/>
        <v/>
      </c>
      <c r="N2668" s="157"/>
      <c r="O2668" s="157"/>
      <c r="P2668" s="246" t="str">
        <f t="shared" si="147"/>
        <v/>
      </c>
      <c r="Q2668" s="144"/>
      <c r="R2668" s="144"/>
      <c r="S2668" s="144"/>
    </row>
    <row r="2669" spans="1:19">
      <c r="A2669" s="110"/>
      <c r="B2669" s="114"/>
      <c r="C2669" s="188"/>
      <c r="D2669" s="200"/>
      <c r="E2669" s="255"/>
      <c r="F2669" s="242"/>
      <c r="G2669" s="243"/>
      <c r="H2669" s="171"/>
      <c r="I2669" s="244" t="str">
        <f t="shared" si="146"/>
        <v/>
      </c>
      <c r="N2669" s="157"/>
      <c r="O2669" s="157"/>
      <c r="P2669" s="246" t="str">
        <f t="shared" si="147"/>
        <v/>
      </c>
      <c r="Q2669" s="144"/>
      <c r="R2669" s="144"/>
      <c r="S2669" s="144"/>
    </row>
    <row r="2670" spans="1:19">
      <c r="A2670" s="110"/>
      <c r="B2670" s="114"/>
      <c r="C2670" s="188"/>
      <c r="D2670" s="200"/>
      <c r="E2670" s="255"/>
      <c r="F2670" s="242"/>
      <c r="G2670" s="243"/>
      <c r="H2670" s="171"/>
      <c r="I2670" s="244" t="str">
        <f t="shared" si="146"/>
        <v/>
      </c>
      <c r="N2670" s="157"/>
      <c r="O2670" s="157"/>
      <c r="P2670" s="246" t="str">
        <f t="shared" si="147"/>
        <v/>
      </c>
      <c r="Q2670" s="144"/>
      <c r="R2670" s="144"/>
      <c r="S2670" s="144"/>
    </row>
    <row r="2671" spans="1:19">
      <c r="A2671" s="110"/>
      <c r="B2671" s="114"/>
      <c r="C2671" s="188"/>
      <c r="D2671" s="200"/>
      <c r="E2671" s="255"/>
      <c r="F2671" s="242"/>
      <c r="G2671" s="243"/>
      <c r="H2671" s="171"/>
      <c r="I2671" s="244" t="str">
        <f t="shared" si="146"/>
        <v/>
      </c>
      <c r="N2671" s="157"/>
      <c r="O2671" s="157"/>
      <c r="P2671" s="246" t="str">
        <f t="shared" si="147"/>
        <v/>
      </c>
      <c r="Q2671" s="144"/>
      <c r="R2671" s="144"/>
      <c r="S2671" s="144"/>
    </row>
    <row r="2672" spans="1:19">
      <c r="A2672" s="110"/>
      <c r="B2672" s="114"/>
      <c r="C2672" s="188"/>
      <c r="D2672" s="200"/>
      <c r="E2672" s="255"/>
      <c r="F2672" s="242"/>
      <c r="G2672" s="243"/>
      <c r="H2672" s="171"/>
      <c r="I2672" s="244" t="str">
        <f t="shared" si="146"/>
        <v/>
      </c>
      <c r="N2672" s="157"/>
      <c r="O2672" s="157"/>
      <c r="P2672" s="246" t="str">
        <f t="shared" si="147"/>
        <v/>
      </c>
      <c r="Q2672" s="144"/>
      <c r="R2672" s="144"/>
      <c r="S2672" s="144"/>
    </row>
    <row r="2673" spans="1:19">
      <c r="A2673" s="110"/>
      <c r="B2673" s="114"/>
      <c r="C2673" s="188"/>
      <c r="D2673" s="200"/>
      <c r="E2673" s="255"/>
      <c r="F2673" s="242"/>
      <c r="G2673" s="243"/>
      <c r="H2673" s="171"/>
      <c r="I2673" s="244" t="str">
        <f t="shared" si="146"/>
        <v/>
      </c>
      <c r="N2673" s="157"/>
      <c r="O2673" s="157"/>
      <c r="P2673" s="246" t="str">
        <f t="shared" si="147"/>
        <v/>
      </c>
      <c r="Q2673" s="144"/>
      <c r="R2673" s="144"/>
      <c r="S2673" s="144"/>
    </row>
    <row r="2674" spans="1:19">
      <c r="A2674" s="110"/>
      <c r="B2674" s="114"/>
      <c r="C2674" s="188"/>
      <c r="D2674" s="200"/>
      <c r="E2674" s="255"/>
      <c r="F2674" s="242"/>
      <c r="G2674" s="243"/>
      <c r="H2674" s="171"/>
      <c r="I2674" s="244" t="str">
        <f t="shared" si="146"/>
        <v/>
      </c>
      <c r="N2674" s="157"/>
      <c r="O2674" s="157"/>
      <c r="P2674" s="246" t="str">
        <f t="shared" si="147"/>
        <v/>
      </c>
      <c r="Q2674" s="144"/>
      <c r="R2674" s="144"/>
      <c r="S2674" s="144"/>
    </row>
    <row r="2675" spans="1:19">
      <c r="A2675" s="110"/>
      <c r="B2675" s="114"/>
      <c r="C2675" s="188"/>
      <c r="D2675" s="200"/>
      <c r="E2675" s="255"/>
      <c r="F2675" s="242"/>
      <c r="G2675" s="243"/>
      <c r="H2675" s="171"/>
      <c r="I2675" s="244" t="str">
        <f t="shared" si="146"/>
        <v/>
      </c>
      <c r="N2675" s="157"/>
      <c r="O2675" s="157"/>
      <c r="P2675" s="246" t="str">
        <f t="shared" si="147"/>
        <v/>
      </c>
      <c r="Q2675" s="144"/>
      <c r="R2675" s="144"/>
      <c r="S2675" s="144"/>
    </row>
    <row r="2676" spans="1:19">
      <c r="A2676" s="110"/>
      <c r="B2676" s="114"/>
      <c r="C2676" s="188"/>
      <c r="D2676" s="200"/>
      <c r="E2676" s="255"/>
      <c r="F2676" s="242"/>
      <c r="G2676" s="243"/>
      <c r="H2676" s="171"/>
      <c r="I2676" s="244" t="str">
        <f t="shared" si="146"/>
        <v/>
      </c>
      <c r="N2676" s="157"/>
      <c r="O2676" s="157"/>
      <c r="P2676" s="246" t="str">
        <f t="shared" si="147"/>
        <v/>
      </c>
      <c r="Q2676" s="144"/>
      <c r="R2676" s="144"/>
      <c r="S2676" s="144"/>
    </row>
    <row r="2677" spans="1:19">
      <c r="A2677" s="110"/>
      <c r="B2677" s="114"/>
      <c r="C2677" s="188"/>
      <c r="D2677" s="200"/>
      <c r="E2677" s="255"/>
      <c r="F2677" s="242"/>
      <c r="G2677" s="243"/>
      <c r="H2677" s="171"/>
      <c r="I2677" s="244" t="str">
        <f t="shared" si="146"/>
        <v/>
      </c>
      <c r="N2677" s="157"/>
      <c r="O2677" s="157"/>
      <c r="P2677" s="246" t="str">
        <f t="shared" si="147"/>
        <v/>
      </c>
      <c r="Q2677" s="144"/>
      <c r="R2677" s="144"/>
      <c r="S2677" s="144"/>
    </row>
    <row r="2678" spans="1:19">
      <c r="A2678" s="110"/>
      <c r="B2678" s="114"/>
      <c r="C2678" s="188"/>
      <c r="D2678" s="200"/>
      <c r="E2678" s="255"/>
      <c r="F2678" s="242"/>
      <c r="G2678" s="243"/>
      <c r="H2678" s="171"/>
      <c r="I2678" s="244" t="str">
        <f t="shared" si="146"/>
        <v/>
      </c>
      <c r="N2678" s="157"/>
      <c r="O2678" s="157"/>
      <c r="P2678" s="246" t="str">
        <f t="shared" si="147"/>
        <v/>
      </c>
      <c r="Q2678" s="144"/>
      <c r="R2678" s="144"/>
      <c r="S2678" s="144"/>
    </row>
    <row r="2679" spans="1:19">
      <c r="A2679" s="110"/>
      <c r="B2679" s="114"/>
      <c r="C2679" s="188"/>
      <c r="D2679" s="200"/>
      <c r="E2679" s="255"/>
      <c r="F2679" s="242"/>
      <c r="G2679" s="243"/>
      <c r="H2679" s="171"/>
      <c r="I2679" s="244" t="str">
        <f t="shared" si="146"/>
        <v/>
      </c>
      <c r="N2679" s="157"/>
      <c r="O2679" s="157"/>
      <c r="P2679" s="246" t="str">
        <f t="shared" si="147"/>
        <v/>
      </c>
      <c r="Q2679" s="144"/>
      <c r="R2679" s="144"/>
      <c r="S2679" s="144"/>
    </row>
    <row r="2680" spans="1:19">
      <c r="A2680" s="110"/>
      <c r="B2680" s="114"/>
      <c r="C2680" s="188"/>
      <c r="D2680" s="200"/>
      <c r="E2680" s="255"/>
      <c r="F2680" s="242"/>
      <c r="G2680" s="243"/>
      <c r="H2680" s="171"/>
      <c r="I2680" s="244" t="str">
        <f t="shared" si="146"/>
        <v/>
      </c>
      <c r="N2680" s="157"/>
      <c r="O2680" s="157"/>
      <c r="P2680" s="246" t="str">
        <f t="shared" si="147"/>
        <v/>
      </c>
      <c r="Q2680" s="144"/>
      <c r="R2680" s="144"/>
      <c r="S2680" s="144"/>
    </row>
    <row r="2681" spans="1:19">
      <c r="A2681" s="110"/>
      <c r="B2681" s="114"/>
      <c r="C2681" s="188"/>
      <c r="D2681" s="200"/>
      <c r="E2681" s="255"/>
      <c r="F2681" s="242"/>
      <c r="G2681" s="243"/>
      <c r="H2681" s="171"/>
      <c r="I2681" s="244" t="str">
        <f t="shared" si="146"/>
        <v/>
      </c>
      <c r="N2681" s="157"/>
      <c r="O2681" s="157"/>
      <c r="P2681" s="246" t="str">
        <f t="shared" si="147"/>
        <v/>
      </c>
      <c r="Q2681" s="144"/>
      <c r="R2681" s="144"/>
      <c r="S2681" s="144"/>
    </row>
    <row r="2682" spans="1:19">
      <c r="A2682" s="110"/>
      <c r="B2682" s="114"/>
      <c r="C2682" s="188"/>
      <c r="D2682" s="200"/>
      <c r="E2682" s="255"/>
      <c r="F2682" s="242"/>
      <c r="G2682" s="243"/>
      <c r="H2682" s="171"/>
      <c r="I2682" s="244" t="str">
        <f t="shared" si="146"/>
        <v/>
      </c>
      <c r="N2682" s="157"/>
      <c r="O2682" s="157"/>
      <c r="P2682" s="246" t="str">
        <f t="shared" si="147"/>
        <v/>
      </c>
      <c r="Q2682" s="144"/>
      <c r="R2682" s="144"/>
      <c r="S2682" s="144"/>
    </row>
    <row r="2683" spans="1:19">
      <c r="A2683" s="110"/>
      <c r="B2683" s="114"/>
      <c r="C2683" s="188"/>
      <c r="D2683" s="200"/>
      <c r="E2683" s="255"/>
      <c r="F2683" s="242"/>
      <c r="G2683" s="243"/>
      <c r="H2683" s="171"/>
      <c r="I2683" s="244" t="str">
        <f t="shared" si="146"/>
        <v/>
      </c>
      <c r="N2683" s="157"/>
      <c r="O2683" s="157"/>
      <c r="P2683" s="246" t="str">
        <f t="shared" si="147"/>
        <v/>
      </c>
      <c r="Q2683" s="144"/>
      <c r="R2683" s="144"/>
      <c r="S2683" s="144"/>
    </row>
    <row r="2684" spans="1:19">
      <c r="A2684" s="110"/>
      <c r="B2684" s="114"/>
      <c r="C2684" s="188"/>
      <c r="D2684" s="200"/>
      <c r="E2684" s="255"/>
      <c r="F2684" s="242"/>
      <c r="G2684" s="243"/>
      <c r="H2684" s="171"/>
      <c r="I2684" s="244" t="str">
        <f t="shared" si="146"/>
        <v/>
      </c>
      <c r="N2684" s="157"/>
      <c r="O2684" s="157"/>
      <c r="P2684" s="246" t="str">
        <f t="shared" si="147"/>
        <v/>
      </c>
      <c r="Q2684" s="144"/>
      <c r="R2684" s="144"/>
      <c r="S2684" s="144"/>
    </row>
    <row r="2685" spans="1:19">
      <c r="A2685" s="110"/>
      <c r="B2685" s="114"/>
      <c r="C2685" s="188"/>
      <c r="D2685" s="200"/>
      <c r="E2685" s="255"/>
      <c r="F2685" s="242"/>
      <c r="G2685" s="243"/>
      <c r="H2685" s="171"/>
      <c r="I2685" s="244" t="str">
        <f t="shared" si="146"/>
        <v/>
      </c>
      <c r="N2685" s="157"/>
      <c r="O2685" s="157"/>
      <c r="P2685" s="246" t="str">
        <f t="shared" si="147"/>
        <v/>
      </c>
      <c r="Q2685" s="144"/>
      <c r="R2685" s="144"/>
      <c r="S2685" s="144"/>
    </row>
    <row r="2686" spans="1:19">
      <c r="A2686" s="110"/>
      <c r="B2686" s="114"/>
      <c r="C2686" s="188"/>
      <c r="D2686" s="200"/>
      <c r="E2686" s="255"/>
      <c r="F2686" s="242"/>
      <c r="G2686" s="243"/>
      <c r="H2686" s="171"/>
      <c r="I2686" s="244" t="str">
        <f t="shared" si="146"/>
        <v/>
      </c>
      <c r="N2686" s="157"/>
      <c r="O2686" s="157"/>
      <c r="P2686" s="246" t="str">
        <f t="shared" si="147"/>
        <v/>
      </c>
      <c r="Q2686" s="144"/>
      <c r="R2686" s="144"/>
      <c r="S2686" s="144"/>
    </row>
    <row r="2687" spans="1:19">
      <c r="A2687" s="110"/>
      <c r="B2687" s="114"/>
      <c r="C2687" s="188"/>
      <c r="D2687" s="200"/>
      <c r="E2687" s="255"/>
      <c r="F2687" s="242"/>
      <c r="G2687" s="243"/>
      <c r="H2687" s="171"/>
      <c r="I2687" s="244" t="str">
        <f t="shared" si="146"/>
        <v/>
      </c>
      <c r="N2687" s="157"/>
      <c r="O2687" s="157"/>
      <c r="P2687" s="246" t="str">
        <f t="shared" si="147"/>
        <v/>
      </c>
      <c r="Q2687" s="144"/>
      <c r="R2687" s="144"/>
      <c r="S2687" s="144"/>
    </row>
    <row r="2688" spans="1:19">
      <c r="A2688" s="110"/>
      <c r="B2688" s="114"/>
      <c r="C2688" s="188"/>
      <c r="D2688" s="200"/>
      <c r="E2688" s="255"/>
      <c r="F2688" s="242"/>
      <c r="G2688" s="243"/>
      <c r="H2688" s="171"/>
      <c r="I2688" s="244" t="str">
        <f t="shared" si="146"/>
        <v/>
      </c>
      <c r="N2688" s="157"/>
      <c r="O2688" s="157"/>
      <c r="P2688" s="246" t="str">
        <f t="shared" si="147"/>
        <v/>
      </c>
      <c r="Q2688" s="144"/>
      <c r="R2688" s="144"/>
      <c r="S2688" s="144"/>
    </row>
    <row r="2689" spans="1:19">
      <c r="A2689" s="110"/>
      <c r="B2689" s="114"/>
      <c r="C2689" s="188"/>
      <c r="D2689" s="200"/>
      <c r="E2689" s="255"/>
      <c r="F2689" s="242"/>
      <c r="G2689" s="243"/>
      <c r="H2689" s="171"/>
      <c r="I2689" s="244" t="str">
        <f t="shared" si="146"/>
        <v/>
      </c>
      <c r="N2689" s="157"/>
      <c r="O2689" s="157"/>
      <c r="P2689" s="246" t="str">
        <f t="shared" si="147"/>
        <v/>
      </c>
      <c r="Q2689" s="144"/>
      <c r="R2689" s="144"/>
      <c r="S2689" s="144"/>
    </row>
    <row r="2690" spans="1:19">
      <c r="A2690" s="110"/>
      <c r="B2690" s="114"/>
      <c r="C2690" s="188"/>
      <c r="D2690" s="200"/>
      <c r="E2690" s="255"/>
      <c r="F2690" s="242"/>
      <c r="G2690" s="243"/>
      <c r="H2690" s="171"/>
      <c r="I2690" s="244" t="str">
        <f t="shared" ref="I2690:I2753" si="148">IF(C2690="","",(2/S2690)*(POWER((S2690/6)*(E2690-S2690/6)+1,3)-1))</f>
        <v/>
      </c>
      <c r="N2690" s="157"/>
      <c r="O2690" s="157"/>
      <c r="P2690" s="246" t="str">
        <f t="shared" ref="P2690:P2753" si="149">IF(C2690="","",POWER(C2690-Q2690,3)/R2690)</f>
        <v/>
      </c>
      <c r="Q2690" s="144"/>
      <c r="R2690" s="144"/>
      <c r="S2690" s="144"/>
    </row>
    <row r="2691" spans="1:19">
      <c r="A2691" s="110"/>
      <c r="B2691" s="114"/>
      <c r="C2691" s="188"/>
      <c r="D2691" s="200"/>
      <c r="E2691" s="255"/>
      <c r="F2691" s="242"/>
      <c r="G2691" s="243"/>
      <c r="H2691" s="171"/>
      <c r="I2691" s="244" t="str">
        <f t="shared" si="148"/>
        <v/>
      </c>
      <c r="N2691" s="157"/>
      <c r="O2691" s="157"/>
      <c r="P2691" s="246" t="str">
        <f t="shared" si="149"/>
        <v/>
      </c>
      <c r="Q2691" s="144"/>
      <c r="R2691" s="144"/>
      <c r="S2691" s="144"/>
    </row>
    <row r="2692" spans="1:19">
      <c r="A2692" s="110"/>
      <c r="B2692" s="114"/>
      <c r="C2692" s="188"/>
      <c r="D2692" s="200"/>
      <c r="E2692" s="255"/>
      <c r="F2692" s="242"/>
      <c r="G2692" s="243"/>
      <c r="H2692" s="171"/>
      <c r="I2692" s="244" t="str">
        <f t="shared" si="148"/>
        <v/>
      </c>
      <c r="N2692" s="157"/>
      <c r="O2692" s="157"/>
      <c r="P2692" s="246" t="str">
        <f t="shared" si="149"/>
        <v/>
      </c>
      <c r="Q2692" s="144"/>
      <c r="R2692" s="144"/>
      <c r="S2692" s="144"/>
    </row>
    <row r="2693" spans="1:19">
      <c r="A2693" s="110"/>
      <c r="B2693" s="114"/>
      <c r="C2693" s="188"/>
      <c r="D2693" s="200"/>
      <c r="E2693" s="255"/>
      <c r="F2693" s="242"/>
      <c r="G2693" s="243"/>
      <c r="H2693" s="171"/>
      <c r="I2693" s="244" t="str">
        <f t="shared" si="148"/>
        <v/>
      </c>
      <c r="N2693" s="157"/>
      <c r="O2693" s="157"/>
      <c r="P2693" s="246" t="str">
        <f t="shared" si="149"/>
        <v/>
      </c>
      <c r="Q2693" s="144"/>
      <c r="R2693" s="144"/>
      <c r="S2693" s="144"/>
    </row>
    <row r="2694" spans="1:19">
      <c r="A2694" s="110"/>
      <c r="B2694" s="114"/>
      <c r="C2694" s="188"/>
      <c r="D2694" s="200"/>
      <c r="E2694" s="255"/>
      <c r="F2694" s="242"/>
      <c r="G2694" s="243"/>
      <c r="H2694" s="171"/>
      <c r="I2694" s="244" t="str">
        <f t="shared" si="148"/>
        <v/>
      </c>
      <c r="N2694" s="157"/>
      <c r="O2694" s="157"/>
      <c r="P2694" s="246" t="str">
        <f t="shared" si="149"/>
        <v/>
      </c>
      <c r="Q2694" s="144"/>
      <c r="R2694" s="144"/>
      <c r="S2694" s="144"/>
    </row>
    <row r="2695" spans="1:19">
      <c r="A2695" s="110"/>
      <c r="B2695" s="114"/>
      <c r="C2695" s="188"/>
      <c r="D2695" s="200"/>
      <c r="E2695" s="255"/>
      <c r="F2695" s="242"/>
      <c r="G2695" s="243"/>
      <c r="H2695" s="171"/>
      <c r="I2695" s="244" t="str">
        <f t="shared" si="148"/>
        <v/>
      </c>
      <c r="N2695" s="157"/>
      <c r="O2695" s="157"/>
      <c r="P2695" s="246" t="str">
        <f t="shared" si="149"/>
        <v/>
      </c>
      <c r="Q2695" s="144"/>
      <c r="R2695" s="144"/>
      <c r="S2695" s="144"/>
    </row>
    <row r="2696" spans="1:19">
      <c r="A2696" s="110"/>
      <c r="B2696" s="114"/>
      <c r="C2696" s="188"/>
      <c r="D2696" s="200"/>
      <c r="E2696" s="255"/>
      <c r="F2696" s="242"/>
      <c r="G2696" s="243"/>
      <c r="H2696" s="171"/>
      <c r="I2696" s="244" t="str">
        <f t="shared" si="148"/>
        <v/>
      </c>
      <c r="N2696" s="157"/>
      <c r="O2696" s="157"/>
      <c r="P2696" s="246" t="str">
        <f t="shared" si="149"/>
        <v/>
      </c>
      <c r="Q2696" s="144"/>
      <c r="R2696" s="144"/>
      <c r="S2696" s="144"/>
    </row>
    <row r="2697" spans="1:19">
      <c r="A2697" s="110"/>
      <c r="B2697" s="114"/>
      <c r="C2697" s="188"/>
      <c r="D2697" s="200"/>
      <c r="E2697" s="255"/>
      <c r="F2697" s="242"/>
      <c r="G2697" s="243"/>
      <c r="H2697" s="171"/>
      <c r="I2697" s="244" t="str">
        <f t="shared" si="148"/>
        <v/>
      </c>
      <c r="N2697" s="157"/>
      <c r="O2697" s="157"/>
      <c r="P2697" s="246" t="str">
        <f t="shared" si="149"/>
        <v/>
      </c>
      <c r="Q2697" s="144"/>
      <c r="R2697" s="144"/>
      <c r="S2697" s="144"/>
    </row>
    <row r="2698" spans="1:19">
      <c r="A2698" s="110"/>
      <c r="B2698" s="114"/>
      <c r="C2698" s="188"/>
      <c r="D2698" s="200"/>
      <c r="E2698" s="255"/>
      <c r="F2698" s="242"/>
      <c r="G2698" s="243"/>
      <c r="H2698" s="171"/>
      <c r="I2698" s="244" t="str">
        <f t="shared" si="148"/>
        <v/>
      </c>
      <c r="N2698" s="157"/>
      <c r="O2698" s="157"/>
      <c r="P2698" s="246" t="str">
        <f t="shared" si="149"/>
        <v/>
      </c>
      <c r="Q2698" s="144"/>
      <c r="R2698" s="144"/>
      <c r="S2698" s="144"/>
    </row>
    <row r="2699" spans="1:19">
      <c r="A2699" s="110"/>
      <c r="B2699" s="114"/>
      <c r="C2699" s="188"/>
      <c r="D2699" s="200"/>
      <c r="E2699" s="255"/>
      <c r="F2699" s="242"/>
      <c r="G2699" s="243"/>
      <c r="H2699" s="171"/>
      <c r="I2699" s="244" t="str">
        <f t="shared" si="148"/>
        <v/>
      </c>
      <c r="N2699" s="157"/>
      <c r="O2699" s="157"/>
      <c r="P2699" s="246" t="str">
        <f t="shared" si="149"/>
        <v/>
      </c>
      <c r="Q2699" s="144"/>
      <c r="R2699" s="144"/>
      <c r="S2699" s="144"/>
    </row>
    <row r="2700" spans="1:19">
      <c r="A2700" s="110"/>
      <c r="B2700" s="114"/>
      <c r="C2700" s="188"/>
      <c r="D2700" s="200"/>
      <c r="E2700" s="255"/>
      <c r="F2700" s="242"/>
      <c r="G2700" s="243"/>
      <c r="H2700" s="171"/>
      <c r="I2700" s="244" t="str">
        <f t="shared" si="148"/>
        <v/>
      </c>
      <c r="N2700" s="157"/>
      <c r="O2700" s="157"/>
      <c r="P2700" s="246" t="str">
        <f t="shared" si="149"/>
        <v/>
      </c>
      <c r="Q2700" s="144"/>
      <c r="R2700" s="144"/>
      <c r="S2700" s="144"/>
    </row>
    <row r="2701" spans="1:19">
      <c r="A2701" s="110"/>
      <c r="B2701" s="114"/>
      <c r="C2701" s="188"/>
      <c r="D2701" s="200"/>
      <c r="E2701" s="255"/>
      <c r="F2701" s="242"/>
      <c r="G2701" s="243"/>
      <c r="H2701" s="171"/>
      <c r="I2701" s="244" t="str">
        <f t="shared" si="148"/>
        <v/>
      </c>
      <c r="N2701" s="157"/>
      <c r="O2701" s="157"/>
      <c r="P2701" s="246" t="str">
        <f t="shared" si="149"/>
        <v/>
      </c>
      <c r="Q2701" s="144"/>
      <c r="R2701" s="144"/>
      <c r="S2701" s="144"/>
    </row>
    <row r="2702" spans="1:19">
      <c r="A2702" s="110"/>
      <c r="B2702" s="114"/>
      <c r="C2702" s="188"/>
      <c r="D2702" s="200"/>
      <c r="E2702" s="255"/>
      <c r="F2702" s="242"/>
      <c r="G2702" s="243"/>
      <c r="H2702" s="171"/>
      <c r="I2702" s="244" t="str">
        <f t="shared" si="148"/>
        <v/>
      </c>
      <c r="N2702" s="157"/>
      <c r="O2702" s="157"/>
      <c r="P2702" s="246" t="str">
        <f t="shared" si="149"/>
        <v/>
      </c>
      <c r="Q2702" s="144"/>
      <c r="R2702" s="144"/>
      <c r="S2702" s="144"/>
    </row>
    <row r="2703" spans="1:19">
      <c r="A2703" s="110"/>
      <c r="B2703" s="114"/>
      <c r="C2703" s="188"/>
      <c r="D2703" s="200"/>
      <c r="E2703" s="255"/>
      <c r="F2703" s="242"/>
      <c r="G2703" s="243"/>
      <c r="H2703" s="171"/>
      <c r="I2703" s="244" t="str">
        <f t="shared" si="148"/>
        <v/>
      </c>
      <c r="N2703" s="157"/>
      <c r="O2703" s="157"/>
      <c r="P2703" s="246" t="str">
        <f t="shared" si="149"/>
        <v/>
      </c>
      <c r="Q2703" s="144"/>
      <c r="R2703" s="144"/>
      <c r="S2703" s="144"/>
    </row>
    <row r="2704" spans="1:19">
      <c r="A2704" s="110"/>
      <c r="B2704" s="114"/>
      <c r="C2704" s="188"/>
      <c r="D2704" s="200"/>
      <c r="E2704" s="255"/>
      <c r="F2704" s="242"/>
      <c r="G2704" s="243"/>
      <c r="H2704" s="171"/>
      <c r="I2704" s="244" t="str">
        <f t="shared" si="148"/>
        <v/>
      </c>
      <c r="N2704" s="157"/>
      <c r="O2704" s="157"/>
      <c r="P2704" s="246" t="str">
        <f t="shared" si="149"/>
        <v/>
      </c>
      <c r="Q2704" s="144"/>
      <c r="R2704" s="144"/>
      <c r="S2704" s="144"/>
    </row>
    <row r="2705" spans="1:19">
      <c r="A2705" s="110"/>
      <c r="B2705" s="114"/>
      <c r="C2705" s="188"/>
      <c r="D2705" s="200"/>
      <c r="E2705" s="255"/>
      <c r="F2705" s="242"/>
      <c r="G2705" s="243"/>
      <c r="H2705" s="171"/>
      <c r="I2705" s="244" t="str">
        <f t="shared" si="148"/>
        <v/>
      </c>
      <c r="N2705" s="157"/>
      <c r="O2705" s="157"/>
      <c r="P2705" s="246" t="str">
        <f t="shared" si="149"/>
        <v/>
      </c>
      <c r="Q2705" s="144"/>
      <c r="R2705" s="144"/>
      <c r="S2705" s="144"/>
    </row>
    <row r="2706" spans="1:19">
      <c r="A2706" s="110"/>
      <c r="B2706" s="114"/>
      <c r="C2706" s="188"/>
      <c r="D2706" s="200"/>
      <c r="E2706" s="255"/>
      <c r="F2706" s="242"/>
      <c r="G2706" s="243"/>
      <c r="H2706" s="171"/>
      <c r="I2706" s="244" t="str">
        <f t="shared" si="148"/>
        <v/>
      </c>
      <c r="N2706" s="157"/>
      <c r="O2706" s="157"/>
      <c r="P2706" s="246" t="str">
        <f t="shared" si="149"/>
        <v/>
      </c>
      <c r="Q2706" s="144"/>
      <c r="R2706" s="144"/>
      <c r="S2706" s="144"/>
    </row>
    <row r="2707" spans="1:19">
      <c r="A2707" s="110"/>
      <c r="B2707" s="114"/>
      <c r="C2707" s="188"/>
      <c r="D2707" s="200"/>
      <c r="E2707" s="255"/>
      <c r="F2707" s="242"/>
      <c r="G2707" s="243"/>
      <c r="H2707" s="171"/>
      <c r="I2707" s="244" t="str">
        <f t="shared" si="148"/>
        <v/>
      </c>
      <c r="N2707" s="157"/>
      <c r="O2707" s="157"/>
      <c r="P2707" s="246" t="str">
        <f t="shared" si="149"/>
        <v/>
      </c>
      <c r="Q2707" s="144"/>
      <c r="R2707" s="144"/>
      <c r="S2707" s="144"/>
    </row>
    <row r="2708" spans="1:19">
      <c r="A2708" s="110"/>
      <c r="B2708" s="114"/>
      <c r="C2708" s="188"/>
      <c r="D2708" s="200"/>
      <c r="E2708" s="255"/>
      <c r="F2708" s="242"/>
      <c r="G2708" s="243"/>
      <c r="H2708" s="171"/>
      <c r="I2708" s="244" t="str">
        <f t="shared" si="148"/>
        <v/>
      </c>
      <c r="N2708" s="157"/>
      <c r="O2708" s="157"/>
      <c r="P2708" s="246" t="str">
        <f t="shared" si="149"/>
        <v/>
      </c>
      <c r="Q2708" s="144"/>
      <c r="R2708" s="144"/>
      <c r="S2708" s="144"/>
    </row>
    <row r="2709" spans="1:19">
      <c r="A2709" s="110"/>
      <c r="B2709" s="114"/>
      <c r="C2709" s="188"/>
      <c r="D2709" s="200"/>
      <c r="E2709" s="255"/>
      <c r="F2709" s="242"/>
      <c r="G2709" s="243"/>
      <c r="H2709" s="171"/>
      <c r="I2709" s="244" t="str">
        <f t="shared" si="148"/>
        <v/>
      </c>
      <c r="N2709" s="157"/>
      <c r="O2709" s="157"/>
      <c r="P2709" s="246" t="str">
        <f t="shared" si="149"/>
        <v/>
      </c>
      <c r="Q2709" s="144"/>
      <c r="R2709" s="144"/>
      <c r="S2709" s="144"/>
    </row>
    <row r="2710" spans="1:19">
      <c r="A2710" s="110"/>
      <c r="B2710" s="114"/>
      <c r="C2710" s="188"/>
      <c r="D2710" s="200"/>
      <c r="E2710" s="255"/>
      <c r="F2710" s="242"/>
      <c r="G2710" s="243"/>
      <c r="H2710" s="171"/>
      <c r="I2710" s="244" t="str">
        <f t="shared" si="148"/>
        <v/>
      </c>
      <c r="N2710" s="157"/>
      <c r="O2710" s="157"/>
      <c r="P2710" s="246" t="str">
        <f t="shared" si="149"/>
        <v/>
      </c>
      <c r="Q2710" s="144"/>
      <c r="R2710" s="144"/>
      <c r="S2710" s="144"/>
    </row>
    <row r="2711" spans="1:19">
      <c r="A2711" s="110"/>
      <c r="B2711" s="114"/>
      <c r="C2711" s="188"/>
      <c r="D2711" s="200"/>
      <c r="E2711" s="255"/>
      <c r="F2711" s="242"/>
      <c r="G2711" s="243"/>
      <c r="H2711" s="171"/>
      <c r="I2711" s="244" t="str">
        <f t="shared" si="148"/>
        <v/>
      </c>
      <c r="N2711" s="157"/>
      <c r="O2711" s="157"/>
      <c r="P2711" s="246" t="str">
        <f t="shared" si="149"/>
        <v/>
      </c>
      <c r="Q2711" s="144"/>
      <c r="R2711" s="144"/>
      <c r="S2711" s="144"/>
    </row>
    <row r="2712" spans="1:19">
      <c r="A2712" s="110"/>
      <c r="B2712" s="114"/>
      <c r="C2712" s="188"/>
      <c r="D2712" s="200"/>
      <c r="E2712" s="255"/>
      <c r="F2712" s="242"/>
      <c r="G2712" s="243"/>
      <c r="H2712" s="171"/>
      <c r="I2712" s="244" t="str">
        <f t="shared" si="148"/>
        <v/>
      </c>
      <c r="N2712" s="157"/>
      <c r="O2712" s="157"/>
      <c r="P2712" s="246" t="str">
        <f t="shared" si="149"/>
        <v/>
      </c>
      <c r="Q2712" s="144"/>
      <c r="R2712" s="144"/>
      <c r="S2712" s="144"/>
    </row>
    <row r="2713" spans="1:19">
      <c r="A2713" s="110"/>
      <c r="B2713" s="114"/>
      <c r="C2713" s="188"/>
      <c r="D2713" s="200"/>
      <c r="E2713" s="255"/>
      <c r="F2713" s="242"/>
      <c r="G2713" s="243"/>
      <c r="H2713" s="171"/>
      <c r="I2713" s="244" t="str">
        <f t="shared" si="148"/>
        <v/>
      </c>
      <c r="N2713" s="157"/>
      <c r="O2713" s="157"/>
      <c r="P2713" s="246" t="str">
        <f t="shared" si="149"/>
        <v/>
      </c>
      <c r="Q2713" s="144"/>
      <c r="R2713" s="144"/>
      <c r="S2713" s="144"/>
    </row>
    <row r="2714" spans="1:19">
      <c r="A2714" s="110"/>
      <c r="B2714" s="114"/>
      <c r="C2714" s="188"/>
      <c r="D2714" s="200"/>
      <c r="E2714" s="255"/>
      <c r="F2714" s="242"/>
      <c r="G2714" s="243"/>
      <c r="H2714" s="171"/>
      <c r="I2714" s="244" t="str">
        <f t="shared" si="148"/>
        <v/>
      </c>
      <c r="N2714" s="157"/>
      <c r="O2714" s="157"/>
      <c r="P2714" s="246" t="str">
        <f t="shared" si="149"/>
        <v/>
      </c>
      <c r="Q2714" s="144"/>
      <c r="R2714" s="144"/>
      <c r="S2714" s="144"/>
    </row>
    <row r="2715" spans="1:19">
      <c r="A2715" s="110"/>
      <c r="B2715" s="114"/>
      <c r="C2715" s="188"/>
      <c r="D2715" s="200"/>
      <c r="E2715" s="255"/>
      <c r="F2715" s="242"/>
      <c r="G2715" s="243"/>
      <c r="H2715" s="171"/>
      <c r="I2715" s="244" t="str">
        <f t="shared" si="148"/>
        <v/>
      </c>
      <c r="N2715" s="157"/>
      <c r="O2715" s="157"/>
      <c r="P2715" s="246" t="str">
        <f t="shared" si="149"/>
        <v/>
      </c>
      <c r="Q2715" s="144"/>
      <c r="R2715" s="144"/>
      <c r="S2715" s="144"/>
    </row>
    <row r="2716" spans="1:19">
      <c r="A2716" s="110"/>
      <c r="B2716" s="114"/>
      <c r="C2716" s="188"/>
      <c r="D2716" s="200"/>
      <c r="E2716" s="255"/>
      <c r="F2716" s="242"/>
      <c r="G2716" s="243"/>
      <c r="H2716" s="171"/>
      <c r="I2716" s="244" t="str">
        <f t="shared" si="148"/>
        <v/>
      </c>
      <c r="N2716" s="157"/>
      <c r="O2716" s="157"/>
      <c r="P2716" s="246" t="str">
        <f t="shared" si="149"/>
        <v/>
      </c>
      <c r="Q2716" s="144"/>
      <c r="R2716" s="144"/>
      <c r="S2716" s="144"/>
    </row>
    <row r="2717" spans="1:19">
      <c r="A2717" s="110"/>
      <c r="B2717" s="114"/>
      <c r="C2717" s="188"/>
      <c r="D2717" s="200"/>
      <c r="E2717" s="255"/>
      <c r="F2717" s="242"/>
      <c r="G2717" s="243"/>
      <c r="H2717" s="171"/>
      <c r="I2717" s="244" t="str">
        <f t="shared" si="148"/>
        <v/>
      </c>
      <c r="N2717" s="157"/>
      <c r="O2717" s="157"/>
      <c r="P2717" s="246" t="str">
        <f t="shared" si="149"/>
        <v/>
      </c>
      <c r="Q2717" s="144"/>
      <c r="R2717" s="144"/>
      <c r="S2717" s="144"/>
    </row>
    <row r="2718" spans="1:19">
      <c r="A2718" s="110"/>
      <c r="B2718" s="114"/>
      <c r="C2718" s="188"/>
      <c r="D2718" s="200"/>
      <c r="E2718" s="255"/>
      <c r="F2718" s="242"/>
      <c r="G2718" s="243"/>
      <c r="H2718" s="171"/>
      <c r="I2718" s="244" t="str">
        <f t="shared" si="148"/>
        <v/>
      </c>
      <c r="N2718" s="157"/>
      <c r="O2718" s="157"/>
      <c r="P2718" s="246" t="str">
        <f t="shared" si="149"/>
        <v/>
      </c>
      <c r="Q2718" s="144"/>
      <c r="R2718" s="144"/>
      <c r="S2718" s="144"/>
    </row>
    <row r="2719" spans="1:19">
      <c r="A2719" s="110"/>
      <c r="B2719" s="114"/>
      <c r="C2719" s="188"/>
      <c r="D2719" s="200"/>
      <c r="E2719" s="255"/>
      <c r="F2719" s="242"/>
      <c r="G2719" s="243"/>
      <c r="H2719" s="171"/>
      <c r="I2719" s="244" t="str">
        <f t="shared" si="148"/>
        <v/>
      </c>
      <c r="N2719" s="157"/>
      <c r="O2719" s="157"/>
      <c r="P2719" s="246" t="str">
        <f t="shared" si="149"/>
        <v/>
      </c>
      <c r="Q2719" s="144"/>
      <c r="R2719" s="144"/>
      <c r="S2719" s="144"/>
    </row>
    <row r="2720" spans="1:19">
      <c r="A2720" s="110"/>
      <c r="B2720" s="114"/>
      <c r="C2720" s="188"/>
      <c r="D2720" s="200"/>
      <c r="E2720" s="255"/>
      <c r="F2720" s="242"/>
      <c r="G2720" s="243"/>
      <c r="H2720" s="171"/>
      <c r="I2720" s="244" t="str">
        <f t="shared" si="148"/>
        <v/>
      </c>
      <c r="N2720" s="157"/>
      <c r="O2720" s="157"/>
      <c r="P2720" s="246" t="str">
        <f t="shared" si="149"/>
        <v/>
      </c>
      <c r="Q2720" s="144"/>
      <c r="R2720" s="144"/>
      <c r="S2720" s="144"/>
    </row>
    <row r="2721" spans="1:19">
      <c r="A2721" s="110"/>
      <c r="B2721" s="114"/>
      <c r="C2721" s="188"/>
      <c r="D2721" s="200"/>
      <c r="E2721" s="255"/>
      <c r="F2721" s="242"/>
      <c r="G2721" s="243"/>
      <c r="H2721" s="171"/>
      <c r="I2721" s="244" t="str">
        <f t="shared" si="148"/>
        <v/>
      </c>
      <c r="N2721" s="157"/>
      <c r="O2721" s="157"/>
      <c r="P2721" s="246" t="str">
        <f t="shared" si="149"/>
        <v/>
      </c>
      <c r="Q2721" s="144"/>
      <c r="R2721" s="144"/>
      <c r="S2721" s="144"/>
    </row>
    <row r="2722" spans="1:19">
      <c r="A2722" s="110"/>
      <c r="B2722" s="114"/>
      <c r="C2722" s="188"/>
      <c r="D2722" s="200"/>
      <c r="E2722" s="255"/>
      <c r="F2722" s="242"/>
      <c r="G2722" s="243"/>
      <c r="H2722" s="171"/>
      <c r="I2722" s="244" t="str">
        <f t="shared" si="148"/>
        <v/>
      </c>
      <c r="N2722" s="157"/>
      <c r="O2722" s="157"/>
      <c r="P2722" s="246" t="str">
        <f t="shared" si="149"/>
        <v/>
      </c>
      <c r="Q2722" s="144"/>
      <c r="R2722" s="144"/>
      <c r="S2722" s="144"/>
    </row>
    <row r="2723" spans="1:19">
      <c r="A2723" s="110"/>
      <c r="B2723" s="114"/>
      <c r="C2723" s="188"/>
      <c r="D2723" s="200"/>
      <c r="E2723" s="255"/>
      <c r="F2723" s="242"/>
      <c r="G2723" s="243"/>
      <c r="H2723" s="171"/>
      <c r="I2723" s="244" t="str">
        <f t="shared" si="148"/>
        <v/>
      </c>
      <c r="N2723" s="157"/>
      <c r="O2723" s="157"/>
      <c r="P2723" s="246" t="str">
        <f t="shared" si="149"/>
        <v/>
      </c>
      <c r="Q2723" s="144"/>
      <c r="R2723" s="144"/>
      <c r="S2723" s="144"/>
    </row>
    <row r="2724" spans="1:19">
      <c r="A2724" s="110"/>
      <c r="B2724" s="114"/>
      <c r="C2724" s="188"/>
      <c r="D2724" s="200"/>
      <c r="E2724" s="255"/>
      <c r="F2724" s="242"/>
      <c r="G2724" s="243"/>
      <c r="H2724" s="171"/>
      <c r="I2724" s="244" t="str">
        <f t="shared" si="148"/>
        <v/>
      </c>
      <c r="N2724" s="157"/>
      <c r="O2724" s="157"/>
      <c r="P2724" s="246" t="str">
        <f t="shared" si="149"/>
        <v/>
      </c>
      <c r="Q2724" s="144"/>
      <c r="R2724" s="144"/>
      <c r="S2724" s="144"/>
    </row>
    <row r="2725" spans="1:19">
      <c r="A2725" s="110"/>
      <c r="B2725" s="114"/>
      <c r="C2725" s="188"/>
      <c r="D2725" s="200"/>
      <c r="E2725" s="255"/>
      <c r="F2725" s="242"/>
      <c r="G2725" s="243"/>
      <c r="H2725" s="171"/>
      <c r="I2725" s="244" t="str">
        <f t="shared" si="148"/>
        <v/>
      </c>
      <c r="N2725" s="157"/>
      <c r="O2725" s="157"/>
      <c r="P2725" s="246" t="str">
        <f t="shared" si="149"/>
        <v/>
      </c>
      <c r="Q2725" s="144"/>
      <c r="R2725" s="144"/>
      <c r="S2725" s="144"/>
    </row>
    <row r="2726" spans="1:19">
      <c r="A2726" s="110"/>
      <c r="B2726" s="114"/>
      <c r="C2726" s="188"/>
      <c r="D2726" s="200"/>
      <c r="E2726" s="255"/>
      <c r="F2726" s="242"/>
      <c r="G2726" s="243"/>
      <c r="H2726" s="171"/>
      <c r="I2726" s="244" t="str">
        <f t="shared" si="148"/>
        <v/>
      </c>
      <c r="N2726" s="157"/>
      <c r="O2726" s="157"/>
      <c r="P2726" s="246" t="str">
        <f t="shared" si="149"/>
        <v/>
      </c>
      <c r="Q2726" s="144"/>
      <c r="R2726" s="144"/>
      <c r="S2726" s="144"/>
    </row>
    <row r="2727" spans="1:19">
      <c r="A2727" s="110"/>
      <c r="B2727" s="114"/>
      <c r="C2727" s="188"/>
      <c r="D2727" s="200"/>
      <c r="E2727" s="255"/>
      <c r="F2727" s="242"/>
      <c r="G2727" s="243"/>
      <c r="H2727" s="171"/>
      <c r="I2727" s="244" t="str">
        <f t="shared" si="148"/>
        <v/>
      </c>
      <c r="N2727" s="157"/>
      <c r="O2727" s="157"/>
      <c r="P2727" s="246" t="str">
        <f t="shared" si="149"/>
        <v/>
      </c>
      <c r="Q2727" s="144"/>
      <c r="R2727" s="144"/>
      <c r="S2727" s="144"/>
    </row>
    <row r="2728" spans="1:19">
      <c r="A2728" s="110"/>
      <c r="B2728" s="114"/>
      <c r="C2728" s="188"/>
      <c r="D2728" s="200"/>
      <c r="E2728" s="255"/>
      <c r="F2728" s="242"/>
      <c r="G2728" s="243"/>
      <c r="H2728" s="171"/>
      <c r="I2728" s="244" t="str">
        <f t="shared" si="148"/>
        <v/>
      </c>
      <c r="N2728" s="157"/>
      <c r="O2728" s="157"/>
      <c r="P2728" s="246" t="str">
        <f t="shared" si="149"/>
        <v/>
      </c>
      <c r="Q2728" s="144"/>
      <c r="R2728" s="144"/>
      <c r="S2728" s="144"/>
    </row>
    <row r="2729" spans="1:19">
      <c r="A2729" s="110"/>
      <c r="B2729" s="114"/>
      <c r="C2729" s="188"/>
      <c r="D2729" s="200"/>
      <c r="E2729" s="255"/>
      <c r="F2729" s="242"/>
      <c r="G2729" s="243"/>
      <c r="H2729" s="171"/>
      <c r="I2729" s="244" t="str">
        <f t="shared" si="148"/>
        <v/>
      </c>
      <c r="N2729" s="157"/>
      <c r="O2729" s="157"/>
      <c r="P2729" s="246" t="str">
        <f t="shared" si="149"/>
        <v/>
      </c>
      <c r="Q2729" s="144"/>
      <c r="R2729" s="144"/>
      <c r="S2729" s="144"/>
    </row>
    <row r="2730" spans="1:19">
      <c r="A2730" s="110"/>
      <c r="B2730" s="114"/>
      <c r="C2730" s="188"/>
      <c r="D2730" s="200"/>
      <c r="E2730" s="255"/>
      <c r="F2730" s="242"/>
      <c r="G2730" s="243"/>
      <c r="H2730" s="171"/>
      <c r="I2730" s="244" t="str">
        <f t="shared" si="148"/>
        <v/>
      </c>
      <c r="N2730" s="157"/>
      <c r="O2730" s="157"/>
      <c r="P2730" s="246" t="str">
        <f t="shared" si="149"/>
        <v/>
      </c>
      <c r="Q2730" s="144"/>
      <c r="R2730" s="144"/>
      <c r="S2730" s="144"/>
    </row>
    <row r="2731" spans="1:19">
      <c r="A2731" s="110"/>
      <c r="B2731" s="114"/>
      <c r="C2731" s="188"/>
      <c r="D2731" s="200"/>
      <c r="E2731" s="255"/>
      <c r="F2731" s="242"/>
      <c r="G2731" s="243"/>
      <c r="H2731" s="171"/>
      <c r="I2731" s="244" t="str">
        <f t="shared" si="148"/>
        <v/>
      </c>
      <c r="N2731" s="157"/>
      <c r="O2731" s="157"/>
      <c r="P2731" s="246" t="str">
        <f t="shared" si="149"/>
        <v/>
      </c>
      <c r="Q2731" s="144"/>
      <c r="R2731" s="144"/>
      <c r="S2731" s="144"/>
    </row>
    <row r="2732" spans="1:19">
      <c r="A2732" s="110"/>
      <c r="B2732" s="114"/>
      <c r="C2732" s="188"/>
      <c r="D2732" s="200"/>
      <c r="E2732" s="255"/>
      <c r="F2732" s="242"/>
      <c r="G2732" s="243"/>
      <c r="H2732" s="171"/>
      <c r="I2732" s="244" t="str">
        <f t="shared" si="148"/>
        <v/>
      </c>
      <c r="N2732" s="157"/>
      <c r="O2732" s="157"/>
      <c r="P2732" s="246" t="str">
        <f t="shared" si="149"/>
        <v/>
      </c>
      <c r="Q2732" s="144"/>
      <c r="R2732" s="144"/>
      <c r="S2732" s="144"/>
    </row>
    <row r="2733" spans="1:19">
      <c r="A2733" s="110"/>
      <c r="B2733" s="114"/>
      <c r="C2733" s="188"/>
      <c r="D2733" s="200"/>
      <c r="E2733" s="255"/>
      <c r="F2733" s="242"/>
      <c r="G2733" s="243"/>
      <c r="H2733" s="171"/>
      <c r="I2733" s="244" t="str">
        <f t="shared" si="148"/>
        <v/>
      </c>
      <c r="N2733" s="157"/>
      <c r="O2733" s="157"/>
      <c r="P2733" s="246" t="str">
        <f t="shared" si="149"/>
        <v/>
      </c>
      <c r="Q2733" s="144"/>
      <c r="R2733" s="144"/>
      <c r="S2733" s="144"/>
    </row>
    <row r="2734" spans="1:19">
      <c r="A2734" s="110"/>
      <c r="B2734" s="114"/>
      <c r="C2734" s="188"/>
      <c r="D2734" s="200"/>
      <c r="E2734" s="255"/>
      <c r="F2734" s="242"/>
      <c r="G2734" s="243"/>
      <c r="H2734" s="171"/>
      <c r="I2734" s="244" t="str">
        <f t="shared" si="148"/>
        <v/>
      </c>
      <c r="N2734" s="157"/>
      <c r="O2734" s="157"/>
      <c r="P2734" s="246" t="str">
        <f t="shared" si="149"/>
        <v/>
      </c>
      <c r="Q2734" s="144"/>
      <c r="R2734" s="144"/>
      <c r="S2734" s="144"/>
    </row>
    <row r="2735" spans="1:19">
      <c r="A2735" s="110"/>
      <c r="B2735" s="114"/>
      <c r="C2735" s="188"/>
      <c r="D2735" s="200"/>
      <c r="E2735" s="255"/>
      <c r="F2735" s="242"/>
      <c r="G2735" s="243"/>
      <c r="H2735" s="171"/>
      <c r="I2735" s="244" t="str">
        <f t="shared" si="148"/>
        <v/>
      </c>
      <c r="N2735" s="157"/>
      <c r="O2735" s="157"/>
      <c r="P2735" s="246" t="str">
        <f t="shared" si="149"/>
        <v/>
      </c>
      <c r="Q2735" s="144"/>
      <c r="R2735" s="144"/>
      <c r="S2735" s="144"/>
    </row>
    <row r="2736" spans="1:19">
      <c r="A2736" s="110"/>
      <c r="B2736" s="114"/>
      <c r="C2736" s="188"/>
      <c r="D2736" s="200"/>
      <c r="E2736" s="255"/>
      <c r="F2736" s="242"/>
      <c r="G2736" s="243"/>
      <c r="H2736" s="171"/>
      <c r="I2736" s="244" t="str">
        <f t="shared" si="148"/>
        <v/>
      </c>
      <c r="N2736" s="157"/>
      <c r="O2736" s="157"/>
      <c r="P2736" s="246" t="str">
        <f t="shared" si="149"/>
        <v/>
      </c>
      <c r="Q2736" s="144"/>
      <c r="R2736" s="144"/>
      <c r="S2736" s="144"/>
    </row>
    <row r="2737" spans="1:19">
      <c r="A2737" s="110"/>
      <c r="B2737" s="114"/>
      <c r="C2737" s="188"/>
      <c r="D2737" s="200"/>
      <c r="E2737" s="255"/>
      <c r="F2737" s="242"/>
      <c r="G2737" s="243"/>
      <c r="H2737" s="171"/>
      <c r="I2737" s="244" t="str">
        <f t="shared" si="148"/>
        <v/>
      </c>
      <c r="N2737" s="157"/>
      <c r="O2737" s="157"/>
      <c r="P2737" s="246" t="str">
        <f t="shared" si="149"/>
        <v/>
      </c>
      <c r="Q2737" s="144"/>
      <c r="R2737" s="144"/>
      <c r="S2737" s="144"/>
    </row>
    <row r="2738" spans="1:19">
      <c r="A2738" s="110"/>
      <c r="B2738" s="114"/>
      <c r="C2738" s="188"/>
      <c r="D2738" s="200"/>
      <c r="E2738" s="255"/>
      <c r="F2738" s="242"/>
      <c r="G2738" s="243"/>
      <c r="H2738" s="171"/>
      <c r="I2738" s="244" t="str">
        <f t="shared" si="148"/>
        <v/>
      </c>
      <c r="N2738" s="157"/>
      <c r="O2738" s="157"/>
      <c r="P2738" s="246" t="str">
        <f t="shared" si="149"/>
        <v/>
      </c>
      <c r="Q2738" s="144"/>
      <c r="R2738" s="144"/>
      <c r="S2738" s="144"/>
    </row>
    <row r="2739" spans="1:19">
      <c r="A2739" s="110"/>
      <c r="B2739" s="114"/>
      <c r="C2739" s="188"/>
      <c r="D2739" s="200"/>
      <c r="E2739" s="255"/>
      <c r="F2739" s="242"/>
      <c r="G2739" s="243"/>
      <c r="H2739" s="171"/>
      <c r="I2739" s="244" t="str">
        <f t="shared" si="148"/>
        <v/>
      </c>
      <c r="N2739" s="157"/>
      <c r="O2739" s="157"/>
      <c r="P2739" s="246" t="str">
        <f t="shared" si="149"/>
        <v/>
      </c>
      <c r="Q2739" s="144"/>
      <c r="R2739" s="144"/>
      <c r="S2739" s="144"/>
    </row>
    <row r="2740" spans="1:19">
      <c r="A2740" s="110"/>
      <c r="B2740" s="114"/>
      <c r="C2740" s="188"/>
      <c r="D2740" s="200"/>
      <c r="E2740" s="255"/>
      <c r="F2740" s="242"/>
      <c r="G2740" s="243"/>
      <c r="H2740" s="171"/>
      <c r="I2740" s="244" t="str">
        <f t="shared" si="148"/>
        <v/>
      </c>
      <c r="N2740" s="157"/>
      <c r="O2740" s="157"/>
      <c r="P2740" s="246" t="str">
        <f t="shared" si="149"/>
        <v/>
      </c>
      <c r="Q2740" s="144"/>
      <c r="R2740" s="144"/>
      <c r="S2740" s="144"/>
    </row>
    <row r="2741" spans="1:19">
      <c r="A2741" s="110"/>
      <c r="B2741" s="114"/>
      <c r="C2741" s="188"/>
      <c r="D2741" s="200"/>
      <c r="E2741" s="255"/>
      <c r="F2741" s="242"/>
      <c r="G2741" s="243"/>
      <c r="H2741" s="171"/>
      <c r="I2741" s="244" t="str">
        <f t="shared" si="148"/>
        <v/>
      </c>
      <c r="N2741" s="157"/>
      <c r="O2741" s="157"/>
      <c r="P2741" s="246" t="str">
        <f t="shared" si="149"/>
        <v/>
      </c>
      <c r="Q2741" s="144"/>
      <c r="R2741" s="144"/>
      <c r="S2741" s="144"/>
    </row>
    <row r="2742" spans="1:19">
      <c r="A2742" s="110"/>
      <c r="B2742" s="114"/>
      <c r="C2742" s="188"/>
      <c r="D2742" s="200"/>
      <c r="E2742" s="255"/>
      <c r="F2742" s="242"/>
      <c r="G2742" s="243"/>
      <c r="H2742" s="171"/>
      <c r="I2742" s="244" t="str">
        <f t="shared" si="148"/>
        <v/>
      </c>
      <c r="N2742" s="157"/>
      <c r="O2742" s="157"/>
      <c r="P2742" s="246" t="str">
        <f t="shared" si="149"/>
        <v/>
      </c>
      <c r="Q2742" s="144"/>
      <c r="R2742" s="144"/>
      <c r="S2742" s="144"/>
    </row>
    <row r="2743" spans="1:19">
      <c r="A2743" s="110"/>
      <c r="B2743" s="114"/>
      <c r="C2743" s="188"/>
      <c r="D2743" s="200"/>
      <c r="E2743" s="255"/>
      <c r="F2743" s="242"/>
      <c r="G2743" s="243"/>
      <c r="H2743" s="171"/>
      <c r="I2743" s="244" t="str">
        <f t="shared" si="148"/>
        <v/>
      </c>
      <c r="N2743" s="157"/>
      <c r="O2743" s="157"/>
      <c r="P2743" s="246" t="str">
        <f t="shared" si="149"/>
        <v/>
      </c>
      <c r="Q2743" s="144"/>
      <c r="R2743" s="144"/>
      <c r="S2743" s="144"/>
    </row>
    <row r="2744" spans="1:19">
      <c r="A2744" s="110"/>
      <c r="B2744" s="114"/>
      <c r="C2744" s="188"/>
      <c r="D2744" s="200"/>
      <c r="E2744" s="255"/>
      <c r="F2744" s="242"/>
      <c r="G2744" s="243"/>
      <c r="H2744" s="171"/>
      <c r="I2744" s="244" t="str">
        <f t="shared" si="148"/>
        <v/>
      </c>
      <c r="N2744" s="157"/>
      <c r="O2744" s="157"/>
      <c r="P2744" s="246" t="str">
        <f t="shared" si="149"/>
        <v/>
      </c>
      <c r="Q2744" s="144"/>
      <c r="R2744" s="144"/>
      <c r="S2744" s="144"/>
    </row>
    <row r="2745" spans="1:19">
      <c r="A2745" s="110"/>
      <c r="B2745" s="114"/>
      <c r="C2745" s="188"/>
      <c r="D2745" s="200"/>
      <c r="E2745" s="255"/>
      <c r="F2745" s="242"/>
      <c r="G2745" s="243"/>
      <c r="H2745" s="171"/>
      <c r="I2745" s="244" t="str">
        <f t="shared" si="148"/>
        <v/>
      </c>
      <c r="N2745" s="157"/>
      <c r="O2745" s="157"/>
      <c r="P2745" s="246" t="str">
        <f t="shared" si="149"/>
        <v/>
      </c>
      <c r="Q2745" s="144"/>
      <c r="R2745" s="144"/>
      <c r="S2745" s="144"/>
    </row>
    <row r="2746" spans="1:19">
      <c r="A2746" s="110"/>
      <c r="B2746" s="114"/>
      <c r="C2746" s="188"/>
      <c r="D2746" s="200"/>
      <c r="E2746" s="255"/>
      <c r="F2746" s="242"/>
      <c r="G2746" s="243"/>
      <c r="H2746" s="171"/>
      <c r="I2746" s="244" t="str">
        <f t="shared" si="148"/>
        <v/>
      </c>
      <c r="N2746" s="157"/>
      <c r="O2746" s="157"/>
      <c r="P2746" s="246" t="str">
        <f t="shared" si="149"/>
        <v/>
      </c>
      <c r="Q2746" s="144"/>
      <c r="R2746" s="144"/>
      <c r="S2746" s="144"/>
    </row>
    <row r="2747" spans="1:19">
      <c r="A2747" s="110"/>
      <c r="B2747" s="114"/>
      <c r="C2747" s="188"/>
      <c r="D2747" s="200"/>
      <c r="E2747" s="255"/>
      <c r="F2747" s="242"/>
      <c r="G2747" s="243"/>
      <c r="H2747" s="171"/>
      <c r="I2747" s="244" t="str">
        <f t="shared" si="148"/>
        <v/>
      </c>
      <c r="N2747" s="157"/>
      <c r="O2747" s="157"/>
      <c r="P2747" s="246" t="str">
        <f t="shared" si="149"/>
        <v/>
      </c>
      <c r="Q2747" s="144"/>
      <c r="R2747" s="144"/>
      <c r="S2747" s="144"/>
    </row>
    <row r="2748" spans="1:19">
      <c r="A2748" s="110"/>
      <c r="B2748" s="114"/>
      <c r="C2748" s="188"/>
      <c r="D2748" s="200"/>
      <c r="E2748" s="255"/>
      <c r="F2748" s="242"/>
      <c r="G2748" s="243"/>
      <c r="H2748" s="171"/>
      <c r="I2748" s="244" t="str">
        <f t="shared" si="148"/>
        <v/>
      </c>
      <c r="N2748" s="157"/>
      <c r="O2748" s="157"/>
      <c r="P2748" s="246" t="str">
        <f t="shared" si="149"/>
        <v/>
      </c>
      <c r="Q2748" s="144"/>
      <c r="R2748" s="144"/>
      <c r="S2748" s="144"/>
    </row>
    <row r="2749" spans="1:19">
      <c r="A2749" s="110"/>
      <c r="B2749" s="114"/>
      <c r="C2749" s="188"/>
      <c r="D2749" s="200"/>
      <c r="E2749" s="255"/>
      <c r="F2749" s="242"/>
      <c r="G2749" s="243"/>
      <c r="H2749" s="171"/>
      <c r="I2749" s="244" t="str">
        <f t="shared" si="148"/>
        <v/>
      </c>
      <c r="N2749" s="157"/>
      <c r="O2749" s="157"/>
      <c r="P2749" s="246" t="str">
        <f t="shared" si="149"/>
        <v/>
      </c>
      <c r="Q2749" s="144"/>
      <c r="R2749" s="144"/>
      <c r="S2749" s="144"/>
    </row>
    <row r="2750" spans="1:19">
      <c r="A2750" s="110"/>
      <c r="B2750" s="114"/>
      <c r="C2750" s="188"/>
      <c r="D2750" s="200"/>
      <c r="E2750" s="255"/>
      <c r="F2750" s="242"/>
      <c r="G2750" s="243"/>
      <c r="H2750" s="171"/>
      <c r="I2750" s="244" t="str">
        <f t="shared" si="148"/>
        <v/>
      </c>
      <c r="N2750" s="157"/>
      <c r="O2750" s="157"/>
      <c r="P2750" s="246" t="str">
        <f t="shared" si="149"/>
        <v/>
      </c>
      <c r="Q2750" s="144"/>
      <c r="R2750" s="144"/>
      <c r="S2750" s="144"/>
    </row>
    <row r="2751" spans="1:19">
      <c r="A2751" s="110"/>
      <c r="B2751" s="114"/>
      <c r="C2751" s="188"/>
      <c r="D2751" s="200"/>
      <c r="E2751" s="255"/>
      <c r="F2751" s="242"/>
      <c r="G2751" s="243"/>
      <c r="H2751" s="171"/>
      <c r="I2751" s="244" t="str">
        <f t="shared" si="148"/>
        <v/>
      </c>
      <c r="N2751" s="157"/>
      <c r="O2751" s="157"/>
      <c r="P2751" s="246" t="str">
        <f t="shared" si="149"/>
        <v/>
      </c>
      <c r="Q2751" s="144"/>
      <c r="R2751" s="144"/>
      <c r="S2751" s="144"/>
    </row>
    <row r="2752" spans="1:19">
      <c r="A2752" s="110"/>
      <c r="B2752" s="114"/>
      <c r="C2752" s="188"/>
      <c r="D2752" s="200"/>
      <c r="E2752" s="255"/>
      <c r="F2752" s="242"/>
      <c r="G2752" s="243"/>
      <c r="H2752" s="171"/>
      <c r="I2752" s="244" t="str">
        <f t="shared" si="148"/>
        <v/>
      </c>
      <c r="N2752" s="157"/>
      <c r="O2752" s="157"/>
      <c r="P2752" s="246" t="str">
        <f t="shared" si="149"/>
        <v/>
      </c>
      <c r="Q2752" s="144"/>
      <c r="R2752" s="144"/>
      <c r="S2752" s="144"/>
    </row>
    <row r="2753" spans="1:19">
      <c r="A2753" s="110"/>
      <c r="B2753" s="114"/>
      <c r="C2753" s="188"/>
      <c r="D2753" s="200"/>
      <c r="E2753" s="255"/>
      <c r="F2753" s="242"/>
      <c r="G2753" s="243"/>
      <c r="H2753" s="171"/>
      <c r="I2753" s="244" t="str">
        <f t="shared" si="148"/>
        <v/>
      </c>
      <c r="N2753" s="157"/>
      <c r="O2753" s="157"/>
      <c r="P2753" s="246" t="str">
        <f t="shared" si="149"/>
        <v/>
      </c>
      <c r="Q2753" s="144"/>
      <c r="R2753" s="144"/>
      <c r="S2753" s="144"/>
    </row>
    <row r="2754" spans="1:19">
      <c r="A2754" s="110"/>
      <c r="B2754" s="114"/>
      <c r="C2754" s="188"/>
      <c r="D2754" s="200"/>
      <c r="E2754" s="255"/>
      <c r="F2754" s="242"/>
      <c r="G2754" s="243"/>
      <c r="H2754" s="171"/>
      <c r="I2754" s="244" t="str">
        <f t="shared" ref="I2754:I2817" si="150">IF(C2754="","",(2/S2754)*(POWER((S2754/6)*(E2754-S2754/6)+1,3)-1))</f>
        <v/>
      </c>
      <c r="N2754" s="157"/>
      <c r="O2754" s="157"/>
      <c r="P2754" s="246" t="str">
        <f t="shared" ref="P2754:P2817" si="151">IF(C2754="","",POWER(C2754-Q2754,3)/R2754)</f>
        <v/>
      </c>
      <c r="Q2754" s="144"/>
      <c r="R2754" s="144"/>
      <c r="S2754" s="144"/>
    </row>
    <row r="2755" spans="1:19">
      <c r="A2755" s="110"/>
      <c r="B2755" s="114"/>
      <c r="C2755" s="188"/>
      <c r="D2755" s="200"/>
      <c r="E2755" s="255"/>
      <c r="F2755" s="242"/>
      <c r="G2755" s="243"/>
      <c r="H2755" s="171"/>
      <c r="I2755" s="244" t="str">
        <f t="shared" si="150"/>
        <v/>
      </c>
      <c r="N2755" s="157"/>
      <c r="O2755" s="157"/>
      <c r="P2755" s="246" t="str">
        <f t="shared" si="151"/>
        <v/>
      </c>
      <c r="Q2755" s="144"/>
      <c r="R2755" s="144"/>
      <c r="S2755" s="144"/>
    </row>
    <row r="2756" spans="1:19">
      <c r="A2756" s="110"/>
      <c r="B2756" s="114"/>
      <c r="C2756" s="188"/>
      <c r="D2756" s="200"/>
      <c r="E2756" s="255"/>
      <c r="F2756" s="242"/>
      <c r="G2756" s="243"/>
      <c r="H2756" s="171"/>
      <c r="I2756" s="244" t="str">
        <f t="shared" si="150"/>
        <v/>
      </c>
      <c r="N2756" s="157"/>
      <c r="O2756" s="157"/>
      <c r="P2756" s="246" t="str">
        <f t="shared" si="151"/>
        <v/>
      </c>
      <c r="Q2756" s="144"/>
      <c r="R2756" s="144"/>
      <c r="S2756" s="144"/>
    </row>
    <row r="2757" spans="1:19">
      <c r="A2757" s="110"/>
      <c r="B2757" s="114"/>
      <c r="C2757" s="188"/>
      <c r="D2757" s="200"/>
      <c r="E2757" s="255"/>
      <c r="F2757" s="242"/>
      <c r="G2757" s="243"/>
      <c r="H2757" s="171"/>
      <c r="I2757" s="244" t="str">
        <f t="shared" si="150"/>
        <v/>
      </c>
      <c r="N2757" s="157"/>
      <c r="O2757" s="157"/>
      <c r="P2757" s="246" t="str">
        <f t="shared" si="151"/>
        <v/>
      </c>
      <c r="Q2757" s="144"/>
      <c r="R2757" s="144"/>
      <c r="S2757" s="144"/>
    </row>
    <row r="2758" spans="1:19">
      <c r="A2758" s="110"/>
      <c r="B2758" s="114"/>
      <c r="C2758" s="188"/>
      <c r="D2758" s="200"/>
      <c r="E2758" s="255"/>
      <c r="F2758" s="242"/>
      <c r="G2758" s="243"/>
      <c r="H2758" s="171"/>
      <c r="I2758" s="244" t="str">
        <f t="shared" si="150"/>
        <v/>
      </c>
      <c r="N2758" s="157"/>
      <c r="O2758" s="157"/>
      <c r="P2758" s="246" t="str">
        <f t="shared" si="151"/>
        <v/>
      </c>
      <c r="Q2758" s="144"/>
      <c r="R2758" s="144"/>
      <c r="S2758" s="144"/>
    </row>
    <row r="2759" spans="1:19">
      <c r="A2759" s="110"/>
      <c r="B2759" s="114"/>
      <c r="C2759" s="188"/>
      <c r="D2759" s="200"/>
      <c r="E2759" s="255"/>
      <c r="F2759" s="242"/>
      <c r="G2759" s="243"/>
      <c r="H2759" s="171"/>
      <c r="I2759" s="244" t="str">
        <f t="shared" si="150"/>
        <v/>
      </c>
      <c r="N2759" s="157"/>
      <c r="O2759" s="157"/>
      <c r="P2759" s="246" t="str">
        <f t="shared" si="151"/>
        <v/>
      </c>
      <c r="Q2759" s="144"/>
      <c r="R2759" s="144"/>
      <c r="S2759" s="144"/>
    </row>
    <row r="2760" spans="1:19">
      <c r="A2760" s="110"/>
      <c r="B2760" s="114"/>
      <c r="C2760" s="188"/>
      <c r="D2760" s="200"/>
      <c r="E2760" s="255"/>
      <c r="F2760" s="242"/>
      <c r="G2760" s="243"/>
      <c r="H2760" s="171"/>
      <c r="I2760" s="244" t="str">
        <f t="shared" si="150"/>
        <v/>
      </c>
      <c r="N2760" s="157"/>
      <c r="O2760" s="157"/>
      <c r="P2760" s="246" t="str">
        <f t="shared" si="151"/>
        <v/>
      </c>
      <c r="Q2760" s="144"/>
      <c r="R2760" s="144"/>
      <c r="S2760" s="144"/>
    </row>
    <row r="2761" spans="1:19">
      <c r="A2761" s="110"/>
      <c r="B2761" s="114"/>
      <c r="C2761" s="188"/>
      <c r="D2761" s="200"/>
      <c r="E2761" s="255"/>
      <c r="F2761" s="242"/>
      <c r="G2761" s="243"/>
      <c r="H2761" s="171"/>
      <c r="I2761" s="244" t="str">
        <f t="shared" si="150"/>
        <v/>
      </c>
      <c r="N2761" s="157"/>
      <c r="O2761" s="157"/>
      <c r="P2761" s="246" t="str">
        <f t="shared" si="151"/>
        <v/>
      </c>
      <c r="Q2761" s="144"/>
      <c r="R2761" s="144"/>
      <c r="S2761" s="144"/>
    </row>
    <row r="2762" spans="1:19">
      <c r="A2762" s="110"/>
      <c r="B2762" s="114"/>
      <c r="C2762" s="188"/>
      <c r="D2762" s="200"/>
      <c r="E2762" s="255"/>
      <c r="F2762" s="242"/>
      <c r="G2762" s="243"/>
      <c r="H2762" s="171"/>
      <c r="I2762" s="244" t="str">
        <f t="shared" si="150"/>
        <v/>
      </c>
      <c r="N2762" s="157"/>
      <c r="O2762" s="157"/>
      <c r="P2762" s="246" t="str">
        <f t="shared" si="151"/>
        <v/>
      </c>
      <c r="Q2762" s="144"/>
      <c r="R2762" s="144"/>
      <c r="S2762" s="144"/>
    </row>
    <row r="2763" spans="1:19">
      <c r="A2763" s="110"/>
      <c r="B2763" s="114"/>
      <c r="C2763" s="188"/>
      <c r="D2763" s="200"/>
      <c r="E2763" s="255"/>
      <c r="F2763" s="242"/>
      <c r="G2763" s="243"/>
      <c r="H2763" s="171"/>
      <c r="I2763" s="244" t="str">
        <f t="shared" si="150"/>
        <v/>
      </c>
      <c r="N2763" s="157"/>
      <c r="O2763" s="157"/>
      <c r="P2763" s="246" t="str">
        <f t="shared" si="151"/>
        <v/>
      </c>
      <c r="Q2763" s="144"/>
      <c r="R2763" s="144"/>
      <c r="S2763" s="144"/>
    </row>
    <row r="2764" spans="1:19">
      <c r="A2764" s="110"/>
      <c r="B2764" s="114"/>
      <c r="C2764" s="188"/>
      <c r="D2764" s="200"/>
      <c r="E2764" s="255"/>
      <c r="F2764" s="242"/>
      <c r="G2764" s="243"/>
      <c r="H2764" s="171"/>
      <c r="I2764" s="244" t="str">
        <f t="shared" si="150"/>
        <v/>
      </c>
      <c r="N2764" s="157"/>
      <c r="O2764" s="157"/>
      <c r="P2764" s="246" t="str">
        <f t="shared" si="151"/>
        <v/>
      </c>
      <c r="Q2764" s="144"/>
      <c r="R2764" s="144"/>
      <c r="S2764" s="144"/>
    </row>
    <row r="2765" spans="1:19">
      <c r="A2765" s="110"/>
      <c r="B2765" s="114"/>
      <c r="C2765" s="188"/>
      <c r="D2765" s="200"/>
      <c r="E2765" s="255"/>
      <c r="F2765" s="242"/>
      <c r="G2765" s="243"/>
      <c r="H2765" s="171"/>
      <c r="I2765" s="244" t="str">
        <f t="shared" si="150"/>
        <v/>
      </c>
      <c r="N2765" s="157"/>
      <c r="O2765" s="157"/>
      <c r="P2765" s="246" t="str">
        <f t="shared" si="151"/>
        <v/>
      </c>
      <c r="Q2765" s="144"/>
      <c r="R2765" s="144"/>
      <c r="S2765" s="144"/>
    </row>
    <row r="2766" spans="1:19">
      <c r="A2766" s="110"/>
      <c r="B2766" s="114"/>
      <c r="C2766" s="188"/>
      <c r="D2766" s="200"/>
      <c r="E2766" s="255"/>
      <c r="F2766" s="242"/>
      <c r="G2766" s="243"/>
      <c r="H2766" s="171"/>
      <c r="I2766" s="244" t="str">
        <f t="shared" si="150"/>
        <v/>
      </c>
      <c r="N2766" s="157"/>
      <c r="O2766" s="157"/>
      <c r="P2766" s="246" t="str">
        <f t="shared" si="151"/>
        <v/>
      </c>
      <c r="Q2766" s="144"/>
      <c r="R2766" s="144"/>
      <c r="S2766" s="144"/>
    </row>
    <row r="2767" spans="1:19">
      <c r="A2767" s="110"/>
      <c r="B2767" s="114"/>
      <c r="C2767" s="188"/>
      <c r="D2767" s="200"/>
      <c r="E2767" s="255"/>
      <c r="F2767" s="242"/>
      <c r="G2767" s="243"/>
      <c r="H2767" s="171"/>
      <c r="I2767" s="244" t="str">
        <f t="shared" si="150"/>
        <v/>
      </c>
      <c r="N2767" s="157"/>
      <c r="O2767" s="157"/>
      <c r="P2767" s="246" t="str">
        <f t="shared" si="151"/>
        <v/>
      </c>
      <c r="Q2767" s="144"/>
      <c r="R2767" s="144"/>
      <c r="S2767" s="144"/>
    </row>
    <row r="2768" spans="1:19">
      <c r="A2768" s="110"/>
      <c r="B2768" s="114"/>
      <c r="C2768" s="188"/>
      <c r="D2768" s="200"/>
      <c r="E2768" s="255"/>
      <c r="F2768" s="242"/>
      <c r="G2768" s="243"/>
      <c r="H2768" s="171"/>
      <c r="I2768" s="244" t="str">
        <f t="shared" si="150"/>
        <v/>
      </c>
      <c r="N2768" s="157"/>
      <c r="O2768" s="157"/>
      <c r="P2768" s="246" t="str">
        <f t="shared" si="151"/>
        <v/>
      </c>
      <c r="Q2768" s="144"/>
      <c r="R2768" s="144"/>
      <c r="S2768" s="144"/>
    </row>
    <row r="2769" spans="1:19">
      <c r="A2769" s="110"/>
      <c r="B2769" s="114"/>
      <c r="C2769" s="188"/>
      <c r="D2769" s="200"/>
      <c r="E2769" s="255"/>
      <c r="F2769" s="242"/>
      <c r="G2769" s="243"/>
      <c r="H2769" s="171"/>
      <c r="I2769" s="244" t="str">
        <f t="shared" si="150"/>
        <v/>
      </c>
      <c r="N2769" s="157"/>
      <c r="O2769" s="157"/>
      <c r="P2769" s="246" t="str">
        <f t="shared" si="151"/>
        <v/>
      </c>
      <c r="Q2769" s="144"/>
      <c r="R2769" s="144"/>
      <c r="S2769" s="144"/>
    </row>
    <row r="2770" spans="1:19">
      <c r="A2770" s="110"/>
      <c r="B2770" s="114"/>
      <c r="C2770" s="188"/>
      <c r="D2770" s="200"/>
      <c r="E2770" s="255"/>
      <c r="F2770" s="242"/>
      <c r="G2770" s="243"/>
      <c r="H2770" s="171"/>
      <c r="I2770" s="244" t="str">
        <f t="shared" si="150"/>
        <v/>
      </c>
      <c r="N2770" s="157"/>
      <c r="O2770" s="157"/>
      <c r="P2770" s="246" t="str">
        <f t="shared" si="151"/>
        <v/>
      </c>
      <c r="Q2770" s="144"/>
      <c r="R2770" s="144"/>
      <c r="S2770" s="144"/>
    </row>
    <row r="2771" spans="1:19">
      <c r="A2771" s="110"/>
      <c r="B2771" s="114"/>
      <c r="C2771" s="188"/>
      <c r="D2771" s="200"/>
      <c r="E2771" s="255"/>
      <c r="F2771" s="242"/>
      <c r="G2771" s="243"/>
      <c r="H2771" s="171"/>
      <c r="I2771" s="244" t="str">
        <f t="shared" si="150"/>
        <v/>
      </c>
      <c r="N2771" s="157"/>
      <c r="O2771" s="157"/>
      <c r="P2771" s="246" t="str">
        <f t="shared" si="151"/>
        <v/>
      </c>
      <c r="Q2771" s="144"/>
      <c r="R2771" s="144"/>
      <c r="S2771" s="144"/>
    </row>
    <row r="2772" spans="1:19">
      <c r="A2772" s="110"/>
      <c r="B2772" s="114"/>
      <c r="C2772" s="188"/>
      <c r="D2772" s="200"/>
      <c r="E2772" s="255"/>
      <c r="F2772" s="242"/>
      <c r="G2772" s="243"/>
      <c r="H2772" s="171"/>
      <c r="I2772" s="244" t="str">
        <f t="shared" si="150"/>
        <v/>
      </c>
      <c r="N2772" s="157"/>
      <c r="O2772" s="157"/>
      <c r="P2772" s="246" t="str">
        <f t="shared" si="151"/>
        <v/>
      </c>
      <c r="Q2772" s="144"/>
      <c r="R2772" s="144"/>
      <c r="S2772" s="144"/>
    </row>
    <row r="2773" spans="1:19">
      <c r="A2773" s="110"/>
      <c r="B2773" s="114"/>
      <c r="C2773" s="188"/>
      <c r="D2773" s="200"/>
      <c r="E2773" s="255"/>
      <c r="F2773" s="242"/>
      <c r="G2773" s="243"/>
      <c r="H2773" s="171"/>
      <c r="I2773" s="244" t="str">
        <f t="shared" si="150"/>
        <v/>
      </c>
      <c r="N2773" s="157"/>
      <c r="O2773" s="157"/>
      <c r="P2773" s="246" t="str">
        <f t="shared" si="151"/>
        <v/>
      </c>
      <c r="Q2773" s="144"/>
      <c r="R2773" s="144"/>
      <c r="S2773" s="144"/>
    </row>
    <row r="2774" spans="1:19">
      <c r="A2774" s="110"/>
      <c r="B2774" s="114"/>
      <c r="C2774" s="188"/>
      <c r="D2774" s="200"/>
      <c r="E2774" s="255"/>
      <c r="F2774" s="242"/>
      <c r="G2774" s="243"/>
      <c r="H2774" s="171"/>
      <c r="I2774" s="244" t="str">
        <f t="shared" si="150"/>
        <v/>
      </c>
      <c r="N2774" s="157"/>
      <c r="O2774" s="157"/>
      <c r="P2774" s="246" t="str">
        <f t="shared" si="151"/>
        <v/>
      </c>
      <c r="Q2774" s="144"/>
      <c r="R2774" s="144"/>
      <c r="S2774" s="144"/>
    </row>
    <row r="2775" spans="1:19">
      <c r="A2775" s="110"/>
      <c r="B2775" s="114"/>
      <c r="C2775" s="188"/>
      <c r="D2775" s="200"/>
      <c r="E2775" s="255"/>
      <c r="F2775" s="242"/>
      <c r="G2775" s="243"/>
      <c r="H2775" s="171"/>
      <c r="I2775" s="244" t="str">
        <f t="shared" si="150"/>
        <v/>
      </c>
      <c r="N2775" s="157"/>
      <c r="O2775" s="157"/>
      <c r="P2775" s="246" t="str">
        <f t="shared" si="151"/>
        <v/>
      </c>
      <c r="Q2775" s="144"/>
      <c r="R2775" s="144"/>
      <c r="S2775" s="144"/>
    </row>
    <row r="2776" spans="1:19">
      <c r="A2776" s="110"/>
      <c r="B2776" s="114"/>
      <c r="C2776" s="188"/>
      <c r="D2776" s="200"/>
      <c r="E2776" s="255"/>
      <c r="F2776" s="242"/>
      <c r="G2776" s="243"/>
      <c r="H2776" s="171"/>
      <c r="I2776" s="244" t="str">
        <f t="shared" si="150"/>
        <v/>
      </c>
      <c r="N2776" s="157"/>
      <c r="O2776" s="157"/>
      <c r="P2776" s="246" t="str">
        <f t="shared" si="151"/>
        <v/>
      </c>
      <c r="Q2776" s="144"/>
      <c r="R2776" s="144"/>
      <c r="S2776" s="144"/>
    </row>
    <row r="2777" spans="1:19">
      <c r="A2777" s="110"/>
      <c r="B2777" s="114"/>
      <c r="C2777" s="188"/>
      <c r="D2777" s="200"/>
      <c r="E2777" s="255"/>
      <c r="F2777" s="242"/>
      <c r="G2777" s="243"/>
      <c r="H2777" s="171"/>
      <c r="I2777" s="244" t="str">
        <f t="shared" si="150"/>
        <v/>
      </c>
      <c r="N2777" s="157"/>
      <c r="O2777" s="157"/>
      <c r="P2777" s="246" t="str">
        <f t="shared" si="151"/>
        <v/>
      </c>
      <c r="Q2777" s="144"/>
      <c r="R2777" s="144"/>
      <c r="S2777" s="144"/>
    </row>
    <row r="2778" spans="1:19">
      <c r="A2778" s="110"/>
      <c r="B2778" s="114"/>
      <c r="C2778" s="188"/>
      <c r="D2778" s="200"/>
      <c r="E2778" s="255"/>
      <c r="F2778" s="242"/>
      <c r="G2778" s="243"/>
      <c r="H2778" s="171"/>
      <c r="I2778" s="244" t="str">
        <f t="shared" si="150"/>
        <v/>
      </c>
      <c r="N2778" s="157"/>
      <c r="O2778" s="157"/>
      <c r="P2778" s="246" t="str">
        <f t="shared" si="151"/>
        <v/>
      </c>
      <c r="Q2778" s="144"/>
      <c r="R2778" s="144"/>
      <c r="S2778" s="144"/>
    </row>
    <row r="2779" spans="1:19">
      <c r="A2779" s="110"/>
      <c r="B2779" s="114"/>
      <c r="C2779" s="188"/>
      <c r="D2779" s="200"/>
      <c r="E2779" s="255"/>
      <c r="F2779" s="242"/>
      <c r="G2779" s="243"/>
      <c r="H2779" s="171"/>
      <c r="I2779" s="244" t="str">
        <f t="shared" si="150"/>
        <v/>
      </c>
      <c r="N2779" s="157"/>
      <c r="O2779" s="157"/>
      <c r="P2779" s="246" t="str">
        <f t="shared" si="151"/>
        <v/>
      </c>
      <c r="Q2779" s="144"/>
      <c r="R2779" s="144"/>
      <c r="S2779" s="144"/>
    </row>
    <row r="2780" spans="1:19">
      <c r="A2780" s="110"/>
      <c r="B2780" s="114"/>
      <c r="C2780" s="188"/>
      <c r="D2780" s="200"/>
      <c r="E2780" s="255"/>
      <c r="F2780" s="242"/>
      <c r="G2780" s="243"/>
      <c r="H2780" s="171"/>
      <c r="I2780" s="244" t="str">
        <f t="shared" si="150"/>
        <v/>
      </c>
      <c r="N2780" s="157"/>
      <c r="O2780" s="157"/>
      <c r="P2780" s="246" t="str">
        <f t="shared" si="151"/>
        <v/>
      </c>
      <c r="Q2780" s="144"/>
      <c r="R2780" s="144"/>
      <c r="S2780" s="144"/>
    </row>
    <row r="2781" spans="1:19">
      <c r="A2781" s="110"/>
      <c r="B2781" s="114"/>
      <c r="C2781" s="188"/>
      <c r="D2781" s="200"/>
      <c r="E2781" s="255"/>
      <c r="F2781" s="242"/>
      <c r="G2781" s="243"/>
      <c r="H2781" s="171"/>
      <c r="I2781" s="244" t="str">
        <f t="shared" si="150"/>
        <v/>
      </c>
      <c r="N2781" s="157"/>
      <c r="O2781" s="157"/>
      <c r="P2781" s="246" t="str">
        <f t="shared" si="151"/>
        <v/>
      </c>
      <c r="Q2781" s="144"/>
      <c r="R2781" s="144"/>
      <c r="S2781" s="144"/>
    </row>
    <row r="2782" spans="1:19">
      <c r="A2782" s="110"/>
      <c r="B2782" s="114"/>
      <c r="C2782" s="188"/>
      <c r="D2782" s="200"/>
      <c r="E2782" s="255"/>
      <c r="F2782" s="242"/>
      <c r="G2782" s="243"/>
      <c r="H2782" s="171"/>
      <c r="I2782" s="244" t="str">
        <f t="shared" si="150"/>
        <v/>
      </c>
      <c r="N2782" s="157"/>
      <c r="O2782" s="157"/>
      <c r="P2782" s="246" t="str">
        <f t="shared" si="151"/>
        <v/>
      </c>
      <c r="Q2782" s="144"/>
      <c r="R2782" s="144"/>
      <c r="S2782" s="144"/>
    </row>
    <row r="2783" spans="1:19">
      <c r="A2783" s="110"/>
      <c r="B2783" s="114"/>
      <c r="C2783" s="188"/>
      <c r="D2783" s="200"/>
      <c r="E2783" s="255"/>
      <c r="F2783" s="242"/>
      <c r="G2783" s="243"/>
      <c r="H2783" s="171"/>
      <c r="I2783" s="244" t="str">
        <f t="shared" si="150"/>
        <v/>
      </c>
      <c r="N2783" s="157"/>
      <c r="O2783" s="157"/>
      <c r="P2783" s="246" t="str">
        <f t="shared" si="151"/>
        <v/>
      </c>
      <c r="Q2783" s="144"/>
      <c r="R2783" s="144"/>
      <c r="S2783" s="144"/>
    </row>
    <row r="2784" spans="1:19">
      <c r="A2784" s="110"/>
      <c r="B2784" s="114"/>
      <c r="C2784" s="188"/>
      <c r="D2784" s="200"/>
      <c r="E2784" s="255"/>
      <c r="F2784" s="242"/>
      <c r="G2784" s="243"/>
      <c r="H2784" s="171"/>
      <c r="I2784" s="244" t="str">
        <f t="shared" si="150"/>
        <v/>
      </c>
      <c r="N2784" s="157"/>
      <c r="O2784" s="157"/>
      <c r="P2784" s="246" t="str">
        <f t="shared" si="151"/>
        <v/>
      </c>
      <c r="Q2784" s="144"/>
      <c r="R2784" s="144"/>
      <c r="S2784" s="144"/>
    </row>
    <row r="2785" spans="1:19">
      <c r="A2785" s="110"/>
      <c r="B2785" s="114"/>
      <c r="C2785" s="188"/>
      <c r="D2785" s="200"/>
      <c r="E2785" s="255"/>
      <c r="F2785" s="242"/>
      <c r="G2785" s="243"/>
      <c r="H2785" s="171"/>
      <c r="I2785" s="244" t="str">
        <f t="shared" si="150"/>
        <v/>
      </c>
      <c r="N2785" s="157"/>
      <c r="O2785" s="157"/>
      <c r="P2785" s="246" t="str">
        <f t="shared" si="151"/>
        <v/>
      </c>
      <c r="Q2785" s="144"/>
      <c r="R2785" s="144"/>
      <c r="S2785" s="144"/>
    </row>
    <row r="2786" spans="1:19">
      <c r="A2786" s="110"/>
      <c r="B2786" s="114"/>
      <c r="C2786" s="188"/>
      <c r="D2786" s="200"/>
      <c r="E2786" s="255"/>
      <c r="F2786" s="242"/>
      <c r="G2786" s="243"/>
      <c r="H2786" s="171"/>
      <c r="I2786" s="244" t="str">
        <f t="shared" si="150"/>
        <v/>
      </c>
      <c r="N2786" s="157"/>
      <c r="O2786" s="157"/>
      <c r="P2786" s="246" t="str">
        <f t="shared" si="151"/>
        <v/>
      </c>
      <c r="Q2786" s="144"/>
      <c r="R2786" s="144"/>
      <c r="S2786" s="144"/>
    </row>
    <row r="2787" spans="1:19">
      <c r="A2787" s="110"/>
      <c r="B2787" s="114"/>
      <c r="C2787" s="188"/>
      <c r="D2787" s="200"/>
      <c r="E2787" s="255"/>
      <c r="F2787" s="242"/>
      <c r="G2787" s="243"/>
      <c r="H2787" s="171"/>
      <c r="I2787" s="244" t="str">
        <f t="shared" si="150"/>
        <v/>
      </c>
      <c r="N2787" s="157"/>
      <c r="O2787" s="157"/>
      <c r="P2787" s="246" t="str">
        <f t="shared" si="151"/>
        <v/>
      </c>
      <c r="Q2787" s="144"/>
      <c r="R2787" s="144"/>
      <c r="S2787" s="144"/>
    </row>
    <row r="2788" spans="1:19">
      <c r="A2788" s="110"/>
      <c r="B2788" s="114"/>
      <c r="C2788" s="188"/>
      <c r="D2788" s="200"/>
      <c r="E2788" s="255"/>
      <c r="F2788" s="242"/>
      <c r="G2788" s="243"/>
      <c r="H2788" s="171"/>
      <c r="I2788" s="244" t="str">
        <f t="shared" si="150"/>
        <v/>
      </c>
      <c r="N2788" s="157"/>
      <c r="O2788" s="157"/>
      <c r="P2788" s="246" t="str">
        <f t="shared" si="151"/>
        <v/>
      </c>
      <c r="Q2788" s="144"/>
      <c r="R2788" s="144"/>
      <c r="S2788" s="144"/>
    </row>
    <row r="2789" spans="1:19">
      <c r="A2789" s="110"/>
      <c r="B2789" s="114"/>
      <c r="C2789" s="188"/>
      <c r="D2789" s="200"/>
      <c r="E2789" s="255"/>
      <c r="F2789" s="242"/>
      <c r="G2789" s="243"/>
      <c r="H2789" s="171"/>
      <c r="I2789" s="244" t="str">
        <f t="shared" si="150"/>
        <v/>
      </c>
      <c r="N2789" s="157"/>
      <c r="O2789" s="157"/>
      <c r="P2789" s="246" t="str">
        <f t="shared" si="151"/>
        <v/>
      </c>
      <c r="Q2789" s="144"/>
      <c r="R2789" s="144"/>
      <c r="S2789" s="144"/>
    </row>
    <row r="2790" spans="1:19">
      <c r="A2790" s="110"/>
      <c r="B2790" s="114"/>
      <c r="C2790" s="188"/>
      <c r="D2790" s="200"/>
      <c r="E2790" s="255"/>
      <c r="F2790" s="242"/>
      <c r="G2790" s="243"/>
      <c r="H2790" s="171"/>
      <c r="I2790" s="244" t="str">
        <f t="shared" si="150"/>
        <v/>
      </c>
      <c r="N2790" s="157"/>
      <c r="O2790" s="157"/>
      <c r="P2790" s="246" t="str">
        <f t="shared" si="151"/>
        <v/>
      </c>
      <c r="Q2790" s="144"/>
      <c r="R2790" s="144"/>
      <c r="S2790" s="144"/>
    </row>
    <row r="2791" spans="1:19">
      <c r="A2791" s="110"/>
      <c r="B2791" s="114"/>
      <c r="C2791" s="188"/>
      <c r="D2791" s="200"/>
      <c r="E2791" s="255"/>
      <c r="F2791" s="242"/>
      <c r="G2791" s="243"/>
      <c r="H2791" s="171"/>
      <c r="I2791" s="244" t="str">
        <f t="shared" si="150"/>
        <v/>
      </c>
      <c r="N2791" s="157"/>
      <c r="O2791" s="157"/>
      <c r="P2791" s="246" t="str">
        <f t="shared" si="151"/>
        <v/>
      </c>
      <c r="Q2791" s="144"/>
      <c r="R2791" s="144"/>
      <c r="S2791" s="144"/>
    </row>
    <row r="2792" spans="1:19">
      <c r="A2792" s="110"/>
      <c r="B2792" s="114"/>
      <c r="C2792" s="188"/>
      <c r="D2792" s="200"/>
      <c r="E2792" s="255"/>
      <c r="F2792" s="242"/>
      <c r="G2792" s="243"/>
      <c r="H2792" s="171"/>
      <c r="I2792" s="244" t="str">
        <f t="shared" si="150"/>
        <v/>
      </c>
      <c r="N2792" s="157"/>
      <c r="O2792" s="157"/>
      <c r="P2792" s="246" t="str">
        <f t="shared" si="151"/>
        <v/>
      </c>
      <c r="Q2792" s="144"/>
      <c r="R2792" s="144"/>
      <c r="S2792" s="144"/>
    </row>
    <row r="2793" spans="1:19">
      <c r="A2793" s="110"/>
      <c r="B2793" s="114"/>
      <c r="C2793" s="188"/>
      <c r="D2793" s="200"/>
      <c r="E2793" s="255"/>
      <c r="F2793" s="242"/>
      <c r="G2793" s="243"/>
      <c r="H2793" s="171"/>
      <c r="I2793" s="244" t="str">
        <f t="shared" si="150"/>
        <v/>
      </c>
      <c r="N2793" s="157"/>
      <c r="O2793" s="157"/>
      <c r="P2793" s="246" t="str">
        <f t="shared" si="151"/>
        <v/>
      </c>
      <c r="Q2793" s="144"/>
      <c r="R2793" s="144"/>
      <c r="S2793" s="144"/>
    </row>
    <row r="2794" spans="1:19">
      <c r="A2794" s="110"/>
      <c r="B2794" s="114"/>
      <c r="C2794" s="188"/>
      <c r="D2794" s="200"/>
      <c r="E2794" s="255"/>
      <c r="F2794" s="242"/>
      <c r="G2794" s="243"/>
      <c r="H2794" s="171"/>
      <c r="I2794" s="244" t="str">
        <f t="shared" si="150"/>
        <v/>
      </c>
      <c r="N2794" s="157"/>
      <c r="O2794" s="157"/>
      <c r="P2794" s="246" t="str">
        <f t="shared" si="151"/>
        <v/>
      </c>
      <c r="Q2794" s="144"/>
      <c r="R2794" s="144"/>
      <c r="S2794" s="144"/>
    </row>
    <row r="2795" spans="1:19">
      <c r="A2795" s="110"/>
      <c r="B2795" s="114"/>
      <c r="C2795" s="188"/>
      <c r="D2795" s="200"/>
      <c r="E2795" s="255"/>
      <c r="F2795" s="242"/>
      <c r="G2795" s="243"/>
      <c r="H2795" s="171"/>
      <c r="I2795" s="244" t="str">
        <f t="shared" si="150"/>
        <v/>
      </c>
      <c r="N2795" s="157"/>
      <c r="O2795" s="157"/>
      <c r="P2795" s="246" t="str">
        <f t="shared" si="151"/>
        <v/>
      </c>
      <c r="Q2795" s="144"/>
      <c r="R2795" s="144"/>
      <c r="S2795" s="144"/>
    </row>
    <row r="2796" spans="1:19">
      <c r="A2796" s="110"/>
      <c r="B2796" s="114"/>
      <c r="C2796" s="188"/>
      <c r="D2796" s="200"/>
      <c r="E2796" s="255"/>
      <c r="F2796" s="242"/>
      <c r="G2796" s="243"/>
      <c r="H2796" s="171"/>
      <c r="I2796" s="244" t="str">
        <f t="shared" si="150"/>
        <v/>
      </c>
      <c r="N2796" s="157"/>
      <c r="O2796" s="157"/>
      <c r="P2796" s="246" t="str">
        <f t="shared" si="151"/>
        <v/>
      </c>
      <c r="Q2796" s="144"/>
      <c r="R2796" s="144"/>
      <c r="S2796" s="144"/>
    </row>
    <row r="2797" spans="1:19">
      <c r="A2797" s="110"/>
      <c r="B2797" s="114"/>
      <c r="C2797" s="188"/>
      <c r="D2797" s="200"/>
      <c r="E2797" s="255"/>
      <c r="F2797" s="242"/>
      <c r="G2797" s="243"/>
      <c r="H2797" s="171"/>
      <c r="I2797" s="244" t="str">
        <f t="shared" si="150"/>
        <v/>
      </c>
      <c r="N2797" s="157"/>
      <c r="O2797" s="157"/>
      <c r="P2797" s="246" t="str">
        <f t="shared" si="151"/>
        <v/>
      </c>
      <c r="Q2797" s="144"/>
      <c r="R2797" s="144"/>
      <c r="S2797" s="144"/>
    </row>
    <row r="2798" spans="1:19">
      <c r="A2798" s="110"/>
      <c r="B2798" s="114"/>
      <c r="C2798" s="188"/>
      <c r="D2798" s="200"/>
      <c r="E2798" s="255"/>
      <c r="F2798" s="242"/>
      <c r="G2798" s="243"/>
      <c r="H2798" s="171"/>
      <c r="I2798" s="244" t="str">
        <f t="shared" si="150"/>
        <v/>
      </c>
      <c r="N2798" s="157"/>
      <c r="O2798" s="157"/>
      <c r="P2798" s="246" t="str">
        <f t="shared" si="151"/>
        <v/>
      </c>
      <c r="Q2798" s="144"/>
      <c r="R2798" s="144"/>
      <c r="S2798" s="144"/>
    </row>
    <row r="2799" spans="1:19">
      <c r="A2799" s="110"/>
      <c r="B2799" s="114"/>
      <c r="C2799" s="188"/>
      <c r="D2799" s="200"/>
      <c r="E2799" s="255"/>
      <c r="F2799" s="242"/>
      <c r="G2799" s="243"/>
      <c r="H2799" s="171"/>
      <c r="I2799" s="244" t="str">
        <f t="shared" si="150"/>
        <v/>
      </c>
      <c r="N2799" s="157"/>
      <c r="O2799" s="157"/>
      <c r="P2799" s="246" t="str">
        <f t="shared" si="151"/>
        <v/>
      </c>
      <c r="Q2799" s="144"/>
      <c r="R2799" s="144"/>
      <c r="S2799" s="144"/>
    </row>
    <row r="2800" spans="1:19">
      <c r="A2800" s="110"/>
      <c r="B2800" s="114"/>
      <c r="C2800" s="188"/>
      <c r="D2800" s="200"/>
      <c r="E2800" s="255"/>
      <c r="F2800" s="242"/>
      <c r="G2800" s="243"/>
      <c r="H2800" s="171"/>
      <c r="I2800" s="244" t="str">
        <f t="shared" si="150"/>
        <v/>
      </c>
      <c r="N2800" s="157"/>
      <c r="O2800" s="157"/>
      <c r="P2800" s="246" t="str">
        <f t="shared" si="151"/>
        <v/>
      </c>
      <c r="Q2800" s="144"/>
      <c r="R2800" s="144"/>
      <c r="S2800" s="144"/>
    </row>
    <row r="2801" spans="1:19">
      <c r="A2801" s="110"/>
      <c r="B2801" s="114"/>
      <c r="C2801" s="188"/>
      <c r="D2801" s="200"/>
      <c r="E2801" s="255"/>
      <c r="F2801" s="242"/>
      <c r="G2801" s="243"/>
      <c r="H2801" s="171"/>
      <c r="I2801" s="244" t="str">
        <f t="shared" si="150"/>
        <v/>
      </c>
      <c r="N2801" s="157"/>
      <c r="O2801" s="157"/>
      <c r="P2801" s="246" t="str">
        <f t="shared" si="151"/>
        <v/>
      </c>
      <c r="Q2801" s="144"/>
      <c r="R2801" s="144"/>
      <c r="S2801" s="144"/>
    </row>
    <row r="2802" spans="1:19">
      <c r="A2802" s="110"/>
      <c r="B2802" s="114"/>
      <c r="C2802" s="188"/>
      <c r="D2802" s="200"/>
      <c r="E2802" s="255"/>
      <c r="F2802" s="242"/>
      <c r="G2802" s="243"/>
      <c r="H2802" s="171"/>
      <c r="I2802" s="244" t="str">
        <f t="shared" si="150"/>
        <v/>
      </c>
      <c r="N2802" s="157"/>
      <c r="O2802" s="157"/>
      <c r="P2802" s="246" t="str">
        <f t="shared" si="151"/>
        <v/>
      </c>
      <c r="Q2802" s="144"/>
      <c r="R2802" s="144"/>
      <c r="S2802" s="144"/>
    </row>
    <row r="2803" spans="1:19">
      <c r="A2803" s="110"/>
      <c r="B2803" s="114"/>
      <c r="C2803" s="188"/>
      <c r="D2803" s="200"/>
      <c r="E2803" s="255"/>
      <c r="F2803" s="242"/>
      <c r="G2803" s="243"/>
      <c r="H2803" s="171"/>
      <c r="I2803" s="244" t="str">
        <f t="shared" si="150"/>
        <v/>
      </c>
      <c r="N2803" s="157"/>
      <c r="O2803" s="157"/>
      <c r="P2803" s="246" t="str">
        <f t="shared" si="151"/>
        <v/>
      </c>
      <c r="Q2803" s="144"/>
      <c r="R2803" s="144"/>
      <c r="S2803" s="144"/>
    </row>
    <row r="2804" spans="1:19">
      <c r="A2804" s="110"/>
      <c r="B2804" s="114"/>
      <c r="C2804" s="188"/>
      <c r="D2804" s="200"/>
      <c r="E2804" s="255"/>
      <c r="F2804" s="242"/>
      <c r="G2804" s="243"/>
      <c r="H2804" s="171"/>
      <c r="I2804" s="244" t="str">
        <f t="shared" si="150"/>
        <v/>
      </c>
      <c r="N2804" s="157"/>
      <c r="O2804" s="157"/>
      <c r="P2804" s="246" t="str">
        <f t="shared" si="151"/>
        <v/>
      </c>
      <c r="Q2804" s="144"/>
      <c r="R2804" s="144"/>
      <c r="S2804" s="144"/>
    </row>
    <row r="2805" spans="1:19">
      <c r="A2805" s="110"/>
      <c r="B2805" s="114"/>
      <c r="C2805" s="188"/>
      <c r="D2805" s="200"/>
      <c r="E2805" s="255"/>
      <c r="F2805" s="242"/>
      <c r="G2805" s="243"/>
      <c r="H2805" s="171"/>
      <c r="I2805" s="244" t="str">
        <f t="shared" si="150"/>
        <v/>
      </c>
      <c r="N2805" s="157"/>
      <c r="O2805" s="157"/>
      <c r="P2805" s="246" t="str">
        <f t="shared" si="151"/>
        <v/>
      </c>
      <c r="Q2805" s="144"/>
      <c r="R2805" s="144"/>
      <c r="S2805" s="144"/>
    </row>
    <row r="2806" spans="1:19">
      <c r="A2806" s="110"/>
      <c r="B2806" s="114"/>
      <c r="C2806" s="188"/>
      <c r="D2806" s="200"/>
      <c r="E2806" s="255"/>
      <c r="F2806" s="242"/>
      <c r="G2806" s="243"/>
      <c r="H2806" s="171"/>
      <c r="I2806" s="244" t="str">
        <f t="shared" si="150"/>
        <v/>
      </c>
      <c r="N2806" s="157"/>
      <c r="O2806" s="157"/>
      <c r="P2806" s="246" t="str">
        <f t="shared" si="151"/>
        <v/>
      </c>
      <c r="Q2806" s="144"/>
      <c r="R2806" s="144"/>
      <c r="S2806" s="144"/>
    </row>
    <row r="2807" spans="1:19">
      <c r="A2807" s="110"/>
      <c r="B2807" s="114"/>
      <c r="C2807" s="188"/>
      <c r="D2807" s="200"/>
      <c r="E2807" s="255"/>
      <c r="F2807" s="242"/>
      <c r="G2807" s="243"/>
      <c r="H2807" s="171"/>
      <c r="I2807" s="244" t="str">
        <f t="shared" si="150"/>
        <v/>
      </c>
      <c r="N2807" s="157"/>
      <c r="O2807" s="157"/>
      <c r="P2807" s="246" t="str">
        <f t="shared" si="151"/>
        <v/>
      </c>
      <c r="Q2807" s="144"/>
      <c r="R2807" s="144"/>
      <c r="S2807" s="144"/>
    </row>
    <row r="2808" spans="1:19">
      <c r="A2808" s="110"/>
      <c r="B2808" s="114"/>
      <c r="C2808" s="188"/>
      <c r="D2808" s="200"/>
      <c r="E2808" s="255"/>
      <c r="F2808" s="242"/>
      <c r="G2808" s="243"/>
      <c r="H2808" s="171"/>
      <c r="I2808" s="244" t="str">
        <f t="shared" si="150"/>
        <v/>
      </c>
      <c r="N2808" s="157"/>
      <c r="O2808" s="157"/>
      <c r="P2808" s="246" t="str">
        <f t="shared" si="151"/>
        <v/>
      </c>
      <c r="Q2808" s="144"/>
      <c r="R2808" s="144"/>
      <c r="S2808" s="144"/>
    </row>
    <row r="2809" spans="1:19">
      <c r="A2809" s="110"/>
      <c r="B2809" s="114"/>
      <c r="C2809" s="188"/>
      <c r="D2809" s="200"/>
      <c r="E2809" s="255"/>
      <c r="F2809" s="242"/>
      <c r="G2809" s="243"/>
      <c r="H2809" s="171"/>
      <c r="I2809" s="244" t="str">
        <f t="shared" si="150"/>
        <v/>
      </c>
      <c r="N2809" s="157"/>
      <c r="O2809" s="157"/>
      <c r="P2809" s="246" t="str">
        <f t="shared" si="151"/>
        <v/>
      </c>
      <c r="Q2809" s="144"/>
      <c r="R2809" s="144"/>
      <c r="S2809" s="144"/>
    </row>
    <row r="2810" spans="1:19">
      <c r="A2810" s="110"/>
      <c r="B2810" s="114"/>
      <c r="C2810" s="188"/>
      <c r="D2810" s="200"/>
      <c r="E2810" s="255"/>
      <c r="F2810" s="242"/>
      <c r="G2810" s="243"/>
      <c r="H2810" s="171"/>
      <c r="I2810" s="244" t="str">
        <f t="shared" si="150"/>
        <v/>
      </c>
      <c r="N2810" s="157"/>
      <c r="O2810" s="157"/>
      <c r="P2810" s="246" t="str">
        <f t="shared" si="151"/>
        <v/>
      </c>
      <c r="Q2810" s="144"/>
      <c r="R2810" s="144"/>
      <c r="S2810" s="144"/>
    </row>
    <row r="2811" spans="1:19">
      <c r="A2811" s="110"/>
      <c r="B2811" s="114"/>
      <c r="C2811" s="188"/>
      <c r="D2811" s="200"/>
      <c r="E2811" s="255"/>
      <c r="F2811" s="242"/>
      <c r="G2811" s="243"/>
      <c r="H2811" s="171"/>
      <c r="I2811" s="244" t="str">
        <f t="shared" si="150"/>
        <v/>
      </c>
      <c r="N2811" s="157"/>
      <c r="O2811" s="157"/>
      <c r="P2811" s="246" t="str">
        <f t="shared" si="151"/>
        <v/>
      </c>
      <c r="Q2811" s="144"/>
      <c r="R2811" s="144"/>
      <c r="S2811" s="144"/>
    </row>
    <row r="2812" spans="1:19">
      <c r="A2812" s="110"/>
      <c r="B2812" s="114"/>
      <c r="C2812" s="188"/>
      <c r="D2812" s="200"/>
      <c r="E2812" s="255"/>
      <c r="F2812" s="242"/>
      <c r="G2812" s="243"/>
      <c r="H2812" s="171"/>
      <c r="I2812" s="244" t="str">
        <f t="shared" si="150"/>
        <v/>
      </c>
      <c r="N2812" s="157"/>
      <c r="O2812" s="157"/>
      <c r="P2812" s="246" t="str">
        <f t="shared" si="151"/>
        <v/>
      </c>
      <c r="Q2812" s="144"/>
      <c r="R2812" s="144"/>
      <c r="S2812" s="144"/>
    </row>
    <row r="2813" spans="1:19">
      <c r="A2813" s="110"/>
      <c r="B2813" s="114"/>
      <c r="C2813" s="188"/>
      <c r="D2813" s="200"/>
      <c r="E2813" s="255"/>
      <c r="F2813" s="242"/>
      <c r="G2813" s="243"/>
      <c r="H2813" s="171"/>
      <c r="I2813" s="244" t="str">
        <f t="shared" si="150"/>
        <v/>
      </c>
      <c r="N2813" s="157"/>
      <c r="O2813" s="157"/>
      <c r="P2813" s="246" t="str">
        <f t="shared" si="151"/>
        <v/>
      </c>
      <c r="Q2813" s="144"/>
      <c r="R2813" s="144"/>
      <c r="S2813" s="144"/>
    </row>
    <row r="2814" spans="1:19">
      <c r="A2814" s="110"/>
      <c r="B2814" s="114"/>
      <c r="C2814" s="188"/>
      <c r="D2814" s="200"/>
      <c r="E2814" s="255"/>
      <c r="F2814" s="242"/>
      <c r="G2814" s="243"/>
      <c r="H2814" s="171"/>
      <c r="I2814" s="244" t="str">
        <f t="shared" si="150"/>
        <v/>
      </c>
      <c r="N2814" s="157"/>
      <c r="O2814" s="157"/>
      <c r="P2814" s="246" t="str">
        <f t="shared" si="151"/>
        <v/>
      </c>
      <c r="Q2814" s="144"/>
      <c r="R2814" s="144"/>
      <c r="S2814" s="144"/>
    </row>
    <row r="2815" spans="1:19">
      <c r="A2815" s="110"/>
      <c r="B2815" s="114"/>
      <c r="C2815" s="188"/>
      <c r="D2815" s="200"/>
      <c r="E2815" s="255"/>
      <c r="F2815" s="242"/>
      <c r="G2815" s="243"/>
      <c r="H2815" s="171"/>
      <c r="I2815" s="244" t="str">
        <f t="shared" si="150"/>
        <v/>
      </c>
      <c r="N2815" s="157"/>
      <c r="O2815" s="157"/>
      <c r="P2815" s="246" t="str">
        <f t="shared" si="151"/>
        <v/>
      </c>
      <c r="Q2815" s="144"/>
      <c r="R2815" s="144"/>
      <c r="S2815" s="144"/>
    </row>
    <row r="2816" spans="1:19">
      <c r="A2816" s="110"/>
      <c r="B2816" s="114"/>
      <c r="C2816" s="188"/>
      <c r="D2816" s="200"/>
      <c r="E2816" s="255"/>
      <c r="F2816" s="242"/>
      <c r="G2816" s="243"/>
      <c r="H2816" s="171"/>
      <c r="I2816" s="244" t="str">
        <f t="shared" si="150"/>
        <v/>
      </c>
      <c r="N2816" s="157"/>
      <c r="O2816" s="157"/>
      <c r="P2816" s="246" t="str">
        <f t="shared" si="151"/>
        <v/>
      </c>
      <c r="Q2816" s="144"/>
      <c r="R2816" s="144"/>
      <c r="S2816" s="144"/>
    </row>
    <row r="2817" spans="1:19">
      <c r="A2817" s="110"/>
      <c r="B2817" s="114"/>
      <c r="C2817" s="188"/>
      <c r="D2817" s="200"/>
      <c r="E2817" s="255"/>
      <c r="F2817" s="242"/>
      <c r="G2817" s="243"/>
      <c r="H2817" s="171"/>
      <c r="I2817" s="244" t="str">
        <f t="shared" si="150"/>
        <v/>
      </c>
      <c r="N2817" s="157"/>
      <c r="O2817" s="157"/>
      <c r="P2817" s="246" t="str">
        <f t="shared" si="151"/>
        <v/>
      </c>
      <c r="Q2817" s="144"/>
      <c r="R2817" s="144"/>
      <c r="S2817" s="144"/>
    </row>
    <row r="2818" spans="1:19">
      <c r="A2818" s="110"/>
      <c r="B2818" s="114"/>
      <c r="C2818" s="188"/>
      <c r="D2818" s="200"/>
      <c r="E2818" s="255"/>
      <c r="F2818" s="242"/>
      <c r="G2818" s="243"/>
      <c r="H2818" s="171"/>
      <c r="I2818" s="244" t="str">
        <f t="shared" ref="I2818:I2881" si="152">IF(C2818="","",(2/S2818)*(POWER((S2818/6)*(E2818-S2818/6)+1,3)-1))</f>
        <v/>
      </c>
      <c r="N2818" s="157"/>
      <c r="O2818" s="157"/>
      <c r="P2818" s="246" t="str">
        <f t="shared" ref="P2818:P2881" si="153">IF(C2818="","",POWER(C2818-Q2818,3)/R2818)</f>
        <v/>
      </c>
      <c r="Q2818" s="144"/>
      <c r="R2818" s="144"/>
      <c r="S2818" s="144"/>
    </row>
    <row r="2819" spans="1:19">
      <c r="A2819" s="110"/>
      <c r="B2819" s="114"/>
      <c r="C2819" s="188"/>
      <c r="D2819" s="200"/>
      <c r="E2819" s="255"/>
      <c r="F2819" s="242"/>
      <c r="G2819" s="243"/>
      <c r="H2819" s="171"/>
      <c r="I2819" s="244" t="str">
        <f t="shared" si="152"/>
        <v/>
      </c>
      <c r="N2819" s="157"/>
      <c r="O2819" s="157"/>
      <c r="P2819" s="246" t="str">
        <f t="shared" si="153"/>
        <v/>
      </c>
      <c r="Q2819" s="144"/>
      <c r="R2819" s="144"/>
      <c r="S2819" s="144"/>
    </row>
    <row r="2820" spans="1:19">
      <c r="A2820" s="110"/>
      <c r="B2820" s="114"/>
      <c r="C2820" s="188"/>
      <c r="D2820" s="200"/>
      <c r="E2820" s="255"/>
      <c r="F2820" s="242"/>
      <c r="G2820" s="243"/>
      <c r="H2820" s="171"/>
      <c r="I2820" s="244" t="str">
        <f t="shared" si="152"/>
        <v/>
      </c>
      <c r="N2820" s="157"/>
      <c r="O2820" s="157"/>
      <c r="P2820" s="246" t="str">
        <f t="shared" si="153"/>
        <v/>
      </c>
      <c r="Q2820" s="144"/>
      <c r="R2820" s="144"/>
      <c r="S2820" s="144"/>
    </row>
    <row r="2821" spans="1:19">
      <c r="A2821" s="110"/>
      <c r="B2821" s="114"/>
      <c r="C2821" s="188"/>
      <c r="D2821" s="200"/>
      <c r="E2821" s="255"/>
      <c r="F2821" s="242"/>
      <c r="G2821" s="243"/>
      <c r="H2821" s="171"/>
      <c r="I2821" s="244" t="str">
        <f t="shared" si="152"/>
        <v/>
      </c>
      <c r="N2821" s="157"/>
      <c r="O2821" s="157"/>
      <c r="P2821" s="246" t="str">
        <f t="shared" si="153"/>
        <v/>
      </c>
      <c r="Q2821" s="144"/>
      <c r="R2821" s="144"/>
      <c r="S2821" s="144"/>
    </row>
    <row r="2822" spans="1:19">
      <c r="A2822" s="110"/>
      <c r="B2822" s="114"/>
      <c r="C2822" s="188"/>
      <c r="D2822" s="200"/>
      <c r="E2822" s="255"/>
      <c r="F2822" s="242"/>
      <c r="G2822" s="243"/>
      <c r="H2822" s="171"/>
      <c r="I2822" s="244" t="str">
        <f t="shared" si="152"/>
        <v/>
      </c>
      <c r="N2822" s="157"/>
      <c r="O2822" s="157"/>
      <c r="P2822" s="246" t="str">
        <f t="shared" si="153"/>
        <v/>
      </c>
      <c r="Q2822" s="144"/>
      <c r="R2822" s="144"/>
      <c r="S2822" s="144"/>
    </row>
    <row r="2823" spans="1:19">
      <c r="A2823" s="110"/>
      <c r="B2823" s="114"/>
      <c r="C2823" s="188"/>
      <c r="D2823" s="200"/>
      <c r="E2823" s="255"/>
      <c r="F2823" s="242"/>
      <c r="G2823" s="243"/>
      <c r="H2823" s="171"/>
      <c r="I2823" s="244" t="str">
        <f t="shared" si="152"/>
        <v/>
      </c>
      <c r="N2823" s="157"/>
      <c r="O2823" s="157"/>
      <c r="P2823" s="246" t="str">
        <f t="shared" si="153"/>
        <v/>
      </c>
      <c r="Q2823" s="144"/>
      <c r="R2823" s="144"/>
      <c r="S2823" s="144"/>
    </row>
    <row r="2824" spans="1:19">
      <c r="A2824" s="110"/>
      <c r="B2824" s="114"/>
      <c r="C2824" s="188"/>
      <c r="D2824" s="200"/>
      <c r="E2824" s="255"/>
      <c r="F2824" s="242"/>
      <c r="G2824" s="243"/>
      <c r="H2824" s="171"/>
      <c r="I2824" s="244" t="str">
        <f t="shared" si="152"/>
        <v/>
      </c>
      <c r="N2824" s="157"/>
      <c r="O2824" s="157"/>
      <c r="P2824" s="246" t="str">
        <f t="shared" si="153"/>
        <v/>
      </c>
      <c r="Q2824" s="144"/>
      <c r="R2824" s="144"/>
      <c r="S2824" s="144"/>
    </row>
    <row r="2825" spans="1:19">
      <c r="A2825" s="110"/>
      <c r="B2825" s="114"/>
      <c r="C2825" s="188"/>
      <c r="D2825" s="200"/>
      <c r="E2825" s="255"/>
      <c r="F2825" s="242"/>
      <c r="G2825" s="243"/>
      <c r="H2825" s="171"/>
      <c r="I2825" s="244" t="str">
        <f t="shared" si="152"/>
        <v/>
      </c>
      <c r="N2825" s="157"/>
      <c r="O2825" s="157"/>
      <c r="P2825" s="246" t="str">
        <f t="shared" si="153"/>
        <v/>
      </c>
      <c r="Q2825" s="144"/>
      <c r="R2825" s="144"/>
      <c r="S2825" s="144"/>
    </row>
    <row r="2826" spans="1:19">
      <c r="A2826" s="110"/>
      <c r="B2826" s="114"/>
      <c r="C2826" s="188"/>
      <c r="D2826" s="200"/>
      <c r="E2826" s="255"/>
      <c r="F2826" s="242"/>
      <c r="G2826" s="243"/>
      <c r="H2826" s="171"/>
      <c r="I2826" s="244" t="str">
        <f t="shared" si="152"/>
        <v/>
      </c>
      <c r="N2826" s="157"/>
      <c r="O2826" s="157"/>
      <c r="P2826" s="246" t="str">
        <f t="shared" si="153"/>
        <v/>
      </c>
      <c r="Q2826" s="144"/>
      <c r="R2826" s="144"/>
      <c r="S2826" s="144"/>
    </row>
    <row r="2827" spans="1:19">
      <c r="A2827" s="110"/>
      <c r="B2827" s="114"/>
      <c r="C2827" s="188"/>
      <c r="D2827" s="200"/>
      <c r="E2827" s="255"/>
      <c r="F2827" s="242"/>
      <c r="G2827" s="243"/>
      <c r="H2827" s="171"/>
      <c r="I2827" s="244" t="str">
        <f t="shared" si="152"/>
        <v/>
      </c>
      <c r="N2827" s="157"/>
      <c r="O2827" s="157"/>
      <c r="P2827" s="246" t="str">
        <f t="shared" si="153"/>
        <v/>
      </c>
      <c r="Q2827" s="144"/>
      <c r="R2827" s="144"/>
      <c r="S2827" s="144"/>
    </row>
    <row r="2828" spans="1:19">
      <c r="A2828" s="110"/>
      <c r="B2828" s="114"/>
      <c r="C2828" s="188"/>
      <c r="D2828" s="200"/>
      <c r="E2828" s="255"/>
      <c r="F2828" s="242"/>
      <c r="G2828" s="243"/>
      <c r="H2828" s="171"/>
      <c r="I2828" s="244" t="str">
        <f t="shared" si="152"/>
        <v/>
      </c>
      <c r="N2828" s="157"/>
      <c r="O2828" s="157"/>
      <c r="P2828" s="246" t="str">
        <f t="shared" si="153"/>
        <v/>
      </c>
      <c r="Q2828" s="144"/>
      <c r="R2828" s="144"/>
      <c r="S2828" s="144"/>
    </row>
    <row r="2829" spans="1:19">
      <c r="A2829" s="110"/>
      <c r="B2829" s="114"/>
      <c r="C2829" s="188"/>
      <c r="D2829" s="200"/>
      <c r="E2829" s="255"/>
      <c r="F2829" s="242"/>
      <c r="G2829" s="243"/>
      <c r="H2829" s="171"/>
      <c r="I2829" s="244" t="str">
        <f t="shared" si="152"/>
        <v/>
      </c>
      <c r="N2829" s="157"/>
      <c r="O2829" s="157"/>
      <c r="P2829" s="246" t="str">
        <f t="shared" si="153"/>
        <v/>
      </c>
      <c r="Q2829" s="144"/>
      <c r="R2829" s="144"/>
      <c r="S2829" s="144"/>
    </row>
    <row r="2830" spans="1:19">
      <c r="A2830" s="110"/>
      <c r="B2830" s="114"/>
      <c r="C2830" s="188"/>
      <c r="D2830" s="200"/>
      <c r="E2830" s="255"/>
      <c r="F2830" s="242"/>
      <c r="G2830" s="243"/>
      <c r="H2830" s="171"/>
      <c r="I2830" s="244" t="str">
        <f t="shared" si="152"/>
        <v/>
      </c>
      <c r="N2830" s="157"/>
      <c r="O2830" s="157"/>
      <c r="P2830" s="246" t="str">
        <f t="shared" si="153"/>
        <v/>
      </c>
      <c r="Q2830" s="144"/>
      <c r="R2830" s="144"/>
      <c r="S2830" s="144"/>
    </row>
    <row r="2831" spans="1:19">
      <c r="A2831" s="110"/>
      <c r="B2831" s="114"/>
      <c r="C2831" s="188"/>
      <c r="D2831" s="200"/>
      <c r="E2831" s="255"/>
      <c r="F2831" s="242"/>
      <c r="G2831" s="243"/>
      <c r="H2831" s="171"/>
      <c r="I2831" s="244" t="str">
        <f t="shared" si="152"/>
        <v/>
      </c>
      <c r="N2831" s="157"/>
      <c r="O2831" s="157"/>
      <c r="P2831" s="246" t="str">
        <f t="shared" si="153"/>
        <v/>
      </c>
      <c r="Q2831" s="144"/>
      <c r="R2831" s="144"/>
      <c r="S2831" s="144"/>
    </row>
    <row r="2832" spans="1:19">
      <c r="A2832" s="110"/>
      <c r="B2832" s="114"/>
      <c r="C2832" s="188"/>
      <c r="D2832" s="200"/>
      <c r="E2832" s="255"/>
      <c r="F2832" s="242"/>
      <c r="G2832" s="243"/>
      <c r="H2832" s="171"/>
      <c r="I2832" s="244" t="str">
        <f t="shared" si="152"/>
        <v/>
      </c>
      <c r="N2832" s="157"/>
      <c r="O2832" s="157"/>
      <c r="P2832" s="246" t="str">
        <f t="shared" si="153"/>
        <v/>
      </c>
      <c r="Q2832" s="144"/>
      <c r="R2832" s="144"/>
      <c r="S2832" s="144"/>
    </row>
    <row r="2833" spans="1:19">
      <c r="A2833" s="110"/>
      <c r="B2833" s="114"/>
      <c r="C2833" s="188"/>
      <c r="D2833" s="200"/>
      <c r="E2833" s="255"/>
      <c r="F2833" s="242"/>
      <c r="G2833" s="243"/>
      <c r="H2833" s="171"/>
      <c r="I2833" s="244" t="str">
        <f t="shared" si="152"/>
        <v/>
      </c>
      <c r="N2833" s="157"/>
      <c r="O2833" s="157"/>
      <c r="P2833" s="246" t="str">
        <f t="shared" si="153"/>
        <v/>
      </c>
      <c r="Q2833" s="144"/>
      <c r="R2833" s="144"/>
      <c r="S2833" s="144"/>
    </row>
    <row r="2834" spans="1:19">
      <c r="A2834" s="110"/>
      <c r="B2834" s="114"/>
      <c r="C2834" s="188"/>
      <c r="D2834" s="200"/>
      <c r="E2834" s="255"/>
      <c r="F2834" s="242"/>
      <c r="G2834" s="243"/>
      <c r="H2834" s="171"/>
      <c r="I2834" s="244" t="str">
        <f t="shared" si="152"/>
        <v/>
      </c>
      <c r="N2834" s="157"/>
      <c r="O2834" s="157"/>
      <c r="P2834" s="246" t="str">
        <f t="shared" si="153"/>
        <v/>
      </c>
      <c r="Q2834" s="144"/>
      <c r="R2834" s="144"/>
      <c r="S2834" s="144"/>
    </row>
    <row r="2835" spans="1:19">
      <c r="A2835" s="110"/>
      <c r="B2835" s="114"/>
      <c r="C2835" s="188"/>
      <c r="D2835" s="200"/>
      <c r="E2835" s="255"/>
      <c r="F2835" s="242"/>
      <c r="G2835" s="243"/>
      <c r="H2835" s="171"/>
      <c r="I2835" s="244" t="str">
        <f t="shared" si="152"/>
        <v/>
      </c>
      <c r="N2835" s="157"/>
      <c r="O2835" s="157"/>
      <c r="P2835" s="246" t="str">
        <f t="shared" si="153"/>
        <v/>
      </c>
      <c r="Q2835" s="144"/>
      <c r="R2835" s="144"/>
      <c r="S2835" s="144"/>
    </row>
    <row r="2836" spans="1:19">
      <c r="A2836" s="110"/>
      <c r="B2836" s="114"/>
      <c r="C2836" s="188"/>
      <c r="D2836" s="200"/>
      <c r="E2836" s="255"/>
      <c r="F2836" s="242"/>
      <c r="G2836" s="243"/>
      <c r="H2836" s="171"/>
      <c r="I2836" s="244" t="str">
        <f t="shared" si="152"/>
        <v/>
      </c>
      <c r="N2836" s="157"/>
      <c r="O2836" s="157"/>
      <c r="P2836" s="246" t="str">
        <f t="shared" si="153"/>
        <v/>
      </c>
      <c r="Q2836" s="144"/>
      <c r="R2836" s="144"/>
      <c r="S2836" s="144"/>
    </row>
    <row r="2837" spans="1:19">
      <c r="A2837" s="110"/>
      <c r="B2837" s="114"/>
      <c r="C2837" s="188"/>
      <c r="D2837" s="200"/>
      <c r="E2837" s="255"/>
      <c r="F2837" s="242"/>
      <c r="G2837" s="243"/>
      <c r="H2837" s="171"/>
      <c r="I2837" s="244" t="str">
        <f t="shared" si="152"/>
        <v/>
      </c>
      <c r="N2837" s="157"/>
      <c r="O2837" s="157"/>
      <c r="P2837" s="246" t="str">
        <f t="shared" si="153"/>
        <v/>
      </c>
      <c r="Q2837" s="144"/>
      <c r="R2837" s="144"/>
      <c r="S2837" s="144"/>
    </row>
    <row r="2838" spans="1:19">
      <c r="A2838" s="110"/>
      <c r="B2838" s="114"/>
      <c r="C2838" s="188"/>
      <c r="D2838" s="200"/>
      <c r="E2838" s="255"/>
      <c r="F2838" s="242"/>
      <c r="G2838" s="243"/>
      <c r="H2838" s="171"/>
      <c r="I2838" s="244" t="str">
        <f t="shared" si="152"/>
        <v/>
      </c>
      <c r="N2838" s="157"/>
      <c r="O2838" s="157"/>
      <c r="P2838" s="246" t="str">
        <f t="shared" si="153"/>
        <v/>
      </c>
      <c r="Q2838" s="144"/>
      <c r="R2838" s="144"/>
      <c r="S2838" s="144"/>
    </row>
    <row r="2839" spans="1:19">
      <c r="A2839" s="110"/>
      <c r="B2839" s="114"/>
      <c r="C2839" s="188"/>
      <c r="D2839" s="200"/>
      <c r="E2839" s="255"/>
      <c r="F2839" s="242"/>
      <c r="G2839" s="243"/>
      <c r="H2839" s="171"/>
      <c r="I2839" s="244" t="str">
        <f t="shared" si="152"/>
        <v/>
      </c>
      <c r="N2839" s="157"/>
      <c r="O2839" s="157"/>
      <c r="P2839" s="246" t="str">
        <f t="shared" si="153"/>
        <v/>
      </c>
      <c r="Q2839" s="144"/>
      <c r="R2839" s="144"/>
      <c r="S2839" s="144"/>
    </row>
    <row r="2840" spans="1:19">
      <c r="A2840" s="110"/>
      <c r="B2840" s="114"/>
      <c r="C2840" s="188"/>
      <c r="D2840" s="200"/>
      <c r="E2840" s="255"/>
      <c r="F2840" s="242"/>
      <c r="G2840" s="243"/>
      <c r="H2840" s="171"/>
      <c r="I2840" s="244" t="str">
        <f t="shared" si="152"/>
        <v/>
      </c>
      <c r="N2840" s="157"/>
      <c r="O2840" s="157"/>
      <c r="P2840" s="246" t="str">
        <f t="shared" si="153"/>
        <v/>
      </c>
      <c r="Q2840" s="144"/>
      <c r="R2840" s="144"/>
      <c r="S2840" s="144"/>
    </row>
    <row r="2841" spans="1:19">
      <c r="A2841" s="110"/>
      <c r="B2841" s="114"/>
      <c r="C2841" s="188"/>
      <c r="D2841" s="200"/>
      <c r="E2841" s="255"/>
      <c r="F2841" s="242"/>
      <c r="G2841" s="243"/>
      <c r="H2841" s="171"/>
      <c r="I2841" s="244" t="str">
        <f t="shared" si="152"/>
        <v/>
      </c>
      <c r="N2841" s="157"/>
      <c r="O2841" s="157"/>
      <c r="P2841" s="246" t="str">
        <f t="shared" si="153"/>
        <v/>
      </c>
      <c r="Q2841" s="144"/>
      <c r="R2841" s="144"/>
      <c r="S2841" s="144"/>
    </row>
    <row r="2842" spans="1:19">
      <c r="A2842" s="110"/>
      <c r="B2842" s="114"/>
      <c r="C2842" s="188"/>
      <c r="D2842" s="200"/>
      <c r="E2842" s="255"/>
      <c r="F2842" s="242"/>
      <c r="G2842" s="243"/>
      <c r="H2842" s="171"/>
      <c r="I2842" s="244" t="str">
        <f t="shared" si="152"/>
        <v/>
      </c>
      <c r="N2842" s="157"/>
      <c r="O2842" s="157"/>
      <c r="P2842" s="246" t="str">
        <f t="shared" si="153"/>
        <v/>
      </c>
      <c r="Q2842" s="144"/>
      <c r="R2842" s="144"/>
      <c r="S2842" s="144"/>
    </row>
    <row r="2843" spans="1:19">
      <c r="A2843" s="110"/>
      <c r="B2843" s="114"/>
      <c r="C2843" s="188"/>
      <c r="D2843" s="200"/>
      <c r="E2843" s="255"/>
      <c r="F2843" s="242"/>
      <c r="G2843" s="243"/>
      <c r="H2843" s="171"/>
      <c r="I2843" s="244" t="str">
        <f t="shared" si="152"/>
        <v/>
      </c>
      <c r="N2843" s="157"/>
      <c r="O2843" s="157"/>
      <c r="P2843" s="246" t="str">
        <f t="shared" si="153"/>
        <v/>
      </c>
      <c r="Q2843" s="144"/>
      <c r="R2843" s="144"/>
      <c r="S2843" s="144"/>
    </row>
    <row r="2844" spans="1:19">
      <c r="A2844" s="110"/>
      <c r="B2844" s="114"/>
      <c r="C2844" s="188"/>
      <c r="D2844" s="200"/>
      <c r="E2844" s="255"/>
      <c r="F2844" s="242"/>
      <c r="G2844" s="243"/>
      <c r="H2844" s="171"/>
      <c r="I2844" s="244" t="str">
        <f t="shared" si="152"/>
        <v/>
      </c>
      <c r="N2844" s="157"/>
      <c r="O2844" s="157"/>
      <c r="P2844" s="246" t="str">
        <f t="shared" si="153"/>
        <v/>
      </c>
      <c r="Q2844" s="144"/>
      <c r="R2844" s="144"/>
      <c r="S2844" s="144"/>
    </row>
    <row r="2845" spans="1:19">
      <c r="A2845" s="110"/>
      <c r="B2845" s="114"/>
      <c r="C2845" s="188"/>
      <c r="D2845" s="200"/>
      <c r="E2845" s="255"/>
      <c r="F2845" s="242"/>
      <c r="G2845" s="243"/>
      <c r="H2845" s="171"/>
      <c r="I2845" s="244" t="str">
        <f t="shared" si="152"/>
        <v/>
      </c>
      <c r="N2845" s="157"/>
      <c r="O2845" s="157"/>
      <c r="P2845" s="246" t="str">
        <f t="shared" si="153"/>
        <v/>
      </c>
      <c r="Q2845" s="144"/>
      <c r="R2845" s="144"/>
      <c r="S2845" s="144"/>
    </row>
    <row r="2846" spans="1:19">
      <c r="A2846" s="110"/>
      <c r="B2846" s="114"/>
      <c r="C2846" s="188"/>
      <c r="D2846" s="200"/>
      <c r="E2846" s="255"/>
      <c r="F2846" s="242"/>
      <c r="G2846" s="243"/>
      <c r="H2846" s="171"/>
      <c r="I2846" s="244" t="str">
        <f t="shared" si="152"/>
        <v/>
      </c>
      <c r="N2846" s="157"/>
      <c r="O2846" s="157"/>
      <c r="P2846" s="246" t="str">
        <f t="shared" si="153"/>
        <v/>
      </c>
      <c r="Q2846" s="144"/>
      <c r="R2846" s="144"/>
      <c r="S2846" s="144"/>
    </row>
    <row r="2847" spans="1:19">
      <c r="A2847" s="110"/>
      <c r="B2847" s="114"/>
      <c r="C2847" s="188"/>
      <c r="D2847" s="200"/>
      <c r="E2847" s="255"/>
      <c r="F2847" s="242"/>
      <c r="G2847" s="243"/>
      <c r="H2847" s="171"/>
      <c r="I2847" s="244" t="str">
        <f t="shared" si="152"/>
        <v/>
      </c>
      <c r="N2847" s="157"/>
      <c r="O2847" s="157"/>
      <c r="P2847" s="246" t="str">
        <f t="shared" si="153"/>
        <v/>
      </c>
      <c r="Q2847" s="144"/>
      <c r="R2847" s="144"/>
      <c r="S2847" s="144"/>
    </row>
    <row r="2848" spans="1:19">
      <c r="A2848" s="110"/>
      <c r="B2848" s="114"/>
      <c r="C2848" s="188"/>
      <c r="D2848" s="200"/>
      <c r="E2848" s="255"/>
      <c r="F2848" s="242"/>
      <c r="G2848" s="243"/>
      <c r="H2848" s="171"/>
      <c r="I2848" s="244" t="str">
        <f t="shared" si="152"/>
        <v/>
      </c>
      <c r="N2848" s="157"/>
      <c r="O2848" s="157"/>
      <c r="P2848" s="246" t="str">
        <f t="shared" si="153"/>
        <v/>
      </c>
      <c r="Q2848" s="144"/>
      <c r="R2848" s="144"/>
      <c r="S2848" s="144"/>
    </row>
    <row r="2849" spans="1:19">
      <c r="A2849" s="110"/>
      <c r="B2849" s="114"/>
      <c r="C2849" s="188"/>
      <c r="D2849" s="200"/>
      <c r="E2849" s="255"/>
      <c r="F2849" s="242"/>
      <c r="G2849" s="243"/>
      <c r="H2849" s="171"/>
      <c r="I2849" s="244" t="str">
        <f t="shared" si="152"/>
        <v/>
      </c>
      <c r="N2849" s="157"/>
      <c r="O2849" s="157"/>
      <c r="P2849" s="246" t="str">
        <f t="shared" si="153"/>
        <v/>
      </c>
      <c r="Q2849" s="144"/>
      <c r="R2849" s="144"/>
      <c r="S2849" s="144"/>
    </row>
    <row r="2850" spans="1:19">
      <c r="A2850" s="110"/>
      <c r="B2850" s="114"/>
      <c r="C2850" s="188"/>
      <c r="D2850" s="200"/>
      <c r="E2850" s="255"/>
      <c r="F2850" s="242"/>
      <c r="G2850" s="243"/>
      <c r="H2850" s="171"/>
      <c r="I2850" s="244" t="str">
        <f t="shared" si="152"/>
        <v/>
      </c>
      <c r="N2850" s="157"/>
      <c r="O2850" s="157"/>
      <c r="P2850" s="246" t="str">
        <f t="shared" si="153"/>
        <v/>
      </c>
      <c r="Q2850" s="144"/>
      <c r="R2850" s="144"/>
      <c r="S2850" s="144"/>
    </row>
    <row r="2851" spans="1:19">
      <c r="A2851" s="110"/>
      <c r="B2851" s="114"/>
      <c r="C2851" s="188"/>
      <c r="D2851" s="200"/>
      <c r="E2851" s="255"/>
      <c r="F2851" s="242"/>
      <c r="G2851" s="243"/>
      <c r="H2851" s="171"/>
      <c r="I2851" s="244" t="str">
        <f t="shared" si="152"/>
        <v/>
      </c>
      <c r="N2851" s="157"/>
      <c r="O2851" s="157"/>
      <c r="P2851" s="246" t="str">
        <f t="shared" si="153"/>
        <v/>
      </c>
      <c r="Q2851" s="144"/>
      <c r="R2851" s="144"/>
      <c r="S2851" s="144"/>
    </row>
    <row r="2852" spans="1:19">
      <c r="A2852" s="110"/>
      <c r="B2852" s="114"/>
      <c r="C2852" s="188"/>
      <c r="D2852" s="200"/>
      <c r="E2852" s="255"/>
      <c r="F2852" s="242"/>
      <c r="G2852" s="243"/>
      <c r="H2852" s="171"/>
      <c r="I2852" s="244" t="str">
        <f t="shared" si="152"/>
        <v/>
      </c>
      <c r="N2852" s="157"/>
      <c r="O2852" s="157"/>
      <c r="P2852" s="246" t="str">
        <f t="shared" si="153"/>
        <v/>
      </c>
      <c r="Q2852" s="144"/>
      <c r="R2852" s="144"/>
      <c r="S2852" s="144"/>
    </row>
    <row r="2853" spans="1:19">
      <c r="A2853" s="110"/>
      <c r="B2853" s="114"/>
      <c r="C2853" s="188"/>
      <c r="D2853" s="200"/>
      <c r="E2853" s="255"/>
      <c r="F2853" s="242"/>
      <c r="G2853" s="243"/>
      <c r="H2853" s="171"/>
      <c r="I2853" s="244" t="str">
        <f t="shared" si="152"/>
        <v/>
      </c>
      <c r="N2853" s="157"/>
      <c r="O2853" s="157"/>
      <c r="P2853" s="246" t="str">
        <f t="shared" si="153"/>
        <v/>
      </c>
      <c r="Q2853" s="144"/>
      <c r="R2853" s="144"/>
      <c r="S2853" s="144"/>
    </row>
    <row r="2854" spans="1:19">
      <c r="A2854" s="110"/>
      <c r="B2854" s="114"/>
      <c r="C2854" s="188"/>
      <c r="D2854" s="200"/>
      <c r="E2854" s="255"/>
      <c r="F2854" s="242"/>
      <c r="G2854" s="243"/>
      <c r="H2854" s="171"/>
      <c r="I2854" s="244" t="str">
        <f t="shared" si="152"/>
        <v/>
      </c>
      <c r="N2854" s="157"/>
      <c r="O2854" s="157"/>
      <c r="P2854" s="246" t="str">
        <f t="shared" si="153"/>
        <v/>
      </c>
      <c r="Q2854" s="144"/>
      <c r="R2854" s="144"/>
      <c r="S2854" s="144"/>
    </row>
    <row r="2855" spans="1:19">
      <c r="A2855" s="110"/>
      <c r="B2855" s="114"/>
      <c r="C2855" s="188"/>
      <c r="D2855" s="200"/>
      <c r="E2855" s="255"/>
      <c r="F2855" s="242"/>
      <c r="G2855" s="243"/>
      <c r="H2855" s="171"/>
      <c r="I2855" s="244" t="str">
        <f t="shared" si="152"/>
        <v/>
      </c>
      <c r="N2855" s="157"/>
      <c r="O2855" s="157"/>
      <c r="P2855" s="246" t="str">
        <f t="shared" si="153"/>
        <v/>
      </c>
      <c r="Q2855" s="144"/>
      <c r="R2855" s="144"/>
      <c r="S2855" s="144"/>
    </row>
    <row r="2856" spans="1:19">
      <c r="A2856" s="110"/>
      <c r="B2856" s="114"/>
      <c r="C2856" s="188"/>
      <c r="D2856" s="200"/>
      <c r="E2856" s="255"/>
      <c r="F2856" s="242"/>
      <c r="G2856" s="243"/>
      <c r="H2856" s="171"/>
      <c r="I2856" s="244" t="str">
        <f t="shared" si="152"/>
        <v/>
      </c>
      <c r="N2856" s="157"/>
      <c r="O2856" s="157"/>
      <c r="P2856" s="246" t="str">
        <f t="shared" si="153"/>
        <v/>
      </c>
      <c r="Q2856" s="144"/>
      <c r="R2856" s="144"/>
      <c r="S2856" s="144"/>
    </row>
    <row r="2857" spans="1:19">
      <c r="A2857" s="110"/>
      <c r="B2857" s="114"/>
      <c r="C2857" s="188"/>
      <c r="D2857" s="200"/>
      <c r="E2857" s="255"/>
      <c r="F2857" s="242"/>
      <c r="G2857" s="243"/>
      <c r="H2857" s="171"/>
      <c r="I2857" s="244" t="str">
        <f t="shared" si="152"/>
        <v/>
      </c>
      <c r="N2857" s="157"/>
      <c r="O2857" s="157"/>
      <c r="P2857" s="246" t="str">
        <f t="shared" si="153"/>
        <v/>
      </c>
      <c r="Q2857" s="144"/>
      <c r="R2857" s="144"/>
      <c r="S2857" s="144"/>
    </row>
    <row r="2858" spans="1:19">
      <c r="A2858" s="110"/>
      <c r="B2858" s="114"/>
      <c r="C2858" s="188"/>
      <c r="D2858" s="200"/>
      <c r="E2858" s="255"/>
      <c r="F2858" s="242"/>
      <c r="G2858" s="243"/>
      <c r="H2858" s="171"/>
      <c r="I2858" s="244" t="str">
        <f t="shared" si="152"/>
        <v/>
      </c>
      <c r="N2858" s="157"/>
      <c r="O2858" s="157"/>
      <c r="P2858" s="246" t="str">
        <f t="shared" si="153"/>
        <v/>
      </c>
      <c r="Q2858" s="144"/>
      <c r="R2858" s="144"/>
      <c r="S2858" s="144"/>
    </row>
    <row r="2859" spans="1:19">
      <c r="A2859" s="110"/>
      <c r="B2859" s="114"/>
      <c r="C2859" s="188"/>
      <c r="D2859" s="200"/>
      <c r="E2859" s="255"/>
      <c r="F2859" s="242"/>
      <c r="G2859" s="243"/>
      <c r="H2859" s="171"/>
      <c r="I2859" s="244" t="str">
        <f t="shared" si="152"/>
        <v/>
      </c>
      <c r="N2859" s="157"/>
      <c r="O2859" s="157"/>
      <c r="P2859" s="246" t="str">
        <f t="shared" si="153"/>
        <v/>
      </c>
      <c r="Q2859" s="144"/>
      <c r="R2859" s="144"/>
      <c r="S2859" s="144"/>
    </row>
    <row r="2860" spans="1:19">
      <c r="A2860" s="110"/>
      <c r="B2860" s="114"/>
      <c r="C2860" s="188"/>
      <c r="D2860" s="200"/>
      <c r="E2860" s="255"/>
      <c r="F2860" s="242"/>
      <c r="G2860" s="243"/>
      <c r="H2860" s="171"/>
      <c r="I2860" s="244" t="str">
        <f t="shared" si="152"/>
        <v/>
      </c>
      <c r="N2860" s="157"/>
      <c r="O2860" s="157"/>
      <c r="P2860" s="246" t="str">
        <f t="shared" si="153"/>
        <v/>
      </c>
      <c r="Q2860" s="144"/>
      <c r="R2860" s="144"/>
      <c r="S2860" s="144"/>
    </row>
    <row r="2861" spans="1:19">
      <c r="A2861" s="110"/>
      <c r="B2861" s="114"/>
      <c r="C2861" s="188"/>
      <c r="D2861" s="200"/>
      <c r="E2861" s="255"/>
      <c r="F2861" s="242"/>
      <c r="G2861" s="243"/>
      <c r="H2861" s="171"/>
      <c r="I2861" s="244" t="str">
        <f t="shared" si="152"/>
        <v/>
      </c>
      <c r="N2861" s="157"/>
      <c r="O2861" s="157"/>
      <c r="P2861" s="246" t="str">
        <f t="shared" si="153"/>
        <v/>
      </c>
      <c r="Q2861" s="144"/>
      <c r="R2861" s="144"/>
      <c r="S2861" s="144"/>
    </row>
    <row r="2862" spans="1:19">
      <c r="A2862" s="110"/>
      <c r="B2862" s="114"/>
      <c r="C2862" s="188"/>
      <c r="D2862" s="200"/>
      <c r="E2862" s="255"/>
      <c r="F2862" s="242"/>
      <c r="G2862" s="243"/>
      <c r="H2862" s="171"/>
      <c r="I2862" s="244" t="str">
        <f t="shared" si="152"/>
        <v/>
      </c>
      <c r="N2862" s="157"/>
      <c r="O2862" s="157"/>
      <c r="P2862" s="246" t="str">
        <f t="shared" si="153"/>
        <v/>
      </c>
      <c r="Q2862" s="144"/>
      <c r="R2862" s="144"/>
      <c r="S2862" s="144"/>
    </row>
    <row r="2863" spans="1:19">
      <c r="A2863" s="110"/>
      <c r="B2863" s="114"/>
      <c r="C2863" s="188"/>
      <c r="D2863" s="200"/>
      <c r="E2863" s="255"/>
      <c r="F2863" s="242"/>
      <c r="G2863" s="243"/>
      <c r="H2863" s="171"/>
      <c r="I2863" s="244" t="str">
        <f t="shared" si="152"/>
        <v/>
      </c>
      <c r="N2863" s="157"/>
      <c r="O2863" s="157"/>
      <c r="P2863" s="246" t="str">
        <f t="shared" si="153"/>
        <v/>
      </c>
      <c r="Q2863" s="144"/>
      <c r="R2863" s="144"/>
      <c r="S2863" s="144"/>
    </row>
    <row r="2864" spans="1:19">
      <c r="A2864" s="110"/>
      <c r="B2864" s="114"/>
      <c r="C2864" s="188"/>
      <c r="D2864" s="200"/>
      <c r="E2864" s="255"/>
      <c r="F2864" s="242"/>
      <c r="G2864" s="243"/>
      <c r="H2864" s="171"/>
      <c r="I2864" s="244" t="str">
        <f t="shared" si="152"/>
        <v/>
      </c>
      <c r="N2864" s="157"/>
      <c r="O2864" s="157"/>
      <c r="P2864" s="246" t="str">
        <f t="shared" si="153"/>
        <v/>
      </c>
      <c r="Q2864" s="144"/>
      <c r="R2864" s="144"/>
      <c r="S2864" s="144"/>
    </row>
    <row r="2865" spans="1:19">
      <c r="A2865" s="110"/>
      <c r="B2865" s="114"/>
      <c r="C2865" s="188"/>
      <c r="D2865" s="200"/>
      <c r="E2865" s="255"/>
      <c r="F2865" s="242"/>
      <c r="G2865" s="243"/>
      <c r="H2865" s="171"/>
      <c r="I2865" s="244" t="str">
        <f t="shared" si="152"/>
        <v/>
      </c>
      <c r="N2865" s="157"/>
      <c r="O2865" s="157"/>
      <c r="P2865" s="246" t="str">
        <f t="shared" si="153"/>
        <v/>
      </c>
      <c r="Q2865" s="144"/>
      <c r="R2865" s="144"/>
      <c r="S2865" s="144"/>
    </row>
    <row r="2866" spans="1:19">
      <c r="A2866" s="110"/>
      <c r="B2866" s="114"/>
      <c r="C2866" s="188"/>
      <c r="D2866" s="200"/>
      <c r="E2866" s="255"/>
      <c r="F2866" s="242"/>
      <c r="G2866" s="243"/>
      <c r="H2866" s="171"/>
      <c r="I2866" s="244" t="str">
        <f t="shared" si="152"/>
        <v/>
      </c>
      <c r="N2866" s="157"/>
      <c r="O2866" s="157"/>
      <c r="P2866" s="246" t="str">
        <f t="shared" si="153"/>
        <v/>
      </c>
      <c r="Q2866" s="144"/>
      <c r="R2866" s="144"/>
      <c r="S2866" s="144"/>
    </row>
    <row r="2867" spans="1:19">
      <c r="A2867" s="110"/>
      <c r="B2867" s="114"/>
      <c r="C2867" s="188"/>
      <c r="D2867" s="200"/>
      <c r="E2867" s="255"/>
      <c r="F2867" s="242"/>
      <c r="G2867" s="243"/>
      <c r="H2867" s="171"/>
      <c r="I2867" s="244" t="str">
        <f t="shared" si="152"/>
        <v/>
      </c>
      <c r="N2867" s="157"/>
      <c r="O2867" s="157"/>
      <c r="P2867" s="246" t="str">
        <f t="shared" si="153"/>
        <v/>
      </c>
      <c r="Q2867" s="144"/>
      <c r="R2867" s="144"/>
      <c r="S2867" s="144"/>
    </row>
    <row r="2868" spans="1:19">
      <c r="A2868" s="110"/>
      <c r="B2868" s="114"/>
      <c r="C2868" s="188"/>
      <c r="D2868" s="200"/>
      <c r="E2868" s="255"/>
      <c r="F2868" s="242"/>
      <c r="G2868" s="243"/>
      <c r="H2868" s="171"/>
      <c r="I2868" s="244" t="str">
        <f t="shared" si="152"/>
        <v/>
      </c>
      <c r="N2868" s="157"/>
      <c r="O2868" s="157"/>
      <c r="P2868" s="246" t="str">
        <f t="shared" si="153"/>
        <v/>
      </c>
      <c r="Q2868" s="144"/>
      <c r="R2868" s="144"/>
      <c r="S2868" s="144"/>
    </row>
    <row r="2869" spans="1:19">
      <c r="A2869" s="110"/>
      <c r="B2869" s="114"/>
      <c r="C2869" s="188"/>
      <c r="D2869" s="200"/>
      <c r="E2869" s="255"/>
      <c r="F2869" s="242"/>
      <c r="G2869" s="243"/>
      <c r="H2869" s="171"/>
      <c r="I2869" s="244" t="str">
        <f t="shared" si="152"/>
        <v/>
      </c>
      <c r="N2869" s="157"/>
      <c r="O2869" s="157"/>
      <c r="P2869" s="246" t="str">
        <f t="shared" si="153"/>
        <v/>
      </c>
      <c r="Q2869" s="144"/>
      <c r="R2869" s="144"/>
      <c r="S2869" s="144"/>
    </row>
    <row r="2870" spans="1:19">
      <c r="A2870" s="110"/>
      <c r="B2870" s="114"/>
      <c r="C2870" s="188"/>
      <c r="D2870" s="200"/>
      <c r="E2870" s="255"/>
      <c r="F2870" s="242"/>
      <c r="G2870" s="243"/>
      <c r="H2870" s="171"/>
      <c r="I2870" s="244" t="str">
        <f t="shared" si="152"/>
        <v/>
      </c>
      <c r="N2870" s="157"/>
      <c r="O2870" s="157"/>
      <c r="P2870" s="246" t="str">
        <f t="shared" si="153"/>
        <v/>
      </c>
      <c r="Q2870" s="144"/>
      <c r="R2870" s="144"/>
      <c r="S2870" s="144"/>
    </row>
    <row r="2871" spans="1:19">
      <c r="A2871" s="110"/>
      <c r="B2871" s="114"/>
      <c r="C2871" s="188"/>
      <c r="D2871" s="200"/>
      <c r="E2871" s="255"/>
      <c r="F2871" s="242"/>
      <c r="G2871" s="243"/>
      <c r="H2871" s="171"/>
      <c r="I2871" s="244" t="str">
        <f t="shared" si="152"/>
        <v/>
      </c>
      <c r="N2871" s="157"/>
      <c r="O2871" s="157"/>
      <c r="P2871" s="246" t="str">
        <f t="shared" si="153"/>
        <v/>
      </c>
      <c r="Q2871" s="144"/>
      <c r="R2871" s="144"/>
      <c r="S2871" s="144"/>
    </row>
    <row r="2872" spans="1:19">
      <c r="A2872" s="110"/>
      <c r="B2872" s="114"/>
      <c r="C2872" s="188"/>
      <c r="D2872" s="200"/>
      <c r="E2872" s="255"/>
      <c r="F2872" s="242"/>
      <c r="G2872" s="243"/>
      <c r="H2872" s="171"/>
      <c r="I2872" s="244" t="str">
        <f t="shared" si="152"/>
        <v/>
      </c>
      <c r="N2872" s="157"/>
      <c r="O2872" s="157"/>
      <c r="P2872" s="246" t="str">
        <f t="shared" si="153"/>
        <v/>
      </c>
      <c r="Q2872" s="144"/>
      <c r="R2872" s="144"/>
      <c r="S2872" s="144"/>
    </row>
    <row r="2873" spans="1:19">
      <c r="A2873" s="110"/>
      <c r="B2873" s="114"/>
      <c r="C2873" s="188"/>
      <c r="D2873" s="200"/>
      <c r="E2873" s="255"/>
      <c r="F2873" s="242"/>
      <c r="G2873" s="243"/>
      <c r="H2873" s="171"/>
      <c r="I2873" s="244" t="str">
        <f t="shared" si="152"/>
        <v/>
      </c>
      <c r="N2873" s="157"/>
      <c r="O2873" s="157"/>
      <c r="P2873" s="246" t="str">
        <f t="shared" si="153"/>
        <v/>
      </c>
      <c r="Q2873" s="144"/>
      <c r="R2873" s="144"/>
      <c r="S2873" s="144"/>
    </row>
    <row r="2874" spans="1:19">
      <c r="A2874" s="110"/>
      <c r="B2874" s="114"/>
      <c r="C2874" s="188"/>
      <c r="D2874" s="200"/>
      <c r="E2874" s="255"/>
      <c r="F2874" s="242"/>
      <c r="G2874" s="243"/>
      <c r="H2874" s="171"/>
      <c r="I2874" s="244" t="str">
        <f t="shared" si="152"/>
        <v/>
      </c>
      <c r="N2874" s="157"/>
      <c r="O2874" s="157"/>
      <c r="P2874" s="246" t="str">
        <f t="shared" si="153"/>
        <v/>
      </c>
      <c r="Q2874" s="144"/>
      <c r="R2874" s="144"/>
      <c r="S2874" s="144"/>
    </row>
    <row r="2875" spans="1:19">
      <c r="A2875" s="110"/>
      <c r="B2875" s="114"/>
      <c r="C2875" s="188"/>
      <c r="D2875" s="200"/>
      <c r="E2875" s="255"/>
      <c r="F2875" s="242"/>
      <c r="G2875" s="243"/>
      <c r="H2875" s="171"/>
      <c r="I2875" s="244" t="str">
        <f t="shared" si="152"/>
        <v/>
      </c>
      <c r="N2875" s="157"/>
      <c r="O2875" s="157"/>
      <c r="P2875" s="246" t="str">
        <f t="shared" si="153"/>
        <v/>
      </c>
      <c r="Q2875" s="144"/>
      <c r="R2875" s="144"/>
      <c r="S2875" s="144"/>
    </row>
    <row r="2876" spans="1:19">
      <c r="A2876" s="110"/>
      <c r="B2876" s="114"/>
      <c r="C2876" s="188"/>
      <c r="D2876" s="200"/>
      <c r="E2876" s="255"/>
      <c r="F2876" s="242"/>
      <c r="G2876" s="243"/>
      <c r="H2876" s="171"/>
      <c r="I2876" s="244" t="str">
        <f t="shared" si="152"/>
        <v/>
      </c>
      <c r="N2876" s="157"/>
      <c r="O2876" s="157"/>
      <c r="P2876" s="246" t="str">
        <f t="shared" si="153"/>
        <v/>
      </c>
      <c r="Q2876" s="144"/>
      <c r="R2876" s="144"/>
      <c r="S2876" s="144"/>
    </row>
    <row r="2877" spans="1:19">
      <c r="A2877" s="110"/>
      <c r="B2877" s="114"/>
      <c r="C2877" s="188"/>
      <c r="D2877" s="200"/>
      <c r="E2877" s="255"/>
      <c r="F2877" s="242"/>
      <c r="G2877" s="243"/>
      <c r="H2877" s="171"/>
      <c r="I2877" s="244" t="str">
        <f t="shared" si="152"/>
        <v/>
      </c>
      <c r="N2877" s="157"/>
      <c r="O2877" s="157"/>
      <c r="P2877" s="246" t="str">
        <f t="shared" si="153"/>
        <v/>
      </c>
      <c r="Q2877" s="144"/>
      <c r="R2877" s="144"/>
      <c r="S2877" s="144"/>
    </row>
    <row r="2878" spans="1:19">
      <c r="A2878" s="110"/>
      <c r="B2878" s="114"/>
      <c r="C2878" s="188"/>
      <c r="D2878" s="200"/>
      <c r="E2878" s="255"/>
      <c r="F2878" s="242"/>
      <c r="G2878" s="243"/>
      <c r="H2878" s="171"/>
      <c r="I2878" s="244" t="str">
        <f t="shared" si="152"/>
        <v/>
      </c>
      <c r="N2878" s="157"/>
      <c r="O2878" s="157"/>
      <c r="P2878" s="246" t="str">
        <f t="shared" si="153"/>
        <v/>
      </c>
      <c r="Q2878" s="144"/>
      <c r="R2878" s="144"/>
      <c r="S2878" s="144"/>
    </row>
    <row r="2879" spans="1:19">
      <c r="A2879" s="110"/>
      <c r="B2879" s="114"/>
      <c r="C2879" s="188"/>
      <c r="D2879" s="200"/>
      <c r="E2879" s="255"/>
      <c r="F2879" s="242"/>
      <c r="G2879" s="243"/>
      <c r="H2879" s="171"/>
      <c r="I2879" s="244" t="str">
        <f t="shared" si="152"/>
        <v/>
      </c>
      <c r="N2879" s="157"/>
      <c r="O2879" s="157"/>
      <c r="P2879" s="246" t="str">
        <f t="shared" si="153"/>
        <v/>
      </c>
      <c r="Q2879" s="144"/>
      <c r="R2879" s="144"/>
      <c r="S2879" s="144"/>
    </row>
    <row r="2880" spans="1:19">
      <c r="A2880" s="110"/>
      <c r="B2880" s="114"/>
      <c r="C2880" s="188"/>
      <c r="D2880" s="200"/>
      <c r="E2880" s="255"/>
      <c r="F2880" s="242"/>
      <c r="G2880" s="243"/>
      <c r="H2880" s="171"/>
      <c r="I2880" s="244" t="str">
        <f t="shared" si="152"/>
        <v/>
      </c>
      <c r="N2880" s="157"/>
      <c r="O2880" s="157"/>
      <c r="P2880" s="246" t="str">
        <f t="shared" si="153"/>
        <v/>
      </c>
      <c r="Q2880" s="144"/>
      <c r="R2880" s="144"/>
      <c r="S2880" s="144"/>
    </row>
    <row r="2881" spans="1:19">
      <c r="A2881" s="110"/>
      <c r="B2881" s="114"/>
      <c r="C2881" s="188"/>
      <c r="D2881" s="200"/>
      <c r="E2881" s="255"/>
      <c r="F2881" s="242"/>
      <c r="G2881" s="243"/>
      <c r="H2881" s="171"/>
      <c r="I2881" s="244" t="str">
        <f t="shared" si="152"/>
        <v/>
      </c>
      <c r="N2881" s="157"/>
      <c r="O2881" s="157"/>
      <c r="P2881" s="246" t="str">
        <f t="shared" si="153"/>
        <v/>
      </c>
      <c r="Q2881" s="144"/>
      <c r="R2881" s="144"/>
      <c r="S2881" s="144"/>
    </row>
    <row r="2882" spans="1:19">
      <c r="A2882" s="110"/>
      <c r="B2882" s="114"/>
      <c r="C2882" s="188"/>
      <c r="D2882" s="200"/>
      <c r="E2882" s="255"/>
      <c r="F2882" s="242"/>
      <c r="G2882" s="243"/>
      <c r="H2882" s="171"/>
      <c r="I2882" s="244" t="str">
        <f t="shared" ref="I2882:I2945" si="154">IF(C2882="","",(2/S2882)*(POWER((S2882/6)*(E2882-S2882/6)+1,3)-1))</f>
        <v/>
      </c>
      <c r="N2882" s="157"/>
      <c r="O2882" s="157"/>
      <c r="P2882" s="246" t="str">
        <f t="shared" ref="P2882:P2945" si="155">IF(C2882="","",POWER(C2882-Q2882,3)/R2882)</f>
        <v/>
      </c>
      <c r="Q2882" s="144"/>
      <c r="R2882" s="144"/>
      <c r="S2882" s="144"/>
    </row>
    <row r="2883" spans="1:19">
      <c r="A2883" s="110"/>
      <c r="B2883" s="114"/>
      <c r="C2883" s="188"/>
      <c r="D2883" s="200"/>
      <c r="E2883" s="255"/>
      <c r="F2883" s="242"/>
      <c r="G2883" s="243"/>
      <c r="H2883" s="171"/>
      <c r="I2883" s="244" t="str">
        <f t="shared" si="154"/>
        <v/>
      </c>
      <c r="N2883" s="157"/>
      <c r="O2883" s="157"/>
      <c r="P2883" s="246" t="str">
        <f t="shared" si="155"/>
        <v/>
      </c>
      <c r="Q2883" s="144"/>
      <c r="R2883" s="144"/>
      <c r="S2883" s="144"/>
    </row>
    <row r="2884" spans="1:19">
      <c r="A2884" s="110"/>
      <c r="B2884" s="114"/>
      <c r="C2884" s="188"/>
      <c r="D2884" s="200"/>
      <c r="E2884" s="255"/>
      <c r="F2884" s="242"/>
      <c r="G2884" s="243"/>
      <c r="H2884" s="171"/>
      <c r="I2884" s="244" t="str">
        <f t="shared" si="154"/>
        <v/>
      </c>
      <c r="N2884" s="157"/>
      <c r="O2884" s="157"/>
      <c r="P2884" s="246" t="str">
        <f t="shared" si="155"/>
        <v/>
      </c>
      <c r="Q2884" s="144"/>
      <c r="R2884" s="144"/>
      <c r="S2884" s="144"/>
    </row>
    <row r="2885" spans="1:19">
      <c r="A2885" s="110"/>
      <c r="B2885" s="114"/>
      <c r="C2885" s="188"/>
      <c r="D2885" s="200"/>
      <c r="E2885" s="255"/>
      <c r="F2885" s="242"/>
      <c r="G2885" s="243"/>
      <c r="H2885" s="171"/>
      <c r="I2885" s="244" t="str">
        <f t="shared" si="154"/>
        <v/>
      </c>
      <c r="N2885" s="157"/>
      <c r="O2885" s="157"/>
      <c r="P2885" s="246" t="str">
        <f t="shared" si="155"/>
        <v/>
      </c>
      <c r="Q2885" s="144"/>
      <c r="R2885" s="144"/>
      <c r="S2885" s="144"/>
    </row>
    <row r="2886" spans="1:19">
      <c r="A2886" s="110"/>
      <c r="B2886" s="114"/>
      <c r="C2886" s="188"/>
      <c r="D2886" s="200"/>
      <c r="E2886" s="255"/>
      <c r="F2886" s="242"/>
      <c r="G2886" s="243"/>
      <c r="H2886" s="171"/>
      <c r="I2886" s="244" t="str">
        <f t="shared" si="154"/>
        <v/>
      </c>
      <c r="N2886" s="157"/>
      <c r="O2886" s="157"/>
      <c r="P2886" s="246" t="str">
        <f t="shared" si="155"/>
        <v/>
      </c>
      <c r="Q2886" s="144"/>
      <c r="R2886" s="144"/>
      <c r="S2886" s="144"/>
    </row>
    <row r="2887" spans="1:19">
      <c r="A2887" s="110"/>
      <c r="B2887" s="114"/>
      <c r="C2887" s="188"/>
      <c r="D2887" s="200"/>
      <c r="E2887" s="255"/>
      <c r="F2887" s="242"/>
      <c r="G2887" s="243"/>
      <c r="H2887" s="171"/>
      <c r="I2887" s="244" t="str">
        <f t="shared" si="154"/>
        <v/>
      </c>
      <c r="N2887" s="157"/>
      <c r="O2887" s="157"/>
      <c r="P2887" s="246" t="str">
        <f t="shared" si="155"/>
        <v/>
      </c>
      <c r="Q2887" s="144"/>
      <c r="R2887" s="144"/>
      <c r="S2887" s="144"/>
    </row>
    <row r="2888" spans="1:19">
      <c r="A2888" s="110"/>
      <c r="B2888" s="114"/>
      <c r="C2888" s="188"/>
      <c r="D2888" s="200"/>
      <c r="E2888" s="255"/>
      <c r="F2888" s="242"/>
      <c r="G2888" s="243"/>
      <c r="H2888" s="171"/>
      <c r="I2888" s="244" t="str">
        <f t="shared" si="154"/>
        <v/>
      </c>
      <c r="N2888" s="157"/>
      <c r="O2888" s="157"/>
      <c r="P2888" s="246" t="str">
        <f t="shared" si="155"/>
        <v/>
      </c>
      <c r="Q2888" s="144"/>
      <c r="R2888" s="144"/>
      <c r="S2888" s="144"/>
    </row>
    <row r="2889" spans="1:19">
      <c r="A2889" s="110"/>
      <c r="B2889" s="114"/>
      <c r="C2889" s="188"/>
      <c r="D2889" s="200"/>
      <c r="E2889" s="255"/>
      <c r="F2889" s="242"/>
      <c r="G2889" s="243"/>
      <c r="H2889" s="171"/>
      <c r="I2889" s="244" t="str">
        <f t="shared" si="154"/>
        <v/>
      </c>
      <c r="N2889" s="157"/>
      <c r="O2889" s="157"/>
      <c r="P2889" s="246" t="str">
        <f t="shared" si="155"/>
        <v/>
      </c>
      <c r="Q2889" s="144"/>
      <c r="R2889" s="144"/>
      <c r="S2889" s="144"/>
    </row>
    <row r="2890" spans="1:19">
      <c r="A2890" s="110"/>
      <c r="B2890" s="114"/>
      <c r="C2890" s="188"/>
      <c r="D2890" s="200"/>
      <c r="E2890" s="255"/>
      <c r="F2890" s="242"/>
      <c r="G2890" s="243"/>
      <c r="H2890" s="171"/>
      <c r="I2890" s="244" t="str">
        <f t="shared" si="154"/>
        <v/>
      </c>
      <c r="N2890" s="157"/>
      <c r="O2890" s="157"/>
      <c r="P2890" s="246" t="str">
        <f t="shared" si="155"/>
        <v/>
      </c>
      <c r="Q2890" s="144"/>
      <c r="R2890" s="144"/>
      <c r="S2890" s="144"/>
    </row>
    <row r="2891" spans="1:19">
      <c r="A2891" s="110"/>
      <c r="B2891" s="114"/>
      <c r="C2891" s="188"/>
      <c r="D2891" s="200"/>
      <c r="E2891" s="255"/>
      <c r="F2891" s="242"/>
      <c r="G2891" s="243"/>
      <c r="H2891" s="171"/>
      <c r="I2891" s="244" t="str">
        <f t="shared" si="154"/>
        <v/>
      </c>
      <c r="N2891" s="157"/>
      <c r="O2891" s="157"/>
      <c r="P2891" s="246" t="str">
        <f t="shared" si="155"/>
        <v/>
      </c>
      <c r="Q2891" s="144"/>
      <c r="R2891" s="144"/>
      <c r="S2891" s="144"/>
    </row>
    <row r="2892" spans="1:19">
      <c r="A2892" s="110"/>
      <c r="B2892" s="114"/>
      <c r="C2892" s="188"/>
      <c r="D2892" s="200"/>
      <c r="E2892" s="255"/>
      <c r="F2892" s="242"/>
      <c r="G2892" s="243"/>
      <c r="H2892" s="171"/>
      <c r="I2892" s="244" t="str">
        <f t="shared" si="154"/>
        <v/>
      </c>
      <c r="N2892" s="157"/>
      <c r="O2892" s="157"/>
      <c r="P2892" s="246" t="str">
        <f t="shared" si="155"/>
        <v/>
      </c>
      <c r="Q2892" s="144"/>
      <c r="R2892" s="144"/>
      <c r="S2892" s="144"/>
    </row>
    <row r="2893" spans="1:19">
      <c r="A2893" s="110"/>
      <c r="B2893" s="114"/>
      <c r="C2893" s="188"/>
      <c r="D2893" s="200"/>
      <c r="E2893" s="255"/>
      <c r="F2893" s="242"/>
      <c r="G2893" s="243"/>
      <c r="H2893" s="171"/>
      <c r="I2893" s="244" t="str">
        <f t="shared" si="154"/>
        <v/>
      </c>
      <c r="N2893" s="157"/>
      <c r="O2893" s="157"/>
      <c r="P2893" s="246" t="str">
        <f t="shared" si="155"/>
        <v/>
      </c>
      <c r="Q2893" s="144"/>
      <c r="R2893" s="144"/>
      <c r="S2893" s="144"/>
    </row>
    <row r="2894" spans="1:19">
      <c r="A2894" s="110"/>
      <c r="B2894" s="114"/>
      <c r="C2894" s="188"/>
      <c r="D2894" s="200"/>
      <c r="E2894" s="255"/>
      <c r="F2894" s="242"/>
      <c r="G2894" s="243"/>
      <c r="H2894" s="171"/>
      <c r="I2894" s="244" t="str">
        <f t="shared" si="154"/>
        <v/>
      </c>
      <c r="N2894" s="157"/>
      <c r="O2894" s="157"/>
      <c r="P2894" s="246" t="str">
        <f t="shared" si="155"/>
        <v/>
      </c>
      <c r="Q2894" s="144"/>
      <c r="R2894" s="144"/>
      <c r="S2894" s="144"/>
    </row>
    <row r="2895" spans="1:19">
      <c r="A2895" s="110"/>
      <c r="B2895" s="114"/>
      <c r="C2895" s="188"/>
      <c r="D2895" s="200"/>
      <c r="E2895" s="255"/>
      <c r="F2895" s="242"/>
      <c r="G2895" s="243"/>
      <c r="H2895" s="171"/>
      <c r="I2895" s="244" t="str">
        <f t="shared" si="154"/>
        <v/>
      </c>
      <c r="N2895" s="157"/>
      <c r="O2895" s="157"/>
      <c r="P2895" s="246" t="str">
        <f t="shared" si="155"/>
        <v/>
      </c>
      <c r="Q2895" s="144"/>
      <c r="R2895" s="144"/>
      <c r="S2895" s="144"/>
    </row>
    <row r="2896" spans="1:19">
      <c r="A2896" s="110"/>
      <c r="B2896" s="114"/>
      <c r="C2896" s="188"/>
      <c r="D2896" s="200"/>
      <c r="E2896" s="255"/>
      <c r="F2896" s="242"/>
      <c r="G2896" s="243"/>
      <c r="H2896" s="171"/>
      <c r="I2896" s="244" t="str">
        <f t="shared" si="154"/>
        <v/>
      </c>
      <c r="N2896" s="157"/>
      <c r="O2896" s="157"/>
      <c r="P2896" s="246" t="str">
        <f t="shared" si="155"/>
        <v/>
      </c>
      <c r="Q2896" s="144"/>
      <c r="R2896" s="144"/>
      <c r="S2896" s="144"/>
    </row>
    <row r="2897" spans="1:19">
      <c r="A2897" s="110"/>
      <c r="B2897" s="114"/>
      <c r="C2897" s="188"/>
      <c r="D2897" s="200"/>
      <c r="E2897" s="255"/>
      <c r="F2897" s="242"/>
      <c r="G2897" s="243"/>
      <c r="H2897" s="171"/>
      <c r="I2897" s="244" t="str">
        <f t="shared" si="154"/>
        <v/>
      </c>
      <c r="N2897" s="157"/>
      <c r="O2897" s="157"/>
      <c r="P2897" s="246" t="str">
        <f t="shared" si="155"/>
        <v/>
      </c>
      <c r="Q2897" s="144"/>
      <c r="R2897" s="144"/>
      <c r="S2897" s="144"/>
    </row>
    <row r="2898" spans="1:19">
      <c r="A2898" s="110"/>
      <c r="B2898" s="114"/>
      <c r="C2898" s="188"/>
      <c r="D2898" s="200"/>
      <c r="E2898" s="255"/>
      <c r="F2898" s="242"/>
      <c r="G2898" s="243"/>
      <c r="H2898" s="171"/>
      <c r="I2898" s="244" t="str">
        <f t="shared" si="154"/>
        <v/>
      </c>
      <c r="N2898" s="157"/>
      <c r="O2898" s="157"/>
      <c r="P2898" s="246" t="str">
        <f t="shared" si="155"/>
        <v/>
      </c>
      <c r="Q2898" s="144"/>
      <c r="R2898" s="144"/>
      <c r="S2898" s="144"/>
    </row>
    <row r="2899" spans="1:19">
      <c r="A2899" s="110"/>
      <c r="B2899" s="114"/>
      <c r="C2899" s="188"/>
      <c r="D2899" s="200"/>
      <c r="E2899" s="255"/>
      <c r="F2899" s="242"/>
      <c r="G2899" s="243"/>
      <c r="H2899" s="171"/>
      <c r="I2899" s="244" t="str">
        <f t="shared" si="154"/>
        <v/>
      </c>
      <c r="N2899" s="157"/>
      <c r="O2899" s="157"/>
      <c r="P2899" s="246" t="str">
        <f t="shared" si="155"/>
        <v/>
      </c>
      <c r="Q2899" s="144"/>
      <c r="R2899" s="144"/>
      <c r="S2899" s="144"/>
    </row>
    <row r="2900" spans="1:19">
      <c r="A2900" s="110"/>
      <c r="B2900" s="114"/>
      <c r="C2900" s="188"/>
      <c r="D2900" s="200"/>
      <c r="E2900" s="255"/>
      <c r="F2900" s="242"/>
      <c r="G2900" s="243"/>
      <c r="H2900" s="171"/>
      <c r="I2900" s="244" t="str">
        <f t="shared" si="154"/>
        <v/>
      </c>
      <c r="N2900" s="157"/>
      <c r="O2900" s="157"/>
      <c r="P2900" s="246" t="str">
        <f t="shared" si="155"/>
        <v/>
      </c>
      <c r="Q2900" s="144"/>
      <c r="R2900" s="144"/>
      <c r="S2900" s="144"/>
    </row>
    <row r="2901" spans="1:19">
      <c r="A2901" s="110"/>
      <c r="B2901" s="114"/>
      <c r="C2901" s="188"/>
      <c r="D2901" s="200"/>
      <c r="E2901" s="255"/>
      <c r="F2901" s="242"/>
      <c r="G2901" s="243"/>
      <c r="H2901" s="171"/>
      <c r="I2901" s="244" t="str">
        <f t="shared" si="154"/>
        <v/>
      </c>
      <c r="N2901" s="157"/>
      <c r="O2901" s="157"/>
      <c r="P2901" s="246" t="str">
        <f t="shared" si="155"/>
        <v/>
      </c>
      <c r="Q2901" s="144"/>
      <c r="R2901" s="144"/>
      <c r="S2901" s="144"/>
    </row>
    <row r="2902" spans="1:19">
      <c r="A2902" s="110"/>
      <c r="B2902" s="114"/>
      <c r="C2902" s="188"/>
      <c r="D2902" s="200"/>
      <c r="E2902" s="255"/>
      <c r="F2902" s="242"/>
      <c r="G2902" s="243"/>
      <c r="H2902" s="171"/>
      <c r="I2902" s="244" t="str">
        <f t="shared" si="154"/>
        <v/>
      </c>
      <c r="N2902" s="157"/>
      <c r="O2902" s="157"/>
      <c r="P2902" s="246" t="str">
        <f t="shared" si="155"/>
        <v/>
      </c>
      <c r="Q2902" s="144"/>
      <c r="R2902" s="144"/>
      <c r="S2902" s="144"/>
    </row>
    <row r="2903" spans="1:19">
      <c r="A2903" s="110"/>
      <c r="B2903" s="114"/>
      <c r="C2903" s="188"/>
      <c r="D2903" s="200"/>
      <c r="E2903" s="255"/>
      <c r="F2903" s="242"/>
      <c r="G2903" s="243"/>
      <c r="H2903" s="171"/>
      <c r="I2903" s="244" t="str">
        <f t="shared" si="154"/>
        <v/>
      </c>
      <c r="N2903" s="157"/>
      <c r="O2903" s="157"/>
      <c r="P2903" s="246" t="str">
        <f t="shared" si="155"/>
        <v/>
      </c>
      <c r="Q2903" s="144"/>
      <c r="R2903" s="144"/>
      <c r="S2903" s="144"/>
    </row>
    <row r="2904" spans="1:19">
      <c r="A2904" s="110"/>
      <c r="B2904" s="114"/>
      <c r="C2904" s="188"/>
      <c r="D2904" s="200"/>
      <c r="E2904" s="255"/>
      <c r="F2904" s="242"/>
      <c r="G2904" s="243"/>
      <c r="H2904" s="171"/>
      <c r="I2904" s="244" t="str">
        <f t="shared" si="154"/>
        <v/>
      </c>
      <c r="N2904" s="157"/>
      <c r="O2904" s="157"/>
      <c r="P2904" s="246" t="str">
        <f t="shared" si="155"/>
        <v/>
      </c>
      <c r="Q2904" s="144"/>
      <c r="R2904" s="144"/>
      <c r="S2904" s="144"/>
    </row>
    <row r="2905" spans="1:19">
      <c r="A2905" s="110"/>
      <c r="B2905" s="114"/>
      <c r="C2905" s="188"/>
      <c r="D2905" s="200"/>
      <c r="E2905" s="255"/>
      <c r="F2905" s="242"/>
      <c r="G2905" s="243"/>
      <c r="H2905" s="171"/>
      <c r="I2905" s="244" t="str">
        <f t="shared" si="154"/>
        <v/>
      </c>
      <c r="N2905" s="157"/>
      <c r="O2905" s="157"/>
      <c r="P2905" s="246" t="str">
        <f t="shared" si="155"/>
        <v/>
      </c>
      <c r="Q2905" s="144"/>
      <c r="R2905" s="144"/>
      <c r="S2905" s="144"/>
    </row>
    <row r="2906" spans="1:19">
      <c r="A2906" s="110"/>
      <c r="B2906" s="114"/>
      <c r="C2906" s="188"/>
      <c r="D2906" s="200"/>
      <c r="E2906" s="255"/>
      <c r="F2906" s="242"/>
      <c r="G2906" s="243"/>
      <c r="H2906" s="171"/>
      <c r="I2906" s="244" t="str">
        <f t="shared" si="154"/>
        <v/>
      </c>
      <c r="N2906" s="157"/>
      <c r="O2906" s="157"/>
      <c r="P2906" s="246" t="str">
        <f t="shared" si="155"/>
        <v/>
      </c>
      <c r="Q2906" s="144"/>
      <c r="R2906" s="144"/>
      <c r="S2906" s="144"/>
    </row>
    <row r="2907" spans="1:19">
      <c r="A2907" s="110"/>
      <c r="B2907" s="114"/>
      <c r="C2907" s="188"/>
      <c r="D2907" s="200"/>
      <c r="E2907" s="255"/>
      <c r="F2907" s="242"/>
      <c r="G2907" s="243"/>
      <c r="H2907" s="171"/>
      <c r="I2907" s="244" t="str">
        <f t="shared" si="154"/>
        <v/>
      </c>
      <c r="N2907" s="157"/>
      <c r="O2907" s="157"/>
      <c r="P2907" s="246" t="str">
        <f t="shared" si="155"/>
        <v/>
      </c>
      <c r="Q2907" s="144"/>
      <c r="R2907" s="144"/>
      <c r="S2907" s="144"/>
    </row>
    <row r="2908" spans="1:19">
      <c r="A2908" s="110"/>
      <c r="B2908" s="114"/>
      <c r="C2908" s="188"/>
      <c r="D2908" s="200"/>
      <c r="E2908" s="255"/>
      <c r="F2908" s="242"/>
      <c r="G2908" s="243"/>
      <c r="H2908" s="171"/>
      <c r="I2908" s="244" t="str">
        <f t="shared" si="154"/>
        <v/>
      </c>
      <c r="N2908" s="157"/>
      <c r="O2908" s="157"/>
      <c r="P2908" s="246" t="str">
        <f t="shared" si="155"/>
        <v/>
      </c>
      <c r="Q2908" s="144"/>
      <c r="R2908" s="144"/>
      <c r="S2908" s="144"/>
    </row>
    <row r="2909" spans="1:19">
      <c r="A2909" s="110"/>
      <c r="B2909" s="114"/>
      <c r="C2909" s="188"/>
      <c r="D2909" s="200"/>
      <c r="E2909" s="255"/>
      <c r="F2909" s="242"/>
      <c r="G2909" s="243"/>
      <c r="H2909" s="171"/>
      <c r="I2909" s="244" t="str">
        <f t="shared" si="154"/>
        <v/>
      </c>
      <c r="N2909" s="157"/>
      <c r="O2909" s="157"/>
      <c r="P2909" s="246" t="str">
        <f t="shared" si="155"/>
        <v/>
      </c>
      <c r="Q2909" s="144"/>
      <c r="R2909" s="144"/>
      <c r="S2909" s="144"/>
    </row>
    <row r="2910" spans="1:19">
      <c r="A2910" s="110"/>
      <c r="B2910" s="114"/>
      <c r="C2910" s="188"/>
      <c r="D2910" s="200"/>
      <c r="E2910" s="255"/>
      <c r="F2910" s="242"/>
      <c r="G2910" s="243"/>
      <c r="H2910" s="171"/>
      <c r="I2910" s="244" t="str">
        <f t="shared" si="154"/>
        <v/>
      </c>
      <c r="N2910" s="157"/>
      <c r="O2910" s="157"/>
      <c r="P2910" s="246" t="str">
        <f t="shared" si="155"/>
        <v/>
      </c>
      <c r="Q2910" s="144"/>
      <c r="R2910" s="144"/>
      <c r="S2910" s="144"/>
    </row>
    <row r="2911" spans="1:19">
      <c r="A2911" s="110"/>
      <c r="B2911" s="114"/>
      <c r="C2911" s="188"/>
      <c r="D2911" s="200"/>
      <c r="E2911" s="255"/>
      <c r="F2911" s="242"/>
      <c r="G2911" s="243"/>
      <c r="H2911" s="171"/>
      <c r="I2911" s="244" t="str">
        <f t="shared" si="154"/>
        <v/>
      </c>
      <c r="N2911" s="157"/>
      <c r="O2911" s="157"/>
      <c r="P2911" s="246" t="str">
        <f t="shared" si="155"/>
        <v/>
      </c>
      <c r="Q2911" s="144"/>
      <c r="R2911" s="144"/>
      <c r="S2911" s="144"/>
    </row>
    <row r="2912" spans="1:19">
      <c r="A2912" s="110"/>
      <c r="B2912" s="114"/>
      <c r="C2912" s="188"/>
      <c r="D2912" s="200"/>
      <c r="E2912" s="255"/>
      <c r="F2912" s="242"/>
      <c r="G2912" s="243"/>
      <c r="H2912" s="171"/>
      <c r="I2912" s="244" t="str">
        <f t="shared" si="154"/>
        <v/>
      </c>
      <c r="N2912" s="157"/>
      <c r="O2912" s="157"/>
      <c r="P2912" s="246" t="str">
        <f t="shared" si="155"/>
        <v/>
      </c>
      <c r="Q2912" s="144"/>
      <c r="R2912" s="144"/>
      <c r="S2912" s="144"/>
    </row>
    <row r="2913" spans="1:19">
      <c r="A2913" s="110"/>
      <c r="B2913" s="114"/>
      <c r="C2913" s="188"/>
      <c r="D2913" s="200"/>
      <c r="E2913" s="255"/>
      <c r="F2913" s="242"/>
      <c r="G2913" s="243"/>
      <c r="H2913" s="171"/>
      <c r="I2913" s="244" t="str">
        <f t="shared" si="154"/>
        <v/>
      </c>
      <c r="N2913" s="157"/>
      <c r="O2913" s="157"/>
      <c r="P2913" s="246" t="str">
        <f t="shared" si="155"/>
        <v/>
      </c>
      <c r="Q2913" s="144"/>
      <c r="R2913" s="144"/>
      <c r="S2913" s="144"/>
    </row>
    <row r="2914" spans="1:19">
      <c r="A2914" s="110"/>
      <c r="B2914" s="114"/>
      <c r="C2914" s="188"/>
      <c r="D2914" s="200"/>
      <c r="E2914" s="255"/>
      <c r="F2914" s="242"/>
      <c r="G2914" s="243"/>
      <c r="H2914" s="171"/>
      <c r="I2914" s="244" t="str">
        <f t="shared" si="154"/>
        <v/>
      </c>
      <c r="N2914" s="157"/>
      <c r="O2914" s="157"/>
      <c r="P2914" s="246" t="str">
        <f t="shared" si="155"/>
        <v/>
      </c>
      <c r="Q2914" s="144"/>
      <c r="R2914" s="144"/>
      <c r="S2914" s="144"/>
    </row>
    <row r="2915" spans="1:19">
      <c r="A2915" s="110"/>
      <c r="B2915" s="114"/>
      <c r="C2915" s="188"/>
      <c r="D2915" s="200"/>
      <c r="E2915" s="255"/>
      <c r="F2915" s="242"/>
      <c r="G2915" s="243"/>
      <c r="H2915" s="171"/>
      <c r="I2915" s="244" t="str">
        <f t="shared" si="154"/>
        <v/>
      </c>
      <c r="N2915" s="157"/>
      <c r="O2915" s="157"/>
      <c r="P2915" s="246" t="str">
        <f t="shared" si="155"/>
        <v/>
      </c>
      <c r="Q2915" s="144"/>
      <c r="R2915" s="144"/>
      <c r="S2915" s="144"/>
    </row>
    <row r="2916" spans="1:19">
      <c r="A2916" s="110"/>
      <c r="B2916" s="114"/>
      <c r="C2916" s="188"/>
      <c r="D2916" s="200"/>
      <c r="E2916" s="255"/>
      <c r="F2916" s="242"/>
      <c r="G2916" s="243"/>
      <c r="H2916" s="171"/>
      <c r="I2916" s="244" t="str">
        <f t="shared" si="154"/>
        <v/>
      </c>
      <c r="N2916" s="157"/>
      <c r="O2916" s="157"/>
      <c r="P2916" s="246" t="str">
        <f t="shared" si="155"/>
        <v/>
      </c>
      <c r="Q2916" s="144"/>
      <c r="R2916" s="144"/>
      <c r="S2916" s="144"/>
    </row>
    <row r="2917" spans="1:19">
      <c r="A2917" s="110"/>
      <c r="B2917" s="114"/>
      <c r="C2917" s="188"/>
      <c r="D2917" s="200"/>
      <c r="E2917" s="255"/>
      <c r="F2917" s="242"/>
      <c r="G2917" s="243"/>
      <c r="H2917" s="171"/>
      <c r="I2917" s="244" t="str">
        <f t="shared" si="154"/>
        <v/>
      </c>
      <c r="N2917" s="157"/>
      <c r="O2917" s="157"/>
      <c r="P2917" s="246" t="str">
        <f t="shared" si="155"/>
        <v/>
      </c>
      <c r="Q2917" s="144"/>
      <c r="R2917" s="144"/>
      <c r="S2917" s="144"/>
    </row>
    <row r="2918" spans="1:19">
      <c r="A2918" s="110"/>
      <c r="B2918" s="114"/>
      <c r="C2918" s="188"/>
      <c r="D2918" s="200"/>
      <c r="E2918" s="255"/>
      <c r="F2918" s="242"/>
      <c r="G2918" s="243"/>
      <c r="H2918" s="171"/>
      <c r="I2918" s="244" t="str">
        <f t="shared" si="154"/>
        <v/>
      </c>
      <c r="N2918" s="157"/>
      <c r="O2918" s="157"/>
      <c r="P2918" s="246" t="str">
        <f t="shared" si="155"/>
        <v/>
      </c>
      <c r="Q2918" s="144"/>
      <c r="R2918" s="144"/>
      <c r="S2918" s="144"/>
    </row>
    <row r="2919" spans="1:19">
      <c r="A2919" s="110"/>
      <c r="B2919" s="114"/>
      <c r="C2919" s="188"/>
      <c r="D2919" s="200"/>
      <c r="E2919" s="255"/>
      <c r="F2919" s="242"/>
      <c r="G2919" s="243"/>
      <c r="H2919" s="171"/>
      <c r="I2919" s="244" t="str">
        <f t="shared" si="154"/>
        <v/>
      </c>
      <c r="N2919" s="157"/>
      <c r="O2919" s="157"/>
      <c r="P2919" s="246" t="str">
        <f t="shared" si="155"/>
        <v/>
      </c>
      <c r="Q2919" s="144"/>
      <c r="R2919" s="144"/>
      <c r="S2919" s="144"/>
    </row>
    <row r="2920" spans="1:19">
      <c r="A2920" s="110"/>
      <c r="B2920" s="114"/>
      <c r="C2920" s="188"/>
      <c r="D2920" s="200"/>
      <c r="E2920" s="255"/>
      <c r="F2920" s="242"/>
      <c r="G2920" s="243"/>
      <c r="H2920" s="171"/>
      <c r="I2920" s="244" t="str">
        <f t="shared" si="154"/>
        <v/>
      </c>
      <c r="N2920" s="157"/>
      <c r="O2920" s="157"/>
      <c r="P2920" s="246" t="str">
        <f t="shared" si="155"/>
        <v/>
      </c>
      <c r="Q2920" s="144"/>
      <c r="R2920" s="144"/>
      <c r="S2920" s="144"/>
    </row>
    <row r="2921" spans="1:19">
      <c r="A2921" s="110"/>
      <c r="B2921" s="114"/>
      <c r="C2921" s="188"/>
      <c r="D2921" s="200"/>
      <c r="E2921" s="255"/>
      <c r="F2921" s="242"/>
      <c r="G2921" s="243"/>
      <c r="H2921" s="171"/>
      <c r="I2921" s="244" t="str">
        <f t="shared" si="154"/>
        <v/>
      </c>
      <c r="N2921" s="157"/>
      <c r="O2921" s="157"/>
      <c r="P2921" s="246" t="str">
        <f t="shared" si="155"/>
        <v/>
      </c>
      <c r="Q2921" s="144"/>
      <c r="R2921" s="144"/>
      <c r="S2921" s="144"/>
    </row>
    <row r="2922" spans="1:19">
      <c r="A2922" s="110"/>
      <c r="B2922" s="114"/>
      <c r="C2922" s="188"/>
      <c r="D2922" s="200"/>
      <c r="E2922" s="255"/>
      <c r="F2922" s="242"/>
      <c r="G2922" s="243"/>
      <c r="H2922" s="171"/>
      <c r="I2922" s="244" t="str">
        <f t="shared" si="154"/>
        <v/>
      </c>
      <c r="N2922" s="157"/>
      <c r="O2922" s="157"/>
      <c r="P2922" s="246" t="str">
        <f t="shared" si="155"/>
        <v/>
      </c>
      <c r="Q2922" s="144"/>
      <c r="R2922" s="144"/>
      <c r="S2922" s="144"/>
    </row>
    <row r="2923" spans="1:19">
      <c r="A2923" s="110"/>
      <c r="B2923" s="114"/>
      <c r="C2923" s="188"/>
      <c r="D2923" s="200"/>
      <c r="E2923" s="255"/>
      <c r="F2923" s="242"/>
      <c r="G2923" s="243"/>
      <c r="H2923" s="171"/>
      <c r="I2923" s="244" t="str">
        <f t="shared" si="154"/>
        <v/>
      </c>
      <c r="N2923" s="157"/>
      <c r="O2923" s="157"/>
      <c r="P2923" s="246" t="str">
        <f t="shared" si="155"/>
        <v/>
      </c>
      <c r="Q2923" s="144"/>
      <c r="R2923" s="144"/>
      <c r="S2923" s="144"/>
    </row>
    <row r="2924" spans="1:19">
      <c r="A2924" s="110"/>
      <c r="B2924" s="114"/>
      <c r="C2924" s="188"/>
      <c r="D2924" s="200"/>
      <c r="E2924" s="255"/>
      <c r="F2924" s="242"/>
      <c r="G2924" s="243"/>
      <c r="H2924" s="171"/>
      <c r="I2924" s="244" t="str">
        <f t="shared" si="154"/>
        <v/>
      </c>
      <c r="N2924" s="157"/>
      <c r="O2924" s="157"/>
      <c r="P2924" s="246" t="str">
        <f t="shared" si="155"/>
        <v/>
      </c>
      <c r="Q2924" s="144"/>
      <c r="R2924" s="144"/>
      <c r="S2924" s="144"/>
    </row>
    <row r="2925" spans="1:19">
      <c r="A2925" s="110"/>
      <c r="B2925" s="114"/>
      <c r="C2925" s="188"/>
      <c r="D2925" s="200"/>
      <c r="E2925" s="255"/>
      <c r="F2925" s="242"/>
      <c r="G2925" s="243"/>
      <c r="H2925" s="171"/>
      <c r="I2925" s="244" t="str">
        <f t="shared" si="154"/>
        <v/>
      </c>
      <c r="N2925" s="157"/>
      <c r="O2925" s="157"/>
      <c r="P2925" s="246" t="str">
        <f t="shared" si="155"/>
        <v/>
      </c>
      <c r="Q2925" s="144"/>
      <c r="R2925" s="144"/>
      <c r="S2925" s="144"/>
    </row>
    <row r="2926" spans="1:19">
      <c r="A2926" s="110"/>
      <c r="B2926" s="114"/>
      <c r="C2926" s="188"/>
      <c r="D2926" s="200"/>
      <c r="E2926" s="255"/>
      <c r="F2926" s="242"/>
      <c r="G2926" s="243"/>
      <c r="H2926" s="171"/>
      <c r="I2926" s="244" t="str">
        <f t="shared" si="154"/>
        <v/>
      </c>
      <c r="N2926" s="157"/>
      <c r="O2926" s="157"/>
      <c r="P2926" s="246" t="str">
        <f t="shared" si="155"/>
        <v/>
      </c>
      <c r="Q2926" s="144"/>
      <c r="R2926" s="144"/>
      <c r="S2926" s="144"/>
    </row>
    <row r="2927" spans="1:19">
      <c r="A2927" s="110"/>
      <c r="B2927" s="114"/>
      <c r="C2927" s="188"/>
      <c r="D2927" s="200"/>
      <c r="E2927" s="255"/>
      <c r="F2927" s="242"/>
      <c r="G2927" s="243"/>
      <c r="H2927" s="171"/>
      <c r="I2927" s="244" t="str">
        <f t="shared" si="154"/>
        <v/>
      </c>
      <c r="N2927" s="157"/>
      <c r="O2927" s="157"/>
      <c r="P2927" s="246" t="str">
        <f t="shared" si="155"/>
        <v/>
      </c>
      <c r="Q2927" s="144"/>
      <c r="R2927" s="144"/>
      <c r="S2927" s="144"/>
    </row>
    <row r="2928" spans="1:19">
      <c r="A2928" s="110"/>
      <c r="B2928" s="114"/>
      <c r="C2928" s="188"/>
      <c r="D2928" s="200"/>
      <c r="E2928" s="255"/>
      <c r="F2928" s="242"/>
      <c r="G2928" s="243"/>
      <c r="H2928" s="171"/>
      <c r="I2928" s="244" t="str">
        <f t="shared" si="154"/>
        <v/>
      </c>
      <c r="N2928" s="157"/>
      <c r="O2928" s="157"/>
      <c r="P2928" s="246" t="str">
        <f t="shared" si="155"/>
        <v/>
      </c>
      <c r="Q2928" s="144"/>
      <c r="R2928" s="144"/>
      <c r="S2928" s="144"/>
    </row>
    <row r="2929" spans="1:19">
      <c r="A2929" s="110"/>
      <c r="B2929" s="114"/>
      <c r="C2929" s="188"/>
      <c r="D2929" s="200"/>
      <c r="E2929" s="255"/>
      <c r="F2929" s="242"/>
      <c r="G2929" s="243"/>
      <c r="H2929" s="171"/>
      <c r="I2929" s="244" t="str">
        <f t="shared" si="154"/>
        <v/>
      </c>
      <c r="N2929" s="157"/>
      <c r="O2929" s="157"/>
      <c r="P2929" s="246" t="str">
        <f t="shared" si="155"/>
        <v/>
      </c>
      <c r="Q2929" s="144"/>
      <c r="R2929" s="144"/>
      <c r="S2929" s="144"/>
    </row>
    <row r="2930" spans="1:19">
      <c r="A2930" s="110"/>
      <c r="B2930" s="114"/>
      <c r="C2930" s="188"/>
      <c r="D2930" s="200"/>
      <c r="E2930" s="255"/>
      <c r="F2930" s="242"/>
      <c r="G2930" s="243"/>
      <c r="H2930" s="171"/>
      <c r="I2930" s="244" t="str">
        <f t="shared" si="154"/>
        <v/>
      </c>
      <c r="N2930" s="157"/>
      <c r="O2930" s="157"/>
      <c r="P2930" s="246" t="str">
        <f t="shared" si="155"/>
        <v/>
      </c>
      <c r="Q2930" s="144"/>
      <c r="R2930" s="144"/>
      <c r="S2930" s="144"/>
    </row>
    <row r="2931" spans="1:19">
      <c r="A2931" s="110"/>
      <c r="B2931" s="114"/>
      <c r="C2931" s="188"/>
      <c r="D2931" s="200"/>
      <c r="E2931" s="255"/>
      <c r="F2931" s="242"/>
      <c r="G2931" s="243"/>
      <c r="H2931" s="171"/>
      <c r="I2931" s="244" t="str">
        <f t="shared" si="154"/>
        <v/>
      </c>
      <c r="N2931" s="157"/>
      <c r="O2931" s="157"/>
      <c r="P2931" s="246" t="str">
        <f t="shared" si="155"/>
        <v/>
      </c>
      <c r="Q2931" s="144"/>
      <c r="R2931" s="144"/>
      <c r="S2931" s="144"/>
    </row>
    <row r="2932" spans="1:19">
      <c r="A2932" s="110"/>
      <c r="B2932" s="114"/>
      <c r="C2932" s="188"/>
      <c r="D2932" s="200"/>
      <c r="E2932" s="255"/>
      <c r="F2932" s="242"/>
      <c r="G2932" s="243"/>
      <c r="H2932" s="171"/>
      <c r="I2932" s="244" t="str">
        <f t="shared" si="154"/>
        <v/>
      </c>
      <c r="N2932" s="157"/>
      <c r="O2932" s="157"/>
      <c r="P2932" s="246" t="str">
        <f t="shared" si="155"/>
        <v/>
      </c>
      <c r="Q2932" s="144"/>
      <c r="R2932" s="144"/>
      <c r="S2932" s="144"/>
    </row>
    <row r="2933" spans="1:19">
      <c r="A2933" s="110"/>
      <c r="B2933" s="114"/>
      <c r="C2933" s="188"/>
      <c r="D2933" s="200"/>
      <c r="E2933" s="255"/>
      <c r="F2933" s="242"/>
      <c r="G2933" s="243"/>
      <c r="H2933" s="171"/>
      <c r="I2933" s="244" t="str">
        <f t="shared" si="154"/>
        <v/>
      </c>
      <c r="N2933" s="157"/>
      <c r="O2933" s="157"/>
      <c r="P2933" s="246" t="str">
        <f t="shared" si="155"/>
        <v/>
      </c>
      <c r="Q2933" s="144"/>
      <c r="R2933" s="144"/>
      <c r="S2933" s="144"/>
    </row>
    <row r="2934" spans="1:19">
      <c r="A2934" s="110"/>
      <c r="B2934" s="114"/>
      <c r="C2934" s="188"/>
      <c r="D2934" s="200"/>
      <c r="E2934" s="255"/>
      <c r="F2934" s="242"/>
      <c r="G2934" s="243"/>
      <c r="H2934" s="171"/>
      <c r="I2934" s="244" t="str">
        <f t="shared" si="154"/>
        <v/>
      </c>
      <c r="N2934" s="157"/>
      <c r="O2934" s="157"/>
      <c r="P2934" s="246" t="str">
        <f t="shared" si="155"/>
        <v/>
      </c>
      <c r="Q2934" s="144"/>
      <c r="R2934" s="144"/>
      <c r="S2934" s="144"/>
    </row>
    <row r="2935" spans="1:19">
      <c r="A2935" s="110"/>
      <c r="B2935" s="114"/>
      <c r="C2935" s="188"/>
      <c r="D2935" s="200"/>
      <c r="E2935" s="255"/>
      <c r="F2935" s="242"/>
      <c r="G2935" s="243"/>
      <c r="H2935" s="171"/>
      <c r="I2935" s="244" t="str">
        <f t="shared" si="154"/>
        <v/>
      </c>
      <c r="N2935" s="157"/>
      <c r="O2935" s="157"/>
      <c r="P2935" s="246" t="str">
        <f t="shared" si="155"/>
        <v/>
      </c>
      <c r="Q2935" s="144"/>
      <c r="R2935" s="144"/>
      <c r="S2935" s="144"/>
    </row>
    <row r="2936" spans="1:19">
      <c r="A2936" s="110"/>
      <c r="B2936" s="114"/>
      <c r="C2936" s="188"/>
      <c r="D2936" s="200"/>
      <c r="E2936" s="255"/>
      <c r="F2936" s="242"/>
      <c r="G2936" s="243"/>
      <c r="H2936" s="171"/>
      <c r="I2936" s="244" t="str">
        <f t="shared" si="154"/>
        <v/>
      </c>
      <c r="N2936" s="157"/>
      <c r="O2936" s="157"/>
      <c r="P2936" s="246" t="str">
        <f t="shared" si="155"/>
        <v/>
      </c>
      <c r="Q2936" s="144"/>
      <c r="R2936" s="144"/>
      <c r="S2936" s="144"/>
    </row>
    <row r="2937" spans="1:19">
      <c r="A2937" s="110"/>
      <c r="B2937" s="114"/>
      <c r="C2937" s="188"/>
      <c r="D2937" s="200"/>
      <c r="E2937" s="255"/>
      <c r="F2937" s="242"/>
      <c r="G2937" s="243"/>
      <c r="H2937" s="171"/>
      <c r="I2937" s="244" t="str">
        <f t="shared" si="154"/>
        <v/>
      </c>
      <c r="N2937" s="157"/>
      <c r="O2937" s="157"/>
      <c r="P2937" s="246" t="str">
        <f t="shared" si="155"/>
        <v/>
      </c>
      <c r="Q2937" s="144"/>
      <c r="R2937" s="144"/>
      <c r="S2937" s="144"/>
    </row>
    <row r="2938" spans="1:19">
      <c r="A2938" s="110"/>
      <c r="B2938" s="114"/>
      <c r="C2938" s="188"/>
      <c r="D2938" s="200"/>
      <c r="E2938" s="255"/>
      <c r="F2938" s="242"/>
      <c r="G2938" s="243"/>
      <c r="H2938" s="171"/>
      <c r="I2938" s="244" t="str">
        <f t="shared" si="154"/>
        <v/>
      </c>
      <c r="N2938" s="157"/>
      <c r="O2938" s="157"/>
      <c r="P2938" s="246" t="str">
        <f t="shared" si="155"/>
        <v/>
      </c>
      <c r="Q2938" s="144"/>
      <c r="R2938" s="144"/>
      <c r="S2938" s="144"/>
    </row>
    <row r="2939" spans="1:19">
      <c r="A2939" s="110"/>
      <c r="B2939" s="114"/>
      <c r="C2939" s="188"/>
      <c r="D2939" s="200"/>
      <c r="E2939" s="255"/>
      <c r="F2939" s="242"/>
      <c r="G2939" s="243"/>
      <c r="H2939" s="171"/>
      <c r="I2939" s="244" t="str">
        <f t="shared" si="154"/>
        <v/>
      </c>
      <c r="N2939" s="157"/>
      <c r="O2939" s="157"/>
      <c r="P2939" s="246" t="str">
        <f t="shared" si="155"/>
        <v/>
      </c>
      <c r="Q2939" s="144"/>
      <c r="R2939" s="144"/>
      <c r="S2939" s="144"/>
    </row>
    <row r="2940" spans="1:19">
      <c r="A2940" s="110"/>
      <c r="B2940" s="114"/>
      <c r="C2940" s="188"/>
      <c r="D2940" s="200"/>
      <c r="E2940" s="255"/>
      <c r="F2940" s="242"/>
      <c r="G2940" s="243"/>
      <c r="H2940" s="171"/>
      <c r="I2940" s="244" t="str">
        <f t="shared" si="154"/>
        <v/>
      </c>
      <c r="N2940" s="157"/>
      <c r="O2940" s="157"/>
      <c r="P2940" s="246" t="str">
        <f t="shared" si="155"/>
        <v/>
      </c>
      <c r="Q2940" s="144"/>
      <c r="R2940" s="144"/>
      <c r="S2940" s="144"/>
    </row>
    <row r="2941" spans="1:19">
      <c r="A2941" s="110"/>
      <c r="B2941" s="114"/>
      <c r="C2941" s="188"/>
      <c r="D2941" s="200"/>
      <c r="E2941" s="255"/>
      <c r="F2941" s="242"/>
      <c r="G2941" s="243"/>
      <c r="H2941" s="171"/>
      <c r="I2941" s="244" t="str">
        <f t="shared" si="154"/>
        <v/>
      </c>
      <c r="N2941" s="157"/>
      <c r="O2941" s="157"/>
      <c r="P2941" s="246" t="str">
        <f t="shared" si="155"/>
        <v/>
      </c>
      <c r="Q2941" s="144"/>
      <c r="R2941" s="144"/>
      <c r="S2941" s="144"/>
    </row>
    <row r="2942" spans="1:19">
      <c r="A2942" s="110"/>
      <c r="B2942" s="114"/>
      <c r="C2942" s="188"/>
      <c r="D2942" s="200"/>
      <c r="E2942" s="255"/>
      <c r="F2942" s="242"/>
      <c r="G2942" s="243"/>
      <c r="H2942" s="171"/>
      <c r="I2942" s="244" t="str">
        <f t="shared" si="154"/>
        <v/>
      </c>
      <c r="N2942" s="157"/>
      <c r="O2942" s="157"/>
      <c r="P2942" s="246" t="str">
        <f t="shared" si="155"/>
        <v/>
      </c>
      <c r="Q2942" s="144"/>
      <c r="R2942" s="144"/>
      <c r="S2942" s="144"/>
    </row>
    <row r="2943" spans="1:19">
      <c r="A2943" s="110"/>
      <c r="B2943" s="114"/>
      <c r="C2943" s="188"/>
      <c r="D2943" s="200"/>
      <c r="E2943" s="255"/>
      <c r="F2943" s="242"/>
      <c r="G2943" s="243"/>
      <c r="H2943" s="171"/>
      <c r="I2943" s="244" t="str">
        <f t="shared" si="154"/>
        <v/>
      </c>
      <c r="N2943" s="157"/>
      <c r="O2943" s="157"/>
      <c r="P2943" s="246" t="str">
        <f t="shared" si="155"/>
        <v/>
      </c>
      <c r="Q2943" s="144"/>
      <c r="R2943" s="144"/>
      <c r="S2943" s="144"/>
    </row>
    <row r="2944" spans="1:19">
      <c r="A2944" s="110"/>
      <c r="B2944" s="114"/>
      <c r="C2944" s="188"/>
      <c r="D2944" s="200"/>
      <c r="E2944" s="255"/>
      <c r="F2944" s="242"/>
      <c r="G2944" s="243"/>
      <c r="H2944" s="171"/>
      <c r="I2944" s="244" t="str">
        <f t="shared" si="154"/>
        <v/>
      </c>
      <c r="N2944" s="157"/>
      <c r="O2944" s="157"/>
      <c r="P2944" s="246" t="str">
        <f t="shared" si="155"/>
        <v/>
      </c>
      <c r="Q2944" s="144"/>
      <c r="R2944" s="144"/>
      <c r="S2944" s="144"/>
    </row>
    <row r="2945" spans="1:19">
      <c r="A2945" s="110"/>
      <c r="B2945" s="114"/>
      <c r="C2945" s="188"/>
      <c r="D2945" s="200"/>
      <c r="E2945" s="255"/>
      <c r="F2945" s="242"/>
      <c r="G2945" s="243"/>
      <c r="H2945" s="171"/>
      <c r="I2945" s="244" t="str">
        <f t="shared" si="154"/>
        <v/>
      </c>
      <c r="N2945" s="157"/>
      <c r="O2945" s="157"/>
      <c r="P2945" s="246" t="str">
        <f t="shared" si="155"/>
        <v/>
      </c>
      <c r="Q2945" s="144"/>
      <c r="R2945" s="144"/>
      <c r="S2945" s="144"/>
    </row>
    <row r="2946" spans="1:19">
      <c r="A2946" s="110"/>
      <c r="B2946" s="114"/>
      <c r="C2946" s="188"/>
      <c r="D2946" s="200"/>
      <c r="E2946" s="255"/>
      <c r="F2946" s="242"/>
      <c r="G2946" s="243"/>
      <c r="H2946" s="171"/>
      <c r="I2946" s="244" t="str">
        <f t="shared" ref="I2946:I3009" si="156">IF(C2946="","",(2/S2946)*(POWER((S2946/6)*(E2946-S2946/6)+1,3)-1))</f>
        <v/>
      </c>
      <c r="N2946" s="157"/>
      <c r="O2946" s="157"/>
      <c r="P2946" s="246" t="str">
        <f t="shared" ref="P2946:P3009" si="157">IF(C2946="","",POWER(C2946-Q2946,3)/R2946)</f>
        <v/>
      </c>
      <c r="Q2946" s="144"/>
      <c r="R2946" s="144"/>
      <c r="S2946" s="144"/>
    </row>
    <row r="2947" spans="1:19">
      <c r="A2947" s="110"/>
      <c r="B2947" s="114"/>
      <c r="C2947" s="188"/>
      <c r="D2947" s="200"/>
      <c r="E2947" s="255"/>
      <c r="F2947" s="242"/>
      <c r="G2947" s="243"/>
      <c r="H2947" s="171"/>
      <c r="I2947" s="244" t="str">
        <f t="shared" si="156"/>
        <v/>
      </c>
      <c r="N2947" s="157"/>
      <c r="O2947" s="157"/>
      <c r="P2947" s="246" t="str">
        <f t="shared" si="157"/>
        <v/>
      </c>
      <c r="Q2947" s="144"/>
      <c r="R2947" s="144"/>
      <c r="S2947" s="144"/>
    </row>
    <row r="2948" spans="1:19">
      <c r="A2948" s="110"/>
      <c r="B2948" s="114"/>
      <c r="C2948" s="188"/>
      <c r="D2948" s="200"/>
      <c r="E2948" s="255"/>
      <c r="F2948" s="242"/>
      <c r="G2948" s="243"/>
      <c r="H2948" s="171"/>
      <c r="I2948" s="244" t="str">
        <f t="shared" si="156"/>
        <v/>
      </c>
      <c r="N2948" s="157"/>
      <c r="O2948" s="157"/>
      <c r="P2948" s="246" t="str">
        <f t="shared" si="157"/>
        <v/>
      </c>
      <c r="Q2948" s="144"/>
      <c r="R2948" s="144"/>
      <c r="S2948" s="144"/>
    </row>
    <row r="2949" spans="1:19">
      <c r="A2949" s="110"/>
      <c r="B2949" s="114"/>
      <c r="C2949" s="188"/>
      <c r="D2949" s="200"/>
      <c r="E2949" s="255"/>
      <c r="F2949" s="242"/>
      <c r="G2949" s="243"/>
      <c r="H2949" s="171"/>
      <c r="I2949" s="244" t="str">
        <f t="shared" si="156"/>
        <v/>
      </c>
      <c r="N2949" s="157"/>
      <c r="O2949" s="157"/>
      <c r="P2949" s="246" t="str">
        <f t="shared" si="157"/>
        <v/>
      </c>
      <c r="Q2949" s="144"/>
      <c r="R2949" s="144"/>
      <c r="S2949" s="144"/>
    </row>
    <row r="2950" spans="1:19">
      <c r="A2950" s="110"/>
      <c r="B2950" s="114"/>
      <c r="C2950" s="188"/>
      <c r="D2950" s="200"/>
      <c r="E2950" s="255"/>
      <c r="F2950" s="242"/>
      <c r="G2950" s="243"/>
      <c r="H2950" s="171"/>
      <c r="I2950" s="244" t="str">
        <f t="shared" si="156"/>
        <v/>
      </c>
      <c r="N2950" s="157"/>
      <c r="O2950" s="157"/>
      <c r="P2950" s="246" t="str">
        <f t="shared" si="157"/>
        <v/>
      </c>
      <c r="Q2950" s="144"/>
      <c r="R2950" s="144"/>
      <c r="S2950" s="144"/>
    </row>
    <row r="2951" spans="1:19">
      <c r="A2951" s="110"/>
      <c r="B2951" s="114"/>
      <c r="C2951" s="188"/>
      <c r="D2951" s="200"/>
      <c r="E2951" s="255"/>
      <c r="F2951" s="242"/>
      <c r="G2951" s="243"/>
      <c r="H2951" s="171"/>
      <c r="I2951" s="244" t="str">
        <f t="shared" si="156"/>
        <v/>
      </c>
      <c r="N2951" s="157"/>
      <c r="O2951" s="157"/>
      <c r="P2951" s="246" t="str">
        <f t="shared" si="157"/>
        <v/>
      </c>
      <c r="Q2951" s="144"/>
      <c r="R2951" s="144"/>
      <c r="S2951" s="144"/>
    </row>
    <row r="2952" spans="1:19">
      <c r="A2952" s="110"/>
      <c r="B2952" s="114"/>
      <c r="C2952" s="188"/>
      <c r="D2952" s="200"/>
      <c r="E2952" s="255"/>
      <c r="F2952" s="242"/>
      <c r="G2952" s="243"/>
      <c r="H2952" s="171"/>
      <c r="I2952" s="244" t="str">
        <f t="shared" si="156"/>
        <v/>
      </c>
      <c r="N2952" s="157"/>
      <c r="O2952" s="157"/>
      <c r="P2952" s="246" t="str">
        <f t="shared" si="157"/>
        <v/>
      </c>
      <c r="Q2952" s="144"/>
      <c r="R2952" s="144"/>
      <c r="S2952" s="144"/>
    </row>
    <row r="2953" spans="1:19">
      <c r="A2953" s="110"/>
      <c r="B2953" s="114"/>
      <c r="C2953" s="188"/>
      <c r="D2953" s="200"/>
      <c r="E2953" s="255"/>
      <c r="F2953" s="242"/>
      <c r="G2953" s="243"/>
      <c r="H2953" s="171"/>
      <c r="I2953" s="244" t="str">
        <f t="shared" si="156"/>
        <v/>
      </c>
      <c r="N2953" s="157"/>
      <c r="O2953" s="157"/>
      <c r="P2953" s="246" t="str">
        <f t="shared" si="157"/>
        <v/>
      </c>
      <c r="Q2953" s="144"/>
      <c r="R2953" s="144"/>
      <c r="S2953" s="144"/>
    </row>
    <row r="2954" spans="1:19">
      <c r="A2954" s="110"/>
      <c r="B2954" s="114"/>
      <c r="C2954" s="188"/>
      <c r="D2954" s="200"/>
      <c r="E2954" s="255"/>
      <c r="F2954" s="242"/>
      <c r="G2954" s="243"/>
      <c r="H2954" s="171"/>
      <c r="I2954" s="244" t="str">
        <f t="shared" si="156"/>
        <v/>
      </c>
      <c r="N2954" s="157"/>
      <c r="O2954" s="157"/>
      <c r="P2954" s="246" t="str">
        <f t="shared" si="157"/>
        <v/>
      </c>
      <c r="Q2954" s="144"/>
      <c r="R2954" s="144"/>
      <c r="S2954" s="144"/>
    </row>
    <row r="2955" spans="1:19">
      <c r="A2955" s="110"/>
      <c r="B2955" s="114"/>
      <c r="C2955" s="188"/>
      <c r="D2955" s="200"/>
      <c r="E2955" s="255"/>
      <c r="F2955" s="242"/>
      <c r="G2955" s="243"/>
      <c r="H2955" s="171"/>
      <c r="I2955" s="244" t="str">
        <f t="shared" si="156"/>
        <v/>
      </c>
      <c r="N2955" s="157"/>
      <c r="O2955" s="157"/>
      <c r="P2955" s="246" t="str">
        <f t="shared" si="157"/>
        <v/>
      </c>
      <c r="Q2955" s="144"/>
      <c r="R2955" s="144"/>
      <c r="S2955" s="144"/>
    </row>
    <row r="2956" spans="1:19">
      <c r="A2956" s="110"/>
      <c r="B2956" s="114"/>
      <c r="C2956" s="188"/>
      <c r="D2956" s="200"/>
      <c r="E2956" s="255"/>
      <c r="F2956" s="242"/>
      <c r="G2956" s="243"/>
      <c r="H2956" s="171"/>
      <c r="I2956" s="244" t="str">
        <f t="shared" si="156"/>
        <v/>
      </c>
      <c r="N2956" s="157"/>
      <c r="O2956" s="157"/>
      <c r="P2956" s="246" t="str">
        <f t="shared" si="157"/>
        <v/>
      </c>
      <c r="Q2956" s="144"/>
      <c r="R2956" s="144"/>
      <c r="S2956" s="144"/>
    </row>
    <row r="2957" spans="1:19">
      <c r="A2957" s="110"/>
      <c r="B2957" s="114"/>
      <c r="C2957" s="188"/>
      <c r="D2957" s="200"/>
      <c r="E2957" s="255"/>
      <c r="F2957" s="242"/>
      <c r="G2957" s="243"/>
      <c r="H2957" s="171"/>
      <c r="I2957" s="244" t="str">
        <f t="shared" si="156"/>
        <v/>
      </c>
      <c r="N2957" s="157"/>
      <c r="O2957" s="157"/>
      <c r="P2957" s="246" t="str">
        <f t="shared" si="157"/>
        <v/>
      </c>
      <c r="Q2957" s="144"/>
      <c r="R2957" s="144"/>
      <c r="S2957" s="144"/>
    </row>
    <row r="2958" spans="1:19">
      <c r="A2958" s="110"/>
      <c r="B2958" s="114"/>
      <c r="C2958" s="188"/>
      <c r="D2958" s="200"/>
      <c r="E2958" s="255"/>
      <c r="F2958" s="242"/>
      <c r="G2958" s="243"/>
      <c r="H2958" s="171"/>
      <c r="I2958" s="244" t="str">
        <f t="shared" si="156"/>
        <v/>
      </c>
      <c r="N2958" s="157"/>
      <c r="O2958" s="157"/>
      <c r="P2958" s="246" t="str">
        <f t="shared" si="157"/>
        <v/>
      </c>
      <c r="Q2958" s="144"/>
      <c r="R2958" s="144"/>
      <c r="S2958" s="144"/>
    </row>
    <row r="2959" spans="1:19">
      <c r="A2959" s="110"/>
      <c r="B2959" s="114"/>
      <c r="C2959" s="188"/>
      <c r="D2959" s="200"/>
      <c r="E2959" s="255"/>
      <c r="F2959" s="242"/>
      <c r="G2959" s="243"/>
      <c r="H2959" s="171"/>
      <c r="I2959" s="244" t="str">
        <f t="shared" si="156"/>
        <v/>
      </c>
      <c r="N2959" s="157"/>
      <c r="O2959" s="157"/>
      <c r="P2959" s="246" t="str">
        <f t="shared" si="157"/>
        <v/>
      </c>
      <c r="Q2959" s="144"/>
      <c r="R2959" s="144"/>
      <c r="S2959" s="144"/>
    </row>
    <row r="2960" spans="1:19">
      <c r="A2960" s="110"/>
      <c r="B2960" s="114"/>
      <c r="C2960" s="188"/>
      <c r="D2960" s="200"/>
      <c r="E2960" s="255"/>
      <c r="F2960" s="242"/>
      <c r="G2960" s="243"/>
      <c r="H2960" s="171"/>
      <c r="I2960" s="244" t="str">
        <f t="shared" si="156"/>
        <v/>
      </c>
      <c r="N2960" s="157"/>
      <c r="O2960" s="157"/>
      <c r="P2960" s="246" t="str">
        <f t="shared" si="157"/>
        <v/>
      </c>
      <c r="Q2960" s="144"/>
      <c r="R2960" s="144"/>
      <c r="S2960" s="144"/>
    </row>
    <row r="2961" spans="1:19">
      <c r="A2961" s="110"/>
      <c r="B2961" s="114"/>
      <c r="C2961" s="188"/>
      <c r="D2961" s="200"/>
      <c r="E2961" s="255"/>
      <c r="F2961" s="242"/>
      <c r="G2961" s="243"/>
      <c r="H2961" s="171"/>
      <c r="I2961" s="244" t="str">
        <f t="shared" si="156"/>
        <v/>
      </c>
      <c r="N2961" s="157"/>
      <c r="O2961" s="157"/>
      <c r="P2961" s="246" t="str">
        <f t="shared" si="157"/>
        <v/>
      </c>
      <c r="Q2961" s="144"/>
      <c r="R2961" s="144"/>
      <c r="S2961" s="144"/>
    </row>
    <row r="2962" spans="1:19">
      <c r="A2962" s="110"/>
      <c r="B2962" s="114"/>
      <c r="C2962" s="188"/>
      <c r="D2962" s="200"/>
      <c r="E2962" s="255"/>
      <c r="F2962" s="242"/>
      <c r="G2962" s="243"/>
      <c r="H2962" s="171"/>
      <c r="I2962" s="244" t="str">
        <f t="shared" si="156"/>
        <v/>
      </c>
      <c r="N2962" s="157"/>
      <c r="O2962" s="157"/>
      <c r="P2962" s="246" t="str">
        <f t="shared" si="157"/>
        <v/>
      </c>
      <c r="Q2962" s="144"/>
      <c r="R2962" s="144"/>
      <c r="S2962" s="144"/>
    </row>
    <row r="2963" spans="1:19">
      <c r="A2963" s="110"/>
      <c r="B2963" s="114"/>
      <c r="C2963" s="188"/>
      <c r="D2963" s="200"/>
      <c r="E2963" s="255"/>
      <c r="F2963" s="242"/>
      <c r="G2963" s="243"/>
      <c r="H2963" s="171"/>
      <c r="I2963" s="244" t="str">
        <f t="shared" si="156"/>
        <v/>
      </c>
      <c r="N2963" s="157"/>
      <c r="O2963" s="157"/>
      <c r="P2963" s="246" t="str">
        <f t="shared" si="157"/>
        <v/>
      </c>
      <c r="Q2963" s="144"/>
      <c r="R2963" s="144"/>
      <c r="S2963" s="144"/>
    </row>
    <row r="2964" spans="1:19">
      <c r="A2964" s="110"/>
      <c r="B2964" s="114"/>
      <c r="C2964" s="188"/>
      <c r="D2964" s="200"/>
      <c r="E2964" s="255"/>
      <c r="F2964" s="242"/>
      <c r="G2964" s="243"/>
      <c r="H2964" s="171"/>
      <c r="I2964" s="244" t="str">
        <f t="shared" si="156"/>
        <v/>
      </c>
      <c r="N2964" s="157"/>
      <c r="O2964" s="157"/>
      <c r="P2964" s="246" t="str">
        <f t="shared" si="157"/>
        <v/>
      </c>
      <c r="Q2964" s="144"/>
      <c r="R2964" s="144"/>
      <c r="S2964" s="144"/>
    </row>
    <row r="2965" spans="1:19">
      <c r="A2965" s="110"/>
      <c r="B2965" s="114"/>
      <c r="C2965" s="188"/>
      <c r="D2965" s="200"/>
      <c r="E2965" s="255"/>
      <c r="F2965" s="242"/>
      <c r="G2965" s="243"/>
      <c r="H2965" s="171"/>
      <c r="I2965" s="244" t="str">
        <f t="shared" si="156"/>
        <v/>
      </c>
      <c r="N2965" s="157"/>
      <c r="O2965" s="157"/>
      <c r="P2965" s="246" t="str">
        <f t="shared" si="157"/>
        <v/>
      </c>
      <c r="Q2965" s="144"/>
      <c r="R2965" s="144"/>
      <c r="S2965" s="144"/>
    </row>
    <row r="2966" spans="1:19">
      <c r="A2966" s="110"/>
      <c r="B2966" s="114"/>
      <c r="C2966" s="188"/>
      <c r="D2966" s="200"/>
      <c r="E2966" s="255"/>
      <c r="F2966" s="242"/>
      <c r="G2966" s="243"/>
      <c r="H2966" s="171"/>
      <c r="I2966" s="244" t="str">
        <f t="shared" si="156"/>
        <v/>
      </c>
      <c r="N2966" s="157"/>
      <c r="O2966" s="157"/>
      <c r="P2966" s="246" t="str">
        <f t="shared" si="157"/>
        <v/>
      </c>
      <c r="Q2966" s="144"/>
      <c r="R2966" s="144"/>
      <c r="S2966" s="144"/>
    </row>
    <row r="2967" spans="1:19">
      <c r="A2967" s="110"/>
      <c r="B2967" s="114"/>
      <c r="C2967" s="188"/>
      <c r="D2967" s="200"/>
      <c r="E2967" s="255"/>
      <c r="F2967" s="242"/>
      <c r="G2967" s="243"/>
      <c r="H2967" s="171"/>
      <c r="I2967" s="244" t="str">
        <f t="shared" si="156"/>
        <v/>
      </c>
      <c r="N2967" s="157"/>
      <c r="O2967" s="157"/>
      <c r="P2967" s="246" t="str">
        <f t="shared" si="157"/>
        <v/>
      </c>
      <c r="Q2967" s="144"/>
      <c r="R2967" s="144"/>
      <c r="S2967" s="144"/>
    </row>
    <row r="2968" spans="1:19">
      <c r="A2968" s="110"/>
      <c r="B2968" s="114"/>
      <c r="C2968" s="188"/>
      <c r="D2968" s="200"/>
      <c r="E2968" s="255"/>
      <c r="F2968" s="242"/>
      <c r="G2968" s="243"/>
      <c r="H2968" s="171"/>
      <c r="I2968" s="244" t="str">
        <f t="shared" si="156"/>
        <v/>
      </c>
      <c r="N2968" s="157"/>
      <c r="O2968" s="157"/>
      <c r="P2968" s="246" t="str">
        <f t="shared" si="157"/>
        <v/>
      </c>
      <c r="Q2968" s="144"/>
      <c r="R2968" s="144"/>
      <c r="S2968" s="144"/>
    </row>
    <row r="2969" spans="1:19">
      <c r="A2969" s="110"/>
      <c r="B2969" s="114"/>
      <c r="C2969" s="188"/>
      <c r="D2969" s="200"/>
      <c r="E2969" s="255"/>
      <c r="F2969" s="242"/>
      <c r="G2969" s="243"/>
      <c r="H2969" s="171"/>
      <c r="I2969" s="244" t="str">
        <f t="shared" si="156"/>
        <v/>
      </c>
      <c r="N2969" s="157"/>
      <c r="O2969" s="157"/>
      <c r="P2969" s="246" t="str">
        <f t="shared" si="157"/>
        <v/>
      </c>
      <c r="Q2969" s="144"/>
      <c r="R2969" s="144"/>
      <c r="S2969" s="144"/>
    </row>
    <row r="2970" spans="1:19">
      <c r="A2970" s="110"/>
      <c r="B2970" s="114"/>
      <c r="C2970" s="188"/>
      <c r="D2970" s="200"/>
      <c r="E2970" s="255"/>
      <c r="F2970" s="242"/>
      <c r="G2970" s="243"/>
      <c r="H2970" s="171"/>
      <c r="I2970" s="244" t="str">
        <f t="shared" si="156"/>
        <v/>
      </c>
      <c r="N2970" s="157"/>
      <c r="O2970" s="157"/>
      <c r="P2970" s="246" t="str">
        <f t="shared" si="157"/>
        <v/>
      </c>
      <c r="Q2970" s="144"/>
      <c r="R2970" s="144"/>
      <c r="S2970" s="144"/>
    </row>
    <row r="2971" spans="1:19">
      <c r="A2971" s="110"/>
      <c r="B2971" s="114"/>
      <c r="C2971" s="188"/>
      <c r="D2971" s="200"/>
      <c r="E2971" s="255"/>
      <c r="F2971" s="242"/>
      <c r="G2971" s="243"/>
      <c r="H2971" s="171"/>
      <c r="I2971" s="244" t="str">
        <f t="shared" si="156"/>
        <v/>
      </c>
      <c r="N2971" s="157"/>
      <c r="O2971" s="157"/>
      <c r="P2971" s="246" t="str">
        <f t="shared" si="157"/>
        <v/>
      </c>
      <c r="Q2971" s="144"/>
      <c r="R2971" s="144"/>
      <c r="S2971" s="144"/>
    </row>
    <row r="2972" spans="1:19">
      <c r="A2972" s="110"/>
      <c r="B2972" s="114"/>
      <c r="C2972" s="188"/>
      <c r="D2972" s="200"/>
      <c r="E2972" s="255"/>
      <c r="F2972" s="242"/>
      <c r="G2972" s="243"/>
      <c r="H2972" s="171"/>
      <c r="I2972" s="244" t="str">
        <f t="shared" si="156"/>
        <v/>
      </c>
      <c r="N2972" s="157"/>
      <c r="O2972" s="157"/>
      <c r="P2972" s="246" t="str">
        <f t="shared" si="157"/>
        <v/>
      </c>
      <c r="Q2972" s="144"/>
      <c r="R2972" s="144"/>
      <c r="S2972" s="144"/>
    </row>
    <row r="2973" spans="1:19">
      <c r="A2973" s="110"/>
      <c r="B2973" s="114"/>
      <c r="C2973" s="188"/>
      <c r="D2973" s="200"/>
      <c r="E2973" s="255"/>
      <c r="F2973" s="242"/>
      <c r="G2973" s="243"/>
      <c r="H2973" s="171"/>
      <c r="I2973" s="244" t="str">
        <f t="shared" si="156"/>
        <v/>
      </c>
      <c r="N2973" s="157"/>
      <c r="O2973" s="157"/>
      <c r="P2973" s="246" t="str">
        <f t="shared" si="157"/>
        <v/>
      </c>
      <c r="Q2973" s="144"/>
      <c r="R2973" s="144"/>
      <c r="S2973" s="144"/>
    </row>
    <row r="2974" spans="1:19">
      <c r="A2974" s="110"/>
      <c r="B2974" s="114"/>
      <c r="C2974" s="188"/>
      <c r="D2974" s="200"/>
      <c r="E2974" s="255"/>
      <c r="F2974" s="242"/>
      <c r="G2974" s="243"/>
      <c r="H2974" s="171"/>
      <c r="I2974" s="244" t="str">
        <f t="shared" si="156"/>
        <v/>
      </c>
      <c r="N2974" s="157"/>
      <c r="O2974" s="157"/>
      <c r="P2974" s="246" t="str">
        <f t="shared" si="157"/>
        <v/>
      </c>
      <c r="Q2974" s="144"/>
      <c r="R2974" s="144"/>
      <c r="S2974" s="144"/>
    </row>
    <row r="2975" spans="1:19">
      <c r="A2975" s="110"/>
      <c r="B2975" s="114"/>
      <c r="C2975" s="188"/>
      <c r="D2975" s="200"/>
      <c r="E2975" s="255"/>
      <c r="F2975" s="242"/>
      <c r="G2975" s="243"/>
      <c r="H2975" s="171"/>
      <c r="I2975" s="244" t="str">
        <f t="shared" si="156"/>
        <v/>
      </c>
      <c r="N2975" s="157"/>
      <c r="O2975" s="157"/>
      <c r="P2975" s="246" t="str">
        <f t="shared" si="157"/>
        <v/>
      </c>
      <c r="Q2975" s="144"/>
      <c r="R2975" s="144"/>
      <c r="S2975" s="144"/>
    </row>
    <row r="2976" spans="1:19">
      <c r="A2976" s="110"/>
      <c r="B2976" s="114"/>
      <c r="C2976" s="188"/>
      <c r="D2976" s="200"/>
      <c r="E2976" s="255"/>
      <c r="F2976" s="242"/>
      <c r="G2976" s="243"/>
      <c r="H2976" s="171"/>
      <c r="I2976" s="244" t="str">
        <f t="shared" si="156"/>
        <v/>
      </c>
      <c r="N2976" s="157"/>
      <c r="O2976" s="157"/>
      <c r="P2976" s="246" t="str">
        <f t="shared" si="157"/>
        <v/>
      </c>
      <c r="Q2976" s="144"/>
      <c r="R2976" s="144"/>
      <c r="S2976" s="144"/>
    </row>
    <row r="2977" spans="1:19">
      <c r="A2977" s="110"/>
      <c r="B2977" s="114"/>
      <c r="C2977" s="188"/>
      <c r="D2977" s="200"/>
      <c r="E2977" s="255"/>
      <c r="F2977" s="242"/>
      <c r="G2977" s="243"/>
      <c r="H2977" s="171"/>
      <c r="I2977" s="244" t="str">
        <f t="shared" si="156"/>
        <v/>
      </c>
      <c r="N2977" s="157"/>
      <c r="O2977" s="157"/>
      <c r="P2977" s="246" t="str">
        <f t="shared" si="157"/>
        <v/>
      </c>
      <c r="Q2977" s="144"/>
      <c r="R2977" s="144"/>
      <c r="S2977" s="144"/>
    </row>
    <row r="2978" spans="1:19">
      <c r="A2978" s="110"/>
      <c r="B2978" s="114"/>
      <c r="C2978" s="188"/>
      <c r="D2978" s="200"/>
      <c r="E2978" s="255"/>
      <c r="F2978" s="242"/>
      <c r="G2978" s="243"/>
      <c r="H2978" s="171"/>
      <c r="I2978" s="244" t="str">
        <f t="shared" si="156"/>
        <v/>
      </c>
      <c r="N2978" s="157"/>
      <c r="O2978" s="157"/>
      <c r="P2978" s="246" t="str">
        <f t="shared" si="157"/>
        <v/>
      </c>
      <c r="Q2978" s="144"/>
      <c r="R2978" s="144"/>
      <c r="S2978" s="144"/>
    </row>
    <row r="2979" spans="1:19">
      <c r="A2979" s="110"/>
      <c r="B2979" s="114"/>
      <c r="C2979" s="188"/>
      <c r="D2979" s="200"/>
      <c r="E2979" s="255"/>
      <c r="F2979" s="242"/>
      <c r="G2979" s="243"/>
      <c r="H2979" s="171"/>
      <c r="I2979" s="244" t="str">
        <f t="shared" si="156"/>
        <v/>
      </c>
      <c r="N2979" s="157"/>
      <c r="O2979" s="157"/>
      <c r="P2979" s="246" t="str">
        <f t="shared" si="157"/>
        <v/>
      </c>
      <c r="Q2979" s="144"/>
      <c r="R2979" s="144"/>
      <c r="S2979" s="144"/>
    </row>
    <row r="2980" spans="1:19">
      <c r="A2980" s="110"/>
      <c r="B2980" s="114"/>
      <c r="C2980" s="188"/>
      <c r="D2980" s="200"/>
      <c r="E2980" s="255"/>
      <c r="F2980" s="242"/>
      <c r="G2980" s="243"/>
      <c r="H2980" s="171"/>
      <c r="I2980" s="244" t="str">
        <f t="shared" si="156"/>
        <v/>
      </c>
      <c r="N2980" s="157"/>
      <c r="O2980" s="157"/>
      <c r="P2980" s="246" t="str">
        <f t="shared" si="157"/>
        <v/>
      </c>
      <c r="Q2980" s="144"/>
      <c r="R2980" s="144"/>
      <c r="S2980" s="144"/>
    </row>
    <row r="2981" spans="1:19">
      <c r="A2981" s="110"/>
      <c r="B2981" s="114"/>
      <c r="C2981" s="188"/>
      <c r="D2981" s="200"/>
      <c r="E2981" s="255"/>
      <c r="F2981" s="242"/>
      <c r="G2981" s="243"/>
      <c r="H2981" s="171"/>
      <c r="I2981" s="244" t="str">
        <f t="shared" si="156"/>
        <v/>
      </c>
      <c r="N2981" s="157"/>
      <c r="O2981" s="157"/>
      <c r="P2981" s="246" t="str">
        <f t="shared" si="157"/>
        <v/>
      </c>
      <c r="Q2981" s="144"/>
      <c r="R2981" s="144"/>
      <c r="S2981" s="144"/>
    </row>
    <row r="2982" spans="1:19">
      <c r="A2982" s="110"/>
      <c r="B2982" s="114"/>
      <c r="C2982" s="188"/>
      <c r="D2982" s="200"/>
      <c r="E2982" s="255"/>
      <c r="F2982" s="242"/>
      <c r="G2982" s="243"/>
      <c r="H2982" s="171"/>
      <c r="I2982" s="244" t="str">
        <f t="shared" si="156"/>
        <v/>
      </c>
      <c r="N2982" s="157"/>
      <c r="O2982" s="157"/>
      <c r="P2982" s="246" t="str">
        <f t="shared" si="157"/>
        <v/>
      </c>
      <c r="Q2982" s="144"/>
      <c r="R2982" s="144"/>
      <c r="S2982" s="144"/>
    </row>
    <row r="2983" spans="1:19">
      <c r="A2983" s="110"/>
      <c r="B2983" s="114"/>
      <c r="C2983" s="188"/>
      <c r="D2983" s="200"/>
      <c r="E2983" s="255"/>
      <c r="F2983" s="242"/>
      <c r="G2983" s="243"/>
      <c r="H2983" s="171"/>
      <c r="I2983" s="244" t="str">
        <f t="shared" si="156"/>
        <v/>
      </c>
      <c r="N2983" s="157"/>
      <c r="O2983" s="157"/>
      <c r="P2983" s="246" t="str">
        <f t="shared" si="157"/>
        <v/>
      </c>
      <c r="Q2983" s="144"/>
      <c r="R2983" s="144"/>
      <c r="S2983" s="144"/>
    </row>
    <row r="2984" spans="1:19">
      <c r="A2984" s="110"/>
      <c r="B2984" s="114"/>
      <c r="C2984" s="188"/>
      <c r="D2984" s="200"/>
      <c r="E2984" s="255"/>
      <c r="F2984" s="242"/>
      <c r="G2984" s="243"/>
      <c r="H2984" s="171"/>
      <c r="I2984" s="244" t="str">
        <f t="shared" si="156"/>
        <v/>
      </c>
      <c r="N2984" s="157"/>
      <c r="O2984" s="157"/>
      <c r="P2984" s="246" t="str">
        <f t="shared" si="157"/>
        <v/>
      </c>
      <c r="Q2984" s="144"/>
      <c r="R2984" s="144"/>
      <c r="S2984" s="144"/>
    </row>
    <row r="2985" spans="1:19">
      <c r="A2985" s="110"/>
      <c r="B2985" s="114"/>
      <c r="C2985" s="188"/>
      <c r="D2985" s="200"/>
      <c r="E2985" s="255"/>
      <c r="F2985" s="242"/>
      <c r="G2985" s="243"/>
      <c r="H2985" s="171"/>
      <c r="I2985" s="244" t="str">
        <f t="shared" si="156"/>
        <v/>
      </c>
      <c r="N2985" s="157"/>
      <c r="O2985" s="157"/>
      <c r="P2985" s="246" t="str">
        <f t="shared" si="157"/>
        <v/>
      </c>
      <c r="Q2985" s="144"/>
      <c r="R2985" s="144"/>
      <c r="S2985" s="144"/>
    </row>
    <row r="2986" spans="1:19">
      <c r="A2986" s="110"/>
      <c r="B2986" s="114"/>
      <c r="C2986" s="188"/>
      <c r="D2986" s="200"/>
      <c r="E2986" s="255"/>
      <c r="F2986" s="242"/>
      <c r="G2986" s="243"/>
      <c r="H2986" s="171"/>
      <c r="I2986" s="244" t="str">
        <f t="shared" si="156"/>
        <v/>
      </c>
      <c r="N2986" s="157"/>
      <c r="O2986" s="157"/>
      <c r="P2986" s="246" t="str">
        <f t="shared" si="157"/>
        <v/>
      </c>
      <c r="Q2986" s="144"/>
      <c r="R2986" s="144"/>
      <c r="S2986" s="144"/>
    </row>
    <row r="2987" spans="1:19">
      <c r="A2987" s="110"/>
      <c r="B2987" s="114"/>
      <c r="C2987" s="188"/>
      <c r="D2987" s="200"/>
      <c r="E2987" s="255"/>
      <c r="F2987" s="242"/>
      <c r="G2987" s="243"/>
      <c r="H2987" s="171"/>
      <c r="I2987" s="244" t="str">
        <f t="shared" si="156"/>
        <v/>
      </c>
      <c r="N2987" s="157"/>
      <c r="O2987" s="157"/>
      <c r="P2987" s="246" t="str">
        <f t="shared" si="157"/>
        <v/>
      </c>
      <c r="Q2987" s="144"/>
      <c r="R2987" s="144"/>
      <c r="S2987" s="144"/>
    </row>
    <row r="2988" spans="1:19">
      <c r="A2988" s="110"/>
      <c r="B2988" s="114"/>
      <c r="C2988" s="188"/>
      <c r="D2988" s="200"/>
      <c r="E2988" s="255"/>
      <c r="F2988" s="242"/>
      <c r="G2988" s="243"/>
      <c r="H2988" s="171"/>
      <c r="I2988" s="244" t="str">
        <f t="shared" si="156"/>
        <v/>
      </c>
      <c r="N2988" s="157"/>
      <c r="O2988" s="157"/>
      <c r="P2988" s="246" t="str">
        <f t="shared" si="157"/>
        <v/>
      </c>
      <c r="Q2988" s="144"/>
      <c r="R2988" s="144"/>
      <c r="S2988" s="144"/>
    </row>
    <row r="2989" spans="1:19">
      <c r="A2989" s="110"/>
      <c r="B2989" s="114"/>
      <c r="C2989" s="188"/>
      <c r="D2989" s="200"/>
      <c r="E2989" s="255"/>
      <c r="F2989" s="242"/>
      <c r="G2989" s="243"/>
      <c r="H2989" s="171"/>
      <c r="I2989" s="244" t="str">
        <f t="shared" si="156"/>
        <v/>
      </c>
      <c r="N2989" s="157"/>
      <c r="O2989" s="157"/>
      <c r="P2989" s="246" t="str">
        <f t="shared" si="157"/>
        <v/>
      </c>
      <c r="Q2989" s="144"/>
      <c r="R2989" s="144"/>
      <c r="S2989" s="144"/>
    </row>
    <row r="2990" spans="1:19">
      <c r="A2990" s="110"/>
      <c r="B2990" s="114"/>
      <c r="C2990" s="188"/>
      <c r="D2990" s="200"/>
      <c r="E2990" s="255"/>
      <c r="F2990" s="242"/>
      <c r="G2990" s="243"/>
      <c r="H2990" s="171"/>
      <c r="I2990" s="244" t="str">
        <f t="shared" si="156"/>
        <v/>
      </c>
      <c r="N2990" s="157"/>
      <c r="O2990" s="157"/>
      <c r="P2990" s="246" t="str">
        <f t="shared" si="157"/>
        <v/>
      </c>
      <c r="Q2990" s="144"/>
      <c r="R2990" s="144"/>
      <c r="S2990" s="144"/>
    </row>
    <row r="2991" spans="1:19">
      <c r="A2991" s="110"/>
      <c r="B2991" s="114"/>
      <c r="C2991" s="188"/>
      <c r="D2991" s="200"/>
      <c r="E2991" s="255"/>
      <c r="F2991" s="242"/>
      <c r="G2991" s="243"/>
      <c r="H2991" s="171"/>
      <c r="I2991" s="244" t="str">
        <f t="shared" si="156"/>
        <v/>
      </c>
      <c r="N2991" s="157"/>
      <c r="O2991" s="157"/>
      <c r="P2991" s="246" t="str">
        <f t="shared" si="157"/>
        <v/>
      </c>
      <c r="Q2991" s="144"/>
      <c r="R2991" s="144"/>
      <c r="S2991" s="144"/>
    </row>
    <row r="2992" spans="1:19">
      <c r="A2992" s="110"/>
      <c r="B2992" s="114"/>
      <c r="C2992" s="188"/>
      <c r="D2992" s="200"/>
      <c r="E2992" s="255"/>
      <c r="F2992" s="242"/>
      <c r="G2992" s="243"/>
      <c r="H2992" s="171"/>
      <c r="I2992" s="244" t="str">
        <f t="shared" si="156"/>
        <v/>
      </c>
      <c r="N2992" s="157"/>
      <c r="O2992" s="157"/>
      <c r="P2992" s="246" t="str">
        <f t="shared" si="157"/>
        <v/>
      </c>
      <c r="Q2992" s="144"/>
      <c r="R2992" s="144"/>
      <c r="S2992" s="144"/>
    </row>
    <row r="2993" spans="1:19">
      <c r="A2993" s="110"/>
      <c r="B2993" s="114"/>
      <c r="C2993" s="188"/>
      <c r="D2993" s="200"/>
      <c r="E2993" s="255"/>
      <c r="F2993" s="242"/>
      <c r="G2993" s="243"/>
      <c r="H2993" s="171"/>
      <c r="I2993" s="244" t="str">
        <f t="shared" si="156"/>
        <v/>
      </c>
      <c r="N2993" s="157"/>
      <c r="O2993" s="157"/>
      <c r="P2993" s="246" t="str">
        <f t="shared" si="157"/>
        <v/>
      </c>
      <c r="Q2993" s="144"/>
      <c r="R2993" s="144"/>
      <c r="S2993" s="144"/>
    </row>
    <row r="2994" spans="1:19">
      <c r="A2994" s="110"/>
      <c r="B2994" s="114"/>
      <c r="C2994" s="188"/>
      <c r="D2994" s="200"/>
      <c r="E2994" s="255"/>
      <c r="F2994" s="242"/>
      <c r="G2994" s="243"/>
      <c r="H2994" s="171"/>
      <c r="I2994" s="244" t="str">
        <f t="shared" si="156"/>
        <v/>
      </c>
      <c r="N2994" s="157"/>
      <c r="O2994" s="157"/>
      <c r="P2994" s="246" t="str">
        <f t="shared" si="157"/>
        <v/>
      </c>
      <c r="Q2994" s="144"/>
      <c r="R2994" s="144"/>
      <c r="S2994" s="144"/>
    </row>
    <row r="2995" spans="1:19">
      <c r="A2995" s="110"/>
      <c r="B2995" s="114"/>
      <c r="C2995" s="188"/>
      <c r="D2995" s="200"/>
      <c r="E2995" s="255"/>
      <c r="F2995" s="242"/>
      <c r="G2995" s="243"/>
      <c r="H2995" s="171"/>
      <c r="I2995" s="244" t="str">
        <f t="shared" si="156"/>
        <v/>
      </c>
      <c r="N2995" s="157"/>
      <c r="O2995" s="157"/>
      <c r="P2995" s="246" t="str">
        <f t="shared" si="157"/>
        <v/>
      </c>
      <c r="Q2995" s="144"/>
      <c r="R2995" s="144"/>
      <c r="S2995" s="144"/>
    </row>
    <row r="2996" spans="1:19">
      <c r="A2996" s="110"/>
      <c r="B2996" s="114"/>
      <c r="C2996" s="188"/>
      <c r="D2996" s="200"/>
      <c r="E2996" s="255"/>
      <c r="F2996" s="242"/>
      <c r="G2996" s="243"/>
      <c r="H2996" s="171"/>
      <c r="I2996" s="244" t="str">
        <f t="shared" si="156"/>
        <v/>
      </c>
      <c r="N2996" s="157"/>
      <c r="O2996" s="157"/>
      <c r="P2996" s="246" t="str">
        <f t="shared" si="157"/>
        <v/>
      </c>
      <c r="Q2996" s="144"/>
      <c r="R2996" s="144"/>
      <c r="S2996" s="144"/>
    </row>
    <row r="2997" spans="1:19">
      <c r="A2997" s="110"/>
      <c r="B2997" s="114"/>
      <c r="C2997" s="188"/>
      <c r="D2997" s="200"/>
      <c r="E2997" s="255"/>
      <c r="F2997" s="242"/>
      <c r="G2997" s="243"/>
      <c r="H2997" s="171"/>
      <c r="I2997" s="244" t="str">
        <f t="shared" si="156"/>
        <v/>
      </c>
      <c r="N2997" s="157"/>
      <c r="O2997" s="157"/>
      <c r="P2997" s="246" t="str">
        <f t="shared" si="157"/>
        <v/>
      </c>
      <c r="Q2997" s="144"/>
      <c r="R2997" s="144"/>
      <c r="S2997" s="144"/>
    </row>
    <row r="2998" spans="1:19">
      <c r="A2998" s="110"/>
      <c r="B2998" s="114"/>
      <c r="C2998" s="188"/>
      <c r="D2998" s="200"/>
      <c r="E2998" s="255"/>
      <c r="F2998" s="242"/>
      <c r="G2998" s="243"/>
      <c r="H2998" s="171"/>
      <c r="I2998" s="244" t="str">
        <f t="shared" si="156"/>
        <v/>
      </c>
      <c r="N2998" s="157"/>
      <c r="O2998" s="157"/>
      <c r="P2998" s="246" t="str">
        <f t="shared" si="157"/>
        <v/>
      </c>
      <c r="Q2998" s="144"/>
      <c r="R2998" s="144"/>
      <c r="S2998" s="144"/>
    </row>
    <row r="2999" spans="1:19">
      <c r="A2999" s="110"/>
      <c r="B2999" s="114"/>
      <c r="C2999" s="188"/>
      <c r="D2999" s="200"/>
      <c r="E2999" s="255"/>
      <c r="F2999" s="242"/>
      <c r="G2999" s="243"/>
      <c r="H2999" s="171"/>
      <c r="I2999" s="244" t="str">
        <f t="shared" si="156"/>
        <v/>
      </c>
      <c r="N2999" s="157"/>
      <c r="O2999" s="157"/>
      <c r="P2999" s="246" t="str">
        <f t="shared" si="157"/>
        <v/>
      </c>
      <c r="Q2999" s="144"/>
      <c r="R2999" s="144"/>
      <c r="S2999" s="144"/>
    </row>
    <row r="3000" spans="1:19">
      <c r="A3000" s="110"/>
      <c r="B3000" s="114"/>
      <c r="C3000" s="188"/>
      <c r="D3000" s="200"/>
      <c r="E3000" s="255"/>
      <c r="F3000" s="242"/>
      <c r="G3000" s="243"/>
      <c r="H3000" s="171"/>
      <c r="I3000" s="244" t="str">
        <f t="shared" si="156"/>
        <v/>
      </c>
      <c r="N3000" s="157"/>
      <c r="O3000" s="157"/>
      <c r="P3000" s="246" t="str">
        <f t="shared" si="157"/>
        <v/>
      </c>
      <c r="Q3000" s="144"/>
      <c r="R3000" s="144"/>
      <c r="S3000" s="144"/>
    </row>
    <row r="3001" spans="1:19">
      <c r="A3001" s="110"/>
      <c r="B3001" s="114"/>
      <c r="C3001" s="188"/>
      <c r="D3001" s="200"/>
      <c r="E3001" s="255"/>
      <c r="F3001" s="242"/>
      <c r="G3001" s="243"/>
      <c r="H3001" s="171"/>
      <c r="I3001" s="244" t="str">
        <f t="shared" si="156"/>
        <v/>
      </c>
      <c r="N3001" s="157"/>
      <c r="O3001" s="157"/>
      <c r="P3001" s="246" t="str">
        <f t="shared" si="157"/>
        <v/>
      </c>
      <c r="Q3001" s="144"/>
      <c r="R3001" s="144"/>
      <c r="S3001" s="144"/>
    </row>
    <row r="3002" spans="1:19">
      <c r="A3002" s="110"/>
      <c r="B3002" s="114"/>
      <c r="C3002" s="188"/>
      <c r="D3002" s="200"/>
      <c r="E3002" s="255"/>
      <c r="F3002" s="242"/>
      <c r="G3002" s="243"/>
      <c r="H3002" s="171"/>
      <c r="I3002" s="244" t="str">
        <f t="shared" si="156"/>
        <v/>
      </c>
      <c r="N3002" s="157"/>
      <c r="O3002" s="157"/>
      <c r="P3002" s="246" t="str">
        <f t="shared" si="157"/>
        <v/>
      </c>
      <c r="Q3002" s="144"/>
      <c r="R3002" s="144"/>
      <c r="S3002" s="144"/>
    </row>
    <row r="3003" spans="1:19">
      <c r="A3003" s="110"/>
      <c r="B3003" s="114"/>
      <c r="C3003" s="188"/>
      <c r="D3003" s="200"/>
      <c r="E3003" s="255"/>
      <c r="F3003" s="242"/>
      <c r="G3003" s="243"/>
      <c r="H3003" s="171"/>
      <c r="I3003" s="244" t="str">
        <f t="shared" si="156"/>
        <v/>
      </c>
      <c r="N3003" s="157"/>
      <c r="O3003" s="157"/>
      <c r="P3003" s="246" t="str">
        <f t="shared" si="157"/>
        <v/>
      </c>
      <c r="Q3003" s="144"/>
      <c r="R3003" s="144"/>
      <c r="S3003" s="144"/>
    </row>
    <row r="3004" spans="1:19">
      <c r="A3004" s="110"/>
      <c r="B3004" s="114"/>
      <c r="C3004" s="188"/>
      <c r="D3004" s="200"/>
      <c r="E3004" s="255"/>
      <c r="F3004" s="242"/>
      <c r="G3004" s="243"/>
      <c r="H3004" s="171"/>
      <c r="I3004" s="244" t="str">
        <f t="shared" si="156"/>
        <v/>
      </c>
      <c r="N3004" s="157"/>
      <c r="O3004" s="157"/>
      <c r="P3004" s="246" t="str">
        <f t="shared" si="157"/>
        <v/>
      </c>
      <c r="Q3004" s="144"/>
      <c r="R3004" s="144"/>
      <c r="S3004" s="144"/>
    </row>
    <row r="3005" spans="1:19">
      <c r="A3005" s="110"/>
      <c r="B3005" s="114"/>
      <c r="C3005" s="188"/>
      <c r="D3005" s="200"/>
      <c r="E3005" s="255"/>
      <c r="F3005" s="242"/>
      <c r="G3005" s="243"/>
      <c r="H3005" s="171"/>
      <c r="I3005" s="244" t="str">
        <f t="shared" si="156"/>
        <v/>
      </c>
      <c r="N3005" s="157"/>
      <c r="O3005" s="157"/>
      <c r="P3005" s="246" t="str">
        <f t="shared" si="157"/>
        <v/>
      </c>
      <c r="Q3005" s="144"/>
      <c r="R3005" s="144"/>
      <c r="S3005" s="144"/>
    </row>
    <row r="3006" spans="1:19">
      <c r="A3006" s="110"/>
      <c r="B3006" s="114"/>
      <c r="C3006" s="188"/>
      <c r="D3006" s="200"/>
      <c r="E3006" s="255"/>
      <c r="F3006" s="242"/>
      <c r="G3006" s="243"/>
      <c r="H3006" s="171"/>
      <c r="I3006" s="244" t="str">
        <f t="shared" si="156"/>
        <v/>
      </c>
      <c r="N3006" s="157"/>
      <c r="O3006" s="157"/>
      <c r="P3006" s="246" t="str">
        <f t="shared" si="157"/>
        <v/>
      </c>
      <c r="Q3006" s="144"/>
      <c r="R3006" s="144"/>
      <c r="S3006" s="144"/>
    </row>
    <row r="3007" spans="1:19">
      <c r="A3007" s="110"/>
      <c r="B3007" s="114"/>
      <c r="C3007" s="188"/>
      <c r="D3007" s="200"/>
      <c r="E3007" s="255"/>
      <c r="F3007" s="242"/>
      <c r="G3007" s="243"/>
      <c r="H3007" s="171"/>
      <c r="I3007" s="244" t="str">
        <f t="shared" si="156"/>
        <v/>
      </c>
      <c r="N3007" s="157"/>
      <c r="O3007" s="157"/>
      <c r="P3007" s="246" t="str">
        <f t="shared" si="157"/>
        <v/>
      </c>
      <c r="Q3007" s="144"/>
      <c r="R3007" s="144"/>
      <c r="S3007" s="144"/>
    </row>
    <row r="3008" spans="1:19">
      <c r="A3008" s="110"/>
      <c r="B3008" s="114"/>
      <c r="C3008" s="188"/>
      <c r="D3008" s="200"/>
      <c r="E3008" s="255"/>
      <c r="F3008" s="242"/>
      <c r="G3008" s="243"/>
      <c r="H3008" s="171"/>
      <c r="I3008" s="244" t="str">
        <f t="shared" si="156"/>
        <v/>
      </c>
      <c r="N3008" s="157"/>
      <c r="O3008" s="157"/>
      <c r="P3008" s="246" t="str">
        <f t="shared" si="157"/>
        <v/>
      </c>
      <c r="Q3008" s="144"/>
      <c r="R3008" s="144"/>
      <c r="S3008" s="144"/>
    </row>
    <row r="3009" spans="1:19">
      <c r="A3009" s="110"/>
      <c r="B3009" s="114"/>
      <c r="C3009" s="188"/>
      <c r="D3009" s="200"/>
      <c r="E3009" s="255"/>
      <c r="F3009" s="242"/>
      <c r="G3009" s="243"/>
      <c r="H3009" s="171"/>
      <c r="I3009" s="244" t="str">
        <f t="shared" si="156"/>
        <v/>
      </c>
      <c r="N3009" s="157"/>
      <c r="O3009" s="157"/>
      <c r="P3009" s="246" t="str">
        <f t="shared" si="157"/>
        <v/>
      </c>
      <c r="Q3009" s="144"/>
      <c r="R3009" s="144"/>
      <c r="S3009" s="144"/>
    </row>
    <row r="3010" spans="1:19">
      <c r="A3010" s="110"/>
      <c r="B3010" s="114"/>
      <c r="C3010" s="188"/>
      <c r="D3010" s="200"/>
      <c r="E3010" s="255"/>
      <c r="F3010" s="242"/>
      <c r="G3010" s="243"/>
      <c r="H3010" s="171"/>
      <c r="I3010" s="244" t="str">
        <f t="shared" ref="I3010:I3059" si="158">IF(C3010="","",(2/S3010)*(POWER((S3010/6)*(E3010-S3010/6)+1,3)-1))</f>
        <v/>
      </c>
      <c r="N3010" s="157"/>
      <c r="O3010" s="157"/>
      <c r="P3010" s="246" t="str">
        <f t="shared" ref="P3010:P3059" si="159">IF(C3010="","",POWER(C3010-Q3010,3)/R3010)</f>
        <v/>
      </c>
      <c r="Q3010" s="144"/>
      <c r="R3010" s="144"/>
      <c r="S3010" s="144"/>
    </row>
    <row r="3011" spans="1:19">
      <c r="A3011" s="110"/>
      <c r="B3011" s="114"/>
      <c r="C3011" s="188"/>
      <c r="D3011" s="200"/>
      <c r="E3011" s="255"/>
      <c r="F3011" s="242"/>
      <c r="G3011" s="243"/>
      <c r="H3011" s="171"/>
      <c r="I3011" s="244" t="str">
        <f t="shared" si="158"/>
        <v/>
      </c>
      <c r="N3011" s="157"/>
      <c r="O3011" s="157"/>
      <c r="P3011" s="246" t="str">
        <f t="shared" si="159"/>
        <v/>
      </c>
      <c r="Q3011" s="144"/>
      <c r="R3011" s="144"/>
      <c r="S3011" s="144"/>
    </row>
    <row r="3012" spans="1:19">
      <c r="A3012" s="110"/>
      <c r="B3012" s="114"/>
      <c r="C3012" s="188"/>
      <c r="D3012" s="200"/>
      <c r="E3012" s="255"/>
      <c r="F3012" s="242"/>
      <c r="G3012" s="243"/>
      <c r="H3012" s="171"/>
      <c r="I3012" s="244" t="str">
        <f t="shared" si="158"/>
        <v/>
      </c>
      <c r="N3012" s="157"/>
      <c r="O3012" s="157"/>
      <c r="P3012" s="246" t="str">
        <f t="shared" si="159"/>
        <v/>
      </c>
      <c r="Q3012" s="144"/>
      <c r="R3012" s="144"/>
      <c r="S3012" s="144"/>
    </row>
    <row r="3013" spans="1:19">
      <c r="A3013" s="110"/>
      <c r="B3013" s="114"/>
      <c r="C3013" s="188"/>
      <c r="D3013" s="200"/>
      <c r="E3013" s="255"/>
      <c r="F3013" s="242"/>
      <c r="G3013" s="243"/>
      <c r="H3013" s="171"/>
      <c r="I3013" s="244" t="str">
        <f t="shared" si="158"/>
        <v/>
      </c>
      <c r="N3013" s="157"/>
      <c r="O3013" s="157"/>
      <c r="P3013" s="246" t="str">
        <f t="shared" si="159"/>
        <v/>
      </c>
      <c r="Q3013" s="144"/>
      <c r="R3013" s="144"/>
      <c r="S3013" s="144"/>
    </row>
    <row r="3014" spans="1:19">
      <c r="A3014" s="110"/>
      <c r="B3014" s="114"/>
      <c r="C3014" s="188"/>
      <c r="D3014" s="200"/>
      <c r="E3014" s="255"/>
      <c r="F3014" s="242"/>
      <c r="G3014" s="243"/>
      <c r="H3014" s="171"/>
      <c r="I3014" s="244" t="str">
        <f t="shared" si="158"/>
        <v/>
      </c>
      <c r="N3014" s="157"/>
      <c r="O3014" s="157"/>
      <c r="P3014" s="246" t="str">
        <f t="shared" si="159"/>
        <v/>
      </c>
      <c r="Q3014" s="144"/>
      <c r="R3014" s="144"/>
      <c r="S3014" s="144"/>
    </row>
    <row r="3015" spans="1:19">
      <c r="A3015" s="110"/>
      <c r="B3015" s="114"/>
      <c r="C3015" s="188"/>
      <c r="D3015" s="200"/>
      <c r="E3015" s="255"/>
      <c r="F3015" s="242"/>
      <c r="G3015" s="243"/>
      <c r="H3015" s="171"/>
      <c r="I3015" s="244" t="str">
        <f t="shared" si="158"/>
        <v/>
      </c>
      <c r="N3015" s="157"/>
      <c r="O3015" s="157"/>
      <c r="P3015" s="246" t="str">
        <f t="shared" si="159"/>
        <v/>
      </c>
      <c r="Q3015" s="144"/>
      <c r="R3015" s="144"/>
      <c r="S3015" s="144"/>
    </row>
    <row r="3016" spans="1:19">
      <c r="A3016" s="110"/>
      <c r="B3016" s="114"/>
      <c r="C3016" s="188"/>
      <c r="D3016" s="200"/>
      <c r="E3016" s="255"/>
      <c r="F3016" s="242"/>
      <c r="G3016" s="243"/>
      <c r="H3016" s="171"/>
      <c r="I3016" s="244" t="str">
        <f t="shared" si="158"/>
        <v/>
      </c>
      <c r="N3016" s="157"/>
      <c r="O3016" s="157"/>
      <c r="P3016" s="246" t="str">
        <f t="shared" si="159"/>
        <v/>
      </c>
      <c r="Q3016" s="144"/>
      <c r="R3016" s="144"/>
      <c r="S3016" s="144"/>
    </row>
    <row r="3017" spans="1:19">
      <c r="A3017" s="110"/>
      <c r="B3017" s="114"/>
      <c r="C3017" s="188"/>
      <c r="D3017" s="200"/>
      <c r="E3017" s="255"/>
      <c r="F3017" s="242"/>
      <c r="G3017" s="243"/>
      <c r="H3017" s="171"/>
      <c r="I3017" s="244" t="str">
        <f t="shared" si="158"/>
        <v/>
      </c>
      <c r="N3017" s="157"/>
      <c r="O3017" s="157"/>
      <c r="P3017" s="246" t="str">
        <f t="shared" si="159"/>
        <v/>
      </c>
      <c r="Q3017" s="144"/>
      <c r="R3017" s="144"/>
      <c r="S3017" s="144"/>
    </row>
    <row r="3018" spans="1:19">
      <c r="A3018" s="110"/>
      <c r="B3018" s="114"/>
      <c r="C3018" s="188"/>
      <c r="D3018" s="200"/>
      <c r="E3018" s="255"/>
      <c r="F3018" s="242"/>
      <c r="G3018" s="243"/>
      <c r="H3018" s="171"/>
      <c r="I3018" s="244" t="str">
        <f t="shared" si="158"/>
        <v/>
      </c>
      <c r="N3018" s="157"/>
      <c r="O3018" s="157"/>
      <c r="P3018" s="246" t="str">
        <f t="shared" si="159"/>
        <v/>
      </c>
      <c r="Q3018" s="144"/>
      <c r="R3018" s="144"/>
      <c r="S3018" s="144"/>
    </row>
    <row r="3019" spans="1:19">
      <c r="A3019" s="110"/>
      <c r="B3019" s="114"/>
      <c r="C3019" s="188"/>
      <c r="D3019" s="200"/>
      <c r="E3019" s="255"/>
      <c r="F3019" s="242"/>
      <c r="G3019" s="243"/>
      <c r="H3019" s="171"/>
      <c r="I3019" s="244" t="str">
        <f t="shared" si="158"/>
        <v/>
      </c>
      <c r="N3019" s="157"/>
      <c r="O3019" s="157"/>
      <c r="P3019" s="246" t="str">
        <f t="shared" si="159"/>
        <v/>
      </c>
      <c r="Q3019" s="144"/>
      <c r="R3019" s="144"/>
      <c r="S3019" s="144"/>
    </row>
    <row r="3020" spans="1:19">
      <c r="A3020" s="110"/>
      <c r="B3020" s="114"/>
      <c r="C3020" s="188"/>
      <c r="D3020" s="200"/>
      <c r="E3020" s="255"/>
      <c r="F3020" s="242"/>
      <c r="G3020" s="243"/>
      <c r="H3020" s="171"/>
      <c r="I3020" s="244" t="str">
        <f t="shared" si="158"/>
        <v/>
      </c>
      <c r="N3020" s="157"/>
      <c r="O3020" s="157"/>
      <c r="P3020" s="246" t="str">
        <f t="shared" si="159"/>
        <v/>
      </c>
      <c r="Q3020" s="144"/>
      <c r="R3020" s="144"/>
      <c r="S3020" s="144"/>
    </row>
    <row r="3021" spans="1:19">
      <c r="A3021" s="110"/>
      <c r="B3021" s="114"/>
      <c r="C3021" s="188"/>
      <c r="D3021" s="200"/>
      <c r="E3021" s="255"/>
      <c r="F3021" s="242"/>
      <c r="G3021" s="243"/>
      <c r="H3021" s="171"/>
      <c r="I3021" s="244" t="str">
        <f t="shared" si="158"/>
        <v/>
      </c>
      <c r="N3021" s="157"/>
      <c r="O3021" s="157"/>
      <c r="P3021" s="246" t="str">
        <f t="shared" si="159"/>
        <v/>
      </c>
      <c r="Q3021" s="144"/>
      <c r="R3021" s="144"/>
      <c r="S3021" s="144"/>
    </row>
    <row r="3022" spans="1:19">
      <c r="A3022" s="110"/>
      <c r="B3022" s="114"/>
      <c r="C3022" s="188"/>
      <c r="D3022" s="200"/>
      <c r="E3022" s="255"/>
      <c r="F3022" s="242"/>
      <c r="G3022" s="243"/>
      <c r="H3022" s="171"/>
      <c r="I3022" s="244" t="str">
        <f t="shared" si="158"/>
        <v/>
      </c>
      <c r="N3022" s="157"/>
      <c r="O3022" s="157"/>
      <c r="P3022" s="246" t="str">
        <f t="shared" si="159"/>
        <v/>
      </c>
      <c r="Q3022" s="144"/>
      <c r="R3022" s="144"/>
      <c r="S3022" s="144"/>
    </row>
    <row r="3023" spans="1:19">
      <c r="A3023" s="110"/>
      <c r="B3023" s="114"/>
      <c r="C3023" s="188"/>
      <c r="D3023" s="200"/>
      <c r="E3023" s="255"/>
      <c r="F3023" s="242"/>
      <c r="G3023" s="243"/>
      <c r="H3023" s="171"/>
      <c r="I3023" s="244" t="str">
        <f t="shared" si="158"/>
        <v/>
      </c>
      <c r="N3023" s="157"/>
      <c r="O3023" s="157"/>
      <c r="P3023" s="246" t="str">
        <f t="shared" si="159"/>
        <v/>
      </c>
      <c r="Q3023" s="144"/>
      <c r="R3023" s="144"/>
      <c r="S3023" s="144"/>
    </row>
    <row r="3024" spans="1:19">
      <c r="A3024" s="110"/>
      <c r="B3024" s="114"/>
      <c r="C3024" s="188"/>
      <c r="D3024" s="200"/>
      <c r="E3024" s="255"/>
      <c r="F3024" s="242"/>
      <c r="G3024" s="243"/>
      <c r="H3024" s="171"/>
      <c r="I3024" s="244" t="str">
        <f t="shared" si="158"/>
        <v/>
      </c>
      <c r="N3024" s="157"/>
      <c r="O3024" s="157"/>
      <c r="P3024" s="246" t="str">
        <f t="shared" si="159"/>
        <v/>
      </c>
      <c r="Q3024" s="144"/>
      <c r="R3024" s="144"/>
      <c r="S3024" s="144"/>
    </row>
    <row r="3025" spans="1:19">
      <c r="A3025" s="110"/>
      <c r="B3025" s="114"/>
      <c r="C3025" s="188"/>
      <c r="D3025" s="200"/>
      <c r="E3025" s="255"/>
      <c r="F3025" s="242"/>
      <c r="G3025" s="243"/>
      <c r="H3025" s="171"/>
      <c r="I3025" s="244" t="str">
        <f t="shared" si="158"/>
        <v/>
      </c>
      <c r="N3025" s="157"/>
      <c r="O3025" s="157"/>
      <c r="P3025" s="246" t="str">
        <f t="shared" si="159"/>
        <v/>
      </c>
      <c r="Q3025" s="144"/>
      <c r="R3025" s="144"/>
      <c r="S3025" s="144"/>
    </row>
    <row r="3026" spans="1:19">
      <c r="A3026" s="110"/>
      <c r="B3026" s="114"/>
      <c r="C3026" s="188"/>
      <c r="D3026" s="200"/>
      <c r="E3026" s="255"/>
      <c r="F3026" s="242"/>
      <c r="G3026" s="243"/>
      <c r="H3026" s="171"/>
      <c r="I3026" s="244" t="str">
        <f t="shared" si="158"/>
        <v/>
      </c>
      <c r="N3026" s="157"/>
      <c r="O3026" s="157"/>
      <c r="P3026" s="246" t="str">
        <f t="shared" si="159"/>
        <v/>
      </c>
      <c r="Q3026" s="144"/>
      <c r="R3026" s="144"/>
      <c r="S3026" s="144"/>
    </row>
    <row r="3027" spans="1:19">
      <c r="A3027" s="110"/>
      <c r="B3027" s="114"/>
      <c r="C3027" s="188"/>
      <c r="D3027" s="200"/>
      <c r="E3027" s="255"/>
      <c r="F3027" s="242"/>
      <c r="G3027" s="243"/>
      <c r="H3027" s="171"/>
      <c r="I3027" s="244" t="str">
        <f t="shared" si="158"/>
        <v/>
      </c>
      <c r="N3027" s="157"/>
      <c r="O3027" s="157"/>
      <c r="P3027" s="246" t="str">
        <f t="shared" si="159"/>
        <v/>
      </c>
      <c r="Q3027" s="144"/>
      <c r="R3027" s="144"/>
      <c r="S3027" s="144"/>
    </row>
    <row r="3028" spans="1:19">
      <c r="A3028" s="110"/>
      <c r="B3028" s="114"/>
      <c r="C3028" s="188"/>
      <c r="D3028" s="200"/>
      <c r="E3028" s="255"/>
      <c r="F3028" s="242"/>
      <c r="G3028" s="243"/>
      <c r="H3028" s="171"/>
      <c r="I3028" s="244" t="str">
        <f t="shared" si="158"/>
        <v/>
      </c>
      <c r="N3028" s="157"/>
      <c r="O3028" s="157"/>
      <c r="P3028" s="246" t="str">
        <f t="shared" si="159"/>
        <v/>
      </c>
      <c r="Q3028" s="144"/>
      <c r="R3028" s="144"/>
      <c r="S3028" s="144"/>
    </row>
    <row r="3029" spans="1:19">
      <c r="A3029" s="110"/>
      <c r="B3029" s="114"/>
      <c r="C3029" s="188"/>
      <c r="D3029" s="200"/>
      <c r="E3029" s="255"/>
      <c r="F3029" s="242"/>
      <c r="G3029" s="243"/>
      <c r="H3029" s="171"/>
      <c r="I3029" s="244" t="str">
        <f t="shared" si="158"/>
        <v/>
      </c>
      <c r="N3029" s="157"/>
      <c r="O3029" s="157"/>
      <c r="P3029" s="246" t="str">
        <f t="shared" si="159"/>
        <v/>
      </c>
      <c r="Q3029" s="144"/>
      <c r="R3029" s="144"/>
      <c r="S3029" s="144"/>
    </row>
    <row r="3030" spans="1:19">
      <c r="A3030" s="110"/>
      <c r="B3030" s="114"/>
      <c r="C3030" s="188"/>
      <c r="D3030" s="200"/>
      <c r="E3030" s="255"/>
      <c r="F3030" s="242"/>
      <c r="G3030" s="243"/>
      <c r="H3030" s="171"/>
      <c r="I3030" s="244" t="str">
        <f t="shared" si="158"/>
        <v/>
      </c>
      <c r="N3030" s="157"/>
      <c r="O3030" s="157"/>
      <c r="P3030" s="246" t="str">
        <f t="shared" si="159"/>
        <v/>
      </c>
      <c r="Q3030" s="144"/>
      <c r="R3030" s="144"/>
      <c r="S3030" s="144"/>
    </row>
    <row r="3031" spans="1:19">
      <c r="A3031" s="110"/>
      <c r="B3031" s="114"/>
      <c r="C3031" s="188"/>
      <c r="D3031" s="200"/>
      <c r="E3031" s="255"/>
      <c r="F3031" s="242"/>
      <c r="G3031" s="243"/>
      <c r="H3031" s="171"/>
      <c r="I3031" s="244" t="str">
        <f t="shared" si="158"/>
        <v/>
      </c>
      <c r="N3031" s="157"/>
      <c r="O3031" s="157"/>
      <c r="P3031" s="246" t="str">
        <f t="shared" si="159"/>
        <v/>
      </c>
      <c r="Q3031" s="144"/>
      <c r="R3031" s="144"/>
      <c r="S3031" s="144"/>
    </row>
    <row r="3032" spans="1:19">
      <c r="A3032" s="110"/>
      <c r="B3032" s="114"/>
      <c r="C3032" s="188"/>
      <c r="D3032" s="200"/>
      <c r="E3032" s="255"/>
      <c r="F3032" s="242"/>
      <c r="G3032" s="243"/>
      <c r="H3032" s="171"/>
      <c r="I3032" s="244" t="str">
        <f t="shared" si="158"/>
        <v/>
      </c>
      <c r="N3032" s="157"/>
      <c r="O3032" s="157"/>
      <c r="P3032" s="246" t="str">
        <f t="shared" si="159"/>
        <v/>
      </c>
      <c r="Q3032" s="144"/>
      <c r="R3032" s="144"/>
      <c r="S3032" s="144"/>
    </row>
    <row r="3033" spans="1:19">
      <c r="A3033" s="110"/>
      <c r="B3033" s="114"/>
      <c r="C3033" s="188"/>
      <c r="D3033" s="200"/>
      <c r="E3033" s="255"/>
      <c r="F3033" s="242"/>
      <c r="G3033" s="243"/>
      <c r="H3033" s="171"/>
      <c r="I3033" s="244" t="str">
        <f t="shared" si="158"/>
        <v/>
      </c>
      <c r="N3033" s="157"/>
      <c r="O3033" s="157"/>
      <c r="P3033" s="246" t="str">
        <f t="shared" si="159"/>
        <v/>
      </c>
      <c r="Q3033" s="144"/>
      <c r="R3033" s="144"/>
      <c r="S3033" s="144"/>
    </row>
    <row r="3034" spans="1:19">
      <c r="A3034" s="110"/>
      <c r="B3034" s="114"/>
      <c r="C3034" s="188"/>
      <c r="D3034" s="200"/>
      <c r="E3034" s="255"/>
      <c r="F3034" s="242"/>
      <c r="G3034" s="243"/>
      <c r="H3034" s="171"/>
      <c r="I3034" s="244" t="str">
        <f t="shared" si="158"/>
        <v/>
      </c>
      <c r="N3034" s="157"/>
      <c r="O3034" s="157"/>
      <c r="P3034" s="246" t="str">
        <f t="shared" si="159"/>
        <v/>
      </c>
      <c r="Q3034" s="144"/>
      <c r="R3034" s="144"/>
      <c r="S3034" s="144"/>
    </row>
    <row r="3035" spans="1:19">
      <c r="A3035" s="110"/>
      <c r="B3035" s="114"/>
      <c r="C3035" s="188"/>
      <c r="D3035" s="200"/>
      <c r="E3035" s="255"/>
      <c r="F3035" s="242"/>
      <c r="G3035" s="243"/>
      <c r="H3035" s="171"/>
      <c r="I3035" s="244" t="str">
        <f t="shared" si="158"/>
        <v/>
      </c>
      <c r="N3035" s="157"/>
      <c r="O3035" s="157"/>
      <c r="P3035" s="246" t="str">
        <f t="shared" si="159"/>
        <v/>
      </c>
      <c r="Q3035" s="144"/>
      <c r="R3035" s="144"/>
      <c r="S3035" s="144"/>
    </row>
    <row r="3036" spans="1:19">
      <c r="A3036" s="110"/>
      <c r="B3036" s="114"/>
      <c r="C3036" s="188"/>
      <c r="D3036" s="200"/>
      <c r="E3036" s="255"/>
      <c r="F3036" s="242"/>
      <c r="G3036" s="243"/>
      <c r="H3036" s="171"/>
      <c r="I3036" s="244" t="str">
        <f t="shared" si="158"/>
        <v/>
      </c>
      <c r="N3036" s="157"/>
      <c r="O3036" s="157"/>
      <c r="P3036" s="246" t="str">
        <f t="shared" si="159"/>
        <v/>
      </c>
      <c r="Q3036" s="144"/>
      <c r="R3036" s="144"/>
      <c r="S3036" s="144"/>
    </row>
    <row r="3037" spans="1:19">
      <c r="A3037" s="110"/>
      <c r="B3037" s="114"/>
      <c r="C3037" s="188"/>
      <c r="D3037" s="200"/>
      <c r="E3037" s="255"/>
      <c r="F3037" s="242"/>
      <c r="G3037" s="243"/>
      <c r="H3037" s="171"/>
      <c r="I3037" s="244" t="str">
        <f t="shared" si="158"/>
        <v/>
      </c>
      <c r="N3037" s="157"/>
      <c r="O3037" s="157"/>
      <c r="P3037" s="246" t="str">
        <f t="shared" si="159"/>
        <v/>
      </c>
      <c r="Q3037" s="144"/>
      <c r="R3037" s="144"/>
      <c r="S3037" s="144"/>
    </row>
    <row r="3038" spans="1:19">
      <c r="A3038" s="110"/>
      <c r="B3038" s="114"/>
      <c r="C3038" s="188"/>
      <c r="D3038" s="200"/>
      <c r="E3038" s="255"/>
      <c r="F3038" s="242"/>
      <c r="G3038" s="243"/>
      <c r="H3038" s="171"/>
      <c r="I3038" s="244" t="str">
        <f t="shared" si="158"/>
        <v/>
      </c>
      <c r="N3038" s="157"/>
      <c r="O3038" s="157"/>
      <c r="P3038" s="246" t="str">
        <f t="shared" si="159"/>
        <v/>
      </c>
      <c r="Q3038" s="144"/>
      <c r="R3038" s="144"/>
      <c r="S3038" s="144"/>
    </row>
    <row r="3039" spans="1:19">
      <c r="A3039" s="110"/>
      <c r="B3039" s="114"/>
      <c r="C3039" s="188"/>
      <c r="D3039" s="200"/>
      <c r="E3039" s="255"/>
      <c r="F3039" s="242"/>
      <c r="G3039" s="243"/>
      <c r="H3039" s="171"/>
      <c r="I3039" s="244" t="str">
        <f t="shared" si="158"/>
        <v/>
      </c>
      <c r="N3039" s="157"/>
      <c r="O3039" s="157"/>
      <c r="P3039" s="246" t="str">
        <f t="shared" si="159"/>
        <v/>
      </c>
      <c r="Q3039" s="144"/>
      <c r="R3039" s="144"/>
      <c r="S3039" s="144"/>
    </row>
    <row r="3040" spans="1:19">
      <c r="A3040" s="110"/>
      <c r="B3040" s="114"/>
      <c r="C3040" s="188"/>
      <c r="D3040" s="200"/>
      <c r="E3040" s="255"/>
      <c r="F3040" s="242"/>
      <c r="G3040" s="243"/>
      <c r="H3040" s="171"/>
      <c r="I3040" s="244" t="str">
        <f t="shared" si="158"/>
        <v/>
      </c>
      <c r="N3040" s="157"/>
      <c r="O3040" s="157"/>
      <c r="P3040" s="246" t="str">
        <f t="shared" si="159"/>
        <v/>
      </c>
      <c r="Q3040" s="144"/>
      <c r="R3040" s="144"/>
      <c r="S3040" s="144"/>
    </row>
    <row r="3041" spans="1:19">
      <c r="A3041" s="110"/>
      <c r="B3041" s="114"/>
      <c r="C3041" s="188"/>
      <c r="D3041" s="200"/>
      <c r="E3041" s="255"/>
      <c r="F3041" s="242"/>
      <c r="G3041" s="243"/>
      <c r="H3041" s="171"/>
      <c r="I3041" s="244" t="str">
        <f t="shared" si="158"/>
        <v/>
      </c>
      <c r="N3041" s="157"/>
      <c r="O3041" s="157"/>
      <c r="P3041" s="246" t="str">
        <f t="shared" si="159"/>
        <v/>
      </c>
      <c r="Q3041" s="144"/>
      <c r="R3041" s="144"/>
      <c r="S3041" s="144"/>
    </row>
    <row r="3042" spans="1:19">
      <c r="A3042" s="110"/>
      <c r="B3042" s="114"/>
      <c r="C3042" s="188"/>
      <c r="D3042" s="200"/>
      <c r="E3042" s="255"/>
      <c r="F3042" s="242"/>
      <c r="G3042" s="243"/>
      <c r="H3042" s="171"/>
      <c r="I3042" s="244" t="str">
        <f t="shared" si="158"/>
        <v/>
      </c>
      <c r="N3042" s="157"/>
      <c r="O3042" s="157"/>
      <c r="P3042" s="246" t="str">
        <f t="shared" si="159"/>
        <v/>
      </c>
      <c r="Q3042" s="144"/>
      <c r="R3042" s="144"/>
      <c r="S3042" s="144"/>
    </row>
    <row r="3043" spans="1:19">
      <c r="A3043" s="110"/>
      <c r="B3043" s="114"/>
      <c r="C3043" s="188"/>
      <c r="D3043" s="200"/>
      <c r="E3043" s="255"/>
      <c r="F3043" s="242"/>
      <c r="G3043" s="243"/>
      <c r="H3043" s="171"/>
      <c r="I3043" s="244" t="str">
        <f t="shared" si="158"/>
        <v/>
      </c>
      <c r="N3043" s="157"/>
      <c r="O3043" s="157"/>
      <c r="P3043" s="246" t="str">
        <f t="shared" si="159"/>
        <v/>
      </c>
      <c r="Q3043" s="144"/>
      <c r="R3043" s="144"/>
      <c r="S3043" s="144"/>
    </row>
    <row r="3044" spans="1:19">
      <c r="A3044" s="110"/>
      <c r="B3044" s="114"/>
      <c r="C3044" s="188"/>
      <c r="D3044" s="200"/>
      <c r="E3044" s="255"/>
      <c r="F3044" s="242"/>
      <c r="G3044" s="243"/>
      <c r="H3044" s="171"/>
      <c r="I3044" s="244" t="str">
        <f t="shared" si="158"/>
        <v/>
      </c>
      <c r="N3044" s="157"/>
      <c r="O3044" s="157"/>
      <c r="P3044" s="246" t="str">
        <f t="shared" si="159"/>
        <v/>
      </c>
      <c r="Q3044" s="144"/>
      <c r="R3044" s="144"/>
      <c r="S3044" s="144"/>
    </row>
    <row r="3045" spans="1:19">
      <c r="A3045" s="110"/>
      <c r="B3045" s="114"/>
      <c r="C3045" s="188"/>
      <c r="D3045" s="200"/>
      <c r="E3045" s="255"/>
      <c r="F3045" s="242"/>
      <c r="G3045" s="243"/>
      <c r="H3045" s="171"/>
      <c r="I3045" s="244" t="str">
        <f t="shared" si="158"/>
        <v/>
      </c>
      <c r="N3045" s="157"/>
      <c r="O3045" s="157"/>
      <c r="P3045" s="246" t="str">
        <f t="shared" si="159"/>
        <v/>
      </c>
      <c r="Q3045" s="144"/>
      <c r="R3045" s="144"/>
      <c r="S3045" s="144"/>
    </row>
    <row r="3046" spans="1:19">
      <c r="A3046" s="110"/>
      <c r="B3046" s="114"/>
      <c r="C3046" s="188"/>
      <c r="D3046" s="200"/>
      <c r="E3046" s="255"/>
      <c r="F3046" s="242"/>
      <c r="G3046" s="243"/>
      <c r="H3046" s="171"/>
      <c r="I3046" s="244" t="str">
        <f t="shared" si="158"/>
        <v/>
      </c>
      <c r="N3046" s="157"/>
      <c r="O3046" s="157"/>
      <c r="P3046" s="246" t="str">
        <f t="shared" si="159"/>
        <v/>
      </c>
      <c r="Q3046" s="144"/>
      <c r="R3046" s="144"/>
      <c r="S3046" s="144"/>
    </row>
    <row r="3047" spans="1:19">
      <c r="A3047" s="110"/>
      <c r="B3047" s="114"/>
      <c r="C3047" s="188"/>
      <c r="D3047" s="200"/>
      <c r="E3047" s="255"/>
      <c r="F3047" s="242"/>
      <c r="G3047" s="243"/>
      <c r="H3047" s="171"/>
      <c r="I3047" s="244" t="str">
        <f t="shared" si="158"/>
        <v/>
      </c>
      <c r="N3047" s="157"/>
      <c r="O3047" s="157"/>
      <c r="P3047" s="246" t="str">
        <f t="shared" si="159"/>
        <v/>
      </c>
      <c r="Q3047" s="144"/>
      <c r="R3047" s="144"/>
      <c r="S3047" s="144"/>
    </row>
    <row r="3048" spans="1:19">
      <c r="A3048" s="110"/>
      <c r="B3048" s="114"/>
      <c r="C3048" s="188"/>
      <c r="D3048" s="200"/>
      <c r="E3048" s="255"/>
      <c r="F3048" s="242"/>
      <c r="G3048" s="243"/>
      <c r="H3048" s="171"/>
      <c r="I3048" s="244" t="str">
        <f t="shared" si="158"/>
        <v/>
      </c>
      <c r="N3048" s="157"/>
      <c r="O3048" s="157"/>
      <c r="P3048" s="246" t="str">
        <f t="shared" si="159"/>
        <v/>
      </c>
      <c r="Q3048" s="144"/>
      <c r="R3048" s="144"/>
      <c r="S3048" s="144"/>
    </row>
    <row r="3049" spans="1:19">
      <c r="A3049" s="110"/>
      <c r="B3049" s="114"/>
      <c r="C3049" s="188"/>
      <c r="D3049" s="200"/>
      <c r="E3049" s="255"/>
      <c r="F3049" s="242"/>
      <c r="G3049" s="243"/>
      <c r="H3049" s="171"/>
      <c r="I3049" s="244" t="str">
        <f t="shared" si="158"/>
        <v/>
      </c>
      <c r="N3049" s="157"/>
      <c r="O3049" s="157"/>
      <c r="P3049" s="246" t="str">
        <f t="shared" si="159"/>
        <v/>
      </c>
      <c r="Q3049" s="144"/>
      <c r="R3049" s="144"/>
      <c r="S3049" s="144"/>
    </row>
    <row r="3050" spans="1:19">
      <c r="A3050" s="110"/>
      <c r="B3050" s="114"/>
      <c r="C3050" s="188"/>
      <c r="D3050" s="200"/>
      <c r="E3050" s="255"/>
      <c r="F3050" s="242"/>
      <c r="G3050" s="243"/>
      <c r="H3050" s="171"/>
      <c r="I3050" s="244" t="str">
        <f t="shared" si="158"/>
        <v/>
      </c>
      <c r="N3050" s="157"/>
      <c r="O3050" s="157"/>
      <c r="P3050" s="246" t="str">
        <f t="shared" si="159"/>
        <v/>
      </c>
      <c r="Q3050" s="144"/>
      <c r="R3050" s="144"/>
      <c r="S3050" s="144"/>
    </row>
    <row r="3051" spans="1:19">
      <c r="A3051" s="110"/>
      <c r="B3051" s="114"/>
      <c r="C3051" s="188"/>
      <c r="D3051" s="200"/>
      <c r="E3051" s="255"/>
      <c r="F3051" s="242"/>
      <c r="G3051" s="243"/>
      <c r="H3051" s="171"/>
      <c r="I3051" s="244" t="str">
        <f t="shared" si="158"/>
        <v/>
      </c>
      <c r="N3051" s="157"/>
      <c r="O3051" s="157"/>
      <c r="P3051" s="246" t="str">
        <f t="shared" si="159"/>
        <v/>
      </c>
      <c r="Q3051" s="144"/>
      <c r="R3051" s="144"/>
      <c r="S3051" s="144"/>
    </row>
    <row r="3052" spans="1:19">
      <c r="A3052" s="110"/>
      <c r="B3052" s="114"/>
      <c r="C3052" s="188"/>
      <c r="D3052" s="200"/>
      <c r="E3052" s="255"/>
      <c r="F3052" s="242"/>
      <c r="G3052" s="243"/>
      <c r="H3052" s="171"/>
      <c r="I3052" s="244" t="str">
        <f t="shared" si="158"/>
        <v/>
      </c>
      <c r="N3052" s="157"/>
      <c r="O3052" s="157"/>
      <c r="P3052" s="246" t="str">
        <f t="shared" si="159"/>
        <v/>
      </c>
      <c r="Q3052" s="144"/>
      <c r="R3052" s="144"/>
      <c r="S3052" s="144"/>
    </row>
    <row r="3053" spans="1:19">
      <c r="A3053" s="110"/>
      <c r="B3053" s="114"/>
      <c r="C3053" s="188"/>
      <c r="D3053" s="200"/>
      <c r="E3053" s="255"/>
      <c r="F3053" s="242"/>
      <c r="G3053" s="243"/>
      <c r="H3053" s="171"/>
      <c r="I3053" s="244" t="str">
        <f t="shared" si="158"/>
        <v/>
      </c>
      <c r="N3053" s="157"/>
      <c r="O3053" s="157"/>
      <c r="P3053" s="246" t="str">
        <f t="shared" si="159"/>
        <v/>
      </c>
      <c r="Q3053" s="144"/>
      <c r="R3053" s="144"/>
      <c r="S3053" s="144"/>
    </row>
    <row r="3054" spans="1:19">
      <c r="A3054" s="110"/>
      <c r="B3054" s="114"/>
      <c r="C3054" s="188"/>
      <c r="D3054" s="200"/>
      <c r="E3054" s="255"/>
      <c r="F3054" s="242"/>
      <c r="G3054" s="243"/>
      <c r="H3054" s="171"/>
      <c r="I3054" s="244" t="str">
        <f t="shared" si="158"/>
        <v/>
      </c>
      <c r="N3054" s="157"/>
      <c r="O3054" s="157"/>
      <c r="P3054" s="246" t="str">
        <f t="shared" si="159"/>
        <v/>
      </c>
      <c r="Q3054" s="144"/>
      <c r="R3054" s="144"/>
      <c r="S3054" s="144"/>
    </row>
    <row r="3055" spans="1:19">
      <c r="A3055" s="110"/>
      <c r="B3055" s="114"/>
      <c r="C3055" s="188"/>
      <c r="D3055" s="200"/>
      <c r="E3055" s="255"/>
      <c r="F3055" s="242"/>
      <c r="G3055" s="243"/>
      <c r="H3055" s="171"/>
      <c r="I3055" s="244" t="str">
        <f t="shared" si="158"/>
        <v/>
      </c>
      <c r="N3055" s="157"/>
      <c r="O3055" s="157"/>
      <c r="P3055" s="246" t="str">
        <f t="shared" si="159"/>
        <v/>
      </c>
      <c r="Q3055" s="144"/>
      <c r="R3055" s="144"/>
      <c r="S3055" s="144"/>
    </row>
    <row r="3056" spans="1:19">
      <c r="A3056" s="110"/>
      <c r="B3056" s="114"/>
      <c r="C3056" s="188"/>
      <c r="D3056" s="200"/>
      <c r="E3056" s="255"/>
      <c r="F3056" s="242"/>
      <c r="G3056" s="243"/>
      <c r="H3056" s="171"/>
      <c r="I3056" s="244" t="str">
        <f t="shared" si="158"/>
        <v/>
      </c>
      <c r="N3056" s="157"/>
      <c r="O3056" s="157"/>
      <c r="P3056" s="246" t="str">
        <f t="shared" si="159"/>
        <v/>
      </c>
      <c r="Q3056" s="144"/>
      <c r="R3056" s="144"/>
      <c r="S3056" s="144"/>
    </row>
    <row r="3057" spans="1:19">
      <c r="A3057" s="110"/>
      <c r="B3057" s="114"/>
      <c r="C3057" s="188"/>
      <c r="D3057" s="200"/>
      <c r="E3057" s="255"/>
      <c r="F3057" s="242"/>
      <c r="G3057" s="243"/>
      <c r="H3057" s="171"/>
      <c r="I3057" s="244" t="str">
        <f t="shared" si="158"/>
        <v/>
      </c>
      <c r="N3057" s="157"/>
      <c r="O3057" s="157"/>
      <c r="P3057" s="246" t="str">
        <f t="shared" si="159"/>
        <v/>
      </c>
      <c r="Q3057" s="144"/>
      <c r="R3057" s="144"/>
      <c r="S3057" s="144"/>
    </row>
    <row r="3058" spans="1:19">
      <c r="A3058" s="110"/>
      <c r="B3058" s="114"/>
      <c r="C3058" s="188"/>
      <c r="D3058" s="200"/>
      <c r="E3058" s="255"/>
      <c r="F3058" s="242"/>
      <c r="G3058" s="243"/>
      <c r="H3058" s="171"/>
      <c r="I3058" s="244" t="str">
        <f t="shared" si="158"/>
        <v/>
      </c>
      <c r="N3058" s="157"/>
      <c r="O3058" s="157"/>
      <c r="P3058" s="246" t="str">
        <f t="shared" si="159"/>
        <v/>
      </c>
      <c r="Q3058" s="144"/>
      <c r="R3058" s="144"/>
      <c r="S3058" s="144"/>
    </row>
    <row r="3059" spans="1:19">
      <c r="A3059" s="110"/>
      <c r="B3059" s="114"/>
      <c r="C3059" s="188"/>
      <c r="D3059" s="200"/>
      <c r="E3059" s="255"/>
      <c r="F3059" s="242"/>
      <c r="G3059" s="243"/>
      <c r="H3059" s="171"/>
      <c r="I3059" s="244" t="str">
        <f t="shared" si="158"/>
        <v/>
      </c>
      <c r="N3059" s="157"/>
      <c r="O3059" s="157"/>
      <c r="P3059" s="246" t="str">
        <f t="shared" si="159"/>
        <v/>
      </c>
      <c r="Q3059" s="144"/>
      <c r="R3059" s="144"/>
      <c r="S3059" s="144"/>
    </row>
  </sheetData>
  <mergeCells count="10">
    <mergeCell ref="J12:J13"/>
    <mergeCell ref="K12:K13"/>
    <mergeCell ref="AA17:AB17"/>
    <mergeCell ref="G1:H1"/>
    <mergeCell ref="AA1:AB1"/>
    <mergeCell ref="J2:K2"/>
    <mergeCell ref="J7:J9"/>
    <mergeCell ref="K7:K9"/>
    <mergeCell ref="J10:J11"/>
    <mergeCell ref="K10:K11"/>
  </mergeCells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shapeId="4097" r:id="rId3">
          <objectPr defaultSize="0" autoPict="0" r:id="rId4">
            <anchor moveWithCells="1" sizeWithCells="1">
              <from>
                <xdr:col>9</xdr:col>
                <xdr:colOff>312420</xdr:colOff>
                <xdr:row>9</xdr:row>
                <xdr:rowOff>30480</xdr:rowOff>
              </from>
              <to>
                <xdr:col>9</xdr:col>
                <xdr:colOff>784860</xdr:colOff>
                <xdr:row>11</xdr:row>
                <xdr:rowOff>0</xdr:rowOff>
              </to>
            </anchor>
          </objectPr>
        </oleObject>
      </mc:Choice>
      <mc:Fallback>
        <oleObject shapeId="4097" r:id="rId3"/>
      </mc:Fallback>
    </mc:AlternateContent>
  </oleObjec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P65536"/>
  <sheetViews>
    <sheetView workbookViewId="0">
      <selection activeCell="L29" sqref="L29"/>
    </sheetView>
  </sheetViews>
  <sheetFormatPr defaultColWidth="11.44140625" defaultRowHeight="14.4"/>
  <cols>
    <col min="1" max="1" width="11.44140625" style="142"/>
    <col min="2" max="5" width="11.44140625" style="144"/>
    <col min="6" max="6" width="11.44140625" style="9"/>
    <col min="7" max="7" width="11.44140625" style="32"/>
    <col min="8" max="8" width="11.44140625" style="261"/>
    <col min="12" max="12" width="12" style="67" bestFit="1" customWidth="1"/>
    <col min="13" max="13" width="11.44140625" style="67"/>
    <col min="14" max="14" width="15.88671875" style="67" customWidth="1"/>
    <col min="15" max="16" width="11.44140625" style="67"/>
  </cols>
  <sheetData>
    <row r="1" spans="1:16" s="131" customFormat="1" ht="15" thickBot="1">
      <c r="A1" s="128" t="s">
        <v>52</v>
      </c>
      <c r="B1" s="129" t="s">
        <v>53</v>
      </c>
      <c r="C1" s="129" t="s">
        <v>54</v>
      </c>
      <c r="D1" s="129" t="s">
        <v>55</v>
      </c>
      <c r="E1" s="129" t="s">
        <v>56</v>
      </c>
      <c r="F1" s="129" t="s">
        <v>57</v>
      </c>
      <c r="G1" s="130" t="s">
        <v>58</v>
      </c>
      <c r="H1" s="260" t="s">
        <v>101</v>
      </c>
      <c r="L1" s="132" t="s">
        <v>59</v>
      </c>
      <c r="M1" s="132" t="s">
        <v>60</v>
      </c>
      <c r="N1" s="132" t="s">
        <v>61</v>
      </c>
      <c r="O1" s="132"/>
      <c r="P1" s="132"/>
    </row>
    <row r="2" spans="1:16" ht="15" thickBot="1">
      <c r="A2" s="133">
        <v>1</v>
      </c>
      <c r="B2" s="134">
        <v>8.1999999999999993</v>
      </c>
      <c r="C2" s="134">
        <v>0.19999999999999998</v>
      </c>
      <c r="D2" s="134">
        <v>-0.84000000000000008</v>
      </c>
      <c r="E2" s="134">
        <v>29.625978755860622</v>
      </c>
      <c r="F2" s="135">
        <v>9</v>
      </c>
      <c r="G2" s="136">
        <v>7.8048780487805017E-2</v>
      </c>
      <c r="H2" s="261">
        <f>IF(D2="","",(2/J$12)*(POWER((J$12/6)*(D2-J$12/6)+1,3)-1))</f>
        <v>-0.85440519824736116</v>
      </c>
      <c r="I2" s="410" t="s">
        <v>62</v>
      </c>
      <c r="J2" s="411"/>
      <c r="L2" s="67">
        <f>IF(E2="","",GAMMADIST(E2,J$19,1/J$18,TRUE))</f>
        <v>0.25152696524992119</v>
      </c>
      <c r="M2" s="67">
        <f>IF(L2="","",L2*J$3)</f>
        <v>10.312605575246769</v>
      </c>
      <c r="N2" s="67">
        <f>IF(L2="","",POWER(F2-M2,2) / M2)</f>
        <v>0.16707061892335326</v>
      </c>
    </row>
    <row r="3" spans="1:16">
      <c r="A3" s="133">
        <v>2</v>
      </c>
      <c r="B3" s="134">
        <v>8.1999999999999993</v>
      </c>
      <c r="C3" s="134">
        <v>0.39999999999999997</v>
      </c>
      <c r="D3" s="134">
        <v>-0.25</v>
      </c>
      <c r="E3" s="134">
        <v>35.050356219312334</v>
      </c>
      <c r="F3" s="135">
        <v>6</v>
      </c>
      <c r="G3" s="136">
        <v>0.59024390243902414</v>
      </c>
      <c r="H3" s="261">
        <f t="shared" ref="H3:H66" si="0">IF(D3="","",(2/J$12)*(POWER((J$12/6)*(D3-J$12/6)+1,3)-1))</f>
        <v>-0.3382376646963926</v>
      </c>
      <c r="I3" s="262" t="s">
        <v>2</v>
      </c>
      <c r="J3" s="86">
        <v>41</v>
      </c>
      <c r="L3" s="67">
        <f t="shared" ref="L3:L66" si="1">IF(E3="","",GAMMADIST(E3,J$19,1/J$18,TRUE))</f>
        <v>0.47464050953255693</v>
      </c>
      <c r="M3" s="67">
        <f>IF(L3="","",(L3-L2)*J$3)</f>
        <v>9.1476553155880662</v>
      </c>
      <c r="N3" s="67">
        <f t="shared" ref="N3:N66" si="2">IF(L3="","",POWER(F3-M3,2) / M3)</f>
        <v>1.0830899989056793</v>
      </c>
    </row>
    <row r="4" spans="1:16">
      <c r="A4" s="133">
        <v>3</v>
      </c>
      <c r="B4" s="134">
        <v>8.1999999999999993</v>
      </c>
      <c r="C4" s="134">
        <v>0.6</v>
      </c>
      <c r="D4" s="134">
        <v>0.25</v>
      </c>
      <c r="E4" s="134">
        <v>40.200483830651166</v>
      </c>
      <c r="F4" s="135">
        <v>13</v>
      </c>
      <c r="G4" s="136">
        <v>2.8097560975609768</v>
      </c>
      <c r="H4" s="261">
        <f t="shared" si="0"/>
        <v>0.15183307328759799</v>
      </c>
      <c r="I4" s="263" t="s">
        <v>63</v>
      </c>
      <c r="J4" s="10">
        <f>+INT(J3/10) + 1</f>
        <v>5</v>
      </c>
      <c r="L4" s="67">
        <f t="shared" si="1"/>
        <v>0.67584550509293617</v>
      </c>
      <c r="M4" s="67">
        <f t="shared" ref="M4:M67" si="3">IF(L4="","",(L4-L3)*J$3)</f>
        <v>8.2494048179755488</v>
      </c>
      <c r="N4" s="67">
        <f t="shared" si="2"/>
        <v>2.7357312535199698</v>
      </c>
    </row>
    <row r="5" spans="1:16" ht="15" thickBot="1">
      <c r="A5" s="133">
        <v>4</v>
      </c>
      <c r="B5" s="134">
        <v>8.1999999999999993</v>
      </c>
      <c r="C5" s="134">
        <v>0.79999999999999993</v>
      </c>
      <c r="D5" s="134">
        <v>0.84000000000000008</v>
      </c>
      <c r="E5" s="134">
        <v>46.968576376084187</v>
      </c>
      <c r="F5" s="135">
        <v>6</v>
      </c>
      <c r="G5" s="136">
        <v>0.59024390243902414</v>
      </c>
      <c r="H5" s="261">
        <f t="shared" si="0"/>
        <v>0.7958645146021277</v>
      </c>
      <c r="I5" s="264" t="s">
        <v>53</v>
      </c>
      <c r="J5" s="137">
        <f>+IF(J3="","",IF(J4="","",J3/J4))</f>
        <v>8.1999999999999993</v>
      </c>
      <c r="L5" s="67">
        <f t="shared" si="1"/>
        <v>0.85903853204635472</v>
      </c>
      <c r="M5" s="67">
        <f t="shared" si="3"/>
        <v>7.5109141050901602</v>
      </c>
      <c r="N5" s="67">
        <f t="shared" si="2"/>
        <v>0.30393922777166366</v>
      </c>
    </row>
    <row r="6" spans="1:16" ht="15" thickBot="1">
      <c r="A6" s="133">
        <v>5</v>
      </c>
      <c r="B6" s="134">
        <v>8.1999999999999993</v>
      </c>
      <c r="C6" s="134">
        <v>1</v>
      </c>
      <c r="D6" s="134"/>
      <c r="E6" s="134"/>
      <c r="F6" s="135">
        <v>7</v>
      </c>
      <c r="G6" s="136">
        <v>0.1756097560975608</v>
      </c>
      <c r="H6" s="261" t="str">
        <f t="shared" si="0"/>
        <v/>
      </c>
      <c r="L6" s="67" t="str">
        <f t="shared" si="1"/>
        <v/>
      </c>
      <c r="M6" s="67" t="str">
        <f t="shared" si="3"/>
        <v/>
      </c>
      <c r="N6" s="67" t="str">
        <f t="shared" si="2"/>
        <v/>
      </c>
    </row>
    <row r="7" spans="1:16" ht="15" customHeight="1">
      <c r="A7" s="133"/>
      <c r="B7" s="134"/>
      <c r="C7" s="134"/>
      <c r="D7" s="134"/>
      <c r="E7" s="134"/>
      <c r="F7" s="135"/>
      <c r="G7" s="136"/>
      <c r="H7" s="261" t="str">
        <f t="shared" si="0"/>
        <v/>
      </c>
      <c r="I7" s="265" t="s">
        <v>64</v>
      </c>
      <c r="J7" s="139">
        <v>4.2439024390243913</v>
      </c>
      <c r="L7" s="67" t="str">
        <f t="shared" si="1"/>
        <v/>
      </c>
      <c r="M7" s="67" t="str">
        <f t="shared" si="3"/>
        <v/>
      </c>
      <c r="N7" s="67" t="str">
        <f t="shared" si="2"/>
        <v/>
      </c>
    </row>
    <row r="8" spans="1:16" ht="15.75" customHeight="1" thickBot="1">
      <c r="A8" s="133"/>
      <c r="B8" s="134"/>
      <c r="C8" s="134"/>
      <c r="D8" s="134"/>
      <c r="E8" s="134"/>
      <c r="F8" s="135"/>
      <c r="G8" s="136"/>
      <c r="H8" s="261" t="str">
        <f t="shared" si="0"/>
        <v/>
      </c>
      <c r="I8" s="266" t="s">
        <v>65</v>
      </c>
      <c r="J8" s="137">
        <v>9.4877300000000009</v>
      </c>
      <c r="L8" s="67" t="str">
        <f t="shared" si="1"/>
        <v/>
      </c>
      <c r="M8" s="67" t="str">
        <f t="shared" si="3"/>
        <v/>
      </c>
      <c r="N8" s="67" t="str">
        <f t="shared" si="2"/>
        <v/>
      </c>
    </row>
    <row r="9" spans="1:16">
      <c r="A9" s="133"/>
      <c r="B9" s="134"/>
      <c r="C9" s="134"/>
      <c r="D9" s="134"/>
      <c r="E9" s="134"/>
      <c r="F9" s="135"/>
      <c r="G9" s="136"/>
      <c r="H9" s="261" t="str">
        <f t="shared" si="0"/>
        <v/>
      </c>
      <c r="L9" s="67" t="str">
        <f t="shared" si="1"/>
        <v/>
      </c>
      <c r="M9" s="67" t="str">
        <f t="shared" si="3"/>
        <v/>
      </c>
      <c r="N9" s="67" t="str">
        <f t="shared" si="2"/>
        <v/>
      </c>
    </row>
    <row r="10" spans="1:16">
      <c r="A10" s="133"/>
      <c r="B10" s="134"/>
      <c r="C10" s="134"/>
      <c r="D10" s="134"/>
      <c r="E10" s="134"/>
      <c r="F10" s="135"/>
      <c r="G10" s="136"/>
      <c r="H10" s="261" t="str">
        <f t="shared" si="0"/>
        <v/>
      </c>
      <c r="I10" t="s">
        <v>31</v>
      </c>
      <c r="J10">
        <v>38.604878048780478</v>
      </c>
      <c r="L10" s="67" t="str">
        <f t="shared" si="1"/>
        <v/>
      </c>
      <c r="M10" s="67" t="str">
        <f t="shared" si="3"/>
        <v/>
      </c>
      <c r="N10" s="67" t="str">
        <f t="shared" si="2"/>
        <v/>
      </c>
    </row>
    <row r="11" spans="1:16">
      <c r="A11" s="133"/>
      <c r="B11" s="134"/>
      <c r="C11" s="134"/>
      <c r="D11" s="134"/>
      <c r="E11" s="134"/>
      <c r="F11" s="135"/>
      <c r="G11" s="136"/>
      <c r="H11" s="261" t="str">
        <f t="shared" si="0"/>
        <v/>
      </c>
      <c r="I11" t="s">
        <v>66</v>
      </c>
      <c r="J11">
        <v>10.508947407317097</v>
      </c>
      <c r="L11" s="67" t="str">
        <f t="shared" si="1"/>
        <v/>
      </c>
      <c r="M11" s="67" t="str">
        <f t="shared" si="3"/>
        <v/>
      </c>
      <c r="N11" s="67" t="str">
        <f t="shared" si="2"/>
        <v/>
      </c>
    </row>
    <row r="12" spans="1:16">
      <c r="A12" s="133"/>
      <c r="B12" s="134"/>
      <c r="C12" s="134"/>
      <c r="D12" s="134"/>
      <c r="E12" s="134"/>
      <c r="F12" s="135"/>
      <c r="G12" s="136"/>
      <c r="H12" s="261" t="str">
        <f t="shared" si="0"/>
        <v/>
      </c>
      <c r="I12" t="s">
        <v>94</v>
      </c>
      <c r="J12">
        <v>0.60254971910962651</v>
      </c>
      <c r="L12" s="67" t="str">
        <f t="shared" si="1"/>
        <v/>
      </c>
      <c r="M12" s="67" t="str">
        <f t="shared" si="3"/>
        <v/>
      </c>
      <c r="N12" s="67" t="str">
        <f t="shared" si="2"/>
        <v/>
      </c>
    </row>
    <row r="13" spans="1:16" ht="15" thickBot="1">
      <c r="A13" s="133"/>
      <c r="B13" s="134"/>
      <c r="C13" s="134"/>
      <c r="D13" s="134"/>
      <c r="E13" s="134"/>
      <c r="F13" s="135"/>
      <c r="G13" s="136"/>
      <c r="H13" s="261" t="str">
        <f t="shared" si="0"/>
        <v/>
      </c>
      <c r="L13" s="67" t="str">
        <f t="shared" si="1"/>
        <v/>
      </c>
      <c r="M13" s="67" t="str">
        <f t="shared" si="3"/>
        <v/>
      </c>
      <c r="N13" s="67" t="str">
        <f t="shared" si="2"/>
        <v/>
      </c>
    </row>
    <row r="14" spans="1:16" ht="15" customHeight="1">
      <c r="A14" s="133"/>
      <c r="B14" s="134"/>
      <c r="C14" s="134"/>
      <c r="D14" s="134"/>
      <c r="E14" s="134"/>
      <c r="F14" s="135"/>
      <c r="G14" s="136"/>
      <c r="H14" s="261" t="str">
        <f t="shared" si="0"/>
        <v/>
      </c>
      <c r="I14" s="265" t="s">
        <v>64</v>
      </c>
      <c r="J14" s="139">
        <f>SUM(N:N)</f>
        <v>4.2898310991206658</v>
      </c>
      <c r="L14" s="67" t="str">
        <f t="shared" si="1"/>
        <v/>
      </c>
      <c r="M14" s="67" t="str">
        <f t="shared" si="3"/>
        <v/>
      </c>
      <c r="N14" s="67" t="str">
        <f t="shared" si="2"/>
        <v/>
      </c>
    </row>
    <row r="15" spans="1:16">
      <c r="A15" s="133"/>
      <c r="B15" s="134"/>
      <c r="C15" s="134"/>
      <c r="D15" s="134"/>
      <c r="E15" s="134"/>
      <c r="F15" s="135"/>
      <c r="G15" s="136"/>
      <c r="H15" s="261" t="str">
        <f t="shared" si="0"/>
        <v/>
      </c>
      <c r="L15" s="67" t="str">
        <f t="shared" si="1"/>
        <v/>
      </c>
      <c r="M15" s="67" t="str">
        <f t="shared" si="3"/>
        <v/>
      </c>
      <c r="N15" s="67" t="str">
        <f t="shared" si="2"/>
        <v/>
      </c>
    </row>
    <row r="16" spans="1:16" ht="15" thickBot="1">
      <c r="A16" s="133"/>
      <c r="B16" s="134"/>
      <c r="C16" s="134"/>
      <c r="D16" s="134"/>
      <c r="E16" s="134"/>
      <c r="F16" s="135"/>
      <c r="G16" s="136"/>
      <c r="H16" s="261" t="str">
        <f t="shared" si="0"/>
        <v/>
      </c>
      <c r="L16" s="67" t="str">
        <f t="shared" si="1"/>
        <v/>
      </c>
      <c r="M16" s="67" t="str">
        <f t="shared" si="3"/>
        <v/>
      </c>
      <c r="N16" s="67" t="str">
        <f t="shared" si="2"/>
        <v/>
      </c>
    </row>
    <row r="17" spans="1:14" ht="15" thickBot="1">
      <c r="A17" s="133"/>
      <c r="B17" s="134"/>
      <c r="C17" s="134"/>
      <c r="D17" s="134"/>
      <c r="E17" s="134"/>
      <c r="F17" s="135"/>
      <c r="G17" s="136"/>
      <c r="H17" s="261" t="str">
        <f t="shared" si="0"/>
        <v/>
      </c>
      <c r="I17" s="425" t="s">
        <v>99</v>
      </c>
      <c r="J17" s="426"/>
      <c r="L17" s="67" t="str">
        <f t="shared" si="1"/>
        <v/>
      </c>
      <c r="M17" s="67" t="str">
        <f t="shared" si="3"/>
        <v/>
      </c>
      <c r="N17" s="67" t="str">
        <f t="shared" si="2"/>
        <v/>
      </c>
    </row>
    <row r="18" spans="1:14" ht="15" thickBot="1">
      <c r="A18" s="133"/>
      <c r="B18" s="134"/>
      <c r="C18" s="134"/>
      <c r="D18" s="134"/>
      <c r="E18" s="134"/>
      <c r="F18" s="135"/>
      <c r="G18" s="136"/>
      <c r="H18" s="261" t="str">
        <f t="shared" si="0"/>
        <v/>
      </c>
      <c r="I18" s="173" t="s">
        <v>42</v>
      </c>
      <c r="J18" s="174">
        <v>0.38781199352361578</v>
      </c>
      <c r="L18" s="67" t="str">
        <f t="shared" si="1"/>
        <v/>
      </c>
      <c r="M18" s="67" t="str">
        <f t="shared" si="3"/>
        <v/>
      </c>
      <c r="N18" s="67" t="str">
        <f t="shared" si="2"/>
        <v/>
      </c>
    </row>
    <row r="19" spans="1:14" ht="15" thickBot="1">
      <c r="A19" s="133"/>
      <c r="B19" s="134"/>
      <c r="C19" s="134"/>
      <c r="D19" s="134"/>
      <c r="E19" s="134"/>
      <c r="F19" s="135"/>
      <c r="G19" s="136"/>
      <c r="H19" s="261" t="str">
        <f t="shared" si="0"/>
        <v/>
      </c>
      <c r="I19" s="173" t="s">
        <v>97</v>
      </c>
      <c r="J19" s="174">
        <v>14.159564484757142</v>
      </c>
      <c r="L19" s="67" t="str">
        <f t="shared" si="1"/>
        <v/>
      </c>
      <c r="M19" s="67" t="str">
        <f t="shared" si="3"/>
        <v/>
      </c>
      <c r="N19" s="67" t="str">
        <f t="shared" si="2"/>
        <v/>
      </c>
    </row>
    <row r="20" spans="1:14" ht="15" thickBot="1">
      <c r="A20" s="133"/>
      <c r="B20" s="134"/>
      <c r="C20" s="134"/>
      <c r="D20" s="134"/>
      <c r="E20" s="134"/>
      <c r="F20" s="135"/>
      <c r="G20" s="136"/>
      <c r="H20" s="261" t="str">
        <f t="shared" si="0"/>
        <v/>
      </c>
      <c r="I20" s="173" t="s">
        <v>95</v>
      </c>
      <c r="J20" s="174">
        <v>3.561897478543139</v>
      </c>
      <c r="L20" s="67" t="str">
        <f t="shared" si="1"/>
        <v/>
      </c>
      <c r="M20" s="67" t="str">
        <f t="shared" si="3"/>
        <v/>
      </c>
      <c r="N20" s="67" t="str">
        <f t="shared" si="2"/>
        <v/>
      </c>
    </row>
    <row r="21" spans="1:14" ht="15" thickBot="1">
      <c r="A21" s="133"/>
      <c r="B21" s="134"/>
      <c r="C21" s="134"/>
      <c r="D21" s="134"/>
      <c r="E21" s="134"/>
      <c r="F21" s="135"/>
      <c r="G21" s="136"/>
      <c r="H21" s="261" t="str">
        <f t="shared" si="0"/>
        <v/>
      </c>
      <c r="I21" s="173" t="s">
        <v>3</v>
      </c>
      <c r="J21" s="174">
        <v>3.5727462089928164E-2</v>
      </c>
      <c r="L21" s="67" t="str">
        <f t="shared" si="1"/>
        <v/>
      </c>
      <c r="M21" s="67" t="str">
        <f t="shared" si="3"/>
        <v/>
      </c>
      <c r="N21" s="67" t="str">
        <f t="shared" si="2"/>
        <v/>
      </c>
    </row>
    <row r="22" spans="1:14" ht="15" thickBot="1">
      <c r="A22" s="133"/>
      <c r="B22" s="134"/>
      <c r="C22" s="134"/>
      <c r="D22" s="134"/>
      <c r="E22" s="134"/>
      <c r="F22" s="135"/>
      <c r="G22" s="136"/>
      <c r="H22" s="261" t="str">
        <f t="shared" si="0"/>
        <v/>
      </c>
      <c r="I22" s="173" t="s">
        <v>100</v>
      </c>
      <c r="J22" s="174">
        <v>14.159564487085611</v>
      </c>
      <c r="L22" s="67" t="str">
        <f t="shared" si="1"/>
        <v/>
      </c>
      <c r="M22" s="67" t="str">
        <f t="shared" si="3"/>
        <v/>
      </c>
      <c r="N22" s="67" t="str">
        <f t="shared" si="2"/>
        <v/>
      </c>
    </row>
    <row r="23" spans="1:14">
      <c r="A23" s="133"/>
      <c r="B23" s="134"/>
      <c r="C23" s="134"/>
      <c r="D23" s="134"/>
      <c r="E23" s="134"/>
      <c r="F23" s="135"/>
      <c r="G23" s="136"/>
      <c r="H23" s="261" t="str">
        <f t="shared" si="0"/>
        <v/>
      </c>
      <c r="L23" s="67" t="str">
        <f t="shared" si="1"/>
        <v/>
      </c>
      <c r="M23" s="67" t="str">
        <f t="shared" si="3"/>
        <v/>
      </c>
      <c r="N23" s="67" t="str">
        <f t="shared" si="2"/>
        <v/>
      </c>
    </row>
    <row r="24" spans="1:14">
      <c r="A24" s="133"/>
      <c r="B24" s="134"/>
      <c r="C24" s="134"/>
      <c r="D24" s="134"/>
      <c r="E24" s="134"/>
      <c r="F24" s="135"/>
      <c r="G24" s="136"/>
      <c r="H24" s="261" t="str">
        <f t="shared" si="0"/>
        <v/>
      </c>
      <c r="L24" s="67" t="str">
        <f t="shared" si="1"/>
        <v/>
      </c>
      <c r="M24" s="67" t="str">
        <f t="shared" si="3"/>
        <v/>
      </c>
      <c r="N24" s="67" t="str">
        <f t="shared" si="2"/>
        <v/>
      </c>
    </row>
    <row r="25" spans="1:14">
      <c r="A25" s="133"/>
      <c r="B25" s="134"/>
      <c r="C25" s="134"/>
      <c r="D25" s="134"/>
      <c r="E25" s="134"/>
      <c r="F25" s="135"/>
      <c r="G25" s="136"/>
      <c r="H25" s="261" t="str">
        <f t="shared" si="0"/>
        <v/>
      </c>
      <c r="K25" t="s">
        <v>67</v>
      </c>
      <c r="L25" s="67" t="str">
        <f t="shared" si="1"/>
        <v/>
      </c>
      <c r="M25" s="67" t="str">
        <f t="shared" si="3"/>
        <v/>
      </c>
      <c r="N25" s="67" t="str">
        <f t="shared" si="2"/>
        <v/>
      </c>
    </row>
    <row r="26" spans="1:14">
      <c r="A26" s="133"/>
      <c r="B26" s="134"/>
      <c r="C26" s="134"/>
      <c r="D26" s="134"/>
      <c r="E26" s="134"/>
      <c r="F26" s="135"/>
      <c r="G26" s="136"/>
      <c r="H26" s="261" t="str">
        <f t="shared" si="0"/>
        <v/>
      </c>
      <c r="L26" s="67" t="str">
        <f t="shared" si="1"/>
        <v/>
      </c>
      <c r="M26" s="67" t="str">
        <f t="shared" si="3"/>
        <v/>
      </c>
      <c r="N26" s="67" t="str">
        <f t="shared" si="2"/>
        <v/>
      </c>
    </row>
    <row r="27" spans="1:14">
      <c r="A27" s="133"/>
      <c r="B27" s="134"/>
      <c r="C27" s="134"/>
      <c r="D27" s="134"/>
      <c r="E27" s="134"/>
      <c r="F27" s="135"/>
      <c r="G27" s="136"/>
      <c r="H27" s="261" t="str">
        <f t="shared" si="0"/>
        <v/>
      </c>
      <c r="L27" s="67" t="str">
        <f t="shared" si="1"/>
        <v/>
      </c>
      <c r="M27" s="67" t="str">
        <f t="shared" si="3"/>
        <v/>
      </c>
      <c r="N27" s="67" t="str">
        <f t="shared" si="2"/>
        <v/>
      </c>
    </row>
    <row r="28" spans="1:14">
      <c r="A28" s="133"/>
      <c r="B28" s="134"/>
      <c r="C28" s="134"/>
      <c r="D28" s="134"/>
      <c r="E28" s="134"/>
      <c r="F28" s="135"/>
      <c r="G28" s="136"/>
      <c r="H28" s="261" t="str">
        <f t="shared" si="0"/>
        <v/>
      </c>
      <c r="L28" s="67" t="str">
        <f t="shared" si="1"/>
        <v/>
      </c>
      <c r="M28" s="67" t="str">
        <f t="shared" si="3"/>
        <v/>
      </c>
      <c r="N28" s="67" t="str">
        <f t="shared" si="2"/>
        <v/>
      </c>
    </row>
    <row r="29" spans="1:14">
      <c r="A29" s="133"/>
      <c r="B29" s="134"/>
      <c r="C29" s="134"/>
      <c r="D29" s="134"/>
      <c r="E29" s="134"/>
      <c r="F29" s="135"/>
      <c r="G29" s="136"/>
      <c r="H29" s="261" t="str">
        <f t="shared" si="0"/>
        <v/>
      </c>
      <c r="L29" s="67" t="str">
        <f t="shared" si="1"/>
        <v/>
      </c>
      <c r="M29" s="67" t="str">
        <f t="shared" si="3"/>
        <v/>
      </c>
      <c r="N29" s="67" t="str">
        <f t="shared" si="2"/>
        <v/>
      </c>
    </row>
    <row r="30" spans="1:14">
      <c r="A30" s="133"/>
      <c r="B30" s="134"/>
      <c r="C30" s="134"/>
      <c r="D30" s="134"/>
      <c r="E30" s="134"/>
      <c r="F30" s="135"/>
      <c r="G30" s="136"/>
      <c r="H30" s="261" t="str">
        <f t="shared" si="0"/>
        <v/>
      </c>
      <c r="L30" s="67" t="str">
        <f t="shared" si="1"/>
        <v/>
      </c>
      <c r="M30" s="67" t="str">
        <f t="shared" si="3"/>
        <v/>
      </c>
      <c r="N30" s="67" t="str">
        <f t="shared" si="2"/>
        <v/>
      </c>
    </row>
    <row r="31" spans="1:14">
      <c r="A31" s="133"/>
      <c r="B31" s="134"/>
      <c r="C31" s="134"/>
      <c r="D31" s="134"/>
      <c r="E31" s="134"/>
      <c r="F31" s="135"/>
      <c r="G31" s="136"/>
      <c r="H31" s="261" t="str">
        <f t="shared" si="0"/>
        <v/>
      </c>
      <c r="L31" s="67" t="str">
        <f t="shared" si="1"/>
        <v/>
      </c>
      <c r="M31" s="67" t="str">
        <f t="shared" si="3"/>
        <v/>
      </c>
      <c r="N31" s="67" t="str">
        <f t="shared" si="2"/>
        <v/>
      </c>
    </row>
    <row r="32" spans="1:14">
      <c r="A32" s="133"/>
      <c r="B32" s="134"/>
      <c r="C32" s="134"/>
      <c r="D32" s="134"/>
      <c r="E32" s="134"/>
      <c r="F32" s="135"/>
      <c r="G32" s="136"/>
      <c r="H32" s="261" t="str">
        <f t="shared" si="0"/>
        <v/>
      </c>
      <c r="L32" s="67" t="str">
        <f t="shared" si="1"/>
        <v/>
      </c>
      <c r="M32" s="67" t="str">
        <f t="shared" si="3"/>
        <v/>
      </c>
      <c r="N32" s="67" t="str">
        <f t="shared" si="2"/>
        <v/>
      </c>
    </row>
    <row r="33" spans="1:14">
      <c r="A33" s="133"/>
      <c r="B33" s="134"/>
      <c r="C33" s="134"/>
      <c r="D33" s="134"/>
      <c r="E33" s="134"/>
      <c r="F33" s="135"/>
      <c r="G33" s="136"/>
      <c r="H33" s="261" t="str">
        <f t="shared" si="0"/>
        <v/>
      </c>
      <c r="L33" s="67" t="str">
        <f t="shared" si="1"/>
        <v/>
      </c>
      <c r="M33" s="67" t="str">
        <f t="shared" si="3"/>
        <v/>
      </c>
      <c r="N33" s="67" t="str">
        <f t="shared" si="2"/>
        <v/>
      </c>
    </row>
    <row r="34" spans="1:14">
      <c r="A34" s="133"/>
      <c r="B34" s="134"/>
      <c r="C34" s="134"/>
      <c r="D34" s="134"/>
      <c r="E34" s="134"/>
      <c r="F34" s="135"/>
      <c r="G34" s="136"/>
      <c r="H34" s="261" t="str">
        <f t="shared" si="0"/>
        <v/>
      </c>
      <c r="L34" s="67" t="str">
        <f t="shared" si="1"/>
        <v/>
      </c>
      <c r="M34" s="67" t="str">
        <f t="shared" si="3"/>
        <v/>
      </c>
      <c r="N34" s="67" t="str">
        <f t="shared" si="2"/>
        <v/>
      </c>
    </row>
    <row r="35" spans="1:14">
      <c r="A35" s="133"/>
      <c r="B35" s="134"/>
      <c r="C35" s="134"/>
      <c r="D35" s="134"/>
      <c r="E35" s="134"/>
      <c r="F35" s="135"/>
      <c r="G35" s="136"/>
      <c r="H35" s="261" t="str">
        <f t="shared" si="0"/>
        <v/>
      </c>
      <c r="L35" s="67" t="str">
        <f t="shared" si="1"/>
        <v/>
      </c>
      <c r="M35" s="67" t="str">
        <f t="shared" si="3"/>
        <v/>
      </c>
      <c r="N35" s="67" t="str">
        <f t="shared" si="2"/>
        <v/>
      </c>
    </row>
    <row r="36" spans="1:14">
      <c r="A36" s="133"/>
      <c r="B36" s="134"/>
      <c r="C36" s="134"/>
      <c r="D36" s="134"/>
      <c r="E36" s="134"/>
      <c r="F36" s="135"/>
      <c r="G36" s="136"/>
      <c r="H36" s="261" t="str">
        <f t="shared" si="0"/>
        <v/>
      </c>
      <c r="L36" s="67" t="str">
        <f t="shared" si="1"/>
        <v/>
      </c>
      <c r="M36" s="67" t="str">
        <f t="shared" si="3"/>
        <v/>
      </c>
      <c r="N36" s="67" t="str">
        <f t="shared" si="2"/>
        <v/>
      </c>
    </row>
    <row r="37" spans="1:14">
      <c r="A37" s="133"/>
      <c r="B37" s="134"/>
      <c r="C37" s="134"/>
      <c r="D37" s="134"/>
      <c r="E37" s="134"/>
      <c r="F37" s="135"/>
      <c r="G37" s="136"/>
      <c r="H37" s="261" t="str">
        <f t="shared" si="0"/>
        <v/>
      </c>
      <c r="L37" s="67" t="str">
        <f t="shared" si="1"/>
        <v/>
      </c>
      <c r="M37" s="67" t="str">
        <f t="shared" si="3"/>
        <v/>
      </c>
      <c r="N37" s="67" t="str">
        <f t="shared" si="2"/>
        <v/>
      </c>
    </row>
    <row r="38" spans="1:14">
      <c r="A38" s="133"/>
      <c r="B38" s="134"/>
      <c r="C38" s="134"/>
      <c r="D38" s="134"/>
      <c r="E38" s="134"/>
      <c r="F38" s="135"/>
      <c r="G38" s="136"/>
      <c r="H38" s="261" t="str">
        <f t="shared" si="0"/>
        <v/>
      </c>
      <c r="L38" s="67" t="str">
        <f t="shared" si="1"/>
        <v/>
      </c>
      <c r="M38" s="67" t="str">
        <f t="shared" si="3"/>
        <v/>
      </c>
      <c r="N38" s="67" t="str">
        <f t="shared" si="2"/>
        <v/>
      </c>
    </row>
    <row r="39" spans="1:14">
      <c r="A39" s="133"/>
      <c r="B39" s="134"/>
      <c r="C39" s="134"/>
      <c r="D39" s="134"/>
      <c r="E39" s="134"/>
      <c r="F39" s="135"/>
      <c r="G39" s="136"/>
      <c r="H39" s="261" t="str">
        <f t="shared" si="0"/>
        <v/>
      </c>
      <c r="L39" s="67" t="str">
        <f t="shared" si="1"/>
        <v/>
      </c>
      <c r="M39" s="67" t="str">
        <f t="shared" si="3"/>
        <v/>
      </c>
      <c r="N39" s="67" t="str">
        <f t="shared" si="2"/>
        <v/>
      </c>
    </row>
    <row r="40" spans="1:14">
      <c r="A40" s="133"/>
      <c r="B40" s="134"/>
      <c r="C40" s="134"/>
      <c r="D40" s="134"/>
      <c r="E40" s="134"/>
      <c r="F40" s="135"/>
      <c r="G40" s="136"/>
      <c r="H40" s="261" t="str">
        <f t="shared" si="0"/>
        <v/>
      </c>
      <c r="L40" s="67" t="str">
        <f t="shared" si="1"/>
        <v/>
      </c>
      <c r="M40" s="67" t="str">
        <f t="shared" si="3"/>
        <v/>
      </c>
      <c r="N40" s="67" t="str">
        <f t="shared" si="2"/>
        <v/>
      </c>
    </row>
    <row r="41" spans="1:14">
      <c r="A41" s="133"/>
      <c r="B41" s="134"/>
      <c r="C41" s="134"/>
      <c r="D41" s="134"/>
      <c r="E41" s="134"/>
      <c r="F41" s="135"/>
      <c r="G41" s="136"/>
      <c r="H41" s="261" t="str">
        <f t="shared" si="0"/>
        <v/>
      </c>
      <c r="L41" s="67" t="str">
        <f t="shared" si="1"/>
        <v/>
      </c>
      <c r="M41" s="67" t="str">
        <f t="shared" si="3"/>
        <v/>
      </c>
      <c r="N41" s="67" t="str">
        <f t="shared" si="2"/>
        <v/>
      </c>
    </row>
    <row r="42" spans="1:14">
      <c r="A42" s="133"/>
      <c r="B42" s="134"/>
      <c r="C42" s="134"/>
      <c r="D42" s="134"/>
      <c r="E42" s="134"/>
      <c r="F42" s="135"/>
      <c r="G42" s="136"/>
      <c r="H42" s="261" t="str">
        <f t="shared" si="0"/>
        <v/>
      </c>
      <c r="L42" s="67" t="str">
        <f t="shared" si="1"/>
        <v/>
      </c>
      <c r="M42" s="67" t="str">
        <f t="shared" si="3"/>
        <v/>
      </c>
      <c r="N42" s="67" t="str">
        <f t="shared" si="2"/>
        <v/>
      </c>
    </row>
    <row r="43" spans="1:14">
      <c r="A43" s="133"/>
      <c r="B43" s="134"/>
      <c r="C43" s="134"/>
      <c r="D43" s="134"/>
      <c r="E43" s="134"/>
      <c r="F43" s="135"/>
      <c r="G43" s="136"/>
      <c r="H43" s="261" t="str">
        <f t="shared" si="0"/>
        <v/>
      </c>
      <c r="L43" s="67" t="str">
        <f t="shared" si="1"/>
        <v/>
      </c>
      <c r="M43" s="67" t="str">
        <f t="shared" si="3"/>
        <v/>
      </c>
      <c r="N43" s="67" t="str">
        <f t="shared" si="2"/>
        <v/>
      </c>
    </row>
    <row r="44" spans="1:14">
      <c r="A44" s="133"/>
      <c r="B44" s="134"/>
      <c r="C44" s="134"/>
      <c r="D44" s="134"/>
      <c r="E44" s="134"/>
      <c r="F44" s="135"/>
      <c r="G44" s="136"/>
      <c r="H44" s="261" t="str">
        <f t="shared" si="0"/>
        <v/>
      </c>
      <c r="L44" s="67" t="str">
        <f t="shared" si="1"/>
        <v/>
      </c>
      <c r="M44" s="67" t="str">
        <f t="shared" si="3"/>
        <v/>
      </c>
      <c r="N44" s="67" t="str">
        <f t="shared" si="2"/>
        <v/>
      </c>
    </row>
    <row r="45" spans="1:14">
      <c r="A45" s="133"/>
      <c r="B45" s="134"/>
      <c r="C45" s="134"/>
      <c r="D45" s="134"/>
      <c r="E45" s="134"/>
      <c r="F45" s="135"/>
      <c r="G45" s="136"/>
      <c r="H45" s="261" t="str">
        <f t="shared" si="0"/>
        <v/>
      </c>
      <c r="L45" s="67" t="str">
        <f t="shared" si="1"/>
        <v/>
      </c>
      <c r="M45" s="67" t="str">
        <f t="shared" si="3"/>
        <v/>
      </c>
      <c r="N45" s="67" t="str">
        <f t="shared" si="2"/>
        <v/>
      </c>
    </row>
    <row r="46" spans="1:14">
      <c r="A46" s="133"/>
      <c r="B46" s="134"/>
      <c r="C46" s="134"/>
      <c r="D46" s="134"/>
      <c r="E46" s="134"/>
      <c r="F46" s="135"/>
      <c r="G46" s="136"/>
      <c r="H46" s="261" t="str">
        <f t="shared" si="0"/>
        <v/>
      </c>
      <c r="L46" s="67" t="str">
        <f t="shared" si="1"/>
        <v/>
      </c>
      <c r="M46" s="67" t="str">
        <f t="shared" si="3"/>
        <v/>
      </c>
      <c r="N46" s="67" t="str">
        <f t="shared" si="2"/>
        <v/>
      </c>
    </row>
    <row r="47" spans="1:14">
      <c r="A47" s="133"/>
      <c r="B47" s="134"/>
      <c r="C47" s="134"/>
      <c r="D47" s="134"/>
      <c r="E47" s="134"/>
      <c r="F47" s="135"/>
      <c r="G47" s="136"/>
      <c r="H47" s="261" t="str">
        <f t="shared" si="0"/>
        <v/>
      </c>
      <c r="L47" s="67" t="str">
        <f t="shared" si="1"/>
        <v/>
      </c>
      <c r="M47" s="67" t="str">
        <f t="shared" si="3"/>
        <v/>
      </c>
      <c r="N47" s="67" t="str">
        <f t="shared" si="2"/>
        <v/>
      </c>
    </row>
    <row r="48" spans="1:14">
      <c r="A48" s="133"/>
      <c r="B48" s="134"/>
      <c r="C48" s="134"/>
      <c r="D48" s="134"/>
      <c r="E48" s="134"/>
      <c r="F48" s="135"/>
      <c r="G48" s="136"/>
      <c r="H48" s="261" t="str">
        <f t="shared" si="0"/>
        <v/>
      </c>
      <c r="L48" s="67" t="str">
        <f t="shared" si="1"/>
        <v/>
      </c>
      <c r="M48" s="67" t="str">
        <f t="shared" si="3"/>
        <v/>
      </c>
      <c r="N48" s="67" t="str">
        <f t="shared" si="2"/>
        <v/>
      </c>
    </row>
    <row r="49" spans="1:14">
      <c r="A49" s="133"/>
      <c r="B49" s="134"/>
      <c r="C49" s="134"/>
      <c r="D49" s="134"/>
      <c r="E49" s="134"/>
      <c r="F49" s="135"/>
      <c r="G49" s="136"/>
      <c r="H49" s="261" t="str">
        <f t="shared" si="0"/>
        <v/>
      </c>
      <c r="L49" s="67" t="str">
        <f t="shared" si="1"/>
        <v/>
      </c>
      <c r="M49" s="67" t="str">
        <f t="shared" si="3"/>
        <v/>
      </c>
      <c r="N49" s="67" t="str">
        <f t="shared" si="2"/>
        <v/>
      </c>
    </row>
    <row r="50" spans="1:14">
      <c r="A50" s="133"/>
      <c r="B50" s="134"/>
      <c r="C50" s="134"/>
      <c r="D50" s="134"/>
      <c r="E50" s="134"/>
      <c r="F50" s="135"/>
      <c r="G50" s="136"/>
      <c r="H50" s="261" t="str">
        <f t="shared" si="0"/>
        <v/>
      </c>
      <c r="L50" s="67" t="str">
        <f t="shared" si="1"/>
        <v/>
      </c>
      <c r="M50" s="67" t="str">
        <f t="shared" si="3"/>
        <v/>
      </c>
      <c r="N50" s="67" t="str">
        <f t="shared" si="2"/>
        <v/>
      </c>
    </row>
    <row r="51" spans="1:14">
      <c r="A51" s="133"/>
      <c r="B51" s="134"/>
      <c r="C51" s="134"/>
      <c r="D51" s="134"/>
      <c r="E51" s="134"/>
      <c r="F51" s="135"/>
      <c r="G51" s="136"/>
      <c r="H51" s="261" t="str">
        <f t="shared" si="0"/>
        <v/>
      </c>
      <c r="L51" s="67" t="str">
        <f t="shared" si="1"/>
        <v/>
      </c>
      <c r="M51" s="67" t="str">
        <f t="shared" si="3"/>
        <v/>
      </c>
      <c r="N51" s="67" t="str">
        <f t="shared" si="2"/>
        <v/>
      </c>
    </row>
    <row r="52" spans="1:14">
      <c r="A52" s="133"/>
      <c r="B52" s="134"/>
      <c r="C52" s="134"/>
      <c r="D52" s="134"/>
      <c r="E52" s="134"/>
      <c r="F52" s="135"/>
      <c r="G52" s="136"/>
      <c r="H52" s="261" t="str">
        <f t="shared" si="0"/>
        <v/>
      </c>
      <c r="L52" s="67" t="str">
        <f t="shared" si="1"/>
        <v/>
      </c>
      <c r="M52" s="67" t="str">
        <f t="shared" si="3"/>
        <v/>
      </c>
      <c r="N52" s="67" t="str">
        <f t="shared" si="2"/>
        <v/>
      </c>
    </row>
    <row r="53" spans="1:14">
      <c r="A53" s="133"/>
      <c r="B53" s="134"/>
      <c r="C53" s="134"/>
      <c r="D53" s="134"/>
      <c r="E53" s="134"/>
      <c r="F53" s="135"/>
      <c r="G53" s="136"/>
      <c r="H53" s="261" t="str">
        <f t="shared" si="0"/>
        <v/>
      </c>
      <c r="L53" s="67" t="str">
        <f t="shared" si="1"/>
        <v/>
      </c>
      <c r="M53" s="67" t="str">
        <f t="shared" si="3"/>
        <v/>
      </c>
      <c r="N53" s="67" t="str">
        <f t="shared" si="2"/>
        <v/>
      </c>
    </row>
    <row r="54" spans="1:14">
      <c r="A54" s="133"/>
      <c r="B54" s="134"/>
      <c r="C54" s="134"/>
      <c r="D54" s="134"/>
      <c r="E54" s="134"/>
      <c r="F54" s="135"/>
      <c r="G54" s="136"/>
      <c r="H54" s="261" t="str">
        <f t="shared" si="0"/>
        <v/>
      </c>
      <c r="L54" s="67" t="str">
        <f t="shared" si="1"/>
        <v/>
      </c>
      <c r="M54" s="67" t="str">
        <f t="shared" si="3"/>
        <v/>
      </c>
      <c r="N54" s="67" t="str">
        <f t="shared" si="2"/>
        <v/>
      </c>
    </row>
    <row r="55" spans="1:14">
      <c r="A55" s="133"/>
      <c r="B55" s="134"/>
      <c r="C55" s="134"/>
      <c r="D55" s="134"/>
      <c r="E55" s="134"/>
      <c r="F55" s="135"/>
      <c r="G55" s="136"/>
      <c r="H55" s="261" t="str">
        <f t="shared" si="0"/>
        <v/>
      </c>
      <c r="L55" s="67" t="str">
        <f t="shared" si="1"/>
        <v/>
      </c>
      <c r="M55" s="67" t="str">
        <f t="shared" si="3"/>
        <v/>
      </c>
      <c r="N55" s="67" t="str">
        <f t="shared" si="2"/>
        <v/>
      </c>
    </row>
    <row r="56" spans="1:14">
      <c r="A56" s="133"/>
      <c r="B56" s="134"/>
      <c r="C56" s="134"/>
      <c r="D56" s="134"/>
      <c r="E56" s="134"/>
      <c r="F56" s="135"/>
      <c r="G56" s="136"/>
      <c r="H56" s="261" t="str">
        <f t="shared" si="0"/>
        <v/>
      </c>
      <c r="L56" s="67" t="str">
        <f t="shared" si="1"/>
        <v/>
      </c>
      <c r="M56" s="67" t="str">
        <f t="shared" si="3"/>
        <v/>
      </c>
      <c r="N56" s="67" t="str">
        <f t="shared" si="2"/>
        <v/>
      </c>
    </row>
    <row r="57" spans="1:14">
      <c r="A57" s="133"/>
      <c r="B57" s="134"/>
      <c r="C57" s="134"/>
      <c r="D57" s="134"/>
      <c r="E57" s="134"/>
      <c r="F57" s="135"/>
      <c r="G57" s="136"/>
      <c r="H57" s="261" t="str">
        <f t="shared" si="0"/>
        <v/>
      </c>
      <c r="L57" s="67" t="str">
        <f t="shared" si="1"/>
        <v/>
      </c>
      <c r="M57" s="67" t="str">
        <f t="shared" si="3"/>
        <v/>
      </c>
      <c r="N57" s="67" t="str">
        <f t="shared" si="2"/>
        <v/>
      </c>
    </row>
    <row r="58" spans="1:14">
      <c r="A58" s="133"/>
      <c r="B58" s="134"/>
      <c r="C58" s="134"/>
      <c r="D58" s="134"/>
      <c r="E58" s="134"/>
      <c r="F58" s="135"/>
      <c r="G58" s="136"/>
      <c r="H58" s="261" t="str">
        <f t="shared" si="0"/>
        <v/>
      </c>
      <c r="L58" s="67" t="str">
        <f t="shared" si="1"/>
        <v/>
      </c>
      <c r="M58" s="67" t="str">
        <f t="shared" si="3"/>
        <v/>
      </c>
      <c r="N58" s="67" t="str">
        <f t="shared" si="2"/>
        <v/>
      </c>
    </row>
    <row r="59" spans="1:14">
      <c r="A59" s="133"/>
      <c r="B59" s="134"/>
      <c r="C59" s="134"/>
      <c r="D59" s="134"/>
      <c r="E59" s="134"/>
      <c r="F59" s="135"/>
      <c r="G59" s="136"/>
      <c r="H59" s="261" t="str">
        <f t="shared" si="0"/>
        <v/>
      </c>
      <c r="L59" s="67" t="str">
        <f t="shared" si="1"/>
        <v/>
      </c>
      <c r="M59" s="67" t="str">
        <f t="shared" si="3"/>
        <v/>
      </c>
      <c r="N59" s="67" t="str">
        <f t="shared" si="2"/>
        <v/>
      </c>
    </row>
    <row r="60" spans="1:14">
      <c r="A60" s="133"/>
      <c r="B60" s="134"/>
      <c r="C60" s="134"/>
      <c r="D60" s="134"/>
      <c r="E60" s="134"/>
      <c r="F60" s="135"/>
      <c r="G60" s="136"/>
      <c r="H60" s="261" t="str">
        <f t="shared" si="0"/>
        <v/>
      </c>
      <c r="L60" s="67" t="str">
        <f t="shared" si="1"/>
        <v/>
      </c>
      <c r="M60" s="67" t="str">
        <f t="shared" si="3"/>
        <v/>
      </c>
      <c r="N60" s="67" t="str">
        <f t="shared" si="2"/>
        <v/>
      </c>
    </row>
    <row r="61" spans="1:14">
      <c r="A61" s="133"/>
      <c r="B61" s="134"/>
      <c r="C61" s="134"/>
      <c r="D61" s="134"/>
      <c r="E61" s="134"/>
      <c r="F61" s="135"/>
      <c r="G61" s="136"/>
      <c r="H61" s="261" t="str">
        <f t="shared" si="0"/>
        <v/>
      </c>
      <c r="L61" s="67" t="str">
        <f t="shared" si="1"/>
        <v/>
      </c>
      <c r="M61" s="67" t="str">
        <f t="shared" si="3"/>
        <v/>
      </c>
      <c r="N61" s="67" t="str">
        <f t="shared" si="2"/>
        <v/>
      </c>
    </row>
    <row r="62" spans="1:14">
      <c r="A62" s="133"/>
      <c r="B62" s="134"/>
      <c r="C62" s="134"/>
      <c r="D62" s="134"/>
      <c r="E62" s="134"/>
      <c r="F62" s="135"/>
      <c r="G62" s="136"/>
      <c r="H62" s="261" t="str">
        <f t="shared" si="0"/>
        <v/>
      </c>
      <c r="L62" s="67" t="str">
        <f t="shared" si="1"/>
        <v/>
      </c>
      <c r="M62" s="67" t="str">
        <f t="shared" si="3"/>
        <v/>
      </c>
      <c r="N62" s="67" t="str">
        <f t="shared" si="2"/>
        <v/>
      </c>
    </row>
    <row r="63" spans="1:14">
      <c r="A63" s="133"/>
      <c r="B63" s="134"/>
      <c r="C63" s="134"/>
      <c r="D63" s="134"/>
      <c r="E63" s="134"/>
      <c r="F63" s="135"/>
      <c r="G63" s="136"/>
      <c r="H63" s="261" t="str">
        <f t="shared" si="0"/>
        <v/>
      </c>
      <c r="L63" s="67" t="str">
        <f t="shared" si="1"/>
        <v/>
      </c>
      <c r="M63" s="67" t="str">
        <f t="shared" si="3"/>
        <v/>
      </c>
      <c r="N63" s="67" t="str">
        <f t="shared" si="2"/>
        <v/>
      </c>
    </row>
    <row r="64" spans="1:14">
      <c r="A64" s="133"/>
      <c r="B64" s="134"/>
      <c r="C64" s="134"/>
      <c r="D64" s="134"/>
      <c r="E64" s="134"/>
      <c r="F64" s="135"/>
      <c r="G64" s="136"/>
      <c r="H64" s="261" t="str">
        <f t="shared" si="0"/>
        <v/>
      </c>
      <c r="L64" s="67" t="str">
        <f t="shared" si="1"/>
        <v/>
      </c>
      <c r="M64" s="67" t="str">
        <f t="shared" si="3"/>
        <v/>
      </c>
      <c r="N64" s="67" t="str">
        <f t="shared" si="2"/>
        <v/>
      </c>
    </row>
    <row r="65" spans="1:14">
      <c r="A65" s="133"/>
      <c r="B65" s="134"/>
      <c r="C65" s="134"/>
      <c r="D65" s="134"/>
      <c r="E65" s="134"/>
      <c r="F65" s="135"/>
      <c r="G65" s="136"/>
      <c r="H65" s="261" t="str">
        <f t="shared" si="0"/>
        <v/>
      </c>
      <c r="L65" s="67" t="str">
        <f t="shared" si="1"/>
        <v/>
      </c>
      <c r="M65" s="67" t="str">
        <f t="shared" si="3"/>
        <v/>
      </c>
      <c r="N65" s="67" t="str">
        <f t="shared" si="2"/>
        <v/>
      </c>
    </row>
    <row r="66" spans="1:14">
      <c r="A66" s="133"/>
      <c r="B66" s="134"/>
      <c r="C66" s="134"/>
      <c r="D66" s="134"/>
      <c r="E66" s="134"/>
      <c r="F66" s="135"/>
      <c r="G66" s="136"/>
      <c r="H66" s="261" t="str">
        <f t="shared" si="0"/>
        <v/>
      </c>
      <c r="L66" s="67" t="str">
        <f t="shared" si="1"/>
        <v/>
      </c>
      <c r="M66" s="67" t="str">
        <f t="shared" si="3"/>
        <v/>
      </c>
      <c r="N66" s="67" t="str">
        <f t="shared" si="2"/>
        <v/>
      </c>
    </row>
    <row r="67" spans="1:14">
      <c r="A67" s="133"/>
      <c r="B67" s="134"/>
      <c r="C67" s="134"/>
      <c r="D67" s="134"/>
      <c r="E67" s="134"/>
      <c r="F67" s="135"/>
      <c r="G67" s="136"/>
      <c r="H67" s="261" t="str">
        <f t="shared" ref="H67:H130" si="4">IF(D67="","",(2/J$12)*(POWER((J$12/6)*(D67-J$12/6)+1,3)-1))</f>
        <v/>
      </c>
      <c r="L67" s="67" t="str">
        <f t="shared" ref="L67:L130" si="5">IF(E67="","",GAMMADIST(E67,J$19,1/J$18,TRUE))</f>
        <v/>
      </c>
      <c r="M67" s="67" t="str">
        <f t="shared" si="3"/>
        <v/>
      </c>
      <c r="N67" s="67" t="str">
        <f t="shared" ref="N67:N130" si="6">IF(L67="","",POWER(F67-M67,2) / M67)</f>
        <v/>
      </c>
    </row>
    <row r="68" spans="1:14">
      <c r="A68" s="133"/>
      <c r="B68" s="134"/>
      <c r="C68" s="134"/>
      <c r="D68" s="134"/>
      <c r="E68" s="134"/>
      <c r="F68" s="135"/>
      <c r="G68" s="136"/>
      <c r="H68" s="261" t="str">
        <f t="shared" si="4"/>
        <v/>
      </c>
      <c r="L68" s="67" t="str">
        <f t="shared" si="5"/>
        <v/>
      </c>
      <c r="M68" s="67" t="str">
        <f t="shared" ref="M68:M131" si="7">IF(L68="","",(L68-L67)*J$3)</f>
        <v/>
      </c>
      <c r="N68" s="67" t="str">
        <f t="shared" si="6"/>
        <v/>
      </c>
    </row>
    <row r="69" spans="1:14">
      <c r="A69" s="133"/>
      <c r="B69" s="134"/>
      <c r="C69" s="134"/>
      <c r="D69" s="134"/>
      <c r="E69" s="134"/>
      <c r="F69" s="135"/>
      <c r="G69" s="136"/>
      <c r="H69" s="261" t="str">
        <f t="shared" si="4"/>
        <v/>
      </c>
      <c r="L69" s="67" t="str">
        <f t="shared" si="5"/>
        <v/>
      </c>
      <c r="M69" s="67" t="str">
        <f t="shared" si="7"/>
        <v/>
      </c>
      <c r="N69" s="67" t="str">
        <f t="shared" si="6"/>
        <v/>
      </c>
    </row>
    <row r="70" spans="1:14">
      <c r="A70" s="133"/>
      <c r="B70" s="134"/>
      <c r="C70" s="134"/>
      <c r="D70" s="134"/>
      <c r="E70" s="134"/>
      <c r="F70" s="135"/>
      <c r="G70" s="136"/>
      <c r="H70" s="261" t="str">
        <f t="shared" si="4"/>
        <v/>
      </c>
      <c r="L70" s="67" t="str">
        <f t="shared" si="5"/>
        <v/>
      </c>
      <c r="M70" s="67" t="str">
        <f t="shared" si="7"/>
        <v/>
      </c>
      <c r="N70" s="67" t="str">
        <f t="shared" si="6"/>
        <v/>
      </c>
    </row>
    <row r="71" spans="1:14">
      <c r="A71" s="133"/>
      <c r="B71" s="134"/>
      <c r="C71" s="134"/>
      <c r="D71" s="134"/>
      <c r="E71" s="134"/>
      <c r="F71" s="135"/>
      <c r="G71" s="136"/>
      <c r="H71" s="261" t="str">
        <f t="shared" si="4"/>
        <v/>
      </c>
      <c r="L71" s="67" t="str">
        <f t="shared" si="5"/>
        <v/>
      </c>
      <c r="M71" s="67" t="str">
        <f t="shared" si="7"/>
        <v/>
      </c>
      <c r="N71" s="67" t="str">
        <f t="shared" si="6"/>
        <v/>
      </c>
    </row>
    <row r="72" spans="1:14">
      <c r="A72" s="133"/>
      <c r="B72" s="134"/>
      <c r="C72" s="134"/>
      <c r="D72" s="134"/>
      <c r="E72" s="134"/>
      <c r="F72" s="135"/>
      <c r="G72" s="136"/>
      <c r="H72" s="261" t="str">
        <f t="shared" si="4"/>
        <v/>
      </c>
      <c r="L72" s="67" t="str">
        <f t="shared" si="5"/>
        <v/>
      </c>
      <c r="M72" s="67" t="str">
        <f t="shared" si="7"/>
        <v/>
      </c>
      <c r="N72" s="67" t="str">
        <f t="shared" si="6"/>
        <v/>
      </c>
    </row>
    <row r="73" spans="1:14">
      <c r="A73" s="133"/>
      <c r="B73" s="134"/>
      <c r="C73" s="134"/>
      <c r="D73" s="134"/>
      <c r="E73" s="134"/>
      <c r="F73" s="135"/>
      <c r="G73" s="136"/>
      <c r="H73" s="261" t="str">
        <f t="shared" si="4"/>
        <v/>
      </c>
      <c r="L73" s="67" t="str">
        <f t="shared" si="5"/>
        <v/>
      </c>
      <c r="M73" s="67" t="str">
        <f t="shared" si="7"/>
        <v/>
      </c>
      <c r="N73" s="67" t="str">
        <f t="shared" si="6"/>
        <v/>
      </c>
    </row>
    <row r="74" spans="1:14">
      <c r="A74" s="133"/>
      <c r="B74" s="134"/>
      <c r="C74" s="134"/>
      <c r="D74" s="134"/>
      <c r="E74" s="134"/>
      <c r="F74" s="135"/>
      <c r="G74" s="136"/>
      <c r="H74" s="261" t="str">
        <f t="shared" si="4"/>
        <v/>
      </c>
      <c r="L74" s="67" t="str">
        <f t="shared" si="5"/>
        <v/>
      </c>
      <c r="M74" s="67" t="str">
        <f t="shared" si="7"/>
        <v/>
      </c>
      <c r="N74" s="67" t="str">
        <f t="shared" si="6"/>
        <v/>
      </c>
    </row>
    <row r="75" spans="1:14">
      <c r="A75" s="133"/>
      <c r="B75" s="134"/>
      <c r="C75" s="134"/>
      <c r="D75" s="134"/>
      <c r="E75" s="134"/>
      <c r="F75" s="135"/>
      <c r="G75" s="136"/>
      <c r="H75" s="261" t="str">
        <f t="shared" si="4"/>
        <v/>
      </c>
      <c r="L75" s="67" t="str">
        <f t="shared" si="5"/>
        <v/>
      </c>
      <c r="M75" s="67" t="str">
        <f t="shared" si="7"/>
        <v/>
      </c>
      <c r="N75" s="67" t="str">
        <f t="shared" si="6"/>
        <v/>
      </c>
    </row>
    <row r="76" spans="1:14">
      <c r="A76" s="133"/>
      <c r="B76" s="134"/>
      <c r="C76" s="134"/>
      <c r="D76" s="134"/>
      <c r="E76" s="134"/>
      <c r="F76" s="135"/>
      <c r="G76" s="136"/>
      <c r="H76" s="261" t="str">
        <f t="shared" si="4"/>
        <v/>
      </c>
      <c r="L76" s="67" t="str">
        <f t="shared" si="5"/>
        <v/>
      </c>
      <c r="M76" s="67" t="str">
        <f t="shared" si="7"/>
        <v/>
      </c>
      <c r="N76" s="67" t="str">
        <f t="shared" si="6"/>
        <v/>
      </c>
    </row>
    <row r="77" spans="1:14">
      <c r="A77" s="133"/>
      <c r="B77" s="134"/>
      <c r="C77" s="134"/>
      <c r="D77" s="134"/>
      <c r="E77" s="134"/>
      <c r="F77" s="135"/>
      <c r="G77" s="136"/>
      <c r="H77" s="261" t="str">
        <f t="shared" si="4"/>
        <v/>
      </c>
      <c r="L77" s="67" t="str">
        <f t="shared" si="5"/>
        <v/>
      </c>
      <c r="M77" s="67" t="str">
        <f t="shared" si="7"/>
        <v/>
      </c>
      <c r="N77" s="67" t="str">
        <f t="shared" si="6"/>
        <v/>
      </c>
    </row>
    <row r="78" spans="1:14">
      <c r="A78" s="133"/>
      <c r="B78" s="134"/>
      <c r="C78" s="134"/>
      <c r="D78" s="134"/>
      <c r="E78" s="134"/>
      <c r="F78" s="135"/>
      <c r="G78" s="136"/>
      <c r="H78" s="261" t="str">
        <f t="shared" si="4"/>
        <v/>
      </c>
      <c r="L78" s="67" t="str">
        <f t="shared" si="5"/>
        <v/>
      </c>
      <c r="M78" s="67" t="str">
        <f t="shared" si="7"/>
        <v/>
      </c>
      <c r="N78" s="67" t="str">
        <f t="shared" si="6"/>
        <v/>
      </c>
    </row>
    <row r="79" spans="1:14">
      <c r="A79" s="133"/>
      <c r="B79" s="134"/>
      <c r="C79" s="134"/>
      <c r="D79" s="134"/>
      <c r="E79" s="134"/>
      <c r="F79" s="135"/>
      <c r="G79" s="136"/>
      <c r="H79" s="261" t="str">
        <f t="shared" si="4"/>
        <v/>
      </c>
      <c r="L79" s="67" t="str">
        <f t="shared" si="5"/>
        <v/>
      </c>
      <c r="M79" s="67" t="str">
        <f t="shared" si="7"/>
        <v/>
      </c>
      <c r="N79" s="67" t="str">
        <f t="shared" si="6"/>
        <v/>
      </c>
    </row>
    <row r="80" spans="1:14">
      <c r="A80" s="133"/>
      <c r="B80" s="134"/>
      <c r="C80" s="134"/>
      <c r="D80" s="134"/>
      <c r="E80" s="134"/>
      <c r="F80" s="135"/>
      <c r="G80" s="136"/>
      <c r="H80" s="261" t="str">
        <f t="shared" si="4"/>
        <v/>
      </c>
      <c r="L80" s="67" t="str">
        <f t="shared" si="5"/>
        <v/>
      </c>
      <c r="M80" s="67" t="str">
        <f t="shared" si="7"/>
        <v/>
      </c>
      <c r="N80" s="67" t="str">
        <f t="shared" si="6"/>
        <v/>
      </c>
    </row>
    <row r="81" spans="1:14">
      <c r="A81" s="133"/>
      <c r="B81" s="134"/>
      <c r="C81" s="134"/>
      <c r="D81" s="134"/>
      <c r="E81" s="134"/>
      <c r="F81" s="135"/>
      <c r="G81" s="136"/>
      <c r="H81" s="261" t="str">
        <f t="shared" si="4"/>
        <v/>
      </c>
      <c r="L81" s="67" t="str">
        <f t="shared" si="5"/>
        <v/>
      </c>
      <c r="M81" s="67" t="str">
        <f t="shared" si="7"/>
        <v/>
      </c>
      <c r="N81" s="67" t="str">
        <f t="shared" si="6"/>
        <v/>
      </c>
    </row>
    <row r="82" spans="1:14">
      <c r="A82" s="133"/>
      <c r="B82" s="134"/>
      <c r="C82" s="134"/>
      <c r="D82" s="134"/>
      <c r="E82" s="134"/>
      <c r="F82" s="135"/>
      <c r="G82" s="136"/>
      <c r="H82" s="261" t="str">
        <f t="shared" si="4"/>
        <v/>
      </c>
      <c r="L82" s="67" t="str">
        <f t="shared" si="5"/>
        <v/>
      </c>
      <c r="M82" s="67" t="str">
        <f t="shared" si="7"/>
        <v/>
      </c>
      <c r="N82" s="67" t="str">
        <f t="shared" si="6"/>
        <v/>
      </c>
    </row>
    <row r="83" spans="1:14">
      <c r="A83" s="133"/>
      <c r="B83" s="134"/>
      <c r="C83" s="134"/>
      <c r="D83" s="134"/>
      <c r="E83" s="134"/>
      <c r="F83" s="135"/>
      <c r="G83" s="136"/>
      <c r="H83" s="261" t="str">
        <f t="shared" si="4"/>
        <v/>
      </c>
      <c r="L83" s="67" t="str">
        <f t="shared" si="5"/>
        <v/>
      </c>
      <c r="M83" s="67" t="str">
        <f t="shared" si="7"/>
        <v/>
      </c>
      <c r="N83" s="67" t="str">
        <f t="shared" si="6"/>
        <v/>
      </c>
    </row>
    <row r="84" spans="1:14">
      <c r="A84" s="133"/>
      <c r="B84" s="134"/>
      <c r="C84" s="134"/>
      <c r="D84" s="134"/>
      <c r="E84" s="134"/>
      <c r="F84" s="135"/>
      <c r="G84" s="136"/>
      <c r="H84" s="261" t="str">
        <f t="shared" si="4"/>
        <v/>
      </c>
      <c r="L84" s="67" t="str">
        <f t="shared" si="5"/>
        <v/>
      </c>
      <c r="M84" s="67" t="str">
        <f t="shared" si="7"/>
        <v/>
      </c>
      <c r="N84" s="67" t="str">
        <f t="shared" si="6"/>
        <v/>
      </c>
    </row>
    <row r="85" spans="1:14">
      <c r="A85" s="133"/>
      <c r="B85" s="134"/>
      <c r="C85" s="134"/>
      <c r="D85" s="134"/>
      <c r="E85" s="134"/>
      <c r="F85" s="135"/>
      <c r="G85" s="136"/>
      <c r="H85" s="261" t="str">
        <f t="shared" si="4"/>
        <v/>
      </c>
      <c r="L85" s="67" t="str">
        <f t="shared" si="5"/>
        <v/>
      </c>
      <c r="M85" s="67" t="str">
        <f t="shared" si="7"/>
        <v/>
      </c>
      <c r="N85" s="67" t="str">
        <f t="shared" si="6"/>
        <v/>
      </c>
    </row>
    <row r="86" spans="1:14">
      <c r="A86" s="133"/>
      <c r="B86" s="134"/>
      <c r="C86" s="134"/>
      <c r="D86" s="134"/>
      <c r="E86" s="134"/>
      <c r="F86" s="135"/>
      <c r="G86" s="136"/>
      <c r="H86" s="261" t="str">
        <f t="shared" si="4"/>
        <v/>
      </c>
      <c r="L86" s="67" t="str">
        <f t="shared" si="5"/>
        <v/>
      </c>
      <c r="M86" s="67" t="str">
        <f t="shared" si="7"/>
        <v/>
      </c>
      <c r="N86" s="67" t="str">
        <f t="shared" si="6"/>
        <v/>
      </c>
    </row>
    <row r="87" spans="1:14">
      <c r="A87" s="133"/>
      <c r="B87" s="134"/>
      <c r="C87" s="134"/>
      <c r="D87" s="134"/>
      <c r="E87" s="134"/>
      <c r="F87" s="135"/>
      <c r="G87" s="136"/>
      <c r="H87" s="261" t="str">
        <f t="shared" si="4"/>
        <v/>
      </c>
      <c r="L87" s="67" t="str">
        <f t="shared" si="5"/>
        <v/>
      </c>
      <c r="M87" s="67" t="str">
        <f t="shared" si="7"/>
        <v/>
      </c>
      <c r="N87" s="67" t="str">
        <f t="shared" si="6"/>
        <v/>
      </c>
    </row>
    <row r="88" spans="1:14">
      <c r="A88" s="133"/>
      <c r="B88" s="134"/>
      <c r="C88" s="134"/>
      <c r="D88" s="134"/>
      <c r="E88" s="134"/>
      <c r="F88" s="135"/>
      <c r="G88" s="136"/>
      <c r="H88" s="261" t="str">
        <f t="shared" si="4"/>
        <v/>
      </c>
      <c r="L88" s="67" t="str">
        <f t="shared" si="5"/>
        <v/>
      </c>
      <c r="M88" s="67" t="str">
        <f t="shared" si="7"/>
        <v/>
      </c>
      <c r="N88" s="67" t="str">
        <f t="shared" si="6"/>
        <v/>
      </c>
    </row>
    <row r="89" spans="1:14">
      <c r="A89" s="133"/>
      <c r="B89" s="134"/>
      <c r="C89" s="134"/>
      <c r="D89" s="134"/>
      <c r="E89" s="134"/>
      <c r="F89" s="135"/>
      <c r="G89" s="136"/>
      <c r="H89" s="261" t="str">
        <f t="shared" si="4"/>
        <v/>
      </c>
      <c r="L89" s="67" t="str">
        <f t="shared" si="5"/>
        <v/>
      </c>
      <c r="M89" s="67" t="str">
        <f t="shared" si="7"/>
        <v/>
      </c>
      <c r="N89" s="67" t="str">
        <f t="shared" si="6"/>
        <v/>
      </c>
    </row>
    <row r="90" spans="1:14">
      <c r="A90" s="133"/>
      <c r="B90" s="134"/>
      <c r="C90" s="134"/>
      <c r="D90" s="134"/>
      <c r="E90" s="134"/>
      <c r="F90" s="135"/>
      <c r="G90" s="136"/>
      <c r="H90" s="261" t="str">
        <f t="shared" si="4"/>
        <v/>
      </c>
      <c r="L90" s="67" t="str">
        <f t="shared" si="5"/>
        <v/>
      </c>
      <c r="M90" s="67" t="str">
        <f t="shared" si="7"/>
        <v/>
      </c>
      <c r="N90" s="67" t="str">
        <f t="shared" si="6"/>
        <v/>
      </c>
    </row>
    <row r="91" spans="1:14">
      <c r="A91" s="133"/>
      <c r="B91" s="134"/>
      <c r="C91" s="134"/>
      <c r="D91" s="134"/>
      <c r="E91" s="134"/>
      <c r="F91" s="135"/>
      <c r="G91" s="136"/>
      <c r="H91" s="261" t="str">
        <f t="shared" si="4"/>
        <v/>
      </c>
      <c r="L91" s="67" t="str">
        <f t="shared" si="5"/>
        <v/>
      </c>
      <c r="M91" s="67" t="str">
        <f t="shared" si="7"/>
        <v/>
      </c>
      <c r="N91" s="67" t="str">
        <f t="shared" si="6"/>
        <v/>
      </c>
    </row>
    <row r="92" spans="1:14">
      <c r="A92" s="133"/>
      <c r="B92" s="134"/>
      <c r="C92" s="134"/>
      <c r="D92" s="134"/>
      <c r="E92" s="134"/>
      <c r="F92" s="135"/>
      <c r="G92" s="136"/>
      <c r="H92" s="261" t="str">
        <f t="shared" si="4"/>
        <v/>
      </c>
      <c r="L92" s="67" t="str">
        <f t="shared" si="5"/>
        <v/>
      </c>
      <c r="M92" s="67" t="str">
        <f t="shared" si="7"/>
        <v/>
      </c>
      <c r="N92" s="67" t="str">
        <f t="shared" si="6"/>
        <v/>
      </c>
    </row>
    <row r="93" spans="1:14">
      <c r="A93" s="133"/>
      <c r="B93" s="134"/>
      <c r="C93" s="134"/>
      <c r="D93" s="134"/>
      <c r="E93" s="134"/>
      <c r="F93" s="135"/>
      <c r="G93" s="136"/>
      <c r="H93" s="261" t="str">
        <f t="shared" si="4"/>
        <v/>
      </c>
      <c r="L93" s="67" t="str">
        <f t="shared" si="5"/>
        <v/>
      </c>
      <c r="M93" s="67" t="str">
        <f t="shared" si="7"/>
        <v/>
      </c>
      <c r="N93" s="67" t="str">
        <f t="shared" si="6"/>
        <v/>
      </c>
    </row>
    <row r="94" spans="1:14">
      <c r="A94" s="133"/>
      <c r="B94" s="134"/>
      <c r="C94" s="134"/>
      <c r="D94" s="134"/>
      <c r="E94" s="134"/>
      <c r="F94" s="135"/>
      <c r="G94" s="136"/>
      <c r="H94" s="261" t="str">
        <f t="shared" si="4"/>
        <v/>
      </c>
      <c r="L94" s="67" t="str">
        <f t="shared" si="5"/>
        <v/>
      </c>
      <c r="M94" s="67" t="str">
        <f t="shared" si="7"/>
        <v/>
      </c>
      <c r="N94" s="67" t="str">
        <f t="shared" si="6"/>
        <v/>
      </c>
    </row>
    <row r="95" spans="1:14">
      <c r="A95" s="133"/>
      <c r="B95" s="134"/>
      <c r="C95" s="134"/>
      <c r="D95" s="134"/>
      <c r="E95" s="134"/>
      <c r="F95" s="135"/>
      <c r="G95" s="136"/>
      <c r="H95" s="261" t="str">
        <f t="shared" si="4"/>
        <v/>
      </c>
      <c r="L95" s="67" t="str">
        <f t="shared" si="5"/>
        <v/>
      </c>
      <c r="M95" s="67" t="str">
        <f t="shared" si="7"/>
        <v/>
      </c>
      <c r="N95" s="67" t="str">
        <f t="shared" si="6"/>
        <v/>
      </c>
    </row>
    <row r="96" spans="1:14">
      <c r="A96" s="133"/>
      <c r="B96" s="134"/>
      <c r="C96" s="134"/>
      <c r="D96" s="134"/>
      <c r="E96" s="134"/>
      <c r="F96" s="135"/>
      <c r="G96" s="136"/>
      <c r="H96" s="261" t="str">
        <f t="shared" si="4"/>
        <v/>
      </c>
      <c r="L96" s="67" t="str">
        <f t="shared" si="5"/>
        <v/>
      </c>
      <c r="M96" s="67" t="str">
        <f t="shared" si="7"/>
        <v/>
      </c>
      <c r="N96" s="67" t="str">
        <f t="shared" si="6"/>
        <v/>
      </c>
    </row>
    <row r="97" spans="1:14">
      <c r="A97" s="133"/>
      <c r="B97" s="134"/>
      <c r="C97" s="134"/>
      <c r="D97" s="134"/>
      <c r="E97" s="134"/>
      <c r="F97" s="135"/>
      <c r="G97" s="136"/>
      <c r="H97" s="261" t="str">
        <f t="shared" si="4"/>
        <v/>
      </c>
      <c r="L97" s="67" t="str">
        <f t="shared" si="5"/>
        <v/>
      </c>
      <c r="M97" s="67" t="str">
        <f t="shared" si="7"/>
        <v/>
      </c>
      <c r="N97" s="67" t="str">
        <f t="shared" si="6"/>
        <v/>
      </c>
    </row>
    <row r="98" spans="1:14">
      <c r="A98" s="133"/>
      <c r="B98" s="134"/>
      <c r="C98" s="134"/>
      <c r="D98" s="134"/>
      <c r="E98" s="134"/>
      <c r="F98" s="135"/>
      <c r="G98" s="136"/>
      <c r="H98" s="261" t="str">
        <f t="shared" si="4"/>
        <v/>
      </c>
      <c r="L98" s="67" t="str">
        <f t="shared" si="5"/>
        <v/>
      </c>
      <c r="M98" s="67" t="str">
        <f t="shared" si="7"/>
        <v/>
      </c>
      <c r="N98" s="67" t="str">
        <f t="shared" si="6"/>
        <v/>
      </c>
    </row>
    <row r="99" spans="1:14">
      <c r="A99" s="133"/>
      <c r="B99" s="134"/>
      <c r="C99" s="134"/>
      <c r="D99" s="134"/>
      <c r="E99" s="134"/>
      <c r="F99" s="135"/>
      <c r="G99" s="136"/>
      <c r="H99" s="261" t="str">
        <f t="shared" si="4"/>
        <v/>
      </c>
      <c r="L99" s="67" t="str">
        <f t="shared" si="5"/>
        <v/>
      </c>
      <c r="M99" s="67" t="str">
        <f t="shared" si="7"/>
        <v/>
      </c>
      <c r="N99" s="67" t="str">
        <f t="shared" si="6"/>
        <v/>
      </c>
    </row>
    <row r="100" spans="1:14">
      <c r="A100" s="133"/>
      <c r="B100" s="134"/>
      <c r="C100" s="134"/>
      <c r="D100" s="134"/>
      <c r="E100" s="134"/>
      <c r="F100" s="135"/>
      <c r="G100" s="136"/>
      <c r="H100" s="261" t="str">
        <f t="shared" si="4"/>
        <v/>
      </c>
      <c r="L100" s="67" t="str">
        <f t="shared" si="5"/>
        <v/>
      </c>
      <c r="M100" s="67" t="str">
        <f t="shared" si="7"/>
        <v/>
      </c>
      <c r="N100" s="67" t="str">
        <f t="shared" si="6"/>
        <v/>
      </c>
    </row>
    <row r="101" spans="1:14">
      <c r="A101" s="133"/>
      <c r="B101" s="134"/>
      <c r="C101" s="134"/>
      <c r="D101" s="134"/>
      <c r="E101" s="134"/>
      <c r="F101" s="135"/>
      <c r="G101" s="136"/>
      <c r="H101" s="261" t="str">
        <f t="shared" si="4"/>
        <v/>
      </c>
      <c r="L101" s="67" t="str">
        <f t="shared" si="5"/>
        <v/>
      </c>
      <c r="M101" s="67" t="str">
        <f t="shared" si="7"/>
        <v/>
      </c>
      <c r="N101" s="67" t="str">
        <f t="shared" si="6"/>
        <v/>
      </c>
    </row>
    <row r="102" spans="1:14">
      <c r="A102" s="133"/>
      <c r="B102" s="134"/>
      <c r="C102" s="134"/>
      <c r="D102" s="134"/>
      <c r="E102" s="134"/>
      <c r="F102" s="135"/>
      <c r="G102" s="136"/>
      <c r="H102" s="261" t="str">
        <f t="shared" si="4"/>
        <v/>
      </c>
      <c r="L102" s="67" t="str">
        <f t="shared" si="5"/>
        <v/>
      </c>
      <c r="M102" s="67" t="str">
        <f t="shared" si="7"/>
        <v/>
      </c>
      <c r="N102" s="67" t="str">
        <f t="shared" si="6"/>
        <v/>
      </c>
    </row>
    <row r="103" spans="1:14">
      <c r="A103" s="133"/>
      <c r="B103" s="134"/>
      <c r="C103" s="134"/>
      <c r="D103" s="134"/>
      <c r="E103" s="134"/>
      <c r="F103" s="135"/>
      <c r="G103" s="136"/>
      <c r="H103" s="261" t="str">
        <f t="shared" si="4"/>
        <v/>
      </c>
      <c r="L103" s="67" t="str">
        <f t="shared" si="5"/>
        <v/>
      </c>
      <c r="M103" s="67" t="str">
        <f t="shared" si="7"/>
        <v/>
      </c>
      <c r="N103" s="67" t="str">
        <f t="shared" si="6"/>
        <v/>
      </c>
    </row>
    <row r="104" spans="1:14">
      <c r="A104" s="133"/>
      <c r="B104" s="134"/>
      <c r="C104" s="134"/>
      <c r="D104" s="134"/>
      <c r="E104" s="134"/>
      <c r="F104" s="135"/>
      <c r="G104" s="136"/>
      <c r="H104" s="261" t="str">
        <f t="shared" si="4"/>
        <v/>
      </c>
      <c r="L104" s="67" t="str">
        <f t="shared" si="5"/>
        <v/>
      </c>
      <c r="M104" s="67" t="str">
        <f t="shared" si="7"/>
        <v/>
      </c>
      <c r="N104" s="67" t="str">
        <f t="shared" si="6"/>
        <v/>
      </c>
    </row>
    <row r="105" spans="1:14">
      <c r="A105" s="133"/>
      <c r="B105" s="134"/>
      <c r="C105" s="134"/>
      <c r="D105" s="134"/>
      <c r="E105" s="134"/>
      <c r="F105" s="135"/>
      <c r="G105" s="136"/>
      <c r="H105" s="261" t="str">
        <f t="shared" si="4"/>
        <v/>
      </c>
      <c r="L105" s="67" t="str">
        <f t="shared" si="5"/>
        <v/>
      </c>
      <c r="M105" s="67" t="str">
        <f t="shared" si="7"/>
        <v/>
      </c>
      <c r="N105" s="67" t="str">
        <f t="shared" si="6"/>
        <v/>
      </c>
    </row>
    <row r="106" spans="1:14">
      <c r="A106" s="133"/>
      <c r="B106" s="134"/>
      <c r="C106" s="134"/>
      <c r="D106" s="134"/>
      <c r="E106" s="134"/>
      <c r="F106" s="135"/>
      <c r="G106" s="136"/>
      <c r="H106" s="261" t="str">
        <f t="shared" si="4"/>
        <v/>
      </c>
      <c r="L106" s="67" t="str">
        <f t="shared" si="5"/>
        <v/>
      </c>
      <c r="M106" s="67" t="str">
        <f t="shared" si="7"/>
        <v/>
      </c>
      <c r="N106" s="67" t="str">
        <f t="shared" si="6"/>
        <v/>
      </c>
    </row>
    <row r="107" spans="1:14">
      <c r="A107" s="133"/>
      <c r="B107" s="134"/>
      <c r="C107" s="134"/>
      <c r="D107" s="134"/>
      <c r="E107" s="134"/>
      <c r="F107" s="135"/>
      <c r="G107" s="136"/>
      <c r="H107" s="261" t="str">
        <f t="shared" si="4"/>
        <v/>
      </c>
      <c r="L107" s="67" t="str">
        <f t="shared" si="5"/>
        <v/>
      </c>
      <c r="M107" s="67" t="str">
        <f t="shared" si="7"/>
        <v/>
      </c>
      <c r="N107" s="67" t="str">
        <f t="shared" si="6"/>
        <v/>
      </c>
    </row>
    <row r="108" spans="1:14">
      <c r="A108" s="133"/>
      <c r="B108" s="134"/>
      <c r="C108" s="134"/>
      <c r="D108" s="134"/>
      <c r="E108" s="134"/>
      <c r="F108" s="135"/>
      <c r="G108" s="136"/>
      <c r="H108" s="261" t="str">
        <f t="shared" si="4"/>
        <v/>
      </c>
      <c r="L108" s="67" t="str">
        <f t="shared" si="5"/>
        <v/>
      </c>
      <c r="M108" s="67" t="str">
        <f t="shared" si="7"/>
        <v/>
      </c>
      <c r="N108" s="67" t="str">
        <f t="shared" si="6"/>
        <v/>
      </c>
    </row>
    <row r="109" spans="1:14">
      <c r="A109" s="133"/>
      <c r="B109" s="134"/>
      <c r="C109" s="134"/>
      <c r="D109" s="134"/>
      <c r="E109" s="134"/>
      <c r="F109" s="135"/>
      <c r="G109" s="136"/>
      <c r="H109" s="261" t="str">
        <f t="shared" si="4"/>
        <v/>
      </c>
      <c r="L109" s="67" t="str">
        <f t="shared" si="5"/>
        <v/>
      </c>
      <c r="M109" s="67" t="str">
        <f t="shared" si="7"/>
        <v/>
      </c>
      <c r="N109" s="67" t="str">
        <f t="shared" si="6"/>
        <v/>
      </c>
    </row>
    <row r="110" spans="1:14">
      <c r="A110" s="133"/>
      <c r="B110" s="134"/>
      <c r="C110" s="134"/>
      <c r="D110" s="134"/>
      <c r="E110" s="134"/>
      <c r="F110" s="135"/>
      <c r="G110" s="136"/>
      <c r="H110" s="261" t="str">
        <f t="shared" si="4"/>
        <v/>
      </c>
      <c r="L110" s="67" t="str">
        <f t="shared" si="5"/>
        <v/>
      </c>
      <c r="M110" s="67" t="str">
        <f t="shared" si="7"/>
        <v/>
      </c>
      <c r="N110" s="67" t="str">
        <f t="shared" si="6"/>
        <v/>
      </c>
    </row>
    <row r="111" spans="1:14">
      <c r="A111" s="133"/>
      <c r="B111" s="134"/>
      <c r="C111" s="134"/>
      <c r="D111" s="134"/>
      <c r="E111" s="134"/>
      <c r="F111" s="135"/>
      <c r="G111" s="136"/>
      <c r="H111" s="261" t="str">
        <f t="shared" si="4"/>
        <v/>
      </c>
      <c r="L111" s="67" t="str">
        <f t="shared" si="5"/>
        <v/>
      </c>
      <c r="M111" s="67" t="str">
        <f t="shared" si="7"/>
        <v/>
      </c>
      <c r="N111" s="67" t="str">
        <f t="shared" si="6"/>
        <v/>
      </c>
    </row>
    <row r="112" spans="1:14">
      <c r="A112" s="133"/>
      <c r="B112" s="134"/>
      <c r="C112" s="134"/>
      <c r="D112" s="134"/>
      <c r="E112" s="134"/>
      <c r="F112" s="135"/>
      <c r="G112" s="136"/>
      <c r="H112" s="261" t="str">
        <f t="shared" si="4"/>
        <v/>
      </c>
      <c r="L112" s="67" t="str">
        <f t="shared" si="5"/>
        <v/>
      </c>
      <c r="M112" s="67" t="str">
        <f t="shared" si="7"/>
        <v/>
      </c>
      <c r="N112" s="67" t="str">
        <f t="shared" si="6"/>
        <v/>
      </c>
    </row>
    <row r="113" spans="1:14">
      <c r="A113" s="133"/>
      <c r="B113" s="134"/>
      <c r="C113" s="134"/>
      <c r="D113" s="134"/>
      <c r="E113" s="134"/>
      <c r="F113" s="135"/>
      <c r="G113" s="136"/>
      <c r="H113" s="261" t="str">
        <f t="shared" si="4"/>
        <v/>
      </c>
      <c r="L113" s="67" t="str">
        <f t="shared" si="5"/>
        <v/>
      </c>
      <c r="M113" s="67" t="str">
        <f t="shared" si="7"/>
        <v/>
      </c>
      <c r="N113" s="67" t="str">
        <f t="shared" si="6"/>
        <v/>
      </c>
    </row>
    <row r="114" spans="1:14">
      <c r="A114" s="133"/>
      <c r="B114" s="134"/>
      <c r="C114" s="134"/>
      <c r="D114" s="134"/>
      <c r="E114" s="134"/>
      <c r="F114" s="135"/>
      <c r="G114" s="136"/>
      <c r="H114" s="261" t="str">
        <f t="shared" si="4"/>
        <v/>
      </c>
      <c r="L114" s="67" t="str">
        <f t="shared" si="5"/>
        <v/>
      </c>
      <c r="M114" s="67" t="str">
        <f t="shared" si="7"/>
        <v/>
      </c>
      <c r="N114" s="67" t="str">
        <f t="shared" si="6"/>
        <v/>
      </c>
    </row>
    <row r="115" spans="1:14">
      <c r="A115" s="133"/>
      <c r="B115" s="134"/>
      <c r="C115" s="134"/>
      <c r="D115" s="134"/>
      <c r="E115" s="134"/>
      <c r="F115" s="135"/>
      <c r="G115" s="136"/>
      <c r="H115" s="261" t="str">
        <f t="shared" si="4"/>
        <v/>
      </c>
      <c r="L115" s="67" t="str">
        <f t="shared" si="5"/>
        <v/>
      </c>
      <c r="M115" s="67" t="str">
        <f t="shared" si="7"/>
        <v/>
      </c>
      <c r="N115" s="67" t="str">
        <f t="shared" si="6"/>
        <v/>
      </c>
    </row>
    <row r="116" spans="1:14">
      <c r="A116" s="133"/>
      <c r="B116" s="134"/>
      <c r="C116" s="134"/>
      <c r="D116" s="134"/>
      <c r="E116" s="134"/>
      <c r="F116" s="135"/>
      <c r="G116" s="136"/>
      <c r="H116" s="261" t="str">
        <f t="shared" si="4"/>
        <v/>
      </c>
      <c r="L116" s="67" t="str">
        <f t="shared" si="5"/>
        <v/>
      </c>
      <c r="M116" s="67" t="str">
        <f t="shared" si="7"/>
        <v/>
      </c>
      <c r="N116" s="67" t="str">
        <f t="shared" si="6"/>
        <v/>
      </c>
    </row>
    <row r="117" spans="1:14">
      <c r="A117" s="133"/>
      <c r="B117" s="134"/>
      <c r="C117" s="134"/>
      <c r="D117" s="134"/>
      <c r="E117" s="134"/>
      <c r="F117" s="135"/>
      <c r="G117" s="136"/>
      <c r="H117" s="261" t="str">
        <f t="shared" si="4"/>
        <v/>
      </c>
      <c r="L117" s="67" t="str">
        <f t="shared" si="5"/>
        <v/>
      </c>
      <c r="M117" s="67" t="str">
        <f t="shared" si="7"/>
        <v/>
      </c>
      <c r="N117" s="67" t="str">
        <f t="shared" si="6"/>
        <v/>
      </c>
    </row>
    <row r="118" spans="1:14">
      <c r="A118" s="133"/>
      <c r="B118" s="134"/>
      <c r="C118" s="134"/>
      <c r="D118" s="134"/>
      <c r="E118" s="134"/>
      <c r="F118" s="135"/>
      <c r="G118" s="136"/>
      <c r="H118" s="261" t="str">
        <f t="shared" si="4"/>
        <v/>
      </c>
      <c r="L118" s="67" t="str">
        <f t="shared" si="5"/>
        <v/>
      </c>
      <c r="M118" s="67" t="str">
        <f t="shared" si="7"/>
        <v/>
      </c>
      <c r="N118" s="67" t="str">
        <f t="shared" si="6"/>
        <v/>
      </c>
    </row>
    <row r="119" spans="1:14">
      <c r="A119" s="133"/>
      <c r="B119" s="134"/>
      <c r="C119" s="134"/>
      <c r="D119" s="134"/>
      <c r="E119" s="134"/>
      <c r="F119" s="135"/>
      <c r="G119" s="136"/>
      <c r="H119" s="261" t="str">
        <f t="shared" si="4"/>
        <v/>
      </c>
      <c r="L119" s="67" t="str">
        <f t="shared" si="5"/>
        <v/>
      </c>
      <c r="M119" s="67" t="str">
        <f t="shared" si="7"/>
        <v/>
      </c>
      <c r="N119" s="67" t="str">
        <f t="shared" si="6"/>
        <v/>
      </c>
    </row>
    <row r="120" spans="1:14">
      <c r="A120" s="133"/>
      <c r="B120" s="134"/>
      <c r="C120" s="134"/>
      <c r="D120" s="134"/>
      <c r="E120" s="134"/>
      <c r="F120" s="135"/>
      <c r="G120" s="136"/>
      <c r="H120" s="261" t="str">
        <f t="shared" si="4"/>
        <v/>
      </c>
      <c r="L120" s="67" t="str">
        <f t="shared" si="5"/>
        <v/>
      </c>
      <c r="M120" s="67" t="str">
        <f t="shared" si="7"/>
        <v/>
      </c>
      <c r="N120" s="67" t="str">
        <f t="shared" si="6"/>
        <v/>
      </c>
    </row>
    <row r="121" spans="1:14">
      <c r="A121" s="133"/>
      <c r="B121" s="134"/>
      <c r="C121" s="134"/>
      <c r="D121" s="134"/>
      <c r="E121" s="134"/>
      <c r="F121" s="135"/>
      <c r="G121" s="136"/>
      <c r="H121" s="261" t="str">
        <f t="shared" si="4"/>
        <v/>
      </c>
      <c r="L121" s="67" t="str">
        <f t="shared" si="5"/>
        <v/>
      </c>
      <c r="M121" s="67" t="str">
        <f t="shared" si="7"/>
        <v/>
      </c>
      <c r="N121" s="67" t="str">
        <f t="shared" si="6"/>
        <v/>
      </c>
    </row>
    <row r="122" spans="1:14">
      <c r="A122" s="133"/>
      <c r="B122" s="134"/>
      <c r="C122" s="134"/>
      <c r="D122" s="134"/>
      <c r="E122" s="134"/>
      <c r="F122" s="135"/>
      <c r="G122" s="136"/>
      <c r="H122" s="261" t="str">
        <f t="shared" si="4"/>
        <v/>
      </c>
      <c r="L122" s="67" t="str">
        <f t="shared" si="5"/>
        <v/>
      </c>
      <c r="M122" s="67" t="str">
        <f t="shared" si="7"/>
        <v/>
      </c>
      <c r="N122" s="67" t="str">
        <f t="shared" si="6"/>
        <v/>
      </c>
    </row>
    <row r="123" spans="1:14">
      <c r="A123" s="133"/>
      <c r="B123" s="134"/>
      <c r="C123" s="134"/>
      <c r="D123" s="134"/>
      <c r="E123" s="134"/>
      <c r="F123" s="135"/>
      <c r="G123" s="136"/>
      <c r="H123" s="261" t="str">
        <f t="shared" si="4"/>
        <v/>
      </c>
      <c r="L123" s="67" t="str">
        <f t="shared" si="5"/>
        <v/>
      </c>
      <c r="M123" s="67" t="str">
        <f t="shared" si="7"/>
        <v/>
      </c>
      <c r="N123" s="67" t="str">
        <f t="shared" si="6"/>
        <v/>
      </c>
    </row>
    <row r="124" spans="1:14">
      <c r="A124" s="133"/>
      <c r="B124" s="134"/>
      <c r="C124" s="134"/>
      <c r="D124" s="134"/>
      <c r="E124" s="134"/>
      <c r="F124" s="135"/>
      <c r="G124" s="136"/>
      <c r="H124" s="261" t="str">
        <f t="shared" si="4"/>
        <v/>
      </c>
      <c r="L124" s="67" t="str">
        <f t="shared" si="5"/>
        <v/>
      </c>
      <c r="M124" s="67" t="str">
        <f t="shared" si="7"/>
        <v/>
      </c>
      <c r="N124" s="67" t="str">
        <f t="shared" si="6"/>
        <v/>
      </c>
    </row>
    <row r="125" spans="1:14">
      <c r="A125" s="133"/>
      <c r="B125" s="134"/>
      <c r="C125" s="134"/>
      <c r="D125" s="134"/>
      <c r="E125" s="134"/>
      <c r="F125" s="135"/>
      <c r="G125" s="136"/>
      <c r="H125" s="261" t="str">
        <f t="shared" si="4"/>
        <v/>
      </c>
      <c r="L125" s="67" t="str">
        <f t="shared" si="5"/>
        <v/>
      </c>
      <c r="M125" s="67" t="str">
        <f t="shared" si="7"/>
        <v/>
      </c>
      <c r="N125" s="67" t="str">
        <f t="shared" si="6"/>
        <v/>
      </c>
    </row>
    <row r="126" spans="1:14">
      <c r="A126" s="133"/>
      <c r="B126" s="134"/>
      <c r="C126" s="134"/>
      <c r="D126" s="134"/>
      <c r="E126" s="134"/>
      <c r="F126" s="135"/>
      <c r="G126" s="136"/>
      <c r="H126" s="261" t="str">
        <f t="shared" si="4"/>
        <v/>
      </c>
      <c r="L126" s="67" t="str">
        <f t="shared" si="5"/>
        <v/>
      </c>
      <c r="M126" s="67" t="str">
        <f t="shared" si="7"/>
        <v/>
      </c>
      <c r="N126" s="67" t="str">
        <f t="shared" si="6"/>
        <v/>
      </c>
    </row>
    <row r="127" spans="1:14">
      <c r="A127" s="133"/>
      <c r="B127" s="134"/>
      <c r="C127" s="134"/>
      <c r="D127" s="134"/>
      <c r="E127" s="134"/>
      <c r="F127" s="135"/>
      <c r="G127" s="136"/>
      <c r="H127" s="261" t="str">
        <f t="shared" si="4"/>
        <v/>
      </c>
      <c r="L127" s="67" t="str">
        <f t="shared" si="5"/>
        <v/>
      </c>
      <c r="M127" s="67" t="str">
        <f t="shared" si="7"/>
        <v/>
      </c>
      <c r="N127" s="67" t="str">
        <f t="shared" si="6"/>
        <v/>
      </c>
    </row>
    <row r="128" spans="1:14">
      <c r="A128" s="133"/>
      <c r="B128" s="134"/>
      <c r="C128" s="134"/>
      <c r="D128" s="134"/>
      <c r="E128" s="134"/>
      <c r="F128" s="135"/>
      <c r="G128" s="136"/>
      <c r="H128" s="261" t="str">
        <f t="shared" si="4"/>
        <v/>
      </c>
      <c r="L128" s="67" t="str">
        <f t="shared" si="5"/>
        <v/>
      </c>
      <c r="M128" s="67" t="str">
        <f t="shared" si="7"/>
        <v/>
      </c>
      <c r="N128" s="67" t="str">
        <f t="shared" si="6"/>
        <v/>
      </c>
    </row>
    <row r="129" spans="1:14">
      <c r="A129" s="133"/>
      <c r="B129" s="134"/>
      <c r="C129" s="134"/>
      <c r="D129" s="134"/>
      <c r="E129" s="134"/>
      <c r="F129" s="135"/>
      <c r="G129" s="136"/>
      <c r="H129" s="261" t="str">
        <f t="shared" si="4"/>
        <v/>
      </c>
      <c r="L129" s="67" t="str">
        <f t="shared" si="5"/>
        <v/>
      </c>
      <c r="M129" s="67" t="str">
        <f t="shared" si="7"/>
        <v/>
      </c>
      <c r="N129" s="67" t="str">
        <f t="shared" si="6"/>
        <v/>
      </c>
    </row>
    <row r="130" spans="1:14">
      <c r="A130" s="133"/>
      <c r="B130" s="134"/>
      <c r="C130" s="134"/>
      <c r="D130" s="134"/>
      <c r="E130" s="134"/>
      <c r="F130" s="135"/>
      <c r="G130" s="136"/>
      <c r="H130" s="261" t="str">
        <f t="shared" si="4"/>
        <v/>
      </c>
      <c r="L130" s="67" t="str">
        <f t="shared" si="5"/>
        <v/>
      </c>
      <c r="M130" s="67" t="str">
        <f t="shared" si="7"/>
        <v/>
      </c>
      <c r="N130" s="67" t="str">
        <f t="shared" si="6"/>
        <v/>
      </c>
    </row>
    <row r="131" spans="1:14">
      <c r="A131" s="133"/>
      <c r="B131" s="134"/>
      <c r="C131" s="134"/>
      <c r="D131" s="134"/>
      <c r="E131" s="134"/>
      <c r="F131" s="135"/>
      <c r="G131" s="136"/>
      <c r="H131" s="261" t="str">
        <f t="shared" ref="H131:H194" si="8">IF(D131="","",(2/J$12)*(POWER((J$12/6)*(D131-J$12/6)+1,3)-1))</f>
        <v/>
      </c>
      <c r="L131" s="67" t="str">
        <f t="shared" ref="L131:L194" si="9">IF(E131="","",GAMMADIST(E131,J$19,1/J$18,TRUE))</f>
        <v/>
      </c>
      <c r="M131" s="67" t="str">
        <f t="shared" si="7"/>
        <v/>
      </c>
      <c r="N131" s="67" t="str">
        <f t="shared" ref="N131:N194" si="10">IF(L131="","",POWER(F131-M131,2) / M131)</f>
        <v/>
      </c>
    </row>
    <row r="132" spans="1:14">
      <c r="A132" s="133"/>
      <c r="B132" s="134"/>
      <c r="C132" s="134"/>
      <c r="D132" s="134"/>
      <c r="E132" s="134"/>
      <c r="F132" s="135"/>
      <c r="G132" s="136"/>
      <c r="H132" s="261" t="str">
        <f t="shared" si="8"/>
        <v/>
      </c>
      <c r="L132" s="67" t="str">
        <f t="shared" si="9"/>
        <v/>
      </c>
      <c r="M132" s="67" t="str">
        <f t="shared" ref="M132:M195" si="11">IF(L132="","",(L132-L131)*J$3)</f>
        <v/>
      </c>
      <c r="N132" s="67" t="str">
        <f t="shared" si="10"/>
        <v/>
      </c>
    </row>
    <row r="133" spans="1:14">
      <c r="A133" s="133"/>
      <c r="B133" s="134"/>
      <c r="C133" s="134"/>
      <c r="D133" s="134"/>
      <c r="E133" s="134"/>
      <c r="F133" s="135"/>
      <c r="G133" s="136"/>
      <c r="H133" s="261" t="str">
        <f t="shared" si="8"/>
        <v/>
      </c>
      <c r="L133" s="67" t="str">
        <f t="shared" si="9"/>
        <v/>
      </c>
      <c r="M133" s="67" t="str">
        <f t="shared" si="11"/>
        <v/>
      </c>
      <c r="N133" s="67" t="str">
        <f t="shared" si="10"/>
        <v/>
      </c>
    </row>
    <row r="134" spans="1:14">
      <c r="A134" s="133"/>
      <c r="B134" s="134"/>
      <c r="C134" s="134"/>
      <c r="D134" s="134"/>
      <c r="E134" s="134"/>
      <c r="F134" s="135"/>
      <c r="G134" s="136"/>
      <c r="H134" s="261" t="str">
        <f t="shared" si="8"/>
        <v/>
      </c>
      <c r="L134" s="67" t="str">
        <f t="shared" si="9"/>
        <v/>
      </c>
      <c r="M134" s="67" t="str">
        <f t="shared" si="11"/>
        <v/>
      </c>
      <c r="N134" s="67" t="str">
        <f t="shared" si="10"/>
        <v/>
      </c>
    </row>
    <row r="135" spans="1:14">
      <c r="A135" s="133"/>
      <c r="B135" s="134"/>
      <c r="C135" s="134"/>
      <c r="D135" s="134"/>
      <c r="E135" s="134"/>
      <c r="F135" s="135"/>
      <c r="G135" s="136"/>
      <c r="H135" s="261" t="str">
        <f t="shared" si="8"/>
        <v/>
      </c>
      <c r="L135" s="67" t="str">
        <f t="shared" si="9"/>
        <v/>
      </c>
      <c r="M135" s="67" t="str">
        <f t="shared" si="11"/>
        <v/>
      </c>
      <c r="N135" s="67" t="str">
        <f t="shared" si="10"/>
        <v/>
      </c>
    </row>
    <row r="136" spans="1:14">
      <c r="A136" s="133"/>
      <c r="B136" s="134"/>
      <c r="C136" s="134"/>
      <c r="D136" s="134"/>
      <c r="E136" s="134"/>
      <c r="F136" s="135"/>
      <c r="G136" s="136"/>
      <c r="H136" s="261" t="str">
        <f t="shared" si="8"/>
        <v/>
      </c>
      <c r="L136" s="67" t="str">
        <f t="shared" si="9"/>
        <v/>
      </c>
      <c r="M136" s="67" t="str">
        <f t="shared" si="11"/>
        <v/>
      </c>
      <c r="N136" s="67" t="str">
        <f t="shared" si="10"/>
        <v/>
      </c>
    </row>
    <row r="137" spans="1:14">
      <c r="A137" s="133"/>
      <c r="B137" s="134"/>
      <c r="C137" s="134"/>
      <c r="D137" s="134"/>
      <c r="E137" s="134"/>
      <c r="F137" s="135"/>
      <c r="G137" s="136"/>
      <c r="H137" s="261" t="str">
        <f t="shared" si="8"/>
        <v/>
      </c>
      <c r="L137" s="67" t="str">
        <f t="shared" si="9"/>
        <v/>
      </c>
      <c r="M137" s="67" t="str">
        <f t="shared" si="11"/>
        <v/>
      </c>
      <c r="N137" s="67" t="str">
        <f t="shared" si="10"/>
        <v/>
      </c>
    </row>
    <row r="138" spans="1:14">
      <c r="A138" s="133"/>
      <c r="B138" s="134"/>
      <c r="C138" s="134"/>
      <c r="D138" s="134"/>
      <c r="E138" s="134"/>
      <c r="F138" s="135"/>
      <c r="G138" s="136"/>
      <c r="H138" s="261" t="str">
        <f t="shared" si="8"/>
        <v/>
      </c>
      <c r="L138" s="67" t="str">
        <f t="shared" si="9"/>
        <v/>
      </c>
      <c r="M138" s="67" t="str">
        <f t="shared" si="11"/>
        <v/>
      </c>
      <c r="N138" s="67" t="str">
        <f t="shared" si="10"/>
        <v/>
      </c>
    </row>
    <row r="139" spans="1:14">
      <c r="A139" s="133"/>
      <c r="B139" s="134"/>
      <c r="C139" s="134"/>
      <c r="D139" s="134"/>
      <c r="E139" s="134"/>
      <c r="F139" s="135"/>
      <c r="G139" s="136"/>
      <c r="H139" s="261" t="str">
        <f t="shared" si="8"/>
        <v/>
      </c>
      <c r="L139" s="67" t="str">
        <f t="shared" si="9"/>
        <v/>
      </c>
      <c r="M139" s="67" t="str">
        <f t="shared" si="11"/>
        <v/>
      </c>
      <c r="N139" s="67" t="str">
        <f t="shared" si="10"/>
        <v/>
      </c>
    </row>
    <row r="140" spans="1:14">
      <c r="A140" s="133"/>
      <c r="B140" s="134"/>
      <c r="C140" s="134"/>
      <c r="D140" s="134"/>
      <c r="E140" s="134"/>
      <c r="F140" s="135"/>
      <c r="G140" s="136"/>
      <c r="H140" s="261" t="str">
        <f t="shared" si="8"/>
        <v/>
      </c>
      <c r="L140" s="67" t="str">
        <f t="shared" si="9"/>
        <v/>
      </c>
      <c r="M140" s="67" t="str">
        <f t="shared" si="11"/>
        <v/>
      </c>
      <c r="N140" s="67" t="str">
        <f t="shared" si="10"/>
        <v/>
      </c>
    </row>
    <row r="141" spans="1:14">
      <c r="A141" s="133"/>
      <c r="B141" s="134"/>
      <c r="C141" s="134"/>
      <c r="D141" s="134"/>
      <c r="E141" s="134"/>
      <c r="F141" s="135"/>
      <c r="G141" s="136"/>
      <c r="H141" s="261" t="str">
        <f t="shared" si="8"/>
        <v/>
      </c>
      <c r="L141" s="67" t="str">
        <f t="shared" si="9"/>
        <v/>
      </c>
      <c r="M141" s="67" t="str">
        <f t="shared" si="11"/>
        <v/>
      </c>
      <c r="N141" s="67" t="str">
        <f t="shared" si="10"/>
        <v/>
      </c>
    </row>
    <row r="142" spans="1:14">
      <c r="A142" s="133"/>
      <c r="B142" s="134"/>
      <c r="C142" s="134"/>
      <c r="D142" s="134"/>
      <c r="E142" s="134"/>
      <c r="F142" s="135"/>
      <c r="G142" s="136"/>
      <c r="H142" s="261" t="str">
        <f t="shared" si="8"/>
        <v/>
      </c>
      <c r="L142" s="67" t="str">
        <f t="shared" si="9"/>
        <v/>
      </c>
      <c r="M142" s="67" t="str">
        <f t="shared" si="11"/>
        <v/>
      </c>
      <c r="N142" s="67" t="str">
        <f t="shared" si="10"/>
        <v/>
      </c>
    </row>
    <row r="143" spans="1:14">
      <c r="A143" s="133"/>
      <c r="B143" s="134"/>
      <c r="C143" s="134"/>
      <c r="D143" s="134"/>
      <c r="E143" s="134"/>
      <c r="F143" s="135"/>
      <c r="G143" s="136"/>
      <c r="H143" s="261" t="str">
        <f t="shared" si="8"/>
        <v/>
      </c>
      <c r="L143" s="67" t="str">
        <f t="shared" si="9"/>
        <v/>
      </c>
      <c r="M143" s="67" t="str">
        <f t="shared" si="11"/>
        <v/>
      </c>
      <c r="N143" s="67" t="str">
        <f t="shared" si="10"/>
        <v/>
      </c>
    </row>
    <row r="144" spans="1:14">
      <c r="A144" s="133"/>
      <c r="B144" s="134"/>
      <c r="C144" s="134"/>
      <c r="D144" s="134"/>
      <c r="E144" s="134"/>
      <c r="F144" s="135"/>
      <c r="G144" s="136"/>
      <c r="H144" s="261" t="str">
        <f t="shared" si="8"/>
        <v/>
      </c>
      <c r="L144" s="67" t="str">
        <f t="shared" si="9"/>
        <v/>
      </c>
      <c r="M144" s="67" t="str">
        <f t="shared" si="11"/>
        <v/>
      </c>
      <c r="N144" s="67" t="str">
        <f t="shared" si="10"/>
        <v/>
      </c>
    </row>
    <row r="145" spans="1:14">
      <c r="A145" s="133"/>
      <c r="B145" s="134"/>
      <c r="C145" s="134"/>
      <c r="D145" s="134"/>
      <c r="E145" s="134"/>
      <c r="F145" s="135"/>
      <c r="G145" s="136"/>
      <c r="H145" s="261" t="str">
        <f t="shared" si="8"/>
        <v/>
      </c>
      <c r="L145" s="67" t="str">
        <f t="shared" si="9"/>
        <v/>
      </c>
      <c r="M145" s="67" t="str">
        <f t="shared" si="11"/>
        <v/>
      </c>
      <c r="N145" s="67" t="str">
        <f t="shared" si="10"/>
        <v/>
      </c>
    </row>
    <row r="146" spans="1:14">
      <c r="A146" s="133"/>
      <c r="B146" s="134"/>
      <c r="C146" s="134"/>
      <c r="D146" s="134"/>
      <c r="E146" s="134"/>
      <c r="F146" s="135"/>
      <c r="G146" s="136"/>
      <c r="H146" s="261" t="str">
        <f t="shared" si="8"/>
        <v/>
      </c>
      <c r="L146" s="67" t="str">
        <f t="shared" si="9"/>
        <v/>
      </c>
      <c r="M146" s="67" t="str">
        <f t="shared" si="11"/>
        <v/>
      </c>
      <c r="N146" s="67" t="str">
        <f t="shared" si="10"/>
        <v/>
      </c>
    </row>
    <row r="147" spans="1:14">
      <c r="A147" s="133"/>
      <c r="B147" s="134"/>
      <c r="C147" s="134"/>
      <c r="D147" s="134"/>
      <c r="E147" s="134"/>
      <c r="F147" s="135"/>
      <c r="G147" s="136"/>
      <c r="H147" s="261" t="str">
        <f t="shared" si="8"/>
        <v/>
      </c>
      <c r="L147" s="67" t="str">
        <f t="shared" si="9"/>
        <v/>
      </c>
      <c r="M147" s="67" t="str">
        <f t="shared" si="11"/>
        <v/>
      </c>
      <c r="N147" s="67" t="str">
        <f t="shared" si="10"/>
        <v/>
      </c>
    </row>
    <row r="148" spans="1:14">
      <c r="A148" s="133"/>
      <c r="B148" s="134"/>
      <c r="C148" s="134"/>
      <c r="D148" s="134"/>
      <c r="E148" s="134"/>
      <c r="F148" s="135"/>
      <c r="G148" s="136"/>
      <c r="H148" s="261" t="str">
        <f t="shared" si="8"/>
        <v/>
      </c>
      <c r="L148" s="67" t="str">
        <f t="shared" si="9"/>
        <v/>
      </c>
      <c r="M148" s="67" t="str">
        <f t="shared" si="11"/>
        <v/>
      </c>
      <c r="N148" s="67" t="str">
        <f t="shared" si="10"/>
        <v/>
      </c>
    </row>
    <row r="149" spans="1:14">
      <c r="A149" s="133"/>
      <c r="B149" s="134"/>
      <c r="C149" s="134"/>
      <c r="D149" s="134"/>
      <c r="E149" s="134"/>
      <c r="F149" s="135"/>
      <c r="G149" s="136"/>
      <c r="H149" s="261" t="str">
        <f t="shared" si="8"/>
        <v/>
      </c>
      <c r="L149" s="67" t="str">
        <f t="shared" si="9"/>
        <v/>
      </c>
      <c r="M149" s="67" t="str">
        <f t="shared" si="11"/>
        <v/>
      </c>
      <c r="N149" s="67" t="str">
        <f t="shared" si="10"/>
        <v/>
      </c>
    </row>
    <row r="150" spans="1:14">
      <c r="A150" s="133"/>
      <c r="B150" s="134"/>
      <c r="C150" s="134"/>
      <c r="D150" s="134"/>
      <c r="E150" s="134"/>
      <c r="F150" s="135"/>
      <c r="G150" s="136"/>
      <c r="H150" s="261" t="str">
        <f t="shared" si="8"/>
        <v/>
      </c>
      <c r="L150" s="67" t="str">
        <f t="shared" si="9"/>
        <v/>
      </c>
      <c r="M150" s="67" t="str">
        <f t="shared" si="11"/>
        <v/>
      </c>
      <c r="N150" s="67" t="str">
        <f t="shared" si="10"/>
        <v/>
      </c>
    </row>
    <row r="151" spans="1:14">
      <c r="A151" s="133"/>
      <c r="B151" s="134"/>
      <c r="C151" s="134"/>
      <c r="D151" s="134"/>
      <c r="E151" s="134"/>
      <c r="F151" s="135"/>
      <c r="G151" s="136"/>
      <c r="H151" s="261" t="str">
        <f t="shared" si="8"/>
        <v/>
      </c>
      <c r="L151" s="67" t="str">
        <f t="shared" si="9"/>
        <v/>
      </c>
      <c r="M151" s="67" t="str">
        <f t="shared" si="11"/>
        <v/>
      </c>
      <c r="N151" s="67" t="str">
        <f t="shared" si="10"/>
        <v/>
      </c>
    </row>
    <row r="152" spans="1:14">
      <c r="A152" s="133"/>
      <c r="B152" s="134"/>
      <c r="C152" s="134"/>
      <c r="D152" s="134"/>
      <c r="E152" s="134"/>
      <c r="F152" s="135"/>
      <c r="G152" s="136"/>
      <c r="H152" s="261" t="str">
        <f t="shared" si="8"/>
        <v/>
      </c>
      <c r="L152" s="67" t="str">
        <f t="shared" si="9"/>
        <v/>
      </c>
      <c r="M152" s="67" t="str">
        <f t="shared" si="11"/>
        <v/>
      </c>
      <c r="N152" s="67" t="str">
        <f t="shared" si="10"/>
        <v/>
      </c>
    </row>
    <row r="153" spans="1:14">
      <c r="A153" s="133"/>
      <c r="B153" s="134"/>
      <c r="C153" s="134"/>
      <c r="D153" s="134"/>
      <c r="E153" s="134"/>
      <c r="F153" s="135"/>
      <c r="G153" s="136"/>
      <c r="H153" s="261" t="str">
        <f t="shared" si="8"/>
        <v/>
      </c>
      <c r="L153" s="67" t="str">
        <f t="shared" si="9"/>
        <v/>
      </c>
      <c r="M153" s="67" t="str">
        <f t="shared" si="11"/>
        <v/>
      </c>
      <c r="N153" s="67" t="str">
        <f t="shared" si="10"/>
        <v/>
      </c>
    </row>
    <row r="154" spans="1:14">
      <c r="A154" s="133"/>
      <c r="B154" s="134"/>
      <c r="C154" s="134"/>
      <c r="D154" s="134"/>
      <c r="E154" s="134"/>
      <c r="F154" s="135"/>
      <c r="G154" s="136"/>
      <c r="H154" s="261" t="str">
        <f t="shared" si="8"/>
        <v/>
      </c>
      <c r="L154" s="67" t="str">
        <f t="shared" si="9"/>
        <v/>
      </c>
      <c r="M154" s="67" t="str">
        <f t="shared" si="11"/>
        <v/>
      </c>
      <c r="N154" s="67" t="str">
        <f t="shared" si="10"/>
        <v/>
      </c>
    </row>
    <row r="155" spans="1:14">
      <c r="A155" s="133"/>
      <c r="B155" s="134"/>
      <c r="C155" s="134"/>
      <c r="D155" s="134"/>
      <c r="E155" s="134"/>
      <c r="F155" s="135"/>
      <c r="G155" s="136"/>
      <c r="H155" s="261" t="str">
        <f t="shared" si="8"/>
        <v/>
      </c>
      <c r="L155" s="67" t="str">
        <f t="shared" si="9"/>
        <v/>
      </c>
      <c r="M155" s="67" t="str">
        <f t="shared" si="11"/>
        <v/>
      </c>
      <c r="N155" s="67" t="str">
        <f t="shared" si="10"/>
        <v/>
      </c>
    </row>
    <row r="156" spans="1:14">
      <c r="A156" s="133"/>
      <c r="B156" s="134"/>
      <c r="C156" s="134"/>
      <c r="D156" s="134"/>
      <c r="E156" s="134"/>
      <c r="F156" s="135"/>
      <c r="G156" s="136"/>
      <c r="H156" s="261" t="str">
        <f t="shared" si="8"/>
        <v/>
      </c>
      <c r="L156" s="67" t="str">
        <f t="shared" si="9"/>
        <v/>
      </c>
      <c r="M156" s="67" t="str">
        <f t="shared" si="11"/>
        <v/>
      </c>
      <c r="N156" s="67" t="str">
        <f t="shared" si="10"/>
        <v/>
      </c>
    </row>
    <row r="157" spans="1:14">
      <c r="A157" s="133"/>
      <c r="B157" s="134"/>
      <c r="C157" s="134"/>
      <c r="D157" s="134"/>
      <c r="E157" s="134"/>
      <c r="F157" s="135"/>
      <c r="G157" s="136"/>
      <c r="H157" s="261" t="str">
        <f t="shared" si="8"/>
        <v/>
      </c>
      <c r="L157" s="67" t="str">
        <f t="shared" si="9"/>
        <v/>
      </c>
      <c r="M157" s="67" t="str">
        <f t="shared" si="11"/>
        <v/>
      </c>
      <c r="N157" s="67" t="str">
        <f t="shared" si="10"/>
        <v/>
      </c>
    </row>
    <row r="158" spans="1:14">
      <c r="A158" s="133"/>
      <c r="B158" s="134"/>
      <c r="C158" s="134"/>
      <c r="D158" s="134"/>
      <c r="E158" s="134"/>
      <c r="F158" s="135"/>
      <c r="G158" s="136"/>
      <c r="H158" s="261" t="str">
        <f t="shared" si="8"/>
        <v/>
      </c>
      <c r="L158" s="67" t="str">
        <f t="shared" si="9"/>
        <v/>
      </c>
      <c r="M158" s="67" t="str">
        <f t="shared" si="11"/>
        <v/>
      </c>
      <c r="N158" s="67" t="str">
        <f t="shared" si="10"/>
        <v/>
      </c>
    </row>
    <row r="159" spans="1:14">
      <c r="A159" s="133"/>
      <c r="B159" s="134"/>
      <c r="C159" s="134"/>
      <c r="D159" s="134"/>
      <c r="E159" s="134"/>
      <c r="F159" s="135"/>
      <c r="G159" s="136"/>
      <c r="H159" s="261" t="str">
        <f t="shared" si="8"/>
        <v/>
      </c>
      <c r="L159" s="67" t="str">
        <f t="shared" si="9"/>
        <v/>
      </c>
      <c r="M159" s="67" t="str">
        <f t="shared" si="11"/>
        <v/>
      </c>
      <c r="N159" s="67" t="str">
        <f t="shared" si="10"/>
        <v/>
      </c>
    </row>
    <row r="160" spans="1:14">
      <c r="A160" s="133"/>
      <c r="B160" s="134"/>
      <c r="C160" s="134"/>
      <c r="D160" s="134"/>
      <c r="E160" s="134"/>
      <c r="F160" s="135"/>
      <c r="G160" s="136"/>
      <c r="H160" s="261" t="str">
        <f t="shared" si="8"/>
        <v/>
      </c>
      <c r="L160" s="67" t="str">
        <f t="shared" si="9"/>
        <v/>
      </c>
      <c r="M160" s="67" t="str">
        <f t="shared" si="11"/>
        <v/>
      </c>
      <c r="N160" s="67" t="str">
        <f t="shared" si="10"/>
        <v/>
      </c>
    </row>
    <row r="161" spans="1:14">
      <c r="A161" s="133"/>
      <c r="B161" s="134"/>
      <c r="C161" s="134"/>
      <c r="D161" s="134"/>
      <c r="E161" s="134"/>
      <c r="F161" s="135"/>
      <c r="G161" s="136"/>
      <c r="H161" s="261" t="str">
        <f t="shared" si="8"/>
        <v/>
      </c>
      <c r="L161" s="67" t="str">
        <f t="shared" si="9"/>
        <v/>
      </c>
      <c r="M161" s="67" t="str">
        <f t="shared" si="11"/>
        <v/>
      </c>
      <c r="N161" s="67" t="str">
        <f t="shared" si="10"/>
        <v/>
      </c>
    </row>
    <row r="162" spans="1:14">
      <c r="A162" s="133"/>
      <c r="B162" s="134"/>
      <c r="C162" s="134"/>
      <c r="D162" s="134"/>
      <c r="E162" s="134"/>
      <c r="F162" s="135"/>
      <c r="G162" s="136"/>
      <c r="H162" s="261" t="str">
        <f t="shared" si="8"/>
        <v/>
      </c>
      <c r="L162" s="67" t="str">
        <f t="shared" si="9"/>
        <v/>
      </c>
      <c r="M162" s="67" t="str">
        <f t="shared" si="11"/>
        <v/>
      </c>
      <c r="N162" s="67" t="str">
        <f t="shared" si="10"/>
        <v/>
      </c>
    </row>
    <row r="163" spans="1:14">
      <c r="A163" s="133"/>
      <c r="B163" s="134"/>
      <c r="C163" s="134"/>
      <c r="D163" s="134"/>
      <c r="E163" s="134"/>
      <c r="F163" s="135"/>
      <c r="G163" s="136"/>
      <c r="H163" s="261" t="str">
        <f t="shared" si="8"/>
        <v/>
      </c>
      <c r="L163" s="67" t="str">
        <f t="shared" si="9"/>
        <v/>
      </c>
      <c r="M163" s="67" t="str">
        <f t="shared" si="11"/>
        <v/>
      </c>
      <c r="N163" s="67" t="str">
        <f t="shared" si="10"/>
        <v/>
      </c>
    </row>
    <row r="164" spans="1:14">
      <c r="A164" s="133"/>
      <c r="B164" s="134"/>
      <c r="C164" s="134"/>
      <c r="D164" s="134"/>
      <c r="E164" s="134"/>
      <c r="F164" s="135"/>
      <c r="G164" s="136"/>
      <c r="H164" s="261" t="str">
        <f t="shared" si="8"/>
        <v/>
      </c>
      <c r="L164" s="67" t="str">
        <f t="shared" si="9"/>
        <v/>
      </c>
      <c r="M164" s="67" t="str">
        <f t="shared" si="11"/>
        <v/>
      </c>
      <c r="N164" s="67" t="str">
        <f t="shared" si="10"/>
        <v/>
      </c>
    </row>
    <row r="165" spans="1:14">
      <c r="A165" s="133"/>
      <c r="B165" s="134"/>
      <c r="C165" s="134"/>
      <c r="D165" s="134"/>
      <c r="E165" s="134"/>
      <c r="F165" s="135"/>
      <c r="G165" s="136"/>
      <c r="H165" s="261" t="str">
        <f t="shared" si="8"/>
        <v/>
      </c>
      <c r="L165" s="67" t="str">
        <f t="shared" si="9"/>
        <v/>
      </c>
      <c r="M165" s="67" t="str">
        <f t="shared" si="11"/>
        <v/>
      </c>
      <c r="N165" s="67" t="str">
        <f t="shared" si="10"/>
        <v/>
      </c>
    </row>
    <row r="166" spans="1:14">
      <c r="A166" s="133"/>
      <c r="B166" s="134"/>
      <c r="C166" s="134"/>
      <c r="D166" s="134"/>
      <c r="E166" s="134"/>
      <c r="F166" s="135"/>
      <c r="G166" s="136"/>
      <c r="H166" s="261" t="str">
        <f t="shared" si="8"/>
        <v/>
      </c>
      <c r="L166" s="67" t="str">
        <f t="shared" si="9"/>
        <v/>
      </c>
      <c r="M166" s="67" t="str">
        <f t="shared" si="11"/>
        <v/>
      </c>
      <c r="N166" s="67" t="str">
        <f t="shared" si="10"/>
        <v/>
      </c>
    </row>
    <row r="167" spans="1:14">
      <c r="A167" s="133"/>
      <c r="B167" s="134"/>
      <c r="C167" s="134"/>
      <c r="D167" s="134"/>
      <c r="E167" s="134"/>
      <c r="F167" s="135"/>
      <c r="G167" s="136"/>
      <c r="H167" s="261" t="str">
        <f t="shared" si="8"/>
        <v/>
      </c>
      <c r="L167" s="67" t="str">
        <f t="shared" si="9"/>
        <v/>
      </c>
      <c r="M167" s="67" t="str">
        <f t="shared" si="11"/>
        <v/>
      </c>
      <c r="N167" s="67" t="str">
        <f t="shared" si="10"/>
        <v/>
      </c>
    </row>
    <row r="168" spans="1:14">
      <c r="A168" s="133"/>
      <c r="B168" s="134"/>
      <c r="C168" s="134"/>
      <c r="D168" s="134"/>
      <c r="E168" s="134"/>
      <c r="F168" s="135"/>
      <c r="G168" s="136"/>
      <c r="H168" s="261" t="str">
        <f t="shared" si="8"/>
        <v/>
      </c>
      <c r="L168" s="67" t="str">
        <f t="shared" si="9"/>
        <v/>
      </c>
      <c r="M168" s="67" t="str">
        <f t="shared" si="11"/>
        <v/>
      </c>
      <c r="N168" s="67" t="str">
        <f t="shared" si="10"/>
        <v/>
      </c>
    </row>
    <row r="169" spans="1:14">
      <c r="A169" s="133"/>
      <c r="B169" s="134"/>
      <c r="C169" s="134"/>
      <c r="D169" s="134"/>
      <c r="E169" s="134"/>
      <c r="F169" s="135"/>
      <c r="G169" s="136"/>
      <c r="H169" s="261" t="str">
        <f t="shared" si="8"/>
        <v/>
      </c>
      <c r="L169" s="67" t="str">
        <f t="shared" si="9"/>
        <v/>
      </c>
      <c r="M169" s="67" t="str">
        <f t="shared" si="11"/>
        <v/>
      </c>
      <c r="N169" s="67" t="str">
        <f t="shared" si="10"/>
        <v/>
      </c>
    </row>
    <row r="170" spans="1:14">
      <c r="A170" s="133"/>
      <c r="B170" s="134"/>
      <c r="C170" s="134"/>
      <c r="D170" s="134"/>
      <c r="E170" s="134"/>
      <c r="F170" s="135"/>
      <c r="G170" s="136"/>
      <c r="H170" s="261" t="str">
        <f t="shared" si="8"/>
        <v/>
      </c>
      <c r="L170" s="67" t="str">
        <f t="shared" si="9"/>
        <v/>
      </c>
      <c r="M170" s="67" t="str">
        <f t="shared" si="11"/>
        <v/>
      </c>
      <c r="N170" s="67" t="str">
        <f t="shared" si="10"/>
        <v/>
      </c>
    </row>
    <row r="171" spans="1:14">
      <c r="A171" s="133"/>
      <c r="B171" s="134"/>
      <c r="C171" s="134"/>
      <c r="D171" s="134"/>
      <c r="E171" s="134"/>
      <c r="F171" s="135"/>
      <c r="G171" s="136"/>
      <c r="H171" s="261" t="str">
        <f t="shared" si="8"/>
        <v/>
      </c>
      <c r="L171" s="67" t="str">
        <f t="shared" si="9"/>
        <v/>
      </c>
      <c r="M171" s="67" t="str">
        <f t="shared" si="11"/>
        <v/>
      </c>
      <c r="N171" s="67" t="str">
        <f t="shared" si="10"/>
        <v/>
      </c>
    </row>
    <row r="172" spans="1:14">
      <c r="A172" s="133"/>
      <c r="B172" s="134"/>
      <c r="C172" s="134"/>
      <c r="D172" s="134"/>
      <c r="E172" s="134"/>
      <c r="F172" s="135"/>
      <c r="G172" s="136"/>
      <c r="H172" s="261" t="str">
        <f t="shared" si="8"/>
        <v/>
      </c>
      <c r="L172" s="67" t="str">
        <f t="shared" si="9"/>
        <v/>
      </c>
      <c r="M172" s="67" t="str">
        <f t="shared" si="11"/>
        <v/>
      </c>
      <c r="N172" s="67" t="str">
        <f t="shared" si="10"/>
        <v/>
      </c>
    </row>
    <row r="173" spans="1:14">
      <c r="A173" s="133"/>
      <c r="B173" s="134"/>
      <c r="C173" s="134"/>
      <c r="D173" s="134"/>
      <c r="E173" s="134"/>
      <c r="F173" s="135"/>
      <c r="G173" s="136"/>
      <c r="H173" s="261" t="str">
        <f t="shared" si="8"/>
        <v/>
      </c>
      <c r="L173" s="67" t="str">
        <f t="shared" si="9"/>
        <v/>
      </c>
      <c r="M173" s="67" t="str">
        <f t="shared" si="11"/>
        <v/>
      </c>
      <c r="N173" s="67" t="str">
        <f t="shared" si="10"/>
        <v/>
      </c>
    </row>
    <row r="174" spans="1:14">
      <c r="A174" s="133"/>
      <c r="B174" s="134"/>
      <c r="C174" s="134"/>
      <c r="D174" s="134"/>
      <c r="E174" s="134"/>
      <c r="F174" s="135"/>
      <c r="G174" s="136"/>
      <c r="H174" s="261" t="str">
        <f t="shared" si="8"/>
        <v/>
      </c>
      <c r="L174" s="67" t="str">
        <f t="shared" si="9"/>
        <v/>
      </c>
      <c r="M174" s="67" t="str">
        <f t="shared" si="11"/>
        <v/>
      </c>
      <c r="N174" s="67" t="str">
        <f t="shared" si="10"/>
        <v/>
      </c>
    </row>
    <row r="175" spans="1:14">
      <c r="A175" s="133"/>
      <c r="B175" s="134"/>
      <c r="C175" s="134"/>
      <c r="D175" s="134"/>
      <c r="E175" s="134"/>
      <c r="F175" s="135"/>
      <c r="G175" s="136"/>
      <c r="H175" s="261" t="str">
        <f t="shared" si="8"/>
        <v/>
      </c>
      <c r="L175" s="67" t="str">
        <f t="shared" si="9"/>
        <v/>
      </c>
      <c r="M175" s="67" t="str">
        <f t="shared" si="11"/>
        <v/>
      </c>
      <c r="N175" s="67" t="str">
        <f t="shared" si="10"/>
        <v/>
      </c>
    </row>
    <row r="176" spans="1:14">
      <c r="A176" s="133"/>
      <c r="B176" s="134"/>
      <c r="C176" s="134"/>
      <c r="D176" s="134"/>
      <c r="E176" s="134"/>
      <c r="F176" s="135"/>
      <c r="G176" s="136"/>
      <c r="H176" s="261" t="str">
        <f t="shared" si="8"/>
        <v/>
      </c>
      <c r="L176" s="67" t="str">
        <f t="shared" si="9"/>
        <v/>
      </c>
      <c r="M176" s="67" t="str">
        <f t="shared" si="11"/>
        <v/>
      </c>
      <c r="N176" s="67" t="str">
        <f t="shared" si="10"/>
        <v/>
      </c>
    </row>
    <row r="177" spans="1:14">
      <c r="A177" s="133"/>
      <c r="B177" s="134"/>
      <c r="C177" s="134"/>
      <c r="D177" s="134"/>
      <c r="E177" s="134"/>
      <c r="F177" s="135"/>
      <c r="G177" s="136"/>
      <c r="H177" s="261" t="str">
        <f t="shared" si="8"/>
        <v/>
      </c>
      <c r="L177" s="67" t="str">
        <f t="shared" si="9"/>
        <v/>
      </c>
      <c r="M177" s="67" t="str">
        <f t="shared" si="11"/>
        <v/>
      </c>
      <c r="N177" s="67" t="str">
        <f t="shared" si="10"/>
        <v/>
      </c>
    </row>
    <row r="178" spans="1:14">
      <c r="A178" s="133"/>
      <c r="B178" s="134"/>
      <c r="C178" s="134"/>
      <c r="D178" s="134"/>
      <c r="E178" s="134"/>
      <c r="F178" s="135"/>
      <c r="G178" s="136"/>
      <c r="H178" s="261" t="str">
        <f t="shared" si="8"/>
        <v/>
      </c>
      <c r="L178" s="67" t="str">
        <f t="shared" si="9"/>
        <v/>
      </c>
      <c r="M178" s="67" t="str">
        <f t="shared" si="11"/>
        <v/>
      </c>
      <c r="N178" s="67" t="str">
        <f t="shared" si="10"/>
        <v/>
      </c>
    </row>
    <row r="179" spans="1:14">
      <c r="A179" s="133"/>
      <c r="B179" s="134"/>
      <c r="C179" s="134"/>
      <c r="D179" s="134"/>
      <c r="E179" s="134"/>
      <c r="F179" s="135"/>
      <c r="G179" s="136"/>
      <c r="H179" s="261" t="str">
        <f t="shared" si="8"/>
        <v/>
      </c>
      <c r="L179" s="67" t="str">
        <f t="shared" si="9"/>
        <v/>
      </c>
      <c r="M179" s="67" t="str">
        <f t="shared" si="11"/>
        <v/>
      </c>
      <c r="N179" s="67" t="str">
        <f t="shared" si="10"/>
        <v/>
      </c>
    </row>
    <row r="180" spans="1:14">
      <c r="A180" s="133"/>
      <c r="B180" s="134"/>
      <c r="C180" s="134"/>
      <c r="D180" s="134"/>
      <c r="E180" s="134"/>
      <c r="F180" s="135"/>
      <c r="G180" s="136"/>
      <c r="H180" s="261" t="str">
        <f t="shared" si="8"/>
        <v/>
      </c>
      <c r="L180" s="67" t="str">
        <f t="shared" si="9"/>
        <v/>
      </c>
      <c r="M180" s="67" t="str">
        <f t="shared" si="11"/>
        <v/>
      </c>
      <c r="N180" s="67" t="str">
        <f t="shared" si="10"/>
        <v/>
      </c>
    </row>
    <row r="181" spans="1:14">
      <c r="A181" s="133"/>
      <c r="B181" s="134"/>
      <c r="C181" s="134"/>
      <c r="D181" s="134"/>
      <c r="E181" s="134"/>
      <c r="F181" s="135"/>
      <c r="G181" s="136"/>
      <c r="H181" s="261" t="str">
        <f t="shared" si="8"/>
        <v/>
      </c>
      <c r="L181" s="67" t="str">
        <f t="shared" si="9"/>
        <v/>
      </c>
      <c r="M181" s="67" t="str">
        <f t="shared" si="11"/>
        <v/>
      </c>
      <c r="N181" s="67" t="str">
        <f t="shared" si="10"/>
        <v/>
      </c>
    </row>
    <row r="182" spans="1:14">
      <c r="A182" s="133"/>
      <c r="B182" s="134"/>
      <c r="C182" s="134"/>
      <c r="D182" s="134"/>
      <c r="E182" s="134"/>
      <c r="F182" s="135"/>
      <c r="G182" s="136"/>
      <c r="H182" s="261" t="str">
        <f t="shared" si="8"/>
        <v/>
      </c>
      <c r="L182" s="67" t="str">
        <f t="shared" si="9"/>
        <v/>
      </c>
      <c r="M182" s="67" t="str">
        <f t="shared" si="11"/>
        <v/>
      </c>
      <c r="N182" s="67" t="str">
        <f t="shared" si="10"/>
        <v/>
      </c>
    </row>
    <row r="183" spans="1:14">
      <c r="A183" s="133"/>
      <c r="B183" s="134"/>
      <c r="C183" s="134"/>
      <c r="D183" s="134"/>
      <c r="E183" s="134"/>
      <c r="F183" s="135"/>
      <c r="G183" s="136"/>
      <c r="H183" s="261" t="str">
        <f t="shared" si="8"/>
        <v/>
      </c>
      <c r="L183" s="67" t="str">
        <f t="shared" si="9"/>
        <v/>
      </c>
      <c r="M183" s="67" t="str">
        <f t="shared" si="11"/>
        <v/>
      </c>
      <c r="N183" s="67" t="str">
        <f t="shared" si="10"/>
        <v/>
      </c>
    </row>
    <row r="184" spans="1:14">
      <c r="A184" s="133"/>
      <c r="B184" s="134"/>
      <c r="C184" s="134"/>
      <c r="D184" s="134"/>
      <c r="E184" s="134"/>
      <c r="F184" s="135"/>
      <c r="G184" s="136"/>
      <c r="H184" s="261" t="str">
        <f t="shared" si="8"/>
        <v/>
      </c>
      <c r="L184" s="67" t="str">
        <f t="shared" si="9"/>
        <v/>
      </c>
      <c r="M184" s="67" t="str">
        <f t="shared" si="11"/>
        <v/>
      </c>
      <c r="N184" s="67" t="str">
        <f t="shared" si="10"/>
        <v/>
      </c>
    </row>
    <row r="185" spans="1:14">
      <c r="A185" s="133"/>
      <c r="B185" s="134"/>
      <c r="C185" s="134"/>
      <c r="D185" s="134"/>
      <c r="E185" s="134"/>
      <c r="F185" s="135"/>
      <c r="G185" s="136"/>
      <c r="H185" s="261" t="str">
        <f t="shared" si="8"/>
        <v/>
      </c>
      <c r="L185" s="67" t="str">
        <f t="shared" si="9"/>
        <v/>
      </c>
      <c r="M185" s="67" t="str">
        <f t="shared" si="11"/>
        <v/>
      </c>
      <c r="N185" s="67" t="str">
        <f t="shared" si="10"/>
        <v/>
      </c>
    </row>
    <row r="186" spans="1:14">
      <c r="A186" s="133"/>
      <c r="B186" s="134"/>
      <c r="C186" s="134"/>
      <c r="D186" s="134"/>
      <c r="E186" s="134"/>
      <c r="F186" s="135"/>
      <c r="G186" s="136"/>
      <c r="H186" s="261" t="str">
        <f t="shared" si="8"/>
        <v/>
      </c>
      <c r="L186" s="67" t="str">
        <f t="shared" si="9"/>
        <v/>
      </c>
      <c r="M186" s="67" t="str">
        <f t="shared" si="11"/>
        <v/>
      </c>
      <c r="N186" s="67" t="str">
        <f t="shared" si="10"/>
        <v/>
      </c>
    </row>
    <row r="187" spans="1:14">
      <c r="A187" s="133"/>
      <c r="B187" s="134"/>
      <c r="C187" s="134"/>
      <c r="D187" s="134"/>
      <c r="E187" s="134"/>
      <c r="F187" s="135"/>
      <c r="G187" s="136"/>
      <c r="H187" s="261" t="str">
        <f t="shared" si="8"/>
        <v/>
      </c>
      <c r="L187" s="67" t="str">
        <f t="shared" si="9"/>
        <v/>
      </c>
      <c r="M187" s="67" t="str">
        <f t="shared" si="11"/>
        <v/>
      </c>
      <c r="N187" s="67" t="str">
        <f t="shared" si="10"/>
        <v/>
      </c>
    </row>
    <row r="188" spans="1:14">
      <c r="A188" s="133"/>
      <c r="B188" s="134"/>
      <c r="C188" s="134"/>
      <c r="D188" s="134"/>
      <c r="E188" s="134"/>
      <c r="F188" s="135"/>
      <c r="G188" s="136"/>
      <c r="H188" s="261" t="str">
        <f t="shared" si="8"/>
        <v/>
      </c>
      <c r="L188" s="67" t="str">
        <f t="shared" si="9"/>
        <v/>
      </c>
      <c r="M188" s="67" t="str">
        <f t="shared" si="11"/>
        <v/>
      </c>
      <c r="N188" s="67" t="str">
        <f t="shared" si="10"/>
        <v/>
      </c>
    </row>
    <row r="189" spans="1:14">
      <c r="A189" s="133"/>
      <c r="B189" s="134"/>
      <c r="C189" s="134"/>
      <c r="D189" s="134"/>
      <c r="E189" s="134"/>
      <c r="F189" s="135"/>
      <c r="G189" s="136"/>
      <c r="H189" s="261" t="str">
        <f t="shared" si="8"/>
        <v/>
      </c>
      <c r="L189" s="67" t="str">
        <f t="shared" si="9"/>
        <v/>
      </c>
      <c r="M189" s="67" t="str">
        <f t="shared" si="11"/>
        <v/>
      </c>
      <c r="N189" s="67" t="str">
        <f t="shared" si="10"/>
        <v/>
      </c>
    </row>
    <row r="190" spans="1:14">
      <c r="A190" s="133"/>
      <c r="B190" s="134"/>
      <c r="C190" s="134"/>
      <c r="D190" s="134"/>
      <c r="E190" s="134"/>
      <c r="F190" s="135"/>
      <c r="G190" s="136"/>
      <c r="H190" s="261" t="str">
        <f t="shared" si="8"/>
        <v/>
      </c>
      <c r="L190" s="67" t="str">
        <f t="shared" si="9"/>
        <v/>
      </c>
      <c r="M190" s="67" t="str">
        <f t="shared" si="11"/>
        <v/>
      </c>
      <c r="N190" s="67" t="str">
        <f t="shared" si="10"/>
        <v/>
      </c>
    </row>
    <row r="191" spans="1:14">
      <c r="A191" s="133"/>
      <c r="B191" s="134"/>
      <c r="C191" s="134"/>
      <c r="D191" s="134"/>
      <c r="E191" s="134"/>
      <c r="F191" s="135"/>
      <c r="G191" s="136"/>
      <c r="H191" s="261" t="str">
        <f t="shared" si="8"/>
        <v/>
      </c>
      <c r="L191" s="67" t="str">
        <f t="shared" si="9"/>
        <v/>
      </c>
      <c r="M191" s="67" t="str">
        <f t="shared" si="11"/>
        <v/>
      </c>
      <c r="N191" s="67" t="str">
        <f t="shared" si="10"/>
        <v/>
      </c>
    </row>
    <row r="192" spans="1:14">
      <c r="A192" s="133"/>
      <c r="B192" s="134"/>
      <c r="C192" s="134"/>
      <c r="D192" s="134"/>
      <c r="E192" s="134"/>
      <c r="F192" s="135"/>
      <c r="G192" s="136"/>
      <c r="H192" s="261" t="str">
        <f t="shared" si="8"/>
        <v/>
      </c>
      <c r="L192" s="67" t="str">
        <f t="shared" si="9"/>
        <v/>
      </c>
      <c r="M192" s="67" t="str">
        <f t="shared" si="11"/>
        <v/>
      </c>
      <c r="N192" s="67" t="str">
        <f t="shared" si="10"/>
        <v/>
      </c>
    </row>
    <row r="193" spans="1:14">
      <c r="A193" s="133"/>
      <c r="B193" s="134"/>
      <c r="C193" s="134"/>
      <c r="D193" s="134"/>
      <c r="E193" s="134"/>
      <c r="F193" s="135"/>
      <c r="G193" s="136"/>
      <c r="H193" s="261" t="str">
        <f t="shared" si="8"/>
        <v/>
      </c>
      <c r="L193" s="67" t="str">
        <f t="shared" si="9"/>
        <v/>
      </c>
      <c r="M193" s="67" t="str">
        <f t="shared" si="11"/>
        <v/>
      </c>
      <c r="N193" s="67" t="str">
        <f t="shared" si="10"/>
        <v/>
      </c>
    </row>
    <row r="194" spans="1:14">
      <c r="A194" s="133"/>
      <c r="B194" s="134"/>
      <c r="C194" s="134"/>
      <c r="D194" s="134"/>
      <c r="E194" s="134"/>
      <c r="F194" s="135"/>
      <c r="G194" s="136"/>
      <c r="H194" s="261" t="str">
        <f t="shared" si="8"/>
        <v/>
      </c>
      <c r="L194" s="67" t="str">
        <f t="shared" si="9"/>
        <v/>
      </c>
      <c r="M194" s="67" t="str">
        <f t="shared" si="11"/>
        <v/>
      </c>
      <c r="N194" s="67" t="str">
        <f t="shared" si="10"/>
        <v/>
      </c>
    </row>
    <row r="195" spans="1:14">
      <c r="A195" s="133"/>
      <c r="B195" s="134"/>
      <c r="C195" s="134"/>
      <c r="D195" s="134"/>
      <c r="E195" s="134"/>
      <c r="F195" s="135"/>
      <c r="G195" s="136"/>
      <c r="H195" s="261" t="str">
        <f t="shared" ref="H195:H258" si="12">IF(D195="","",(2/J$12)*(POWER((J$12/6)*(D195-J$12/6)+1,3)-1))</f>
        <v/>
      </c>
      <c r="L195" s="67" t="str">
        <f t="shared" ref="L195:L258" si="13">IF(E195="","",GAMMADIST(E195,J$19,1/J$18,TRUE))</f>
        <v/>
      </c>
      <c r="M195" s="67" t="str">
        <f t="shared" si="11"/>
        <v/>
      </c>
      <c r="N195" s="67" t="str">
        <f t="shared" ref="N195:N258" si="14">IF(L195="","",POWER(F195-M195,2) / M195)</f>
        <v/>
      </c>
    </row>
    <row r="196" spans="1:14">
      <c r="A196" s="133"/>
      <c r="B196" s="134"/>
      <c r="C196" s="134"/>
      <c r="D196" s="134"/>
      <c r="E196" s="134"/>
      <c r="F196" s="135"/>
      <c r="G196" s="136"/>
      <c r="H196" s="261" t="str">
        <f t="shared" si="12"/>
        <v/>
      </c>
      <c r="L196" s="67" t="str">
        <f t="shared" si="13"/>
        <v/>
      </c>
      <c r="M196" s="67" t="str">
        <f t="shared" ref="M196:M259" si="15">IF(L196="","",(L196-L195)*J$3)</f>
        <v/>
      </c>
      <c r="N196" s="67" t="str">
        <f t="shared" si="14"/>
        <v/>
      </c>
    </row>
    <row r="197" spans="1:14">
      <c r="A197" s="133"/>
      <c r="B197" s="134"/>
      <c r="C197" s="134"/>
      <c r="D197" s="134"/>
      <c r="E197" s="134"/>
      <c r="F197" s="135"/>
      <c r="G197" s="136"/>
      <c r="H197" s="261" t="str">
        <f t="shared" si="12"/>
        <v/>
      </c>
      <c r="L197" s="67" t="str">
        <f t="shared" si="13"/>
        <v/>
      </c>
      <c r="M197" s="67" t="str">
        <f t="shared" si="15"/>
        <v/>
      </c>
      <c r="N197" s="67" t="str">
        <f t="shared" si="14"/>
        <v/>
      </c>
    </row>
    <row r="198" spans="1:14">
      <c r="A198" s="133"/>
      <c r="B198" s="134"/>
      <c r="C198" s="134"/>
      <c r="D198" s="134"/>
      <c r="E198" s="134"/>
      <c r="F198" s="135"/>
      <c r="G198" s="136"/>
      <c r="H198" s="261" t="str">
        <f t="shared" si="12"/>
        <v/>
      </c>
      <c r="L198" s="67" t="str">
        <f t="shared" si="13"/>
        <v/>
      </c>
      <c r="M198" s="67" t="str">
        <f t="shared" si="15"/>
        <v/>
      </c>
      <c r="N198" s="67" t="str">
        <f t="shared" si="14"/>
        <v/>
      </c>
    </row>
    <row r="199" spans="1:14">
      <c r="A199" s="133"/>
      <c r="B199" s="134"/>
      <c r="C199" s="134"/>
      <c r="D199" s="134"/>
      <c r="E199" s="134"/>
      <c r="F199" s="135"/>
      <c r="G199" s="136"/>
      <c r="H199" s="261" t="str">
        <f t="shared" si="12"/>
        <v/>
      </c>
      <c r="L199" s="67" t="str">
        <f t="shared" si="13"/>
        <v/>
      </c>
      <c r="M199" s="67" t="str">
        <f t="shared" si="15"/>
        <v/>
      </c>
      <c r="N199" s="67" t="str">
        <f t="shared" si="14"/>
        <v/>
      </c>
    </row>
    <row r="200" spans="1:14">
      <c r="A200" s="133"/>
      <c r="B200" s="134"/>
      <c r="C200" s="134"/>
      <c r="D200" s="134"/>
      <c r="E200" s="134"/>
      <c r="F200" s="135"/>
      <c r="G200" s="136"/>
      <c r="H200" s="261" t="str">
        <f t="shared" si="12"/>
        <v/>
      </c>
      <c r="L200" s="67" t="str">
        <f t="shared" si="13"/>
        <v/>
      </c>
      <c r="M200" s="67" t="str">
        <f t="shared" si="15"/>
        <v/>
      </c>
      <c r="N200" s="67" t="str">
        <f t="shared" si="14"/>
        <v/>
      </c>
    </row>
    <row r="201" spans="1:14">
      <c r="A201" s="133"/>
      <c r="B201" s="134"/>
      <c r="C201" s="134"/>
      <c r="D201" s="134"/>
      <c r="E201" s="134"/>
      <c r="F201" s="135"/>
      <c r="G201" s="136"/>
      <c r="H201" s="261" t="str">
        <f t="shared" si="12"/>
        <v/>
      </c>
      <c r="L201" s="67" t="str">
        <f t="shared" si="13"/>
        <v/>
      </c>
      <c r="M201" s="67" t="str">
        <f t="shared" si="15"/>
        <v/>
      </c>
      <c r="N201" s="67" t="str">
        <f t="shared" si="14"/>
        <v/>
      </c>
    </row>
    <row r="202" spans="1:14">
      <c r="A202" s="133"/>
      <c r="B202" s="134"/>
      <c r="C202" s="134"/>
      <c r="D202" s="134"/>
      <c r="E202" s="134"/>
      <c r="F202" s="135"/>
      <c r="G202" s="136"/>
      <c r="H202" s="261" t="str">
        <f t="shared" si="12"/>
        <v/>
      </c>
      <c r="L202" s="67" t="str">
        <f t="shared" si="13"/>
        <v/>
      </c>
      <c r="M202" s="67" t="str">
        <f t="shared" si="15"/>
        <v/>
      </c>
      <c r="N202" s="67" t="str">
        <f t="shared" si="14"/>
        <v/>
      </c>
    </row>
    <row r="203" spans="1:14">
      <c r="A203" s="133"/>
      <c r="B203" s="134"/>
      <c r="C203" s="134"/>
      <c r="D203" s="134"/>
      <c r="E203" s="134"/>
      <c r="F203" s="135"/>
      <c r="G203" s="136"/>
      <c r="H203" s="261" t="str">
        <f t="shared" si="12"/>
        <v/>
      </c>
      <c r="L203" s="67" t="str">
        <f t="shared" si="13"/>
        <v/>
      </c>
      <c r="M203" s="67" t="str">
        <f t="shared" si="15"/>
        <v/>
      </c>
      <c r="N203" s="67" t="str">
        <f t="shared" si="14"/>
        <v/>
      </c>
    </row>
    <row r="204" spans="1:14">
      <c r="A204" s="133"/>
      <c r="B204" s="134"/>
      <c r="C204" s="134"/>
      <c r="D204" s="134"/>
      <c r="E204" s="134"/>
      <c r="F204" s="135"/>
      <c r="G204" s="136"/>
      <c r="H204" s="261" t="str">
        <f t="shared" si="12"/>
        <v/>
      </c>
      <c r="L204" s="67" t="str">
        <f t="shared" si="13"/>
        <v/>
      </c>
      <c r="M204" s="67" t="str">
        <f t="shared" si="15"/>
        <v/>
      </c>
      <c r="N204" s="67" t="str">
        <f t="shared" si="14"/>
        <v/>
      </c>
    </row>
    <row r="205" spans="1:14">
      <c r="A205" s="133"/>
      <c r="B205" s="134"/>
      <c r="C205" s="134"/>
      <c r="D205" s="134"/>
      <c r="E205" s="134"/>
      <c r="F205" s="135"/>
      <c r="G205" s="136"/>
      <c r="H205" s="261" t="str">
        <f t="shared" si="12"/>
        <v/>
      </c>
      <c r="L205" s="67" t="str">
        <f t="shared" si="13"/>
        <v/>
      </c>
      <c r="M205" s="67" t="str">
        <f t="shared" si="15"/>
        <v/>
      </c>
      <c r="N205" s="67" t="str">
        <f t="shared" si="14"/>
        <v/>
      </c>
    </row>
    <row r="206" spans="1:14">
      <c r="A206" s="133"/>
      <c r="B206" s="134"/>
      <c r="C206" s="134"/>
      <c r="D206" s="134"/>
      <c r="E206" s="134"/>
      <c r="F206" s="135"/>
      <c r="G206" s="136"/>
      <c r="H206" s="261" t="str">
        <f t="shared" si="12"/>
        <v/>
      </c>
      <c r="L206" s="67" t="str">
        <f t="shared" si="13"/>
        <v/>
      </c>
      <c r="M206" s="67" t="str">
        <f t="shared" si="15"/>
        <v/>
      </c>
      <c r="N206" s="67" t="str">
        <f t="shared" si="14"/>
        <v/>
      </c>
    </row>
    <row r="207" spans="1:14">
      <c r="A207" s="133"/>
      <c r="B207" s="134"/>
      <c r="C207" s="134"/>
      <c r="D207" s="134"/>
      <c r="E207" s="134"/>
      <c r="F207" s="135"/>
      <c r="G207" s="136"/>
      <c r="H207" s="261" t="str">
        <f t="shared" si="12"/>
        <v/>
      </c>
      <c r="L207" s="67" t="str">
        <f t="shared" si="13"/>
        <v/>
      </c>
      <c r="M207" s="67" t="str">
        <f t="shared" si="15"/>
        <v/>
      </c>
      <c r="N207" s="67" t="str">
        <f t="shared" si="14"/>
        <v/>
      </c>
    </row>
    <row r="208" spans="1:14">
      <c r="A208" s="133"/>
      <c r="B208" s="134"/>
      <c r="C208" s="134"/>
      <c r="D208" s="134"/>
      <c r="E208" s="134"/>
      <c r="F208" s="135"/>
      <c r="G208" s="136"/>
      <c r="H208" s="261" t="str">
        <f t="shared" si="12"/>
        <v/>
      </c>
      <c r="L208" s="67" t="str">
        <f t="shared" si="13"/>
        <v/>
      </c>
      <c r="M208" s="67" t="str">
        <f t="shared" si="15"/>
        <v/>
      </c>
      <c r="N208" s="67" t="str">
        <f t="shared" si="14"/>
        <v/>
      </c>
    </row>
    <row r="209" spans="1:14">
      <c r="A209" s="133"/>
      <c r="B209" s="134"/>
      <c r="C209" s="134"/>
      <c r="D209" s="134"/>
      <c r="E209" s="134"/>
      <c r="F209" s="135"/>
      <c r="G209" s="136"/>
      <c r="H209" s="261" t="str">
        <f t="shared" si="12"/>
        <v/>
      </c>
      <c r="L209" s="67" t="str">
        <f t="shared" si="13"/>
        <v/>
      </c>
      <c r="M209" s="67" t="str">
        <f t="shared" si="15"/>
        <v/>
      </c>
      <c r="N209" s="67" t="str">
        <f t="shared" si="14"/>
        <v/>
      </c>
    </row>
    <row r="210" spans="1:14">
      <c r="A210" s="133"/>
      <c r="B210" s="134"/>
      <c r="C210" s="134"/>
      <c r="D210" s="134"/>
      <c r="E210" s="134"/>
      <c r="F210" s="135"/>
      <c r="G210" s="136"/>
      <c r="H210" s="261" t="str">
        <f t="shared" si="12"/>
        <v/>
      </c>
      <c r="L210" s="67" t="str">
        <f t="shared" si="13"/>
        <v/>
      </c>
      <c r="M210" s="67" t="str">
        <f t="shared" si="15"/>
        <v/>
      </c>
      <c r="N210" s="67" t="str">
        <f t="shared" si="14"/>
        <v/>
      </c>
    </row>
    <row r="211" spans="1:14">
      <c r="A211" s="133"/>
      <c r="B211" s="134"/>
      <c r="C211" s="134"/>
      <c r="D211" s="134"/>
      <c r="E211" s="134"/>
      <c r="F211" s="135"/>
      <c r="G211" s="136"/>
      <c r="H211" s="261" t="str">
        <f t="shared" si="12"/>
        <v/>
      </c>
      <c r="L211" s="67" t="str">
        <f t="shared" si="13"/>
        <v/>
      </c>
      <c r="M211" s="67" t="str">
        <f t="shared" si="15"/>
        <v/>
      </c>
      <c r="N211" s="67" t="str">
        <f t="shared" si="14"/>
        <v/>
      </c>
    </row>
    <row r="212" spans="1:14">
      <c r="A212" s="133"/>
      <c r="B212" s="134"/>
      <c r="C212" s="134"/>
      <c r="D212" s="134"/>
      <c r="E212" s="134"/>
      <c r="F212" s="135"/>
      <c r="G212" s="136"/>
      <c r="H212" s="261" t="str">
        <f t="shared" si="12"/>
        <v/>
      </c>
      <c r="L212" s="67" t="str">
        <f t="shared" si="13"/>
        <v/>
      </c>
      <c r="M212" s="67" t="str">
        <f t="shared" si="15"/>
        <v/>
      </c>
      <c r="N212" s="67" t="str">
        <f t="shared" si="14"/>
        <v/>
      </c>
    </row>
    <row r="213" spans="1:14">
      <c r="A213" s="133"/>
      <c r="B213" s="134"/>
      <c r="C213" s="134"/>
      <c r="D213" s="134"/>
      <c r="E213" s="134"/>
      <c r="F213" s="135"/>
      <c r="G213" s="136"/>
      <c r="H213" s="261" t="str">
        <f t="shared" si="12"/>
        <v/>
      </c>
      <c r="L213" s="67" t="str">
        <f t="shared" si="13"/>
        <v/>
      </c>
      <c r="M213" s="67" t="str">
        <f t="shared" si="15"/>
        <v/>
      </c>
      <c r="N213" s="67" t="str">
        <f t="shared" si="14"/>
        <v/>
      </c>
    </row>
    <row r="214" spans="1:14">
      <c r="A214" s="133"/>
      <c r="B214" s="134"/>
      <c r="C214" s="134"/>
      <c r="D214" s="134"/>
      <c r="E214" s="134"/>
      <c r="F214" s="135"/>
      <c r="G214" s="136"/>
      <c r="H214" s="261" t="str">
        <f t="shared" si="12"/>
        <v/>
      </c>
      <c r="L214" s="67" t="str">
        <f t="shared" si="13"/>
        <v/>
      </c>
      <c r="M214" s="67" t="str">
        <f t="shared" si="15"/>
        <v/>
      </c>
      <c r="N214" s="67" t="str">
        <f t="shared" si="14"/>
        <v/>
      </c>
    </row>
    <row r="215" spans="1:14">
      <c r="A215" s="133"/>
      <c r="B215" s="134"/>
      <c r="C215" s="134"/>
      <c r="D215" s="134"/>
      <c r="E215" s="134"/>
      <c r="F215" s="135"/>
      <c r="G215" s="136"/>
      <c r="H215" s="261" t="str">
        <f t="shared" si="12"/>
        <v/>
      </c>
      <c r="L215" s="67" t="str">
        <f t="shared" si="13"/>
        <v/>
      </c>
      <c r="M215" s="67" t="str">
        <f t="shared" si="15"/>
        <v/>
      </c>
      <c r="N215" s="67" t="str">
        <f t="shared" si="14"/>
        <v/>
      </c>
    </row>
    <row r="216" spans="1:14">
      <c r="A216" s="133"/>
      <c r="B216" s="134"/>
      <c r="C216" s="134"/>
      <c r="D216" s="134"/>
      <c r="E216" s="134"/>
      <c r="F216" s="135"/>
      <c r="G216" s="136"/>
      <c r="H216" s="261" t="str">
        <f t="shared" si="12"/>
        <v/>
      </c>
      <c r="L216" s="67" t="str">
        <f t="shared" si="13"/>
        <v/>
      </c>
      <c r="M216" s="67" t="str">
        <f t="shared" si="15"/>
        <v/>
      </c>
      <c r="N216" s="67" t="str">
        <f t="shared" si="14"/>
        <v/>
      </c>
    </row>
    <row r="217" spans="1:14">
      <c r="A217" s="133"/>
      <c r="B217" s="134"/>
      <c r="C217" s="134"/>
      <c r="D217" s="134"/>
      <c r="E217" s="134"/>
      <c r="F217" s="135"/>
      <c r="G217" s="136"/>
      <c r="H217" s="261" t="str">
        <f t="shared" si="12"/>
        <v/>
      </c>
      <c r="L217" s="67" t="str">
        <f t="shared" si="13"/>
        <v/>
      </c>
      <c r="M217" s="67" t="str">
        <f t="shared" si="15"/>
        <v/>
      </c>
      <c r="N217" s="67" t="str">
        <f t="shared" si="14"/>
        <v/>
      </c>
    </row>
    <row r="218" spans="1:14">
      <c r="A218" s="133"/>
      <c r="B218" s="134"/>
      <c r="C218" s="134"/>
      <c r="D218" s="134"/>
      <c r="E218" s="134"/>
      <c r="F218" s="135"/>
      <c r="G218" s="136"/>
      <c r="H218" s="261" t="str">
        <f t="shared" si="12"/>
        <v/>
      </c>
      <c r="L218" s="67" t="str">
        <f t="shared" si="13"/>
        <v/>
      </c>
      <c r="M218" s="67" t="str">
        <f t="shared" si="15"/>
        <v/>
      </c>
      <c r="N218" s="67" t="str">
        <f t="shared" si="14"/>
        <v/>
      </c>
    </row>
    <row r="219" spans="1:14">
      <c r="A219" s="133"/>
      <c r="B219" s="134"/>
      <c r="C219" s="134"/>
      <c r="D219" s="134"/>
      <c r="E219" s="134"/>
      <c r="F219" s="135"/>
      <c r="G219" s="136"/>
      <c r="H219" s="261" t="str">
        <f t="shared" si="12"/>
        <v/>
      </c>
      <c r="L219" s="67" t="str">
        <f t="shared" si="13"/>
        <v/>
      </c>
      <c r="M219" s="67" t="str">
        <f t="shared" si="15"/>
        <v/>
      </c>
      <c r="N219" s="67" t="str">
        <f t="shared" si="14"/>
        <v/>
      </c>
    </row>
    <row r="220" spans="1:14">
      <c r="A220" s="133"/>
      <c r="B220" s="134"/>
      <c r="C220" s="134"/>
      <c r="D220" s="134"/>
      <c r="E220" s="134"/>
      <c r="F220" s="135"/>
      <c r="G220" s="136"/>
      <c r="H220" s="261" t="str">
        <f t="shared" si="12"/>
        <v/>
      </c>
      <c r="L220" s="67" t="str">
        <f t="shared" si="13"/>
        <v/>
      </c>
      <c r="M220" s="67" t="str">
        <f t="shared" si="15"/>
        <v/>
      </c>
      <c r="N220" s="67" t="str">
        <f t="shared" si="14"/>
        <v/>
      </c>
    </row>
    <row r="221" spans="1:14">
      <c r="A221" s="133"/>
      <c r="B221" s="134"/>
      <c r="C221" s="134"/>
      <c r="D221" s="134"/>
      <c r="E221" s="134"/>
      <c r="F221" s="135"/>
      <c r="G221" s="136"/>
      <c r="H221" s="261" t="str">
        <f t="shared" si="12"/>
        <v/>
      </c>
      <c r="L221" s="67" t="str">
        <f t="shared" si="13"/>
        <v/>
      </c>
      <c r="M221" s="67" t="str">
        <f t="shared" si="15"/>
        <v/>
      </c>
      <c r="N221" s="67" t="str">
        <f t="shared" si="14"/>
        <v/>
      </c>
    </row>
    <row r="222" spans="1:14">
      <c r="A222" s="133"/>
      <c r="B222" s="134"/>
      <c r="C222" s="134"/>
      <c r="D222" s="134"/>
      <c r="E222" s="134"/>
      <c r="F222" s="135"/>
      <c r="G222" s="136"/>
      <c r="H222" s="261" t="str">
        <f t="shared" si="12"/>
        <v/>
      </c>
      <c r="L222" s="67" t="str">
        <f t="shared" si="13"/>
        <v/>
      </c>
      <c r="M222" s="67" t="str">
        <f t="shared" si="15"/>
        <v/>
      </c>
      <c r="N222" s="67" t="str">
        <f t="shared" si="14"/>
        <v/>
      </c>
    </row>
    <row r="223" spans="1:14">
      <c r="A223" s="133"/>
      <c r="B223" s="134"/>
      <c r="C223" s="134"/>
      <c r="D223" s="134"/>
      <c r="E223" s="134"/>
      <c r="F223" s="135"/>
      <c r="G223" s="136"/>
      <c r="H223" s="261" t="str">
        <f t="shared" si="12"/>
        <v/>
      </c>
      <c r="L223" s="67" t="str">
        <f t="shared" si="13"/>
        <v/>
      </c>
      <c r="M223" s="67" t="str">
        <f t="shared" si="15"/>
        <v/>
      </c>
      <c r="N223" s="67" t="str">
        <f t="shared" si="14"/>
        <v/>
      </c>
    </row>
    <row r="224" spans="1:14">
      <c r="A224" s="133"/>
      <c r="B224" s="134"/>
      <c r="C224" s="134"/>
      <c r="D224" s="134"/>
      <c r="E224" s="134"/>
      <c r="F224" s="135"/>
      <c r="G224" s="136"/>
      <c r="H224" s="261" t="str">
        <f t="shared" si="12"/>
        <v/>
      </c>
      <c r="L224" s="67" t="str">
        <f t="shared" si="13"/>
        <v/>
      </c>
      <c r="M224" s="67" t="str">
        <f t="shared" si="15"/>
        <v/>
      </c>
      <c r="N224" s="67" t="str">
        <f t="shared" si="14"/>
        <v/>
      </c>
    </row>
    <row r="225" spans="1:14">
      <c r="A225" s="133"/>
      <c r="B225" s="134"/>
      <c r="C225" s="134"/>
      <c r="D225" s="134"/>
      <c r="E225" s="134"/>
      <c r="F225" s="135"/>
      <c r="G225" s="136"/>
      <c r="H225" s="261" t="str">
        <f t="shared" si="12"/>
        <v/>
      </c>
      <c r="L225" s="67" t="str">
        <f t="shared" si="13"/>
        <v/>
      </c>
      <c r="M225" s="67" t="str">
        <f t="shared" si="15"/>
        <v/>
      </c>
      <c r="N225" s="67" t="str">
        <f t="shared" si="14"/>
        <v/>
      </c>
    </row>
    <row r="226" spans="1:14">
      <c r="A226" s="133"/>
      <c r="B226" s="134"/>
      <c r="C226" s="134"/>
      <c r="D226" s="134"/>
      <c r="E226" s="134"/>
      <c r="F226" s="135"/>
      <c r="G226" s="136"/>
      <c r="H226" s="261" t="str">
        <f t="shared" si="12"/>
        <v/>
      </c>
      <c r="L226" s="67" t="str">
        <f t="shared" si="13"/>
        <v/>
      </c>
      <c r="M226" s="67" t="str">
        <f t="shared" si="15"/>
        <v/>
      </c>
      <c r="N226" s="67" t="str">
        <f t="shared" si="14"/>
        <v/>
      </c>
    </row>
    <row r="227" spans="1:14">
      <c r="A227" s="133"/>
      <c r="B227" s="134"/>
      <c r="C227" s="134"/>
      <c r="D227" s="134"/>
      <c r="E227" s="134"/>
      <c r="F227" s="135"/>
      <c r="G227" s="136"/>
      <c r="H227" s="261" t="str">
        <f t="shared" si="12"/>
        <v/>
      </c>
      <c r="L227" s="67" t="str">
        <f t="shared" si="13"/>
        <v/>
      </c>
      <c r="M227" s="67" t="str">
        <f t="shared" si="15"/>
        <v/>
      </c>
      <c r="N227" s="67" t="str">
        <f t="shared" si="14"/>
        <v/>
      </c>
    </row>
    <row r="228" spans="1:14">
      <c r="A228" s="133"/>
      <c r="B228" s="134"/>
      <c r="C228" s="134"/>
      <c r="D228" s="134"/>
      <c r="E228" s="134"/>
      <c r="F228" s="135"/>
      <c r="G228" s="136"/>
      <c r="H228" s="261" t="str">
        <f t="shared" si="12"/>
        <v/>
      </c>
      <c r="L228" s="67" t="str">
        <f t="shared" si="13"/>
        <v/>
      </c>
      <c r="M228" s="67" t="str">
        <f t="shared" si="15"/>
        <v/>
      </c>
      <c r="N228" s="67" t="str">
        <f t="shared" si="14"/>
        <v/>
      </c>
    </row>
    <row r="229" spans="1:14">
      <c r="A229" s="133"/>
      <c r="B229" s="134"/>
      <c r="C229" s="134"/>
      <c r="D229" s="134"/>
      <c r="E229" s="134"/>
      <c r="F229" s="135"/>
      <c r="G229" s="136"/>
      <c r="H229" s="261" t="str">
        <f t="shared" si="12"/>
        <v/>
      </c>
      <c r="L229" s="67" t="str">
        <f t="shared" si="13"/>
        <v/>
      </c>
      <c r="M229" s="67" t="str">
        <f t="shared" si="15"/>
        <v/>
      </c>
      <c r="N229" s="67" t="str">
        <f t="shared" si="14"/>
        <v/>
      </c>
    </row>
    <row r="230" spans="1:14">
      <c r="A230" s="133"/>
      <c r="B230" s="134"/>
      <c r="C230" s="134"/>
      <c r="D230" s="134"/>
      <c r="E230" s="134"/>
      <c r="F230" s="135"/>
      <c r="G230" s="136"/>
      <c r="H230" s="261" t="str">
        <f t="shared" si="12"/>
        <v/>
      </c>
      <c r="L230" s="67" t="str">
        <f t="shared" si="13"/>
        <v/>
      </c>
      <c r="M230" s="67" t="str">
        <f t="shared" si="15"/>
        <v/>
      </c>
      <c r="N230" s="67" t="str">
        <f t="shared" si="14"/>
        <v/>
      </c>
    </row>
    <row r="231" spans="1:14">
      <c r="A231" s="133"/>
      <c r="B231" s="134"/>
      <c r="C231" s="134"/>
      <c r="D231" s="134"/>
      <c r="E231" s="134"/>
      <c r="F231" s="135"/>
      <c r="G231" s="136"/>
      <c r="H231" s="261" t="str">
        <f t="shared" si="12"/>
        <v/>
      </c>
      <c r="L231" s="67" t="str">
        <f t="shared" si="13"/>
        <v/>
      </c>
      <c r="M231" s="67" t="str">
        <f t="shared" si="15"/>
        <v/>
      </c>
      <c r="N231" s="67" t="str">
        <f t="shared" si="14"/>
        <v/>
      </c>
    </row>
    <row r="232" spans="1:14">
      <c r="A232" s="133"/>
      <c r="B232" s="134"/>
      <c r="C232" s="134"/>
      <c r="D232" s="134"/>
      <c r="E232" s="134"/>
      <c r="F232" s="135"/>
      <c r="G232" s="136"/>
      <c r="H232" s="261" t="str">
        <f t="shared" si="12"/>
        <v/>
      </c>
      <c r="L232" s="67" t="str">
        <f t="shared" si="13"/>
        <v/>
      </c>
      <c r="M232" s="67" t="str">
        <f t="shared" si="15"/>
        <v/>
      </c>
      <c r="N232" s="67" t="str">
        <f t="shared" si="14"/>
        <v/>
      </c>
    </row>
    <row r="233" spans="1:14">
      <c r="A233" s="133"/>
      <c r="B233" s="134"/>
      <c r="C233" s="134"/>
      <c r="D233" s="134"/>
      <c r="E233" s="134"/>
      <c r="F233" s="135"/>
      <c r="G233" s="136"/>
      <c r="H233" s="261" t="str">
        <f t="shared" si="12"/>
        <v/>
      </c>
      <c r="L233" s="67" t="str">
        <f t="shared" si="13"/>
        <v/>
      </c>
      <c r="M233" s="67" t="str">
        <f t="shared" si="15"/>
        <v/>
      </c>
      <c r="N233" s="67" t="str">
        <f t="shared" si="14"/>
        <v/>
      </c>
    </row>
    <row r="234" spans="1:14">
      <c r="A234" s="133"/>
      <c r="B234" s="134"/>
      <c r="C234" s="134"/>
      <c r="D234" s="134"/>
      <c r="E234" s="134"/>
      <c r="F234" s="135"/>
      <c r="G234" s="136"/>
      <c r="H234" s="261" t="str">
        <f t="shared" si="12"/>
        <v/>
      </c>
      <c r="L234" s="67" t="str">
        <f t="shared" si="13"/>
        <v/>
      </c>
      <c r="M234" s="67" t="str">
        <f t="shared" si="15"/>
        <v/>
      </c>
      <c r="N234" s="67" t="str">
        <f t="shared" si="14"/>
        <v/>
      </c>
    </row>
    <row r="235" spans="1:14">
      <c r="A235" s="133"/>
      <c r="B235" s="134"/>
      <c r="C235" s="134"/>
      <c r="D235" s="134"/>
      <c r="E235" s="134"/>
      <c r="F235" s="135"/>
      <c r="G235" s="136"/>
      <c r="H235" s="261" t="str">
        <f t="shared" si="12"/>
        <v/>
      </c>
      <c r="L235" s="67" t="str">
        <f t="shared" si="13"/>
        <v/>
      </c>
      <c r="M235" s="67" t="str">
        <f t="shared" si="15"/>
        <v/>
      </c>
      <c r="N235" s="67" t="str">
        <f t="shared" si="14"/>
        <v/>
      </c>
    </row>
    <row r="236" spans="1:14">
      <c r="A236" s="133"/>
      <c r="B236" s="134"/>
      <c r="C236" s="134"/>
      <c r="D236" s="134"/>
      <c r="E236" s="134"/>
      <c r="F236" s="135"/>
      <c r="G236" s="136"/>
      <c r="H236" s="261" t="str">
        <f t="shared" si="12"/>
        <v/>
      </c>
      <c r="L236" s="67" t="str">
        <f t="shared" si="13"/>
        <v/>
      </c>
      <c r="M236" s="67" t="str">
        <f t="shared" si="15"/>
        <v/>
      </c>
      <c r="N236" s="67" t="str">
        <f t="shared" si="14"/>
        <v/>
      </c>
    </row>
    <row r="237" spans="1:14">
      <c r="A237" s="133"/>
      <c r="B237" s="134"/>
      <c r="C237" s="134"/>
      <c r="D237" s="134"/>
      <c r="E237" s="134"/>
      <c r="F237" s="135"/>
      <c r="G237" s="136"/>
      <c r="H237" s="261" t="str">
        <f t="shared" si="12"/>
        <v/>
      </c>
      <c r="L237" s="67" t="str">
        <f t="shared" si="13"/>
        <v/>
      </c>
      <c r="M237" s="67" t="str">
        <f t="shared" si="15"/>
        <v/>
      </c>
      <c r="N237" s="67" t="str">
        <f t="shared" si="14"/>
        <v/>
      </c>
    </row>
    <row r="238" spans="1:14">
      <c r="A238" s="133"/>
      <c r="B238" s="134"/>
      <c r="C238" s="134"/>
      <c r="D238" s="134"/>
      <c r="E238" s="134"/>
      <c r="F238" s="135"/>
      <c r="G238" s="136"/>
      <c r="H238" s="261" t="str">
        <f t="shared" si="12"/>
        <v/>
      </c>
      <c r="L238" s="67" t="str">
        <f t="shared" si="13"/>
        <v/>
      </c>
      <c r="M238" s="67" t="str">
        <f t="shared" si="15"/>
        <v/>
      </c>
      <c r="N238" s="67" t="str">
        <f t="shared" si="14"/>
        <v/>
      </c>
    </row>
    <row r="239" spans="1:14">
      <c r="A239" s="133"/>
      <c r="B239" s="134"/>
      <c r="C239" s="134"/>
      <c r="D239" s="134"/>
      <c r="E239" s="134"/>
      <c r="F239" s="135"/>
      <c r="G239" s="136"/>
      <c r="H239" s="261" t="str">
        <f t="shared" si="12"/>
        <v/>
      </c>
      <c r="L239" s="67" t="str">
        <f t="shared" si="13"/>
        <v/>
      </c>
      <c r="M239" s="67" t="str">
        <f t="shared" si="15"/>
        <v/>
      </c>
      <c r="N239" s="67" t="str">
        <f t="shared" si="14"/>
        <v/>
      </c>
    </row>
    <row r="240" spans="1:14">
      <c r="A240" s="133"/>
      <c r="B240" s="134"/>
      <c r="C240" s="134"/>
      <c r="D240" s="134"/>
      <c r="E240" s="134"/>
      <c r="F240" s="135"/>
      <c r="G240" s="136"/>
      <c r="H240" s="261" t="str">
        <f t="shared" si="12"/>
        <v/>
      </c>
      <c r="L240" s="67" t="str">
        <f t="shared" si="13"/>
        <v/>
      </c>
      <c r="M240" s="67" t="str">
        <f t="shared" si="15"/>
        <v/>
      </c>
      <c r="N240" s="67" t="str">
        <f t="shared" si="14"/>
        <v/>
      </c>
    </row>
    <row r="241" spans="1:14">
      <c r="A241" s="133"/>
      <c r="B241" s="134"/>
      <c r="C241" s="134"/>
      <c r="D241" s="134"/>
      <c r="E241" s="134"/>
      <c r="F241" s="135"/>
      <c r="G241" s="136"/>
      <c r="H241" s="261" t="str">
        <f t="shared" si="12"/>
        <v/>
      </c>
      <c r="L241" s="67" t="str">
        <f t="shared" si="13"/>
        <v/>
      </c>
      <c r="M241" s="67" t="str">
        <f t="shared" si="15"/>
        <v/>
      </c>
      <c r="N241" s="67" t="str">
        <f t="shared" si="14"/>
        <v/>
      </c>
    </row>
    <row r="242" spans="1:14">
      <c r="A242" s="133"/>
      <c r="B242" s="134"/>
      <c r="C242" s="134"/>
      <c r="D242" s="134"/>
      <c r="E242" s="134"/>
      <c r="F242" s="135"/>
      <c r="G242" s="136"/>
      <c r="H242" s="261" t="str">
        <f t="shared" si="12"/>
        <v/>
      </c>
      <c r="L242" s="67" t="str">
        <f t="shared" si="13"/>
        <v/>
      </c>
      <c r="M242" s="67" t="str">
        <f t="shared" si="15"/>
        <v/>
      </c>
      <c r="N242" s="67" t="str">
        <f t="shared" si="14"/>
        <v/>
      </c>
    </row>
    <row r="243" spans="1:14">
      <c r="A243" s="133"/>
      <c r="B243" s="134"/>
      <c r="C243" s="134"/>
      <c r="D243" s="134"/>
      <c r="E243" s="134"/>
      <c r="F243" s="135"/>
      <c r="G243" s="136"/>
      <c r="H243" s="261" t="str">
        <f t="shared" si="12"/>
        <v/>
      </c>
      <c r="L243" s="67" t="str">
        <f t="shared" si="13"/>
        <v/>
      </c>
      <c r="M243" s="67" t="str">
        <f t="shared" si="15"/>
        <v/>
      </c>
      <c r="N243" s="67" t="str">
        <f t="shared" si="14"/>
        <v/>
      </c>
    </row>
    <row r="244" spans="1:14">
      <c r="A244" s="133"/>
      <c r="B244" s="134"/>
      <c r="C244" s="134"/>
      <c r="D244" s="134"/>
      <c r="E244" s="134"/>
      <c r="F244" s="135"/>
      <c r="G244" s="136"/>
      <c r="H244" s="261" t="str">
        <f t="shared" si="12"/>
        <v/>
      </c>
      <c r="L244" s="67" t="str">
        <f t="shared" si="13"/>
        <v/>
      </c>
      <c r="M244" s="67" t="str">
        <f t="shared" si="15"/>
        <v/>
      </c>
      <c r="N244" s="67" t="str">
        <f t="shared" si="14"/>
        <v/>
      </c>
    </row>
    <row r="245" spans="1:14">
      <c r="A245" s="133"/>
      <c r="B245" s="134"/>
      <c r="C245" s="134"/>
      <c r="D245" s="134"/>
      <c r="E245" s="134"/>
      <c r="F245" s="135"/>
      <c r="G245" s="136"/>
      <c r="H245" s="261" t="str">
        <f t="shared" si="12"/>
        <v/>
      </c>
      <c r="L245" s="67" t="str">
        <f t="shared" si="13"/>
        <v/>
      </c>
      <c r="M245" s="67" t="str">
        <f t="shared" si="15"/>
        <v/>
      </c>
      <c r="N245" s="67" t="str">
        <f t="shared" si="14"/>
        <v/>
      </c>
    </row>
    <row r="246" spans="1:14">
      <c r="A246" s="133"/>
      <c r="B246" s="134"/>
      <c r="C246" s="134"/>
      <c r="D246" s="134"/>
      <c r="E246" s="134"/>
      <c r="F246" s="135"/>
      <c r="G246" s="136"/>
      <c r="H246" s="261" t="str">
        <f t="shared" si="12"/>
        <v/>
      </c>
      <c r="L246" s="67" t="str">
        <f t="shared" si="13"/>
        <v/>
      </c>
      <c r="M246" s="67" t="str">
        <f t="shared" si="15"/>
        <v/>
      </c>
      <c r="N246" s="67" t="str">
        <f t="shared" si="14"/>
        <v/>
      </c>
    </row>
    <row r="247" spans="1:14">
      <c r="A247" s="133"/>
      <c r="B247" s="134"/>
      <c r="C247" s="134"/>
      <c r="D247" s="134"/>
      <c r="E247" s="134"/>
      <c r="F247" s="135"/>
      <c r="G247" s="136"/>
      <c r="H247" s="261" t="str">
        <f t="shared" si="12"/>
        <v/>
      </c>
      <c r="L247" s="67" t="str">
        <f t="shared" si="13"/>
        <v/>
      </c>
      <c r="M247" s="67" t="str">
        <f t="shared" si="15"/>
        <v/>
      </c>
      <c r="N247" s="67" t="str">
        <f t="shared" si="14"/>
        <v/>
      </c>
    </row>
    <row r="248" spans="1:14">
      <c r="A248" s="133"/>
      <c r="B248" s="134"/>
      <c r="C248" s="134"/>
      <c r="D248" s="134"/>
      <c r="E248" s="134"/>
      <c r="F248" s="135"/>
      <c r="G248" s="136"/>
      <c r="H248" s="261" t="str">
        <f t="shared" si="12"/>
        <v/>
      </c>
      <c r="L248" s="67" t="str">
        <f t="shared" si="13"/>
        <v/>
      </c>
      <c r="M248" s="67" t="str">
        <f t="shared" si="15"/>
        <v/>
      </c>
      <c r="N248" s="67" t="str">
        <f t="shared" si="14"/>
        <v/>
      </c>
    </row>
    <row r="249" spans="1:14">
      <c r="A249" s="133"/>
      <c r="B249" s="134"/>
      <c r="C249" s="134"/>
      <c r="D249" s="134"/>
      <c r="E249" s="134"/>
      <c r="F249" s="135"/>
      <c r="G249" s="136"/>
      <c r="H249" s="261" t="str">
        <f t="shared" si="12"/>
        <v/>
      </c>
      <c r="L249" s="67" t="str">
        <f t="shared" si="13"/>
        <v/>
      </c>
      <c r="M249" s="67" t="str">
        <f t="shared" si="15"/>
        <v/>
      </c>
      <c r="N249" s="67" t="str">
        <f t="shared" si="14"/>
        <v/>
      </c>
    </row>
    <row r="250" spans="1:14">
      <c r="A250" s="133"/>
      <c r="B250" s="134"/>
      <c r="C250" s="134"/>
      <c r="D250" s="134"/>
      <c r="E250" s="134"/>
      <c r="F250" s="135"/>
      <c r="G250" s="136"/>
      <c r="H250" s="261" t="str">
        <f t="shared" si="12"/>
        <v/>
      </c>
      <c r="L250" s="67" t="str">
        <f t="shared" si="13"/>
        <v/>
      </c>
      <c r="M250" s="67" t="str">
        <f t="shared" si="15"/>
        <v/>
      </c>
      <c r="N250" s="67" t="str">
        <f t="shared" si="14"/>
        <v/>
      </c>
    </row>
    <row r="251" spans="1:14">
      <c r="A251" s="133"/>
      <c r="B251" s="134"/>
      <c r="C251" s="134"/>
      <c r="D251" s="134"/>
      <c r="E251" s="134"/>
      <c r="F251" s="135"/>
      <c r="G251" s="136"/>
      <c r="H251" s="261" t="str">
        <f t="shared" si="12"/>
        <v/>
      </c>
      <c r="L251" s="67" t="str">
        <f t="shared" si="13"/>
        <v/>
      </c>
      <c r="M251" s="67" t="str">
        <f t="shared" si="15"/>
        <v/>
      </c>
      <c r="N251" s="67" t="str">
        <f t="shared" si="14"/>
        <v/>
      </c>
    </row>
    <row r="252" spans="1:14">
      <c r="A252" s="133"/>
      <c r="B252" s="134"/>
      <c r="C252" s="134"/>
      <c r="D252" s="134"/>
      <c r="E252" s="134"/>
      <c r="F252" s="135"/>
      <c r="G252" s="136"/>
      <c r="H252" s="261" t="str">
        <f t="shared" si="12"/>
        <v/>
      </c>
      <c r="L252" s="67" t="str">
        <f t="shared" si="13"/>
        <v/>
      </c>
      <c r="M252" s="67" t="str">
        <f t="shared" si="15"/>
        <v/>
      </c>
      <c r="N252" s="67" t="str">
        <f t="shared" si="14"/>
        <v/>
      </c>
    </row>
    <row r="253" spans="1:14">
      <c r="A253" s="133"/>
      <c r="B253" s="134"/>
      <c r="C253" s="134"/>
      <c r="D253" s="134"/>
      <c r="E253" s="134"/>
      <c r="F253" s="135"/>
      <c r="G253" s="136"/>
      <c r="H253" s="261" t="str">
        <f t="shared" si="12"/>
        <v/>
      </c>
      <c r="L253" s="67" t="str">
        <f t="shared" si="13"/>
        <v/>
      </c>
      <c r="M253" s="67" t="str">
        <f t="shared" si="15"/>
        <v/>
      </c>
      <c r="N253" s="67" t="str">
        <f t="shared" si="14"/>
        <v/>
      </c>
    </row>
    <row r="254" spans="1:14">
      <c r="A254" s="133"/>
      <c r="B254" s="134"/>
      <c r="C254" s="134"/>
      <c r="D254" s="134"/>
      <c r="E254" s="134"/>
      <c r="F254" s="135"/>
      <c r="G254" s="136"/>
      <c r="H254" s="261" t="str">
        <f t="shared" si="12"/>
        <v/>
      </c>
      <c r="L254" s="67" t="str">
        <f t="shared" si="13"/>
        <v/>
      </c>
      <c r="M254" s="67" t="str">
        <f t="shared" si="15"/>
        <v/>
      </c>
      <c r="N254" s="67" t="str">
        <f t="shared" si="14"/>
        <v/>
      </c>
    </row>
    <row r="255" spans="1:14">
      <c r="A255" s="133"/>
      <c r="B255" s="134"/>
      <c r="C255" s="134"/>
      <c r="D255" s="134"/>
      <c r="E255" s="134"/>
      <c r="F255" s="135"/>
      <c r="G255" s="136"/>
      <c r="H255" s="261" t="str">
        <f t="shared" si="12"/>
        <v/>
      </c>
      <c r="L255" s="67" t="str">
        <f t="shared" si="13"/>
        <v/>
      </c>
      <c r="M255" s="67" t="str">
        <f t="shared" si="15"/>
        <v/>
      </c>
      <c r="N255" s="67" t="str">
        <f t="shared" si="14"/>
        <v/>
      </c>
    </row>
    <row r="256" spans="1:14">
      <c r="A256" s="133"/>
      <c r="B256" s="134"/>
      <c r="C256" s="134"/>
      <c r="D256" s="134"/>
      <c r="E256" s="134"/>
      <c r="F256" s="135"/>
      <c r="G256" s="136"/>
      <c r="H256" s="261" t="str">
        <f t="shared" si="12"/>
        <v/>
      </c>
      <c r="L256" s="67" t="str">
        <f t="shared" si="13"/>
        <v/>
      </c>
      <c r="M256" s="67" t="str">
        <f t="shared" si="15"/>
        <v/>
      </c>
      <c r="N256" s="67" t="str">
        <f t="shared" si="14"/>
        <v/>
      </c>
    </row>
    <row r="257" spans="1:14">
      <c r="A257" s="133"/>
      <c r="B257" s="134"/>
      <c r="C257" s="134"/>
      <c r="D257" s="134"/>
      <c r="E257" s="134"/>
      <c r="F257" s="135"/>
      <c r="G257" s="136"/>
      <c r="H257" s="261" t="str">
        <f t="shared" si="12"/>
        <v/>
      </c>
      <c r="L257" s="67" t="str">
        <f t="shared" si="13"/>
        <v/>
      </c>
      <c r="M257" s="67" t="str">
        <f t="shared" si="15"/>
        <v/>
      </c>
      <c r="N257" s="67" t="str">
        <f t="shared" si="14"/>
        <v/>
      </c>
    </row>
    <row r="258" spans="1:14">
      <c r="A258" s="133"/>
      <c r="B258" s="134"/>
      <c r="C258" s="134"/>
      <c r="D258" s="134"/>
      <c r="E258" s="134"/>
      <c r="F258" s="135"/>
      <c r="G258" s="136"/>
      <c r="H258" s="261" t="str">
        <f t="shared" si="12"/>
        <v/>
      </c>
      <c r="L258" s="67" t="str">
        <f t="shared" si="13"/>
        <v/>
      </c>
      <c r="M258" s="67" t="str">
        <f t="shared" si="15"/>
        <v/>
      </c>
      <c r="N258" s="67" t="str">
        <f t="shared" si="14"/>
        <v/>
      </c>
    </row>
    <row r="259" spans="1:14">
      <c r="A259" s="133"/>
      <c r="B259" s="134"/>
      <c r="C259" s="134"/>
      <c r="D259" s="134"/>
      <c r="E259" s="134"/>
      <c r="F259" s="135"/>
      <c r="G259" s="136"/>
      <c r="H259" s="261" t="str">
        <f t="shared" ref="H259:H322" si="16">IF(D259="","",(2/J$12)*(POWER((J$12/6)*(D259-J$12/6)+1,3)-1))</f>
        <v/>
      </c>
      <c r="L259" s="67" t="str">
        <f t="shared" ref="L259:L322" si="17">IF(E259="","",GAMMADIST(E259,J$19,1/J$18,TRUE))</f>
        <v/>
      </c>
      <c r="M259" s="67" t="str">
        <f t="shared" si="15"/>
        <v/>
      </c>
      <c r="N259" s="67" t="str">
        <f t="shared" ref="N259:N322" si="18">IF(L259="","",POWER(F259-M259,2) / M259)</f>
        <v/>
      </c>
    </row>
    <row r="260" spans="1:14">
      <c r="A260" s="133"/>
      <c r="B260" s="134"/>
      <c r="C260" s="134"/>
      <c r="D260" s="134"/>
      <c r="E260" s="134"/>
      <c r="F260" s="135"/>
      <c r="G260" s="136"/>
      <c r="H260" s="261" t="str">
        <f t="shared" si="16"/>
        <v/>
      </c>
      <c r="L260" s="67" t="str">
        <f t="shared" si="17"/>
        <v/>
      </c>
      <c r="M260" s="67" t="str">
        <f t="shared" ref="M260:M323" si="19">IF(L260="","",(L260-L259)*J$3)</f>
        <v/>
      </c>
      <c r="N260" s="67" t="str">
        <f t="shared" si="18"/>
        <v/>
      </c>
    </row>
    <row r="261" spans="1:14">
      <c r="A261" s="133"/>
      <c r="B261" s="134"/>
      <c r="C261" s="134"/>
      <c r="D261" s="134"/>
      <c r="E261" s="134"/>
      <c r="F261" s="135"/>
      <c r="G261" s="136"/>
      <c r="H261" s="261" t="str">
        <f t="shared" si="16"/>
        <v/>
      </c>
      <c r="L261" s="67" t="str">
        <f t="shared" si="17"/>
        <v/>
      </c>
      <c r="M261" s="67" t="str">
        <f t="shared" si="19"/>
        <v/>
      </c>
      <c r="N261" s="67" t="str">
        <f t="shared" si="18"/>
        <v/>
      </c>
    </row>
    <row r="262" spans="1:14">
      <c r="A262" s="133"/>
      <c r="B262" s="134"/>
      <c r="C262" s="134"/>
      <c r="D262" s="134"/>
      <c r="E262" s="134"/>
      <c r="F262" s="135"/>
      <c r="G262" s="136"/>
      <c r="H262" s="261" t="str">
        <f t="shared" si="16"/>
        <v/>
      </c>
      <c r="L262" s="67" t="str">
        <f t="shared" si="17"/>
        <v/>
      </c>
      <c r="M262" s="67" t="str">
        <f t="shared" si="19"/>
        <v/>
      </c>
      <c r="N262" s="67" t="str">
        <f t="shared" si="18"/>
        <v/>
      </c>
    </row>
    <row r="263" spans="1:14">
      <c r="A263" s="133"/>
      <c r="B263" s="134"/>
      <c r="C263" s="134"/>
      <c r="D263" s="134"/>
      <c r="E263" s="134"/>
      <c r="F263" s="135"/>
      <c r="G263" s="136"/>
      <c r="H263" s="261" t="str">
        <f t="shared" si="16"/>
        <v/>
      </c>
      <c r="L263" s="67" t="str">
        <f t="shared" si="17"/>
        <v/>
      </c>
      <c r="M263" s="67" t="str">
        <f t="shared" si="19"/>
        <v/>
      </c>
      <c r="N263" s="67" t="str">
        <f t="shared" si="18"/>
        <v/>
      </c>
    </row>
    <row r="264" spans="1:14">
      <c r="A264" s="133"/>
      <c r="B264" s="134"/>
      <c r="C264" s="134"/>
      <c r="D264" s="134"/>
      <c r="E264" s="134"/>
      <c r="F264" s="135"/>
      <c r="G264" s="136"/>
      <c r="H264" s="261" t="str">
        <f t="shared" si="16"/>
        <v/>
      </c>
      <c r="L264" s="67" t="str">
        <f t="shared" si="17"/>
        <v/>
      </c>
      <c r="M264" s="67" t="str">
        <f t="shared" si="19"/>
        <v/>
      </c>
      <c r="N264" s="67" t="str">
        <f t="shared" si="18"/>
        <v/>
      </c>
    </row>
    <row r="265" spans="1:14">
      <c r="A265" s="133"/>
      <c r="B265" s="134"/>
      <c r="C265" s="134"/>
      <c r="D265" s="134"/>
      <c r="E265" s="134"/>
      <c r="F265" s="135"/>
      <c r="G265" s="136"/>
      <c r="H265" s="261" t="str">
        <f t="shared" si="16"/>
        <v/>
      </c>
      <c r="L265" s="67" t="str">
        <f t="shared" si="17"/>
        <v/>
      </c>
      <c r="M265" s="67" t="str">
        <f t="shared" si="19"/>
        <v/>
      </c>
      <c r="N265" s="67" t="str">
        <f t="shared" si="18"/>
        <v/>
      </c>
    </row>
    <row r="266" spans="1:14">
      <c r="A266" s="133"/>
      <c r="B266" s="134"/>
      <c r="C266" s="134"/>
      <c r="D266" s="134"/>
      <c r="E266" s="134"/>
      <c r="F266" s="135"/>
      <c r="G266" s="136"/>
      <c r="H266" s="261" t="str">
        <f t="shared" si="16"/>
        <v/>
      </c>
      <c r="L266" s="67" t="str">
        <f t="shared" si="17"/>
        <v/>
      </c>
      <c r="M266" s="67" t="str">
        <f t="shared" si="19"/>
        <v/>
      </c>
      <c r="N266" s="67" t="str">
        <f t="shared" si="18"/>
        <v/>
      </c>
    </row>
    <row r="267" spans="1:14">
      <c r="A267" s="133"/>
      <c r="B267" s="134"/>
      <c r="C267" s="134"/>
      <c r="D267" s="134"/>
      <c r="E267" s="134"/>
      <c r="F267" s="135"/>
      <c r="G267" s="136"/>
      <c r="H267" s="261" t="str">
        <f t="shared" si="16"/>
        <v/>
      </c>
      <c r="L267" s="67" t="str">
        <f t="shared" si="17"/>
        <v/>
      </c>
      <c r="M267" s="67" t="str">
        <f t="shared" si="19"/>
        <v/>
      </c>
      <c r="N267" s="67" t="str">
        <f t="shared" si="18"/>
        <v/>
      </c>
    </row>
    <row r="268" spans="1:14">
      <c r="A268" s="133"/>
      <c r="B268" s="134"/>
      <c r="C268" s="134"/>
      <c r="D268" s="134"/>
      <c r="E268" s="134"/>
      <c r="F268" s="135"/>
      <c r="G268" s="136"/>
      <c r="H268" s="261" t="str">
        <f t="shared" si="16"/>
        <v/>
      </c>
      <c r="L268" s="67" t="str">
        <f t="shared" si="17"/>
        <v/>
      </c>
      <c r="M268" s="67" t="str">
        <f t="shared" si="19"/>
        <v/>
      </c>
      <c r="N268" s="67" t="str">
        <f t="shared" si="18"/>
        <v/>
      </c>
    </row>
    <row r="269" spans="1:14">
      <c r="A269" s="133"/>
      <c r="B269" s="134"/>
      <c r="C269" s="134"/>
      <c r="D269" s="134"/>
      <c r="E269" s="134"/>
      <c r="F269" s="135"/>
      <c r="G269" s="136"/>
      <c r="H269" s="261" t="str">
        <f t="shared" si="16"/>
        <v/>
      </c>
      <c r="L269" s="67" t="str">
        <f t="shared" si="17"/>
        <v/>
      </c>
      <c r="M269" s="67" t="str">
        <f t="shared" si="19"/>
        <v/>
      </c>
      <c r="N269" s="67" t="str">
        <f t="shared" si="18"/>
        <v/>
      </c>
    </row>
    <row r="270" spans="1:14">
      <c r="A270" s="133"/>
      <c r="B270" s="134"/>
      <c r="C270" s="134"/>
      <c r="D270" s="134"/>
      <c r="E270" s="134"/>
      <c r="F270" s="135"/>
      <c r="G270" s="136"/>
      <c r="H270" s="261" t="str">
        <f t="shared" si="16"/>
        <v/>
      </c>
      <c r="L270" s="67" t="str">
        <f t="shared" si="17"/>
        <v/>
      </c>
      <c r="M270" s="67" t="str">
        <f t="shared" si="19"/>
        <v/>
      </c>
      <c r="N270" s="67" t="str">
        <f t="shared" si="18"/>
        <v/>
      </c>
    </row>
    <row r="271" spans="1:14">
      <c r="A271" s="133"/>
      <c r="B271" s="134"/>
      <c r="C271" s="134"/>
      <c r="D271" s="134"/>
      <c r="E271" s="134"/>
      <c r="F271" s="135"/>
      <c r="G271" s="136"/>
      <c r="H271" s="261" t="str">
        <f t="shared" si="16"/>
        <v/>
      </c>
      <c r="L271" s="67" t="str">
        <f t="shared" si="17"/>
        <v/>
      </c>
      <c r="M271" s="67" t="str">
        <f t="shared" si="19"/>
        <v/>
      </c>
      <c r="N271" s="67" t="str">
        <f t="shared" si="18"/>
        <v/>
      </c>
    </row>
    <row r="272" spans="1:14">
      <c r="A272" s="133"/>
      <c r="B272" s="134"/>
      <c r="C272" s="134"/>
      <c r="D272" s="134"/>
      <c r="E272" s="134"/>
      <c r="F272" s="135"/>
      <c r="G272" s="136"/>
      <c r="H272" s="261" t="str">
        <f t="shared" si="16"/>
        <v/>
      </c>
      <c r="L272" s="67" t="str">
        <f t="shared" si="17"/>
        <v/>
      </c>
      <c r="M272" s="67" t="str">
        <f t="shared" si="19"/>
        <v/>
      </c>
      <c r="N272" s="67" t="str">
        <f t="shared" si="18"/>
        <v/>
      </c>
    </row>
    <row r="273" spans="1:14">
      <c r="A273" s="133"/>
      <c r="B273" s="134"/>
      <c r="C273" s="134"/>
      <c r="D273" s="134"/>
      <c r="E273" s="134"/>
      <c r="F273" s="135"/>
      <c r="G273" s="136"/>
      <c r="H273" s="261" t="str">
        <f t="shared" si="16"/>
        <v/>
      </c>
      <c r="L273" s="67" t="str">
        <f t="shared" si="17"/>
        <v/>
      </c>
      <c r="M273" s="67" t="str">
        <f t="shared" si="19"/>
        <v/>
      </c>
      <c r="N273" s="67" t="str">
        <f t="shared" si="18"/>
        <v/>
      </c>
    </row>
    <row r="274" spans="1:14">
      <c r="A274" s="133"/>
      <c r="B274" s="134"/>
      <c r="C274" s="134"/>
      <c r="D274" s="134"/>
      <c r="E274" s="134"/>
      <c r="F274" s="135"/>
      <c r="G274" s="136"/>
      <c r="H274" s="261" t="str">
        <f t="shared" si="16"/>
        <v/>
      </c>
      <c r="L274" s="67" t="str">
        <f t="shared" si="17"/>
        <v/>
      </c>
      <c r="M274" s="67" t="str">
        <f t="shared" si="19"/>
        <v/>
      </c>
      <c r="N274" s="67" t="str">
        <f t="shared" si="18"/>
        <v/>
      </c>
    </row>
    <row r="275" spans="1:14">
      <c r="A275" s="133"/>
      <c r="B275" s="134"/>
      <c r="C275" s="134"/>
      <c r="D275" s="134"/>
      <c r="E275" s="134"/>
      <c r="F275" s="135"/>
      <c r="G275" s="136"/>
      <c r="H275" s="261" t="str">
        <f t="shared" si="16"/>
        <v/>
      </c>
      <c r="L275" s="67" t="str">
        <f t="shared" si="17"/>
        <v/>
      </c>
      <c r="M275" s="67" t="str">
        <f t="shared" si="19"/>
        <v/>
      </c>
      <c r="N275" s="67" t="str">
        <f t="shared" si="18"/>
        <v/>
      </c>
    </row>
    <row r="276" spans="1:14">
      <c r="A276" s="133"/>
      <c r="B276" s="134"/>
      <c r="C276" s="134"/>
      <c r="D276" s="134"/>
      <c r="E276" s="134"/>
      <c r="F276" s="135"/>
      <c r="G276" s="136"/>
      <c r="H276" s="261" t="str">
        <f t="shared" si="16"/>
        <v/>
      </c>
      <c r="L276" s="67" t="str">
        <f t="shared" si="17"/>
        <v/>
      </c>
      <c r="M276" s="67" t="str">
        <f t="shared" si="19"/>
        <v/>
      </c>
      <c r="N276" s="67" t="str">
        <f t="shared" si="18"/>
        <v/>
      </c>
    </row>
    <row r="277" spans="1:14">
      <c r="A277" s="133"/>
      <c r="B277" s="134"/>
      <c r="C277" s="134"/>
      <c r="D277" s="134"/>
      <c r="E277" s="134"/>
      <c r="F277" s="135"/>
      <c r="G277" s="136"/>
      <c r="H277" s="261" t="str">
        <f t="shared" si="16"/>
        <v/>
      </c>
      <c r="L277" s="67" t="str">
        <f t="shared" si="17"/>
        <v/>
      </c>
      <c r="M277" s="67" t="str">
        <f t="shared" si="19"/>
        <v/>
      </c>
      <c r="N277" s="67" t="str">
        <f t="shared" si="18"/>
        <v/>
      </c>
    </row>
    <row r="278" spans="1:14">
      <c r="A278" s="133"/>
      <c r="B278" s="134"/>
      <c r="C278" s="134"/>
      <c r="D278" s="134"/>
      <c r="E278" s="134"/>
      <c r="F278" s="135"/>
      <c r="G278" s="136"/>
      <c r="H278" s="261" t="str">
        <f t="shared" si="16"/>
        <v/>
      </c>
      <c r="L278" s="67" t="str">
        <f t="shared" si="17"/>
        <v/>
      </c>
      <c r="M278" s="67" t="str">
        <f t="shared" si="19"/>
        <v/>
      </c>
      <c r="N278" s="67" t="str">
        <f t="shared" si="18"/>
        <v/>
      </c>
    </row>
    <row r="279" spans="1:14">
      <c r="A279" s="133"/>
      <c r="B279" s="134"/>
      <c r="C279" s="134"/>
      <c r="D279" s="134"/>
      <c r="E279" s="134"/>
      <c r="F279" s="135"/>
      <c r="G279" s="136"/>
      <c r="H279" s="261" t="str">
        <f t="shared" si="16"/>
        <v/>
      </c>
      <c r="L279" s="67" t="str">
        <f t="shared" si="17"/>
        <v/>
      </c>
      <c r="M279" s="67" t="str">
        <f t="shared" si="19"/>
        <v/>
      </c>
      <c r="N279" s="67" t="str">
        <f t="shared" si="18"/>
        <v/>
      </c>
    </row>
    <row r="280" spans="1:14">
      <c r="A280" s="133"/>
      <c r="B280" s="134"/>
      <c r="C280" s="134"/>
      <c r="D280" s="134"/>
      <c r="E280" s="134"/>
      <c r="F280" s="135"/>
      <c r="G280" s="136"/>
      <c r="H280" s="261" t="str">
        <f t="shared" si="16"/>
        <v/>
      </c>
      <c r="L280" s="67" t="str">
        <f t="shared" si="17"/>
        <v/>
      </c>
      <c r="M280" s="67" t="str">
        <f t="shared" si="19"/>
        <v/>
      </c>
      <c r="N280" s="67" t="str">
        <f t="shared" si="18"/>
        <v/>
      </c>
    </row>
    <row r="281" spans="1:14">
      <c r="A281" s="133"/>
      <c r="B281" s="134"/>
      <c r="C281" s="134"/>
      <c r="D281" s="134"/>
      <c r="E281" s="134"/>
      <c r="F281" s="135"/>
      <c r="G281" s="136"/>
      <c r="H281" s="261" t="str">
        <f t="shared" si="16"/>
        <v/>
      </c>
      <c r="L281" s="67" t="str">
        <f t="shared" si="17"/>
        <v/>
      </c>
      <c r="M281" s="67" t="str">
        <f t="shared" si="19"/>
        <v/>
      </c>
      <c r="N281" s="67" t="str">
        <f t="shared" si="18"/>
        <v/>
      </c>
    </row>
    <row r="282" spans="1:14">
      <c r="A282" s="133"/>
      <c r="B282" s="134"/>
      <c r="C282" s="134"/>
      <c r="D282" s="134"/>
      <c r="E282" s="134"/>
      <c r="F282" s="135"/>
      <c r="G282" s="136"/>
      <c r="H282" s="261" t="str">
        <f t="shared" si="16"/>
        <v/>
      </c>
      <c r="L282" s="67" t="str">
        <f t="shared" si="17"/>
        <v/>
      </c>
      <c r="M282" s="67" t="str">
        <f t="shared" si="19"/>
        <v/>
      </c>
      <c r="N282" s="67" t="str">
        <f t="shared" si="18"/>
        <v/>
      </c>
    </row>
    <row r="283" spans="1:14">
      <c r="A283" s="133"/>
      <c r="B283" s="134"/>
      <c r="C283" s="134"/>
      <c r="D283" s="134"/>
      <c r="E283" s="134"/>
      <c r="F283" s="135"/>
      <c r="G283" s="136"/>
      <c r="H283" s="261" t="str">
        <f t="shared" si="16"/>
        <v/>
      </c>
      <c r="L283" s="67" t="str">
        <f t="shared" si="17"/>
        <v/>
      </c>
      <c r="M283" s="67" t="str">
        <f t="shared" si="19"/>
        <v/>
      </c>
      <c r="N283" s="67" t="str">
        <f t="shared" si="18"/>
        <v/>
      </c>
    </row>
    <row r="284" spans="1:14">
      <c r="A284" s="133"/>
      <c r="B284" s="134"/>
      <c r="C284" s="134"/>
      <c r="D284" s="134"/>
      <c r="E284" s="134"/>
      <c r="F284" s="135"/>
      <c r="G284" s="136"/>
      <c r="H284" s="261" t="str">
        <f t="shared" si="16"/>
        <v/>
      </c>
      <c r="L284" s="67" t="str">
        <f t="shared" si="17"/>
        <v/>
      </c>
      <c r="M284" s="67" t="str">
        <f t="shared" si="19"/>
        <v/>
      </c>
      <c r="N284" s="67" t="str">
        <f t="shared" si="18"/>
        <v/>
      </c>
    </row>
    <row r="285" spans="1:14">
      <c r="A285" s="133"/>
      <c r="B285" s="134"/>
      <c r="C285" s="134"/>
      <c r="D285" s="134"/>
      <c r="E285" s="134"/>
      <c r="F285" s="135"/>
      <c r="G285" s="136"/>
      <c r="H285" s="261" t="str">
        <f t="shared" si="16"/>
        <v/>
      </c>
      <c r="L285" s="67" t="str">
        <f t="shared" si="17"/>
        <v/>
      </c>
      <c r="M285" s="67" t="str">
        <f t="shared" si="19"/>
        <v/>
      </c>
      <c r="N285" s="67" t="str">
        <f t="shared" si="18"/>
        <v/>
      </c>
    </row>
    <row r="286" spans="1:14">
      <c r="A286" s="133"/>
      <c r="B286" s="134"/>
      <c r="C286" s="134"/>
      <c r="D286" s="134"/>
      <c r="E286" s="134"/>
      <c r="F286" s="135"/>
      <c r="G286" s="136"/>
      <c r="H286" s="261" t="str">
        <f t="shared" si="16"/>
        <v/>
      </c>
      <c r="L286" s="67" t="str">
        <f t="shared" si="17"/>
        <v/>
      </c>
      <c r="M286" s="67" t="str">
        <f t="shared" si="19"/>
        <v/>
      </c>
      <c r="N286" s="67" t="str">
        <f t="shared" si="18"/>
        <v/>
      </c>
    </row>
    <row r="287" spans="1:14">
      <c r="A287" s="133"/>
      <c r="B287" s="134"/>
      <c r="C287" s="134"/>
      <c r="D287" s="134"/>
      <c r="E287" s="134"/>
      <c r="F287" s="135"/>
      <c r="G287" s="136"/>
      <c r="H287" s="261" t="str">
        <f t="shared" si="16"/>
        <v/>
      </c>
      <c r="L287" s="67" t="str">
        <f t="shared" si="17"/>
        <v/>
      </c>
      <c r="M287" s="67" t="str">
        <f t="shared" si="19"/>
        <v/>
      </c>
      <c r="N287" s="67" t="str">
        <f t="shared" si="18"/>
        <v/>
      </c>
    </row>
    <row r="288" spans="1:14">
      <c r="A288" s="133"/>
      <c r="B288" s="134"/>
      <c r="C288" s="134"/>
      <c r="D288" s="134"/>
      <c r="E288" s="134"/>
      <c r="F288" s="135"/>
      <c r="G288" s="136"/>
      <c r="H288" s="261" t="str">
        <f t="shared" si="16"/>
        <v/>
      </c>
      <c r="L288" s="67" t="str">
        <f t="shared" si="17"/>
        <v/>
      </c>
      <c r="M288" s="67" t="str">
        <f t="shared" si="19"/>
        <v/>
      </c>
      <c r="N288" s="67" t="str">
        <f t="shared" si="18"/>
        <v/>
      </c>
    </row>
    <row r="289" spans="1:14">
      <c r="A289" s="133"/>
      <c r="B289" s="134"/>
      <c r="C289" s="134"/>
      <c r="D289" s="134"/>
      <c r="E289" s="134"/>
      <c r="F289" s="135"/>
      <c r="G289" s="136"/>
      <c r="H289" s="261" t="str">
        <f t="shared" si="16"/>
        <v/>
      </c>
      <c r="L289" s="67" t="str">
        <f t="shared" si="17"/>
        <v/>
      </c>
      <c r="M289" s="67" t="str">
        <f t="shared" si="19"/>
        <v/>
      </c>
      <c r="N289" s="67" t="str">
        <f t="shared" si="18"/>
        <v/>
      </c>
    </row>
    <row r="290" spans="1:14">
      <c r="A290" s="133"/>
      <c r="B290" s="134"/>
      <c r="C290" s="134"/>
      <c r="D290" s="134"/>
      <c r="E290" s="134"/>
      <c r="F290" s="135"/>
      <c r="G290" s="136"/>
      <c r="H290" s="261" t="str">
        <f t="shared" si="16"/>
        <v/>
      </c>
      <c r="L290" s="67" t="str">
        <f t="shared" si="17"/>
        <v/>
      </c>
      <c r="M290" s="67" t="str">
        <f t="shared" si="19"/>
        <v/>
      </c>
      <c r="N290" s="67" t="str">
        <f t="shared" si="18"/>
        <v/>
      </c>
    </row>
    <row r="291" spans="1:14">
      <c r="A291" s="133"/>
      <c r="B291" s="134"/>
      <c r="C291" s="134"/>
      <c r="D291" s="134"/>
      <c r="E291" s="134"/>
      <c r="F291" s="135"/>
      <c r="G291" s="136"/>
      <c r="H291" s="261" t="str">
        <f t="shared" si="16"/>
        <v/>
      </c>
      <c r="L291" s="67" t="str">
        <f t="shared" si="17"/>
        <v/>
      </c>
      <c r="M291" s="67" t="str">
        <f t="shared" si="19"/>
        <v/>
      </c>
      <c r="N291" s="67" t="str">
        <f t="shared" si="18"/>
        <v/>
      </c>
    </row>
    <row r="292" spans="1:14">
      <c r="A292" s="133"/>
      <c r="B292" s="134"/>
      <c r="C292" s="134"/>
      <c r="D292" s="134"/>
      <c r="E292" s="134"/>
      <c r="F292" s="135"/>
      <c r="G292" s="136"/>
      <c r="H292" s="261" t="str">
        <f t="shared" si="16"/>
        <v/>
      </c>
      <c r="L292" s="67" t="str">
        <f t="shared" si="17"/>
        <v/>
      </c>
      <c r="M292" s="67" t="str">
        <f t="shared" si="19"/>
        <v/>
      </c>
      <c r="N292" s="67" t="str">
        <f t="shared" si="18"/>
        <v/>
      </c>
    </row>
    <row r="293" spans="1:14">
      <c r="A293" s="133"/>
      <c r="B293" s="134"/>
      <c r="C293" s="134"/>
      <c r="D293" s="134"/>
      <c r="E293" s="134"/>
      <c r="F293" s="135"/>
      <c r="G293" s="136"/>
      <c r="H293" s="261" t="str">
        <f t="shared" si="16"/>
        <v/>
      </c>
      <c r="L293" s="67" t="str">
        <f t="shared" si="17"/>
        <v/>
      </c>
      <c r="M293" s="67" t="str">
        <f t="shared" si="19"/>
        <v/>
      </c>
      <c r="N293" s="67" t="str">
        <f t="shared" si="18"/>
        <v/>
      </c>
    </row>
    <row r="294" spans="1:14">
      <c r="A294" s="133"/>
      <c r="B294" s="134"/>
      <c r="C294" s="134"/>
      <c r="D294" s="134"/>
      <c r="E294" s="134"/>
      <c r="F294" s="135"/>
      <c r="G294" s="136"/>
      <c r="H294" s="261" t="str">
        <f t="shared" si="16"/>
        <v/>
      </c>
      <c r="L294" s="67" t="str">
        <f t="shared" si="17"/>
        <v/>
      </c>
      <c r="M294" s="67" t="str">
        <f t="shared" si="19"/>
        <v/>
      </c>
      <c r="N294" s="67" t="str">
        <f t="shared" si="18"/>
        <v/>
      </c>
    </row>
    <row r="295" spans="1:14">
      <c r="A295" s="133"/>
      <c r="B295" s="134"/>
      <c r="C295" s="134"/>
      <c r="D295" s="134"/>
      <c r="E295" s="134"/>
      <c r="F295" s="135"/>
      <c r="G295" s="136"/>
      <c r="H295" s="261" t="str">
        <f t="shared" si="16"/>
        <v/>
      </c>
      <c r="L295" s="67" t="str">
        <f t="shared" si="17"/>
        <v/>
      </c>
      <c r="M295" s="67" t="str">
        <f t="shared" si="19"/>
        <v/>
      </c>
      <c r="N295" s="67" t="str">
        <f t="shared" si="18"/>
        <v/>
      </c>
    </row>
    <row r="296" spans="1:14">
      <c r="A296" s="133"/>
      <c r="B296" s="134"/>
      <c r="C296" s="134"/>
      <c r="D296" s="134"/>
      <c r="E296" s="134"/>
      <c r="F296" s="135"/>
      <c r="G296" s="136"/>
      <c r="H296" s="261" t="str">
        <f t="shared" si="16"/>
        <v/>
      </c>
      <c r="L296" s="67" t="str">
        <f t="shared" si="17"/>
        <v/>
      </c>
      <c r="M296" s="67" t="str">
        <f t="shared" si="19"/>
        <v/>
      </c>
      <c r="N296" s="67" t="str">
        <f t="shared" si="18"/>
        <v/>
      </c>
    </row>
    <row r="297" spans="1:14">
      <c r="A297" s="133"/>
      <c r="B297" s="134"/>
      <c r="C297" s="134"/>
      <c r="D297" s="134"/>
      <c r="E297" s="134"/>
      <c r="F297" s="135"/>
      <c r="G297" s="136"/>
      <c r="H297" s="261" t="str">
        <f t="shared" si="16"/>
        <v/>
      </c>
      <c r="L297" s="67" t="str">
        <f t="shared" si="17"/>
        <v/>
      </c>
      <c r="M297" s="67" t="str">
        <f t="shared" si="19"/>
        <v/>
      </c>
      <c r="N297" s="67" t="str">
        <f t="shared" si="18"/>
        <v/>
      </c>
    </row>
    <row r="298" spans="1:14">
      <c r="A298" s="133"/>
      <c r="B298" s="134"/>
      <c r="C298" s="134"/>
      <c r="D298" s="134"/>
      <c r="E298" s="134"/>
      <c r="F298" s="135"/>
      <c r="G298" s="136"/>
      <c r="H298" s="261" t="str">
        <f t="shared" si="16"/>
        <v/>
      </c>
      <c r="L298" s="67" t="str">
        <f t="shared" si="17"/>
        <v/>
      </c>
      <c r="M298" s="67" t="str">
        <f t="shared" si="19"/>
        <v/>
      </c>
      <c r="N298" s="67" t="str">
        <f t="shared" si="18"/>
        <v/>
      </c>
    </row>
    <row r="299" spans="1:14">
      <c r="A299" s="133"/>
      <c r="B299" s="134"/>
      <c r="C299" s="134"/>
      <c r="D299" s="134"/>
      <c r="E299" s="134"/>
      <c r="F299" s="135"/>
      <c r="G299" s="136"/>
      <c r="H299" s="261" t="str">
        <f t="shared" si="16"/>
        <v/>
      </c>
      <c r="L299" s="67" t="str">
        <f t="shared" si="17"/>
        <v/>
      </c>
      <c r="M299" s="67" t="str">
        <f t="shared" si="19"/>
        <v/>
      </c>
      <c r="N299" s="67" t="str">
        <f t="shared" si="18"/>
        <v/>
      </c>
    </row>
    <row r="300" spans="1:14">
      <c r="A300" s="133"/>
      <c r="B300" s="134"/>
      <c r="C300" s="134"/>
      <c r="D300" s="134"/>
      <c r="E300" s="134"/>
      <c r="F300" s="135"/>
      <c r="G300" s="136"/>
      <c r="H300" s="261" t="str">
        <f t="shared" si="16"/>
        <v/>
      </c>
      <c r="L300" s="67" t="str">
        <f t="shared" si="17"/>
        <v/>
      </c>
      <c r="M300" s="67" t="str">
        <f t="shared" si="19"/>
        <v/>
      </c>
      <c r="N300" s="67" t="str">
        <f t="shared" si="18"/>
        <v/>
      </c>
    </row>
    <row r="301" spans="1:14">
      <c r="A301" s="133"/>
      <c r="B301" s="134"/>
      <c r="C301" s="134"/>
      <c r="D301" s="134"/>
      <c r="E301" s="134"/>
      <c r="F301" s="135"/>
      <c r="G301" s="136"/>
      <c r="H301" s="261" t="str">
        <f t="shared" si="16"/>
        <v/>
      </c>
      <c r="L301" s="67" t="str">
        <f t="shared" si="17"/>
        <v/>
      </c>
      <c r="M301" s="67" t="str">
        <f t="shared" si="19"/>
        <v/>
      </c>
      <c r="N301" s="67" t="str">
        <f t="shared" si="18"/>
        <v/>
      </c>
    </row>
    <row r="302" spans="1:14">
      <c r="A302" s="133"/>
      <c r="B302" s="134"/>
      <c r="C302" s="134"/>
      <c r="D302" s="134"/>
      <c r="E302" s="134"/>
      <c r="F302" s="135"/>
      <c r="G302" s="136"/>
      <c r="H302" s="261" t="str">
        <f t="shared" si="16"/>
        <v/>
      </c>
      <c r="L302" s="67" t="str">
        <f t="shared" si="17"/>
        <v/>
      </c>
      <c r="M302" s="67" t="str">
        <f t="shared" si="19"/>
        <v/>
      </c>
      <c r="N302" s="67" t="str">
        <f t="shared" si="18"/>
        <v/>
      </c>
    </row>
    <row r="303" spans="1:14">
      <c r="A303" s="133"/>
      <c r="B303" s="134"/>
      <c r="C303" s="134"/>
      <c r="D303" s="134"/>
      <c r="E303" s="134"/>
      <c r="F303" s="135"/>
      <c r="G303" s="136"/>
      <c r="H303" s="261" t="str">
        <f t="shared" si="16"/>
        <v/>
      </c>
      <c r="L303" s="67" t="str">
        <f t="shared" si="17"/>
        <v/>
      </c>
      <c r="M303" s="67" t="str">
        <f t="shared" si="19"/>
        <v/>
      </c>
      <c r="N303" s="67" t="str">
        <f t="shared" si="18"/>
        <v/>
      </c>
    </row>
    <row r="304" spans="1:14">
      <c r="A304" s="133"/>
      <c r="B304" s="134"/>
      <c r="C304" s="134"/>
      <c r="D304" s="134"/>
      <c r="E304" s="134"/>
      <c r="F304" s="135"/>
      <c r="G304" s="136"/>
      <c r="H304" s="261" t="str">
        <f t="shared" si="16"/>
        <v/>
      </c>
      <c r="L304" s="67" t="str">
        <f t="shared" si="17"/>
        <v/>
      </c>
      <c r="M304" s="67" t="str">
        <f t="shared" si="19"/>
        <v/>
      </c>
      <c r="N304" s="67" t="str">
        <f t="shared" si="18"/>
        <v/>
      </c>
    </row>
    <row r="305" spans="1:14">
      <c r="A305" s="133"/>
      <c r="B305" s="134"/>
      <c r="C305" s="134"/>
      <c r="D305" s="134"/>
      <c r="E305" s="134"/>
      <c r="F305" s="135"/>
      <c r="G305" s="136"/>
      <c r="H305" s="261" t="str">
        <f t="shared" si="16"/>
        <v/>
      </c>
      <c r="L305" s="67" t="str">
        <f t="shared" si="17"/>
        <v/>
      </c>
      <c r="M305" s="67" t="str">
        <f t="shared" si="19"/>
        <v/>
      </c>
      <c r="N305" s="67" t="str">
        <f t="shared" si="18"/>
        <v/>
      </c>
    </row>
    <row r="306" spans="1:14">
      <c r="A306" s="133"/>
      <c r="B306" s="134"/>
      <c r="C306" s="134"/>
      <c r="D306" s="134"/>
      <c r="E306" s="134"/>
      <c r="F306" s="135"/>
      <c r="G306" s="136"/>
      <c r="H306" s="261" t="str">
        <f t="shared" si="16"/>
        <v/>
      </c>
      <c r="L306" s="67" t="str">
        <f t="shared" si="17"/>
        <v/>
      </c>
      <c r="M306" s="67" t="str">
        <f t="shared" si="19"/>
        <v/>
      </c>
      <c r="N306" s="67" t="str">
        <f t="shared" si="18"/>
        <v/>
      </c>
    </row>
    <row r="307" spans="1:14">
      <c r="A307" s="133"/>
      <c r="B307" s="134"/>
      <c r="C307" s="134"/>
      <c r="D307" s="134"/>
      <c r="E307" s="134"/>
      <c r="F307" s="135"/>
      <c r="G307" s="136"/>
      <c r="H307" s="261" t="str">
        <f t="shared" si="16"/>
        <v/>
      </c>
      <c r="L307" s="67" t="str">
        <f t="shared" si="17"/>
        <v/>
      </c>
      <c r="M307" s="67" t="str">
        <f t="shared" si="19"/>
        <v/>
      </c>
      <c r="N307" s="67" t="str">
        <f t="shared" si="18"/>
        <v/>
      </c>
    </row>
    <row r="308" spans="1:14">
      <c r="A308" s="133"/>
      <c r="B308" s="134"/>
      <c r="C308" s="134"/>
      <c r="D308" s="134"/>
      <c r="E308" s="134"/>
      <c r="F308" s="135"/>
      <c r="G308" s="136"/>
      <c r="H308" s="261" t="str">
        <f t="shared" si="16"/>
        <v/>
      </c>
      <c r="L308" s="67" t="str">
        <f t="shared" si="17"/>
        <v/>
      </c>
      <c r="M308" s="67" t="str">
        <f t="shared" si="19"/>
        <v/>
      </c>
      <c r="N308" s="67" t="str">
        <f t="shared" si="18"/>
        <v/>
      </c>
    </row>
    <row r="309" spans="1:14">
      <c r="A309" s="133"/>
      <c r="B309" s="134"/>
      <c r="C309" s="134"/>
      <c r="D309" s="134"/>
      <c r="E309" s="134"/>
      <c r="F309" s="135"/>
      <c r="G309" s="136"/>
      <c r="H309" s="261" t="str">
        <f t="shared" si="16"/>
        <v/>
      </c>
      <c r="L309" s="67" t="str">
        <f t="shared" si="17"/>
        <v/>
      </c>
      <c r="M309" s="67" t="str">
        <f t="shared" si="19"/>
        <v/>
      </c>
      <c r="N309" s="67" t="str">
        <f t="shared" si="18"/>
        <v/>
      </c>
    </row>
    <row r="310" spans="1:14">
      <c r="A310" s="133"/>
      <c r="B310" s="134"/>
      <c r="C310" s="134"/>
      <c r="D310" s="134"/>
      <c r="E310" s="134"/>
      <c r="F310" s="135"/>
      <c r="G310" s="136"/>
      <c r="H310" s="261" t="str">
        <f t="shared" si="16"/>
        <v/>
      </c>
      <c r="L310" s="67" t="str">
        <f t="shared" si="17"/>
        <v/>
      </c>
      <c r="M310" s="67" t="str">
        <f t="shared" si="19"/>
        <v/>
      </c>
      <c r="N310" s="67" t="str">
        <f t="shared" si="18"/>
        <v/>
      </c>
    </row>
    <row r="311" spans="1:14">
      <c r="A311" s="133"/>
      <c r="B311" s="134"/>
      <c r="C311" s="134"/>
      <c r="D311" s="134"/>
      <c r="E311" s="134"/>
      <c r="F311" s="135"/>
      <c r="G311" s="136"/>
      <c r="H311" s="261" t="str">
        <f t="shared" si="16"/>
        <v/>
      </c>
      <c r="L311" s="67" t="str">
        <f t="shared" si="17"/>
        <v/>
      </c>
      <c r="M311" s="67" t="str">
        <f t="shared" si="19"/>
        <v/>
      </c>
      <c r="N311" s="67" t="str">
        <f t="shared" si="18"/>
        <v/>
      </c>
    </row>
    <row r="312" spans="1:14">
      <c r="A312" s="133"/>
      <c r="B312" s="134"/>
      <c r="C312" s="134"/>
      <c r="D312" s="134"/>
      <c r="E312" s="134"/>
      <c r="F312" s="135"/>
      <c r="G312" s="136"/>
      <c r="H312" s="261" t="str">
        <f t="shared" si="16"/>
        <v/>
      </c>
      <c r="L312" s="67" t="str">
        <f t="shared" si="17"/>
        <v/>
      </c>
      <c r="M312" s="67" t="str">
        <f t="shared" si="19"/>
        <v/>
      </c>
      <c r="N312" s="67" t="str">
        <f t="shared" si="18"/>
        <v/>
      </c>
    </row>
    <row r="313" spans="1:14">
      <c r="A313" s="133"/>
      <c r="B313" s="134"/>
      <c r="C313" s="134"/>
      <c r="D313" s="134"/>
      <c r="E313" s="134"/>
      <c r="F313" s="135"/>
      <c r="G313" s="136"/>
      <c r="H313" s="261" t="str">
        <f t="shared" si="16"/>
        <v/>
      </c>
      <c r="L313" s="67" t="str">
        <f t="shared" si="17"/>
        <v/>
      </c>
      <c r="M313" s="67" t="str">
        <f t="shared" si="19"/>
        <v/>
      </c>
      <c r="N313" s="67" t="str">
        <f t="shared" si="18"/>
        <v/>
      </c>
    </row>
    <row r="314" spans="1:14">
      <c r="A314" s="133"/>
      <c r="B314" s="134"/>
      <c r="C314" s="134"/>
      <c r="D314" s="134"/>
      <c r="E314" s="134"/>
      <c r="F314" s="135"/>
      <c r="G314" s="136"/>
      <c r="H314" s="261" t="str">
        <f t="shared" si="16"/>
        <v/>
      </c>
      <c r="L314" s="67" t="str">
        <f t="shared" si="17"/>
        <v/>
      </c>
      <c r="M314" s="67" t="str">
        <f t="shared" si="19"/>
        <v/>
      </c>
      <c r="N314" s="67" t="str">
        <f t="shared" si="18"/>
        <v/>
      </c>
    </row>
    <row r="315" spans="1:14">
      <c r="A315" s="133"/>
      <c r="B315" s="134"/>
      <c r="C315" s="134"/>
      <c r="D315" s="134"/>
      <c r="E315" s="134"/>
      <c r="F315" s="135"/>
      <c r="G315" s="136"/>
      <c r="H315" s="261" t="str">
        <f t="shared" si="16"/>
        <v/>
      </c>
      <c r="L315" s="67" t="str">
        <f t="shared" si="17"/>
        <v/>
      </c>
      <c r="M315" s="67" t="str">
        <f t="shared" si="19"/>
        <v/>
      </c>
      <c r="N315" s="67" t="str">
        <f t="shared" si="18"/>
        <v/>
      </c>
    </row>
    <row r="316" spans="1:14">
      <c r="A316" s="133"/>
      <c r="B316" s="134"/>
      <c r="C316" s="134"/>
      <c r="D316" s="134"/>
      <c r="E316" s="134"/>
      <c r="F316" s="135"/>
      <c r="G316" s="136"/>
      <c r="H316" s="261" t="str">
        <f t="shared" si="16"/>
        <v/>
      </c>
      <c r="L316" s="67" t="str">
        <f t="shared" si="17"/>
        <v/>
      </c>
      <c r="M316" s="67" t="str">
        <f t="shared" si="19"/>
        <v/>
      </c>
      <c r="N316" s="67" t="str">
        <f t="shared" si="18"/>
        <v/>
      </c>
    </row>
    <row r="317" spans="1:14">
      <c r="A317" s="133"/>
      <c r="B317" s="134"/>
      <c r="C317" s="134"/>
      <c r="D317" s="134"/>
      <c r="E317" s="134"/>
      <c r="F317" s="135"/>
      <c r="G317" s="136"/>
      <c r="H317" s="261" t="str">
        <f t="shared" si="16"/>
        <v/>
      </c>
      <c r="L317" s="67" t="str">
        <f t="shared" si="17"/>
        <v/>
      </c>
      <c r="M317" s="67" t="str">
        <f t="shared" si="19"/>
        <v/>
      </c>
      <c r="N317" s="67" t="str">
        <f t="shared" si="18"/>
        <v/>
      </c>
    </row>
    <row r="318" spans="1:14">
      <c r="A318" s="133"/>
      <c r="B318" s="134"/>
      <c r="C318" s="134"/>
      <c r="D318" s="134"/>
      <c r="E318" s="134"/>
      <c r="F318" s="135"/>
      <c r="G318" s="136"/>
      <c r="H318" s="261" t="str">
        <f t="shared" si="16"/>
        <v/>
      </c>
      <c r="L318" s="67" t="str">
        <f t="shared" si="17"/>
        <v/>
      </c>
      <c r="M318" s="67" t="str">
        <f t="shared" si="19"/>
        <v/>
      </c>
      <c r="N318" s="67" t="str">
        <f t="shared" si="18"/>
        <v/>
      </c>
    </row>
    <row r="319" spans="1:14">
      <c r="A319" s="133"/>
      <c r="B319" s="134"/>
      <c r="C319" s="134"/>
      <c r="D319" s="134"/>
      <c r="E319" s="134"/>
      <c r="F319" s="135"/>
      <c r="G319" s="136"/>
      <c r="H319" s="261" t="str">
        <f t="shared" si="16"/>
        <v/>
      </c>
      <c r="L319" s="67" t="str">
        <f t="shared" si="17"/>
        <v/>
      </c>
      <c r="M319" s="67" t="str">
        <f t="shared" si="19"/>
        <v/>
      </c>
      <c r="N319" s="67" t="str">
        <f t="shared" si="18"/>
        <v/>
      </c>
    </row>
    <row r="320" spans="1:14">
      <c r="A320" s="133"/>
      <c r="B320" s="134"/>
      <c r="C320" s="134"/>
      <c r="D320" s="134"/>
      <c r="E320" s="134"/>
      <c r="F320" s="135"/>
      <c r="G320" s="136"/>
      <c r="H320" s="261" t="str">
        <f t="shared" si="16"/>
        <v/>
      </c>
      <c r="L320" s="67" t="str">
        <f t="shared" si="17"/>
        <v/>
      </c>
      <c r="M320" s="67" t="str">
        <f t="shared" si="19"/>
        <v/>
      </c>
      <c r="N320" s="67" t="str">
        <f t="shared" si="18"/>
        <v/>
      </c>
    </row>
    <row r="321" spans="1:14">
      <c r="A321" s="133"/>
      <c r="B321" s="134"/>
      <c r="C321" s="134"/>
      <c r="D321" s="134"/>
      <c r="E321" s="134"/>
      <c r="F321" s="135"/>
      <c r="G321" s="136"/>
      <c r="H321" s="261" t="str">
        <f t="shared" si="16"/>
        <v/>
      </c>
      <c r="L321" s="67" t="str">
        <f t="shared" si="17"/>
        <v/>
      </c>
      <c r="M321" s="67" t="str">
        <f t="shared" si="19"/>
        <v/>
      </c>
      <c r="N321" s="67" t="str">
        <f t="shared" si="18"/>
        <v/>
      </c>
    </row>
    <row r="322" spans="1:14">
      <c r="A322" s="133"/>
      <c r="B322" s="134"/>
      <c r="C322" s="134"/>
      <c r="D322" s="134"/>
      <c r="E322" s="134"/>
      <c r="F322" s="135"/>
      <c r="G322" s="136"/>
      <c r="H322" s="261" t="str">
        <f t="shared" si="16"/>
        <v/>
      </c>
      <c r="L322" s="67" t="str">
        <f t="shared" si="17"/>
        <v/>
      </c>
      <c r="M322" s="67" t="str">
        <f t="shared" si="19"/>
        <v/>
      </c>
      <c r="N322" s="67" t="str">
        <f t="shared" si="18"/>
        <v/>
      </c>
    </row>
    <row r="323" spans="1:14">
      <c r="A323" s="133"/>
      <c r="B323" s="134"/>
      <c r="C323" s="134"/>
      <c r="D323" s="134"/>
      <c r="E323" s="134"/>
      <c r="F323" s="135"/>
      <c r="G323" s="136"/>
      <c r="H323" s="261" t="str">
        <f t="shared" ref="H323:H386" si="20">IF(D323="","",(2/J$12)*(POWER((J$12/6)*(D323-J$12/6)+1,3)-1))</f>
        <v/>
      </c>
      <c r="L323" s="67" t="str">
        <f t="shared" ref="L323:L386" si="21">IF(E323="","",GAMMADIST(E323,J$19,1/J$18,TRUE))</f>
        <v/>
      </c>
      <c r="M323" s="67" t="str">
        <f t="shared" si="19"/>
        <v/>
      </c>
      <c r="N323" s="67" t="str">
        <f t="shared" ref="N323:N386" si="22">IF(L323="","",POWER(F323-M323,2) / M323)</f>
        <v/>
      </c>
    </row>
    <row r="324" spans="1:14">
      <c r="A324" s="133"/>
      <c r="B324" s="134"/>
      <c r="C324" s="134"/>
      <c r="D324" s="134"/>
      <c r="E324" s="134"/>
      <c r="F324" s="135"/>
      <c r="G324" s="136"/>
      <c r="H324" s="261" t="str">
        <f t="shared" si="20"/>
        <v/>
      </c>
      <c r="L324" s="67" t="str">
        <f t="shared" si="21"/>
        <v/>
      </c>
      <c r="M324" s="67" t="str">
        <f t="shared" ref="M324:M387" si="23">IF(L324="","",(L324-L323)*J$3)</f>
        <v/>
      </c>
      <c r="N324" s="67" t="str">
        <f t="shared" si="22"/>
        <v/>
      </c>
    </row>
    <row r="325" spans="1:14">
      <c r="A325" s="133"/>
      <c r="B325" s="134"/>
      <c r="C325" s="134"/>
      <c r="D325" s="134"/>
      <c r="E325" s="134"/>
      <c r="F325" s="135"/>
      <c r="G325" s="136"/>
      <c r="H325" s="261" t="str">
        <f t="shared" si="20"/>
        <v/>
      </c>
      <c r="L325" s="67" t="str">
        <f t="shared" si="21"/>
        <v/>
      </c>
      <c r="M325" s="67" t="str">
        <f t="shared" si="23"/>
        <v/>
      </c>
      <c r="N325" s="67" t="str">
        <f t="shared" si="22"/>
        <v/>
      </c>
    </row>
    <row r="326" spans="1:14">
      <c r="A326" s="133"/>
      <c r="B326" s="134"/>
      <c r="C326" s="134"/>
      <c r="D326" s="134"/>
      <c r="E326" s="134"/>
      <c r="F326" s="135"/>
      <c r="G326" s="136"/>
      <c r="H326" s="261" t="str">
        <f t="shared" si="20"/>
        <v/>
      </c>
      <c r="L326" s="67" t="str">
        <f t="shared" si="21"/>
        <v/>
      </c>
      <c r="M326" s="67" t="str">
        <f t="shared" si="23"/>
        <v/>
      </c>
      <c r="N326" s="67" t="str">
        <f t="shared" si="22"/>
        <v/>
      </c>
    </row>
    <row r="327" spans="1:14">
      <c r="A327" s="133"/>
      <c r="B327" s="134"/>
      <c r="C327" s="134"/>
      <c r="D327" s="134"/>
      <c r="E327" s="134"/>
      <c r="F327" s="135"/>
      <c r="G327" s="136"/>
      <c r="H327" s="261" t="str">
        <f t="shared" si="20"/>
        <v/>
      </c>
      <c r="L327" s="67" t="str">
        <f t="shared" si="21"/>
        <v/>
      </c>
      <c r="M327" s="67" t="str">
        <f t="shared" si="23"/>
        <v/>
      </c>
      <c r="N327" s="67" t="str">
        <f t="shared" si="22"/>
        <v/>
      </c>
    </row>
    <row r="328" spans="1:14">
      <c r="A328" s="133"/>
      <c r="B328" s="134"/>
      <c r="C328" s="134"/>
      <c r="D328" s="134"/>
      <c r="E328" s="134"/>
      <c r="F328" s="135"/>
      <c r="G328" s="136"/>
      <c r="H328" s="261" t="str">
        <f t="shared" si="20"/>
        <v/>
      </c>
      <c r="L328" s="67" t="str">
        <f t="shared" si="21"/>
        <v/>
      </c>
      <c r="M328" s="67" t="str">
        <f t="shared" si="23"/>
        <v/>
      </c>
      <c r="N328" s="67" t="str">
        <f t="shared" si="22"/>
        <v/>
      </c>
    </row>
    <row r="329" spans="1:14">
      <c r="A329" s="133"/>
      <c r="B329" s="134"/>
      <c r="C329" s="134"/>
      <c r="D329" s="134"/>
      <c r="E329" s="134"/>
      <c r="F329" s="135"/>
      <c r="G329" s="136"/>
      <c r="H329" s="261" t="str">
        <f t="shared" si="20"/>
        <v/>
      </c>
      <c r="L329" s="67" t="str">
        <f t="shared" si="21"/>
        <v/>
      </c>
      <c r="M329" s="67" t="str">
        <f t="shared" si="23"/>
        <v/>
      </c>
      <c r="N329" s="67" t="str">
        <f t="shared" si="22"/>
        <v/>
      </c>
    </row>
    <row r="330" spans="1:14">
      <c r="A330" s="133"/>
      <c r="B330" s="134"/>
      <c r="C330" s="134"/>
      <c r="D330" s="134"/>
      <c r="E330" s="134"/>
      <c r="F330" s="135"/>
      <c r="G330" s="136"/>
      <c r="H330" s="261" t="str">
        <f t="shared" si="20"/>
        <v/>
      </c>
      <c r="L330" s="67" t="str">
        <f t="shared" si="21"/>
        <v/>
      </c>
      <c r="M330" s="67" t="str">
        <f t="shared" si="23"/>
        <v/>
      </c>
      <c r="N330" s="67" t="str">
        <f t="shared" si="22"/>
        <v/>
      </c>
    </row>
    <row r="331" spans="1:14">
      <c r="A331" s="133"/>
      <c r="B331" s="134"/>
      <c r="C331" s="134"/>
      <c r="D331" s="134"/>
      <c r="E331" s="134"/>
      <c r="F331" s="135"/>
      <c r="G331" s="136"/>
      <c r="H331" s="261" t="str">
        <f t="shared" si="20"/>
        <v/>
      </c>
      <c r="L331" s="67" t="str">
        <f t="shared" si="21"/>
        <v/>
      </c>
      <c r="M331" s="67" t="str">
        <f t="shared" si="23"/>
        <v/>
      </c>
      <c r="N331" s="67" t="str">
        <f t="shared" si="22"/>
        <v/>
      </c>
    </row>
    <row r="332" spans="1:14">
      <c r="A332" s="133"/>
      <c r="B332" s="134"/>
      <c r="C332" s="134"/>
      <c r="D332" s="134"/>
      <c r="E332" s="134"/>
      <c r="F332" s="135"/>
      <c r="G332" s="136"/>
      <c r="H332" s="261" t="str">
        <f t="shared" si="20"/>
        <v/>
      </c>
      <c r="L332" s="67" t="str">
        <f t="shared" si="21"/>
        <v/>
      </c>
      <c r="M332" s="67" t="str">
        <f t="shared" si="23"/>
        <v/>
      </c>
      <c r="N332" s="67" t="str">
        <f t="shared" si="22"/>
        <v/>
      </c>
    </row>
    <row r="333" spans="1:14">
      <c r="A333" s="133"/>
      <c r="B333" s="134"/>
      <c r="C333" s="134"/>
      <c r="D333" s="134"/>
      <c r="E333" s="134"/>
      <c r="F333" s="135"/>
      <c r="G333" s="136"/>
      <c r="H333" s="261" t="str">
        <f t="shared" si="20"/>
        <v/>
      </c>
      <c r="L333" s="67" t="str">
        <f t="shared" si="21"/>
        <v/>
      </c>
      <c r="M333" s="67" t="str">
        <f t="shared" si="23"/>
        <v/>
      </c>
      <c r="N333" s="67" t="str">
        <f t="shared" si="22"/>
        <v/>
      </c>
    </row>
    <row r="334" spans="1:14">
      <c r="A334" s="133"/>
      <c r="B334" s="134"/>
      <c r="C334" s="134"/>
      <c r="D334" s="134"/>
      <c r="E334" s="134"/>
      <c r="F334" s="135"/>
      <c r="G334" s="136"/>
      <c r="H334" s="261" t="str">
        <f t="shared" si="20"/>
        <v/>
      </c>
      <c r="L334" s="67" t="str">
        <f t="shared" si="21"/>
        <v/>
      </c>
      <c r="M334" s="67" t="str">
        <f t="shared" si="23"/>
        <v/>
      </c>
      <c r="N334" s="67" t="str">
        <f t="shared" si="22"/>
        <v/>
      </c>
    </row>
    <row r="335" spans="1:14">
      <c r="A335" s="133"/>
      <c r="B335" s="134"/>
      <c r="C335" s="134"/>
      <c r="D335" s="134"/>
      <c r="E335" s="134"/>
      <c r="F335" s="135"/>
      <c r="G335" s="136"/>
      <c r="H335" s="261" t="str">
        <f t="shared" si="20"/>
        <v/>
      </c>
      <c r="L335" s="67" t="str">
        <f t="shared" si="21"/>
        <v/>
      </c>
      <c r="M335" s="67" t="str">
        <f t="shared" si="23"/>
        <v/>
      </c>
      <c r="N335" s="67" t="str">
        <f t="shared" si="22"/>
        <v/>
      </c>
    </row>
    <row r="336" spans="1:14">
      <c r="A336" s="133"/>
      <c r="B336" s="134"/>
      <c r="C336" s="134"/>
      <c r="D336" s="134"/>
      <c r="E336" s="134"/>
      <c r="F336" s="135"/>
      <c r="G336" s="136"/>
      <c r="H336" s="261" t="str">
        <f t="shared" si="20"/>
        <v/>
      </c>
      <c r="L336" s="67" t="str">
        <f t="shared" si="21"/>
        <v/>
      </c>
      <c r="M336" s="67" t="str">
        <f t="shared" si="23"/>
        <v/>
      </c>
      <c r="N336" s="67" t="str">
        <f t="shared" si="22"/>
        <v/>
      </c>
    </row>
    <row r="337" spans="1:14">
      <c r="A337" s="133"/>
      <c r="B337" s="134"/>
      <c r="C337" s="134"/>
      <c r="D337" s="134"/>
      <c r="E337" s="134"/>
      <c r="F337" s="135"/>
      <c r="G337" s="136"/>
      <c r="H337" s="261" t="str">
        <f t="shared" si="20"/>
        <v/>
      </c>
      <c r="L337" s="67" t="str">
        <f t="shared" si="21"/>
        <v/>
      </c>
      <c r="M337" s="67" t="str">
        <f t="shared" si="23"/>
        <v/>
      </c>
      <c r="N337" s="67" t="str">
        <f t="shared" si="22"/>
        <v/>
      </c>
    </row>
    <row r="338" spans="1:14">
      <c r="A338" s="133"/>
      <c r="B338" s="134"/>
      <c r="C338" s="134"/>
      <c r="D338" s="134"/>
      <c r="E338" s="134"/>
      <c r="F338" s="135"/>
      <c r="G338" s="136"/>
      <c r="H338" s="261" t="str">
        <f t="shared" si="20"/>
        <v/>
      </c>
      <c r="L338" s="67" t="str">
        <f t="shared" si="21"/>
        <v/>
      </c>
      <c r="M338" s="67" t="str">
        <f t="shared" si="23"/>
        <v/>
      </c>
      <c r="N338" s="67" t="str">
        <f t="shared" si="22"/>
        <v/>
      </c>
    </row>
    <row r="339" spans="1:14">
      <c r="A339" s="133"/>
      <c r="B339" s="134"/>
      <c r="C339" s="134"/>
      <c r="D339" s="134"/>
      <c r="E339" s="134"/>
      <c r="F339" s="135"/>
      <c r="G339" s="136"/>
      <c r="H339" s="261" t="str">
        <f t="shared" si="20"/>
        <v/>
      </c>
      <c r="L339" s="67" t="str">
        <f t="shared" si="21"/>
        <v/>
      </c>
      <c r="M339" s="67" t="str">
        <f t="shared" si="23"/>
        <v/>
      </c>
      <c r="N339" s="67" t="str">
        <f t="shared" si="22"/>
        <v/>
      </c>
    </row>
    <row r="340" spans="1:14">
      <c r="A340" s="133"/>
      <c r="B340" s="134"/>
      <c r="C340" s="134"/>
      <c r="D340" s="134"/>
      <c r="E340" s="134"/>
      <c r="F340" s="135"/>
      <c r="G340" s="136"/>
      <c r="H340" s="261" t="str">
        <f t="shared" si="20"/>
        <v/>
      </c>
      <c r="L340" s="67" t="str">
        <f t="shared" si="21"/>
        <v/>
      </c>
      <c r="M340" s="67" t="str">
        <f t="shared" si="23"/>
        <v/>
      </c>
      <c r="N340" s="67" t="str">
        <f t="shared" si="22"/>
        <v/>
      </c>
    </row>
    <row r="341" spans="1:14">
      <c r="A341" s="133"/>
      <c r="B341" s="134"/>
      <c r="C341" s="134"/>
      <c r="D341" s="134"/>
      <c r="E341" s="134"/>
      <c r="F341" s="135"/>
      <c r="G341" s="136"/>
      <c r="H341" s="261" t="str">
        <f t="shared" si="20"/>
        <v/>
      </c>
      <c r="L341" s="67" t="str">
        <f t="shared" si="21"/>
        <v/>
      </c>
      <c r="M341" s="67" t="str">
        <f t="shared" si="23"/>
        <v/>
      </c>
      <c r="N341" s="67" t="str">
        <f t="shared" si="22"/>
        <v/>
      </c>
    </row>
    <row r="342" spans="1:14">
      <c r="A342" s="133"/>
      <c r="B342" s="134"/>
      <c r="C342" s="134"/>
      <c r="D342" s="134"/>
      <c r="E342" s="134"/>
      <c r="F342" s="135"/>
      <c r="G342" s="136"/>
      <c r="H342" s="261" t="str">
        <f t="shared" si="20"/>
        <v/>
      </c>
      <c r="L342" s="67" t="str">
        <f t="shared" si="21"/>
        <v/>
      </c>
      <c r="M342" s="67" t="str">
        <f t="shared" si="23"/>
        <v/>
      </c>
      <c r="N342" s="67" t="str">
        <f t="shared" si="22"/>
        <v/>
      </c>
    </row>
    <row r="343" spans="1:14">
      <c r="A343" s="133"/>
      <c r="B343" s="134"/>
      <c r="C343" s="134"/>
      <c r="D343" s="134"/>
      <c r="E343" s="134"/>
      <c r="F343" s="135"/>
      <c r="G343" s="136"/>
      <c r="H343" s="261" t="str">
        <f t="shared" si="20"/>
        <v/>
      </c>
      <c r="L343" s="67" t="str">
        <f t="shared" si="21"/>
        <v/>
      </c>
      <c r="M343" s="67" t="str">
        <f t="shared" si="23"/>
        <v/>
      </c>
      <c r="N343" s="67" t="str">
        <f t="shared" si="22"/>
        <v/>
      </c>
    </row>
    <row r="344" spans="1:14">
      <c r="A344" s="133"/>
      <c r="B344" s="134"/>
      <c r="C344" s="134"/>
      <c r="D344" s="134"/>
      <c r="E344" s="134"/>
      <c r="F344" s="135"/>
      <c r="G344" s="136"/>
      <c r="H344" s="261" t="str">
        <f t="shared" si="20"/>
        <v/>
      </c>
      <c r="L344" s="67" t="str">
        <f t="shared" si="21"/>
        <v/>
      </c>
      <c r="M344" s="67" t="str">
        <f t="shared" si="23"/>
        <v/>
      </c>
      <c r="N344" s="67" t="str">
        <f t="shared" si="22"/>
        <v/>
      </c>
    </row>
    <row r="345" spans="1:14">
      <c r="A345" s="133"/>
      <c r="B345" s="134"/>
      <c r="C345" s="134"/>
      <c r="D345" s="134"/>
      <c r="E345" s="134"/>
      <c r="F345" s="135"/>
      <c r="G345" s="136"/>
      <c r="H345" s="261" t="str">
        <f t="shared" si="20"/>
        <v/>
      </c>
      <c r="L345" s="67" t="str">
        <f t="shared" si="21"/>
        <v/>
      </c>
      <c r="M345" s="67" t="str">
        <f t="shared" si="23"/>
        <v/>
      </c>
      <c r="N345" s="67" t="str">
        <f t="shared" si="22"/>
        <v/>
      </c>
    </row>
    <row r="346" spans="1:14">
      <c r="A346" s="133"/>
      <c r="B346" s="134"/>
      <c r="C346" s="134"/>
      <c r="D346" s="134"/>
      <c r="E346" s="134"/>
      <c r="F346" s="135"/>
      <c r="G346" s="136"/>
      <c r="H346" s="261" t="str">
        <f t="shared" si="20"/>
        <v/>
      </c>
      <c r="L346" s="67" t="str">
        <f t="shared" si="21"/>
        <v/>
      </c>
      <c r="M346" s="67" t="str">
        <f t="shared" si="23"/>
        <v/>
      </c>
      <c r="N346" s="67" t="str">
        <f t="shared" si="22"/>
        <v/>
      </c>
    </row>
    <row r="347" spans="1:14">
      <c r="A347" s="133"/>
      <c r="B347" s="134"/>
      <c r="C347" s="134"/>
      <c r="D347" s="134"/>
      <c r="E347" s="134"/>
      <c r="F347" s="135"/>
      <c r="G347" s="136"/>
      <c r="H347" s="261" t="str">
        <f t="shared" si="20"/>
        <v/>
      </c>
      <c r="L347" s="67" t="str">
        <f t="shared" si="21"/>
        <v/>
      </c>
      <c r="M347" s="67" t="str">
        <f t="shared" si="23"/>
        <v/>
      </c>
      <c r="N347" s="67" t="str">
        <f t="shared" si="22"/>
        <v/>
      </c>
    </row>
    <row r="348" spans="1:14">
      <c r="A348" s="133"/>
      <c r="B348" s="134"/>
      <c r="C348" s="134"/>
      <c r="D348" s="134"/>
      <c r="E348" s="134"/>
      <c r="F348" s="135"/>
      <c r="G348" s="136"/>
      <c r="H348" s="261" t="str">
        <f t="shared" si="20"/>
        <v/>
      </c>
      <c r="L348" s="67" t="str">
        <f t="shared" si="21"/>
        <v/>
      </c>
      <c r="M348" s="67" t="str">
        <f t="shared" si="23"/>
        <v/>
      </c>
      <c r="N348" s="67" t="str">
        <f t="shared" si="22"/>
        <v/>
      </c>
    </row>
    <row r="349" spans="1:14">
      <c r="A349" s="133"/>
      <c r="B349" s="134"/>
      <c r="C349" s="134"/>
      <c r="D349" s="134"/>
      <c r="E349" s="134"/>
      <c r="F349" s="135"/>
      <c r="G349" s="136"/>
      <c r="H349" s="261" t="str">
        <f t="shared" si="20"/>
        <v/>
      </c>
      <c r="L349" s="67" t="str">
        <f t="shared" si="21"/>
        <v/>
      </c>
      <c r="M349" s="67" t="str">
        <f t="shared" si="23"/>
        <v/>
      </c>
      <c r="N349" s="67" t="str">
        <f t="shared" si="22"/>
        <v/>
      </c>
    </row>
    <row r="350" spans="1:14">
      <c r="A350" s="133"/>
      <c r="B350" s="134"/>
      <c r="C350" s="134"/>
      <c r="D350" s="134"/>
      <c r="E350" s="134"/>
      <c r="F350" s="135"/>
      <c r="G350" s="136"/>
      <c r="H350" s="261" t="str">
        <f t="shared" si="20"/>
        <v/>
      </c>
      <c r="L350" s="67" t="str">
        <f t="shared" si="21"/>
        <v/>
      </c>
      <c r="M350" s="67" t="str">
        <f t="shared" si="23"/>
        <v/>
      </c>
      <c r="N350" s="67" t="str">
        <f t="shared" si="22"/>
        <v/>
      </c>
    </row>
    <row r="351" spans="1:14">
      <c r="A351" s="133"/>
      <c r="B351" s="134"/>
      <c r="C351" s="134"/>
      <c r="D351" s="134"/>
      <c r="E351" s="134"/>
      <c r="F351" s="135"/>
      <c r="G351" s="136"/>
      <c r="H351" s="261" t="str">
        <f t="shared" si="20"/>
        <v/>
      </c>
      <c r="L351" s="67" t="str">
        <f t="shared" si="21"/>
        <v/>
      </c>
      <c r="M351" s="67" t="str">
        <f t="shared" si="23"/>
        <v/>
      </c>
      <c r="N351" s="67" t="str">
        <f t="shared" si="22"/>
        <v/>
      </c>
    </row>
    <row r="352" spans="1:14">
      <c r="A352" s="133"/>
      <c r="B352" s="134"/>
      <c r="C352" s="134"/>
      <c r="D352" s="134"/>
      <c r="E352" s="134"/>
      <c r="F352" s="135"/>
      <c r="G352" s="136"/>
      <c r="H352" s="261" t="str">
        <f t="shared" si="20"/>
        <v/>
      </c>
      <c r="L352" s="67" t="str">
        <f t="shared" si="21"/>
        <v/>
      </c>
      <c r="M352" s="67" t="str">
        <f t="shared" si="23"/>
        <v/>
      </c>
      <c r="N352" s="67" t="str">
        <f t="shared" si="22"/>
        <v/>
      </c>
    </row>
    <row r="353" spans="1:14">
      <c r="A353" s="133"/>
      <c r="B353" s="134"/>
      <c r="C353" s="134"/>
      <c r="D353" s="134"/>
      <c r="E353" s="134"/>
      <c r="F353" s="135"/>
      <c r="G353" s="136"/>
      <c r="H353" s="261" t="str">
        <f t="shared" si="20"/>
        <v/>
      </c>
      <c r="L353" s="67" t="str">
        <f t="shared" si="21"/>
        <v/>
      </c>
      <c r="M353" s="67" t="str">
        <f t="shared" si="23"/>
        <v/>
      </c>
      <c r="N353" s="67" t="str">
        <f t="shared" si="22"/>
        <v/>
      </c>
    </row>
    <row r="354" spans="1:14">
      <c r="A354" s="133"/>
      <c r="B354" s="134"/>
      <c r="C354" s="134"/>
      <c r="D354" s="134"/>
      <c r="E354" s="134"/>
      <c r="F354" s="135"/>
      <c r="G354" s="136"/>
      <c r="H354" s="261" t="str">
        <f t="shared" si="20"/>
        <v/>
      </c>
      <c r="L354" s="67" t="str">
        <f t="shared" si="21"/>
        <v/>
      </c>
      <c r="M354" s="67" t="str">
        <f t="shared" si="23"/>
        <v/>
      </c>
      <c r="N354" s="67" t="str">
        <f t="shared" si="22"/>
        <v/>
      </c>
    </row>
    <row r="355" spans="1:14">
      <c r="A355" s="133"/>
      <c r="B355" s="134"/>
      <c r="C355" s="134"/>
      <c r="D355" s="134"/>
      <c r="E355" s="134"/>
      <c r="F355" s="135"/>
      <c r="G355" s="136"/>
      <c r="H355" s="261" t="str">
        <f t="shared" si="20"/>
        <v/>
      </c>
      <c r="L355" s="67" t="str">
        <f t="shared" si="21"/>
        <v/>
      </c>
      <c r="M355" s="67" t="str">
        <f t="shared" si="23"/>
        <v/>
      </c>
      <c r="N355" s="67" t="str">
        <f t="shared" si="22"/>
        <v/>
      </c>
    </row>
    <row r="356" spans="1:14">
      <c r="A356" s="133"/>
      <c r="B356" s="134"/>
      <c r="C356" s="134"/>
      <c r="D356" s="134"/>
      <c r="E356" s="134"/>
      <c r="F356" s="135"/>
      <c r="G356" s="136"/>
      <c r="H356" s="261" t="str">
        <f t="shared" si="20"/>
        <v/>
      </c>
      <c r="L356" s="67" t="str">
        <f t="shared" si="21"/>
        <v/>
      </c>
      <c r="M356" s="67" t="str">
        <f t="shared" si="23"/>
        <v/>
      </c>
      <c r="N356" s="67" t="str">
        <f t="shared" si="22"/>
        <v/>
      </c>
    </row>
    <row r="357" spans="1:14">
      <c r="A357" s="133"/>
      <c r="B357" s="134"/>
      <c r="C357" s="134"/>
      <c r="D357" s="134"/>
      <c r="E357" s="134"/>
      <c r="F357" s="135"/>
      <c r="G357" s="136"/>
      <c r="H357" s="261" t="str">
        <f t="shared" si="20"/>
        <v/>
      </c>
      <c r="L357" s="67" t="str">
        <f t="shared" si="21"/>
        <v/>
      </c>
      <c r="M357" s="67" t="str">
        <f t="shared" si="23"/>
        <v/>
      </c>
      <c r="N357" s="67" t="str">
        <f t="shared" si="22"/>
        <v/>
      </c>
    </row>
    <row r="358" spans="1:14">
      <c r="A358" s="133"/>
      <c r="B358" s="134"/>
      <c r="C358" s="134"/>
      <c r="D358" s="134"/>
      <c r="E358" s="134"/>
      <c r="F358" s="135"/>
      <c r="G358" s="136"/>
      <c r="H358" s="261" t="str">
        <f t="shared" si="20"/>
        <v/>
      </c>
      <c r="L358" s="67" t="str">
        <f t="shared" si="21"/>
        <v/>
      </c>
      <c r="M358" s="67" t="str">
        <f t="shared" si="23"/>
        <v/>
      </c>
      <c r="N358" s="67" t="str">
        <f t="shared" si="22"/>
        <v/>
      </c>
    </row>
    <row r="359" spans="1:14">
      <c r="A359" s="133"/>
      <c r="B359" s="134"/>
      <c r="C359" s="134"/>
      <c r="D359" s="134"/>
      <c r="E359" s="134"/>
      <c r="F359" s="135"/>
      <c r="G359" s="136"/>
      <c r="H359" s="261" t="str">
        <f t="shared" si="20"/>
        <v/>
      </c>
      <c r="L359" s="67" t="str">
        <f t="shared" si="21"/>
        <v/>
      </c>
      <c r="M359" s="67" t="str">
        <f t="shared" si="23"/>
        <v/>
      </c>
      <c r="N359" s="67" t="str">
        <f t="shared" si="22"/>
        <v/>
      </c>
    </row>
    <row r="360" spans="1:14">
      <c r="A360" s="133"/>
      <c r="B360" s="134"/>
      <c r="C360" s="134"/>
      <c r="D360" s="134"/>
      <c r="E360" s="134"/>
      <c r="F360" s="135"/>
      <c r="G360" s="136"/>
      <c r="H360" s="261" t="str">
        <f t="shared" si="20"/>
        <v/>
      </c>
      <c r="L360" s="67" t="str">
        <f t="shared" si="21"/>
        <v/>
      </c>
      <c r="M360" s="67" t="str">
        <f t="shared" si="23"/>
        <v/>
      </c>
      <c r="N360" s="67" t="str">
        <f t="shared" si="22"/>
        <v/>
      </c>
    </row>
    <row r="361" spans="1:14">
      <c r="A361" s="133"/>
      <c r="B361" s="134"/>
      <c r="C361" s="134"/>
      <c r="D361" s="134"/>
      <c r="E361" s="134"/>
      <c r="F361" s="135"/>
      <c r="G361" s="136"/>
      <c r="H361" s="261" t="str">
        <f t="shared" si="20"/>
        <v/>
      </c>
      <c r="L361" s="67" t="str">
        <f t="shared" si="21"/>
        <v/>
      </c>
      <c r="M361" s="67" t="str">
        <f t="shared" si="23"/>
        <v/>
      </c>
      <c r="N361" s="67" t="str">
        <f t="shared" si="22"/>
        <v/>
      </c>
    </row>
    <row r="362" spans="1:14">
      <c r="A362" s="133"/>
      <c r="B362" s="134"/>
      <c r="C362" s="134"/>
      <c r="D362" s="134"/>
      <c r="E362" s="134"/>
      <c r="F362" s="135"/>
      <c r="G362" s="136"/>
      <c r="H362" s="261" t="str">
        <f t="shared" si="20"/>
        <v/>
      </c>
      <c r="L362" s="67" t="str">
        <f t="shared" si="21"/>
        <v/>
      </c>
      <c r="M362" s="67" t="str">
        <f t="shared" si="23"/>
        <v/>
      </c>
      <c r="N362" s="67" t="str">
        <f t="shared" si="22"/>
        <v/>
      </c>
    </row>
    <row r="363" spans="1:14">
      <c r="A363" s="133"/>
      <c r="B363" s="134"/>
      <c r="C363" s="134"/>
      <c r="D363" s="134"/>
      <c r="E363" s="134"/>
      <c r="F363" s="135"/>
      <c r="G363" s="136"/>
      <c r="H363" s="261" t="str">
        <f t="shared" si="20"/>
        <v/>
      </c>
      <c r="L363" s="67" t="str">
        <f t="shared" si="21"/>
        <v/>
      </c>
      <c r="M363" s="67" t="str">
        <f t="shared" si="23"/>
        <v/>
      </c>
      <c r="N363" s="67" t="str">
        <f t="shared" si="22"/>
        <v/>
      </c>
    </row>
    <row r="364" spans="1:14">
      <c r="A364" s="133"/>
      <c r="B364" s="134"/>
      <c r="C364" s="134"/>
      <c r="D364" s="134"/>
      <c r="E364" s="134"/>
      <c r="F364" s="135"/>
      <c r="G364" s="136"/>
      <c r="H364" s="261" t="str">
        <f t="shared" si="20"/>
        <v/>
      </c>
      <c r="L364" s="67" t="str">
        <f t="shared" si="21"/>
        <v/>
      </c>
      <c r="M364" s="67" t="str">
        <f t="shared" si="23"/>
        <v/>
      </c>
      <c r="N364" s="67" t="str">
        <f t="shared" si="22"/>
        <v/>
      </c>
    </row>
    <row r="365" spans="1:14">
      <c r="A365" s="133"/>
      <c r="B365" s="134"/>
      <c r="C365" s="134"/>
      <c r="D365" s="134"/>
      <c r="E365" s="134"/>
      <c r="F365" s="135"/>
      <c r="G365" s="136"/>
      <c r="H365" s="261" t="str">
        <f t="shared" si="20"/>
        <v/>
      </c>
      <c r="L365" s="67" t="str">
        <f t="shared" si="21"/>
        <v/>
      </c>
      <c r="M365" s="67" t="str">
        <f t="shared" si="23"/>
        <v/>
      </c>
      <c r="N365" s="67" t="str">
        <f t="shared" si="22"/>
        <v/>
      </c>
    </row>
    <row r="366" spans="1:14">
      <c r="A366" s="133"/>
      <c r="B366" s="134"/>
      <c r="C366" s="134"/>
      <c r="D366" s="134"/>
      <c r="E366" s="134"/>
      <c r="F366" s="135"/>
      <c r="G366" s="136"/>
      <c r="H366" s="261" t="str">
        <f t="shared" si="20"/>
        <v/>
      </c>
      <c r="L366" s="67" t="str">
        <f t="shared" si="21"/>
        <v/>
      </c>
      <c r="M366" s="67" t="str">
        <f t="shared" si="23"/>
        <v/>
      </c>
      <c r="N366" s="67" t="str">
        <f t="shared" si="22"/>
        <v/>
      </c>
    </row>
    <row r="367" spans="1:14">
      <c r="A367" s="133"/>
      <c r="B367" s="134"/>
      <c r="C367" s="134"/>
      <c r="D367" s="134"/>
      <c r="E367" s="134"/>
      <c r="F367" s="135"/>
      <c r="G367" s="136"/>
      <c r="H367" s="261" t="str">
        <f t="shared" si="20"/>
        <v/>
      </c>
      <c r="L367" s="67" t="str">
        <f t="shared" si="21"/>
        <v/>
      </c>
      <c r="M367" s="67" t="str">
        <f t="shared" si="23"/>
        <v/>
      </c>
      <c r="N367" s="67" t="str">
        <f t="shared" si="22"/>
        <v/>
      </c>
    </row>
    <row r="368" spans="1:14">
      <c r="A368" s="133"/>
      <c r="B368" s="134"/>
      <c r="C368" s="134"/>
      <c r="D368" s="134"/>
      <c r="E368" s="134"/>
      <c r="F368" s="135"/>
      <c r="G368" s="136"/>
      <c r="H368" s="261" t="str">
        <f t="shared" si="20"/>
        <v/>
      </c>
      <c r="L368" s="67" t="str">
        <f t="shared" si="21"/>
        <v/>
      </c>
      <c r="M368" s="67" t="str">
        <f t="shared" si="23"/>
        <v/>
      </c>
      <c r="N368" s="67" t="str">
        <f t="shared" si="22"/>
        <v/>
      </c>
    </row>
    <row r="369" spans="1:14">
      <c r="A369" s="133"/>
      <c r="B369" s="134"/>
      <c r="C369" s="134"/>
      <c r="D369" s="134"/>
      <c r="E369" s="134"/>
      <c r="F369" s="135"/>
      <c r="G369" s="136"/>
      <c r="H369" s="261" t="str">
        <f t="shared" si="20"/>
        <v/>
      </c>
      <c r="L369" s="67" t="str">
        <f t="shared" si="21"/>
        <v/>
      </c>
      <c r="M369" s="67" t="str">
        <f t="shared" si="23"/>
        <v/>
      </c>
      <c r="N369" s="67" t="str">
        <f t="shared" si="22"/>
        <v/>
      </c>
    </row>
    <row r="370" spans="1:14">
      <c r="A370" s="133"/>
      <c r="B370" s="134"/>
      <c r="C370" s="134"/>
      <c r="D370" s="134"/>
      <c r="E370" s="134"/>
      <c r="F370" s="135"/>
      <c r="G370" s="136"/>
      <c r="H370" s="261" t="str">
        <f t="shared" si="20"/>
        <v/>
      </c>
      <c r="L370" s="67" t="str">
        <f t="shared" si="21"/>
        <v/>
      </c>
      <c r="M370" s="67" t="str">
        <f t="shared" si="23"/>
        <v/>
      </c>
      <c r="N370" s="67" t="str">
        <f t="shared" si="22"/>
        <v/>
      </c>
    </row>
    <row r="371" spans="1:14">
      <c r="A371" s="133"/>
      <c r="B371" s="134"/>
      <c r="C371" s="134"/>
      <c r="D371" s="134"/>
      <c r="E371" s="134"/>
      <c r="F371" s="135"/>
      <c r="G371" s="136"/>
      <c r="H371" s="261" t="str">
        <f t="shared" si="20"/>
        <v/>
      </c>
      <c r="L371" s="67" t="str">
        <f t="shared" si="21"/>
        <v/>
      </c>
      <c r="M371" s="67" t="str">
        <f t="shared" si="23"/>
        <v/>
      </c>
      <c r="N371" s="67" t="str">
        <f t="shared" si="22"/>
        <v/>
      </c>
    </row>
    <row r="372" spans="1:14">
      <c r="A372" s="133"/>
      <c r="B372" s="134"/>
      <c r="C372" s="134"/>
      <c r="D372" s="134"/>
      <c r="E372" s="134"/>
      <c r="F372" s="135"/>
      <c r="G372" s="136"/>
      <c r="H372" s="261" t="str">
        <f t="shared" si="20"/>
        <v/>
      </c>
      <c r="L372" s="67" t="str">
        <f t="shared" si="21"/>
        <v/>
      </c>
      <c r="M372" s="67" t="str">
        <f t="shared" si="23"/>
        <v/>
      </c>
      <c r="N372" s="67" t="str">
        <f t="shared" si="22"/>
        <v/>
      </c>
    </row>
    <row r="373" spans="1:14">
      <c r="A373" s="133"/>
      <c r="B373" s="134"/>
      <c r="C373" s="134"/>
      <c r="D373" s="134"/>
      <c r="E373" s="134"/>
      <c r="F373" s="135"/>
      <c r="G373" s="136"/>
      <c r="H373" s="261" t="str">
        <f t="shared" si="20"/>
        <v/>
      </c>
      <c r="L373" s="67" t="str">
        <f t="shared" si="21"/>
        <v/>
      </c>
      <c r="M373" s="67" t="str">
        <f t="shared" si="23"/>
        <v/>
      </c>
      <c r="N373" s="67" t="str">
        <f t="shared" si="22"/>
        <v/>
      </c>
    </row>
    <row r="374" spans="1:14">
      <c r="A374" s="133"/>
      <c r="B374" s="134"/>
      <c r="C374" s="134"/>
      <c r="D374" s="134"/>
      <c r="E374" s="134"/>
      <c r="F374" s="135"/>
      <c r="G374" s="136"/>
      <c r="H374" s="261" t="str">
        <f t="shared" si="20"/>
        <v/>
      </c>
      <c r="L374" s="67" t="str">
        <f t="shared" si="21"/>
        <v/>
      </c>
      <c r="M374" s="67" t="str">
        <f t="shared" si="23"/>
        <v/>
      </c>
      <c r="N374" s="67" t="str">
        <f t="shared" si="22"/>
        <v/>
      </c>
    </row>
    <row r="375" spans="1:14">
      <c r="A375" s="133"/>
      <c r="B375" s="134"/>
      <c r="C375" s="134"/>
      <c r="D375" s="134"/>
      <c r="E375" s="134"/>
      <c r="F375" s="135"/>
      <c r="G375" s="136"/>
      <c r="H375" s="261" t="str">
        <f t="shared" si="20"/>
        <v/>
      </c>
      <c r="L375" s="67" t="str">
        <f t="shared" si="21"/>
        <v/>
      </c>
      <c r="M375" s="67" t="str">
        <f t="shared" si="23"/>
        <v/>
      </c>
      <c r="N375" s="67" t="str">
        <f t="shared" si="22"/>
        <v/>
      </c>
    </row>
    <row r="376" spans="1:14">
      <c r="A376" s="133"/>
      <c r="B376" s="134"/>
      <c r="C376" s="134"/>
      <c r="D376" s="134"/>
      <c r="E376" s="134"/>
      <c r="F376" s="135"/>
      <c r="G376" s="136"/>
      <c r="H376" s="261" t="str">
        <f t="shared" si="20"/>
        <v/>
      </c>
      <c r="L376" s="67" t="str">
        <f t="shared" si="21"/>
        <v/>
      </c>
      <c r="M376" s="67" t="str">
        <f t="shared" si="23"/>
        <v/>
      </c>
      <c r="N376" s="67" t="str">
        <f t="shared" si="22"/>
        <v/>
      </c>
    </row>
    <row r="377" spans="1:14">
      <c r="A377" s="133"/>
      <c r="B377" s="134"/>
      <c r="C377" s="134"/>
      <c r="D377" s="134"/>
      <c r="E377" s="134"/>
      <c r="F377" s="135"/>
      <c r="G377" s="136"/>
      <c r="H377" s="261" t="str">
        <f t="shared" si="20"/>
        <v/>
      </c>
      <c r="L377" s="67" t="str">
        <f t="shared" si="21"/>
        <v/>
      </c>
      <c r="M377" s="67" t="str">
        <f t="shared" si="23"/>
        <v/>
      </c>
      <c r="N377" s="67" t="str">
        <f t="shared" si="22"/>
        <v/>
      </c>
    </row>
    <row r="378" spans="1:14">
      <c r="A378" s="133"/>
      <c r="B378" s="134"/>
      <c r="C378" s="134"/>
      <c r="D378" s="134"/>
      <c r="E378" s="134"/>
      <c r="F378" s="135"/>
      <c r="G378" s="136"/>
      <c r="H378" s="261" t="str">
        <f t="shared" si="20"/>
        <v/>
      </c>
      <c r="L378" s="67" t="str">
        <f t="shared" si="21"/>
        <v/>
      </c>
      <c r="M378" s="67" t="str">
        <f t="shared" si="23"/>
        <v/>
      </c>
      <c r="N378" s="67" t="str">
        <f t="shared" si="22"/>
        <v/>
      </c>
    </row>
    <row r="379" spans="1:14">
      <c r="A379" s="133"/>
      <c r="B379" s="134"/>
      <c r="C379" s="134"/>
      <c r="D379" s="134"/>
      <c r="E379" s="134"/>
      <c r="F379" s="135"/>
      <c r="G379" s="136"/>
      <c r="H379" s="261" t="str">
        <f t="shared" si="20"/>
        <v/>
      </c>
      <c r="L379" s="67" t="str">
        <f t="shared" si="21"/>
        <v/>
      </c>
      <c r="M379" s="67" t="str">
        <f t="shared" si="23"/>
        <v/>
      </c>
      <c r="N379" s="67" t="str">
        <f t="shared" si="22"/>
        <v/>
      </c>
    </row>
    <row r="380" spans="1:14">
      <c r="A380" s="133"/>
      <c r="B380" s="134"/>
      <c r="C380" s="134"/>
      <c r="D380" s="134"/>
      <c r="E380" s="134"/>
      <c r="F380" s="135"/>
      <c r="G380" s="136"/>
      <c r="H380" s="261" t="str">
        <f t="shared" si="20"/>
        <v/>
      </c>
      <c r="L380" s="67" t="str">
        <f t="shared" si="21"/>
        <v/>
      </c>
      <c r="M380" s="67" t="str">
        <f t="shared" si="23"/>
        <v/>
      </c>
      <c r="N380" s="67" t="str">
        <f t="shared" si="22"/>
        <v/>
      </c>
    </row>
    <row r="381" spans="1:14">
      <c r="A381" s="133"/>
      <c r="B381" s="134"/>
      <c r="C381" s="134"/>
      <c r="D381" s="134"/>
      <c r="E381" s="134"/>
      <c r="F381" s="135"/>
      <c r="G381" s="136"/>
      <c r="H381" s="261" t="str">
        <f t="shared" si="20"/>
        <v/>
      </c>
      <c r="L381" s="67" t="str">
        <f t="shared" si="21"/>
        <v/>
      </c>
      <c r="M381" s="67" t="str">
        <f t="shared" si="23"/>
        <v/>
      </c>
      <c r="N381" s="67" t="str">
        <f t="shared" si="22"/>
        <v/>
      </c>
    </row>
    <row r="382" spans="1:14">
      <c r="A382" s="133"/>
      <c r="B382" s="134"/>
      <c r="C382" s="134"/>
      <c r="D382" s="134"/>
      <c r="E382" s="134"/>
      <c r="F382" s="135"/>
      <c r="G382" s="136"/>
      <c r="H382" s="261" t="str">
        <f t="shared" si="20"/>
        <v/>
      </c>
      <c r="L382" s="67" t="str">
        <f t="shared" si="21"/>
        <v/>
      </c>
      <c r="M382" s="67" t="str">
        <f t="shared" si="23"/>
        <v/>
      </c>
      <c r="N382" s="67" t="str">
        <f t="shared" si="22"/>
        <v/>
      </c>
    </row>
    <row r="383" spans="1:14">
      <c r="A383" s="133"/>
      <c r="B383" s="134"/>
      <c r="C383" s="134"/>
      <c r="D383" s="134"/>
      <c r="E383" s="134"/>
      <c r="F383" s="135"/>
      <c r="G383" s="136"/>
      <c r="H383" s="261" t="str">
        <f t="shared" si="20"/>
        <v/>
      </c>
      <c r="L383" s="67" t="str">
        <f t="shared" si="21"/>
        <v/>
      </c>
      <c r="M383" s="67" t="str">
        <f t="shared" si="23"/>
        <v/>
      </c>
      <c r="N383" s="67" t="str">
        <f t="shared" si="22"/>
        <v/>
      </c>
    </row>
    <row r="384" spans="1:14">
      <c r="A384" s="133"/>
      <c r="B384" s="134"/>
      <c r="C384" s="134"/>
      <c r="D384" s="134"/>
      <c r="E384" s="134"/>
      <c r="F384" s="135"/>
      <c r="G384" s="136"/>
      <c r="H384" s="261" t="str">
        <f t="shared" si="20"/>
        <v/>
      </c>
      <c r="L384" s="67" t="str">
        <f t="shared" si="21"/>
        <v/>
      </c>
      <c r="M384" s="67" t="str">
        <f t="shared" si="23"/>
        <v/>
      </c>
      <c r="N384" s="67" t="str">
        <f t="shared" si="22"/>
        <v/>
      </c>
    </row>
    <row r="385" spans="1:14">
      <c r="A385" s="133"/>
      <c r="B385" s="134"/>
      <c r="C385" s="134"/>
      <c r="D385" s="134"/>
      <c r="E385" s="134"/>
      <c r="F385" s="135"/>
      <c r="G385" s="136"/>
      <c r="H385" s="261" t="str">
        <f t="shared" si="20"/>
        <v/>
      </c>
      <c r="L385" s="67" t="str">
        <f t="shared" si="21"/>
        <v/>
      </c>
      <c r="M385" s="67" t="str">
        <f t="shared" si="23"/>
        <v/>
      </c>
      <c r="N385" s="67" t="str">
        <f t="shared" si="22"/>
        <v/>
      </c>
    </row>
    <row r="386" spans="1:14">
      <c r="A386" s="133"/>
      <c r="B386" s="134"/>
      <c r="C386" s="134"/>
      <c r="D386" s="134"/>
      <c r="E386" s="134"/>
      <c r="F386" s="135"/>
      <c r="G386" s="136"/>
      <c r="H386" s="261" t="str">
        <f t="shared" si="20"/>
        <v/>
      </c>
      <c r="L386" s="67" t="str">
        <f t="shared" si="21"/>
        <v/>
      </c>
      <c r="M386" s="67" t="str">
        <f t="shared" si="23"/>
        <v/>
      </c>
      <c r="N386" s="67" t="str">
        <f t="shared" si="22"/>
        <v/>
      </c>
    </row>
    <row r="387" spans="1:14">
      <c r="A387" s="133"/>
      <c r="B387" s="134"/>
      <c r="C387" s="134"/>
      <c r="D387" s="134"/>
      <c r="E387" s="134"/>
      <c r="F387" s="135"/>
      <c r="G387" s="136"/>
      <c r="H387" s="261" t="str">
        <f t="shared" ref="H387:H450" si="24">IF(D387="","",(2/J$12)*(POWER((J$12/6)*(D387-J$12/6)+1,3)-1))</f>
        <v/>
      </c>
      <c r="L387" s="67" t="str">
        <f t="shared" ref="L387:L450" si="25">IF(E387="","",GAMMADIST(E387,J$19,1/J$18,TRUE))</f>
        <v/>
      </c>
      <c r="M387" s="67" t="str">
        <f t="shared" si="23"/>
        <v/>
      </c>
      <c r="N387" s="67" t="str">
        <f t="shared" ref="N387:N450" si="26">IF(L387="","",POWER(F387-M387,2) / M387)</f>
        <v/>
      </c>
    </row>
    <row r="388" spans="1:14">
      <c r="A388" s="133"/>
      <c r="B388" s="134"/>
      <c r="C388" s="134"/>
      <c r="D388" s="134"/>
      <c r="E388" s="134"/>
      <c r="F388" s="135"/>
      <c r="G388" s="136"/>
      <c r="H388" s="261" t="str">
        <f t="shared" si="24"/>
        <v/>
      </c>
      <c r="L388" s="67" t="str">
        <f t="shared" si="25"/>
        <v/>
      </c>
      <c r="M388" s="67" t="str">
        <f t="shared" ref="M388:M451" si="27">IF(L388="","",(L388-L387)*J$3)</f>
        <v/>
      </c>
      <c r="N388" s="67" t="str">
        <f t="shared" si="26"/>
        <v/>
      </c>
    </row>
    <row r="389" spans="1:14">
      <c r="A389" s="133"/>
      <c r="B389" s="134"/>
      <c r="C389" s="134"/>
      <c r="D389" s="134"/>
      <c r="E389" s="134"/>
      <c r="F389" s="135"/>
      <c r="G389" s="136"/>
      <c r="H389" s="261" t="str">
        <f t="shared" si="24"/>
        <v/>
      </c>
      <c r="L389" s="67" t="str">
        <f t="shared" si="25"/>
        <v/>
      </c>
      <c r="M389" s="67" t="str">
        <f t="shared" si="27"/>
        <v/>
      </c>
      <c r="N389" s="67" t="str">
        <f t="shared" si="26"/>
        <v/>
      </c>
    </row>
    <row r="390" spans="1:14">
      <c r="A390" s="133"/>
      <c r="B390" s="134"/>
      <c r="C390" s="134"/>
      <c r="D390" s="134"/>
      <c r="E390" s="134"/>
      <c r="F390" s="135"/>
      <c r="G390" s="136"/>
      <c r="H390" s="261" t="str">
        <f t="shared" si="24"/>
        <v/>
      </c>
      <c r="L390" s="67" t="str">
        <f t="shared" si="25"/>
        <v/>
      </c>
      <c r="M390" s="67" t="str">
        <f t="shared" si="27"/>
        <v/>
      </c>
      <c r="N390" s="67" t="str">
        <f t="shared" si="26"/>
        <v/>
      </c>
    </row>
    <row r="391" spans="1:14">
      <c r="A391" s="133"/>
      <c r="B391" s="134"/>
      <c r="C391" s="134"/>
      <c r="D391" s="134"/>
      <c r="E391" s="134"/>
      <c r="F391" s="135"/>
      <c r="G391" s="136"/>
      <c r="H391" s="261" t="str">
        <f t="shared" si="24"/>
        <v/>
      </c>
      <c r="L391" s="67" t="str">
        <f t="shared" si="25"/>
        <v/>
      </c>
      <c r="M391" s="67" t="str">
        <f t="shared" si="27"/>
        <v/>
      </c>
      <c r="N391" s="67" t="str">
        <f t="shared" si="26"/>
        <v/>
      </c>
    </row>
    <row r="392" spans="1:14">
      <c r="A392" s="133"/>
      <c r="B392" s="134"/>
      <c r="C392" s="134"/>
      <c r="D392" s="134"/>
      <c r="E392" s="134"/>
      <c r="F392" s="135"/>
      <c r="G392" s="136"/>
      <c r="H392" s="261" t="str">
        <f t="shared" si="24"/>
        <v/>
      </c>
      <c r="L392" s="67" t="str">
        <f t="shared" si="25"/>
        <v/>
      </c>
      <c r="M392" s="67" t="str">
        <f t="shared" si="27"/>
        <v/>
      </c>
      <c r="N392" s="67" t="str">
        <f t="shared" si="26"/>
        <v/>
      </c>
    </row>
    <row r="393" spans="1:14">
      <c r="A393" s="133"/>
      <c r="B393" s="134"/>
      <c r="C393" s="134"/>
      <c r="D393" s="134"/>
      <c r="E393" s="134"/>
      <c r="F393" s="135"/>
      <c r="G393" s="136"/>
      <c r="H393" s="261" t="str">
        <f t="shared" si="24"/>
        <v/>
      </c>
      <c r="L393" s="67" t="str">
        <f t="shared" si="25"/>
        <v/>
      </c>
      <c r="M393" s="67" t="str">
        <f t="shared" si="27"/>
        <v/>
      </c>
      <c r="N393" s="67" t="str">
        <f t="shared" si="26"/>
        <v/>
      </c>
    </row>
    <row r="394" spans="1:14">
      <c r="A394" s="133"/>
      <c r="B394" s="134"/>
      <c r="C394" s="134"/>
      <c r="D394" s="134"/>
      <c r="E394" s="134"/>
      <c r="F394" s="135"/>
      <c r="G394" s="136"/>
      <c r="H394" s="261" t="str">
        <f t="shared" si="24"/>
        <v/>
      </c>
      <c r="L394" s="67" t="str">
        <f t="shared" si="25"/>
        <v/>
      </c>
      <c r="M394" s="67" t="str">
        <f t="shared" si="27"/>
        <v/>
      </c>
      <c r="N394" s="67" t="str">
        <f t="shared" si="26"/>
        <v/>
      </c>
    </row>
    <row r="395" spans="1:14">
      <c r="A395" s="133"/>
      <c r="B395" s="134"/>
      <c r="C395" s="134"/>
      <c r="D395" s="134"/>
      <c r="E395" s="134"/>
      <c r="F395" s="135"/>
      <c r="G395" s="136"/>
      <c r="H395" s="261" t="str">
        <f t="shared" si="24"/>
        <v/>
      </c>
      <c r="L395" s="67" t="str">
        <f t="shared" si="25"/>
        <v/>
      </c>
      <c r="M395" s="67" t="str">
        <f t="shared" si="27"/>
        <v/>
      </c>
      <c r="N395" s="67" t="str">
        <f t="shared" si="26"/>
        <v/>
      </c>
    </row>
    <row r="396" spans="1:14">
      <c r="A396" s="133"/>
      <c r="B396" s="134"/>
      <c r="C396" s="134"/>
      <c r="D396" s="134"/>
      <c r="E396" s="134"/>
      <c r="F396" s="135"/>
      <c r="G396" s="136"/>
      <c r="H396" s="261" t="str">
        <f t="shared" si="24"/>
        <v/>
      </c>
      <c r="L396" s="67" t="str">
        <f t="shared" si="25"/>
        <v/>
      </c>
      <c r="M396" s="67" t="str">
        <f t="shared" si="27"/>
        <v/>
      </c>
      <c r="N396" s="67" t="str">
        <f t="shared" si="26"/>
        <v/>
      </c>
    </row>
    <row r="397" spans="1:14">
      <c r="A397" s="133"/>
      <c r="B397" s="134"/>
      <c r="C397" s="134"/>
      <c r="D397" s="134"/>
      <c r="E397" s="134"/>
      <c r="F397" s="135"/>
      <c r="G397" s="136"/>
      <c r="H397" s="261" t="str">
        <f t="shared" si="24"/>
        <v/>
      </c>
      <c r="L397" s="67" t="str">
        <f t="shared" si="25"/>
        <v/>
      </c>
      <c r="M397" s="67" t="str">
        <f t="shared" si="27"/>
        <v/>
      </c>
      <c r="N397" s="67" t="str">
        <f t="shared" si="26"/>
        <v/>
      </c>
    </row>
    <row r="398" spans="1:14">
      <c r="A398" s="133"/>
      <c r="B398" s="134"/>
      <c r="C398" s="134"/>
      <c r="D398" s="134"/>
      <c r="E398" s="134"/>
      <c r="F398" s="135"/>
      <c r="G398" s="136"/>
      <c r="H398" s="261" t="str">
        <f t="shared" si="24"/>
        <v/>
      </c>
      <c r="L398" s="67" t="str">
        <f t="shared" si="25"/>
        <v/>
      </c>
      <c r="M398" s="67" t="str">
        <f t="shared" si="27"/>
        <v/>
      </c>
      <c r="N398" s="67" t="str">
        <f t="shared" si="26"/>
        <v/>
      </c>
    </row>
    <row r="399" spans="1:14">
      <c r="A399" s="133"/>
      <c r="B399" s="134"/>
      <c r="C399" s="134"/>
      <c r="D399" s="134"/>
      <c r="E399" s="134"/>
      <c r="F399" s="135"/>
      <c r="G399" s="136"/>
      <c r="H399" s="261" t="str">
        <f t="shared" si="24"/>
        <v/>
      </c>
      <c r="L399" s="67" t="str">
        <f t="shared" si="25"/>
        <v/>
      </c>
      <c r="M399" s="67" t="str">
        <f t="shared" si="27"/>
        <v/>
      </c>
      <c r="N399" s="67" t="str">
        <f t="shared" si="26"/>
        <v/>
      </c>
    </row>
    <row r="400" spans="1:14">
      <c r="A400" s="133"/>
      <c r="B400" s="134"/>
      <c r="C400" s="134"/>
      <c r="D400" s="134"/>
      <c r="E400" s="134"/>
      <c r="F400" s="135"/>
      <c r="G400" s="136"/>
      <c r="H400" s="261" t="str">
        <f t="shared" si="24"/>
        <v/>
      </c>
      <c r="L400" s="67" t="str">
        <f t="shared" si="25"/>
        <v/>
      </c>
      <c r="M400" s="67" t="str">
        <f t="shared" si="27"/>
        <v/>
      </c>
      <c r="N400" s="67" t="str">
        <f t="shared" si="26"/>
        <v/>
      </c>
    </row>
    <row r="401" spans="1:14">
      <c r="A401" s="133"/>
      <c r="B401" s="134"/>
      <c r="C401" s="134"/>
      <c r="D401" s="134"/>
      <c r="E401" s="134"/>
      <c r="F401" s="135"/>
      <c r="G401" s="136"/>
      <c r="H401" s="261" t="str">
        <f t="shared" si="24"/>
        <v/>
      </c>
      <c r="L401" s="67" t="str">
        <f t="shared" si="25"/>
        <v/>
      </c>
      <c r="M401" s="67" t="str">
        <f t="shared" si="27"/>
        <v/>
      </c>
      <c r="N401" s="67" t="str">
        <f t="shared" si="26"/>
        <v/>
      </c>
    </row>
    <row r="402" spans="1:14">
      <c r="A402" s="133"/>
      <c r="B402" s="134"/>
      <c r="C402" s="134"/>
      <c r="D402" s="134"/>
      <c r="E402" s="134"/>
      <c r="F402" s="135"/>
      <c r="G402" s="136"/>
      <c r="H402" s="261" t="str">
        <f t="shared" si="24"/>
        <v/>
      </c>
      <c r="L402" s="67" t="str">
        <f t="shared" si="25"/>
        <v/>
      </c>
      <c r="M402" s="67" t="str">
        <f t="shared" si="27"/>
        <v/>
      </c>
      <c r="N402" s="67" t="str">
        <f t="shared" si="26"/>
        <v/>
      </c>
    </row>
    <row r="403" spans="1:14">
      <c r="A403" s="133"/>
      <c r="B403" s="134"/>
      <c r="C403" s="134"/>
      <c r="D403" s="134"/>
      <c r="E403" s="134"/>
      <c r="F403" s="135"/>
      <c r="G403" s="136"/>
      <c r="H403" s="261" t="str">
        <f t="shared" si="24"/>
        <v/>
      </c>
      <c r="L403" s="67" t="str">
        <f t="shared" si="25"/>
        <v/>
      </c>
      <c r="M403" s="67" t="str">
        <f t="shared" si="27"/>
        <v/>
      </c>
      <c r="N403" s="67" t="str">
        <f t="shared" si="26"/>
        <v/>
      </c>
    </row>
    <row r="404" spans="1:14">
      <c r="A404" s="133"/>
      <c r="B404" s="134"/>
      <c r="C404" s="134"/>
      <c r="D404" s="134"/>
      <c r="E404" s="134"/>
      <c r="F404" s="135"/>
      <c r="G404" s="136"/>
      <c r="H404" s="261" t="str">
        <f t="shared" si="24"/>
        <v/>
      </c>
      <c r="L404" s="67" t="str">
        <f t="shared" si="25"/>
        <v/>
      </c>
      <c r="M404" s="67" t="str">
        <f t="shared" si="27"/>
        <v/>
      </c>
      <c r="N404" s="67" t="str">
        <f t="shared" si="26"/>
        <v/>
      </c>
    </row>
    <row r="405" spans="1:14">
      <c r="A405" s="133"/>
      <c r="B405" s="134"/>
      <c r="C405" s="134"/>
      <c r="D405" s="134"/>
      <c r="E405" s="134"/>
      <c r="F405" s="135"/>
      <c r="G405" s="136"/>
      <c r="H405" s="261" t="str">
        <f t="shared" si="24"/>
        <v/>
      </c>
      <c r="L405" s="67" t="str">
        <f t="shared" si="25"/>
        <v/>
      </c>
      <c r="M405" s="67" t="str">
        <f t="shared" si="27"/>
        <v/>
      </c>
      <c r="N405" s="67" t="str">
        <f t="shared" si="26"/>
        <v/>
      </c>
    </row>
    <row r="406" spans="1:14">
      <c r="A406" s="133"/>
      <c r="B406" s="134"/>
      <c r="C406" s="134"/>
      <c r="D406" s="134"/>
      <c r="E406" s="134"/>
      <c r="F406" s="135"/>
      <c r="G406" s="136"/>
      <c r="H406" s="261" t="str">
        <f t="shared" si="24"/>
        <v/>
      </c>
      <c r="L406" s="67" t="str">
        <f t="shared" si="25"/>
        <v/>
      </c>
      <c r="M406" s="67" t="str">
        <f t="shared" si="27"/>
        <v/>
      </c>
      <c r="N406" s="67" t="str">
        <f t="shared" si="26"/>
        <v/>
      </c>
    </row>
    <row r="407" spans="1:14">
      <c r="A407" s="133"/>
      <c r="B407" s="134"/>
      <c r="C407" s="134"/>
      <c r="D407" s="134"/>
      <c r="E407" s="134"/>
      <c r="F407" s="135"/>
      <c r="G407" s="136"/>
      <c r="H407" s="261" t="str">
        <f t="shared" si="24"/>
        <v/>
      </c>
      <c r="L407" s="67" t="str">
        <f t="shared" si="25"/>
        <v/>
      </c>
      <c r="M407" s="67" t="str">
        <f t="shared" si="27"/>
        <v/>
      </c>
      <c r="N407" s="67" t="str">
        <f t="shared" si="26"/>
        <v/>
      </c>
    </row>
    <row r="408" spans="1:14">
      <c r="A408" s="133"/>
      <c r="B408" s="134"/>
      <c r="C408" s="134"/>
      <c r="D408" s="134"/>
      <c r="E408" s="134"/>
      <c r="F408" s="135"/>
      <c r="G408" s="136"/>
      <c r="H408" s="261" t="str">
        <f t="shared" si="24"/>
        <v/>
      </c>
      <c r="L408" s="67" t="str">
        <f t="shared" si="25"/>
        <v/>
      </c>
      <c r="M408" s="67" t="str">
        <f t="shared" si="27"/>
        <v/>
      </c>
      <c r="N408" s="67" t="str">
        <f t="shared" si="26"/>
        <v/>
      </c>
    </row>
    <row r="409" spans="1:14">
      <c r="A409" s="133"/>
      <c r="B409" s="134"/>
      <c r="C409" s="134"/>
      <c r="D409" s="134"/>
      <c r="E409" s="134"/>
      <c r="F409" s="135"/>
      <c r="G409" s="136"/>
      <c r="H409" s="261" t="str">
        <f t="shared" si="24"/>
        <v/>
      </c>
      <c r="L409" s="67" t="str">
        <f t="shared" si="25"/>
        <v/>
      </c>
      <c r="M409" s="67" t="str">
        <f t="shared" si="27"/>
        <v/>
      </c>
      <c r="N409" s="67" t="str">
        <f t="shared" si="26"/>
        <v/>
      </c>
    </row>
    <row r="410" spans="1:14">
      <c r="A410" s="133"/>
      <c r="B410" s="134"/>
      <c r="C410" s="134"/>
      <c r="D410" s="134"/>
      <c r="E410" s="134"/>
      <c r="F410" s="135"/>
      <c r="G410" s="136"/>
      <c r="H410" s="261" t="str">
        <f t="shared" si="24"/>
        <v/>
      </c>
      <c r="L410" s="67" t="str">
        <f t="shared" si="25"/>
        <v/>
      </c>
      <c r="M410" s="67" t="str">
        <f t="shared" si="27"/>
        <v/>
      </c>
      <c r="N410" s="67" t="str">
        <f t="shared" si="26"/>
        <v/>
      </c>
    </row>
    <row r="411" spans="1:14">
      <c r="A411" s="133"/>
      <c r="B411" s="134"/>
      <c r="C411" s="134"/>
      <c r="D411" s="134"/>
      <c r="E411" s="134"/>
      <c r="F411" s="135"/>
      <c r="G411" s="136"/>
      <c r="H411" s="261" t="str">
        <f t="shared" si="24"/>
        <v/>
      </c>
      <c r="L411" s="67" t="str">
        <f t="shared" si="25"/>
        <v/>
      </c>
      <c r="M411" s="67" t="str">
        <f t="shared" si="27"/>
        <v/>
      </c>
      <c r="N411" s="67" t="str">
        <f t="shared" si="26"/>
        <v/>
      </c>
    </row>
    <row r="412" spans="1:14">
      <c r="A412" s="133"/>
      <c r="B412" s="134"/>
      <c r="C412" s="134"/>
      <c r="D412" s="134"/>
      <c r="E412" s="134"/>
      <c r="F412" s="135"/>
      <c r="G412" s="136"/>
      <c r="H412" s="261" t="str">
        <f t="shared" si="24"/>
        <v/>
      </c>
      <c r="L412" s="67" t="str">
        <f t="shared" si="25"/>
        <v/>
      </c>
      <c r="M412" s="67" t="str">
        <f t="shared" si="27"/>
        <v/>
      </c>
      <c r="N412" s="67" t="str">
        <f t="shared" si="26"/>
        <v/>
      </c>
    </row>
    <row r="413" spans="1:14">
      <c r="A413" s="133"/>
      <c r="B413" s="134"/>
      <c r="C413" s="134"/>
      <c r="D413" s="134"/>
      <c r="E413" s="134"/>
      <c r="F413" s="135"/>
      <c r="G413" s="136"/>
      <c r="H413" s="261" t="str">
        <f t="shared" si="24"/>
        <v/>
      </c>
      <c r="L413" s="67" t="str">
        <f t="shared" si="25"/>
        <v/>
      </c>
      <c r="M413" s="67" t="str">
        <f t="shared" si="27"/>
        <v/>
      </c>
      <c r="N413" s="67" t="str">
        <f t="shared" si="26"/>
        <v/>
      </c>
    </row>
    <row r="414" spans="1:14">
      <c r="A414" s="133"/>
      <c r="B414" s="134"/>
      <c r="C414" s="134"/>
      <c r="D414" s="134"/>
      <c r="E414" s="134"/>
      <c r="F414" s="135"/>
      <c r="G414" s="136"/>
      <c r="H414" s="261" t="str">
        <f t="shared" si="24"/>
        <v/>
      </c>
      <c r="L414" s="67" t="str">
        <f t="shared" si="25"/>
        <v/>
      </c>
      <c r="M414" s="67" t="str">
        <f t="shared" si="27"/>
        <v/>
      </c>
      <c r="N414" s="67" t="str">
        <f t="shared" si="26"/>
        <v/>
      </c>
    </row>
    <row r="415" spans="1:14">
      <c r="A415" s="133"/>
      <c r="B415" s="134"/>
      <c r="C415" s="134"/>
      <c r="D415" s="134"/>
      <c r="E415" s="134"/>
      <c r="F415" s="135"/>
      <c r="G415" s="136"/>
      <c r="H415" s="261" t="str">
        <f t="shared" si="24"/>
        <v/>
      </c>
      <c r="L415" s="67" t="str">
        <f t="shared" si="25"/>
        <v/>
      </c>
      <c r="M415" s="67" t="str">
        <f t="shared" si="27"/>
        <v/>
      </c>
      <c r="N415" s="67" t="str">
        <f t="shared" si="26"/>
        <v/>
      </c>
    </row>
    <row r="416" spans="1:14">
      <c r="A416" s="133"/>
      <c r="B416" s="134"/>
      <c r="C416" s="134"/>
      <c r="D416" s="134"/>
      <c r="E416" s="134"/>
      <c r="F416" s="135"/>
      <c r="G416" s="136"/>
      <c r="H416" s="261" t="str">
        <f t="shared" si="24"/>
        <v/>
      </c>
      <c r="L416" s="67" t="str">
        <f t="shared" si="25"/>
        <v/>
      </c>
      <c r="M416" s="67" t="str">
        <f t="shared" si="27"/>
        <v/>
      </c>
      <c r="N416" s="67" t="str">
        <f t="shared" si="26"/>
        <v/>
      </c>
    </row>
    <row r="417" spans="1:14">
      <c r="A417" s="133"/>
      <c r="B417" s="134"/>
      <c r="C417" s="134"/>
      <c r="D417" s="134"/>
      <c r="E417" s="134"/>
      <c r="F417" s="135"/>
      <c r="G417" s="136"/>
      <c r="H417" s="261" t="str">
        <f t="shared" si="24"/>
        <v/>
      </c>
      <c r="L417" s="67" t="str">
        <f t="shared" si="25"/>
        <v/>
      </c>
      <c r="M417" s="67" t="str">
        <f t="shared" si="27"/>
        <v/>
      </c>
      <c r="N417" s="67" t="str">
        <f t="shared" si="26"/>
        <v/>
      </c>
    </row>
    <row r="418" spans="1:14">
      <c r="A418" s="133"/>
      <c r="B418" s="134"/>
      <c r="C418" s="134"/>
      <c r="D418" s="134"/>
      <c r="E418" s="134"/>
      <c r="F418" s="135"/>
      <c r="G418" s="136"/>
      <c r="H418" s="261" t="str">
        <f t="shared" si="24"/>
        <v/>
      </c>
      <c r="L418" s="67" t="str">
        <f t="shared" si="25"/>
        <v/>
      </c>
      <c r="M418" s="67" t="str">
        <f t="shared" si="27"/>
        <v/>
      </c>
      <c r="N418" s="67" t="str">
        <f t="shared" si="26"/>
        <v/>
      </c>
    </row>
    <row r="419" spans="1:14">
      <c r="A419" s="133"/>
      <c r="B419" s="134"/>
      <c r="C419" s="134"/>
      <c r="D419" s="134"/>
      <c r="E419" s="134"/>
      <c r="F419" s="135"/>
      <c r="G419" s="136"/>
      <c r="H419" s="261" t="str">
        <f t="shared" si="24"/>
        <v/>
      </c>
      <c r="L419" s="67" t="str">
        <f t="shared" si="25"/>
        <v/>
      </c>
      <c r="M419" s="67" t="str">
        <f t="shared" si="27"/>
        <v/>
      </c>
      <c r="N419" s="67" t="str">
        <f t="shared" si="26"/>
        <v/>
      </c>
    </row>
    <row r="420" spans="1:14">
      <c r="A420" s="133"/>
      <c r="B420" s="134"/>
      <c r="C420" s="134"/>
      <c r="D420" s="134"/>
      <c r="E420" s="134"/>
      <c r="F420" s="135"/>
      <c r="G420" s="136"/>
      <c r="H420" s="261" t="str">
        <f t="shared" si="24"/>
        <v/>
      </c>
      <c r="L420" s="67" t="str">
        <f t="shared" si="25"/>
        <v/>
      </c>
      <c r="M420" s="67" t="str">
        <f t="shared" si="27"/>
        <v/>
      </c>
      <c r="N420" s="67" t="str">
        <f t="shared" si="26"/>
        <v/>
      </c>
    </row>
    <row r="421" spans="1:14">
      <c r="A421" s="133"/>
      <c r="B421" s="134"/>
      <c r="C421" s="134"/>
      <c r="D421" s="134"/>
      <c r="E421" s="134"/>
      <c r="F421" s="135"/>
      <c r="G421" s="136"/>
      <c r="H421" s="261" t="str">
        <f t="shared" si="24"/>
        <v/>
      </c>
      <c r="L421" s="67" t="str">
        <f t="shared" si="25"/>
        <v/>
      </c>
      <c r="M421" s="67" t="str">
        <f t="shared" si="27"/>
        <v/>
      </c>
      <c r="N421" s="67" t="str">
        <f t="shared" si="26"/>
        <v/>
      </c>
    </row>
    <row r="422" spans="1:14">
      <c r="A422" s="133"/>
      <c r="B422" s="134"/>
      <c r="C422" s="134"/>
      <c r="D422" s="134"/>
      <c r="E422" s="134"/>
      <c r="F422" s="135"/>
      <c r="G422" s="136"/>
      <c r="H422" s="261" t="str">
        <f t="shared" si="24"/>
        <v/>
      </c>
      <c r="L422" s="67" t="str">
        <f t="shared" si="25"/>
        <v/>
      </c>
      <c r="M422" s="67" t="str">
        <f t="shared" si="27"/>
        <v/>
      </c>
      <c r="N422" s="67" t="str">
        <f t="shared" si="26"/>
        <v/>
      </c>
    </row>
    <row r="423" spans="1:14">
      <c r="A423" s="133"/>
      <c r="B423" s="134"/>
      <c r="C423" s="134"/>
      <c r="D423" s="134"/>
      <c r="E423" s="134"/>
      <c r="F423" s="135"/>
      <c r="G423" s="136"/>
      <c r="H423" s="261" t="str">
        <f t="shared" si="24"/>
        <v/>
      </c>
      <c r="L423" s="67" t="str">
        <f t="shared" si="25"/>
        <v/>
      </c>
      <c r="M423" s="67" t="str">
        <f t="shared" si="27"/>
        <v/>
      </c>
      <c r="N423" s="67" t="str">
        <f t="shared" si="26"/>
        <v/>
      </c>
    </row>
    <row r="424" spans="1:14">
      <c r="A424" s="133"/>
      <c r="B424" s="134"/>
      <c r="C424" s="134"/>
      <c r="D424" s="134"/>
      <c r="E424" s="134"/>
      <c r="F424" s="135"/>
      <c r="G424" s="136"/>
      <c r="H424" s="261" t="str">
        <f t="shared" si="24"/>
        <v/>
      </c>
      <c r="L424" s="67" t="str">
        <f t="shared" si="25"/>
        <v/>
      </c>
      <c r="M424" s="67" t="str">
        <f t="shared" si="27"/>
        <v/>
      </c>
      <c r="N424" s="67" t="str">
        <f t="shared" si="26"/>
        <v/>
      </c>
    </row>
    <row r="425" spans="1:14">
      <c r="A425" s="133"/>
      <c r="B425" s="134"/>
      <c r="C425" s="134"/>
      <c r="D425" s="134"/>
      <c r="E425" s="134"/>
      <c r="F425" s="135"/>
      <c r="G425" s="136"/>
      <c r="H425" s="261" t="str">
        <f t="shared" si="24"/>
        <v/>
      </c>
      <c r="L425" s="67" t="str">
        <f t="shared" si="25"/>
        <v/>
      </c>
      <c r="M425" s="67" t="str">
        <f t="shared" si="27"/>
        <v/>
      </c>
      <c r="N425" s="67" t="str">
        <f t="shared" si="26"/>
        <v/>
      </c>
    </row>
    <row r="426" spans="1:14">
      <c r="A426" s="133"/>
      <c r="B426" s="134"/>
      <c r="C426" s="134"/>
      <c r="D426" s="134"/>
      <c r="E426" s="134"/>
      <c r="F426" s="135"/>
      <c r="G426" s="136"/>
      <c r="H426" s="261" t="str">
        <f t="shared" si="24"/>
        <v/>
      </c>
      <c r="L426" s="67" t="str">
        <f t="shared" si="25"/>
        <v/>
      </c>
      <c r="M426" s="67" t="str">
        <f t="shared" si="27"/>
        <v/>
      </c>
      <c r="N426" s="67" t="str">
        <f t="shared" si="26"/>
        <v/>
      </c>
    </row>
    <row r="427" spans="1:14">
      <c r="A427" s="133"/>
      <c r="B427" s="134"/>
      <c r="C427" s="134"/>
      <c r="D427" s="134"/>
      <c r="E427" s="134"/>
      <c r="F427" s="135"/>
      <c r="G427" s="136"/>
      <c r="H427" s="261" t="str">
        <f t="shared" si="24"/>
        <v/>
      </c>
      <c r="L427" s="67" t="str">
        <f t="shared" si="25"/>
        <v/>
      </c>
      <c r="M427" s="67" t="str">
        <f t="shared" si="27"/>
        <v/>
      </c>
      <c r="N427" s="67" t="str">
        <f t="shared" si="26"/>
        <v/>
      </c>
    </row>
    <row r="428" spans="1:14">
      <c r="A428" s="133"/>
      <c r="B428" s="134"/>
      <c r="C428" s="134"/>
      <c r="D428" s="134"/>
      <c r="E428" s="134"/>
      <c r="F428" s="135"/>
      <c r="G428" s="136"/>
      <c r="H428" s="261" t="str">
        <f t="shared" si="24"/>
        <v/>
      </c>
      <c r="L428" s="67" t="str">
        <f t="shared" si="25"/>
        <v/>
      </c>
      <c r="M428" s="67" t="str">
        <f t="shared" si="27"/>
        <v/>
      </c>
      <c r="N428" s="67" t="str">
        <f t="shared" si="26"/>
        <v/>
      </c>
    </row>
    <row r="429" spans="1:14">
      <c r="A429" s="133"/>
      <c r="B429" s="134"/>
      <c r="C429" s="134"/>
      <c r="D429" s="134"/>
      <c r="E429" s="134"/>
      <c r="F429" s="135"/>
      <c r="G429" s="136"/>
      <c r="H429" s="261" t="str">
        <f t="shared" si="24"/>
        <v/>
      </c>
      <c r="L429" s="67" t="str">
        <f t="shared" si="25"/>
        <v/>
      </c>
      <c r="M429" s="67" t="str">
        <f t="shared" si="27"/>
        <v/>
      </c>
      <c r="N429" s="67" t="str">
        <f t="shared" si="26"/>
        <v/>
      </c>
    </row>
    <row r="430" spans="1:14">
      <c r="A430" s="133"/>
      <c r="B430" s="134"/>
      <c r="C430" s="134"/>
      <c r="D430" s="134"/>
      <c r="E430" s="134"/>
      <c r="F430" s="135"/>
      <c r="G430" s="136"/>
      <c r="H430" s="261" t="str">
        <f t="shared" si="24"/>
        <v/>
      </c>
      <c r="L430" s="67" t="str">
        <f t="shared" si="25"/>
        <v/>
      </c>
      <c r="M430" s="67" t="str">
        <f t="shared" si="27"/>
        <v/>
      </c>
      <c r="N430" s="67" t="str">
        <f t="shared" si="26"/>
        <v/>
      </c>
    </row>
    <row r="431" spans="1:14">
      <c r="A431" s="133"/>
      <c r="B431" s="134"/>
      <c r="C431" s="134"/>
      <c r="D431" s="134"/>
      <c r="E431" s="134"/>
      <c r="F431" s="135"/>
      <c r="G431" s="136"/>
      <c r="H431" s="261" t="str">
        <f t="shared" si="24"/>
        <v/>
      </c>
      <c r="L431" s="67" t="str">
        <f t="shared" si="25"/>
        <v/>
      </c>
      <c r="M431" s="67" t="str">
        <f t="shared" si="27"/>
        <v/>
      </c>
      <c r="N431" s="67" t="str">
        <f t="shared" si="26"/>
        <v/>
      </c>
    </row>
    <row r="432" spans="1:14">
      <c r="A432" s="133"/>
      <c r="B432" s="134"/>
      <c r="C432" s="134"/>
      <c r="D432" s="134"/>
      <c r="E432" s="134"/>
      <c r="F432" s="135"/>
      <c r="G432" s="136"/>
      <c r="H432" s="261" t="str">
        <f t="shared" si="24"/>
        <v/>
      </c>
      <c r="L432" s="67" t="str">
        <f t="shared" si="25"/>
        <v/>
      </c>
      <c r="M432" s="67" t="str">
        <f t="shared" si="27"/>
        <v/>
      </c>
      <c r="N432" s="67" t="str">
        <f t="shared" si="26"/>
        <v/>
      </c>
    </row>
    <row r="433" spans="1:14">
      <c r="A433" s="133"/>
      <c r="B433" s="134"/>
      <c r="C433" s="134"/>
      <c r="D433" s="134"/>
      <c r="E433" s="134"/>
      <c r="F433" s="135"/>
      <c r="G433" s="136"/>
      <c r="H433" s="261" t="str">
        <f t="shared" si="24"/>
        <v/>
      </c>
      <c r="L433" s="67" t="str">
        <f t="shared" si="25"/>
        <v/>
      </c>
      <c r="M433" s="67" t="str">
        <f t="shared" si="27"/>
        <v/>
      </c>
      <c r="N433" s="67" t="str">
        <f t="shared" si="26"/>
        <v/>
      </c>
    </row>
    <row r="434" spans="1:14">
      <c r="A434" s="133"/>
      <c r="B434" s="134"/>
      <c r="C434" s="134"/>
      <c r="D434" s="134"/>
      <c r="E434" s="134"/>
      <c r="F434" s="135"/>
      <c r="G434" s="136"/>
      <c r="H434" s="261" t="str">
        <f t="shared" si="24"/>
        <v/>
      </c>
      <c r="L434" s="67" t="str">
        <f t="shared" si="25"/>
        <v/>
      </c>
      <c r="M434" s="67" t="str">
        <f t="shared" si="27"/>
        <v/>
      </c>
      <c r="N434" s="67" t="str">
        <f t="shared" si="26"/>
        <v/>
      </c>
    </row>
    <row r="435" spans="1:14">
      <c r="A435" s="133"/>
      <c r="B435" s="134"/>
      <c r="C435" s="134"/>
      <c r="D435" s="134"/>
      <c r="E435" s="134"/>
      <c r="F435" s="135"/>
      <c r="G435" s="136"/>
      <c r="H435" s="261" t="str">
        <f t="shared" si="24"/>
        <v/>
      </c>
      <c r="L435" s="67" t="str">
        <f t="shared" si="25"/>
        <v/>
      </c>
      <c r="M435" s="67" t="str">
        <f t="shared" si="27"/>
        <v/>
      </c>
      <c r="N435" s="67" t="str">
        <f t="shared" si="26"/>
        <v/>
      </c>
    </row>
    <row r="436" spans="1:14">
      <c r="A436" s="133"/>
      <c r="B436" s="134"/>
      <c r="C436" s="134"/>
      <c r="D436" s="134"/>
      <c r="E436" s="134"/>
      <c r="F436" s="135"/>
      <c r="G436" s="136"/>
      <c r="H436" s="261" t="str">
        <f t="shared" si="24"/>
        <v/>
      </c>
      <c r="L436" s="67" t="str">
        <f t="shared" si="25"/>
        <v/>
      </c>
      <c r="M436" s="67" t="str">
        <f t="shared" si="27"/>
        <v/>
      </c>
      <c r="N436" s="67" t="str">
        <f t="shared" si="26"/>
        <v/>
      </c>
    </row>
    <row r="437" spans="1:14">
      <c r="A437" s="133"/>
      <c r="B437" s="134"/>
      <c r="C437" s="134"/>
      <c r="D437" s="134"/>
      <c r="E437" s="134"/>
      <c r="F437" s="135"/>
      <c r="G437" s="136"/>
      <c r="H437" s="261" t="str">
        <f t="shared" si="24"/>
        <v/>
      </c>
      <c r="L437" s="67" t="str">
        <f t="shared" si="25"/>
        <v/>
      </c>
      <c r="M437" s="67" t="str">
        <f t="shared" si="27"/>
        <v/>
      </c>
      <c r="N437" s="67" t="str">
        <f t="shared" si="26"/>
        <v/>
      </c>
    </row>
    <row r="438" spans="1:14">
      <c r="A438" s="133"/>
      <c r="B438" s="134"/>
      <c r="C438" s="134"/>
      <c r="D438" s="134"/>
      <c r="E438" s="134"/>
      <c r="F438" s="135"/>
      <c r="G438" s="136"/>
      <c r="H438" s="261" t="str">
        <f t="shared" si="24"/>
        <v/>
      </c>
      <c r="L438" s="67" t="str">
        <f t="shared" si="25"/>
        <v/>
      </c>
      <c r="M438" s="67" t="str">
        <f t="shared" si="27"/>
        <v/>
      </c>
      <c r="N438" s="67" t="str">
        <f t="shared" si="26"/>
        <v/>
      </c>
    </row>
    <row r="439" spans="1:14">
      <c r="A439" s="133"/>
      <c r="B439" s="134"/>
      <c r="C439" s="134"/>
      <c r="D439" s="134"/>
      <c r="E439" s="134"/>
      <c r="F439" s="135"/>
      <c r="G439" s="136"/>
      <c r="H439" s="261" t="str">
        <f t="shared" si="24"/>
        <v/>
      </c>
      <c r="L439" s="67" t="str">
        <f t="shared" si="25"/>
        <v/>
      </c>
      <c r="M439" s="67" t="str">
        <f t="shared" si="27"/>
        <v/>
      </c>
      <c r="N439" s="67" t="str">
        <f t="shared" si="26"/>
        <v/>
      </c>
    </row>
    <row r="440" spans="1:14">
      <c r="A440" s="133"/>
      <c r="B440" s="134"/>
      <c r="C440" s="134"/>
      <c r="D440" s="134"/>
      <c r="E440" s="134"/>
      <c r="F440" s="135"/>
      <c r="G440" s="136"/>
      <c r="H440" s="261" t="str">
        <f t="shared" si="24"/>
        <v/>
      </c>
      <c r="L440" s="67" t="str">
        <f t="shared" si="25"/>
        <v/>
      </c>
      <c r="M440" s="67" t="str">
        <f t="shared" si="27"/>
        <v/>
      </c>
      <c r="N440" s="67" t="str">
        <f t="shared" si="26"/>
        <v/>
      </c>
    </row>
    <row r="441" spans="1:14">
      <c r="A441" s="133"/>
      <c r="B441" s="134"/>
      <c r="C441" s="134"/>
      <c r="D441" s="134"/>
      <c r="E441" s="134"/>
      <c r="F441" s="135"/>
      <c r="G441" s="136"/>
      <c r="H441" s="261" t="str">
        <f t="shared" si="24"/>
        <v/>
      </c>
      <c r="L441" s="67" t="str">
        <f t="shared" si="25"/>
        <v/>
      </c>
      <c r="M441" s="67" t="str">
        <f t="shared" si="27"/>
        <v/>
      </c>
      <c r="N441" s="67" t="str">
        <f t="shared" si="26"/>
        <v/>
      </c>
    </row>
    <row r="442" spans="1:14">
      <c r="A442" s="133"/>
      <c r="B442" s="134"/>
      <c r="C442" s="134"/>
      <c r="D442" s="134"/>
      <c r="E442" s="134"/>
      <c r="F442" s="135"/>
      <c r="G442" s="136"/>
      <c r="H442" s="261" t="str">
        <f t="shared" si="24"/>
        <v/>
      </c>
      <c r="L442" s="67" t="str">
        <f t="shared" si="25"/>
        <v/>
      </c>
      <c r="M442" s="67" t="str">
        <f t="shared" si="27"/>
        <v/>
      </c>
      <c r="N442" s="67" t="str">
        <f t="shared" si="26"/>
        <v/>
      </c>
    </row>
    <row r="443" spans="1:14">
      <c r="A443" s="133"/>
      <c r="B443" s="134"/>
      <c r="C443" s="134"/>
      <c r="D443" s="134"/>
      <c r="E443" s="134"/>
      <c r="F443" s="135"/>
      <c r="G443" s="136"/>
      <c r="H443" s="261" t="str">
        <f t="shared" si="24"/>
        <v/>
      </c>
      <c r="L443" s="67" t="str">
        <f t="shared" si="25"/>
        <v/>
      </c>
      <c r="M443" s="67" t="str">
        <f t="shared" si="27"/>
        <v/>
      </c>
      <c r="N443" s="67" t="str">
        <f t="shared" si="26"/>
        <v/>
      </c>
    </row>
    <row r="444" spans="1:14">
      <c r="A444" s="133"/>
      <c r="B444" s="134"/>
      <c r="C444" s="134"/>
      <c r="D444" s="134"/>
      <c r="E444" s="134"/>
      <c r="F444" s="135"/>
      <c r="G444" s="136"/>
      <c r="H444" s="261" t="str">
        <f t="shared" si="24"/>
        <v/>
      </c>
      <c r="L444" s="67" t="str">
        <f t="shared" si="25"/>
        <v/>
      </c>
      <c r="M444" s="67" t="str">
        <f t="shared" si="27"/>
        <v/>
      </c>
      <c r="N444" s="67" t="str">
        <f t="shared" si="26"/>
        <v/>
      </c>
    </row>
    <row r="445" spans="1:14">
      <c r="A445" s="133"/>
      <c r="B445" s="134"/>
      <c r="C445" s="134"/>
      <c r="D445" s="134"/>
      <c r="E445" s="134"/>
      <c r="F445" s="135"/>
      <c r="G445" s="136"/>
      <c r="H445" s="261" t="str">
        <f t="shared" si="24"/>
        <v/>
      </c>
      <c r="L445" s="67" t="str">
        <f t="shared" si="25"/>
        <v/>
      </c>
      <c r="M445" s="67" t="str">
        <f t="shared" si="27"/>
        <v/>
      </c>
      <c r="N445" s="67" t="str">
        <f t="shared" si="26"/>
        <v/>
      </c>
    </row>
    <row r="446" spans="1:14">
      <c r="A446" s="133"/>
      <c r="B446" s="134"/>
      <c r="C446" s="134"/>
      <c r="D446" s="134"/>
      <c r="E446" s="134"/>
      <c r="F446" s="135"/>
      <c r="G446" s="136"/>
      <c r="H446" s="261" t="str">
        <f t="shared" si="24"/>
        <v/>
      </c>
      <c r="L446" s="67" t="str">
        <f t="shared" si="25"/>
        <v/>
      </c>
      <c r="M446" s="67" t="str">
        <f t="shared" si="27"/>
        <v/>
      </c>
      <c r="N446" s="67" t="str">
        <f t="shared" si="26"/>
        <v/>
      </c>
    </row>
    <row r="447" spans="1:14">
      <c r="A447" s="133"/>
      <c r="B447" s="134"/>
      <c r="C447" s="134"/>
      <c r="D447" s="134"/>
      <c r="E447" s="134"/>
      <c r="F447" s="135"/>
      <c r="G447" s="136"/>
      <c r="H447" s="261" t="str">
        <f t="shared" si="24"/>
        <v/>
      </c>
      <c r="L447" s="67" t="str">
        <f t="shared" si="25"/>
        <v/>
      </c>
      <c r="M447" s="67" t="str">
        <f t="shared" si="27"/>
        <v/>
      </c>
      <c r="N447" s="67" t="str">
        <f t="shared" si="26"/>
        <v/>
      </c>
    </row>
    <row r="448" spans="1:14">
      <c r="A448" s="133"/>
      <c r="B448" s="134"/>
      <c r="C448" s="134"/>
      <c r="D448" s="134"/>
      <c r="E448" s="134"/>
      <c r="F448" s="135"/>
      <c r="G448" s="136"/>
      <c r="H448" s="261" t="str">
        <f t="shared" si="24"/>
        <v/>
      </c>
      <c r="L448" s="67" t="str">
        <f t="shared" si="25"/>
        <v/>
      </c>
      <c r="M448" s="67" t="str">
        <f t="shared" si="27"/>
        <v/>
      </c>
      <c r="N448" s="67" t="str">
        <f t="shared" si="26"/>
        <v/>
      </c>
    </row>
    <row r="449" spans="1:14">
      <c r="A449" s="133"/>
      <c r="B449" s="134"/>
      <c r="C449" s="134"/>
      <c r="D449" s="134"/>
      <c r="E449" s="134"/>
      <c r="F449" s="135"/>
      <c r="G449" s="136"/>
      <c r="H449" s="261" t="str">
        <f t="shared" si="24"/>
        <v/>
      </c>
      <c r="L449" s="67" t="str">
        <f t="shared" si="25"/>
        <v/>
      </c>
      <c r="M449" s="67" t="str">
        <f t="shared" si="27"/>
        <v/>
      </c>
      <c r="N449" s="67" t="str">
        <f t="shared" si="26"/>
        <v/>
      </c>
    </row>
    <row r="450" spans="1:14">
      <c r="A450" s="133"/>
      <c r="B450" s="134"/>
      <c r="C450" s="134"/>
      <c r="D450" s="134"/>
      <c r="E450" s="134"/>
      <c r="F450" s="135"/>
      <c r="G450" s="136"/>
      <c r="H450" s="261" t="str">
        <f t="shared" si="24"/>
        <v/>
      </c>
      <c r="L450" s="67" t="str">
        <f t="shared" si="25"/>
        <v/>
      </c>
      <c r="M450" s="67" t="str">
        <f t="shared" si="27"/>
        <v/>
      </c>
      <c r="N450" s="67" t="str">
        <f t="shared" si="26"/>
        <v/>
      </c>
    </row>
    <row r="451" spans="1:14">
      <c r="A451" s="133"/>
      <c r="B451" s="134"/>
      <c r="C451" s="134"/>
      <c r="D451" s="134"/>
      <c r="E451" s="134"/>
      <c r="F451" s="135"/>
      <c r="G451" s="136"/>
      <c r="H451" s="261" t="str">
        <f t="shared" ref="H451:H514" si="28">IF(D451="","",(2/J$12)*(POWER((J$12/6)*(D451-J$12/6)+1,3)-1))</f>
        <v/>
      </c>
      <c r="L451" s="67" t="str">
        <f t="shared" ref="L451:L514" si="29">IF(E451="","",GAMMADIST(E451,J$19,1/J$18,TRUE))</f>
        <v/>
      </c>
      <c r="M451" s="67" t="str">
        <f t="shared" si="27"/>
        <v/>
      </c>
      <c r="N451" s="67" t="str">
        <f t="shared" ref="N451:N514" si="30">IF(L451="","",POWER(F451-M451,2) / M451)</f>
        <v/>
      </c>
    </row>
    <row r="452" spans="1:14">
      <c r="A452" s="133"/>
      <c r="B452" s="134"/>
      <c r="C452" s="134"/>
      <c r="D452" s="134"/>
      <c r="E452" s="134"/>
      <c r="F452" s="135"/>
      <c r="G452" s="136"/>
      <c r="H452" s="261" t="str">
        <f t="shared" si="28"/>
        <v/>
      </c>
      <c r="L452" s="67" t="str">
        <f t="shared" si="29"/>
        <v/>
      </c>
      <c r="M452" s="67" t="str">
        <f t="shared" ref="M452:M515" si="31">IF(L452="","",(L452-L451)*J$3)</f>
        <v/>
      </c>
      <c r="N452" s="67" t="str">
        <f t="shared" si="30"/>
        <v/>
      </c>
    </row>
    <row r="453" spans="1:14">
      <c r="A453" s="133"/>
      <c r="B453" s="134"/>
      <c r="C453" s="134"/>
      <c r="D453" s="134"/>
      <c r="E453" s="134"/>
      <c r="F453" s="135"/>
      <c r="G453" s="136"/>
      <c r="H453" s="261" t="str">
        <f t="shared" si="28"/>
        <v/>
      </c>
      <c r="L453" s="67" t="str">
        <f t="shared" si="29"/>
        <v/>
      </c>
      <c r="M453" s="67" t="str">
        <f t="shared" si="31"/>
        <v/>
      </c>
      <c r="N453" s="67" t="str">
        <f t="shared" si="30"/>
        <v/>
      </c>
    </row>
    <row r="454" spans="1:14">
      <c r="A454" s="133"/>
      <c r="B454" s="134"/>
      <c r="C454" s="134"/>
      <c r="D454" s="134"/>
      <c r="E454" s="134"/>
      <c r="F454" s="135"/>
      <c r="G454" s="136"/>
      <c r="H454" s="261" t="str">
        <f t="shared" si="28"/>
        <v/>
      </c>
      <c r="L454" s="67" t="str">
        <f t="shared" si="29"/>
        <v/>
      </c>
      <c r="M454" s="67" t="str">
        <f t="shared" si="31"/>
        <v/>
      </c>
      <c r="N454" s="67" t="str">
        <f t="shared" si="30"/>
        <v/>
      </c>
    </row>
    <row r="455" spans="1:14">
      <c r="A455" s="133"/>
      <c r="B455" s="134"/>
      <c r="C455" s="134"/>
      <c r="D455" s="134"/>
      <c r="E455" s="134"/>
      <c r="F455" s="135"/>
      <c r="G455" s="136"/>
      <c r="H455" s="261" t="str">
        <f t="shared" si="28"/>
        <v/>
      </c>
      <c r="L455" s="67" t="str">
        <f t="shared" si="29"/>
        <v/>
      </c>
      <c r="M455" s="67" t="str">
        <f t="shared" si="31"/>
        <v/>
      </c>
      <c r="N455" s="67" t="str">
        <f t="shared" si="30"/>
        <v/>
      </c>
    </row>
    <row r="456" spans="1:14">
      <c r="A456" s="133"/>
      <c r="B456" s="134"/>
      <c r="C456" s="134"/>
      <c r="D456" s="134"/>
      <c r="E456" s="134"/>
      <c r="F456" s="135"/>
      <c r="G456" s="136"/>
      <c r="H456" s="261" t="str">
        <f t="shared" si="28"/>
        <v/>
      </c>
      <c r="L456" s="67" t="str">
        <f t="shared" si="29"/>
        <v/>
      </c>
      <c r="M456" s="67" t="str">
        <f t="shared" si="31"/>
        <v/>
      </c>
      <c r="N456" s="67" t="str">
        <f t="shared" si="30"/>
        <v/>
      </c>
    </row>
    <row r="457" spans="1:14">
      <c r="A457" s="133"/>
      <c r="B457" s="134"/>
      <c r="C457" s="134"/>
      <c r="D457" s="134"/>
      <c r="E457" s="134"/>
      <c r="F457" s="135"/>
      <c r="G457" s="136"/>
      <c r="H457" s="261" t="str">
        <f t="shared" si="28"/>
        <v/>
      </c>
      <c r="L457" s="67" t="str">
        <f t="shared" si="29"/>
        <v/>
      </c>
      <c r="M457" s="67" t="str">
        <f t="shared" si="31"/>
        <v/>
      </c>
      <c r="N457" s="67" t="str">
        <f t="shared" si="30"/>
        <v/>
      </c>
    </row>
    <row r="458" spans="1:14">
      <c r="A458" s="133"/>
      <c r="B458" s="134"/>
      <c r="C458" s="134"/>
      <c r="D458" s="134"/>
      <c r="E458" s="134"/>
      <c r="F458" s="135"/>
      <c r="G458" s="136"/>
      <c r="H458" s="261" t="str">
        <f t="shared" si="28"/>
        <v/>
      </c>
      <c r="L458" s="67" t="str">
        <f t="shared" si="29"/>
        <v/>
      </c>
      <c r="M458" s="67" t="str">
        <f t="shared" si="31"/>
        <v/>
      </c>
      <c r="N458" s="67" t="str">
        <f t="shared" si="30"/>
        <v/>
      </c>
    </row>
    <row r="459" spans="1:14">
      <c r="A459" s="133"/>
      <c r="B459" s="134"/>
      <c r="C459" s="134"/>
      <c r="D459" s="134"/>
      <c r="E459" s="134"/>
      <c r="F459" s="135"/>
      <c r="G459" s="136"/>
      <c r="H459" s="261" t="str">
        <f t="shared" si="28"/>
        <v/>
      </c>
      <c r="L459" s="67" t="str">
        <f t="shared" si="29"/>
        <v/>
      </c>
      <c r="M459" s="67" t="str">
        <f t="shared" si="31"/>
        <v/>
      </c>
      <c r="N459" s="67" t="str">
        <f t="shared" si="30"/>
        <v/>
      </c>
    </row>
    <row r="460" spans="1:14">
      <c r="A460" s="133"/>
      <c r="B460" s="134"/>
      <c r="C460" s="134"/>
      <c r="D460" s="134"/>
      <c r="E460" s="134"/>
      <c r="F460" s="135"/>
      <c r="G460" s="136"/>
      <c r="H460" s="261" t="str">
        <f t="shared" si="28"/>
        <v/>
      </c>
      <c r="L460" s="67" t="str">
        <f t="shared" si="29"/>
        <v/>
      </c>
      <c r="M460" s="67" t="str">
        <f t="shared" si="31"/>
        <v/>
      </c>
      <c r="N460" s="67" t="str">
        <f t="shared" si="30"/>
        <v/>
      </c>
    </row>
    <row r="461" spans="1:14">
      <c r="A461" s="133"/>
      <c r="B461" s="134"/>
      <c r="C461" s="134"/>
      <c r="D461" s="134"/>
      <c r="E461" s="134"/>
      <c r="F461" s="135"/>
      <c r="G461" s="136"/>
      <c r="H461" s="261" t="str">
        <f t="shared" si="28"/>
        <v/>
      </c>
      <c r="L461" s="67" t="str">
        <f t="shared" si="29"/>
        <v/>
      </c>
      <c r="M461" s="67" t="str">
        <f t="shared" si="31"/>
        <v/>
      </c>
      <c r="N461" s="67" t="str">
        <f t="shared" si="30"/>
        <v/>
      </c>
    </row>
    <row r="462" spans="1:14">
      <c r="A462" s="133"/>
      <c r="B462" s="134"/>
      <c r="C462" s="134"/>
      <c r="D462" s="134"/>
      <c r="E462" s="134"/>
      <c r="F462" s="135"/>
      <c r="G462" s="136"/>
      <c r="H462" s="261" t="str">
        <f t="shared" si="28"/>
        <v/>
      </c>
      <c r="L462" s="67" t="str">
        <f t="shared" si="29"/>
        <v/>
      </c>
      <c r="M462" s="67" t="str">
        <f t="shared" si="31"/>
        <v/>
      </c>
      <c r="N462" s="67" t="str">
        <f t="shared" si="30"/>
        <v/>
      </c>
    </row>
    <row r="463" spans="1:14">
      <c r="A463" s="133"/>
      <c r="B463" s="134"/>
      <c r="C463" s="134"/>
      <c r="D463" s="134"/>
      <c r="E463" s="134"/>
      <c r="F463" s="135"/>
      <c r="G463" s="136"/>
      <c r="H463" s="261" t="str">
        <f t="shared" si="28"/>
        <v/>
      </c>
      <c r="L463" s="67" t="str">
        <f t="shared" si="29"/>
        <v/>
      </c>
      <c r="M463" s="67" t="str">
        <f t="shared" si="31"/>
        <v/>
      </c>
      <c r="N463" s="67" t="str">
        <f t="shared" si="30"/>
        <v/>
      </c>
    </row>
    <row r="464" spans="1:14">
      <c r="A464" s="133"/>
      <c r="B464" s="134"/>
      <c r="C464" s="134"/>
      <c r="D464" s="134"/>
      <c r="E464" s="134"/>
      <c r="F464" s="135"/>
      <c r="G464" s="136"/>
      <c r="H464" s="261" t="str">
        <f t="shared" si="28"/>
        <v/>
      </c>
      <c r="L464" s="67" t="str">
        <f t="shared" si="29"/>
        <v/>
      </c>
      <c r="M464" s="67" t="str">
        <f t="shared" si="31"/>
        <v/>
      </c>
      <c r="N464" s="67" t="str">
        <f t="shared" si="30"/>
        <v/>
      </c>
    </row>
    <row r="465" spans="1:14">
      <c r="A465" s="133"/>
      <c r="B465" s="134"/>
      <c r="C465" s="134"/>
      <c r="D465" s="134"/>
      <c r="E465" s="134"/>
      <c r="F465" s="135"/>
      <c r="G465" s="136"/>
      <c r="H465" s="261" t="str">
        <f t="shared" si="28"/>
        <v/>
      </c>
      <c r="L465" s="67" t="str">
        <f t="shared" si="29"/>
        <v/>
      </c>
      <c r="M465" s="67" t="str">
        <f t="shared" si="31"/>
        <v/>
      </c>
      <c r="N465" s="67" t="str">
        <f t="shared" si="30"/>
        <v/>
      </c>
    </row>
    <row r="466" spans="1:14">
      <c r="A466" s="133"/>
      <c r="B466" s="134"/>
      <c r="C466" s="134"/>
      <c r="D466" s="134"/>
      <c r="E466" s="134"/>
      <c r="F466" s="135"/>
      <c r="G466" s="136"/>
      <c r="H466" s="261" t="str">
        <f t="shared" si="28"/>
        <v/>
      </c>
      <c r="L466" s="67" t="str">
        <f t="shared" si="29"/>
        <v/>
      </c>
      <c r="M466" s="67" t="str">
        <f t="shared" si="31"/>
        <v/>
      </c>
      <c r="N466" s="67" t="str">
        <f t="shared" si="30"/>
        <v/>
      </c>
    </row>
    <row r="467" spans="1:14">
      <c r="A467" s="133"/>
      <c r="B467" s="134"/>
      <c r="C467" s="134"/>
      <c r="D467" s="134"/>
      <c r="E467" s="134"/>
      <c r="F467" s="135"/>
      <c r="G467" s="136"/>
      <c r="H467" s="261" t="str">
        <f t="shared" si="28"/>
        <v/>
      </c>
      <c r="L467" s="67" t="str">
        <f t="shared" si="29"/>
        <v/>
      </c>
      <c r="M467" s="67" t="str">
        <f t="shared" si="31"/>
        <v/>
      </c>
      <c r="N467" s="67" t="str">
        <f t="shared" si="30"/>
        <v/>
      </c>
    </row>
    <row r="468" spans="1:14">
      <c r="A468" s="133"/>
      <c r="B468" s="134"/>
      <c r="C468" s="134"/>
      <c r="D468" s="134"/>
      <c r="E468" s="134"/>
      <c r="F468" s="135"/>
      <c r="G468" s="136"/>
      <c r="H468" s="261" t="str">
        <f t="shared" si="28"/>
        <v/>
      </c>
      <c r="L468" s="67" t="str">
        <f t="shared" si="29"/>
        <v/>
      </c>
      <c r="M468" s="67" t="str">
        <f t="shared" si="31"/>
        <v/>
      </c>
      <c r="N468" s="67" t="str">
        <f t="shared" si="30"/>
        <v/>
      </c>
    </row>
    <row r="469" spans="1:14">
      <c r="A469" s="133"/>
      <c r="B469" s="134"/>
      <c r="C469" s="134"/>
      <c r="D469" s="134"/>
      <c r="E469" s="134"/>
      <c r="F469" s="135"/>
      <c r="G469" s="136"/>
      <c r="H469" s="261" t="str">
        <f t="shared" si="28"/>
        <v/>
      </c>
      <c r="L469" s="67" t="str">
        <f t="shared" si="29"/>
        <v/>
      </c>
      <c r="M469" s="67" t="str">
        <f t="shared" si="31"/>
        <v/>
      </c>
      <c r="N469" s="67" t="str">
        <f t="shared" si="30"/>
        <v/>
      </c>
    </row>
    <row r="470" spans="1:14">
      <c r="A470" s="133"/>
      <c r="B470" s="134"/>
      <c r="C470" s="134"/>
      <c r="D470" s="134"/>
      <c r="E470" s="134"/>
      <c r="F470" s="135"/>
      <c r="G470" s="136"/>
      <c r="H470" s="261" t="str">
        <f t="shared" si="28"/>
        <v/>
      </c>
      <c r="L470" s="67" t="str">
        <f t="shared" si="29"/>
        <v/>
      </c>
      <c r="M470" s="67" t="str">
        <f t="shared" si="31"/>
        <v/>
      </c>
      <c r="N470" s="67" t="str">
        <f t="shared" si="30"/>
        <v/>
      </c>
    </row>
    <row r="471" spans="1:14">
      <c r="A471" s="133"/>
      <c r="B471" s="134"/>
      <c r="C471" s="134"/>
      <c r="D471" s="134"/>
      <c r="E471" s="134"/>
      <c r="F471" s="135"/>
      <c r="G471" s="136"/>
      <c r="H471" s="261" t="str">
        <f t="shared" si="28"/>
        <v/>
      </c>
      <c r="L471" s="67" t="str">
        <f t="shared" si="29"/>
        <v/>
      </c>
      <c r="M471" s="67" t="str">
        <f t="shared" si="31"/>
        <v/>
      </c>
      <c r="N471" s="67" t="str">
        <f t="shared" si="30"/>
        <v/>
      </c>
    </row>
    <row r="472" spans="1:14">
      <c r="A472" s="133"/>
      <c r="B472" s="134"/>
      <c r="C472" s="134"/>
      <c r="D472" s="134"/>
      <c r="E472" s="134"/>
      <c r="F472" s="135"/>
      <c r="G472" s="136"/>
      <c r="H472" s="261" t="str">
        <f t="shared" si="28"/>
        <v/>
      </c>
      <c r="L472" s="67" t="str">
        <f t="shared" si="29"/>
        <v/>
      </c>
      <c r="M472" s="67" t="str">
        <f t="shared" si="31"/>
        <v/>
      </c>
      <c r="N472" s="67" t="str">
        <f t="shared" si="30"/>
        <v/>
      </c>
    </row>
    <row r="473" spans="1:14">
      <c r="A473" s="133"/>
      <c r="B473" s="134"/>
      <c r="C473" s="134"/>
      <c r="D473" s="134"/>
      <c r="E473" s="134"/>
      <c r="F473" s="135"/>
      <c r="G473" s="136"/>
      <c r="H473" s="261" t="str">
        <f t="shared" si="28"/>
        <v/>
      </c>
      <c r="L473" s="67" t="str">
        <f t="shared" si="29"/>
        <v/>
      </c>
      <c r="M473" s="67" t="str">
        <f t="shared" si="31"/>
        <v/>
      </c>
      <c r="N473" s="67" t="str">
        <f t="shared" si="30"/>
        <v/>
      </c>
    </row>
    <row r="474" spans="1:14">
      <c r="A474" s="133"/>
      <c r="B474" s="134"/>
      <c r="C474" s="134"/>
      <c r="D474" s="134"/>
      <c r="E474" s="134"/>
      <c r="F474" s="135"/>
      <c r="G474" s="136"/>
      <c r="H474" s="261" t="str">
        <f t="shared" si="28"/>
        <v/>
      </c>
      <c r="L474" s="67" t="str">
        <f t="shared" si="29"/>
        <v/>
      </c>
      <c r="M474" s="67" t="str">
        <f t="shared" si="31"/>
        <v/>
      </c>
      <c r="N474" s="67" t="str">
        <f t="shared" si="30"/>
        <v/>
      </c>
    </row>
    <row r="475" spans="1:14">
      <c r="A475" s="133"/>
      <c r="B475" s="134"/>
      <c r="C475" s="134"/>
      <c r="D475" s="134"/>
      <c r="E475" s="134"/>
      <c r="F475" s="135"/>
      <c r="G475" s="136"/>
      <c r="H475" s="261" t="str">
        <f t="shared" si="28"/>
        <v/>
      </c>
      <c r="L475" s="67" t="str">
        <f t="shared" si="29"/>
        <v/>
      </c>
      <c r="M475" s="67" t="str">
        <f t="shared" si="31"/>
        <v/>
      </c>
      <c r="N475" s="67" t="str">
        <f t="shared" si="30"/>
        <v/>
      </c>
    </row>
    <row r="476" spans="1:14">
      <c r="A476" s="133"/>
      <c r="B476" s="134"/>
      <c r="C476" s="134"/>
      <c r="D476" s="134"/>
      <c r="E476" s="134"/>
      <c r="F476" s="135"/>
      <c r="G476" s="136"/>
      <c r="H476" s="261" t="str">
        <f t="shared" si="28"/>
        <v/>
      </c>
      <c r="L476" s="67" t="str">
        <f t="shared" si="29"/>
        <v/>
      </c>
      <c r="M476" s="67" t="str">
        <f t="shared" si="31"/>
        <v/>
      </c>
      <c r="N476" s="67" t="str">
        <f t="shared" si="30"/>
        <v/>
      </c>
    </row>
    <row r="477" spans="1:14">
      <c r="A477" s="133"/>
      <c r="B477" s="134"/>
      <c r="C477" s="134"/>
      <c r="D477" s="134"/>
      <c r="E477" s="134"/>
      <c r="F477" s="135"/>
      <c r="G477" s="136"/>
      <c r="H477" s="261" t="str">
        <f t="shared" si="28"/>
        <v/>
      </c>
      <c r="L477" s="67" t="str">
        <f t="shared" si="29"/>
        <v/>
      </c>
      <c r="M477" s="67" t="str">
        <f t="shared" si="31"/>
        <v/>
      </c>
      <c r="N477" s="67" t="str">
        <f t="shared" si="30"/>
        <v/>
      </c>
    </row>
    <row r="478" spans="1:14">
      <c r="A478" s="133"/>
      <c r="B478" s="134"/>
      <c r="C478" s="134"/>
      <c r="D478" s="134"/>
      <c r="E478" s="134"/>
      <c r="F478" s="135"/>
      <c r="G478" s="136"/>
      <c r="H478" s="261" t="str">
        <f t="shared" si="28"/>
        <v/>
      </c>
      <c r="L478" s="67" t="str">
        <f t="shared" si="29"/>
        <v/>
      </c>
      <c r="M478" s="67" t="str">
        <f t="shared" si="31"/>
        <v/>
      </c>
      <c r="N478" s="67" t="str">
        <f t="shared" si="30"/>
        <v/>
      </c>
    </row>
    <row r="479" spans="1:14">
      <c r="A479" s="133"/>
      <c r="B479" s="134"/>
      <c r="C479" s="134"/>
      <c r="D479" s="134"/>
      <c r="E479" s="134"/>
      <c r="F479" s="135"/>
      <c r="G479" s="136"/>
      <c r="H479" s="261" t="str">
        <f t="shared" si="28"/>
        <v/>
      </c>
      <c r="L479" s="67" t="str">
        <f t="shared" si="29"/>
        <v/>
      </c>
      <c r="M479" s="67" t="str">
        <f t="shared" si="31"/>
        <v/>
      </c>
      <c r="N479" s="67" t="str">
        <f t="shared" si="30"/>
        <v/>
      </c>
    </row>
    <row r="480" spans="1:14">
      <c r="A480" s="133"/>
      <c r="B480" s="134"/>
      <c r="C480" s="134"/>
      <c r="D480" s="134"/>
      <c r="E480" s="134"/>
      <c r="F480" s="135"/>
      <c r="G480" s="136"/>
      <c r="H480" s="261" t="str">
        <f t="shared" si="28"/>
        <v/>
      </c>
      <c r="L480" s="67" t="str">
        <f t="shared" si="29"/>
        <v/>
      </c>
      <c r="M480" s="67" t="str">
        <f t="shared" si="31"/>
        <v/>
      </c>
      <c r="N480" s="67" t="str">
        <f t="shared" si="30"/>
        <v/>
      </c>
    </row>
    <row r="481" spans="1:14">
      <c r="A481" s="133"/>
      <c r="B481" s="134"/>
      <c r="C481" s="134"/>
      <c r="D481" s="134"/>
      <c r="E481" s="134"/>
      <c r="F481" s="135"/>
      <c r="G481" s="136"/>
      <c r="H481" s="261" t="str">
        <f t="shared" si="28"/>
        <v/>
      </c>
      <c r="L481" s="67" t="str">
        <f t="shared" si="29"/>
        <v/>
      </c>
      <c r="M481" s="67" t="str">
        <f t="shared" si="31"/>
        <v/>
      </c>
      <c r="N481" s="67" t="str">
        <f t="shared" si="30"/>
        <v/>
      </c>
    </row>
    <row r="482" spans="1:14">
      <c r="A482" s="133"/>
      <c r="B482" s="134"/>
      <c r="C482" s="134"/>
      <c r="D482" s="134"/>
      <c r="E482" s="134"/>
      <c r="F482" s="135"/>
      <c r="G482" s="136"/>
      <c r="H482" s="261" t="str">
        <f t="shared" si="28"/>
        <v/>
      </c>
      <c r="L482" s="67" t="str">
        <f t="shared" si="29"/>
        <v/>
      </c>
      <c r="M482" s="67" t="str">
        <f t="shared" si="31"/>
        <v/>
      </c>
      <c r="N482" s="67" t="str">
        <f t="shared" si="30"/>
        <v/>
      </c>
    </row>
    <row r="483" spans="1:14">
      <c r="A483" s="133"/>
      <c r="B483" s="134"/>
      <c r="C483" s="134"/>
      <c r="D483" s="134"/>
      <c r="E483" s="134"/>
      <c r="F483" s="135"/>
      <c r="G483" s="136"/>
      <c r="H483" s="261" t="str">
        <f t="shared" si="28"/>
        <v/>
      </c>
      <c r="L483" s="67" t="str">
        <f t="shared" si="29"/>
        <v/>
      </c>
      <c r="M483" s="67" t="str">
        <f t="shared" si="31"/>
        <v/>
      </c>
      <c r="N483" s="67" t="str">
        <f t="shared" si="30"/>
        <v/>
      </c>
    </row>
    <row r="484" spans="1:14">
      <c r="A484" s="133"/>
      <c r="B484" s="134"/>
      <c r="C484" s="134"/>
      <c r="D484" s="134"/>
      <c r="E484" s="134"/>
      <c r="F484" s="135"/>
      <c r="G484" s="136"/>
      <c r="H484" s="261" t="str">
        <f t="shared" si="28"/>
        <v/>
      </c>
      <c r="L484" s="67" t="str">
        <f t="shared" si="29"/>
        <v/>
      </c>
      <c r="M484" s="67" t="str">
        <f t="shared" si="31"/>
        <v/>
      </c>
      <c r="N484" s="67" t="str">
        <f t="shared" si="30"/>
        <v/>
      </c>
    </row>
    <row r="485" spans="1:14">
      <c r="A485" s="133"/>
      <c r="B485" s="134"/>
      <c r="C485" s="134"/>
      <c r="D485" s="134"/>
      <c r="E485" s="134"/>
      <c r="F485" s="135"/>
      <c r="G485" s="136"/>
      <c r="H485" s="261" t="str">
        <f t="shared" si="28"/>
        <v/>
      </c>
      <c r="L485" s="67" t="str">
        <f t="shared" si="29"/>
        <v/>
      </c>
      <c r="M485" s="67" t="str">
        <f t="shared" si="31"/>
        <v/>
      </c>
      <c r="N485" s="67" t="str">
        <f t="shared" si="30"/>
        <v/>
      </c>
    </row>
    <row r="486" spans="1:14">
      <c r="A486" s="133"/>
      <c r="B486" s="134"/>
      <c r="C486" s="134"/>
      <c r="D486" s="134"/>
      <c r="E486" s="134"/>
      <c r="F486" s="135"/>
      <c r="G486" s="136"/>
      <c r="H486" s="261" t="str">
        <f t="shared" si="28"/>
        <v/>
      </c>
      <c r="L486" s="67" t="str">
        <f t="shared" si="29"/>
        <v/>
      </c>
      <c r="M486" s="67" t="str">
        <f t="shared" si="31"/>
        <v/>
      </c>
      <c r="N486" s="67" t="str">
        <f t="shared" si="30"/>
        <v/>
      </c>
    </row>
    <row r="487" spans="1:14">
      <c r="A487" s="133"/>
      <c r="B487" s="134"/>
      <c r="C487" s="134"/>
      <c r="D487" s="134"/>
      <c r="E487" s="134"/>
      <c r="F487" s="135"/>
      <c r="G487" s="136"/>
      <c r="H487" s="261" t="str">
        <f t="shared" si="28"/>
        <v/>
      </c>
      <c r="L487" s="67" t="str">
        <f t="shared" si="29"/>
        <v/>
      </c>
      <c r="M487" s="67" t="str">
        <f t="shared" si="31"/>
        <v/>
      </c>
      <c r="N487" s="67" t="str">
        <f t="shared" si="30"/>
        <v/>
      </c>
    </row>
    <row r="488" spans="1:14">
      <c r="A488" s="133"/>
      <c r="B488" s="134"/>
      <c r="C488" s="134"/>
      <c r="D488" s="134"/>
      <c r="E488" s="134"/>
      <c r="F488" s="135"/>
      <c r="G488" s="136"/>
      <c r="H488" s="261" t="str">
        <f t="shared" si="28"/>
        <v/>
      </c>
      <c r="L488" s="67" t="str">
        <f t="shared" si="29"/>
        <v/>
      </c>
      <c r="M488" s="67" t="str">
        <f t="shared" si="31"/>
        <v/>
      </c>
      <c r="N488" s="67" t="str">
        <f t="shared" si="30"/>
        <v/>
      </c>
    </row>
    <row r="489" spans="1:14">
      <c r="A489" s="133"/>
      <c r="B489" s="134"/>
      <c r="C489" s="134"/>
      <c r="D489" s="134"/>
      <c r="E489" s="134"/>
      <c r="F489" s="135"/>
      <c r="G489" s="136"/>
      <c r="H489" s="261" t="str">
        <f t="shared" si="28"/>
        <v/>
      </c>
      <c r="L489" s="67" t="str">
        <f t="shared" si="29"/>
        <v/>
      </c>
      <c r="M489" s="67" t="str">
        <f t="shared" si="31"/>
        <v/>
      </c>
      <c r="N489" s="67" t="str">
        <f t="shared" si="30"/>
        <v/>
      </c>
    </row>
    <row r="490" spans="1:14">
      <c r="A490" s="133"/>
      <c r="B490" s="134"/>
      <c r="C490" s="134"/>
      <c r="D490" s="134"/>
      <c r="E490" s="134"/>
      <c r="F490" s="135"/>
      <c r="G490" s="136"/>
      <c r="H490" s="261" t="str">
        <f t="shared" si="28"/>
        <v/>
      </c>
      <c r="L490" s="67" t="str">
        <f t="shared" si="29"/>
        <v/>
      </c>
      <c r="M490" s="67" t="str">
        <f t="shared" si="31"/>
        <v/>
      </c>
      <c r="N490" s="67" t="str">
        <f t="shared" si="30"/>
        <v/>
      </c>
    </row>
    <row r="491" spans="1:14">
      <c r="A491" s="133"/>
      <c r="B491" s="134"/>
      <c r="C491" s="134"/>
      <c r="D491" s="134"/>
      <c r="E491" s="134"/>
      <c r="F491" s="135"/>
      <c r="G491" s="136"/>
      <c r="H491" s="261" t="str">
        <f t="shared" si="28"/>
        <v/>
      </c>
      <c r="L491" s="67" t="str">
        <f t="shared" si="29"/>
        <v/>
      </c>
      <c r="M491" s="67" t="str">
        <f t="shared" si="31"/>
        <v/>
      </c>
      <c r="N491" s="67" t="str">
        <f t="shared" si="30"/>
        <v/>
      </c>
    </row>
    <row r="492" spans="1:14">
      <c r="A492" s="133"/>
      <c r="B492" s="134"/>
      <c r="C492" s="134"/>
      <c r="D492" s="134"/>
      <c r="E492" s="134"/>
      <c r="F492" s="135"/>
      <c r="G492" s="136"/>
      <c r="H492" s="261" t="str">
        <f t="shared" si="28"/>
        <v/>
      </c>
      <c r="L492" s="67" t="str">
        <f t="shared" si="29"/>
        <v/>
      </c>
      <c r="M492" s="67" t="str">
        <f t="shared" si="31"/>
        <v/>
      </c>
      <c r="N492" s="67" t="str">
        <f t="shared" si="30"/>
        <v/>
      </c>
    </row>
    <row r="493" spans="1:14">
      <c r="A493" s="133"/>
      <c r="B493" s="134"/>
      <c r="C493" s="134"/>
      <c r="D493" s="134"/>
      <c r="E493" s="134"/>
      <c r="F493" s="135"/>
      <c r="G493" s="136"/>
      <c r="H493" s="261" t="str">
        <f t="shared" si="28"/>
        <v/>
      </c>
      <c r="L493" s="67" t="str">
        <f t="shared" si="29"/>
        <v/>
      </c>
      <c r="M493" s="67" t="str">
        <f t="shared" si="31"/>
        <v/>
      </c>
      <c r="N493" s="67" t="str">
        <f t="shared" si="30"/>
        <v/>
      </c>
    </row>
    <row r="494" spans="1:14">
      <c r="A494" s="133"/>
      <c r="B494" s="134"/>
      <c r="C494" s="134"/>
      <c r="D494" s="134"/>
      <c r="E494" s="134"/>
      <c r="F494" s="135"/>
      <c r="G494" s="136"/>
      <c r="H494" s="261" t="str">
        <f t="shared" si="28"/>
        <v/>
      </c>
      <c r="L494" s="67" t="str">
        <f t="shared" si="29"/>
        <v/>
      </c>
      <c r="M494" s="67" t="str">
        <f t="shared" si="31"/>
        <v/>
      </c>
      <c r="N494" s="67" t="str">
        <f t="shared" si="30"/>
        <v/>
      </c>
    </row>
    <row r="495" spans="1:14">
      <c r="A495" s="133"/>
      <c r="B495" s="134"/>
      <c r="C495" s="134"/>
      <c r="D495" s="134"/>
      <c r="E495" s="134"/>
      <c r="F495" s="135"/>
      <c r="G495" s="136"/>
      <c r="H495" s="261" t="str">
        <f t="shared" si="28"/>
        <v/>
      </c>
      <c r="L495" s="67" t="str">
        <f t="shared" si="29"/>
        <v/>
      </c>
      <c r="M495" s="67" t="str">
        <f t="shared" si="31"/>
        <v/>
      </c>
      <c r="N495" s="67" t="str">
        <f t="shared" si="30"/>
        <v/>
      </c>
    </row>
    <row r="496" spans="1:14">
      <c r="A496" s="133"/>
      <c r="B496" s="134"/>
      <c r="C496" s="134"/>
      <c r="D496" s="134"/>
      <c r="E496" s="134"/>
      <c r="F496" s="135"/>
      <c r="G496" s="136"/>
      <c r="H496" s="261" t="str">
        <f t="shared" si="28"/>
        <v/>
      </c>
      <c r="L496" s="67" t="str">
        <f t="shared" si="29"/>
        <v/>
      </c>
      <c r="M496" s="67" t="str">
        <f t="shared" si="31"/>
        <v/>
      </c>
      <c r="N496" s="67" t="str">
        <f t="shared" si="30"/>
        <v/>
      </c>
    </row>
    <row r="497" spans="1:14">
      <c r="A497" s="133"/>
      <c r="B497" s="134"/>
      <c r="C497" s="134"/>
      <c r="D497" s="134"/>
      <c r="E497" s="134"/>
      <c r="F497" s="135"/>
      <c r="G497" s="136"/>
      <c r="H497" s="261" t="str">
        <f t="shared" si="28"/>
        <v/>
      </c>
      <c r="L497" s="67" t="str">
        <f t="shared" si="29"/>
        <v/>
      </c>
      <c r="M497" s="67" t="str">
        <f t="shared" si="31"/>
        <v/>
      </c>
      <c r="N497" s="67" t="str">
        <f t="shared" si="30"/>
        <v/>
      </c>
    </row>
    <row r="498" spans="1:14">
      <c r="A498" s="133"/>
      <c r="B498" s="134"/>
      <c r="C498" s="134"/>
      <c r="D498" s="134"/>
      <c r="E498" s="134"/>
      <c r="F498" s="135"/>
      <c r="G498" s="136"/>
      <c r="H498" s="261" t="str">
        <f t="shared" si="28"/>
        <v/>
      </c>
      <c r="L498" s="67" t="str">
        <f t="shared" si="29"/>
        <v/>
      </c>
      <c r="M498" s="67" t="str">
        <f t="shared" si="31"/>
        <v/>
      </c>
      <c r="N498" s="67" t="str">
        <f t="shared" si="30"/>
        <v/>
      </c>
    </row>
    <row r="499" spans="1:14">
      <c r="A499" s="133"/>
      <c r="B499" s="134"/>
      <c r="C499" s="134"/>
      <c r="D499" s="134"/>
      <c r="E499" s="134"/>
      <c r="F499" s="135"/>
      <c r="G499" s="136"/>
      <c r="H499" s="261" t="str">
        <f t="shared" si="28"/>
        <v/>
      </c>
      <c r="L499" s="67" t="str">
        <f t="shared" si="29"/>
        <v/>
      </c>
      <c r="M499" s="67" t="str">
        <f t="shared" si="31"/>
        <v/>
      </c>
      <c r="N499" s="67" t="str">
        <f t="shared" si="30"/>
        <v/>
      </c>
    </row>
    <row r="500" spans="1:14">
      <c r="A500" s="133"/>
      <c r="B500" s="134"/>
      <c r="C500" s="134"/>
      <c r="D500" s="134"/>
      <c r="E500" s="134"/>
      <c r="F500" s="135"/>
      <c r="G500" s="136"/>
      <c r="H500" s="261" t="str">
        <f t="shared" si="28"/>
        <v/>
      </c>
      <c r="L500" s="67" t="str">
        <f t="shared" si="29"/>
        <v/>
      </c>
      <c r="M500" s="67" t="str">
        <f t="shared" si="31"/>
        <v/>
      </c>
      <c r="N500" s="67" t="str">
        <f t="shared" si="30"/>
        <v/>
      </c>
    </row>
    <row r="501" spans="1:14">
      <c r="A501" s="133"/>
      <c r="B501" s="134"/>
      <c r="C501" s="134"/>
      <c r="D501" s="134"/>
      <c r="E501" s="134"/>
      <c r="F501" s="135"/>
      <c r="G501" s="136"/>
      <c r="H501" s="261" t="str">
        <f t="shared" si="28"/>
        <v/>
      </c>
      <c r="L501" s="67" t="str">
        <f t="shared" si="29"/>
        <v/>
      </c>
      <c r="M501" s="67" t="str">
        <f t="shared" si="31"/>
        <v/>
      </c>
      <c r="N501" s="67" t="str">
        <f t="shared" si="30"/>
        <v/>
      </c>
    </row>
    <row r="502" spans="1:14">
      <c r="A502" s="133"/>
      <c r="B502" s="134"/>
      <c r="C502" s="134"/>
      <c r="D502" s="134"/>
      <c r="E502" s="134"/>
      <c r="F502" s="135"/>
      <c r="G502" s="136"/>
      <c r="H502" s="261" t="str">
        <f t="shared" si="28"/>
        <v/>
      </c>
      <c r="L502" s="67" t="str">
        <f t="shared" si="29"/>
        <v/>
      </c>
      <c r="M502" s="67" t="str">
        <f t="shared" si="31"/>
        <v/>
      </c>
      <c r="N502" s="67" t="str">
        <f t="shared" si="30"/>
        <v/>
      </c>
    </row>
    <row r="503" spans="1:14">
      <c r="A503" s="133"/>
      <c r="B503" s="134"/>
      <c r="C503" s="134"/>
      <c r="D503" s="134"/>
      <c r="E503" s="134"/>
      <c r="F503" s="135"/>
      <c r="G503" s="136"/>
      <c r="H503" s="261" t="str">
        <f t="shared" si="28"/>
        <v/>
      </c>
      <c r="L503" s="67" t="str">
        <f t="shared" si="29"/>
        <v/>
      </c>
      <c r="M503" s="67" t="str">
        <f t="shared" si="31"/>
        <v/>
      </c>
      <c r="N503" s="67" t="str">
        <f t="shared" si="30"/>
        <v/>
      </c>
    </row>
    <row r="504" spans="1:14">
      <c r="A504" s="133"/>
      <c r="B504" s="134"/>
      <c r="C504" s="134"/>
      <c r="D504" s="134"/>
      <c r="E504" s="134"/>
      <c r="F504" s="135"/>
      <c r="G504" s="136"/>
      <c r="H504" s="261" t="str">
        <f t="shared" si="28"/>
        <v/>
      </c>
      <c r="L504" s="67" t="str">
        <f t="shared" si="29"/>
        <v/>
      </c>
      <c r="M504" s="67" t="str">
        <f t="shared" si="31"/>
        <v/>
      </c>
      <c r="N504" s="67" t="str">
        <f t="shared" si="30"/>
        <v/>
      </c>
    </row>
    <row r="505" spans="1:14">
      <c r="A505" s="133"/>
      <c r="B505" s="134"/>
      <c r="C505" s="134"/>
      <c r="D505" s="134"/>
      <c r="E505" s="134"/>
      <c r="F505" s="135"/>
      <c r="G505" s="136"/>
      <c r="H505" s="261" t="str">
        <f t="shared" si="28"/>
        <v/>
      </c>
      <c r="L505" s="67" t="str">
        <f t="shared" si="29"/>
        <v/>
      </c>
      <c r="M505" s="67" t="str">
        <f t="shared" si="31"/>
        <v/>
      </c>
      <c r="N505" s="67" t="str">
        <f t="shared" si="30"/>
        <v/>
      </c>
    </row>
    <row r="506" spans="1:14">
      <c r="A506" s="133"/>
      <c r="B506" s="134"/>
      <c r="C506" s="134"/>
      <c r="D506" s="134"/>
      <c r="E506" s="134"/>
      <c r="F506" s="135"/>
      <c r="G506" s="136"/>
      <c r="H506" s="261" t="str">
        <f t="shared" si="28"/>
        <v/>
      </c>
      <c r="L506" s="67" t="str">
        <f t="shared" si="29"/>
        <v/>
      </c>
      <c r="M506" s="67" t="str">
        <f t="shared" si="31"/>
        <v/>
      </c>
      <c r="N506" s="67" t="str">
        <f t="shared" si="30"/>
        <v/>
      </c>
    </row>
    <row r="507" spans="1:14">
      <c r="A507" s="133"/>
      <c r="B507" s="134"/>
      <c r="C507" s="134"/>
      <c r="D507" s="134"/>
      <c r="E507" s="134"/>
      <c r="F507" s="135"/>
      <c r="G507" s="136"/>
      <c r="H507" s="261" t="str">
        <f t="shared" si="28"/>
        <v/>
      </c>
      <c r="L507" s="67" t="str">
        <f t="shared" si="29"/>
        <v/>
      </c>
      <c r="M507" s="67" t="str">
        <f t="shared" si="31"/>
        <v/>
      </c>
      <c r="N507" s="67" t="str">
        <f t="shared" si="30"/>
        <v/>
      </c>
    </row>
    <row r="508" spans="1:14">
      <c r="A508" s="133"/>
      <c r="B508" s="134"/>
      <c r="C508" s="134"/>
      <c r="D508" s="134"/>
      <c r="E508" s="134"/>
      <c r="F508" s="135"/>
      <c r="G508" s="136"/>
      <c r="H508" s="261" t="str">
        <f t="shared" si="28"/>
        <v/>
      </c>
      <c r="L508" s="67" t="str">
        <f t="shared" si="29"/>
        <v/>
      </c>
      <c r="M508" s="67" t="str">
        <f t="shared" si="31"/>
        <v/>
      </c>
      <c r="N508" s="67" t="str">
        <f t="shared" si="30"/>
        <v/>
      </c>
    </row>
    <row r="509" spans="1:14">
      <c r="A509" s="133"/>
      <c r="B509" s="134"/>
      <c r="C509" s="134"/>
      <c r="D509" s="134"/>
      <c r="E509" s="134"/>
      <c r="F509" s="135"/>
      <c r="G509" s="136"/>
      <c r="H509" s="261" t="str">
        <f t="shared" si="28"/>
        <v/>
      </c>
      <c r="L509" s="67" t="str">
        <f t="shared" si="29"/>
        <v/>
      </c>
      <c r="M509" s="67" t="str">
        <f t="shared" si="31"/>
        <v/>
      </c>
      <c r="N509" s="67" t="str">
        <f t="shared" si="30"/>
        <v/>
      </c>
    </row>
    <row r="510" spans="1:14">
      <c r="A510" s="133"/>
      <c r="B510" s="134"/>
      <c r="C510" s="134"/>
      <c r="D510" s="134"/>
      <c r="E510" s="134"/>
      <c r="F510" s="135"/>
      <c r="G510" s="136"/>
      <c r="H510" s="261" t="str">
        <f t="shared" si="28"/>
        <v/>
      </c>
      <c r="L510" s="67" t="str">
        <f t="shared" si="29"/>
        <v/>
      </c>
      <c r="M510" s="67" t="str">
        <f t="shared" si="31"/>
        <v/>
      </c>
      <c r="N510" s="67" t="str">
        <f t="shared" si="30"/>
        <v/>
      </c>
    </row>
    <row r="511" spans="1:14">
      <c r="A511" s="133"/>
      <c r="B511" s="134"/>
      <c r="C511" s="134"/>
      <c r="D511" s="134"/>
      <c r="E511" s="134"/>
      <c r="F511" s="135"/>
      <c r="G511" s="136"/>
      <c r="H511" s="261" t="str">
        <f t="shared" si="28"/>
        <v/>
      </c>
      <c r="L511" s="67" t="str">
        <f t="shared" si="29"/>
        <v/>
      </c>
      <c r="M511" s="67" t="str">
        <f t="shared" si="31"/>
        <v/>
      </c>
      <c r="N511" s="67" t="str">
        <f t="shared" si="30"/>
        <v/>
      </c>
    </row>
    <row r="512" spans="1:14">
      <c r="A512" s="133"/>
      <c r="B512" s="134"/>
      <c r="C512" s="134"/>
      <c r="D512" s="134"/>
      <c r="E512" s="134"/>
      <c r="F512" s="135"/>
      <c r="G512" s="136"/>
      <c r="H512" s="261" t="str">
        <f t="shared" si="28"/>
        <v/>
      </c>
      <c r="L512" s="67" t="str">
        <f t="shared" si="29"/>
        <v/>
      </c>
      <c r="M512" s="67" t="str">
        <f t="shared" si="31"/>
        <v/>
      </c>
      <c r="N512" s="67" t="str">
        <f t="shared" si="30"/>
        <v/>
      </c>
    </row>
    <row r="513" spans="1:14">
      <c r="A513" s="133"/>
      <c r="B513" s="134"/>
      <c r="C513" s="134"/>
      <c r="D513" s="134"/>
      <c r="E513" s="134"/>
      <c r="F513" s="135"/>
      <c r="G513" s="136"/>
      <c r="H513" s="261" t="str">
        <f t="shared" si="28"/>
        <v/>
      </c>
      <c r="L513" s="67" t="str">
        <f t="shared" si="29"/>
        <v/>
      </c>
      <c r="M513" s="67" t="str">
        <f t="shared" si="31"/>
        <v/>
      </c>
      <c r="N513" s="67" t="str">
        <f t="shared" si="30"/>
        <v/>
      </c>
    </row>
    <row r="514" spans="1:14">
      <c r="A514" s="133"/>
      <c r="B514" s="134"/>
      <c r="C514" s="134"/>
      <c r="D514" s="134"/>
      <c r="E514" s="134"/>
      <c r="F514" s="135"/>
      <c r="G514" s="136"/>
      <c r="H514" s="261" t="str">
        <f t="shared" si="28"/>
        <v/>
      </c>
      <c r="L514" s="67" t="str">
        <f t="shared" si="29"/>
        <v/>
      </c>
      <c r="M514" s="67" t="str">
        <f t="shared" si="31"/>
        <v/>
      </c>
      <c r="N514" s="67" t="str">
        <f t="shared" si="30"/>
        <v/>
      </c>
    </row>
    <row r="515" spans="1:14">
      <c r="A515" s="133"/>
      <c r="B515" s="134"/>
      <c r="C515" s="134"/>
      <c r="D515" s="134"/>
      <c r="E515" s="134"/>
      <c r="F515" s="135"/>
      <c r="G515" s="136"/>
      <c r="H515" s="261" t="str">
        <f t="shared" ref="H515:H578" si="32">IF(D515="","",(2/J$12)*(POWER((J$12/6)*(D515-J$12/6)+1,3)-1))</f>
        <v/>
      </c>
      <c r="L515" s="67" t="str">
        <f t="shared" ref="L515:L578" si="33">IF(E515="","",GAMMADIST(E515,J$19,1/J$18,TRUE))</f>
        <v/>
      </c>
      <c r="M515" s="67" t="str">
        <f t="shared" si="31"/>
        <v/>
      </c>
      <c r="N515" s="67" t="str">
        <f t="shared" ref="N515:N578" si="34">IF(L515="","",POWER(F515-M515,2) / M515)</f>
        <v/>
      </c>
    </row>
    <row r="516" spans="1:14">
      <c r="A516" s="133"/>
      <c r="B516" s="134"/>
      <c r="C516" s="134"/>
      <c r="D516" s="134"/>
      <c r="E516" s="134"/>
      <c r="F516" s="135"/>
      <c r="G516" s="136"/>
      <c r="H516" s="261" t="str">
        <f t="shared" si="32"/>
        <v/>
      </c>
      <c r="L516" s="67" t="str">
        <f t="shared" si="33"/>
        <v/>
      </c>
      <c r="M516" s="67" t="str">
        <f t="shared" ref="M516:M579" si="35">IF(L516="","",(L516-L515)*J$3)</f>
        <v/>
      </c>
      <c r="N516" s="67" t="str">
        <f t="shared" si="34"/>
        <v/>
      </c>
    </row>
    <row r="517" spans="1:14">
      <c r="A517" s="133"/>
      <c r="B517" s="134"/>
      <c r="C517" s="134"/>
      <c r="D517" s="134"/>
      <c r="E517" s="134"/>
      <c r="F517" s="135"/>
      <c r="G517" s="136"/>
      <c r="H517" s="261" t="str">
        <f t="shared" si="32"/>
        <v/>
      </c>
      <c r="L517" s="67" t="str">
        <f t="shared" si="33"/>
        <v/>
      </c>
      <c r="M517" s="67" t="str">
        <f t="shared" si="35"/>
        <v/>
      </c>
      <c r="N517" s="67" t="str">
        <f t="shared" si="34"/>
        <v/>
      </c>
    </row>
    <row r="518" spans="1:14">
      <c r="A518" s="133"/>
      <c r="B518" s="134"/>
      <c r="C518" s="134"/>
      <c r="D518" s="134"/>
      <c r="E518" s="134"/>
      <c r="F518" s="135"/>
      <c r="G518" s="136"/>
      <c r="H518" s="261" t="str">
        <f t="shared" si="32"/>
        <v/>
      </c>
      <c r="L518" s="67" t="str">
        <f t="shared" si="33"/>
        <v/>
      </c>
      <c r="M518" s="67" t="str">
        <f t="shared" si="35"/>
        <v/>
      </c>
      <c r="N518" s="67" t="str">
        <f t="shared" si="34"/>
        <v/>
      </c>
    </row>
    <row r="519" spans="1:14">
      <c r="A519" s="133"/>
      <c r="B519" s="134"/>
      <c r="C519" s="134"/>
      <c r="D519" s="134"/>
      <c r="E519" s="134"/>
      <c r="F519" s="135"/>
      <c r="G519" s="136"/>
      <c r="H519" s="261" t="str">
        <f t="shared" si="32"/>
        <v/>
      </c>
      <c r="L519" s="67" t="str">
        <f t="shared" si="33"/>
        <v/>
      </c>
      <c r="M519" s="67" t="str">
        <f t="shared" si="35"/>
        <v/>
      </c>
      <c r="N519" s="67" t="str">
        <f t="shared" si="34"/>
        <v/>
      </c>
    </row>
    <row r="520" spans="1:14">
      <c r="A520" s="133"/>
      <c r="B520" s="134"/>
      <c r="C520" s="134"/>
      <c r="D520" s="134"/>
      <c r="E520" s="134"/>
      <c r="F520" s="135"/>
      <c r="G520" s="136"/>
      <c r="H520" s="261" t="str">
        <f t="shared" si="32"/>
        <v/>
      </c>
      <c r="L520" s="67" t="str">
        <f t="shared" si="33"/>
        <v/>
      </c>
      <c r="M520" s="67" t="str">
        <f t="shared" si="35"/>
        <v/>
      </c>
      <c r="N520" s="67" t="str">
        <f t="shared" si="34"/>
        <v/>
      </c>
    </row>
    <row r="521" spans="1:14">
      <c r="A521" s="133"/>
      <c r="B521" s="134"/>
      <c r="C521" s="134"/>
      <c r="D521" s="134"/>
      <c r="E521" s="134"/>
      <c r="F521" s="135"/>
      <c r="G521" s="136"/>
      <c r="H521" s="261" t="str">
        <f t="shared" si="32"/>
        <v/>
      </c>
      <c r="L521" s="67" t="str">
        <f t="shared" si="33"/>
        <v/>
      </c>
      <c r="M521" s="67" t="str">
        <f t="shared" si="35"/>
        <v/>
      </c>
      <c r="N521" s="67" t="str">
        <f t="shared" si="34"/>
        <v/>
      </c>
    </row>
    <row r="522" spans="1:14">
      <c r="A522" s="133"/>
      <c r="B522" s="134"/>
      <c r="C522" s="134"/>
      <c r="D522" s="134"/>
      <c r="E522" s="134"/>
      <c r="F522" s="135"/>
      <c r="G522" s="136"/>
      <c r="H522" s="261" t="str">
        <f t="shared" si="32"/>
        <v/>
      </c>
      <c r="L522" s="67" t="str">
        <f t="shared" si="33"/>
        <v/>
      </c>
      <c r="M522" s="67" t="str">
        <f t="shared" si="35"/>
        <v/>
      </c>
      <c r="N522" s="67" t="str">
        <f t="shared" si="34"/>
        <v/>
      </c>
    </row>
    <row r="523" spans="1:14">
      <c r="A523" s="133"/>
      <c r="B523" s="134"/>
      <c r="C523" s="134"/>
      <c r="D523" s="134"/>
      <c r="E523" s="134"/>
      <c r="F523" s="135"/>
      <c r="G523" s="136"/>
      <c r="H523" s="261" t="str">
        <f t="shared" si="32"/>
        <v/>
      </c>
      <c r="L523" s="67" t="str">
        <f t="shared" si="33"/>
        <v/>
      </c>
      <c r="M523" s="67" t="str">
        <f t="shared" si="35"/>
        <v/>
      </c>
      <c r="N523" s="67" t="str">
        <f t="shared" si="34"/>
        <v/>
      </c>
    </row>
    <row r="524" spans="1:14">
      <c r="A524" s="133"/>
      <c r="B524" s="134"/>
      <c r="C524" s="134"/>
      <c r="D524" s="134"/>
      <c r="E524" s="134"/>
      <c r="F524" s="135"/>
      <c r="G524" s="136"/>
      <c r="H524" s="261" t="str">
        <f t="shared" si="32"/>
        <v/>
      </c>
      <c r="L524" s="67" t="str">
        <f t="shared" si="33"/>
        <v/>
      </c>
      <c r="M524" s="67" t="str">
        <f t="shared" si="35"/>
        <v/>
      </c>
      <c r="N524" s="67" t="str">
        <f t="shared" si="34"/>
        <v/>
      </c>
    </row>
    <row r="525" spans="1:14">
      <c r="A525" s="133"/>
      <c r="B525" s="134"/>
      <c r="C525" s="134"/>
      <c r="D525" s="134"/>
      <c r="E525" s="134"/>
      <c r="F525" s="135"/>
      <c r="G525" s="136"/>
      <c r="H525" s="261" t="str">
        <f t="shared" si="32"/>
        <v/>
      </c>
      <c r="L525" s="67" t="str">
        <f t="shared" si="33"/>
        <v/>
      </c>
      <c r="M525" s="67" t="str">
        <f t="shared" si="35"/>
        <v/>
      </c>
      <c r="N525" s="67" t="str">
        <f t="shared" si="34"/>
        <v/>
      </c>
    </row>
    <row r="526" spans="1:14">
      <c r="A526" s="133"/>
      <c r="B526" s="134"/>
      <c r="C526" s="134"/>
      <c r="D526" s="134"/>
      <c r="E526" s="134"/>
      <c r="F526" s="135"/>
      <c r="G526" s="136"/>
      <c r="H526" s="261" t="str">
        <f t="shared" si="32"/>
        <v/>
      </c>
      <c r="L526" s="67" t="str">
        <f t="shared" si="33"/>
        <v/>
      </c>
      <c r="M526" s="67" t="str">
        <f t="shared" si="35"/>
        <v/>
      </c>
      <c r="N526" s="67" t="str">
        <f t="shared" si="34"/>
        <v/>
      </c>
    </row>
    <row r="527" spans="1:14">
      <c r="A527" s="133"/>
      <c r="B527" s="134"/>
      <c r="C527" s="134"/>
      <c r="D527" s="134"/>
      <c r="E527" s="134"/>
      <c r="F527" s="135"/>
      <c r="G527" s="136"/>
      <c r="H527" s="261" t="str">
        <f t="shared" si="32"/>
        <v/>
      </c>
      <c r="L527" s="67" t="str">
        <f t="shared" si="33"/>
        <v/>
      </c>
      <c r="M527" s="67" t="str">
        <f t="shared" si="35"/>
        <v/>
      </c>
      <c r="N527" s="67" t="str">
        <f t="shared" si="34"/>
        <v/>
      </c>
    </row>
    <row r="528" spans="1:14">
      <c r="A528" s="133"/>
      <c r="B528" s="134"/>
      <c r="C528" s="134"/>
      <c r="D528" s="134"/>
      <c r="E528" s="134"/>
      <c r="F528" s="135"/>
      <c r="G528" s="136"/>
      <c r="H528" s="261" t="str">
        <f t="shared" si="32"/>
        <v/>
      </c>
      <c r="L528" s="67" t="str">
        <f t="shared" si="33"/>
        <v/>
      </c>
      <c r="M528" s="67" t="str">
        <f t="shared" si="35"/>
        <v/>
      </c>
      <c r="N528" s="67" t="str">
        <f t="shared" si="34"/>
        <v/>
      </c>
    </row>
    <row r="529" spans="1:14">
      <c r="A529" s="133"/>
      <c r="B529" s="134"/>
      <c r="C529" s="134"/>
      <c r="D529" s="134"/>
      <c r="E529" s="134"/>
      <c r="F529" s="135"/>
      <c r="G529" s="136"/>
      <c r="H529" s="261" t="str">
        <f t="shared" si="32"/>
        <v/>
      </c>
      <c r="L529" s="67" t="str">
        <f t="shared" si="33"/>
        <v/>
      </c>
      <c r="M529" s="67" t="str">
        <f t="shared" si="35"/>
        <v/>
      </c>
      <c r="N529" s="67" t="str">
        <f t="shared" si="34"/>
        <v/>
      </c>
    </row>
    <row r="530" spans="1:14">
      <c r="A530" s="133"/>
      <c r="B530" s="134"/>
      <c r="C530" s="134"/>
      <c r="D530" s="134"/>
      <c r="E530" s="134"/>
      <c r="F530" s="135"/>
      <c r="G530" s="136"/>
      <c r="H530" s="261" t="str">
        <f t="shared" si="32"/>
        <v/>
      </c>
      <c r="L530" s="67" t="str">
        <f t="shared" si="33"/>
        <v/>
      </c>
      <c r="M530" s="67" t="str">
        <f t="shared" si="35"/>
        <v/>
      </c>
      <c r="N530" s="67" t="str">
        <f t="shared" si="34"/>
        <v/>
      </c>
    </row>
    <row r="531" spans="1:14">
      <c r="A531" s="133"/>
      <c r="B531" s="134"/>
      <c r="C531" s="134"/>
      <c r="D531" s="134"/>
      <c r="E531" s="134"/>
      <c r="F531" s="135"/>
      <c r="G531" s="136"/>
      <c r="H531" s="261" t="str">
        <f t="shared" si="32"/>
        <v/>
      </c>
      <c r="L531" s="67" t="str">
        <f t="shared" si="33"/>
        <v/>
      </c>
      <c r="M531" s="67" t="str">
        <f t="shared" si="35"/>
        <v/>
      </c>
      <c r="N531" s="67" t="str">
        <f t="shared" si="34"/>
        <v/>
      </c>
    </row>
    <row r="532" spans="1:14">
      <c r="A532" s="133"/>
      <c r="B532" s="134"/>
      <c r="C532" s="134"/>
      <c r="D532" s="134"/>
      <c r="E532" s="134"/>
      <c r="F532" s="135"/>
      <c r="G532" s="136"/>
      <c r="H532" s="261" t="str">
        <f t="shared" si="32"/>
        <v/>
      </c>
      <c r="L532" s="67" t="str">
        <f t="shared" si="33"/>
        <v/>
      </c>
      <c r="M532" s="67" t="str">
        <f t="shared" si="35"/>
        <v/>
      </c>
      <c r="N532" s="67" t="str">
        <f t="shared" si="34"/>
        <v/>
      </c>
    </row>
    <row r="533" spans="1:14">
      <c r="A533" s="133"/>
      <c r="B533" s="134"/>
      <c r="C533" s="134"/>
      <c r="D533" s="134"/>
      <c r="E533" s="134"/>
      <c r="F533" s="135"/>
      <c r="G533" s="136"/>
      <c r="H533" s="261" t="str">
        <f t="shared" si="32"/>
        <v/>
      </c>
      <c r="L533" s="67" t="str">
        <f t="shared" si="33"/>
        <v/>
      </c>
      <c r="M533" s="67" t="str">
        <f t="shared" si="35"/>
        <v/>
      </c>
      <c r="N533" s="67" t="str">
        <f t="shared" si="34"/>
        <v/>
      </c>
    </row>
    <row r="534" spans="1:14">
      <c r="A534" s="133"/>
      <c r="B534" s="134"/>
      <c r="C534" s="134"/>
      <c r="D534" s="134"/>
      <c r="E534" s="134"/>
      <c r="F534" s="135"/>
      <c r="G534" s="136"/>
      <c r="H534" s="261" t="str">
        <f t="shared" si="32"/>
        <v/>
      </c>
      <c r="L534" s="67" t="str">
        <f t="shared" si="33"/>
        <v/>
      </c>
      <c r="M534" s="67" t="str">
        <f t="shared" si="35"/>
        <v/>
      </c>
      <c r="N534" s="67" t="str">
        <f t="shared" si="34"/>
        <v/>
      </c>
    </row>
    <row r="535" spans="1:14">
      <c r="A535" s="133"/>
      <c r="B535" s="134"/>
      <c r="C535" s="134"/>
      <c r="D535" s="134"/>
      <c r="E535" s="134"/>
      <c r="F535" s="135"/>
      <c r="G535" s="136"/>
      <c r="H535" s="261" t="str">
        <f t="shared" si="32"/>
        <v/>
      </c>
      <c r="L535" s="67" t="str">
        <f t="shared" si="33"/>
        <v/>
      </c>
      <c r="M535" s="67" t="str">
        <f t="shared" si="35"/>
        <v/>
      </c>
      <c r="N535" s="67" t="str">
        <f t="shared" si="34"/>
        <v/>
      </c>
    </row>
    <row r="536" spans="1:14">
      <c r="A536" s="133"/>
      <c r="B536" s="134"/>
      <c r="C536" s="134"/>
      <c r="D536" s="134"/>
      <c r="E536" s="134"/>
      <c r="F536" s="135"/>
      <c r="G536" s="136"/>
      <c r="H536" s="261" t="str">
        <f t="shared" si="32"/>
        <v/>
      </c>
      <c r="L536" s="67" t="str">
        <f t="shared" si="33"/>
        <v/>
      </c>
      <c r="M536" s="67" t="str">
        <f t="shared" si="35"/>
        <v/>
      </c>
      <c r="N536" s="67" t="str">
        <f t="shared" si="34"/>
        <v/>
      </c>
    </row>
    <row r="537" spans="1:14">
      <c r="A537" s="133"/>
      <c r="B537" s="134"/>
      <c r="C537" s="134"/>
      <c r="D537" s="134"/>
      <c r="E537" s="134"/>
      <c r="F537" s="135"/>
      <c r="G537" s="136"/>
      <c r="H537" s="261" t="str">
        <f t="shared" si="32"/>
        <v/>
      </c>
      <c r="L537" s="67" t="str">
        <f t="shared" si="33"/>
        <v/>
      </c>
      <c r="M537" s="67" t="str">
        <f t="shared" si="35"/>
        <v/>
      </c>
      <c r="N537" s="67" t="str">
        <f t="shared" si="34"/>
        <v/>
      </c>
    </row>
    <row r="538" spans="1:14">
      <c r="A538" s="133"/>
      <c r="B538" s="134"/>
      <c r="C538" s="134"/>
      <c r="D538" s="134"/>
      <c r="E538" s="134"/>
      <c r="F538" s="135"/>
      <c r="G538" s="136"/>
      <c r="H538" s="261" t="str">
        <f t="shared" si="32"/>
        <v/>
      </c>
      <c r="L538" s="67" t="str">
        <f t="shared" si="33"/>
        <v/>
      </c>
      <c r="M538" s="67" t="str">
        <f t="shared" si="35"/>
        <v/>
      </c>
      <c r="N538" s="67" t="str">
        <f t="shared" si="34"/>
        <v/>
      </c>
    </row>
    <row r="539" spans="1:14">
      <c r="A539" s="133"/>
      <c r="B539" s="134"/>
      <c r="C539" s="134"/>
      <c r="D539" s="134"/>
      <c r="E539" s="134"/>
      <c r="F539" s="135"/>
      <c r="G539" s="136"/>
      <c r="H539" s="261" t="str">
        <f t="shared" si="32"/>
        <v/>
      </c>
      <c r="L539" s="67" t="str">
        <f t="shared" si="33"/>
        <v/>
      </c>
      <c r="M539" s="67" t="str">
        <f t="shared" si="35"/>
        <v/>
      </c>
      <c r="N539" s="67" t="str">
        <f t="shared" si="34"/>
        <v/>
      </c>
    </row>
    <row r="540" spans="1:14">
      <c r="A540" s="133"/>
      <c r="B540" s="134"/>
      <c r="C540" s="134"/>
      <c r="D540" s="134"/>
      <c r="E540" s="134"/>
      <c r="F540" s="135"/>
      <c r="G540" s="136"/>
      <c r="H540" s="261" t="str">
        <f t="shared" si="32"/>
        <v/>
      </c>
      <c r="L540" s="67" t="str">
        <f t="shared" si="33"/>
        <v/>
      </c>
      <c r="M540" s="67" t="str">
        <f t="shared" si="35"/>
        <v/>
      </c>
      <c r="N540" s="67" t="str">
        <f t="shared" si="34"/>
        <v/>
      </c>
    </row>
    <row r="541" spans="1:14">
      <c r="A541" s="133"/>
      <c r="B541" s="134"/>
      <c r="C541" s="134"/>
      <c r="D541" s="134"/>
      <c r="E541" s="134"/>
      <c r="F541" s="135"/>
      <c r="G541" s="136"/>
      <c r="H541" s="261" t="str">
        <f t="shared" si="32"/>
        <v/>
      </c>
      <c r="L541" s="67" t="str">
        <f t="shared" si="33"/>
        <v/>
      </c>
      <c r="M541" s="67" t="str">
        <f t="shared" si="35"/>
        <v/>
      </c>
      <c r="N541" s="67" t="str">
        <f t="shared" si="34"/>
        <v/>
      </c>
    </row>
    <row r="542" spans="1:14">
      <c r="A542" s="133"/>
      <c r="B542" s="134"/>
      <c r="C542" s="134"/>
      <c r="D542" s="134"/>
      <c r="E542" s="134"/>
      <c r="F542" s="135"/>
      <c r="G542" s="136"/>
      <c r="H542" s="261" t="str">
        <f t="shared" si="32"/>
        <v/>
      </c>
      <c r="L542" s="67" t="str">
        <f t="shared" si="33"/>
        <v/>
      </c>
      <c r="M542" s="67" t="str">
        <f t="shared" si="35"/>
        <v/>
      </c>
      <c r="N542" s="67" t="str">
        <f t="shared" si="34"/>
        <v/>
      </c>
    </row>
    <row r="543" spans="1:14">
      <c r="A543" s="133"/>
      <c r="B543" s="134"/>
      <c r="C543" s="134"/>
      <c r="D543" s="134"/>
      <c r="E543" s="134"/>
      <c r="F543" s="135"/>
      <c r="G543" s="136"/>
      <c r="H543" s="261" t="str">
        <f t="shared" si="32"/>
        <v/>
      </c>
      <c r="L543" s="67" t="str">
        <f t="shared" si="33"/>
        <v/>
      </c>
      <c r="M543" s="67" t="str">
        <f t="shared" si="35"/>
        <v/>
      </c>
      <c r="N543" s="67" t="str">
        <f t="shared" si="34"/>
        <v/>
      </c>
    </row>
    <row r="544" spans="1:14">
      <c r="A544" s="133"/>
      <c r="B544" s="134"/>
      <c r="C544" s="134"/>
      <c r="D544" s="134"/>
      <c r="E544" s="134"/>
      <c r="F544" s="135"/>
      <c r="G544" s="136"/>
      <c r="H544" s="261" t="str">
        <f t="shared" si="32"/>
        <v/>
      </c>
      <c r="L544" s="67" t="str">
        <f t="shared" si="33"/>
        <v/>
      </c>
      <c r="M544" s="67" t="str">
        <f t="shared" si="35"/>
        <v/>
      </c>
      <c r="N544" s="67" t="str">
        <f t="shared" si="34"/>
        <v/>
      </c>
    </row>
    <row r="545" spans="1:14">
      <c r="A545" s="133"/>
      <c r="B545" s="134"/>
      <c r="C545" s="134"/>
      <c r="D545" s="134"/>
      <c r="E545" s="134"/>
      <c r="F545" s="135"/>
      <c r="G545" s="136"/>
      <c r="H545" s="261" t="str">
        <f t="shared" si="32"/>
        <v/>
      </c>
      <c r="L545" s="67" t="str">
        <f t="shared" si="33"/>
        <v/>
      </c>
      <c r="M545" s="67" t="str">
        <f t="shared" si="35"/>
        <v/>
      </c>
      <c r="N545" s="67" t="str">
        <f t="shared" si="34"/>
        <v/>
      </c>
    </row>
    <row r="546" spans="1:14">
      <c r="A546" s="133"/>
      <c r="B546" s="134"/>
      <c r="C546" s="134"/>
      <c r="D546" s="134"/>
      <c r="E546" s="134"/>
      <c r="F546" s="135"/>
      <c r="G546" s="136"/>
      <c r="H546" s="261" t="str">
        <f t="shared" si="32"/>
        <v/>
      </c>
      <c r="L546" s="67" t="str">
        <f t="shared" si="33"/>
        <v/>
      </c>
      <c r="M546" s="67" t="str">
        <f t="shared" si="35"/>
        <v/>
      </c>
      <c r="N546" s="67" t="str">
        <f t="shared" si="34"/>
        <v/>
      </c>
    </row>
    <row r="547" spans="1:14">
      <c r="A547" s="133"/>
      <c r="B547" s="134"/>
      <c r="C547" s="134"/>
      <c r="D547" s="134"/>
      <c r="E547" s="134"/>
      <c r="F547" s="135"/>
      <c r="G547" s="136"/>
      <c r="H547" s="261" t="str">
        <f t="shared" si="32"/>
        <v/>
      </c>
      <c r="L547" s="67" t="str">
        <f t="shared" si="33"/>
        <v/>
      </c>
      <c r="M547" s="67" t="str">
        <f t="shared" si="35"/>
        <v/>
      </c>
      <c r="N547" s="67" t="str">
        <f t="shared" si="34"/>
        <v/>
      </c>
    </row>
    <row r="548" spans="1:14">
      <c r="A548" s="133"/>
      <c r="B548" s="134"/>
      <c r="C548" s="134"/>
      <c r="D548" s="134"/>
      <c r="E548" s="134"/>
      <c r="F548" s="135"/>
      <c r="G548" s="136"/>
      <c r="H548" s="261" t="str">
        <f t="shared" si="32"/>
        <v/>
      </c>
      <c r="L548" s="67" t="str">
        <f t="shared" si="33"/>
        <v/>
      </c>
      <c r="M548" s="67" t="str">
        <f t="shared" si="35"/>
        <v/>
      </c>
      <c r="N548" s="67" t="str">
        <f t="shared" si="34"/>
        <v/>
      </c>
    </row>
    <row r="549" spans="1:14">
      <c r="A549" s="133"/>
      <c r="B549" s="134"/>
      <c r="C549" s="134"/>
      <c r="D549" s="134"/>
      <c r="E549" s="134"/>
      <c r="F549" s="135"/>
      <c r="G549" s="136"/>
      <c r="H549" s="261" t="str">
        <f t="shared" si="32"/>
        <v/>
      </c>
      <c r="L549" s="67" t="str">
        <f t="shared" si="33"/>
        <v/>
      </c>
      <c r="M549" s="67" t="str">
        <f t="shared" si="35"/>
        <v/>
      </c>
      <c r="N549" s="67" t="str">
        <f t="shared" si="34"/>
        <v/>
      </c>
    </row>
    <row r="550" spans="1:14">
      <c r="A550" s="133"/>
      <c r="B550" s="134"/>
      <c r="C550" s="134"/>
      <c r="D550" s="134"/>
      <c r="E550" s="134"/>
      <c r="F550" s="135"/>
      <c r="G550" s="136"/>
      <c r="H550" s="261" t="str">
        <f t="shared" si="32"/>
        <v/>
      </c>
      <c r="L550" s="67" t="str">
        <f t="shared" si="33"/>
        <v/>
      </c>
      <c r="M550" s="67" t="str">
        <f t="shared" si="35"/>
        <v/>
      </c>
      <c r="N550" s="67" t="str">
        <f t="shared" si="34"/>
        <v/>
      </c>
    </row>
    <row r="551" spans="1:14">
      <c r="A551" s="133"/>
      <c r="B551" s="134"/>
      <c r="C551" s="134"/>
      <c r="D551" s="134"/>
      <c r="E551" s="134"/>
      <c r="F551" s="135"/>
      <c r="G551" s="136"/>
      <c r="H551" s="261" t="str">
        <f t="shared" si="32"/>
        <v/>
      </c>
      <c r="L551" s="67" t="str">
        <f t="shared" si="33"/>
        <v/>
      </c>
      <c r="M551" s="67" t="str">
        <f t="shared" si="35"/>
        <v/>
      </c>
      <c r="N551" s="67" t="str">
        <f t="shared" si="34"/>
        <v/>
      </c>
    </row>
    <row r="552" spans="1:14">
      <c r="A552" s="133"/>
      <c r="B552" s="134"/>
      <c r="C552" s="134"/>
      <c r="D552" s="134"/>
      <c r="E552" s="134"/>
      <c r="F552" s="135"/>
      <c r="G552" s="136"/>
      <c r="H552" s="261" t="str">
        <f t="shared" si="32"/>
        <v/>
      </c>
      <c r="L552" s="67" t="str">
        <f t="shared" si="33"/>
        <v/>
      </c>
      <c r="M552" s="67" t="str">
        <f t="shared" si="35"/>
        <v/>
      </c>
      <c r="N552" s="67" t="str">
        <f t="shared" si="34"/>
        <v/>
      </c>
    </row>
    <row r="553" spans="1:14">
      <c r="A553" s="133"/>
      <c r="B553" s="134"/>
      <c r="C553" s="134"/>
      <c r="D553" s="134"/>
      <c r="E553" s="134"/>
      <c r="F553" s="135"/>
      <c r="G553" s="136"/>
      <c r="H553" s="261" t="str">
        <f t="shared" si="32"/>
        <v/>
      </c>
      <c r="L553" s="67" t="str">
        <f t="shared" si="33"/>
        <v/>
      </c>
      <c r="M553" s="67" t="str">
        <f t="shared" si="35"/>
        <v/>
      </c>
      <c r="N553" s="67" t="str">
        <f t="shared" si="34"/>
        <v/>
      </c>
    </row>
    <row r="554" spans="1:14">
      <c r="A554" s="133"/>
      <c r="B554" s="134"/>
      <c r="C554" s="134"/>
      <c r="D554" s="134"/>
      <c r="E554" s="134"/>
      <c r="F554" s="135"/>
      <c r="G554" s="136"/>
      <c r="H554" s="261" t="str">
        <f t="shared" si="32"/>
        <v/>
      </c>
      <c r="L554" s="67" t="str">
        <f t="shared" si="33"/>
        <v/>
      </c>
      <c r="M554" s="67" t="str">
        <f t="shared" si="35"/>
        <v/>
      </c>
      <c r="N554" s="67" t="str">
        <f t="shared" si="34"/>
        <v/>
      </c>
    </row>
    <row r="555" spans="1:14">
      <c r="A555" s="133"/>
      <c r="B555" s="134"/>
      <c r="C555" s="134"/>
      <c r="D555" s="134"/>
      <c r="E555" s="134"/>
      <c r="F555" s="135"/>
      <c r="G555" s="136"/>
      <c r="H555" s="261" t="str">
        <f t="shared" si="32"/>
        <v/>
      </c>
      <c r="L555" s="67" t="str">
        <f t="shared" si="33"/>
        <v/>
      </c>
      <c r="M555" s="67" t="str">
        <f t="shared" si="35"/>
        <v/>
      </c>
      <c r="N555" s="67" t="str">
        <f t="shared" si="34"/>
        <v/>
      </c>
    </row>
    <row r="556" spans="1:14">
      <c r="A556" s="133"/>
      <c r="B556" s="134"/>
      <c r="C556" s="134"/>
      <c r="D556" s="134"/>
      <c r="E556" s="134"/>
      <c r="F556" s="135"/>
      <c r="G556" s="136"/>
      <c r="H556" s="261" t="str">
        <f t="shared" si="32"/>
        <v/>
      </c>
      <c r="L556" s="67" t="str">
        <f t="shared" si="33"/>
        <v/>
      </c>
      <c r="M556" s="67" t="str">
        <f t="shared" si="35"/>
        <v/>
      </c>
      <c r="N556" s="67" t="str">
        <f t="shared" si="34"/>
        <v/>
      </c>
    </row>
    <row r="557" spans="1:14">
      <c r="A557" s="133"/>
      <c r="B557" s="134"/>
      <c r="C557" s="134"/>
      <c r="D557" s="134"/>
      <c r="E557" s="134"/>
      <c r="F557" s="135"/>
      <c r="G557" s="136"/>
      <c r="H557" s="261" t="str">
        <f t="shared" si="32"/>
        <v/>
      </c>
      <c r="L557" s="67" t="str">
        <f t="shared" si="33"/>
        <v/>
      </c>
      <c r="M557" s="67" t="str">
        <f t="shared" si="35"/>
        <v/>
      </c>
      <c r="N557" s="67" t="str">
        <f t="shared" si="34"/>
        <v/>
      </c>
    </row>
    <row r="558" spans="1:14">
      <c r="A558" s="133"/>
      <c r="B558" s="134"/>
      <c r="C558" s="134"/>
      <c r="D558" s="134"/>
      <c r="E558" s="134"/>
      <c r="F558" s="135"/>
      <c r="G558" s="136"/>
      <c r="H558" s="261" t="str">
        <f t="shared" si="32"/>
        <v/>
      </c>
      <c r="L558" s="67" t="str">
        <f t="shared" si="33"/>
        <v/>
      </c>
      <c r="M558" s="67" t="str">
        <f t="shared" si="35"/>
        <v/>
      </c>
      <c r="N558" s="67" t="str">
        <f t="shared" si="34"/>
        <v/>
      </c>
    </row>
    <row r="559" spans="1:14">
      <c r="A559" s="133"/>
      <c r="B559" s="134"/>
      <c r="C559" s="134"/>
      <c r="D559" s="134"/>
      <c r="E559" s="134"/>
      <c r="F559" s="135"/>
      <c r="G559" s="136"/>
      <c r="H559" s="261" t="str">
        <f t="shared" si="32"/>
        <v/>
      </c>
      <c r="L559" s="67" t="str">
        <f t="shared" si="33"/>
        <v/>
      </c>
      <c r="M559" s="67" t="str">
        <f t="shared" si="35"/>
        <v/>
      </c>
      <c r="N559" s="67" t="str">
        <f t="shared" si="34"/>
        <v/>
      </c>
    </row>
    <row r="560" spans="1:14">
      <c r="A560" s="133"/>
      <c r="B560" s="134"/>
      <c r="C560" s="134"/>
      <c r="D560" s="134"/>
      <c r="E560" s="134"/>
      <c r="F560" s="135"/>
      <c r="G560" s="136"/>
      <c r="H560" s="261" t="str">
        <f t="shared" si="32"/>
        <v/>
      </c>
      <c r="L560" s="67" t="str">
        <f t="shared" si="33"/>
        <v/>
      </c>
      <c r="M560" s="67" t="str">
        <f t="shared" si="35"/>
        <v/>
      </c>
      <c r="N560" s="67" t="str">
        <f t="shared" si="34"/>
        <v/>
      </c>
    </row>
    <row r="561" spans="1:14">
      <c r="A561" s="133"/>
      <c r="B561" s="134"/>
      <c r="C561" s="134"/>
      <c r="D561" s="134"/>
      <c r="E561" s="134"/>
      <c r="F561" s="135"/>
      <c r="G561" s="136"/>
      <c r="H561" s="261" t="str">
        <f t="shared" si="32"/>
        <v/>
      </c>
      <c r="L561" s="67" t="str">
        <f t="shared" si="33"/>
        <v/>
      </c>
      <c r="M561" s="67" t="str">
        <f t="shared" si="35"/>
        <v/>
      </c>
      <c r="N561" s="67" t="str">
        <f t="shared" si="34"/>
        <v/>
      </c>
    </row>
    <row r="562" spans="1:14">
      <c r="A562" s="133"/>
      <c r="B562" s="134"/>
      <c r="C562" s="134"/>
      <c r="D562" s="134"/>
      <c r="E562" s="134"/>
      <c r="F562" s="135"/>
      <c r="G562" s="136"/>
      <c r="H562" s="261" t="str">
        <f t="shared" si="32"/>
        <v/>
      </c>
      <c r="L562" s="67" t="str">
        <f t="shared" si="33"/>
        <v/>
      </c>
      <c r="M562" s="67" t="str">
        <f t="shared" si="35"/>
        <v/>
      </c>
      <c r="N562" s="67" t="str">
        <f t="shared" si="34"/>
        <v/>
      </c>
    </row>
    <row r="563" spans="1:14">
      <c r="A563" s="133"/>
      <c r="B563" s="134"/>
      <c r="C563" s="134"/>
      <c r="D563" s="134"/>
      <c r="E563" s="134"/>
      <c r="F563" s="135"/>
      <c r="G563" s="136"/>
      <c r="H563" s="261" t="str">
        <f t="shared" si="32"/>
        <v/>
      </c>
      <c r="L563" s="67" t="str">
        <f t="shared" si="33"/>
        <v/>
      </c>
      <c r="M563" s="67" t="str">
        <f t="shared" si="35"/>
        <v/>
      </c>
      <c r="N563" s="67" t="str">
        <f t="shared" si="34"/>
        <v/>
      </c>
    </row>
    <row r="564" spans="1:14">
      <c r="A564" s="133"/>
      <c r="B564" s="134"/>
      <c r="C564" s="134"/>
      <c r="D564" s="134"/>
      <c r="E564" s="134"/>
      <c r="F564" s="135"/>
      <c r="G564" s="136"/>
      <c r="H564" s="261" t="str">
        <f t="shared" si="32"/>
        <v/>
      </c>
      <c r="L564" s="67" t="str">
        <f t="shared" si="33"/>
        <v/>
      </c>
      <c r="M564" s="67" t="str">
        <f t="shared" si="35"/>
        <v/>
      </c>
      <c r="N564" s="67" t="str">
        <f t="shared" si="34"/>
        <v/>
      </c>
    </row>
    <row r="565" spans="1:14">
      <c r="A565" s="133"/>
      <c r="B565" s="134"/>
      <c r="C565" s="134"/>
      <c r="D565" s="134"/>
      <c r="E565" s="134"/>
      <c r="F565" s="135"/>
      <c r="G565" s="136"/>
      <c r="H565" s="261" t="str">
        <f t="shared" si="32"/>
        <v/>
      </c>
      <c r="L565" s="67" t="str">
        <f t="shared" si="33"/>
        <v/>
      </c>
      <c r="M565" s="67" t="str">
        <f t="shared" si="35"/>
        <v/>
      </c>
      <c r="N565" s="67" t="str">
        <f t="shared" si="34"/>
        <v/>
      </c>
    </row>
    <row r="566" spans="1:14">
      <c r="A566" s="133"/>
      <c r="B566" s="134"/>
      <c r="C566" s="134"/>
      <c r="D566" s="134"/>
      <c r="E566" s="134"/>
      <c r="F566" s="135"/>
      <c r="G566" s="136"/>
      <c r="H566" s="261" t="str">
        <f t="shared" si="32"/>
        <v/>
      </c>
      <c r="L566" s="67" t="str">
        <f t="shared" si="33"/>
        <v/>
      </c>
      <c r="M566" s="67" t="str">
        <f t="shared" si="35"/>
        <v/>
      </c>
      <c r="N566" s="67" t="str">
        <f t="shared" si="34"/>
        <v/>
      </c>
    </row>
    <row r="567" spans="1:14">
      <c r="A567" s="133"/>
      <c r="B567" s="134"/>
      <c r="C567" s="134"/>
      <c r="D567" s="134"/>
      <c r="E567" s="134"/>
      <c r="F567" s="135"/>
      <c r="G567" s="136"/>
      <c r="H567" s="261" t="str">
        <f t="shared" si="32"/>
        <v/>
      </c>
      <c r="L567" s="67" t="str">
        <f t="shared" si="33"/>
        <v/>
      </c>
      <c r="M567" s="67" t="str">
        <f t="shared" si="35"/>
        <v/>
      </c>
      <c r="N567" s="67" t="str">
        <f t="shared" si="34"/>
        <v/>
      </c>
    </row>
    <row r="568" spans="1:14">
      <c r="A568" s="133"/>
      <c r="B568" s="134"/>
      <c r="C568" s="134"/>
      <c r="D568" s="134"/>
      <c r="E568" s="134"/>
      <c r="F568" s="135"/>
      <c r="G568" s="136"/>
      <c r="H568" s="261" t="str">
        <f t="shared" si="32"/>
        <v/>
      </c>
      <c r="L568" s="67" t="str">
        <f t="shared" si="33"/>
        <v/>
      </c>
      <c r="M568" s="67" t="str">
        <f t="shared" si="35"/>
        <v/>
      </c>
      <c r="N568" s="67" t="str">
        <f t="shared" si="34"/>
        <v/>
      </c>
    </row>
    <row r="569" spans="1:14">
      <c r="A569" s="133"/>
      <c r="B569" s="134"/>
      <c r="C569" s="134"/>
      <c r="D569" s="134"/>
      <c r="E569" s="134"/>
      <c r="F569" s="135"/>
      <c r="G569" s="136"/>
      <c r="H569" s="261" t="str">
        <f t="shared" si="32"/>
        <v/>
      </c>
      <c r="L569" s="67" t="str">
        <f t="shared" si="33"/>
        <v/>
      </c>
      <c r="M569" s="67" t="str">
        <f t="shared" si="35"/>
        <v/>
      </c>
      <c r="N569" s="67" t="str">
        <f t="shared" si="34"/>
        <v/>
      </c>
    </row>
    <row r="570" spans="1:14">
      <c r="A570" s="133"/>
      <c r="B570" s="134"/>
      <c r="C570" s="134"/>
      <c r="D570" s="134"/>
      <c r="E570" s="134"/>
      <c r="F570" s="135"/>
      <c r="G570" s="136"/>
      <c r="H570" s="261" t="str">
        <f t="shared" si="32"/>
        <v/>
      </c>
      <c r="L570" s="67" t="str">
        <f t="shared" si="33"/>
        <v/>
      </c>
      <c r="M570" s="67" t="str">
        <f t="shared" si="35"/>
        <v/>
      </c>
      <c r="N570" s="67" t="str">
        <f t="shared" si="34"/>
        <v/>
      </c>
    </row>
    <row r="571" spans="1:14">
      <c r="A571" s="133"/>
      <c r="B571" s="134"/>
      <c r="C571" s="134"/>
      <c r="D571" s="134"/>
      <c r="E571" s="134"/>
      <c r="F571" s="135"/>
      <c r="G571" s="136"/>
      <c r="H571" s="261" t="str">
        <f t="shared" si="32"/>
        <v/>
      </c>
      <c r="L571" s="67" t="str">
        <f t="shared" si="33"/>
        <v/>
      </c>
      <c r="M571" s="67" t="str">
        <f t="shared" si="35"/>
        <v/>
      </c>
      <c r="N571" s="67" t="str">
        <f t="shared" si="34"/>
        <v/>
      </c>
    </row>
    <row r="572" spans="1:14">
      <c r="A572" s="133"/>
      <c r="B572" s="134"/>
      <c r="C572" s="134"/>
      <c r="D572" s="134"/>
      <c r="E572" s="134"/>
      <c r="F572" s="135"/>
      <c r="G572" s="136"/>
      <c r="H572" s="261" t="str">
        <f t="shared" si="32"/>
        <v/>
      </c>
      <c r="L572" s="67" t="str">
        <f t="shared" si="33"/>
        <v/>
      </c>
      <c r="M572" s="67" t="str">
        <f t="shared" si="35"/>
        <v/>
      </c>
      <c r="N572" s="67" t="str">
        <f t="shared" si="34"/>
        <v/>
      </c>
    </row>
    <row r="573" spans="1:14">
      <c r="A573" s="133"/>
      <c r="B573" s="134"/>
      <c r="C573" s="134"/>
      <c r="D573" s="134"/>
      <c r="E573" s="134"/>
      <c r="F573" s="135"/>
      <c r="G573" s="136"/>
      <c r="H573" s="261" t="str">
        <f t="shared" si="32"/>
        <v/>
      </c>
      <c r="L573" s="67" t="str">
        <f t="shared" si="33"/>
        <v/>
      </c>
      <c r="M573" s="67" t="str">
        <f t="shared" si="35"/>
        <v/>
      </c>
      <c r="N573" s="67" t="str">
        <f t="shared" si="34"/>
        <v/>
      </c>
    </row>
    <row r="574" spans="1:14">
      <c r="A574" s="133"/>
      <c r="B574" s="134"/>
      <c r="C574" s="134"/>
      <c r="D574" s="134"/>
      <c r="E574" s="134"/>
      <c r="F574" s="135"/>
      <c r="G574" s="136"/>
      <c r="H574" s="261" t="str">
        <f t="shared" si="32"/>
        <v/>
      </c>
      <c r="L574" s="67" t="str">
        <f t="shared" si="33"/>
        <v/>
      </c>
      <c r="M574" s="67" t="str">
        <f t="shared" si="35"/>
        <v/>
      </c>
      <c r="N574" s="67" t="str">
        <f t="shared" si="34"/>
        <v/>
      </c>
    </row>
    <row r="575" spans="1:14">
      <c r="A575" s="133"/>
      <c r="B575" s="134"/>
      <c r="C575" s="134"/>
      <c r="D575" s="134"/>
      <c r="E575" s="134"/>
      <c r="F575" s="135"/>
      <c r="G575" s="136"/>
      <c r="H575" s="261" t="str">
        <f t="shared" si="32"/>
        <v/>
      </c>
      <c r="L575" s="67" t="str">
        <f t="shared" si="33"/>
        <v/>
      </c>
      <c r="M575" s="67" t="str">
        <f t="shared" si="35"/>
        <v/>
      </c>
      <c r="N575" s="67" t="str">
        <f t="shared" si="34"/>
        <v/>
      </c>
    </row>
    <row r="576" spans="1:14">
      <c r="A576" s="133"/>
      <c r="B576" s="134"/>
      <c r="C576" s="134"/>
      <c r="D576" s="134"/>
      <c r="E576" s="134"/>
      <c r="F576" s="135"/>
      <c r="G576" s="136"/>
      <c r="H576" s="261" t="str">
        <f t="shared" si="32"/>
        <v/>
      </c>
      <c r="L576" s="67" t="str">
        <f t="shared" si="33"/>
        <v/>
      </c>
      <c r="M576" s="67" t="str">
        <f t="shared" si="35"/>
        <v/>
      </c>
      <c r="N576" s="67" t="str">
        <f t="shared" si="34"/>
        <v/>
      </c>
    </row>
    <row r="577" spans="1:14">
      <c r="A577" s="133"/>
      <c r="B577" s="134"/>
      <c r="C577" s="134"/>
      <c r="D577" s="134"/>
      <c r="E577" s="134"/>
      <c r="F577" s="135"/>
      <c r="G577" s="136"/>
      <c r="H577" s="261" t="str">
        <f t="shared" si="32"/>
        <v/>
      </c>
      <c r="L577" s="67" t="str">
        <f t="shared" si="33"/>
        <v/>
      </c>
      <c r="M577" s="67" t="str">
        <f t="shared" si="35"/>
        <v/>
      </c>
      <c r="N577" s="67" t="str">
        <f t="shared" si="34"/>
        <v/>
      </c>
    </row>
    <row r="578" spans="1:14">
      <c r="A578" s="133"/>
      <c r="B578" s="134"/>
      <c r="C578" s="134"/>
      <c r="D578" s="134"/>
      <c r="E578" s="134"/>
      <c r="F578" s="135"/>
      <c r="G578" s="136"/>
      <c r="H578" s="261" t="str">
        <f t="shared" si="32"/>
        <v/>
      </c>
      <c r="L578" s="67" t="str">
        <f t="shared" si="33"/>
        <v/>
      </c>
      <c r="M578" s="67" t="str">
        <f t="shared" si="35"/>
        <v/>
      </c>
      <c r="N578" s="67" t="str">
        <f t="shared" si="34"/>
        <v/>
      </c>
    </row>
    <row r="579" spans="1:14">
      <c r="A579" s="133"/>
      <c r="B579" s="134"/>
      <c r="C579" s="134"/>
      <c r="D579" s="134"/>
      <c r="E579" s="134"/>
      <c r="F579" s="135"/>
      <c r="G579" s="136"/>
      <c r="H579" s="261" t="str">
        <f t="shared" ref="H579:H642" si="36">IF(D579="","",(2/J$12)*(POWER((J$12/6)*(D579-J$12/6)+1,3)-1))</f>
        <v/>
      </c>
      <c r="L579" s="67" t="str">
        <f t="shared" ref="L579:L642" si="37">IF(E579="","",GAMMADIST(E579,J$19,1/J$18,TRUE))</f>
        <v/>
      </c>
      <c r="M579" s="67" t="str">
        <f t="shared" si="35"/>
        <v/>
      </c>
      <c r="N579" s="67" t="str">
        <f t="shared" ref="N579:N642" si="38">IF(L579="","",POWER(F579-M579,2) / M579)</f>
        <v/>
      </c>
    </row>
    <row r="580" spans="1:14">
      <c r="A580" s="133"/>
      <c r="B580" s="134"/>
      <c r="C580" s="134"/>
      <c r="D580" s="134"/>
      <c r="E580" s="134"/>
      <c r="F580" s="135"/>
      <c r="G580" s="136"/>
      <c r="H580" s="261" t="str">
        <f t="shared" si="36"/>
        <v/>
      </c>
      <c r="L580" s="67" t="str">
        <f t="shared" si="37"/>
        <v/>
      </c>
      <c r="M580" s="67" t="str">
        <f t="shared" ref="M580:M643" si="39">IF(L580="","",(L580-L579)*J$3)</f>
        <v/>
      </c>
      <c r="N580" s="67" t="str">
        <f t="shared" si="38"/>
        <v/>
      </c>
    </row>
    <row r="581" spans="1:14">
      <c r="A581" s="133"/>
      <c r="B581" s="134"/>
      <c r="C581" s="134"/>
      <c r="D581" s="134"/>
      <c r="E581" s="134"/>
      <c r="F581" s="135"/>
      <c r="G581" s="136"/>
      <c r="H581" s="261" t="str">
        <f t="shared" si="36"/>
        <v/>
      </c>
      <c r="L581" s="67" t="str">
        <f t="shared" si="37"/>
        <v/>
      </c>
      <c r="M581" s="67" t="str">
        <f t="shared" si="39"/>
        <v/>
      </c>
      <c r="N581" s="67" t="str">
        <f t="shared" si="38"/>
        <v/>
      </c>
    </row>
    <row r="582" spans="1:14">
      <c r="A582" s="133"/>
      <c r="B582" s="134"/>
      <c r="C582" s="134"/>
      <c r="D582" s="134"/>
      <c r="E582" s="134"/>
      <c r="F582" s="135"/>
      <c r="G582" s="136"/>
      <c r="H582" s="261" t="str">
        <f t="shared" si="36"/>
        <v/>
      </c>
      <c r="L582" s="67" t="str">
        <f t="shared" si="37"/>
        <v/>
      </c>
      <c r="M582" s="67" t="str">
        <f t="shared" si="39"/>
        <v/>
      </c>
      <c r="N582" s="67" t="str">
        <f t="shared" si="38"/>
        <v/>
      </c>
    </row>
    <row r="583" spans="1:14">
      <c r="A583" s="133"/>
      <c r="B583" s="134"/>
      <c r="C583" s="134"/>
      <c r="D583" s="134"/>
      <c r="E583" s="134"/>
      <c r="F583" s="135"/>
      <c r="G583" s="136"/>
      <c r="H583" s="261" t="str">
        <f t="shared" si="36"/>
        <v/>
      </c>
      <c r="L583" s="67" t="str">
        <f t="shared" si="37"/>
        <v/>
      </c>
      <c r="M583" s="67" t="str">
        <f t="shared" si="39"/>
        <v/>
      </c>
      <c r="N583" s="67" t="str">
        <f t="shared" si="38"/>
        <v/>
      </c>
    </row>
    <row r="584" spans="1:14">
      <c r="A584" s="133"/>
      <c r="B584" s="134"/>
      <c r="C584" s="134"/>
      <c r="D584" s="134"/>
      <c r="E584" s="134"/>
      <c r="F584" s="135"/>
      <c r="G584" s="136"/>
      <c r="H584" s="261" t="str">
        <f t="shared" si="36"/>
        <v/>
      </c>
      <c r="L584" s="67" t="str">
        <f t="shared" si="37"/>
        <v/>
      </c>
      <c r="M584" s="67" t="str">
        <f t="shared" si="39"/>
        <v/>
      </c>
      <c r="N584" s="67" t="str">
        <f t="shared" si="38"/>
        <v/>
      </c>
    </row>
    <row r="585" spans="1:14">
      <c r="A585" s="133"/>
      <c r="B585" s="134"/>
      <c r="C585" s="134"/>
      <c r="D585" s="134"/>
      <c r="E585" s="134"/>
      <c r="F585" s="135"/>
      <c r="G585" s="136"/>
      <c r="H585" s="261" t="str">
        <f t="shared" si="36"/>
        <v/>
      </c>
      <c r="L585" s="67" t="str">
        <f t="shared" si="37"/>
        <v/>
      </c>
      <c r="M585" s="67" t="str">
        <f t="shared" si="39"/>
        <v/>
      </c>
      <c r="N585" s="67" t="str">
        <f t="shared" si="38"/>
        <v/>
      </c>
    </row>
    <row r="586" spans="1:14">
      <c r="A586" s="133"/>
      <c r="B586" s="134"/>
      <c r="C586" s="134"/>
      <c r="D586" s="134"/>
      <c r="E586" s="134"/>
      <c r="F586" s="135"/>
      <c r="G586" s="136"/>
      <c r="H586" s="261" t="str">
        <f t="shared" si="36"/>
        <v/>
      </c>
      <c r="L586" s="67" t="str">
        <f t="shared" si="37"/>
        <v/>
      </c>
      <c r="M586" s="67" t="str">
        <f t="shared" si="39"/>
        <v/>
      </c>
      <c r="N586" s="67" t="str">
        <f t="shared" si="38"/>
        <v/>
      </c>
    </row>
    <row r="587" spans="1:14">
      <c r="A587" s="133"/>
      <c r="B587" s="134"/>
      <c r="C587" s="134"/>
      <c r="D587" s="134"/>
      <c r="E587" s="134"/>
      <c r="F587" s="135"/>
      <c r="G587" s="136"/>
      <c r="H587" s="261" t="str">
        <f t="shared" si="36"/>
        <v/>
      </c>
      <c r="L587" s="67" t="str">
        <f t="shared" si="37"/>
        <v/>
      </c>
      <c r="M587" s="67" t="str">
        <f t="shared" si="39"/>
        <v/>
      </c>
      <c r="N587" s="67" t="str">
        <f t="shared" si="38"/>
        <v/>
      </c>
    </row>
    <row r="588" spans="1:14">
      <c r="A588" s="133"/>
      <c r="B588" s="134"/>
      <c r="C588" s="134"/>
      <c r="D588" s="134"/>
      <c r="E588" s="134"/>
      <c r="F588" s="135"/>
      <c r="G588" s="136"/>
      <c r="H588" s="261" t="str">
        <f t="shared" si="36"/>
        <v/>
      </c>
      <c r="L588" s="67" t="str">
        <f t="shared" si="37"/>
        <v/>
      </c>
      <c r="M588" s="67" t="str">
        <f t="shared" si="39"/>
        <v/>
      </c>
      <c r="N588" s="67" t="str">
        <f t="shared" si="38"/>
        <v/>
      </c>
    </row>
    <row r="589" spans="1:14">
      <c r="A589" s="133"/>
      <c r="B589" s="134"/>
      <c r="C589" s="134"/>
      <c r="D589" s="134"/>
      <c r="E589" s="134"/>
      <c r="F589" s="135"/>
      <c r="G589" s="136"/>
      <c r="H589" s="261" t="str">
        <f t="shared" si="36"/>
        <v/>
      </c>
      <c r="L589" s="67" t="str">
        <f t="shared" si="37"/>
        <v/>
      </c>
      <c r="M589" s="67" t="str">
        <f t="shared" si="39"/>
        <v/>
      </c>
      <c r="N589" s="67" t="str">
        <f t="shared" si="38"/>
        <v/>
      </c>
    </row>
    <row r="590" spans="1:14">
      <c r="A590" s="133"/>
      <c r="B590" s="134"/>
      <c r="C590" s="134"/>
      <c r="D590" s="134"/>
      <c r="E590" s="134"/>
      <c r="F590" s="135"/>
      <c r="G590" s="136"/>
      <c r="H590" s="261" t="str">
        <f t="shared" si="36"/>
        <v/>
      </c>
      <c r="L590" s="67" t="str">
        <f t="shared" si="37"/>
        <v/>
      </c>
      <c r="M590" s="67" t="str">
        <f t="shared" si="39"/>
        <v/>
      </c>
      <c r="N590" s="67" t="str">
        <f t="shared" si="38"/>
        <v/>
      </c>
    </row>
    <row r="591" spans="1:14">
      <c r="A591" s="133"/>
      <c r="B591" s="134"/>
      <c r="C591" s="134"/>
      <c r="D591" s="134"/>
      <c r="E591" s="134"/>
      <c r="F591" s="135"/>
      <c r="G591" s="136"/>
      <c r="H591" s="261" t="str">
        <f t="shared" si="36"/>
        <v/>
      </c>
      <c r="L591" s="67" t="str">
        <f t="shared" si="37"/>
        <v/>
      </c>
      <c r="M591" s="67" t="str">
        <f t="shared" si="39"/>
        <v/>
      </c>
      <c r="N591" s="67" t="str">
        <f t="shared" si="38"/>
        <v/>
      </c>
    </row>
    <row r="592" spans="1:14">
      <c r="A592" s="133"/>
      <c r="B592" s="134"/>
      <c r="C592" s="134"/>
      <c r="D592" s="134"/>
      <c r="E592" s="134"/>
      <c r="F592" s="135"/>
      <c r="G592" s="136"/>
      <c r="H592" s="261" t="str">
        <f t="shared" si="36"/>
        <v/>
      </c>
      <c r="L592" s="67" t="str">
        <f t="shared" si="37"/>
        <v/>
      </c>
      <c r="M592" s="67" t="str">
        <f t="shared" si="39"/>
        <v/>
      </c>
      <c r="N592" s="67" t="str">
        <f t="shared" si="38"/>
        <v/>
      </c>
    </row>
    <row r="593" spans="1:14">
      <c r="A593" s="133"/>
      <c r="B593" s="134"/>
      <c r="C593" s="134"/>
      <c r="D593" s="134"/>
      <c r="E593" s="134"/>
      <c r="F593" s="135"/>
      <c r="G593" s="136"/>
      <c r="H593" s="261" t="str">
        <f t="shared" si="36"/>
        <v/>
      </c>
      <c r="L593" s="67" t="str">
        <f t="shared" si="37"/>
        <v/>
      </c>
      <c r="M593" s="67" t="str">
        <f t="shared" si="39"/>
        <v/>
      </c>
      <c r="N593" s="67" t="str">
        <f t="shared" si="38"/>
        <v/>
      </c>
    </row>
    <row r="594" spans="1:14">
      <c r="A594" s="133"/>
      <c r="B594" s="134"/>
      <c r="C594" s="134"/>
      <c r="D594" s="134"/>
      <c r="E594" s="134"/>
      <c r="F594" s="135"/>
      <c r="G594" s="136"/>
      <c r="H594" s="261" t="str">
        <f t="shared" si="36"/>
        <v/>
      </c>
      <c r="L594" s="67" t="str">
        <f t="shared" si="37"/>
        <v/>
      </c>
      <c r="M594" s="67" t="str">
        <f t="shared" si="39"/>
        <v/>
      </c>
      <c r="N594" s="67" t="str">
        <f t="shared" si="38"/>
        <v/>
      </c>
    </row>
    <row r="595" spans="1:14">
      <c r="A595" s="133"/>
      <c r="B595" s="134"/>
      <c r="C595" s="134"/>
      <c r="D595" s="134"/>
      <c r="E595" s="134"/>
      <c r="F595" s="135"/>
      <c r="G595" s="136"/>
      <c r="H595" s="261" t="str">
        <f t="shared" si="36"/>
        <v/>
      </c>
      <c r="L595" s="67" t="str">
        <f t="shared" si="37"/>
        <v/>
      </c>
      <c r="M595" s="67" t="str">
        <f t="shared" si="39"/>
        <v/>
      </c>
      <c r="N595" s="67" t="str">
        <f t="shared" si="38"/>
        <v/>
      </c>
    </row>
    <row r="596" spans="1:14">
      <c r="A596" s="133"/>
      <c r="B596" s="134"/>
      <c r="C596" s="134"/>
      <c r="D596" s="134"/>
      <c r="E596" s="134"/>
      <c r="F596" s="135"/>
      <c r="G596" s="136"/>
      <c r="H596" s="261" t="str">
        <f t="shared" si="36"/>
        <v/>
      </c>
      <c r="L596" s="67" t="str">
        <f t="shared" si="37"/>
        <v/>
      </c>
      <c r="M596" s="67" t="str">
        <f t="shared" si="39"/>
        <v/>
      </c>
      <c r="N596" s="67" t="str">
        <f t="shared" si="38"/>
        <v/>
      </c>
    </row>
    <row r="597" spans="1:14">
      <c r="A597" s="133"/>
      <c r="B597" s="134"/>
      <c r="C597" s="134"/>
      <c r="D597" s="134"/>
      <c r="E597" s="134"/>
      <c r="F597" s="135"/>
      <c r="G597" s="136"/>
      <c r="H597" s="261" t="str">
        <f t="shared" si="36"/>
        <v/>
      </c>
      <c r="L597" s="67" t="str">
        <f t="shared" si="37"/>
        <v/>
      </c>
      <c r="M597" s="67" t="str">
        <f t="shared" si="39"/>
        <v/>
      </c>
      <c r="N597" s="67" t="str">
        <f t="shared" si="38"/>
        <v/>
      </c>
    </row>
    <row r="598" spans="1:14">
      <c r="A598" s="133"/>
      <c r="B598" s="134"/>
      <c r="C598" s="134"/>
      <c r="D598" s="134"/>
      <c r="E598" s="134"/>
      <c r="F598" s="135"/>
      <c r="G598" s="136"/>
      <c r="H598" s="261" t="str">
        <f t="shared" si="36"/>
        <v/>
      </c>
      <c r="L598" s="67" t="str">
        <f t="shared" si="37"/>
        <v/>
      </c>
      <c r="M598" s="67" t="str">
        <f t="shared" si="39"/>
        <v/>
      </c>
      <c r="N598" s="67" t="str">
        <f t="shared" si="38"/>
        <v/>
      </c>
    </row>
    <row r="599" spans="1:14">
      <c r="A599" s="133"/>
      <c r="B599" s="134"/>
      <c r="C599" s="134"/>
      <c r="D599" s="134"/>
      <c r="E599" s="134"/>
      <c r="F599" s="135"/>
      <c r="G599" s="136"/>
      <c r="H599" s="261" t="str">
        <f t="shared" si="36"/>
        <v/>
      </c>
      <c r="L599" s="67" t="str">
        <f t="shared" si="37"/>
        <v/>
      </c>
      <c r="M599" s="67" t="str">
        <f t="shared" si="39"/>
        <v/>
      </c>
      <c r="N599" s="67" t="str">
        <f t="shared" si="38"/>
        <v/>
      </c>
    </row>
    <row r="600" spans="1:14">
      <c r="A600" s="133"/>
      <c r="B600" s="134"/>
      <c r="C600" s="134"/>
      <c r="D600" s="134"/>
      <c r="E600" s="134"/>
      <c r="F600" s="135"/>
      <c r="G600" s="136"/>
      <c r="H600" s="261" t="str">
        <f t="shared" si="36"/>
        <v/>
      </c>
      <c r="L600" s="67" t="str">
        <f t="shared" si="37"/>
        <v/>
      </c>
      <c r="M600" s="67" t="str">
        <f t="shared" si="39"/>
        <v/>
      </c>
      <c r="N600" s="67" t="str">
        <f t="shared" si="38"/>
        <v/>
      </c>
    </row>
    <row r="601" spans="1:14">
      <c r="A601" s="133"/>
      <c r="B601" s="134"/>
      <c r="C601" s="134"/>
      <c r="D601" s="134"/>
      <c r="E601" s="134"/>
      <c r="F601" s="135"/>
      <c r="G601" s="136"/>
      <c r="H601" s="261" t="str">
        <f t="shared" si="36"/>
        <v/>
      </c>
      <c r="L601" s="67" t="str">
        <f t="shared" si="37"/>
        <v/>
      </c>
      <c r="M601" s="67" t="str">
        <f t="shared" si="39"/>
        <v/>
      </c>
      <c r="N601" s="67" t="str">
        <f t="shared" si="38"/>
        <v/>
      </c>
    </row>
    <row r="602" spans="1:14">
      <c r="A602" s="133"/>
      <c r="B602" s="134"/>
      <c r="C602" s="134"/>
      <c r="D602" s="134"/>
      <c r="E602" s="134"/>
      <c r="F602" s="135"/>
      <c r="G602" s="136"/>
      <c r="H602" s="261" t="str">
        <f t="shared" si="36"/>
        <v/>
      </c>
      <c r="L602" s="67" t="str">
        <f t="shared" si="37"/>
        <v/>
      </c>
      <c r="M602" s="67" t="str">
        <f t="shared" si="39"/>
        <v/>
      </c>
      <c r="N602" s="67" t="str">
        <f t="shared" si="38"/>
        <v/>
      </c>
    </row>
    <row r="603" spans="1:14">
      <c r="A603" s="133"/>
      <c r="B603" s="134"/>
      <c r="C603" s="134"/>
      <c r="D603" s="134"/>
      <c r="E603" s="134"/>
      <c r="F603" s="135"/>
      <c r="G603" s="136"/>
      <c r="H603" s="261" t="str">
        <f t="shared" si="36"/>
        <v/>
      </c>
      <c r="L603" s="67" t="str">
        <f t="shared" si="37"/>
        <v/>
      </c>
      <c r="M603" s="67" t="str">
        <f t="shared" si="39"/>
        <v/>
      </c>
      <c r="N603" s="67" t="str">
        <f t="shared" si="38"/>
        <v/>
      </c>
    </row>
    <row r="604" spans="1:14">
      <c r="A604" s="133"/>
      <c r="B604" s="134"/>
      <c r="C604" s="134"/>
      <c r="D604" s="134"/>
      <c r="E604" s="134"/>
      <c r="F604" s="135"/>
      <c r="G604" s="136"/>
      <c r="H604" s="261" t="str">
        <f t="shared" si="36"/>
        <v/>
      </c>
      <c r="L604" s="67" t="str">
        <f t="shared" si="37"/>
        <v/>
      </c>
      <c r="M604" s="67" t="str">
        <f t="shared" si="39"/>
        <v/>
      </c>
      <c r="N604" s="67" t="str">
        <f t="shared" si="38"/>
        <v/>
      </c>
    </row>
    <row r="605" spans="1:14">
      <c r="A605" s="133"/>
      <c r="B605" s="134"/>
      <c r="C605" s="134"/>
      <c r="D605" s="134"/>
      <c r="E605" s="134"/>
      <c r="F605" s="135"/>
      <c r="G605" s="136"/>
      <c r="H605" s="261" t="str">
        <f t="shared" si="36"/>
        <v/>
      </c>
      <c r="L605" s="67" t="str">
        <f t="shared" si="37"/>
        <v/>
      </c>
      <c r="M605" s="67" t="str">
        <f t="shared" si="39"/>
        <v/>
      </c>
      <c r="N605" s="67" t="str">
        <f t="shared" si="38"/>
        <v/>
      </c>
    </row>
    <row r="606" spans="1:14">
      <c r="A606" s="133"/>
      <c r="B606" s="134"/>
      <c r="C606" s="134"/>
      <c r="D606" s="134"/>
      <c r="E606" s="134"/>
      <c r="F606" s="135"/>
      <c r="G606" s="136"/>
      <c r="H606" s="261" t="str">
        <f t="shared" si="36"/>
        <v/>
      </c>
      <c r="L606" s="67" t="str">
        <f t="shared" si="37"/>
        <v/>
      </c>
      <c r="M606" s="67" t="str">
        <f t="shared" si="39"/>
        <v/>
      </c>
      <c r="N606" s="67" t="str">
        <f t="shared" si="38"/>
        <v/>
      </c>
    </row>
    <row r="607" spans="1:14">
      <c r="A607" s="133"/>
      <c r="B607" s="134"/>
      <c r="C607" s="134"/>
      <c r="D607" s="134"/>
      <c r="E607" s="134"/>
      <c r="F607" s="135"/>
      <c r="G607" s="136"/>
      <c r="H607" s="261" t="str">
        <f t="shared" si="36"/>
        <v/>
      </c>
      <c r="L607" s="67" t="str">
        <f t="shared" si="37"/>
        <v/>
      </c>
      <c r="M607" s="67" t="str">
        <f t="shared" si="39"/>
        <v/>
      </c>
      <c r="N607" s="67" t="str">
        <f t="shared" si="38"/>
        <v/>
      </c>
    </row>
    <row r="608" spans="1:14">
      <c r="A608" s="133"/>
      <c r="B608" s="134"/>
      <c r="C608" s="134"/>
      <c r="D608" s="134"/>
      <c r="E608" s="134"/>
      <c r="F608" s="135"/>
      <c r="G608" s="136"/>
      <c r="H608" s="261" t="str">
        <f t="shared" si="36"/>
        <v/>
      </c>
      <c r="L608" s="67" t="str">
        <f t="shared" si="37"/>
        <v/>
      </c>
      <c r="M608" s="67" t="str">
        <f t="shared" si="39"/>
        <v/>
      </c>
      <c r="N608" s="67" t="str">
        <f t="shared" si="38"/>
        <v/>
      </c>
    </row>
    <row r="609" spans="1:14">
      <c r="A609" s="133"/>
      <c r="B609" s="134"/>
      <c r="C609" s="134"/>
      <c r="D609" s="134"/>
      <c r="E609" s="134"/>
      <c r="F609" s="135"/>
      <c r="G609" s="136"/>
      <c r="H609" s="261" t="str">
        <f t="shared" si="36"/>
        <v/>
      </c>
      <c r="L609" s="67" t="str">
        <f t="shared" si="37"/>
        <v/>
      </c>
      <c r="M609" s="67" t="str">
        <f t="shared" si="39"/>
        <v/>
      </c>
      <c r="N609" s="67" t="str">
        <f t="shared" si="38"/>
        <v/>
      </c>
    </row>
    <row r="610" spans="1:14">
      <c r="A610" s="133"/>
      <c r="B610" s="134"/>
      <c r="C610" s="134"/>
      <c r="D610" s="134"/>
      <c r="E610" s="134"/>
      <c r="F610" s="135"/>
      <c r="G610" s="136"/>
      <c r="H610" s="261" t="str">
        <f t="shared" si="36"/>
        <v/>
      </c>
      <c r="L610" s="67" t="str">
        <f t="shared" si="37"/>
        <v/>
      </c>
      <c r="M610" s="67" t="str">
        <f t="shared" si="39"/>
        <v/>
      </c>
      <c r="N610" s="67" t="str">
        <f t="shared" si="38"/>
        <v/>
      </c>
    </row>
    <row r="611" spans="1:14">
      <c r="A611" s="133"/>
      <c r="B611" s="134"/>
      <c r="C611" s="134"/>
      <c r="D611" s="134"/>
      <c r="E611" s="134"/>
      <c r="F611" s="135"/>
      <c r="G611" s="136"/>
      <c r="H611" s="261" t="str">
        <f t="shared" si="36"/>
        <v/>
      </c>
      <c r="L611" s="67" t="str">
        <f t="shared" si="37"/>
        <v/>
      </c>
      <c r="M611" s="67" t="str">
        <f t="shared" si="39"/>
        <v/>
      </c>
      <c r="N611" s="67" t="str">
        <f t="shared" si="38"/>
        <v/>
      </c>
    </row>
    <row r="612" spans="1:14">
      <c r="A612" s="133"/>
      <c r="B612" s="134"/>
      <c r="C612" s="134"/>
      <c r="D612" s="134"/>
      <c r="E612" s="134"/>
      <c r="F612" s="135"/>
      <c r="G612" s="136"/>
      <c r="H612" s="261" t="str">
        <f t="shared" si="36"/>
        <v/>
      </c>
      <c r="L612" s="67" t="str">
        <f t="shared" si="37"/>
        <v/>
      </c>
      <c r="M612" s="67" t="str">
        <f t="shared" si="39"/>
        <v/>
      </c>
      <c r="N612" s="67" t="str">
        <f t="shared" si="38"/>
        <v/>
      </c>
    </row>
    <row r="613" spans="1:14">
      <c r="A613" s="133"/>
      <c r="B613" s="134"/>
      <c r="C613" s="134"/>
      <c r="D613" s="134"/>
      <c r="E613" s="134"/>
      <c r="F613" s="135"/>
      <c r="G613" s="136"/>
      <c r="H613" s="261" t="str">
        <f t="shared" si="36"/>
        <v/>
      </c>
      <c r="L613" s="67" t="str">
        <f t="shared" si="37"/>
        <v/>
      </c>
      <c r="M613" s="67" t="str">
        <f t="shared" si="39"/>
        <v/>
      </c>
      <c r="N613" s="67" t="str">
        <f t="shared" si="38"/>
        <v/>
      </c>
    </row>
    <row r="614" spans="1:14">
      <c r="A614" s="133"/>
      <c r="B614" s="134"/>
      <c r="C614" s="134"/>
      <c r="D614" s="134"/>
      <c r="E614" s="134"/>
      <c r="F614" s="135"/>
      <c r="G614" s="136"/>
      <c r="H614" s="261" t="str">
        <f t="shared" si="36"/>
        <v/>
      </c>
      <c r="L614" s="67" t="str">
        <f t="shared" si="37"/>
        <v/>
      </c>
      <c r="M614" s="67" t="str">
        <f t="shared" si="39"/>
        <v/>
      </c>
      <c r="N614" s="67" t="str">
        <f t="shared" si="38"/>
        <v/>
      </c>
    </row>
    <row r="615" spans="1:14">
      <c r="A615" s="133"/>
      <c r="B615" s="134"/>
      <c r="C615" s="134"/>
      <c r="D615" s="134"/>
      <c r="E615" s="134"/>
      <c r="F615" s="135"/>
      <c r="G615" s="136"/>
      <c r="H615" s="261" t="str">
        <f t="shared" si="36"/>
        <v/>
      </c>
      <c r="L615" s="67" t="str">
        <f t="shared" si="37"/>
        <v/>
      </c>
      <c r="M615" s="67" t="str">
        <f t="shared" si="39"/>
        <v/>
      </c>
      <c r="N615" s="67" t="str">
        <f t="shared" si="38"/>
        <v/>
      </c>
    </row>
    <row r="616" spans="1:14">
      <c r="A616" s="133"/>
      <c r="B616" s="134"/>
      <c r="C616" s="134"/>
      <c r="D616" s="134"/>
      <c r="E616" s="134"/>
      <c r="F616" s="135"/>
      <c r="G616" s="136"/>
      <c r="H616" s="261" t="str">
        <f t="shared" si="36"/>
        <v/>
      </c>
      <c r="L616" s="67" t="str">
        <f t="shared" si="37"/>
        <v/>
      </c>
      <c r="M616" s="67" t="str">
        <f t="shared" si="39"/>
        <v/>
      </c>
      <c r="N616" s="67" t="str">
        <f t="shared" si="38"/>
        <v/>
      </c>
    </row>
    <row r="617" spans="1:14">
      <c r="A617" s="133"/>
      <c r="B617" s="134"/>
      <c r="C617" s="134"/>
      <c r="D617" s="134"/>
      <c r="E617" s="134"/>
      <c r="F617" s="135"/>
      <c r="G617" s="136"/>
      <c r="H617" s="261" t="str">
        <f t="shared" si="36"/>
        <v/>
      </c>
      <c r="L617" s="67" t="str">
        <f t="shared" si="37"/>
        <v/>
      </c>
      <c r="M617" s="67" t="str">
        <f t="shared" si="39"/>
        <v/>
      </c>
      <c r="N617" s="67" t="str">
        <f t="shared" si="38"/>
        <v/>
      </c>
    </row>
    <row r="618" spans="1:14">
      <c r="A618" s="133"/>
      <c r="B618" s="134"/>
      <c r="C618" s="134"/>
      <c r="D618" s="134"/>
      <c r="E618" s="134"/>
      <c r="F618" s="135"/>
      <c r="G618" s="136"/>
      <c r="H618" s="261" t="str">
        <f t="shared" si="36"/>
        <v/>
      </c>
      <c r="L618" s="67" t="str">
        <f t="shared" si="37"/>
        <v/>
      </c>
      <c r="M618" s="67" t="str">
        <f t="shared" si="39"/>
        <v/>
      </c>
      <c r="N618" s="67" t="str">
        <f t="shared" si="38"/>
        <v/>
      </c>
    </row>
    <row r="619" spans="1:14">
      <c r="A619" s="133"/>
      <c r="B619" s="134"/>
      <c r="C619" s="134"/>
      <c r="D619" s="134"/>
      <c r="E619" s="134"/>
      <c r="F619" s="135"/>
      <c r="G619" s="136"/>
      <c r="H619" s="261" t="str">
        <f t="shared" si="36"/>
        <v/>
      </c>
      <c r="L619" s="67" t="str">
        <f t="shared" si="37"/>
        <v/>
      </c>
      <c r="M619" s="67" t="str">
        <f t="shared" si="39"/>
        <v/>
      </c>
      <c r="N619" s="67" t="str">
        <f t="shared" si="38"/>
        <v/>
      </c>
    </row>
    <row r="620" spans="1:14">
      <c r="A620" s="133"/>
      <c r="B620" s="134"/>
      <c r="C620" s="134"/>
      <c r="D620" s="134"/>
      <c r="E620" s="134"/>
      <c r="F620" s="135"/>
      <c r="G620" s="136"/>
      <c r="H620" s="261" t="str">
        <f t="shared" si="36"/>
        <v/>
      </c>
      <c r="L620" s="67" t="str">
        <f t="shared" si="37"/>
        <v/>
      </c>
      <c r="M620" s="67" t="str">
        <f t="shared" si="39"/>
        <v/>
      </c>
      <c r="N620" s="67" t="str">
        <f t="shared" si="38"/>
        <v/>
      </c>
    </row>
    <row r="621" spans="1:14">
      <c r="A621" s="133"/>
      <c r="B621" s="134"/>
      <c r="C621" s="134"/>
      <c r="D621" s="134"/>
      <c r="E621" s="134"/>
      <c r="F621" s="135"/>
      <c r="G621" s="136"/>
      <c r="H621" s="261" t="str">
        <f t="shared" si="36"/>
        <v/>
      </c>
      <c r="L621" s="67" t="str">
        <f t="shared" si="37"/>
        <v/>
      </c>
      <c r="M621" s="67" t="str">
        <f t="shared" si="39"/>
        <v/>
      </c>
      <c r="N621" s="67" t="str">
        <f t="shared" si="38"/>
        <v/>
      </c>
    </row>
    <row r="622" spans="1:14">
      <c r="A622" s="133"/>
      <c r="B622" s="134"/>
      <c r="C622" s="134"/>
      <c r="D622" s="134"/>
      <c r="E622" s="134"/>
      <c r="F622" s="135"/>
      <c r="G622" s="136"/>
      <c r="H622" s="261" t="str">
        <f t="shared" si="36"/>
        <v/>
      </c>
      <c r="L622" s="67" t="str">
        <f t="shared" si="37"/>
        <v/>
      </c>
      <c r="M622" s="67" t="str">
        <f t="shared" si="39"/>
        <v/>
      </c>
      <c r="N622" s="67" t="str">
        <f t="shared" si="38"/>
        <v/>
      </c>
    </row>
    <row r="623" spans="1:14">
      <c r="A623" s="133"/>
      <c r="B623" s="134"/>
      <c r="C623" s="134"/>
      <c r="D623" s="134"/>
      <c r="E623" s="134"/>
      <c r="F623" s="135"/>
      <c r="G623" s="136"/>
      <c r="H623" s="261" t="str">
        <f t="shared" si="36"/>
        <v/>
      </c>
      <c r="L623" s="67" t="str">
        <f t="shared" si="37"/>
        <v/>
      </c>
      <c r="M623" s="67" t="str">
        <f t="shared" si="39"/>
        <v/>
      </c>
      <c r="N623" s="67" t="str">
        <f t="shared" si="38"/>
        <v/>
      </c>
    </row>
    <row r="624" spans="1:14">
      <c r="A624" s="133"/>
      <c r="B624" s="134"/>
      <c r="C624" s="134"/>
      <c r="D624" s="134"/>
      <c r="E624" s="134"/>
      <c r="F624" s="135"/>
      <c r="G624" s="136"/>
      <c r="H624" s="261" t="str">
        <f t="shared" si="36"/>
        <v/>
      </c>
      <c r="L624" s="67" t="str">
        <f t="shared" si="37"/>
        <v/>
      </c>
      <c r="M624" s="67" t="str">
        <f t="shared" si="39"/>
        <v/>
      </c>
      <c r="N624" s="67" t="str">
        <f t="shared" si="38"/>
        <v/>
      </c>
    </row>
    <row r="625" spans="1:14">
      <c r="A625" s="133"/>
      <c r="B625" s="134"/>
      <c r="C625" s="134"/>
      <c r="D625" s="134"/>
      <c r="E625" s="134"/>
      <c r="F625" s="135"/>
      <c r="G625" s="136"/>
      <c r="H625" s="261" t="str">
        <f t="shared" si="36"/>
        <v/>
      </c>
      <c r="L625" s="67" t="str">
        <f t="shared" si="37"/>
        <v/>
      </c>
      <c r="M625" s="67" t="str">
        <f t="shared" si="39"/>
        <v/>
      </c>
      <c r="N625" s="67" t="str">
        <f t="shared" si="38"/>
        <v/>
      </c>
    </row>
    <row r="626" spans="1:14">
      <c r="A626" s="133"/>
      <c r="B626" s="134"/>
      <c r="C626" s="134"/>
      <c r="D626" s="134"/>
      <c r="E626" s="134"/>
      <c r="F626" s="135"/>
      <c r="G626" s="136"/>
      <c r="H626" s="261" t="str">
        <f t="shared" si="36"/>
        <v/>
      </c>
      <c r="L626" s="67" t="str">
        <f t="shared" si="37"/>
        <v/>
      </c>
      <c r="M626" s="67" t="str">
        <f t="shared" si="39"/>
        <v/>
      </c>
      <c r="N626" s="67" t="str">
        <f t="shared" si="38"/>
        <v/>
      </c>
    </row>
    <row r="627" spans="1:14">
      <c r="A627" s="133"/>
      <c r="B627" s="134"/>
      <c r="C627" s="134"/>
      <c r="D627" s="134"/>
      <c r="E627" s="134"/>
      <c r="F627" s="135"/>
      <c r="G627" s="136"/>
      <c r="H627" s="261" t="str">
        <f t="shared" si="36"/>
        <v/>
      </c>
      <c r="L627" s="67" t="str">
        <f t="shared" si="37"/>
        <v/>
      </c>
      <c r="M627" s="67" t="str">
        <f t="shared" si="39"/>
        <v/>
      </c>
      <c r="N627" s="67" t="str">
        <f t="shared" si="38"/>
        <v/>
      </c>
    </row>
    <row r="628" spans="1:14">
      <c r="A628" s="133"/>
      <c r="B628" s="134"/>
      <c r="C628" s="134"/>
      <c r="D628" s="134"/>
      <c r="E628" s="134"/>
      <c r="F628" s="135"/>
      <c r="G628" s="136"/>
      <c r="H628" s="261" t="str">
        <f t="shared" si="36"/>
        <v/>
      </c>
      <c r="L628" s="67" t="str">
        <f t="shared" si="37"/>
        <v/>
      </c>
      <c r="M628" s="67" t="str">
        <f t="shared" si="39"/>
        <v/>
      </c>
      <c r="N628" s="67" t="str">
        <f t="shared" si="38"/>
        <v/>
      </c>
    </row>
    <row r="629" spans="1:14">
      <c r="A629" s="133"/>
      <c r="B629" s="134"/>
      <c r="C629" s="134"/>
      <c r="D629" s="134"/>
      <c r="E629" s="134"/>
      <c r="F629" s="135"/>
      <c r="G629" s="136"/>
      <c r="H629" s="261" t="str">
        <f t="shared" si="36"/>
        <v/>
      </c>
      <c r="L629" s="67" t="str">
        <f t="shared" si="37"/>
        <v/>
      </c>
      <c r="M629" s="67" t="str">
        <f t="shared" si="39"/>
        <v/>
      </c>
      <c r="N629" s="67" t="str">
        <f t="shared" si="38"/>
        <v/>
      </c>
    </row>
    <row r="630" spans="1:14">
      <c r="A630" s="133"/>
      <c r="B630" s="134"/>
      <c r="C630" s="134"/>
      <c r="D630" s="134"/>
      <c r="E630" s="134"/>
      <c r="F630" s="135"/>
      <c r="G630" s="136"/>
      <c r="H630" s="261" t="str">
        <f t="shared" si="36"/>
        <v/>
      </c>
      <c r="L630" s="67" t="str">
        <f t="shared" si="37"/>
        <v/>
      </c>
      <c r="M630" s="67" t="str">
        <f t="shared" si="39"/>
        <v/>
      </c>
      <c r="N630" s="67" t="str">
        <f t="shared" si="38"/>
        <v/>
      </c>
    </row>
    <row r="631" spans="1:14">
      <c r="A631" s="133"/>
      <c r="B631" s="134"/>
      <c r="C631" s="134"/>
      <c r="D631" s="134"/>
      <c r="E631" s="134"/>
      <c r="F631" s="135"/>
      <c r="G631" s="136"/>
      <c r="H631" s="261" t="str">
        <f t="shared" si="36"/>
        <v/>
      </c>
      <c r="L631" s="67" t="str">
        <f t="shared" si="37"/>
        <v/>
      </c>
      <c r="M631" s="67" t="str">
        <f t="shared" si="39"/>
        <v/>
      </c>
      <c r="N631" s="67" t="str">
        <f t="shared" si="38"/>
        <v/>
      </c>
    </row>
    <row r="632" spans="1:14">
      <c r="A632" s="133"/>
      <c r="B632" s="134"/>
      <c r="C632" s="134"/>
      <c r="D632" s="134"/>
      <c r="E632" s="134"/>
      <c r="F632" s="135"/>
      <c r="G632" s="136"/>
      <c r="H632" s="261" t="str">
        <f t="shared" si="36"/>
        <v/>
      </c>
      <c r="L632" s="67" t="str">
        <f t="shared" si="37"/>
        <v/>
      </c>
      <c r="M632" s="67" t="str">
        <f t="shared" si="39"/>
        <v/>
      </c>
      <c r="N632" s="67" t="str">
        <f t="shared" si="38"/>
        <v/>
      </c>
    </row>
    <row r="633" spans="1:14">
      <c r="A633" s="133"/>
      <c r="B633" s="134"/>
      <c r="C633" s="134"/>
      <c r="D633" s="134"/>
      <c r="E633" s="134"/>
      <c r="F633" s="135"/>
      <c r="G633" s="136"/>
      <c r="H633" s="261" t="str">
        <f t="shared" si="36"/>
        <v/>
      </c>
      <c r="L633" s="67" t="str">
        <f t="shared" si="37"/>
        <v/>
      </c>
      <c r="M633" s="67" t="str">
        <f t="shared" si="39"/>
        <v/>
      </c>
      <c r="N633" s="67" t="str">
        <f t="shared" si="38"/>
        <v/>
      </c>
    </row>
    <row r="634" spans="1:14">
      <c r="A634" s="133"/>
      <c r="B634" s="134"/>
      <c r="C634" s="134"/>
      <c r="D634" s="134"/>
      <c r="E634" s="134"/>
      <c r="F634" s="135"/>
      <c r="G634" s="136"/>
      <c r="H634" s="261" t="str">
        <f t="shared" si="36"/>
        <v/>
      </c>
      <c r="L634" s="67" t="str">
        <f t="shared" si="37"/>
        <v/>
      </c>
      <c r="M634" s="67" t="str">
        <f t="shared" si="39"/>
        <v/>
      </c>
      <c r="N634" s="67" t="str">
        <f t="shared" si="38"/>
        <v/>
      </c>
    </row>
    <row r="635" spans="1:14">
      <c r="A635" s="133"/>
      <c r="B635" s="134"/>
      <c r="C635" s="134"/>
      <c r="D635" s="134"/>
      <c r="E635" s="134"/>
      <c r="F635" s="135"/>
      <c r="G635" s="136"/>
      <c r="H635" s="261" t="str">
        <f t="shared" si="36"/>
        <v/>
      </c>
      <c r="L635" s="67" t="str">
        <f t="shared" si="37"/>
        <v/>
      </c>
      <c r="M635" s="67" t="str">
        <f t="shared" si="39"/>
        <v/>
      </c>
      <c r="N635" s="67" t="str">
        <f t="shared" si="38"/>
        <v/>
      </c>
    </row>
    <row r="636" spans="1:14">
      <c r="A636" s="133"/>
      <c r="B636" s="134"/>
      <c r="C636" s="134"/>
      <c r="D636" s="134"/>
      <c r="E636" s="134"/>
      <c r="F636" s="135"/>
      <c r="G636" s="136"/>
      <c r="H636" s="261" t="str">
        <f t="shared" si="36"/>
        <v/>
      </c>
      <c r="L636" s="67" t="str">
        <f t="shared" si="37"/>
        <v/>
      </c>
      <c r="M636" s="67" t="str">
        <f t="shared" si="39"/>
        <v/>
      </c>
      <c r="N636" s="67" t="str">
        <f t="shared" si="38"/>
        <v/>
      </c>
    </row>
    <row r="637" spans="1:14">
      <c r="A637" s="133"/>
      <c r="B637" s="134"/>
      <c r="C637" s="134"/>
      <c r="D637" s="134"/>
      <c r="E637" s="134"/>
      <c r="F637" s="135"/>
      <c r="G637" s="136"/>
      <c r="H637" s="261" t="str">
        <f t="shared" si="36"/>
        <v/>
      </c>
      <c r="L637" s="67" t="str">
        <f t="shared" si="37"/>
        <v/>
      </c>
      <c r="M637" s="67" t="str">
        <f t="shared" si="39"/>
        <v/>
      </c>
      <c r="N637" s="67" t="str">
        <f t="shared" si="38"/>
        <v/>
      </c>
    </row>
    <row r="638" spans="1:14">
      <c r="A638" s="133"/>
      <c r="B638" s="134"/>
      <c r="C638" s="134"/>
      <c r="D638" s="134"/>
      <c r="E638" s="134"/>
      <c r="F638" s="135"/>
      <c r="G638" s="136"/>
      <c r="H638" s="261" t="str">
        <f t="shared" si="36"/>
        <v/>
      </c>
      <c r="L638" s="67" t="str">
        <f t="shared" si="37"/>
        <v/>
      </c>
      <c r="M638" s="67" t="str">
        <f t="shared" si="39"/>
        <v/>
      </c>
      <c r="N638" s="67" t="str">
        <f t="shared" si="38"/>
        <v/>
      </c>
    </row>
    <row r="639" spans="1:14">
      <c r="A639" s="133"/>
      <c r="B639" s="134"/>
      <c r="C639" s="134"/>
      <c r="D639" s="134"/>
      <c r="E639" s="134"/>
      <c r="F639" s="135"/>
      <c r="G639" s="136"/>
      <c r="H639" s="261" t="str">
        <f t="shared" si="36"/>
        <v/>
      </c>
      <c r="L639" s="67" t="str">
        <f t="shared" si="37"/>
        <v/>
      </c>
      <c r="M639" s="67" t="str">
        <f t="shared" si="39"/>
        <v/>
      </c>
      <c r="N639" s="67" t="str">
        <f t="shared" si="38"/>
        <v/>
      </c>
    </row>
    <row r="640" spans="1:14">
      <c r="A640" s="133"/>
      <c r="B640" s="134"/>
      <c r="C640" s="134"/>
      <c r="D640" s="134"/>
      <c r="E640" s="134"/>
      <c r="F640" s="135"/>
      <c r="G640" s="136"/>
      <c r="H640" s="261" t="str">
        <f t="shared" si="36"/>
        <v/>
      </c>
      <c r="L640" s="67" t="str">
        <f t="shared" si="37"/>
        <v/>
      </c>
      <c r="M640" s="67" t="str">
        <f t="shared" si="39"/>
        <v/>
      </c>
      <c r="N640" s="67" t="str">
        <f t="shared" si="38"/>
        <v/>
      </c>
    </row>
    <row r="641" spans="1:14">
      <c r="A641" s="133"/>
      <c r="B641" s="134"/>
      <c r="C641" s="134"/>
      <c r="D641" s="134"/>
      <c r="E641" s="134"/>
      <c r="F641" s="135"/>
      <c r="G641" s="136"/>
      <c r="H641" s="261" t="str">
        <f t="shared" si="36"/>
        <v/>
      </c>
      <c r="L641" s="67" t="str">
        <f t="shared" si="37"/>
        <v/>
      </c>
      <c r="M641" s="67" t="str">
        <f t="shared" si="39"/>
        <v/>
      </c>
      <c r="N641" s="67" t="str">
        <f t="shared" si="38"/>
        <v/>
      </c>
    </row>
    <row r="642" spans="1:14">
      <c r="A642" s="133"/>
      <c r="B642" s="134"/>
      <c r="C642" s="134"/>
      <c r="D642" s="134"/>
      <c r="E642" s="134"/>
      <c r="F642" s="135"/>
      <c r="G642" s="136"/>
      <c r="H642" s="261" t="str">
        <f t="shared" si="36"/>
        <v/>
      </c>
      <c r="L642" s="67" t="str">
        <f t="shared" si="37"/>
        <v/>
      </c>
      <c r="M642" s="67" t="str">
        <f t="shared" si="39"/>
        <v/>
      </c>
      <c r="N642" s="67" t="str">
        <f t="shared" si="38"/>
        <v/>
      </c>
    </row>
    <row r="643" spans="1:14">
      <c r="A643" s="133"/>
      <c r="B643" s="134"/>
      <c r="C643" s="134"/>
      <c r="D643" s="134"/>
      <c r="E643" s="134"/>
      <c r="F643" s="135"/>
      <c r="G643" s="136"/>
      <c r="H643" s="261" t="str">
        <f t="shared" ref="H643:H706" si="40">IF(D643="","",(2/J$12)*(POWER((J$12/6)*(D643-J$12/6)+1,3)-1))</f>
        <v/>
      </c>
      <c r="L643" s="67" t="str">
        <f t="shared" ref="L643:L706" si="41">IF(E643="","",GAMMADIST(E643,J$19,1/J$18,TRUE))</f>
        <v/>
      </c>
      <c r="M643" s="67" t="str">
        <f t="shared" si="39"/>
        <v/>
      </c>
      <c r="N643" s="67" t="str">
        <f t="shared" ref="N643:N658" si="42">IF(L643="","",POWER(F643-M643,2) / M643)</f>
        <v/>
      </c>
    </row>
    <row r="644" spans="1:14">
      <c r="A644" s="133"/>
      <c r="B644" s="134"/>
      <c r="C644" s="134"/>
      <c r="D644" s="134"/>
      <c r="E644" s="134"/>
      <c r="F644" s="135"/>
      <c r="G644" s="136"/>
      <c r="H644" s="261" t="str">
        <f t="shared" si="40"/>
        <v/>
      </c>
      <c r="L644" s="67" t="str">
        <f t="shared" si="41"/>
        <v/>
      </c>
      <c r="M644" s="67" t="str">
        <f t="shared" ref="M644:M707" si="43">IF(L644="","",(L644-L643)*J$3)</f>
        <v/>
      </c>
      <c r="N644" s="67" t="str">
        <f t="shared" si="42"/>
        <v/>
      </c>
    </row>
    <row r="645" spans="1:14">
      <c r="A645" s="133"/>
      <c r="B645" s="134"/>
      <c r="C645" s="134"/>
      <c r="D645" s="134"/>
      <c r="E645" s="134"/>
      <c r="F645" s="135"/>
      <c r="G645" s="136"/>
      <c r="H645" s="261" t="str">
        <f t="shared" si="40"/>
        <v/>
      </c>
      <c r="L645" s="67" t="str">
        <f t="shared" si="41"/>
        <v/>
      </c>
      <c r="M645" s="67" t="str">
        <f t="shared" si="43"/>
        <v/>
      </c>
      <c r="N645" s="67" t="str">
        <f t="shared" si="42"/>
        <v/>
      </c>
    </row>
    <row r="646" spans="1:14">
      <c r="A646" s="133"/>
      <c r="B646" s="134"/>
      <c r="C646" s="134"/>
      <c r="D646" s="134"/>
      <c r="E646" s="134"/>
      <c r="F646" s="135"/>
      <c r="G646" s="136"/>
      <c r="H646" s="261" t="str">
        <f t="shared" si="40"/>
        <v/>
      </c>
      <c r="L646" s="67" t="str">
        <f t="shared" si="41"/>
        <v/>
      </c>
      <c r="M646" s="67" t="str">
        <f t="shared" si="43"/>
        <v/>
      </c>
      <c r="N646" s="67" t="str">
        <f t="shared" si="42"/>
        <v/>
      </c>
    </row>
    <row r="647" spans="1:14">
      <c r="A647" s="133"/>
      <c r="B647" s="134"/>
      <c r="C647" s="134"/>
      <c r="D647" s="134"/>
      <c r="E647" s="134"/>
      <c r="F647" s="135"/>
      <c r="G647" s="136"/>
      <c r="H647" s="261" t="str">
        <f t="shared" si="40"/>
        <v/>
      </c>
      <c r="L647" s="67" t="str">
        <f t="shared" si="41"/>
        <v/>
      </c>
      <c r="M647" s="67" t="str">
        <f t="shared" si="43"/>
        <v/>
      </c>
      <c r="N647" s="67" t="str">
        <f t="shared" si="42"/>
        <v/>
      </c>
    </row>
    <row r="648" spans="1:14">
      <c r="A648" s="133"/>
      <c r="B648" s="134"/>
      <c r="C648" s="134"/>
      <c r="D648" s="134"/>
      <c r="E648" s="134"/>
      <c r="F648" s="135"/>
      <c r="G648" s="136"/>
      <c r="H648" s="261" t="str">
        <f t="shared" si="40"/>
        <v/>
      </c>
      <c r="L648" s="67" t="str">
        <f t="shared" si="41"/>
        <v/>
      </c>
      <c r="M648" s="67" t="str">
        <f t="shared" si="43"/>
        <v/>
      </c>
      <c r="N648" s="67" t="str">
        <f t="shared" si="42"/>
        <v/>
      </c>
    </row>
    <row r="649" spans="1:14">
      <c r="A649" s="133"/>
      <c r="B649" s="134"/>
      <c r="C649" s="134"/>
      <c r="D649" s="134"/>
      <c r="E649" s="134"/>
      <c r="F649" s="135"/>
      <c r="G649" s="136"/>
      <c r="H649" s="261" t="str">
        <f t="shared" si="40"/>
        <v/>
      </c>
      <c r="L649" s="67" t="str">
        <f t="shared" si="41"/>
        <v/>
      </c>
      <c r="M649" s="67" t="str">
        <f t="shared" si="43"/>
        <v/>
      </c>
      <c r="N649" s="67" t="str">
        <f t="shared" si="42"/>
        <v/>
      </c>
    </row>
    <row r="650" spans="1:14">
      <c r="A650" s="133"/>
      <c r="B650" s="134"/>
      <c r="C650" s="134"/>
      <c r="D650" s="134"/>
      <c r="E650" s="134"/>
      <c r="F650" s="135"/>
      <c r="G650" s="136"/>
      <c r="H650" s="261" t="str">
        <f t="shared" si="40"/>
        <v/>
      </c>
      <c r="L650" s="67" t="str">
        <f t="shared" si="41"/>
        <v/>
      </c>
      <c r="M650" s="67" t="str">
        <f t="shared" si="43"/>
        <v/>
      </c>
      <c r="N650" s="67" t="str">
        <f t="shared" si="42"/>
        <v/>
      </c>
    </row>
    <row r="651" spans="1:14">
      <c r="A651" s="133"/>
      <c r="B651" s="134"/>
      <c r="C651" s="134"/>
      <c r="D651" s="134"/>
      <c r="E651" s="134"/>
      <c r="F651" s="135"/>
      <c r="G651" s="136"/>
      <c r="H651" s="261" t="str">
        <f t="shared" si="40"/>
        <v/>
      </c>
      <c r="L651" s="67" t="str">
        <f t="shared" si="41"/>
        <v/>
      </c>
      <c r="M651" s="67" t="str">
        <f t="shared" si="43"/>
        <v/>
      </c>
      <c r="N651" s="67" t="str">
        <f t="shared" si="42"/>
        <v/>
      </c>
    </row>
    <row r="652" spans="1:14">
      <c r="A652" s="133"/>
      <c r="B652" s="134"/>
      <c r="C652" s="134"/>
      <c r="D652" s="134"/>
      <c r="E652" s="134"/>
      <c r="F652" s="135"/>
      <c r="G652" s="136"/>
      <c r="H652" s="261" t="str">
        <f t="shared" si="40"/>
        <v/>
      </c>
      <c r="L652" s="67" t="str">
        <f t="shared" si="41"/>
        <v/>
      </c>
      <c r="M652" s="67" t="str">
        <f t="shared" si="43"/>
        <v/>
      </c>
      <c r="N652" s="67" t="str">
        <f t="shared" si="42"/>
        <v/>
      </c>
    </row>
    <row r="653" spans="1:14">
      <c r="A653" s="133"/>
      <c r="B653" s="134"/>
      <c r="C653" s="134"/>
      <c r="D653" s="134"/>
      <c r="E653" s="134"/>
      <c r="F653" s="135"/>
      <c r="G653" s="136"/>
      <c r="H653" s="261" t="str">
        <f t="shared" si="40"/>
        <v/>
      </c>
      <c r="L653" s="67" t="str">
        <f t="shared" si="41"/>
        <v/>
      </c>
      <c r="M653" s="67" t="str">
        <f t="shared" si="43"/>
        <v/>
      </c>
      <c r="N653" s="67" t="str">
        <f t="shared" si="42"/>
        <v/>
      </c>
    </row>
    <row r="654" spans="1:14">
      <c r="A654" s="133"/>
      <c r="B654" s="134"/>
      <c r="C654" s="134"/>
      <c r="D654" s="134"/>
      <c r="E654" s="134"/>
      <c r="F654" s="135"/>
      <c r="G654" s="136"/>
      <c r="H654" s="261" t="str">
        <f t="shared" si="40"/>
        <v/>
      </c>
      <c r="L654" s="67" t="str">
        <f t="shared" si="41"/>
        <v/>
      </c>
      <c r="M654" s="67" t="str">
        <f t="shared" si="43"/>
        <v/>
      </c>
      <c r="N654" s="67" t="str">
        <f t="shared" si="42"/>
        <v/>
      </c>
    </row>
    <row r="655" spans="1:14">
      <c r="A655" s="133"/>
      <c r="B655" s="134"/>
      <c r="C655" s="134"/>
      <c r="D655" s="134"/>
      <c r="E655" s="134"/>
      <c r="F655" s="135"/>
      <c r="G655" s="136"/>
      <c r="H655" s="261" t="str">
        <f t="shared" si="40"/>
        <v/>
      </c>
      <c r="L655" s="67" t="str">
        <f t="shared" si="41"/>
        <v/>
      </c>
      <c r="M655" s="67" t="str">
        <f t="shared" si="43"/>
        <v/>
      </c>
      <c r="N655" s="67" t="str">
        <f t="shared" si="42"/>
        <v/>
      </c>
    </row>
    <row r="656" spans="1:14">
      <c r="A656" s="133"/>
      <c r="B656" s="134"/>
      <c r="C656" s="134"/>
      <c r="D656" s="134"/>
      <c r="E656" s="134"/>
      <c r="F656" s="135"/>
      <c r="G656" s="136"/>
      <c r="H656" s="261" t="str">
        <f t="shared" si="40"/>
        <v/>
      </c>
      <c r="L656" s="67" t="str">
        <f t="shared" si="41"/>
        <v/>
      </c>
      <c r="M656" s="67" t="str">
        <f t="shared" si="43"/>
        <v/>
      </c>
      <c r="N656" s="67" t="str">
        <f t="shared" si="42"/>
        <v/>
      </c>
    </row>
    <row r="657" spans="1:14">
      <c r="A657" s="133"/>
      <c r="B657" s="134"/>
      <c r="C657" s="134"/>
      <c r="D657" s="134"/>
      <c r="E657" s="134"/>
      <c r="F657" s="135"/>
      <c r="G657" s="136"/>
      <c r="H657" s="261" t="str">
        <f t="shared" si="40"/>
        <v/>
      </c>
      <c r="L657" s="67" t="str">
        <f t="shared" si="41"/>
        <v/>
      </c>
      <c r="M657" s="67" t="str">
        <f t="shared" si="43"/>
        <v/>
      </c>
      <c r="N657" s="67" t="str">
        <f t="shared" si="42"/>
        <v/>
      </c>
    </row>
    <row r="658" spans="1:14">
      <c r="A658" s="133"/>
      <c r="B658" s="134"/>
      <c r="C658" s="134"/>
      <c r="D658" s="134"/>
      <c r="E658" s="134"/>
      <c r="F658" s="135"/>
      <c r="G658" s="136"/>
      <c r="H658" s="261" t="str">
        <f t="shared" si="40"/>
        <v/>
      </c>
      <c r="L658" s="67" t="str">
        <f t="shared" si="41"/>
        <v/>
      </c>
      <c r="M658" s="67" t="str">
        <f t="shared" si="43"/>
        <v/>
      </c>
      <c r="N658" s="67" t="str">
        <f t="shared" si="42"/>
        <v/>
      </c>
    </row>
    <row r="659" spans="1:14">
      <c r="A659" s="133"/>
      <c r="B659" s="134"/>
      <c r="C659" s="134"/>
      <c r="D659" s="134"/>
      <c r="E659" s="134"/>
      <c r="F659" s="135"/>
      <c r="G659" s="136"/>
      <c r="H659" s="261" t="str">
        <f t="shared" si="40"/>
        <v/>
      </c>
      <c r="L659" s="67" t="str">
        <f t="shared" si="41"/>
        <v/>
      </c>
      <c r="M659" s="67" t="str">
        <f t="shared" si="43"/>
        <v/>
      </c>
    </row>
    <row r="660" spans="1:14">
      <c r="A660" s="133"/>
      <c r="B660" s="134"/>
      <c r="C660" s="134"/>
      <c r="D660" s="134"/>
      <c r="E660" s="134"/>
      <c r="F660" s="135"/>
      <c r="G660" s="136"/>
      <c r="H660" s="261" t="str">
        <f t="shared" si="40"/>
        <v/>
      </c>
      <c r="L660" s="67" t="str">
        <f t="shared" si="41"/>
        <v/>
      </c>
      <c r="M660" s="67" t="str">
        <f t="shared" si="43"/>
        <v/>
      </c>
    </row>
    <row r="661" spans="1:14">
      <c r="A661" s="133"/>
      <c r="B661" s="134"/>
      <c r="C661" s="134"/>
      <c r="D661" s="134"/>
      <c r="E661" s="134"/>
      <c r="F661" s="135"/>
      <c r="G661" s="136"/>
      <c r="H661" s="261" t="str">
        <f t="shared" si="40"/>
        <v/>
      </c>
      <c r="L661" s="67" t="str">
        <f t="shared" si="41"/>
        <v/>
      </c>
      <c r="M661" s="67" t="str">
        <f t="shared" si="43"/>
        <v/>
      </c>
    </row>
    <row r="662" spans="1:14">
      <c r="A662" s="133"/>
      <c r="B662" s="134"/>
      <c r="C662" s="134"/>
      <c r="D662" s="134"/>
      <c r="E662" s="134"/>
      <c r="F662" s="135"/>
      <c r="G662" s="136"/>
      <c r="H662" s="261" t="str">
        <f t="shared" si="40"/>
        <v/>
      </c>
      <c r="L662" s="67" t="str">
        <f t="shared" si="41"/>
        <v/>
      </c>
      <c r="M662" s="67" t="str">
        <f t="shared" si="43"/>
        <v/>
      </c>
    </row>
    <row r="663" spans="1:14">
      <c r="A663" s="133"/>
      <c r="B663" s="134"/>
      <c r="C663" s="134"/>
      <c r="D663" s="134"/>
      <c r="E663" s="134"/>
      <c r="F663" s="135"/>
      <c r="G663" s="136"/>
      <c r="H663" s="261" t="str">
        <f t="shared" si="40"/>
        <v/>
      </c>
      <c r="L663" s="67" t="str">
        <f t="shared" si="41"/>
        <v/>
      </c>
      <c r="M663" s="67" t="str">
        <f t="shared" si="43"/>
        <v/>
      </c>
    </row>
    <row r="664" spans="1:14">
      <c r="A664" s="133"/>
      <c r="B664" s="134"/>
      <c r="C664" s="134"/>
      <c r="D664" s="134"/>
      <c r="E664" s="134"/>
      <c r="F664" s="135"/>
      <c r="G664" s="136"/>
      <c r="H664" s="261" t="str">
        <f t="shared" si="40"/>
        <v/>
      </c>
      <c r="L664" s="67" t="str">
        <f t="shared" si="41"/>
        <v/>
      </c>
      <c r="M664" s="67" t="str">
        <f t="shared" si="43"/>
        <v/>
      </c>
    </row>
    <row r="665" spans="1:14">
      <c r="A665" s="133"/>
      <c r="B665" s="134"/>
      <c r="C665" s="134"/>
      <c r="D665" s="134"/>
      <c r="E665" s="134"/>
      <c r="F665" s="135"/>
      <c r="G665" s="136"/>
      <c r="H665" s="261" t="str">
        <f t="shared" si="40"/>
        <v/>
      </c>
      <c r="L665" s="67" t="str">
        <f t="shared" si="41"/>
        <v/>
      </c>
      <c r="M665" s="67" t="str">
        <f t="shared" si="43"/>
        <v/>
      </c>
    </row>
    <row r="666" spans="1:14">
      <c r="A666" s="133"/>
      <c r="B666" s="134"/>
      <c r="C666" s="134"/>
      <c r="D666" s="134"/>
      <c r="E666" s="134"/>
      <c r="F666" s="135"/>
      <c r="G666" s="136"/>
      <c r="H666" s="261" t="str">
        <f t="shared" si="40"/>
        <v/>
      </c>
      <c r="L666" s="67" t="str">
        <f t="shared" si="41"/>
        <v/>
      </c>
      <c r="M666" s="67" t="str">
        <f t="shared" si="43"/>
        <v/>
      </c>
    </row>
    <row r="667" spans="1:14">
      <c r="A667" s="133"/>
      <c r="B667" s="134"/>
      <c r="C667" s="134"/>
      <c r="D667" s="134"/>
      <c r="E667" s="134"/>
      <c r="F667" s="135"/>
      <c r="G667" s="136"/>
      <c r="H667" s="261" t="str">
        <f t="shared" si="40"/>
        <v/>
      </c>
      <c r="L667" s="67" t="str">
        <f t="shared" si="41"/>
        <v/>
      </c>
      <c r="M667" s="67" t="str">
        <f t="shared" si="43"/>
        <v/>
      </c>
    </row>
    <row r="668" spans="1:14">
      <c r="A668" s="133"/>
      <c r="B668" s="134"/>
      <c r="C668" s="134"/>
      <c r="D668" s="134"/>
      <c r="E668" s="134"/>
      <c r="F668" s="135"/>
      <c r="G668" s="136"/>
      <c r="H668" s="261" t="str">
        <f t="shared" si="40"/>
        <v/>
      </c>
      <c r="L668" s="67" t="str">
        <f t="shared" si="41"/>
        <v/>
      </c>
      <c r="M668" s="67" t="str">
        <f t="shared" si="43"/>
        <v/>
      </c>
    </row>
    <row r="669" spans="1:14">
      <c r="A669" s="133"/>
      <c r="B669" s="134"/>
      <c r="C669" s="134"/>
      <c r="D669" s="134"/>
      <c r="E669" s="134"/>
      <c r="F669" s="135"/>
      <c r="G669" s="136"/>
      <c r="H669" s="261" t="str">
        <f t="shared" si="40"/>
        <v/>
      </c>
      <c r="L669" s="67" t="str">
        <f t="shared" si="41"/>
        <v/>
      </c>
      <c r="M669" s="67" t="str">
        <f t="shared" si="43"/>
        <v/>
      </c>
    </row>
    <row r="670" spans="1:14">
      <c r="A670" s="133"/>
      <c r="B670" s="134"/>
      <c r="C670" s="134"/>
      <c r="D670" s="134"/>
      <c r="E670" s="134"/>
      <c r="F670" s="135"/>
      <c r="G670" s="136"/>
      <c r="H670" s="261" t="str">
        <f t="shared" si="40"/>
        <v/>
      </c>
      <c r="L670" s="67" t="str">
        <f t="shared" si="41"/>
        <v/>
      </c>
      <c r="M670" s="67" t="str">
        <f t="shared" si="43"/>
        <v/>
      </c>
    </row>
    <row r="671" spans="1:14">
      <c r="A671" s="133"/>
      <c r="B671" s="134"/>
      <c r="C671" s="134"/>
      <c r="D671" s="134"/>
      <c r="E671" s="134"/>
      <c r="F671" s="135"/>
      <c r="G671" s="136"/>
      <c r="H671" s="261" t="str">
        <f t="shared" si="40"/>
        <v/>
      </c>
      <c r="L671" s="67" t="str">
        <f t="shared" si="41"/>
        <v/>
      </c>
      <c r="M671" s="67" t="str">
        <f t="shared" si="43"/>
        <v/>
      </c>
    </row>
    <row r="672" spans="1:14">
      <c r="A672" s="133"/>
      <c r="B672" s="134"/>
      <c r="C672" s="134"/>
      <c r="D672" s="134"/>
      <c r="E672" s="134"/>
      <c r="F672" s="135"/>
      <c r="G672" s="136"/>
      <c r="H672" s="261" t="str">
        <f t="shared" si="40"/>
        <v/>
      </c>
      <c r="L672" s="67" t="str">
        <f t="shared" si="41"/>
        <v/>
      </c>
      <c r="M672" s="67" t="str">
        <f t="shared" si="43"/>
        <v/>
      </c>
    </row>
    <row r="673" spans="1:13">
      <c r="A673" s="133"/>
      <c r="B673" s="134"/>
      <c r="C673" s="134"/>
      <c r="D673" s="134"/>
      <c r="E673" s="134"/>
      <c r="F673" s="135"/>
      <c r="G673" s="136"/>
      <c r="H673" s="261" t="str">
        <f t="shared" si="40"/>
        <v/>
      </c>
      <c r="L673" s="67" t="str">
        <f t="shared" si="41"/>
        <v/>
      </c>
      <c r="M673" s="67" t="str">
        <f t="shared" si="43"/>
        <v/>
      </c>
    </row>
    <row r="674" spans="1:13">
      <c r="A674" s="133"/>
      <c r="B674" s="134"/>
      <c r="C674" s="134"/>
      <c r="D674" s="134"/>
      <c r="E674" s="134"/>
      <c r="F674" s="135"/>
      <c r="G674" s="136"/>
      <c r="H674" s="261" t="str">
        <f t="shared" si="40"/>
        <v/>
      </c>
      <c r="L674" s="67" t="str">
        <f t="shared" si="41"/>
        <v/>
      </c>
      <c r="M674" s="67" t="str">
        <f t="shared" si="43"/>
        <v/>
      </c>
    </row>
    <row r="675" spans="1:13">
      <c r="A675" s="133"/>
      <c r="B675" s="134"/>
      <c r="C675" s="134"/>
      <c r="D675" s="134"/>
      <c r="E675" s="134"/>
      <c r="F675" s="135"/>
      <c r="G675" s="136"/>
      <c r="H675" s="261" t="str">
        <f t="shared" si="40"/>
        <v/>
      </c>
      <c r="L675" s="67" t="str">
        <f t="shared" si="41"/>
        <v/>
      </c>
      <c r="M675" s="67" t="str">
        <f t="shared" si="43"/>
        <v/>
      </c>
    </row>
    <row r="676" spans="1:13">
      <c r="A676" s="133"/>
      <c r="B676" s="134"/>
      <c r="C676" s="134"/>
      <c r="D676" s="134"/>
      <c r="E676" s="134"/>
      <c r="F676" s="135"/>
      <c r="G676" s="136"/>
      <c r="H676" s="261" t="str">
        <f t="shared" si="40"/>
        <v/>
      </c>
      <c r="L676" s="67" t="str">
        <f t="shared" si="41"/>
        <v/>
      </c>
      <c r="M676" s="67" t="str">
        <f t="shared" si="43"/>
        <v/>
      </c>
    </row>
    <row r="677" spans="1:13">
      <c r="A677" s="133"/>
      <c r="B677" s="134"/>
      <c r="C677" s="134"/>
      <c r="D677" s="134"/>
      <c r="E677" s="134"/>
      <c r="F677" s="135"/>
      <c r="G677" s="136"/>
      <c r="H677" s="261" t="str">
        <f t="shared" si="40"/>
        <v/>
      </c>
      <c r="L677" s="67" t="str">
        <f t="shared" si="41"/>
        <v/>
      </c>
      <c r="M677" s="67" t="str">
        <f t="shared" si="43"/>
        <v/>
      </c>
    </row>
    <row r="678" spans="1:13">
      <c r="A678" s="133"/>
      <c r="B678" s="134"/>
      <c r="C678" s="134"/>
      <c r="D678" s="134"/>
      <c r="E678" s="134"/>
      <c r="F678" s="135"/>
      <c r="G678" s="136"/>
      <c r="H678" s="261" t="str">
        <f t="shared" si="40"/>
        <v/>
      </c>
      <c r="L678" s="67" t="str">
        <f t="shared" si="41"/>
        <v/>
      </c>
      <c r="M678" s="67" t="str">
        <f t="shared" si="43"/>
        <v/>
      </c>
    </row>
    <row r="679" spans="1:13">
      <c r="A679" s="133"/>
      <c r="B679" s="134"/>
      <c r="C679" s="134"/>
      <c r="D679" s="134"/>
      <c r="E679" s="134"/>
      <c r="F679" s="135"/>
      <c r="G679" s="136"/>
      <c r="H679" s="261" t="str">
        <f t="shared" si="40"/>
        <v/>
      </c>
      <c r="L679" s="67" t="str">
        <f t="shared" si="41"/>
        <v/>
      </c>
      <c r="M679" s="67" t="str">
        <f t="shared" si="43"/>
        <v/>
      </c>
    </row>
    <row r="680" spans="1:13">
      <c r="A680" s="133"/>
      <c r="B680" s="134"/>
      <c r="C680" s="134"/>
      <c r="D680" s="134"/>
      <c r="E680" s="134"/>
      <c r="F680" s="135"/>
      <c r="G680" s="136"/>
      <c r="H680" s="261" t="str">
        <f t="shared" si="40"/>
        <v/>
      </c>
      <c r="L680" s="67" t="str">
        <f t="shared" si="41"/>
        <v/>
      </c>
      <c r="M680" s="67" t="str">
        <f t="shared" si="43"/>
        <v/>
      </c>
    </row>
    <row r="681" spans="1:13">
      <c r="A681" s="133"/>
      <c r="B681" s="134"/>
      <c r="C681" s="134"/>
      <c r="D681" s="134"/>
      <c r="E681" s="134"/>
      <c r="F681" s="135"/>
      <c r="G681" s="136"/>
      <c r="H681" s="261" t="str">
        <f t="shared" si="40"/>
        <v/>
      </c>
      <c r="L681" s="67" t="str">
        <f t="shared" si="41"/>
        <v/>
      </c>
      <c r="M681" s="67" t="str">
        <f t="shared" si="43"/>
        <v/>
      </c>
    </row>
    <row r="682" spans="1:13">
      <c r="A682" s="133"/>
      <c r="B682" s="134"/>
      <c r="C682" s="134"/>
      <c r="D682" s="134"/>
      <c r="E682" s="134"/>
      <c r="F682" s="135"/>
      <c r="G682" s="136"/>
      <c r="H682" s="261" t="str">
        <f t="shared" si="40"/>
        <v/>
      </c>
      <c r="L682" s="67" t="str">
        <f t="shared" si="41"/>
        <v/>
      </c>
      <c r="M682" s="67" t="str">
        <f t="shared" si="43"/>
        <v/>
      </c>
    </row>
    <row r="683" spans="1:13">
      <c r="A683" s="133"/>
      <c r="B683" s="134"/>
      <c r="C683" s="134"/>
      <c r="D683" s="134"/>
      <c r="E683" s="134"/>
      <c r="F683" s="135"/>
      <c r="G683" s="136"/>
      <c r="H683" s="261" t="str">
        <f t="shared" si="40"/>
        <v/>
      </c>
      <c r="L683" s="67" t="str">
        <f t="shared" si="41"/>
        <v/>
      </c>
      <c r="M683" s="67" t="str">
        <f t="shared" si="43"/>
        <v/>
      </c>
    </row>
    <row r="684" spans="1:13">
      <c r="A684" s="133"/>
      <c r="B684" s="134"/>
      <c r="C684" s="134"/>
      <c r="D684" s="134"/>
      <c r="E684" s="134"/>
      <c r="F684" s="135"/>
      <c r="G684" s="136"/>
      <c r="H684" s="261" t="str">
        <f t="shared" si="40"/>
        <v/>
      </c>
      <c r="L684" s="67" t="str">
        <f t="shared" si="41"/>
        <v/>
      </c>
      <c r="M684" s="67" t="str">
        <f t="shared" si="43"/>
        <v/>
      </c>
    </row>
    <row r="685" spans="1:13">
      <c r="A685" s="133"/>
      <c r="B685" s="134"/>
      <c r="C685" s="134"/>
      <c r="D685" s="134"/>
      <c r="E685" s="134"/>
      <c r="F685" s="135"/>
      <c r="G685" s="136"/>
      <c r="H685" s="261" t="str">
        <f t="shared" si="40"/>
        <v/>
      </c>
      <c r="L685" s="67" t="str">
        <f t="shared" si="41"/>
        <v/>
      </c>
      <c r="M685" s="67" t="str">
        <f t="shared" si="43"/>
        <v/>
      </c>
    </row>
    <row r="686" spans="1:13">
      <c r="A686" s="133"/>
      <c r="B686" s="134"/>
      <c r="C686" s="134"/>
      <c r="D686" s="134"/>
      <c r="E686" s="134"/>
      <c r="F686" s="135"/>
      <c r="G686" s="136"/>
      <c r="H686" s="261" t="str">
        <f t="shared" si="40"/>
        <v/>
      </c>
      <c r="L686" s="67" t="str">
        <f t="shared" si="41"/>
        <v/>
      </c>
      <c r="M686" s="67" t="str">
        <f t="shared" si="43"/>
        <v/>
      </c>
    </row>
    <row r="687" spans="1:13">
      <c r="A687" s="133"/>
      <c r="B687" s="134"/>
      <c r="C687" s="134"/>
      <c r="D687" s="134"/>
      <c r="E687" s="134"/>
      <c r="F687" s="135"/>
      <c r="G687" s="136"/>
      <c r="H687" s="261" t="str">
        <f t="shared" si="40"/>
        <v/>
      </c>
      <c r="L687" s="67" t="str">
        <f t="shared" si="41"/>
        <v/>
      </c>
      <c r="M687" s="67" t="str">
        <f t="shared" si="43"/>
        <v/>
      </c>
    </row>
    <row r="688" spans="1:13">
      <c r="A688" s="133"/>
      <c r="B688" s="134"/>
      <c r="C688" s="134"/>
      <c r="D688" s="134"/>
      <c r="E688" s="134"/>
      <c r="F688" s="135"/>
      <c r="G688" s="136"/>
      <c r="H688" s="261" t="str">
        <f t="shared" si="40"/>
        <v/>
      </c>
      <c r="L688" s="67" t="str">
        <f t="shared" si="41"/>
        <v/>
      </c>
      <c r="M688" s="67" t="str">
        <f t="shared" si="43"/>
        <v/>
      </c>
    </row>
    <row r="689" spans="1:13">
      <c r="A689" s="133"/>
      <c r="B689" s="134"/>
      <c r="C689" s="134"/>
      <c r="D689" s="134"/>
      <c r="E689" s="134"/>
      <c r="F689" s="135"/>
      <c r="G689" s="136"/>
      <c r="H689" s="261" t="str">
        <f t="shared" si="40"/>
        <v/>
      </c>
      <c r="L689" s="67" t="str">
        <f t="shared" si="41"/>
        <v/>
      </c>
      <c r="M689" s="67" t="str">
        <f t="shared" si="43"/>
        <v/>
      </c>
    </row>
    <row r="690" spans="1:13">
      <c r="A690" s="133"/>
      <c r="B690" s="134"/>
      <c r="C690" s="134"/>
      <c r="D690" s="134"/>
      <c r="E690" s="134"/>
      <c r="F690" s="135"/>
      <c r="G690" s="136"/>
      <c r="H690" s="261" t="str">
        <f t="shared" si="40"/>
        <v/>
      </c>
      <c r="L690" s="67" t="str">
        <f t="shared" si="41"/>
        <v/>
      </c>
      <c r="M690" s="67" t="str">
        <f t="shared" si="43"/>
        <v/>
      </c>
    </row>
    <row r="691" spans="1:13">
      <c r="A691" s="133"/>
      <c r="B691" s="134"/>
      <c r="C691" s="134"/>
      <c r="D691" s="134"/>
      <c r="E691" s="134"/>
      <c r="F691" s="135"/>
      <c r="G691" s="136"/>
      <c r="H691" s="261" t="str">
        <f t="shared" si="40"/>
        <v/>
      </c>
      <c r="L691" s="67" t="str">
        <f t="shared" si="41"/>
        <v/>
      </c>
      <c r="M691" s="67" t="str">
        <f t="shared" si="43"/>
        <v/>
      </c>
    </row>
    <row r="692" spans="1:13">
      <c r="A692" s="133"/>
      <c r="B692" s="134"/>
      <c r="C692" s="134"/>
      <c r="D692" s="134"/>
      <c r="E692" s="134"/>
      <c r="F692" s="135"/>
      <c r="G692" s="136"/>
      <c r="H692" s="261" t="str">
        <f t="shared" si="40"/>
        <v/>
      </c>
      <c r="L692" s="67" t="str">
        <f t="shared" si="41"/>
        <v/>
      </c>
      <c r="M692" s="67" t="str">
        <f t="shared" si="43"/>
        <v/>
      </c>
    </row>
    <row r="693" spans="1:13">
      <c r="A693" s="133"/>
      <c r="B693" s="134"/>
      <c r="C693" s="134"/>
      <c r="D693" s="134"/>
      <c r="E693" s="134"/>
      <c r="F693" s="135"/>
      <c r="G693" s="136"/>
      <c r="H693" s="261" t="str">
        <f t="shared" si="40"/>
        <v/>
      </c>
      <c r="L693" s="67" t="str">
        <f t="shared" si="41"/>
        <v/>
      </c>
      <c r="M693" s="67" t="str">
        <f t="shared" si="43"/>
        <v/>
      </c>
    </row>
    <row r="694" spans="1:13">
      <c r="A694" s="133"/>
      <c r="B694" s="134"/>
      <c r="C694" s="134"/>
      <c r="D694" s="134"/>
      <c r="E694" s="134"/>
      <c r="F694" s="135"/>
      <c r="G694" s="136"/>
      <c r="H694" s="261" t="str">
        <f t="shared" si="40"/>
        <v/>
      </c>
      <c r="L694" s="67" t="str">
        <f t="shared" si="41"/>
        <v/>
      </c>
      <c r="M694" s="67" t="str">
        <f t="shared" si="43"/>
        <v/>
      </c>
    </row>
    <row r="695" spans="1:13">
      <c r="A695" s="133"/>
      <c r="B695" s="134"/>
      <c r="C695" s="134"/>
      <c r="D695" s="134"/>
      <c r="E695" s="134"/>
      <c r="F695" s="135"/>
      <c r="G695" s="136"/>
      <c r="H695" s="261" t="str">
        <f t="shared" si="40"/>
        <v/>
      </c>
      <c r="L695" s="67" t="str">
        <f t="shared" si="41"/>
        <v/>
      </c>
      <c r="M695" s="67" t="str">
        <f t="shared" si="43"/>
        <v/>
      </c>
    </row>
    <row r="696" spans="1:13">
      <c r="A696" s="133"/>
      <c r="B696" s="134"/>
      <c r="C696" s="134"/>
      <c r="D696" s="134"/>
      <c r="E696" s="134"/>
      <c r="F696" s="135"/>
      <c r="G696" s="136"/>
      <c r="H696" s="261" t="str">
        <f t="shared" si="40"/>
        <v/>
      </c>
      <c r="L696" s="67" t="str">
        <f t="shared" si="41"/>
        <v/>
      </c>
      <c r="M696" s="67" t="str">
        <f t="shared" si="43"/>
        <v/>
      </c>
    </row>
    <row r="697" spans="1:13">
      <c r="A697" s="133"/>
      <c r="B697" s="134"/>
      <c r="C697" s="134"/>
      <c r="D697" s="134"/>
      <c r="E697" s="134"/>
      <c r="F697" s="135"/>
      <c r="G697" s="136"/>
      <c r="H697" s="261" t="str">
        <f t="shared" si="40"/>
        <v/>
      </c>
      <c r="L697" s="67" t="str">
        <f t="shared" si="41"/>
        <v/>
      </c>
      <c r="M697" s="67" t="str">
        <f t="shared" si="43"/>
        <v/>
      </c>
    </row>
    <row r="698" spans="1:13">
      <c r="A698" s="133"/>
      <c r="B698" s="134"/>
      <c r="C698" s="134"/>
      <c r="D698" s="134"/>
      <c r="E698" s="134"/>
      <c r="F698" s="135"/>
      <c r="G698" s="136"/>
      <c r="H698" s="261" t="str">
        <f t="shared" si="40"/>
        <v/>
      </c>
      <c r="L698" s="67" t="str">
        <f t="shared" si="41"/>
        <v/>
      </c>
      <c r="M698" s="67" t="str">
        <f t="shared" si="43"/>
        <v/>
      </c>
    </row>
    <row r="699" spans="1:13">
      <c r="A699" s="133"/>
      <c r="B699" s="134"/>
      <c r="C699" s="134"/>
      <c r="D699" s="134"/>
      <c r="E699" s="134"/>
      <c r="F699" s="135"/>
      <c r="G699" s="136"/>
      <c r="H699" s="261" t="str">
        <f t="shared" si="40"/>
        <v/>
      </c>
      <c r="L699" s="67" t="str">
        <f t="shared" si="41"/>
        <v/>
      </c>
      <c r="M699" s="67" t="str">
        <f t="shared" si="43"/>
        <v/>
      </c>
    </row>
    <row r="700" spans="1:13">
      <c r="A700" s="133"/>
      <c r="B700" s="134"/>
      <c r="C700" s="134"/>
      <c r="D700" s="134"/>
      <c r="E700" s="134"/>
      <c r="F700" s="135"/>
      <c r="G700" s="136"/>
      <c r="H700" s="261" t="str">
        <f t="shared" si="40"/>
        <v/>
      </c>
      <c r="L700" s="67" t="str">
        <f t="shared" si="41"/>
        <v/>
      </c>
      <c r="M700" s="67" t="str">
        <f t="shared" si="43"/>
        <v/>
      </c>
    </row>
    <row r="701" spans="1:13">
      <c r="A701" s="133"/>
      <c r="B701" s="134"/>
      <c r="C701" s="134"/>
      <c r="D701" s="134"/>
      <c r="E701" s="134"/>
      <c r="F701" s="135"/>
      <c r="G701" s="136"/>
      <c r="H701" s="261" t="str">
        <f t="shared" si="40"/>
        <v/>
      </c>
      <c r="L701" s="67" t="str">
        <f t="shared" si="41"/>
        <v/>
      </c>
      <c r="M701" s="67" t="str">
        <f t="shared" si="43"/>
        <v/>
      </c>
    </row>
    <row r="702" spans="1:13">
      <c r="A702" s="133"/>
      <c r="B702" s="134"/>
      <c r="C702" s="134"/>
      <c r="D702" s="134"/>
      <c r="E702" s="134"/>
      <c r="F702" s="135"/>
      <c r="G702" s="136"/>
      <c r="H702" s="261" t="str">
        <f t="shared" si="40"/>
        <v/>
      </c>
      <c r="L702" s="67" t="str">
        <f t="shared" si="41"/>
        <v/>
      </c>
      <c r="M702" s="67" t="str">
        <f t="shared" si="43"/>
        <v/>
      </c>
    </row>
    <row r="703" spans="1:13">
      <c r="A703" s="133"/>
      <c r="B703" s="134"/>
      <c r="C703" s="134"/>
      <c r="D703" s="134"/>
      <c r="E703" s="134"/>
      <c r="F703" s="135"/>
      <c r="G703" s="136"/>
      <c r="H703" s="261" t="str">
        <f t="shared" si="40"/>
        <v/>
      </c>
      <c r="L703" s="67" t="str">
        <f t="shared" si="41"/>
        <v/>
      </c>
      <c r="M703" s="67" t="str">
        <f t="shared" si="43"/>
        <v/>
      </c>
    </row>
    <row r="704" spans="1:13">
      <c r="A704" s="133"/>
      <c r="B704" s="134"/>
      <c r="C704" s="134"/>
      <c r="D704" s="134"/>
      <c r="E704" s="134"/>
      <c r="F704" s="135"/>
      <c r="G704" s="136"/>
      <c r="H704" s="261" t="str">
        <f t="shared" si="40"/>
        <v/>
      </c>
      <c r="L704" s="67" t="str">
        <f t="shared" si="41"/>
        <v/>
      </c>
      <c r="M704" s="67" t="str">
        <f t="shared" si="43"/>
        <v/>
      </c>
    </row>
    <row r="705" spans="1:13">
      <c r="A705" s="133"/>
      <c r="B705" s="134"/>
      <c r="C705" s="134"/>
      <c r="D705" s="134"/>
      <c r="E705" s="134"/>
      <c r="F705" s="135"/>
      <c r="G705" s="136"/>
      <c r="H705" s="261" t="str">
        <f t="shared" si="40"/>
        <v/>
      </c>
      <c r="L705" s="67" t="str">
        <f t="shared" si="41"/>
        <v/>
      </c>
      <c r="M705" s="67" t="str">
        <f t="shared" si="43"/>
        <v/>
      </c>
    </row>
    <row r="706" spans="1:13">
      <c r="A706" s="133"/>
      <c r="B706" s="134"/>
      <c r="C706" s="134"/>
      <c r="D706" s="134"/>
      <c r="E706" s="134"/>
      <c r="F706" s="135"/>
      <c r="G706" s="136"/>
      <c r="H706" s="261" t="str">
        <f t="shared" si="40"/>
        <v/>
      </c>
      <c r="L706" s="67" t="str">
        <f t="shared" si="41"/>
        <v/>
      </c>
      <c r="M706" s="67" t="str">
        <f t="shared" si="43"/>
        <v/>
      </c>
    </row>
    <row r="707" spans="1:13">
      <c r="A707" s="133"/>
      <c r="B707" s="134"/>
      <c r="C707" s="134"/>
      <c r="D707" s="134"/>
      <c r="E707" s="134"/>
      <c r="F707" s="135"/>
      <c r="G707" s="136"/>
      <c r="H707" s="261" t="str">
        <f t="shared" ref="H707:H770" si="44">IF(D707="","",(2/J$12)*(POWER((J$12/6)*(D707-J$12/6)+1,3)-1))</f>
        <v/>
      </c>
      <c r="L707" s="67" t="str">
        <f t="shared" ref="L707:L770" si="45">IF(E707="","",GAMMADIST(E707,J$19,1/J$18,TRUE))</f>
        <v/>
      </c>
      <c r="M707" s="67" t="str">
        <f t="shared" si="43"/>
        <v/>
      </c>
    </row>
    <row r="708" spans="1:13">
      <c r="A708" s="133"/>
      <c r="B708" s="134"/>
      <c r="C708" s="134"/>
      <c r="D708" s="134"/>
      <c r="E708" s="134"/>
      <c r="F708" s="135"/>
      <c r="G708" s="136"/>
      <c r="H708" s="261" t="str">
        <f t="shared" si="44"/>
        <v/>
      </c>
      <c r="L708" s="67" t="str">
        <f t="shared" si="45"/>
        <v/>
      </c>
      <c r="M708" s="67" t="str">
        <f t="shared" ref="M708:M771" si="46">IF(L708="","",(L708-L707)*J$3)</f>
        <v/>
      </c>
    </row>
    <row r="709" spans="1:13">
      <c r="A709" s="133"/>
      <c r="B709" s="134"/>
      <c r="C709" s="134"/>
      <c r="D709" s="134"/>
      <c r="E709" s="134"/>
      <c r="F709" s="135"/>
      <c r="G709" s="136"/>
      <c r="H709" s="261" t="str">
        <f t="shared" si="44"/>
        <v/>
      </c>
      <c r="L709" s="67" t="str">
        <f t="shared" si="45"/>
        <v/>
      </c>
      <c r="M709" s="67" t="str">
        <f t="shared" si="46"/>
        <v/>
      </c>
    </row>
    <row r="710" spans="1:13">
      <c r="A710" s="133"/>
      <c r="B710" s="134"/>
      <c r="C710" s="134"/>
      <c r="D710" s="134"/>
      <c r="E710" s="134"/>
      <c r="F710" s="135"/>
      <c r="G710" s="136"/>
      <c r="H710" s="261" t="str">
        <f t="shared" si="44"/>
        <v/>
      </c>
      <c r="L710" s="67" t="str">
        <f t="shared" si="45"/>
        <v/>
      </c>
      <c r="M710" s="67" t="str">
        <f t="shared" si="46"/>
        <v/>
      </c>
    </row>
    <row r="711" spans="1:13">
      <c r="A711" s="133"/>
      <c r="B711" s="134"/>
      <c r="C711" s="134"/>
      <c r="D711" s="134"/>
      <c r="E711" s="134"/>
      <c r="F711" s="135"/>
      <c r="G711" s="136"/>
      <c r="H711" s="261" t="str">
        <f t="shared" si="44"/>
        <v/>
      </c>
      <c r="L711" s="67" t="str">
        <f t="shared" si="45"/>
        <v/>
      </c>
      <c r="M711" s="67" t="str">
        <f t="shared" si="46"/>
        <v/>
      </c>
    </row>
    <row r="712" spans="1:13">
      <c r="A712" s="133"/>
      <c r="B712" s="134"/>
      <c r="C712" s="134"/>
      <c r="D712" s="134"/>
      <c r="E712" s="134"/>
      <c r="F712" s="135"/>
      <c r="G712" s="136"/>
      <c r="H712" s="261" t="str">
        <f t="shared" si="44"/>
        <v/>
      </c>
      <c r="L712" s="67" t="str">
        <f t="shared" si="45"/>
        <v/>
      </c>
      <c r="M712" s="67" t="str">
        <f t="shared" si="46"/>
        <v/>
      </c>
    </row>
    <row r="713" spans="1:13">
      <c r="A713" s="133"/>
      <c r="B713" s="134"/>
      <c r="C713" s="134"/>
      <c r="D713" s="134"/>
      <c r="E713" s="134"/>
      <c r="F713" s="135"/>
      <c r="G713" s="136"/>
      <c r="H713" s="261" t="str">
        <f t="shared" si="44"/>
        <v/>
      </c>
      <c r="L713" s="67" t="str">
        <f t="shared" si="45"/>
        <v/>
      </c>
      <c r="M713" s="67" t="str">
        <f t="shared" si="46"/>
        <v/>
      </c>
    </row>
    <row r="714" spans="1:13">
      <c r="A714" s="133"/>
      <c r="B714" s="134"/>
      <c r="C714" s="134"/>
      <c r="D714" s="134"/>
      <c r="E714" s="134"/>
      <c r="F714" s="135"/>
      <c r="G714" s="136"/>
      <c r="H714" s="261" t="str">
        <f t="shared" si="44"/>
        <v/>
      </c>
      <c r="L714" s="67" t="str">
        <f t="shared" si="45"/>
        <v/>
      </c>
      <c r="M714" s="67" t="str">
        <f t="shared" si="46"/>
        <v/>
      </c>
    </row>
    <row r="715" spans="1:13">
      <c r="A715" s="133"/>
      <c r="B715" s="134"/>
      <c r="C715" s="134"/>
      <c r="D715" s="134"/>
      <c r="E715" s="134"/>
      <c r="F715" s="135"/>
      <c r="G715" s="136"/>
      <c r="H715" s="261" t="str">
        <f t="shared" si="44"/>
        <v/>
      </c>
      <c r="L715" s="67" t="str">
        <f t="shared" si="45"/>
        <v/>
      </c>
      <c r="M715" s="67" t="str">
        <f t="shared" si="46"/>
        <v/>
      </c>
    </row>
    <row r="716" spans="1:13">
      <c r="A716" s="133"/>
      <c r="B716" s="134"/>
      <c r="C716" s="134"/>
      <c r="D716" s="134"/>
      <c r="E716" s="134"/>
      <c r="F716" s="135"/>
      <c r="G716" s="136"/>
      <c r="H716" s="261" t="str">
        <f t="shared" si="44"/>
        <v/>
      </c>
      <c r="L716" s="67" t="str">
        <f t="shared" si="45"/>
        <v/>
      </c>
      <c r="M716" s="67" t="str">
        <f t="shared" si="46"/>
        <v/>
      </c>
    </row>
    <row r="717" spans="1:13">
      <c r="A717" s="133"/>
      <c r="B717" s="134"/>
      <c r="C717" s="134"/>
      <c r="D717" s="134"/>
      <c r="E717" s="134"/>
      <c r="F717" s="135"/>
      <c r="G717" s="136"/>
      <c r="H717" s="261" t="str">
        <f t="shared" si="44"/>
        <v/>
      </c>
      <c r="L717" s="67" t="str">
        <f t="shared" si="45"/>
        <v/>
      </c>
      <c r="M717" s="67" t="str">
        <f t="shared" si="46"/>
        <v/>
      </c>
    </row>
    <row r="718" spans="1:13">
      <c r="A718" s="133"/>
      <c r="B718" s="134"/>
      <c r="C718" s="134"/>
      <c r="D718" s="134"/>
      <c r="E718" s="134"/>
      <c r="F718" s="135"/>
      <c r="G718" s="136"/>
      <c r="H718" s="261" t="str">
        <f t="shared" si="44"/>
        <v/>
      </c>
      <c r="L718" s="67" t="str">
        <f t="shared" si="45"/>
        <v/>
      </c>
      <c r="M718" s="67" t="str">
        <f t="shared" si="46"/>
        <v/>
      </c>
    </row>
    <row r="719" spans="1:13">
      <c r="A719" s="133"/>
      <c r="B719" s="134"/>
      <c r="C719" s="134"/>
      <c r="D719" s="134"/>
      <c r="E719" s="134"/>
      <c r="F719" s="135"/>
      <c r="G719" s="136"/>
      <c r="H719" s="261" t="str">
        <f t="shared" si="44"/>
        <v/>
      </c>
      <c r="L719" s="67" t="str">
        <f t="shared" si="45"/>
        <v/>
      </c>
      <c r="M719" s="67" t="str">
        <f t="shared" si="46"/>
        <v/>
      </c>
    </row>
    <row r="720" spans="1:13">
      <c r="A720" s="133"/>
      <c r="B720" s="134"/>
      <c r="C720" s="134"/>
      <c r="D720" s="134"/>
      <c r="E720" s="134"/>
      <c r="F720" s="135"/>
      <c r="G720" s="136"/>
      <c r="H720" s="261" t="str">
        <f t="shared" si="44"/>
        <v/>
      </c>
      <c r="L720" s="67" t="str">
        <f t="shared" si="45"/>
        <v/>
      </c>
      <c r="M720" s="67" t="str">
        <f t="shared" si="46"/>
        <v/>
      </c>
    </row>
    <row r="721" spans="1:13">
      <c r="A721" s="133"/>
      <c r="B721" s="134"/>
      <c r="C721" s="134"/>
      <c r="D721" s="134"/>
      <c r="E721" s="134"/>
      <c r="F721" s="135"/>
      <c r="G721" s="136"/>
      <c r="H721" s="261" t="str">
        <f t="shared" si="44"/>
        <v/>
      </c>
      <c r="L721" s="67" t="str">
        <f t="shared" si="45"/>
        <v/>
      </c>
      <c r="M721" s="67" t="str">
        <f t="shared" si="46"/>
        <v/>
      </c>
    </row>
    <row r="722" spans="1:13">
      <c r="A722" s="133"/>
      <c r="B722" s="134"/>
      <c r="C722" s="134"/>
      <c r="D722" s="134"/>
      <c r="E722" s="134"/>
      <c r="F722" s="135"/>
      <c r="G722" s="136"/>
      <c r="H722" s="261" t="str">
        <f t="shared" si="44"/>
        <v/>
      </c>
      <c r="L722" s="67" t="str">
        <f t="shared" si="45"/>
        <v/>
      </c>
      <c r="M722" s="67" t="str">
        <f t="shared" si="46"/>
        <v/>
      </c>
    </row>
    <row r="723" spans="1:13">
      <c r="A723" s="133"/>
      <c r="B723" s="134"/>
      <c r="C723" s="134"/>
      <c r="D723" s="134"/>
      <c r="E723" s="134"/>
      <c r="F723" s="135"/>
      <c r="G723" s="136"/>
      <c r="H723" s="261" t="str">
        <f t="shared" si="44"/>
        <v/>
      </c>
      <c r="L723" s="67" t="str">
        <f t="shared" si="45"/>
        <v/>
      </c>
      <c r="M723" s="67" t="str">
        <f t="shared" si="46"/>
        <v/>
      </c>
    </row>
    <row r="724" spans="1:13">
      <c r="A724" s="133"/>
      <c r="B724" s="134"/>
      <c r="C724" s="134"/>
      <c r="D724" s="134"/>
      <c r="E724" s="134"/>
      <c r="F724" s="135"/>
      <c r="G724" s="136"/>
      <c r="H724" s="261" t="str">
        <f t="shared" si="44"/>
        <v/>
      </c>
      <c r="L724" s="67" t="str">
        <f t="shared" si="45"/>
        <v/>
      </c>
      <c r="M724" s="67" t="str">
        <f t="shared" si="46"/>
        <v/>
      </c>
    </row>
    <row r="725" spans="1:13">
      <c r="A725" s="133"/>
      <c r="B725" s="134"/>
      <c r="C725" s="134"/>
      <c r="D725" s="134"/>
      <c r="E725" s="134"/>
      <c r="F725" s="135"/>
      <c r="G725" s="136"/>
      <c r="H725" s="261" t="str">
        <f t="shared" si="44"/>
        <v/>
      </c>
      <c r="L725" s="67" t="str">
        <f t="shared" si="45"/>
        <v/>
      </c>
      <c r="M725" s="67" t="str">
        <f t="shared" si="46"/>
        <v/>
      </c>
    </row>
    <row r="726" spans="1:13">
      <c r="A726" s="133"/>
      <c r="B726" s="134"/>
      <c r="C726" s="134"/>
      <c r="D726" s="134"/>
      <c r="E726" s="134"/>
      <c r="F726" s="135"/>
      <c r="G726" s="136"/>
      <c r="H726" s="261" t="str">
        <f t="shared" si="44"/>
        <v/>
      </c>
      <c r="L726" s="67" t="str">
        <f t="shared" si="45"/>
        <v/>
      </c>
      <c r="M726" s="67" t="str">
        <f t="shared" si="46"/>
        <v/>
      </c>
    </row>
    <row r="727" spans="1:13">
      <c r="A727" s="133"/>
      <c r="B727" s="134"/>
      <c r="C727" s="134"/>
      <c r="D727" s="134"/>
      <c r="E727" s="134"/>
      <c r="F727" s="135"/>
      <c r="G727" s="136"/>
      <c r="H727" s="261" t="str">
        <f t="shared" si="44"/>
        <v/>
      </c>
      <c r="L727" s="67" t="str">
        <f t="shared" si="45"/>
        <v/>
      </c>
      <c r="M727" s="67" t="str">
        <f t="shared" si="46"/>
        <v/>
      </c>
    </row>
    <row r="728" spans="1:13">
      <c r="A728" s="133"/>
      <c r="B728" s="134"/>
      <c r="C728" s="134"/>
      <c r="D728" s="134"/>
      <c r="E728" s="134"/>
      <c r="F728" s="135"/>
      <c r="G728" s="136"/>
      <c r="H728" s="261" t="str">
        <f t="shared" si="44"/>
        <v/>
      </c>
      <c r="L728" s="67" t="str">
        <f t="shared" si="45"/>
        <v/>
      </c>
      <c r="M728" s="67" t="str">
        <f t="shared" si="46"/>
        <v/>
      </c>
    </row>
    <row r="729" spans="1:13">
      <c r="A729" s="133"/>
      <c r="B729" s="134"/>
      <c r="C729" s="134"/>
      <c r="D729" s="134"/>
      <c r="E729" s="134"/>
      <c r="F729" s="135"/>
      <c r="G729" s="136"/>
      <c r="H729" s="261" t="str">
        <f t="shared" si="44"/>
        <v/>
      </c>
      <c r="L729" s="67" t="str">
        <f t="shared" si="45"/>
        <v/>
      </c>
      <c r="M729" s="67" t="str">
        <f t="shared" si="46"/>
        <v/>
      </c>
    </row>
    <row r="730" spans="1:13">
      <c r="A730" s="133"/>
      <c r="B730" s="134"/>
      <c r="C730" s="134"/>
      <c r="D730" s="134"/>
      <c r="E730" s="134"/>
      <c r="F730" s="135"/>
      <c r="G730" s="136"/>
      <c r="H730" s="261" t="str">
        <f t="shared" si="44"/>
        <v/>
      </c>
      <c r="L730" s="67" t="str">
        <f t="shared" si="45"/>
        <v/>
      </c>
      <c r="M730" s="67" t="str">
        <f t="shared" si="46"/>
        <v/>
      </c>
    </row>
    <row r="731" spans="1:13">
      <c r="A731" s="133"/>
      <c r="B731" s="134"/>
      <c r="C731" s="134"/>
      <c r="D731" s="134"/>
      <c r="E731" s="134"/>
      <c r="F731" s="135"/>
      <c r="G731" s="136"/>
      <c r="H731" s="261" t="str">
        <f t="shared" si="44"/>
        <v/>
      </c>
      <c r="L731" s="67" t="str">
        <f t="shared" si="45"/>
        <v/>
      </c>
      <c r="M731" s="67" t="str">
        <f t="shared" si="46"/>
        <v/>
      </c>
    </row>
    <row r="732" spans="1:13">
      <c r="A732" s="133"/>
      <c r="B732" s="134"/>
      <c r="C732" s="134"/>
      <c r="D732" s="134"/>
      <c r="E732" s="134"/>
      <c r="F732" s="135"/>
      <c r="G732" s="136"/>
      <c r="H732" s="261" t="str">
        <f t="shared" si="44"/>
        <v/>
      </c>
      <c r="L732" s="67" t="str">
        <f t="shared" si="45"/>
        <v/>
      </c>
      <c r="M732" s="67" t="str">
        <f t="shared" si="46"/>
        <v/>
      </c>
    </row>
    <row r="733" spans="1:13">
      <c r="A733" s="133"/>
      <c r="B733" s="134"/>
      <c r="C733" s="134"/>
      <c r="D733" s="134"/>
      <c r="E733" s="134"/>
      <c r="F733" s="135"/>
      <c r="G733" s="136"/>
      <c r="H733" s="261" t="str">
        <f t="shared" si="44"/>
        <v/>
      </c>
      <c r="L733" s="67" t="str">
        <f t="shared" si="45"/>
        <v/>
      </c>
      <c r="M733" s="67" t="str">
        <f t="shared" si="46"/>
        <v/>
      </c>
    </row>
    <row r="734" spans="1:13">
      <c r="A734" s="133"/>
      <c r="B734" s="134"/>
      <c r="C734" s="134"/>
      <c r="D734" s="134"/>
      <c r="E734" s="134"/>
      <c r="F734" s="135"/>
      <c r="G734" s="136"/>
      <c r="H734" s="261" t="str">
        <f t="shared" si="44"/>
        <v/>
      </c>
      <c r="L734" s="67" t="str">
        <f t="shared" si="45"/>
        <v/>
      </c>
      <c r="M734" s="67" t="str">
        <f t="shared" si="46"/>
        <v/>
      </c>
    </row>
    <row r="735" spans="1:13">
      <c r="A735" s="133"/>
      <c r="B735" s="134"/>
      <c r="C735" s="134"/>
      <c r="D735" s="134"/>
      <c r="E735" s="134"/>
      <c r="F735" s="135"/>
      <c r="G735" s="136"/>
      <c r="H735" s="261" t="str">
        <f t="shared" si="44"/>
        <v/>
      </c>
      <c r="L735" s="67" t="str">
        <f t="shared" si="45"/>
        <v/>
      </c>
      <c r="M735" s="67" t="str">
        <f t="shared" si="46"/>
        <v/>
      </c>
    </row>
    <row r="736" spans="1:13">
      <c r="A736" s="133"/>
      <c r="B736" s="134"/>
      <c r="C736" s="134"/>
      <c r="D736" s="134"/>
      <c r="E736" s="134"/>
      <c r="F736" s="135"/>
      <c r="G736" s="136"/>
      <c r="H736" s="261" t="str">
        <f t="shared" si="44"/>
        <v/>
      </c>
      <c r="L736" s="67" t="str">
        <f t="shared" si="45"/>
        <v/>
      </c>
      <c r="M736" s="67" t="str">
        <f t="shared" si="46"/>
        <v/>
      </c>
    </row>
    <row r="737" spans="1:13">
      <c r="A737" s="133"/>
      <c r="B737" s="134"/>
      <c r="C737" s="134"/>
      <c r="D737" s="134"/>
      <c r="E737" s="134"/>
      <c r="F737" s="135"/>
      <c r="G737" s="136"/>
      <c r="H737" s="261" t="str">
        <f t="shared" si="44"/>
        <v/>
      </c>
      <c r="L737" s="67" t="str">
        <f t="shared" si="45"/>
        <v/>
      </c>
      <c r="M737" s="67" t="str">
        <f t="shared" si="46"/>
        <v/>
      </c>
    </row>
    <row r="738" spans="1:13">
      <c r="A738" s="133"/>
      <c r="B738" s="134"/>
      <c r="C738" s="134"/>
      <c r="D738" s="134"/>
      <c r="E738" s="134"/>
      <c r="F738" s="135"/>
      <c r="G738" s="136"/>
      <c r="H738" s="261" t="str">
        <f t="shared" si="44"/>
        <v/>
      </c>
      <c r="L738" s="67" t="str">
        <f t="shared" si="45"/>
        <v/>
      </c>
      <c r="M738" s="67" t="str">
        <f t="shared" si="46"/>
        <v/>
      </c>
    </row>
    <row r="739" spans="1:13">
      <c r="A739" s="133"/>
      <c r="B739" s="134"/>
      <c r="C739" s="134"/>
      <c r="D739" s="134"/>
      <c r="E739" s="134"/>
      <c r="F739" s="135"/>
      <c r="G739" s="136"/>
      <c r="H739" s="261" t="str">
        <f t="shared" si="44"/>
        <v/>
      </c>
      <c r="L739" s="67" t="str">
        <f t="shared" si="45"/>
        <v/>
      </c>
      <c r="M739" s="67" t="str">
        <f t="shared" si="46"/>
        <v/>
      </c>
    </row>
    <row r="740" spans="1:13">
      <c r="A740" s="133"/>
      <c r="B740" s="134"/>
      <c r="C740" s="134"/>
      <c r="D740" s="134"/>
      <c r="E740" s="134"/>
      <c r="F740" s="135"/>
      <c r="G740" s="136"/>
      <c r="H740" s="261" t="str">
        <f t="shared" si="44"/>
        <v/>
      </c>
      <c r="L740" s="67" t="str">
        <f t="shared" si="45"/>
        <v/>
      </c>
      <c r="M740" s="67" t="str">
        <f t="shared" si="46"/>
        <v/>
      </c>
    </row>
    <row r="741" spans="1:13">
      <c r="A741" s="133"/>
      <c r="B741" s="134"/>
      <c r="C741" s="134"/>
      <c r="D741" s="134"/>
      <c r="E741" s="134"/>
      <c r="F741" s="135"/>
      <c r="G741" s="136"/>
      <c r="H741" s="261" t="str">
        <f t="shared" si="44"/>
        <v/>
      </c>
      <c r="L741" s="67" t="str">
        <f t="shared" si="45"/>
        <v/>
      </c>
      <c r="M741" s="67" t="str">
        <f t="shared" si="46"/>
        <v/>
      </c>
    </row>
    <row r="742" spans="1:13">
      <c r="A742" s="133"/>
      <c r="B742" s="134"/>
      <c r="C742" s="134"/>
      <c r="D742" s="134"/>
      <c r="E742" s="134"/>
      <c r="F742" s="135"/>
      <c r="G742" s="136"/>
      <c r="H742" s="261" t="str">
        <f t="shared" si="44"/>
        <v/>
      </c>
      <c r="L742" s="67" t="str">
        <f t="shared" si="45"/>
        <v/>
      </c>
      <c r="M742" s="67" t="str">
        <f t="shared" si="46"/>
        <v/>
      </c>
    </row>
    <row r="743" spans="1:13">
      <c r="A743" s="133"/>
      <c r="B743" s="134"/>
      <c r="C743" s="134"/>
      <c r="D743" s="134"/>
      <c r="E743" s="134"/>
      <c r="F743" s="135"/>
      <c r="G743" s="136"/>
      <c r="H743" s="261" t="str">
        <f t="shared" si="44"/>
        <v/>
      </c>
      <c r="L743" s="67" t="str">
        <f t="shared" si="45"/>
        <v/>
      </c>
      <c r="M743" s="67" t="str">
        <f t="shared" si="46"/>
        <v/>
      </c>
    </row>
    <row r="744" spans="1:13">
      <c r="A744" s="133"/>
      <c r="B744" s="134"/>
      <c r="C744" s="134"/>
      <c r="D744" s="134"/>
      <c r="E744" s="134"/>
      <c r="F744" s="135"/>
      <c r="G744" s="136"/>
      <c r="H744" s="261" t="str">
        <f t="shared" si="44"/>
        <v/>
      </c>
      <c r="L744" s="67" t="str">
        <f t="shared" si="45"/>
        <v/>
      </c>
      <c r="M744" s="67" t="str">
        <f t="shared" si="46"/>
        <v/>
      </c>
    </row>
    <row r="745" spans="1:13">
      <c r="A745" s="133"/>
      <c r="B745" s="134"/>
      <c r="C745" s="134"/>
      <c r="D745" s="134"/>
      <c r="E745" s="134"/>
      <c r="F745" s="135"/>
      <c r="G745" s="136"/>
      <c r="H745" s="261" t="str">
        <f t="shared" si="44"/>
        <v/>
      </c>
      <c r="L745" s="67" t="str">
        <f t="shared" si="45"/>
        <v/>
      </c>
      <c r="M745" s="67" t="str">
        <f t="shared" si="46"/>
        <v/>
      </c>
    </row>
    <row r="746" spans="1:13">
      <c r="A746" s="133"/>
      <c r="B746" s="134"/>
      <c r="C746" s="134"/>
      <c r="D746" s="134"/>
      <c r="E746" s="134"/>
      <c r="F746" s="135"/>
      <c r="G746" s="136"/>
      <c r="H746" s="261" t="str">
        <f t="shared" si="44"/>
        <v/>
      </c>
      <c r="L746" s="67" t="str">
        <f t="shared" si="45"/>
        <v/>
      </c>
      <c r="M746" s="67" t="str">
        <f t="shared" si="46"/>
        <v/>
      </c>
    </row>
    <row r="747" spans="1:13">
      <c r="A747" s="133"/>
      <c r="B747" s="134"/>
      <c r="C747" s="134"/>
      <c r="D747" s="134"/>
      <c r="E747" s="134"/>
      <c r="F747" s="135"/>
      <c r="G747" s="136"/>
      <c r="H747" s="261" t="str">
        <f t="shared" si="44"/>
        <v/>
      </c>
      <c r="L747" s="67" t="str">
        <f t="shared" si="45"/>
        <v/>
      </c>
      <c r="M747" s="67" t="str">
        <f t="shared" si="46"/>
        <v/>
      </c>
    </row>
    <row r="748" spans="1:13">
      <c r="A748" s="133"/>
      <c r="B748" s="134"/>
      <c r="C748" s="134"/>
      <c r="D748" s="134"/>
      <c r="E748" s="134"/>
      <c r="F748" s="135"/>
      <c r="G748" s="136"/>
      <c r="H748" s="261" t="str">
        <f t="shared" si="44"/>
        <v/>
      </c>
      <c r="L748" s="67" t="str">
        <f t="shared" si="45"/>
        <v/>
      </c>
      <c r="M748" s="67" t="str">
        <f t="shared" si="46"/>
        <v/>
      </c>
    </row>
    <row r="749" spans="1:13">
      <c r="A749" s="133"/>
      <c r="B749" s="134"/>
      <c r="C749" s="134"/>
      <c r="D749" s="134"/>
      <c r="E749" s="134"/>
      <c r="F749" s="135"/>
      <c r="G749" s="136"/>
      <c r="H749" s="261" t="str">
        <f t="shared" si="44"/>
        <v/>
      </c>
      <c r="L749" s="67" t="str">
        <f t="shared" si="45"/>
        <v/>
      </c>
      <c r="M749" s="67" t="str">
        <f t="shared" si="46"/>
        <v/>
      </c>
    </row>
    <row r="750" spans="1:13">
      <c r="A750" s="133"/>
      <c r="B750" s="134"/>
      <c r="C750" s="134"/>
      <c r="D750" s="134"/>
      <c r="E750" s="134"/>
      <c r="F750" s="135"/>
      <c r="G750" s="136"/>
      <c r="H750" s="261" t="str">
        <f t="shared" si="44"/>
        <v/>
      </c>
      <c r="L750" s="67" t="str">
        <f t="shared" si="45"/>
        <v/>
      </c>
      <c r="M750" s="67" t="str">
        <f t="shared" si="46"/>
        <v/>
      </c>
    </row>
    <row r="751" spans="1:13">
      <c r="A751" s="133"/>
      <c r="B751" s="134"/>
      <c r="C751" s="134"/>
      <c r="D751" s="134"/>
      <c r="E751" s="134"/>
      <c r="F751" s="135"/>
      <c r="G751" s="136"/>
      <c r="H751" s="261" t="str">
        <f t="shared" si="44"/>
        <v/>
      </c>
      <c r="L751" s="67" t="str">
        <f t="shared" si="45"/>
        <v/>
      </c>
      <c r="M751" s="67" t="str">
        <f t="shared" si="46"/>
        <v/>
      </c>
    </row>
    <row r="752" spans="1:13">
      <c r="A752" s="133"/>
      <c r="B752" s="134"/>
      <c r="C752" s="134"/>
      <c r="D752" s="134"/>
      <c r="E752" s="134"/>
      <c r="F752" s="135"/>
      <c r="G752" s="136"/>
      <c r="H752" s="261" t="str">
        <f t="shared" si="44"/>
        <v/>
      </c>
      <c r="L752" s="67" t="str">
        <f t="shared" si="45"/>
        <v/>
      </c>
      <c r="M752" s="67" t="str">
        <f t="shared" si="46"/>
        <v/>
      </c>
    </row>
    <row r="753" spans="1:13">
      <c r="A753" s="133"/>
      <c r="B753" s="134"/>
      <c r="C753" s="134"/>
      <c r="D753" s="134"/>
      <c r="E753" s="134"/>
      <c r="F753" s="135"/>
      <c r="G753" s="136"/>
      <c r="H753" s="261" t="str">
        <f t="shared" si="44"/>
        <v/>
      </c>
      <c r="L753" s="67" t="str">
        <f t="shared" si="45"/>
        <v/>
      </c>
      <c r="M753" s="67" t="str">
        <f t="shared" si="46"/>
        <v/>
      </c>
    </row>
    <row r="754" spans="1:13">
      <c r="A754" s="133"/>
      <c r="B754" s="134"/>
      <c r="C754" s="134"/>
      <c r="D754" s="134"/>
      <c r="E754" s="134"/>
      <c r="F754" s="135"/>
      <c r="G754" s="136"/>
      <c r="H754" s="261" t="str">
        <f t="shared" si="44"/>
        <v/>
      </c>
      <c r="L754" s="67" t="str">
        <f t="shared" si="45"/>
        <v/>
      </c>
      <c r="M754" s="67" t="str">
        <f t="shared" si="46"/>
        <v/>
      </c>
    </row>
    <row r="755" spans="1:13">
      <c r="A755" s="133"/>
      <c r="B755" s="134"/>
      <c r="C755" s="134"/>
      <c r="D755" s="134"/>
      <c r="E755" s="134"/>
      <c r="F755" s="135"/>
      <c r="G755" s="136"/>
      <c r="H755" s="261" t="str">
        <f t="shared" si="44"/>
        <v/>
      </c>
      <c r="L755" s="67" t="str">
        <f t="shared" si="45"/>
        <v/>
      </c>
      <c r="M755" s="67" t="str">
        <f t="shared" si="46"/>
        <v/>
      </c>
    </row>
    <row r="756" spans="1:13">
      <c r="A756" s="133"/>
      <c r="B756" s="134"/>
      <c r="C756" s="134"/>
      <c r="D756" s="134"/>
      <c r="E756" s="134"/>
      <c r="F756" s="135"/>
      <c r="G756" s="136"/>
      <c r="H756" s="261" t="str">
        <f t="shared" si="44"/>
        <v/>
      </c>
      <c r="L756" s="67" t="str">
        <f t="shared" si="45"/>
        <v/>
      </c>
      <c r="M756" s="67" t="str">
        <f t="shared" si="46"/>
        <v/>
      </c>
    </row>
    <row r="757" spans="1:13">
      <c r="A757" s="133"/>
      <c r="B757" s="134"/>
      <c r="C757" s="134"/>
      <c r="D757" s="134"/>
      <c r="E757" s="134"/>
      <c r="F757" s="135"/>
      <c r="G757" s="136"/>
      <c r="H757" s="261" t="str">
        <f t="shared" si="44"/>
        <v/>
      </c>
      <c r="L757" s="67" t="str">
        <f t="shared" si="45"/>
        <v/>
      </c>
      <c r="M757" s="67" t="str">
        <f t="shared" si="46"/>
        <v/>
      </c>
    </row>
    <row r="758" spans="1:13">
      <c r="A758" s="133"/>
      <c r="B758" s="134"/>
      <c r="C758" s="134"/>
      <c r="D758" s="134"/>
      <c r="E758" s="134"/>
      <c r="F758" s="135"/>
      <c r="G758" s="136"/>
      <c r="H758" s="261" t="str">
        <f t="shared" si="44"/>
        <v/>
      </c>
      <c r="L758" s="67" t="str">
        <f t="shared" si="45"/>
        <v/>
      </c>
      <c r="M758" s="67" t="str">
        <f t="shared" si="46"/>
        <v/>
      </c>
    </row>
    <row r="759" spans="1:13">
      <c r="A759" s="133"/>
      <c r="B759" s="134"/>
      <c r="C759" s="134"/>
      <c r="D759" s="134"/>
      <c r="E759" s="134"/>
      <c r="F759" s="135"/>
      <c r="G759" s="136"/>
      <c r="H759" s="261" t="str">
        <f t="shared" si="44"/>
        <v/>
      </c>
      <c r="L759" s="67" t="str">
        <f t="shared" si="45"/>
        <v/>
      </c>
      <c r="M759" s="67" t="str">
        <f t="shared" si="46"/>
        <v/>
      </c>
    </row>
    <row r="760" spans="1:13">
      <c r="A760" s="133"/>
      <c r="B760" s="134"/>
      <c r="C760" s="134"/>
      <c r="D760" s="134"/>
      <c r="E760" s="134"/>
      <c r="F760" s="135"/>
      <c r="G760" s="136"/>
      <c r="H760" s="261" t="str">
        <f t="shared" si="44"/>
        <v/>
      </c>
      <c r="L760" s="67" t="str">
        <f t="shared" si="45"/>
        <v/>
      </c>
      <c r="M760" s="67" t="str">
        <f t="shared" si="46"/>
        <v/>
      </c>
    </row>
    <row r="761" spans="1:13">
      <c r="A761" s="133"/>
      <c r="B761" s="134"/>
      <c r="C761" s="134"/>
      <c r="D761" s="134"/>
      <c r="E761" s="134"/>
      <c r="F761" s="135"/>
      <c r="G761" s="136"/>
      <c r="H761" s="261" t="str">
        <f t="shared" si="44"/>
        <v/>
      </c>
      <c r="L761" s="67" t="str">
        <f t="shared" si="45"/>
        <v/>
      </c>
      <c r="M761" s="67" t="str">
        <f t="shared" si="46"/>
        <v/>
      </c>
    </row>
    <row r="762" spans="1:13">
      <c r="A762" s="133"/>
      <c r="B762" s="134"/>
      <c r="C762" s="134"/>
      <c r="D762" s="134"/>
      <c r="E762" s="134"/>
      <c r="F762" s="135"/>
      <c r="G762" s="136"/>
      <c r="H762" s="261" t="str">
        <f t="shared" si="44"/>
        <v/>
      </c>
      <c r="L762" s="67" t="str">
        <f t="shared" si="45"/>
        <v/>
      </c>
      <c r="M762" s="67" t="str">
        <f t="shared" si="46"/>
        <v/>
      </c>
    </row>
    <row r="763" spans="1:13">
      <c r="A763" s="133"/>
      <c r="B763" s="134"/>
      <c r="C763" s="134"/>
      <c r="D763" s="134"/>
      <c r="E763" s="134"/>
      <c r="F763" s="135"/>
      <c r="G763" s="136"/>
      <c r="H763" s="261" t="str">
        <f t="shared" si="44"/>
        <v/>
      </c>
      <c r="L763" s="67" t="str">
        <f t="shared" si="45"/>
        <v/>
      </c>
      <c r="M763" s="67" t="str">
        <f t="shared" si="46"/>
        <v/>
      </c>
    </row>
    <row r="764" spans="1:13">
      <c r="A764" s="133"/>
      <c r="B764" s="134"/>
      <c r="C764" s="134"/>
      <c r="D764" s="134"/>
      <c r="E764" s="134"/>
      <c r="F764" s="135"/>
      <c r="G764" s="136"/>
      <c r="H764" s="261" t="str">
        <f t="shared" si="44"/>
        <v/>
      </c>
      <c r="L764" s="67" t="str">
        <f t="shared" si="45"/>
        <v/>
      </c>
      <c r="M764" s="67" t="str">
        <f t="shared" si="46"/>
        <v/>
      </c>
    </row>
    <row r="765" spans="1:13">
      <c r="A765" s="133"/>
      <c r="B765" s="134"/>
      <c r="C765" s="134"/>
      <c r="D765" s="134"/>
      <c r="E765" s="134"/>
      <c r="F765" s="135"/>
      <c r="G765" s="136"/>
      <c r="H765" s="261" t="str">
        <f t="shared" si="44"/>
        <v/>
      </c>
      <c r="L765" s="67" t="str">
        <f t="shared" si="45"/>
        <v/>
      </c>
      <c r="M765" s="67" t="str">
        <f t="shared" si="46"/>
        <v/>
      </c>
    </row>
    <row r="766" spans="1:13">
      <c r="A766" s="133"/>
      <c r="B766" s="134"/>
      <c r="C766" s="134"/>
      <c r="D766" s="134"/>
      <c r="E766" s="134"/>
      <c r="F766" s="135"/>
      <c r="G766" s="136"/>
      <c r="H766" s="261" t="str">
        <f t="shared" si="44"/>
        <v/>
      </c>
      <c r="L766" s="67" t="str">
        <f t="shared" si="45"/>
        <v/>
      </c>
      <c r="M766" s="67" t="str">
        <f t="shared" si="46"/>
        <v/>
      </c>
    </row>
    <row r="767" spans="1:13">
      <c r="A767" s="133"/>
      <c r="B767" s="134"/>
      <c r="C767" s="134"/>
      <c r="D767" s="134"/>
      <c r="E767" s="134"/>
      <c r="F767" s="135"/>
      <c r="G767" s="136"/>
      <c r="H767" s="261" t="str">
        <f t="shared" si="44"/>
        <v/>
      </c>
      <c r="L767" s="67" t="str">
        <f t="shared" si="45"/>
        <v/>
      </c>
      <c r="M767" s="67" t="str">
        <f t="shared" si="46"/>
        <v/>
      </c>
    </row>
    <row r="768" spans="1:13">
      <c r="A768" s="133"/>
      <c r="B768" s="134"/>
      <c r="C768" s="134"/>
      <c r="D768" s="134"/>
      <c r="E768" s="134"/>
      <c r="F768" s="135"/>
      <c r="G768" s="136"/>
      <c r="H768" s="261" t="str">
        <f t="shared" si="44"/>
        <v/>
      </c>
      <c r="L768" s="67" t="str">
        <f t="shared" si="45"/>
        <v/>
      </c>
      <c r="M768" s="67" t="str">
        <f t="shared" si="46"/>
        <v/>
      </c>
    </row>
    <row r="769" spans="1:13">
      <c r="A769" s="133"/>
      <c r="B769" s="134"/>
      <c r="C769" s="134"/>
      <c r="D769" s="134"/>
      <c r="E769" s="134"/>
      <c r="F769" s="135"/>
      <c r="G769" s="136"/>
      <c r="H769" s="261" t="str">
        <f t="shared" si="44"/>
        <v/>
      </c>
      <c r="L769" s="67" t="str">
        <f t="shared" si="45"/>
        <v/>
      </c>
      <c r="M769" s="67" t="str">
        <f t="shared" si="46"/>
        <v/>
      </c>
    </row>
    <row r="770" spans="1:13">
      <c r="A770" s="133"/>
      <c r="B770" s="134"/>
      <c r="C770" s="134"/>
      <c r="D770" s="134"/>
      <c r="E770" s="134"/>
      <c r="F770" s="135"/>
      <c r="G770" s="136"/>
      <c r="H770" s="261" t="str">
        <f t="shared" si="44"/>
        <v/>
      </c>
      <c r="L770" s="67" t="str">
        <f t="shared" si="45"/>
        <v/>
      </c>
      <c r="M770" s="67" t="str">
        <f t="shared" si="46"/>
        <v/>
      </c>
    </row>
    <row r="771" spans="1:13">
      <c r="A771" s="133"/>
      <c r="B771" s="134"/>
      <c r="C771" s="134"/>
      <c r="D771" s="134"/>
      <c r="E771" s="134"/>
      <c r="F771" s="135"/>
      <c r="G771" s="136"/>
      <c r="H771" s="261" t="str">
        <f t="shared" ref="H771:H834" si="47">IF(D771="","",(2/J$12)*(POWER((J$12/6)*(D771-J$12/6)+1,3)-1))</f>
        <v/>
      </c>
      <c r="L771" s="67" t="str">
        <f t="shared" ref="L771:L834" si="48">IF(E771="","",GAMMADIST(E771,J$19,1/J$18,TRUE))</f>
        <v/>
      </c>
      <c r="M771" s="67" t="str">
        <f t="shared" si="46"/>
        <v/>
      </c>
    </row>
    <row r="772" spans="1:13">
      <c r="A772" s="133"/>
      <c r="B772" s="134"/>
      <c r="C772" s="134"/>
      <c r="D772" s="134"/>
      <c r="E772" s="134"/>
      <c r="F772" s="135"/>
      <c r="G772" s="136"/>
      <c r="H772" s="261" t="str">
        <f t="shared" si="47"/>
        <v/>
      </c>
      <c r="L772" s="67" t="str">
        <f t="shared" si="48"/>
        <v/>
      </c>
      <c r="M772" s="67" t="str">
        <f t="shared" ref="M772:M835" si="49">IF(L772="","",(L772-L771)*J$3)</f>
        <v/>
      </c>
    </row>
    <row r="773" spans="1:13">
      <c r="A773" s="133"/>
      <c r="B773" s="134"/>
      <c r="C773" s="134"/>
      <c r="D773" s="134"/>
      <c r="E773" s="134"/>
      <c r="F773" s="135"/>
      <c r="G773" s="136"/>
      <c r="H773" s="261" t="str">
        <f t="shared" si="47"/>
        <v/>
      </c>
      <c r="L773" s="67" t="str">
        <f t="shared" si="48"/>
        <v/>
      </c>
      <c r="M773" s="67" t="str">
        <f t="shared" si="49"/>
        <v/>
      </c>
    </row>
    <row r="774" spans="1:13">
      <c r="A774" s="133"/>
      <c r="B774" s="134"/>
      <c r="C774" s="134"/>
      <c r="D774" s="134"/>
      <c r="E774" s="134"/>
      <c r="F774" s="135"/>
      <c r="G774" s="136"/>
      <c r="H774" s="261" t="str">
        <f t="shared" si="47"/>
        <v/>
      </c>
      <c r="L774" s="67" t="str">
        <f t="shared" si="48"/>
        <v/>
      </c>
      <c r="M774" s="67" t="str">
        <f t="shared" si="49"/>
        <v/>
      </c>
    </row>
    <row r="775" spans="1:13">
      <c r="A775" s="133"/>
      <c r="B775" s="134"/>
      <c r="C775" s="134"/>
      <c r="D775" s="134"/>
      <c r="E775" s="134"/>
      <c r="F775" s="135"/>
      <c r="G775" s="136"/>
      <c r="H775" s="261" t="str">
        <f t="shared" si="47"/>
        <v/>
      </c>
      <c r="L775" s="67" t="str">
        <f t="shared" si="48"/>
        <v/>
      </c>
      <c r="M775" s="67" t="str">
        <f t="shared" si="49"/>
        <v/>
      </c>
    </row>
    <row r="776" spans="1:13">
      <c r="A776" s="133"/>
      <c r="B776" s="134"/>
      <c r="C776" s="134"/>
      <c r="D776" s="134"/>
      <c r="E776" s="134"/>
      <c r="F776" s="135"/>
      <c r="G776" s="136"/>
      <c r="H776" s="261" t="str">
        <f t="shared" si="47"/>
        <v/>
      </c>
      <c r="L776" s="67" t="str">
        <f t="shared" si="48"/>
        <v/>
      </c>
      <c r="M776" s="67" t="str">
        <f t="shared" si="49"/>
        <v/>
      </c>
    </row>
    <row r="777" spans="1:13">
      <c r="A777" s="133"/>
      <c r="B777" s="134"/>
      <c r="C777" s="134"/>
      <c r="D777" s="134"/>
      <c r="E777" s="134"/>
      <c r="F777" s="135"/>
      <c r="G777" s="136"/>
      <c r="H777" s="261" t="str">
        <f t="shared" si="47"/>
        <v/>
      </c>
      <c r="L777" s="67" t="str">
        <f t="shared" si="48"/>
        <v/>
      </c>
      <c r="M777" s="67" t="str">
        <f t="shared" si="49"/>
        <v/>
      </c>
    </row>
    <row r="778" spans="1:13">
      <c r="A778" s="133"/>
      <c r="B778" s="134"/>
      <c r="C778" s="134"/>
      <c r="D778" s="134"/>
      <c r="E778" s="134"/>
      <c r="F778" s="135"/>
      <c r="G778" s="136"/>
      <c r="H778" s="261" t="str">
        <f t="shared" si="47"/>
        <v/>
      </c>
      <c r="L778" s="67" t="str">
        <f t="shared" si="48"/>
        <v/>
      </c>
      <c r="M778" s="67" t="str">
        <f t="shared" si="49"/>
        <v/>
      </c>
    </row>
    <row r="779" spans="1:13">
      <c r="A779" s="133"/>
      <c r="B779" s="134"/>
      <c r="C779" s="134"/>
      <c r="D779" s="134"/>
      <c r="E779" s="134"/>
      <c r="F779" s="135"/>
      <c r="G779" s="136"/>
      <c r="H779" s="261" t="str">
        <f t="shared" si="47"/>
        <v/>
      </c>
      <c r="L779" s="67" t="str">
        <f t="shared" si="48"/>
        <v/>
      </c>
      <c r="M779" s="67" t="str">
        <f t="shared" si="49"/>
        <v/>
      </c>
    </row>
    <row r="780" spans="1:13">
      <c r="A780" s="133"/>
      <c r="B780" s="134"/>
      <c r="C780" s="134"/>
      <c r="D780" s="134"/>
      <c r="E780" s="134"/>
      <c r="F780" s="135"/>
      <c r="G780" s="136"/>
      <c r="H780" s="261" t="str">
        <f t="shared" si="47"/>
        <v/>
      </c>
      <c r="L780" s="67" t="str">
        <f t="shared" si="48"/>
        <v/>
      </c>
      <c r="M780" s="67" t="str">
        <f t="shared" si="49"/>
        <v/>
      </c>
    </row>
    <row r="781" spans="1:13">
      <c r="A781" s="133"/>
      <c r="B781" s="134"/>
      <c r="C781" s="134"/>
      <c r="D781" s="134"/>
      <c r="E781" s="134"/>
      <c r="F781" s="135"/>
      <c r="G781" s="136"/>
      <c r="H781" s="261" t="str">
        <f t="shared" si="47"/>
        <v/>
      </c>
      <c r="L781" s="67" t="str">
        <f t="shared" si="48"/>
        <v/>
      </c>
      <c r="M781" s="67" t="str">
        <f t="shared" si="49"/>
        <v/>
      </c>
    </row>
    <row r="782" spans="1:13">
      <c r="A782" s="133"/>
      <c r="B782" s="134"/>
      <c r="C782" s="134"/>
      <c r="D782" s="134"/>
      <c r="E782" s="134"/>
      <c r="F782" s="135"/>
      <c r="G782" s="136"/>
      <c r="H782" s="261" t="str">
        <f t="shared" si="47"/>
        <v/>
      </c>
      <c r="L782" s="67" t="str">
        <f t="shared" si="48"/>
        <v/>
      </c>
      <c r="M782" s="67" t="str">
        <f t="shared" si="49"/>
        <v/>
      </c>
    </row>
    <row r="783" spans="1:13">
      <c r="A783" s="133"/>
      <c r="B783" s="134"/>
      <c r="C783" s="134"/>
      <c r="D783" s="134"/>
      <c r="E783" s="134"/>
      <c r="F783" s="135"/>
      <c r="G783" s="136"/>
      <c r="H783" s="261" t="str">
        <f t="shared" si="47"/>
        <v/>
      </c>
      <c r="L783" s="67" t="str">
        <f t="shared" si="48"/>
        <v/>
      </c>
      <c r="M783" s="67" t="str">
        <f t="shared" si="49"/>
        <v/>
      </c>
    </row>
    <row r="784" spans="1:13">
      <c r="A784" s="133"/>
      <c r="B784" s="134"/>
      <c r="C784" s="134"/>
      <c r="D784" s="134"/>
      <c r="E784" s="134"/>
      <c r="F784" s="135"/>
      <c r="G784" s="136"/>
      <c r="H784" s="261" t="str">
        <f t="shared" si="47"/>
        <v/>
      </c>
      <c r="L784" s="67" t="str">
        <f t="shared" si="48"/>
        <v/>
      </c>
      <c r="M784" s="67" t="str">
        <f t="shared" si="49"/>
        <v/>
      </c>
    </row>
    <row r="785" spans="1:13">
      <c r="A785" s="133"/>
      <c r="B785" s="134"/>
      <c r="C785" s="134"/>
      <c r="D785" s="134"/>
      <c r="E785" s="134"/>
      <c r="F785" s="135"/>
      <c r="G785" s="136"/>
      <c r="H785" s="261" t="str">
        <f t="shared" si="47"/>
        <v/>
      </c>
      <c r="L785" s="67" t="str">
        <f t="shared" si="48"/>
        <v/>
      </c>
      <c r="M785" s="67" t="str">
        <f t="shared" si="49"/>
        <v/>
      </c>
    </row>
    <row r="786" spans="1:13">
      <c r="A786" s="133"/>
      <c r="B786" s="134"/>
      <c r="C786" s="134"/>
      <c r="D786" s="134"/>
      <c r="E786" s="134"/>
      <c r="F786" s="135"/>
      <c r="G786" s="136"/>
      <c r="H786" s="261" t="str">
        <f t="shared" si="47"/>
        <v/>
      </c>
      <c r="L786" s="67" t="str">
        <f t="shared" si="48"/>
        <v/>
      </c>
      <c r="M786" s="67" t="str">
        <f t="shared" si="49"/>
        <v/>
      </c>
    </row>
    <row r="787" spans="1:13">
      <c r="A787" s="133"/>
      <c r="B787" s="134"/>
      <c r="C787" s="134"/>
      <c r="D787" s="134"/>
      <c r="E787" s="134"/>
      <c r="F787" s="135"/>
      <c r="G787" s="136"/>
      <c r="H787" s="261" t="str">
        <f t="shared" si="47"/>
        <v/>
      </c>
      <c r="L787" s="67" t="str">
        <f t="shared" si="48"/>
        <v/>
      </c>
      <c r="M787" s="67" t="str">
        <f t="shared" si="49"/>
        <v/>
      </c>
    </row>
    <row r="788" spans="1:13">
      <c r="A788" s="133"/>
      <c r="B788" s="134"/>
      <c r="C788" s="134"/>
      <c r="D788" s="134"/>
      <c r="E788" s="134"/>
      <c r="F788" s="135"/>
      <c r="G788" s="136"/>
      <c r="H788" s="261" t="str">
        <f t="shared" si="47"/>
        <v/>
      </c>
      <c r="L788" s="67" t="str">
        <f t="shared" si="48"/>
        <v/>
      </c>
      <c r="M788" s="67" t="str">
        <f t="shared" si="49"/>
        <v/>
      </c>
    </row>
    <row r="789" spans="1:13">
      <c r="A789" s="133"/>
      <c r="B789" s="134"/>
      <c r="C789" s="134"/>
      <c r="D789" s="134"/>
      <c r="E789" s="134"/>
      <c r="F789" s="135"/>
      <c r="G789" s="136"/>
      <c r="H789" s="261" t="str">
        <f t="shared" si="47"/>
        <v/>
      </c>
      <c r="L789" s="67" t="str">
        <f t="shared" si="48"/>
        <v/>
      </c>
      <c r="M789" s="67" t="str">
        <f t="shared" si="49"/>
        <v/>
      </c>
    </row>
    <row r="790" spans="1:13">
      <c r="A790" s="133"/>
      <c r="B790" s="134"/>
      <c r="C790" s="134"/>
      <c r="D790" s="134"/>
      <c r="E790" s="134"/>
      <c r="F790" s="135"/>
      <c r="G790" s="136"/>
      <c r="H790" s="261" t="str">
        <f t="shared" si="47"/>
        <v/>
      </c>
      <c r="L790" s="67" t="str">
        <f t="shared" si="48"/>
        <v/>
      </c>
      <c r="M790" s="67" t="str">
        <f t="shared" si="49"/>
        <v/>
      </c>
    </row>
    <row r="791" spans="1:13">
      <c r="A791" s="133"/>
      <c r="B791" s="134"/>
      <c r="C791" s="134"/>
      <c r="D791" s="134"/>
      <c r="E791" s="134"/>
      <c r="F791" s="135"/>
      <c r="G791" s="136"/>
      <c r="H791" s="261" t="str">
        <f t="shared" si="47"/>
        <v/>
      </c>
      <c r="L791" s="67" t="str">
        <f t="shared" si="48"/>
        <v/>
      </c>
      <c r="M791" s="67" t="str">
        <f t="shared" si="49"/>
        <v/>
      </c>
    </row>
    <row r="792" spans="1:13">
      <c r="A792" s="133"/>
      <c r="B792" s="134"/>
      <c r="C792" s="134"/>
      <c r="D792" s="134"/>
      <c r="E792" s="134"/>
      <c r="F792" s="135"/>
      <c r="G792" s="136"/>
      <c r="H792" s="261" t="str">
        <f t="shared" si="47"/>
        <v/>
      </c>
      <c r="L792" s="67" t="str">
        <f t="shared" si="48"/>
        <v/>
      </c>
      <c r="M792" s="67" t="str">
        <f t="shared" si="49"/>
        <v/>
      </c>
    </row>
    <row r="793" spans="1:13">
      <c r="A793" s="133"/>
      <c r="B793" s="134"/>
      <c r="C793" s="134"/>
      <c r="D793" s="134"/>
      <c r="E793" s="134"/>
      <c r="F793" s="135"/>
      <c r="G793" s="136"/>
      <c r="H793" s="261" t="str">
        <f t="shared" si="47"/>
        <v/>
      </c>
      <c r="L793" s="67" t="str">
        <f t="shared" si="48"/>
        <v/>
      </c>
      <c r="M793" s="67" t="str">
        <f t="shared" si="49"/>
        <v/>
      </c>
    </row>
    <row r="794" spans="1:13">
      <c r="A794" s="133"/>
      <c r="B794" s="134"/>
      <c r="C794" s="134"/>
      <c r="D794" s="134"/>
      <c r="E794" s="134"/>
      <c r="F794" s="135"/>
      <c r="G794" s="136"/>
      <c r="H794" s="261" t="str">
        <f t="shared" si="47"/>
        <v/>
      </c>
      <c r="L794" s="67" t="str">
        <f t="shared" si="48"/>
        <v/>
      </c>
      <c r="M794" s="67" t="str">
        <f t="shared" si="49"/>
        <v/>
      </c>
    </row>
    <row r="795" spans="1:13">
      <c r="A795" s="133"/>
      <c r="B795" s="134"/>
      <c r="C795" s="134"/>
      <c r="D795" s="134"/>
      <c r="E795" s="134"/>
      <c r="F795" s="135"/>
      <c r="G795" s="136"/>
      <c r="H795" s="261" t="str">
        <f t="shared" si="47"/>
        <v/>
      </c>
      <c r="L795" s="67" t="str">
        <f t="shared" si="48"/>
        <v/>
      </c>
      <c r="M795" s="67" t="str">
        <f t="shared" si="49"/>
        <v/>
      </c>
    </row>
    <row r="796" spans="1:13">
      <c r="A796" s="133"/>
      <c r="B796" s="134"/>
      <c r="C796" s="134"/>
      <c r="D796" s="134"/>
      <c r="E796" s="134"/>
      <c r="F796" s="135"/>
      <c r="G796" s="136"/>
      <c r="H796" s="261" t="str">
        <f t="shared" si="47"/>
        <v/>
      </c>
      <c r="L796" s="67" t="str">
        <f t="shared" si="48"/>
        <v/>
      </c>
      <c r="M796" s="67" t="str">
        <f t="shared" si="49"/>
        <v/>
      </c>
    </row>
    <row r="797" spans="1:13">
      <c r="A797" s="133"/>
      <c r="B797" s="134"/>
      <c r="C797" s="134"/>
      <c r="D797" s="134"/>
      <c r="E797" s="134"/>
      <c r="F797" s="135"/>
      <c r="G797" s="136"/>
      <c r="H797" s="261" t="str">
        <f t="shared" si="47"/>
        <v/>
      </c>
      <c r="L797" s="67" t="str">
        <f t="shared" si="48"/>
        <v/>
      </c>
      <c r="M797" s="67" t="str">
        <f t="shared" si="49"/>
        <v/>
      </c>
    </row>
    <row r="798" spans="1:13">
      <c r="A798" s="133"/>
      <c r="B798" s="134"/>
      <c r="C798" s="134"/>
      <c r="D798" s="134"/>
      <c r="E798" s="134"/>
      <c r="F798" s="135"/>
      <c r="G798" s="136"/>
      <c r="H798" s="261" t="str">
        <f t="shared" si="47"/>
        <v/>
      </c>
      <c r="L798" s="67" t="str">
        <f t="shared" si="48"/>
        <v/>
      </c>
      <c r="M798" s="67" t="str">
        <f t="shared" si="49"/>
        <v/>
      </c>
    </row>
    <row r="799" spans="1:13">
      <c r="A799" s="133"/>
      <c r="B799" s="134"/>
      <c r="C799" s="134"/>
      <c r="D799" s="134"/>
      <c r="E799" s="134"/>
      <c r="F799" s="135"/>
      <c r="G799" s="136"/>
      <c r="H799" s="261" t="str">
        <f t="shared" si="47"/>
        <v/>
      </c>
      <c r="L799" s="67" t="str">
        <f t="shared" si="48"/>
        <v/>
      </c>
      <c r="M799" s="67" t="str">
        <f t="shared" si="49"/>
        <v/>
      </c>
    </row>
    <row r="800" spans="1:13">
      <c r="A800" s="133"/>
      <c r="B800" s="134"/>
      <c r="C800" s="134"/>
      <c r="D800" s="134"/>
      <c r="E800" s="134"/>
      <c r="F800" s="135"/>
      <c r="G800" s="136"/>
      <c r="H800" s="261" t="str">
        <f t="shared" si="47"/>
        <v/>
      </c>
      <c r="L800" s="67" t="str">
        <f t="shared" si="48"/>
        <v/>
      </c>
      <c r="M800" s="67" t="str">
        <f t="shared" si="49"/>
        <v/>
      </c>
    </row>
    <row r="801" spans="1:13">
      <c r="A801" s="133"/>
      <c r="B801" s="134"/>
      <c r="C801" s="134"/>
      <c r="D801" s="134"/>
      <c r="E801" s="134"/>
      <c r="F801" s="135"/>
      <c r="G801" s="136"/>
      <c r="H801" s="261" t="str">
        <f t="shared" si="47"/>
        <v/>
      </c>
      <c r="L801" s="67" t="str">
        <f t="shared" si="48"/>
        <v/>
      </c>
      <c r="M801" s="67" t="str">
        <f t="shared" si="49"/>
        <v/>
      </c>
    </row>
    <row r="802" spans="1:13">
      <c r="A802" s="133"/>
      <c r="B802" s="134"/>
      <c r="C802" s="134"/>
      <c r="D802" s="134"/>
      <c r="E802" s="134"/>
      <c r="F802" s="135"/>
      <c r="G802" s="136"/>
      <c r="H802" s="261" t="str">
        <f t="shared" si="47"/>
        <v/>
      </c>
      <c r="L802" s="67" t="str">
        <f t="shared" si="48"/>
        <v/>
      </c>
      <c r="M802" s="67" t="str">
        <f t="shared" si="49"/>
        <v/>
      </c>
    </row>
    <row r="803" spans="1:13">
      <c r="A803" s="133"/>
      <c r="B803" s="134"/>
      <c r="C803" s="134"/>
      <c r="D803" s="134"/>
      <c r="E803" s="134"/>
      <c r="F803" s="135"/>
      <c r="G803" s="136"/>
      <c r="H803" s="261" t="str">
        <f t="shared" si="47"/>
        <v/>
      </c>
      <c r="L803" s="67" t="str">
        <f t="shared" si="48"/>
        <v/>
      </c>
      <c r="M803" s="67" t="str">
        <f t="shared" si="49"/>
        <v/>
      </c>
    </row>
    <row r="804" spans="1:13">
      <c r="A804" s="133"/>
      <c r="B804" s="134"/>
      <c r="C804" s="134"/>
      <c r="D804" s="134"/>
      <c r="E804" s="134"/>
      <c r="F804" s="135"/>
      <c r="G804" s="136"/>
      <c r="H804" s="261" t="str">
        <f t="shared" si="47"/>
        <v/>
      </c>
      <c r="L804" s="67" t="str">
        <f t="shared" si="48"/>
        <v/>
      </c>
      <c r="M804" s="67" t="str">
        <f t="shared" si="49"/>
        <v/>
      </c>
    </row>
    <row r="805" spans="1:13">
      <c r="A805" s="133"/>
      <c r="B805" s="134"/>
      <c r="C805" s="134"/>
      <c r="D805" s="134"/>
      <c r="E805" s="134"/>
      <c r="F805" s="135"/>
      <c r="G805" s="136"/>
      <c r="H805" s="261" t="str">
        <f t="shared" si="47"/>
        <v/>
      </c>
      <c r="L805" s="67" t="str">
        <f t="shared" si="48"/>
        <v/>
      </c>
      <c r="M805" s="67" t="str">
        <f t="shared" si="49"/>
        <v/>
      </c>
    </row>
    <row r="806" spans="1:13">
      <c r="A806" s="133"/>
      <c r="B806" s="134"/>
      <c r="C806" s="134"/>
      <c r="D806" s="134"/>
      <c r="E806" s="134"/>
      <c r="F806" s="135"/>
      <c r="G806" s="136"/>
      <c r="H806" s="261" t="str">
        <f t="shared" si="47"/>
        <v/>
      </c>
      <c r="L806" s="67" t="str">
        <f t="shared" si="48"/>
        <v/>
      </c>
      <c r="M806" s="67" t="str">
        <f t="shared" si="49"/>
        <v/>
      </c>
    </row>
    <row r="807" spans="1:13">
      <c r="A807" s="133"/>
      <c r="B807" s="134"/>
      <c r="C807" s="134"/>
      <c r="D807" s="134"/>
      <c r="E807" s="134"/>
      <c r="F807" s="135"/>
      <c r="G807" s="136"/>
      <c r="H807" s="261" t="str">
        <f t="shared" si="47"/>
        <v/>
      </c>
      <c r="L807" s="67" t="str">
        <f t="shared" si="48"/>
        <v/>
      </c>
      <c r="M807" s="67" t="str">
        <f t="shared" si="49"/>
        <v/>
      </c>
    </row>
    <row r="808" spans="1:13">
      <c r="A808" s="133"/>
      <c r="B808" s="134"/>
      <c r="C808" s="134"/>
      <c r="D808" s="134"/>
      <c r="E808" s="134"/>
      <c r="F808" s="135"/>
      <c r="G808" s="136"/>
      <c r="H808" s="261" t="str">
        <f t="shared" si="47"/>
        <v/>
      </c>
      <c r="L808" s="67" t="str">
        <f t="shared" si="48"/>
        <v/>
      </c>
      <c r="M808" s="67" t="str">
        <f t="shared" si="49"/>
        <v/>
      </c>
    </row>
    <row r="809" spans="1:13">
      <c r="A809" s="133"/>
      <c r="B809" s="134"/>
      <c r="C809" s="134"/>
      <c r="D809" s="134"/>
      <c r="E809" s="134"/>
      <c r="F809" s="135"/>
      <c r="G809" s="136"/>
      <c r="H809" s="261" t="str">
        <f t="shared" si="47"/>
        <v/>
      </c>
      <c r="L809" s="67" t="str">
        <f t="shared" si="48"/>
        <v/>
      </c>
      <c r="M809" s="67" t="str">
        <f t="shared" si="49"/>
        <v/>
      </c>
    </row>
    <row r="810" spans="1:13">
      <c r="A810" s="133"/>
      <c r="B810" s="134"/>
      <c r="C810" s="134"/>
      <c r="D810" s="134"/>
      <c r="E810" s="134"/>
      <c r="F810" s="135"/>
      <c r="G810" s="136"/>
      <c r="H810" s="261" t="str">
        <f t="shared" si="47"/>
        <v/>
      </c>
      <c r="L810" s="67" t="str">
        <f t="shared" si="48"/>
        <v/>
      </c>
      <c r="M810" s="67" t="str">
        <f t="shared" si="49"/>
        <v/>
      </c>
    </row>
    <row r="811" spans="1:13">
      <c r="A811" s="133"/>
      <c r="B811" s="134"/>
      <c r="C811" s="134"/>
      <c r="D811" s="134"/>
      <c r="E811" s="134"/>
      <c r="F811" s="135"/>
      <c r="G811" s="136"/>
      <c r="H811" s="261" t="str">
        <f t="shared" si="47"/>
        <v/>
      </c>
      <c r="L811" s="67" t="str">
        <f t="shared" si="48"/>
        <v/>
      </c>
      <c r="M811" s="67" t="str">
        <f t="shared" si="49"/>
        <v/>
      </c>
    </row>
    <row r="812" spans="1:13">
      <c r="A812" s="133"/>
      <c r="B812" s="134"/>
      <c r="C812" s="134"/>
      <c r="D812" s="134"/>
      <c r="E812" s="134"/>
      <c r="F812" s="135"/>
      <c r="G812" s="136"/>
      <c r="H812" s="261" t="str">
        <f t="shared" si="47"/>
        <v/>
      </c>
      <c r="L812" s="67" t="str">
        <f t="shared" si="48"/>
        <v/>
      </c>
      <c r="M812" s="67" t="str">
        <f t="shared" si="49"/>
        <v/>
      </c>
    </row>
    <row r="813" spans="1:13">
      <c r="A813" s="133"/>
      <c r="B813" s="134"/>
      <c r="C813" s="134"/>
      <c r="D813" s="134"/>
      <c r="E813" s="134"/>
      <c r="F813" s="135"/>
      <c r="G813" s="136"/>
      <c r="H813" s="261" t="str">
        <f t="shared" si="47"/>
        <v/>
      </c>
      <c r="L813" s="67" t="str">
        <f t="shared" si="48"/>
        <v/>
      </c>
      <c r="M813" s="67" t="str">
        <f t="shared" si="49"/>
        <v/>
      </c>
    </row>
    <row r="814" spans="1:13">
      <c r="A814" s="133"/>
      <c r="B814" s="134"/>
      <c r="C814" s="134"/>
      <c r="D814" s="134"/>
      <c r="E814" s="134"/>
      <c r="F814" s="135"/>
      <c r="G814" s="136"/>
      <c r="H814" s="261" t="str">
        <f t="shared" si="47"/>
        <v/>
      </c>
      <c r="L814" s="67" t="str">
        <f t="shared" si="48"/>
        <v/>
      </c>
      <c r="M814" s="67" t="str">
        <f t="shared" si="49"/>
        <v/>
      </c>
    </row>
    <row r="815" spans="1:13">
      <c r="A815" s="133"/>
      <c r="B815" s="134"/>
      <c r="C815" s="134"/>
      <c r="D815" s="134"/>
      <c r="E815" s="134"/>
      <c r="F815" s="135"/>
      <c r="G815" s="136"/>
      <c r="H815" s="261" t="str">
        <f t="shared" si="47"/>
        <v/>
      </c>
      <c r="L815" s="67" t="str">
        <f t="shared" si="48"/>
        <v/>
      </c>
      <c r="M815" s="67" t="str">
        <f t="shared" si="49"/>
        <v/>
      </c>
    </row>
    <row r="816" spans="1:13">
      <c r="A816" s="133"/>
      <c r="B816" s="134"/>
      <c r="C816" s="134"/>
      <c r="D816" s="134"/>
      <c r="E816" s="134"/>
      <c r="F816" s="135"/>
      <c r="G816" s="136"/>
      <c r="H816" s="261" t="str">
        <f t="shared" si="47"/>
        <v/>
      </c>
      <c r="L816" s="67" t="str">
        <f t="shared" si="48"/>
        <v/>
      </c>
      <c r="M816" s="67" t="str">
        <f t="shared" si="49"/>
        <v/>
      </c>
    </row>
    <row r="817" spans="1:13">
      <c r="A817" s="133"/>
      <c r="B817" s="134"/>
      <c r="C817" s="134"/>
      <c r="D817" s="134"/>
      <c r="E817" s="134"/>
      <c r="F817" s="135"/>
      <c r="G817" s="136"/>
      <c r="H817" s="261" t="str">
        <f t="shared" si="47"/>
        <v/>
      </c>
      <c r="L817" s="67" t="str">
        <f t="shared" si="48"/>
        <v/>
      </c>
      <c r="M817" s="67" t="str">
        <f t="shared" si="49"/>
        <v/>
      </c>
    </row>
    <row r="818" spans="1:13">
      <c r="A818" s="133"/>
      <c r="B818" s="134"/>
      <c r="C818" s="134"/>
      <c r="D818" s="134"/>
      <c r="E818" s="134"/>
      <c r="F818" s="135"/>
      <c r="G818" s="136"/>
      <c r="H818" s="261" t="str">
        <f t="shared" si="47"/>
        <v/>
      </c>
      <c r="L818" s="67" t="str">
        <f t="shared" si="48"/>
        <v/>
      </c>
      <c r="M818" s="67" t="str">
        <f t="shared" si="49"/>
        <v/>
      </c>
    </row>
    <row r="819" spans="1:13">
      <c r="A819" s="133"/>
      <c r="B819" s="134"/>
      <c r="C819" s="134"/>
      <c r="D819" s="134"/>
      <c r="E819" s="134"/>
      <c r="F819" s="135"/>
      <c r="G819" s="136"/>
      <c r="H819" s="261" t="str">
        <f t="shared" si="47"/>
        <v/>
      </c>
      <c r="L819" s="67" t="str">
        <f t="shared" si="48"/>
        <v/>
      </c>
      <c r="M819" s="67" t="str">
        <f t="shared" si="49"/>
        <v/>
      </c>
    </row>
    <row r="820" spans="1:13">
      <c r="A820" s="133"/>
      <c r="B820" s="134"/>
      <c r="C820" s="134"/>
      <c r="D820" s="134"/>
      <c r="E820" s="134"/>
      <c r="F820" s="135"/>
      <c r="G820" s="136"/>
      <c r="H820" s="261" t="str">
        <f t="shared" si="47"/>
        <v/>
      </c>
      <c r="L820" s="67" t="str">
        <f t="shared" si="48"/>
        <v/>
      </c>
      <c r="M820" s="67" t="str">
        <f t="shared" si="49"/>
        <v/>
      </c>
    </row>
    <row r="821" spans="1:13">
      <c r="A821" s="133"/>
      <c r="B821" s="134"/>
      <c r="C821" s="134"/>
      <c r="D821" s="134"/>
      <c r="E821" s="134"/>
      <c r="F821" s="135"/>
      <c r="G821" s="136"/>
      <c r="H821" s="261" t="str">
        <f t="shared" si="47"/>
        <v/>
      </c>
      <c r="L821" s="67" t="str">
        <f t="shared" si="48"/>
        <v/>
      </c>
      <c r="M821" s="67" t="str">
        <f t="shared" si="49"/>
        <v/>
      </c>
    </row>
    <row r="822" spans="1:13">
      <c r="A822" s="133"/>
      <c r="B822" s="134"/>
      <c r="C822" s="134"/>
      <c r="D822" s="134"/>
      <c r="E822" s="134"/>
      <c r="F822" s="135"/>
      <c r="G822" s="136"/>
      <c r="H822" s="261" t="str">
        <f t="shared" si="47"/>
        <v/>
      </c>
      <c r="L822" s="67" t="str">
        <f t="shared" si="48"/>
        <v/>
      </c>
      <c r="M822" s="67" t="str">
        <f t="shared" si="49"/>
        <v/>
      </c>
    </row>
    <row r="823" spans="1:13">
      <c r="A823" s="133"/>
      <c r="B823" s="134"/>
      <c r="C823" s="134"/>
      <c r="D823" s="134"/>
      <c r="E823" s="134"/>
      <c r="F823" s="135"/>
      <c r="G823" s="136"/>
      <c r="H823" s="261" t="str">
        <f t="shared" si="47"/>
        <v/>
      </c>
      <c r="L823" s="67" t="str">
        <f t="shared" si="48"/>
        <v/>
      </c>
      <c r="M823" s="67" t="str">
        <f t="shared" si="49"/>
        <v/>
      </c>
    </row>
    <row r="824" spans="1:13">
      <c r="A824" s="133"/>
      <c r="B824" s="134"/>
      <c r="C824" s="134"/>
      <c r="D824" s="134"/>
      <c r="E824" s="134"/>
      <c r="F824" s="135"/>
      <c r="G824" s="136"/>
      <c r="H824" s="261" t="str">
        <f t="shared" si="47"/>
        <v/>
      </c>
      <c r="L824" s="67" t="str">
        <f t="shared" si="48"/>
        <v/>
      </c>
      <c r="M824" s="67" t="str">
        <f t="shared" si="49"/>
        <v/>
      </c>
    </row>
    <row r="825" spans="1:13">
      <c r="A825" s="133"/>
      <c r="B825" s="134"/>
      <c r="C825" s="134"/>
      <c r="D825" s="134"/>
      <c r="E825" s="134"/>
      <c r="F825" s="135"/>
      <c r="G825" s="136"/>
      <c r="H825" s="261" t="str">
        <f t="shared" si="47"/>
        <v/>
      </c>
      <c r="L825" s="67" t="str">
        <f t="shared" si="48"/>
        <v/>
      </c>
      <c r="M825" s="67" t="str">
        <f t="shared" si="49"/>
        <v/>
      </c>
    </row>
    <row r="826" spans="1:13">
      <c r="A826" s="133"/>
      <c r="B826" s="134"/>
      <c r="C826" s="134"/>
      <c r="D826" s="134"/>
      <c r="E826" s="134"/>
      <c r="F826" s="135"/>
      <c r="G826" s="136"/>
      <c r="H826" s="261" t="str">
        <f t="shared" si="47"/>
        <v/>
      </c>
      <c r="L826" s="67" t="str">
        <f t="shared" si="48"/>
        <v/>
      </c>
      <c r="M826" s="67" t="str">
        <f t="shared" si="49"/>
        <v/>
      </c>
    </row>
    <row r="827" spans="1:13">
      <c r="A827" s="133"/>
      <c r="B827" s="134"/>
      <c r="C827" s="134"/>
      <c r="D827" s="134"/>
      <c r="E827" s="134"/>
      <c r="F827" s="135"/>
      <c r="G827" s="136"/>
      <c r="H827" s="261" t="str">
        <f t="shared" si="47"/>
        <v/>
      </c>
      <c r="L827" s="67" t="str">
        <f t="shared" si="48"/>
        <v/>
      </c>
      <c r="M827" s="67" t="str">
        <f t="shared" si="49"/>
        <v/>
      </c>
    </row>
    <row r="828" spans="1:13">
      <c r="A828" s="133"/>
      <c r="B828" s="134"/>
      <c r="C828" s="134"/>
      <c r="D828" s="134"/>
      <c r="E828" s="134"/>
      <c r="F828" s="135"/>
      <c r="G828" s="136"/>
      <c r="H828" s="261" t="str">
        <f t="shared" si="47"/>
        <v/>
      </c>
      <c r="L828" s="67" t="str">
        <f t="shared" si="48"/>
        <v/>
      </c>
      <c r="M828" s="67" t="str">
        <f t="shared" si="49"/>
        <v/>
      </c>
    </row>
    <row r="829" spans="1:13">
      <c r="A829" s="133"/>
      <c r="B829" s="134"/>
      <c r="C829" s="134"/>
      <c r="D829" s="134"/>
      <c r="E829" s="134"/>
      <c r="F829" s="135"/>
      <c r="G829" s="136"/>
      <c r="H829" s="261" t="str">
        <f t="shared" si="47"/>
        <v/>
      </c>
      <c r="L829" s="67" t="str">
        <f t="shared" si="48"/>
        <v/>
      </c>
      <c r="M829" s="67" t="str">
        <f t="shared" si="49"/>
        <v/>
      </c>
    </row>
    <row r="830" spans="1:13">
      <c r="A830" s="133"/>
      <c r="B830" s="134"/>
      <c r="C830" s="134"/>
      <c r="D830" s="134"/>
      <c r="E830" s="134"/>
      <c r="F830" s="135"/>
      <c r="G830" s="136"/>
      <c r="H830" s="261" t="str">
        <f t="shared" si="47"/>
        <v/>
      </c>
      <c r="L830" s="67" t="str">
        <f t="shared" si="48"/>
        <v/>
      </c>
      <c r="M830" s="67" t="str">
        <f t="shared" si="49"/>
        <v/>
      </c>
    </row>
    <row r="831" spans="1:13">
      <c r="A831" s="133"/>
      <c r="B831" s="134"/>
      <c r="C831" s="134"/>
      <c r="D831" s="134"/>
      <c r="E831" s="134"/>
      <c r="F831" s="135"/>
      <c r="G831" s="136"/>
      <c r="H831" s="261" t="str">
        <f t="shared" si="47"/>
        <v/>
      </c>
      <c r="L831" s="67" t="str">
        <f t="shared" si="48"/>
        <v/>
      </c>
      <c r="M831" s="67" t="str">
        <f t="shared" si="49"/>
        <v/>
      </c>
    </row>
    <row r="832" spans="1:13">
      <c r="A832" s="133"/>
      <c r="B832" s="134"/>
      <c r="C832" s="134"/>
      <c r="D832" s="134"/>
      <c r="E832" s="134"/>
      <c r="F832" s="135"/>
      <c r="G832" s="136"/>
      <c r="H832" s="261" t="str">
        <f t="shared" si="47"/>
        <v/>
      </c>
      <c r="L832" s="67" t="str">
        <f t="shared" si="48"/>
        <v/>
      </c>
      <c r="M832" s="67" t="str">
        <f t="shared" si="49"/>
        <v/>
      </c>
    </row>
    <row r="833" spans="1:13">
      <c r="A833" s="133"/>
      <c r="B833" s="134"/>
      <c r="C833" s="134"/>
      <c r="D833" s="134"/>
      <c r="E833" s="134"/>
      <c r="F833" s="135"/>
      <c r="G833" s="136"/>
      <c r="H833" s="261" t="str">
        <f t="shared" si="47"/>
        <v/>
      </c>
      <c r="L833" s="67" t="str">
        <f t="shared" si="48"/>
        <v/>
      </c>
      <c r="M833" s="67" t="str">
        <f t="shared" si="49"/>
        <v/>
      </c>
    </row>
    <row r="834" spans="1:13">
      <c r="A834" s="133"/>
      <c r="B834" s="134"/>
      <c r="C834" s="134"/>
      <c r="D834" s="134"/>
      <c r="E834" s="134"/>
      <c r="F834" s="135"/>
      <c r="G834" s="136"/>
      <c r="H834" s="261" t="str">
        <f t="shared" si="47"/>
        <v/>
      </c>
      <c r="L834" s="67" t="str">
        <f t="shared" si="48"/>
        <v/>
      </c>
      <c r="M834" s="67" t="str">
        <f t="shared" si="49"/>
        <v/>
      </c>
    </row>
    <row r="835" spans="1:13">
      <c r="A835" s="133"/>
      <c r="B835" s="134"/>
      <c r="C835" s="134"/>
      <c r="D835" s="134"/>
      <c r="E835" s="134"/>
      <c r="F835" s="135"/>
      <c r="G835" s="136"/>
      <c r="H835" s="261" t="str">
        <f t="shared" ref="H835:H898" si="50">IF(D835="","",(2/J$12)*(POWER((J$12/6)*(D835-J$12/6)+1,3)-1))</f>
        <v/>
      </c>
      <c r="L835" s="67" t="str">
        <f t="shared" ref="L835:L898" si="51">IF(E835="","",GAMMADIST(E835,J$19,1/J$18,TRUE))</f>
        <v/>
      </c>
      <c r="M835" s="67" t="str">
        <f t="shared" si="49"/>
        <v/>
      </c>
    </row>
    <row r="836" spans="1:13">
      <c r="A836" s="133"/>
      <c r="B836" s="134"/>
      <c r="C836" s="134"/>
      <c r="D836" s="134"/>
      <c r="E836" s="134"/>
      <c r="F836" s="135"/>
      <c r="G836" s="136"/>
      <c r="H836" s="261" t="str">
        <f t="shared" si="50"/>
        <v/>
      </c>
      <c r="L836" s="67" t="str">
        <f t="shared" si="51"/>
        <v/>
      </c>
      <c r="M836" s="67" t="str">
        <f t="shared" ref="M836:M899" si="52">IF(L836="","",(L836-L835)*J$3)</f>
        <v/>
      </c>
    </row>
    <row r="837" spans="1:13">
      <c r="A837" s="133"/>
      <c r="B837" s="134"/>
      <c r="C837" s="134"/>
      <c r="D837" s="134"/>
      <c r="E837" s="134"/>
      <c r="F837" s="135"/>
      <c r="G837" s="136"/>
      <c r="H837" s="261" t="str">
        <f t="shared" si="50"/>
        <v/>
      </c>
      <c r="L837" s="67" t="str">
        <f t="shared" si="51"/>
        <v/>
      </c>
      <c r="M837" s="67" t="str">
        <f t="shared" si="52"/>
        <v/>
      </c>
    </row>
    <row r="838" spans="1:13">
      <c r="A838" s="133"/>
      <c r="B838" s="134"/>
      <c r="C838" s="134"/>
      <c r="D838" s="134"/>
      <c r="E838" s="134"/>
      <c r="F838" s="135"/>
      <c r="G838" s="136"/>
      <c r="H838" s="261" t="str">
        <f t="shared" si="50"/>
        <v/>
      </c>
      <c r="L838" s="67" t="str">
        <f t="shared" si="51"/>
        <v/>
      </c>
      <c r="M838" s="67" t="str">
        <f t="shared" si="52"/>
        <v/>
      </c>
    </row>
    <row r="839" spans="1:13">
      <c r="A839" s="133"/>
      <c r="B839" s="134"/>
      <c r="C839" s="134"/>
      <c r="D839" s="134"/>
      <c r="E839" s="134"/>
      <c r="F839" s="135"/>
      <c r="G839" s="136"/>
      <c r="H839" s="261" t="str">
        <f t="shared" si="50"/>
        <v/>
      </c>
      <c r="L839" s="67" t="str">
        <f t="shared" si="51"/>
        <v/>
      </c>
      <c r="M839" s="67" t="str">
        <f t="shared" si="52"/>
        <v/>
      </c>
    </row>
    <row r="840" spans="1:13">
      <c r="A840" s="133"/>
      <c r="B840" s="134"/>
      <c r="C840" s="134"/>
      <c r="D840" s="134"/>
      <c r="E840" s="134"/>
      <c r="F840" s="135"/>
      <c r="G840" s="136"/>
      <c r="H840" s="261" t="str">
        <f t="shared" si="50"/>
        <v/>
      </c>
      <c r="L840" s="67" t="str">
        <f t="shared" si="51"/>
        <v/>
      </c>
      <c r="M840" s="67" t="str">
        <f t="shared" si="52"/>
        <v/>
      </c>
    </row>
    <row r="841" spans="1:13">
      <c r="A841" s="133"/>
      <c r="B841" s="134"/>
      <c r="C841" s="134"/>
      <c r="D841" s="134"/>
      <c r="E841" s="134"/>
      <c r="F841" s="135"/>
      <c r="G841" s="136"/>
      <c r="H841" s="261" t="str">
        <f t="shared" si="50"/>
        <v/>
      </c>
      <c r="L841" s="67" t="str">
        <f t="shared" si="51"/>
        <v/>
      </c>
      <c r="M841" s="67" t="str">
        <f t="shared" si="52"/>
        <v/>
      </c>
    </row>
    <row r="842" spans="1:13">
      <c r="A842" s="133"/>
      <c r="B842" s="134"/>
      <c r="C842" s="134"/>
      <c r="D842" s="134"/>
      <c r="E842" s="134"/>
      <c r="F842" s="135"/>
      <c r="G842" s="136"/>
      <c r="H842" s="261" t="str">
        <f t="shared" si="50"/>
        <v/>
      </c>
      <c r="L842" s="67" t="str">
        <f t="shared" si="51"/>
        <v/>
      </c>
      <c r="M842" s="67" t="str">
        <f t="shared" si="52"/>
        <v/>
      </c>
    </row>
    <row r="843" spans="1:13">
      <c r="A843" s="133"/>
      <c r="B843" s="134"/>
      <c r="C843" s="134"/>
      <c r="D843" s="134"/>
      <c r="E843" s="134"/>
      <c r="F843" s="135"/>
      <c r="G843" s="136"/>
      <c r="H843" s="261" t="str">
        <f t="shared" si="50"/>
        <v/>
      </c>
      <c r="L843" s="67" t="str">
        <f t="shared" si="51"/>
        <v/>
      </c>
      <c r="M843" s="67" t="str">
        <f t="shared" si="52"/>
        <v/>
      </c>
    </row>
    <row r="844" spans="1:13">
      <c r="A844" s="133"/>
      <c r="B844" s="134"/>
      <c r="C844" s="134"/>
      <c r="D844" s="134"/>
      <c r="E844" s="134"/>
      <c r="F844" s="135"/>
      <c r="G844" s="136"/>
      <c r="H844" s="261" t="str">
        <f t="shared" si="50"/>
        <v/>
      </c>
      <c r="L844" s="67" t="str">
        <f t="shared" si="51"/>
        <v/>
      </c>
      <c r="M844" s="67" t="str">
        <f t="shared" si="52"/>
        <v/>
      </c>
    </row>
    <row r="845" spans="1:13">
      <c r="A845" s="133"/>
      <c r="B845" s="134"/>
      <c r="C845" s="134"/>
      <c r="D845" s="134"/>
      <c r="E845" s="134"/>
      <c r="F845" s="135"/>
      <c r="G845" s="136"/>
      <c r="H845" s="261" t="str">
        <f t="shared" si="50"/>
        <v/>
      </c>
      <c r="L845" s="67" t="str">
        <f t="shared" si="51"/>
        <v/>
      </c>
      <c r="M845" s="67" t="str">
        <f t="shared" si="52"/>
        <v/>
      </c>
    </row>
    <row r="846" spans="1:13">
      <c r="A846" s="133"/>
      <c r="B846" s="134"/>
      <c r="C846" s="134"/>
      <c r="D846" s="134"/>
      <c r="E846" s="134"/>
      <c r="F846" s="135"/>
      <c r="G846" s="136"/>
      <c r="H846" s="261" t="str">
        <f t="shared" si="50"/>
        <v/>
      </c>
      <c r="L846" s="67" t="str">
        <f t="shared" si="51"/>
        <v/>
      </c>
      <c r="M846" s="67" t="str">
        <f t="shared" si="52"/>
        <v/>
      </c>
    </row>
    <row r="847" spans="1:13">
      <c r="A847" s="133"/>
      <c r="B847" s="134"/>
      <c r="C847" s="134"/>
      <c r="D847" s="134"/>
      <c r="E847" s="134"/>
      <c r="F847" s="135"/>
      <c r="G847" s="136"/>
      <c r="H847" s="261" t="str">
        <f t="shared" si="50"/>
        <v/>
      </c>
      <c r="L847" s="67" t="str">
        <f t="shared" si="51"/>
        <v/>
      </c>
      <c r="M847" s="67" t="str">
        <f t="shared" si="52"/>
        <v/>
      </c>
    </row>
    <row r="848" spans="1:13">
      <c r="A848" s="133"/>
      <c r="B848" s="134"/>
      <c r="C848" s="134"/>
      <c r="D848" s="134"/>
      <c r="E848" s="134"/>
      <c r="F848" s="135"/>
      <c r="G848" s="136"/>
      <c r="H848" s="261" t="str">
        <f t="shared" si="50"/>
        <v/>
      </c>
      <c r="L848" s="67" t="str">
        <f t="shared" si="51"/>
        <v/>
      </c>
      <c r="M848" s="67" t="str">
        <f t="shared" si="52"/>
        <v/>
      </c>
    </row>
    <row r="849" spans="1:13">
      <c r="A849" s="133"/>
      <c r="B849" s="134"/>
      <c r="C849" s="134"/>
      <c r="D849" s="134"/>
      <c r="E849" s="134"/>
      <c r="F849" s="135"/>
      <c r="G849" s="136"/>
      <c r="H849" s="261" t="str">
        <f t="shared" si="50"/>
        <v/>
      </c>
      <c r="L849" s="67" t="str">
        <f t="shared" si="51"/>
        <v/>
      </c>
      <c r="M849" s="67" t="str">
        <f t="shared" si="52"/>
        <v/>
      </c>
    </row>
    <row r="850" spans="1:13">
      <c r="A850" s="133"/>
      <c r="B850" s="134"/>
      <c r="C850" s="134"/>
      <c r="D850" s="134"/>
      <c r="E850" s="134"/>
      <c r="F850" s="135"/>
      <c r="G850" s="136"/>
      <c r="H850" s="261" t="str">
        <f t="shared" si="50"/>
        <v/>
      </c>
      <c r="L850" s="67" t="str">
        <f t="shared" si="51"/>
        <v/>
      </c>
      <c r="M850" s="67" t="str">
        <f t="shared" si="52"/>
        <v/>
      </c>
    </row>
    <row r="851" spans="1:13">
      <c r="A851" s="133"/>
      <c r="B851" s="134"/>
      <c r="C851" s="134"/>
      <c r="D851" s="134"/>
      <c r="E851" s="134"/>
      <c r="F851" s="135"/>
      <c r="G851" s="136"/>
      <c r="H851" s="261" t="str">
        <f t="shared" si="50"/>
        <v/>
      </c>
      <c r="L851" s="67" t="str">
        <f t="shared" si="51"/>
        <v/>
      </c>
      <c r="M851" s="67" t="str">
        <f t="shared" si="52"/>
        <v/>
      </c>
    </row>
    <row r="852" spans="1:13">
      <c r="A852" s="133"/>
      <c r="B852" s="134"/>
      <c r="C852" s="134"/>
      <c r="D852" s="134"/>
      <c r="E852" s="134"/>
      <c r="F852" s="135"/>
      <c r="G852" s="136"/>
      <c r="H852" s="261" t="str">
        <f t="shared" si="50"/>
        <v/>
      </c>
      <c r="L852" s="67" t="str">
        <f t="shared" si="51"/>
        <v/>
      </c>
      <c r="M852" s="67" t="str">
        <f t="shared" si="52"/>
        <v/>
      </c>
    </row>
    <row r="853" spans="1:13">
      <c r="A853" s="133"/>
      <c r="B853" s="134"/>
      <c r="C853" s="134"/>
      <c r="D853" s="134"/>
      <c r="E853" s="134"/>
      <c r="F853" s="135"/>
      <c r="G853" s="136"/>
      <c r="H853" s="261" t="str">
        <f t="shared" si="50"/>
        <v/>
      </c>
      <c r="L853" s="67" t="str">
        <f t="shared" si="51"/>
        <v/>
      </c>
      <c r="M853" s="67" t="str">
        <f t="shared" si="52"/>
        <v/>
      </c>
    </row>
    <row r="854" spans="1:13">
      <c r="A854" s="133"/>
      <c r="B854" s="134"/>
      <c r="C854" s="134"/>
      <c r="D854" s="134"/>
      <c r="E854" s="134"/>
      <c r="F854" s="135"/>
      <c r="G854" s="136"/>
      <c r="H854" s="261" t="str">
        <f t="shared" si="50"/>
        <v/>
      </c>
      <c r="L854" s="67" t="str">
        <f t="shared" si="51"/>
        <v/>
      </c>
      <c r="M854" s="67" t="str">
        <f t="shared" si="52"/>
        <v/>
      </c>
    </row>
    <row r="855" spans="1:13">
      <c r="A855" s="133"/>
      <c r="B855" s="134"/>
      <c r="C855" s="134"/>
      <c r="D855" s="134"/>
      <c r="E855" s="134"/>
      <c r="F855" s="135"/>
      <c r="G855" s="136"/>
      <c r="H855" s="261" t="str">
        <f t="shared" si="50"/>
        <v/>
      </c>
      <c r="L855" s="67" t="str">
        <f t="shared" si="51"/>
        <v/>
      </c>
      <c r="M855" s="67" t="str">
        <f t="shared" si="52"/>
        <v/>
      </c>
    </row>
    <row r="856" spans="1:13">
      <c r="A856" s="133"/>
      <c r="B856" s="134"/>
      <c r="C856" s="134"/>
      <c r="D856" s="134"/>
      <c r="E856" s="134"/>
      <c r="F856" s="135"/>
      <c r="G856" s="136"/>
      <c r="H856" s="261" t="str">
        <f t="shared" si="50"/>
        <v/>
      </c>
      <c r="L856" s="67" t="str">
        <f t="shared" si="51"/>
        <v/>
      </c>
      <c r="M856" s="67" t="str">
        <f t="shared" si="52"/>
        <v/>
      </c>
    </row>
    <row r="857" spans="1:13">
      <c r="A857" s="133"/>
      <c r="B857" s="134"/>
      <c r="C857" s="134"/>
      <c r="D857" s="134"/>
      <c r="E857" s="134"/>
      <c r="F857" s="135"/>
      <c r="G857" s="136"/>
      <c r="H857" s="261" t="str">
        <f t="shared" si="50"/>
        <v/>
      </c>
      <c r="L857" s="67" t="str">
        <f t="shared" si="51"/>
        <v/>
      </c>
      <c r="M857" s="67" t="str">
        <f t="shared" si="52"/>
        <v/>
      </c>
    </row>
    <row r="858" spans="1:13">
      <c r="A858" s="133"/>
      <c r="B858" s="134"/>
      <c r="C858" s="134"/>
      <c r="D858" s="134"/>
      <c r="E858" s="134"/>
      <c r="F858" s="135"/>
      <c r="G858" s="136"/>
      <c r="H858" s="261" t="str">
        <f t="shared" si="50"/>
        <v/>
      </c>
      <c r="L858" s="67" t="str">
        <f t="shared" si="51"/>
        <v/>
      </c>
      <c r="M858" s="67" t="str">
        <f t="shared" si="52"/>
        <v/>
      </c>
    </row>
    <row r="859" spans="1:13">
      <c r="A859" s="133"/>
      <c r="B859" s="134"/>
      <c r="C859" s="134"/>
      <c r="D859" s="134"/>
      <c r="E859" s="134"/>
      <c r="F859" s="135"/>
      <c r="G859" s="136"/>
      <c r="H859" s="261" t="str">
        <f t="shared" si="50"/>
        <v/>
      </c>
      <c r="L859" s="67" t="str">
        <f t="shared" si="51"/>
        <v/>
      </c>
      <c r="M859" s="67" t="str">
        <f t="shared" si="52"/>
        <v/>
      </c>
    </row>
    <row r="860" spans="1:13">
      <c r="A860" s="133"/>
      <c r="B860" s="134"/>
      <c r="C860" s="134"/>
      <c r="D860" s="134"/>
      <c r="E860" s="134"/>
      <c r="F860" s="135"/>
      <c r="G860" s="136"/>
      <c r="H860" s="261" t="str">
        <f t="shared" si="50"/>
        <v/>
      </c>
      <c r="L860" s="67" t="str">
        <f t="shared" si="51"/>
        <v/>
      </c>
      <c r="M860" s="67" t="str">
        <f t="shared" si="52"/>
        <v/>
      </c>
    </row>
    <row r="861" spans="1:13">
      <c r="A861" s="133"/>
      <c r="B861" s="134"/>
      <c r="C861" s="134"/>
      <c r="D861" s="134"/>
      <c r="E861" s="134"/>
      <c r="F861" s="135"/>
      <c r="G861" s="136"/>
      <c r="H861" s="261" t="str">
        <f t="shared" si="50"/>
        <v/>
      </c>
      <c r="L861" s="67" t="str">
        <f t="shared" si="51"/>
        <v/>
      </c>
      <c r="M861" s="67" t="str">
        <f t="shared" si="52"/>
        <v/>
      </c>
    </row>
    <row r="862" spans="1:13">
      <c r="A862" s="133"/>
      <c r="B862" s="134"/>
      <c r="C862" s="134"/>
      <c r="D862" s="134"/>
      <c r="E862" s="134"/>
      <c r="F862" s="135"/>
      <c r="G862" s="136"/>
      <c r="H862" s="261" t="str">
        <f t="shared" si="50"/>
        <v/>
      </c>
      <c r="L862" s="67" t="str">
        <f t="shared" si="51"/>
        <v/>
      </c>
      <c r="M862" s="67" t="str">
        <f t="shared" si="52"/>
        <v/>
      </c>
    </row>
    <row r="863" spans="1:13">
      <c r="A863" s="133"/>
      <c r="B863" s="134"/>
      <c r="C863" s="134"/>
      <c r="D863" s="134"/>
      <c r="E863" s="134"/>
      <c r="F863" s="135"/>
      <c r="G863" s="136"/>
      <c r="H863" s="261" t="str">
        <f t="shared" si="50"/>
        <v/>
      </c>
      <c r="L863" s="67" t="str">
        <f t="shared" si="51"/>
        <v/>
      </c>
      <c r="M863" s="67" t="str">
        <f t="shared" si="52"/>
        <v/>
      </c>
    </row>
    <row r="864" spans="1:13">
      <c r="A864" s="133"/>
      <c r="B864" s="134"/>
      <c r="C864" s="134"/>
      <c r="D864" s="134"/>
      <c r="E864" s="134"/>
      <c r="F864" s="135"/>
      <c r="G864" s="136"/>
      <c r="H864" s="261" t="str">
        <f t="shared" si="50"/>
        <v/>
      </c>
      <c r="L864" s="67" t="str">
        <f t="shared" si="51"/>
        <v/>
      </c>
      <c r="M864" s="67" t="str">
        <f t="shared" si="52"/>
        <v/>
      </c>
    </row>
    <row r="865" spans="1:13">
      <c r="A865" s="133"/>
      <c r="B865" s="134"/>
      <c r="C865" s="134"/>
      <c r="D865" s="134"/>
      <c r="E865" s="134"/>
      <c r="F865" s="135"/>
      <c r="G865" s="136"/>
      <c r="H865" s="261" t="str">
        <f t="shared" si="50"/>
        <v/>
      </c>
      <c r="L865" s="67" t="str">
        <f t="shared" si="51"/>
        <v/>
      </c>
      <c r="M865" s="67" t="str">
        <f t="shared" si="52"/>
        <v/>
      </c>
    </row>
    <row r="866" spans="1:13">
      <c r="A866" s="133"/>
      <c r="B866" s="134"/>
      <c r="C866" s="134"/>
      <c r="D866" s="134"/>
      <c r="E866" s="134"/>
      <c r="F866" s="135"/>
      <c r="G866" s="136"/>
      <c r="H866" s="261" t="str">
        <f t="shared" si="50"/>
        <v/>
      </c>
      <c r="L866" s="67" t="str">
        <f t="shared" si="51"/>
        <v/>
      </c>
      <c r="M866" s="67" t="str">
        <f t="shared" si="52"/>
        <v/>
      </c>
    </row>
    <row r="867" spans="1:13">
      <c r="A867" s="133"/>
      <c r="B867" s="134"/>
      <c r="C867" s="134"/>
      <c r="D867" s="134"/>
      <c r="E867" s="134"/>
      <c r="F867" s="135"/>
      <c r="G867" s="136"/>
      <c r="H867" s="261" t="str">
        <f t="shared" si="50"/>
        <v/>
      </c>
      <c r="L867" s="67" t="str">
        <f t="shared" si="51"/>
        <v/>
      </c>
      <c r="M867" s="67" t="str">
        <f t="shared" si="52"/>
        <v/>
      </c>
    </row>
    <row r="868" spans="1:13">
      <c r="A868" s="133"/>
      <c r="B868" s="134"/>
      <c r="C868" s="134"/>
      <c r="D868" s="134"/>
      <c r="E868" s="134"/>
      <c r="F868" s="135"/>
      <c r="G868" s="136"/>
      <c r="H868" s="261" t="str">
        <f t="shared" si="50"/>
        <v/>
      </c>
      <c r="L868" s="67" t="str">
        <f t="shared" si="51"/>
        <v/>
      </c>
      <c r="M868" s="67" t="str">
        <f t="shared" si="52"/>
        <v/>
      </c>
    </row>
    <row r="869" spans="1:13">
      <c r="A869" s="133"/>
      <c r="B869" s="134"/>
      <c r="C869" s="134"/>
      <c r="D869" s="134"/>
      <c r="E869" s="134"/>
      <c r="F869" s="135"/>
      <c r="G869" s="136"/>
      <c r="H869" s="261" t="str">
        <f t="shared" si="50"/>
        <v/>
      </c>
      <c r="L869" s="67" t="str">
        <f t="shared" si="51"/>
        <v/>
      </c>
      <c r="M869" s="67" t="str">
        <f t="shared" si="52"/>
        <v/>
      </c>
    </row>
    <row r="870" spans="1:13">
      <c r="A870" s="133"/>
      <c r="B870" s="134"/>
      <c r="C870" s="134"/>
      <c r="D870" s="134"/>
      <c r="E870" s="134"/>
      <c r="F870" s="135"/>
      <c r="G870" s="136"/>
      <c r="H870" s="261" t="str">
        <f t="shared" si="50"/>
        <v/>
      </c>
      <c r="L870" s="67" t="str">
        <f t="shared" si="51"/>
        <v/>
      </c>
      <c r="M870" s="67" t="str">
        <f t="shared" si="52"/>
        <v/>
      </c>
    </row>
    <row r="871" spans="1:13">
      <c r="A871" s="133"/>
      <c r="B871" s="134"/>
      <c r="C871" s="134"/>
      <c r="D871" s="134"/>
      <c r="E871" s="134"/>
      <c r="F871" s="135"/>
      <c r="G871" s="136"/>
      <c r="H871" s="261" t="str">
        <f t="shared" si="50"/>
        <v/>
      </c>
      <c r="L871" s="67" t="str">
        <f t="shared" si="51"/>
        <v/>
      </c>
      <c r="M871" s="67" t="str">
        <f t="shared" si="52"/>
        <v/>
      </c>
    </row>
    <row r="872" spans="1:13">
      <c r="A872" s="133"/>
      <c r="B872" s="134"/>
      <c r="C872" s="134"/>
      <c r="D872" s="134"/>
      <c r="E872" s="134"/>
      <c r="F872" s="135"/>
      <c r="G872" s="136"/>
      <c r="H872" s="261" t="str">
        <f t="shared" si="50"/>
        <v/>
      </c>
      <c r="L872" s="67" t="str">
        <f t="shared" si="51"/>
        <v/>
      </c>
      <c r="M872" s="67" t="str">
        <f t="shared" si="52"/>
        <v/>
      </c>
    </row>
    <row r="873" spans="1:13">
      <c r="A873" s="133"/>
      <c r="B873" s="134"/>
      <c r="C873" s="134"/>
      <c r="D873" s="134"/>
      <c r="E873" s="134"/>
      <c r="F873" s="135"/>
      <c r="G873" s="136"/>
      <c r="H873" s="261" t="str">
        <f t="shared" si="50"/>
        <v/>
      </c>
      <c r="L873" s="67" t="str">
        <f t="shared" si="51"/>
        <v/>
      </c>
      <c r="M873" s="67" t="str">
        <f t="shared" si="52"/>
        <v/>
      </c>
    </row>
    <row r="874" spans="1:13">
      <c r="A874" s="133"/>
      <c r="B874" s="134"/>
      <c r="C874" s="134"/>
      <c r="D874" s="134"/>
      <c r="E874" s="134"/>
      <c r="F874" s="135"/>
      <c r="G874" s="136"/>
      <c r="H874" s="261" t="str">
        <f t="shared" si="50"/>
        <v/>
      </c>
      <c r="L874" s="67" t="str">
        <f t="shared" si="51"/>
        <v/>
      </c>
      <c r="M874" s="67" t="str">
        <f t="shared" si="52"/>
        <v/>
      </c>
    </row>
    <row r="875" spans="1:13">
      <c r="A875" s="133"/>
      <c r="B875" s="134"/>
      <c r="C875" s="134"/>
      <c r="D875" s="134"/>
      <c r="E875" s="134"/>
      <c r="F875" s="135"/>
      <c r="G875" s="136"/>
      <c r="H875" s="261" t="str">
        <f t="shared" si="50"/>
        <v/>
      </c>
      <c r="L875" s="67" t="str">
        <f t="shared" si="51"/>
        <v/>
      </c>
      <c r="M875" s="67" t="str">
        <f t="shared" si="52"/>
        <v/>
      </c>
    </row>
    <row r="876" spans="1:13">
      <c r="A876" s="133"/>
      <c r="B876" s="134"/>
      <c r="C876" s="134"/>
      <c r="D876" s="134"/>
      <c r="E876" s="134"/>
      <c r="F876" s="135"/>
      <c r="G876" s="136"/>
      <c r="H876" s="261" t="str">
        <f t="shared" si="50"/>
        <v/>
      </c>
      <c r="L876" s="67" t="str">
        <f t="shared" si="51"/>
        <v/>
      </c>
      <c r="M876" s="67" t="str">
        <f t="shared" si="52"/>
        <v/>
      </c>
    </row>
    <row r="877" spans="1:13">
      <c r="A877" s="133"/>
      <c r="B877" s="134"/>
      <c r="C877" s="134"/>
      <c r="D877" s="134"/>
      <c r="E877" s="134"/>
      <c r="F877" s="135"/>
      <c r="G877" s="136"/>
      <c r="H877" s="261" t="str">
        <f t="shared" si="50"/>
        <v/>
      </c>
      <c r="L877" s="67" t="str">
        <f t="shared" si="51"/>
        <v/>
      </c>
      <c r="M877" s="67" t="str">
        <f t="shared" si="52"/>
        <v/>
      </c>
    </row>
    <row r="878" spans="1:13">
      <c r="A878" s="133"/>
      <c r="B878" s="134"/>
      <c r="C878" s="134"/>
      <c r="D878" s="134"/>
      <c r="E878" s="134"/>
      <c r="F878" s="135"/>
      <c r="G878" s="136"/>
      <c r="H878" s="261" t="str">
        <f t="shared" si="50"/>
        <v/>
      </c>
      <c r="L878" s="67" t="str">
        <f t="shared" si="51"/>
        <v/>
      </c>
      <c r="M878" s="67" t="str">
        <f t="shared" si="52"/>
        <v/>
      </c>
    </row>
    <row r="879" spans="1:13">
      <c r="A879" s="133"/>
      <c r="B879" s="134"/>
      <c r="C879" s="134"/>
      <c r="D879" s="134"/>
      <c r="E879" s="134"/>
      <c r="F879" s="135"/>
      <c r="G879" s="136"/>
      <c r="H879" s="261" t="str">
        <f t="shared" si="50"/>
        <v/>
      </c>
      <c r="L879" s="67" t="str">
        <f t="shared" si="51"/>
        <v/>
      </c>
      <c r="M879" s="67" t="str">
        <f t="shared" si="52"/>
        <v/>
      </c>
    </row>
    <row r="880" spans="1:13">
      <c r="A880" s="133"/>
      <c r="B880" s="134"/>
      <c r="C880" s="134"/>
      <c r="D880" s="134"/>
      <c r="E880" s="134"/>
      <c r="F880" s="135"/>
      <c r="G880" s="136"/>
      <c r="H880" s="261" t="str">
        <f t="shared" si="50"/>
        <v/>
      </c>
      <c r="L880" s="67" t="str">
        <f t="shared" si="51"/>
        <v/>
      </c>
      <c r="M880" s="67" t="str">
        <f t="shared" si="52"/>
        <v/>
      </c>
    </row>
    <row r="881" spans="1:13">
      <c r="A881" s="133"/>
      <c r="B881" s="134"/>
      <c r="C881" s="134"/>
      <c r="D881" s="134"/>
      <c r="E881" s="134"/>
      <c r="F881" s="135"/>
      <c r="G881" s="136"/>
      <c r="H881" s="261" t="str">
        <f t="shared" si="50"/>
        <v/>
      </c>
      <c r="L881" s="67" t="str">
        <f t="shared" si="51"/>
        <v/>
      </c>
      <c r="M881" s="67" t="str">
        <f t="shared" si="52"/>
        <v/>
      </c>
    </row>
    <row r="882" spans="1:13">
      <c r="A882" s="133"/>
      <c r="B882" s="134"/>
      <c r="C882" s="134"/>
      <c r="D882" s="134"/>
      <c r="E882" s="134"/>
      <c r="F882" s="135"/>
      <c r="G882" s="136"/>
      <c r="H882" s="261" t="str">
        <f t="shared" si="50"/>
        <v/>
      </c>
      <c r="L882" s="67" t="str">
        <f t="shared" si="51"/>
        <v/>
      </c>
      <c r="M882" s="67" t="str">
        <f t="shared" si="52"/>
        <v/>
      </c>
    </row>
    <row r="883" spans="1:13">
      <c r="A883" s="133"/>
      <c r="B883" s="134"/>
      <c r="C883" s="134"/>
      <c r="D883" s="134"/>
      <c r="E883" s="134"/>
      <c r="F883" s="135"/>
      <c r="G883" s="136"/>
      <c r="H883" s="261" t="str">
        <f t="shared" si="50"/>
        <v/>
      </c>
      <c r="L883" s="67" t="str">
        <f t="shared" si="51"/>
        <v/>
      </c>
      <c r="M883" s="67" t="str">
        <f t="shared" si="52"/>
        <v/>
      </c>
    </row>
    <row r="884" spans="1:13">
      <c r="A884" s="133"/>
      <c r="B884" s="134"/>
      <c r="C884" s="134"/>
      <c r="D884" s="134"/>
      <c r="E884" s="134"/>
      <c r="F884" s="135"/>
      <c r="G884" s="136"/>
      <c r="H884" s="261" t="str">
        <f t="shared" si="50"/>
        <v/>
      </c>
      <c r="L884" s="67" t="str">
        <f t="shared" si="51"/>
        <v/>
      </c>
      <c r="M884" s="67" t="str">
        <f t="shared" si="52"/>
        <v/>
      </c>
    </row>
    <row r="885" spans="1:13">
      <c r="A885" s="133"/>
      <c r="B885" s="134"/>
      <c r="C885" s="134"/>
      <c r="D885" s="134"/>
      <c r="E885" s="134"/>
      <c r="F885" s="135"/>
      <c r="G885" s="136"/>
      <c r="H885" s="261" t="str">
        <f t="shared" si="50"/>
        <v/>
      </c>
      <c r="L885" s="67" t="str">
        <f t="shared" si="51"/>
        <v/>
      </c>
      <c r="M885" s="67" t="str">
        <f t="shared" si="52"/>
        <v/>
      </c>
    </row>
    <row r="886" spans="1:13">
      <c r="A886" s="133"/>
      <c r="B886" s="134"/>
      <c r="C886" s="134"/>
      <c r="D886" s="134"/>
      <c r="E886" s="134"/>
      <c r="F886" s="135"/>
      <c r="G886" s="136"/>
      <c r="H886" s="261" t="str">
        <f t="shared" si="50"/>
        <v/>
      </c>
      <c r="L886" s="67" t="str">
        <f t="shared" si="51"/>
        <v/>
      </c>
      <c r="M886" s="67" t="str">
        <f t="shared" si="52"/>
        <v/>
      </c>
    </row>
    <row r="887" spans="1:13">
      <c r="A887" s="133"/>
      <c r="B887" s="134"/>
      <c r="C887" s="134"/>
      <c r="D887" s="134"/>
      <c r="E887" s="134"/>
      <c r="F887" s="135"/>
      <c r="G887" s="136"/>
      <c r="H887" s="261" t="str">
        <f t="shared" si="50"/>
        <v/>
      </c>
      <c r="L887" s="67" t="str">
        <f t="shared" si="51"/>
        <v/>
      </c>
      <c r="M887" s="67" t="str">
        <f t="shared" si="52"/>
        <v/>
      </c>
    </row>
    <row r="888" spans="1:13">
      <c r="A888" s="133"/>
      <c r="B888" s="134"/>
      <c r="C888" s="134"/>
      <c r="D888" s="134"/>
      <c r="E888" s="134"/>
      <c r="F888" s="135"/>
      <c r="G888" s="136"/>
      <c r="H888" s="261" t="str">
        <f t="shared" si="50"/>
        <v/>
      </c>
      <c r="L888" s="67" t="str">
        <f t="shared" si="51"/>
        <v/>
      </c>
      <c r="M888" s="67" t="str">
        <f t="shared" si="52"/>
        <v/>
      </c>
    </row>
    <row r="889" spans="1:13">
      <c r="A889" s="133"/>
      <c r="B889" s="134"/>
      <c r="C889" s="134"/>
      <c r="D889" s="134"/>
      <c r="E889" s="134"/>
      <c r="F889" s="135"/>
      <c r="G889" s="136"/>
      <c r="H889" s="261" t="str">
        <f t="shared" si="50"/>
        <v/>
      </c>
      <c r="L889" s="67" t="str">
        <f t="shared" si="51"/>
        <v/>
      </c>
      <c r="M889" s="67" t="str">
        <f t="shared" si="52"/>
        <v/>
      </c>
    </row>
    <row r="890" spans="1:13">
      <c r="A890" s="133"/>
      <c r="B890" s="134"/>
      <c r="C890" s="134"/>
      <c r="D890" s="134"/>
      <c r="E890" s="134"/>
      <c r="F890" s="135"/>
      <c r="G890" s="136"/>
      <c r="H890" s="261" t="str">
        <f t="shared" si="50"/>
        <v/>
      </c>
      <c r="L890" s="67" t="str">
        <f t="shared" si="51"/>
        <v/>
      </c>
      <c r="M890" s="67" t="str">
        <f t="shared" si="52"/>
        <v/>
      </c>
    </row>
    <row r="891" spans="1:13">
      <c r="A891" s="133"/>
      <c r="B891" s="134"/>
      <c r="C891" s="134"/>
      <c r="D891" s="134"/>
      <c r="E891" s="134"/>
      <c r="F891" s="135"/>
      <c r="G891" s="136"/>
      <c r="H891" s="261" t="str">
        <f t="shared" si="50"/>
        <v/>
      </c>
      <c r="L891" s="67" t="str">
        <f t="shared" si="51"/>
        <v/>
      </c>
      <c r="M891" s="67" t="str">
        <f t="shared" si="52"/>
        <v/>
      </c>
    </row>
    <row r="892" spans="1:13">
      <c r="A892" s="133"/>
      <c r="B892" s="134"/>
      <c r="C892" s="134"/>
      <c r="D892" s="134"/>
      <c r="E892" s="134"/>
      <c r="F892" s="135"/>
      <c r="G892" s="136"/>
      <c r="H892" s="261" t="str">
        <f t="shared" si="50"/>
        <v/>
      </c>
      <c r="L892" s="67" t="str">
        <f t="shared" si="51"/>
        <v/>
      </c>
      <c r="M892" s="67" t="str">
        <f t="shared" si="52"/>
        <v/>
      </c>
    </row>
    <row r="893" spans="1:13">
      <c r="A893" s="133"/>
      <c r="B893" s="134"/>
      <c r="C893" s="134"/>
      <c r="D893" s="134"/>
      <c r="E893" s="134"/>
      <c r="F893" s="135"/>
      <c r="G893" s="136"/>
      <c r="H893" s="261" t="str">
        <f t="shared" si="50"/>
        <v/>
      </c>
      <c r="L893" s="67" t="str">
        <f t="shared" si="51"/>
        <v/>
      </c>
      <c r="M893" s="67" t="str">
        <f t="shared" si="52"/>
        <v/>
      </c>
    </row>
    <row r="894" spans="1:13">
      <c r="A894" s="133"/>
      <c r="B894" s="134"/>
      <c r="C894" s="134"/>
      <c r="D894" s="134"/>
      <c r="E894" s="134"/>
      <c r="F894" s="135"/>
      <c r="G894" s="136"/>
      <c r="H894" s="261" t="str">
        <f t="shared" si="50"/>
        <v/>
      </c>
      <c r="L894" s="67" t="str">
        <f t="shared" si="51"/>
        <v/>
      </c>
      <c r="M894" s="67" t="str">
        <f t="shared" si="52"/>
        <v/>
      </c>
    </row>
    <row r="895" spans="1:13">
      <c r="A895" s="133"/>
      <c r="B895" s="134"/>
      <c r="C895" s="134"/>
      <c r="D895" s="134"/>
      <c r="E895" s="134"/>
      <c r="F895" s="135"/>
      <c r="G895" s="136"/>
      <c r="H895" s="261" t="str">
        <f t="shared" si="50"/>
        <v/>
      </c>
      <c r="L895" s="67" t="str">
        <f t="shared" si="51"/>
        <v/>
      </c>
      <c r="M895" s="67" t="str">
        <f t="shared" si="52"/>
        <v/>
      </c>
    </row>
    <row r="896" spans="1:13">
      <c r="A896" s="133"/>
      <c r="B896" s="134"/>
      <c r="C896" s="134"/>
      <c r="D896" s="134"/>
      <c r="E896" s="134"/>
      <c r="F896" s="135"/>
      <c r="G896" s="136"/>
      <c r="H896" s="261" t="str">
        <f t="shared" si="50"/>
        <v/>
      </c>
      <c r="L896" s="67" t="str">
        <f t="shared" si="51"/>
        <v/>
      </c>
      <c r="M896" s="67" t="str">
        <f t="shared" si="52"/>
        <v/>
      </c>
    </row>
    <row r="897" spans="1:13">
      <c r="A897" s="133"/>
      <c r="B897" s="134"/>
      <c r="C897" s="134"/>
      <c r="D897" s="134"/>
      <c r="E897" s="134"/>
      <c r="F897" s="135"/>
      <c r="G897" s="136"/>
      <c r="H897" s="261" t="str">
        <f t="shared" si="50"/>
        <v/>
      </c>
      <c r="L897" s="67" t="str">
        <f t="shared" si="51"/>
        <v/>
      </c>
      <c r="M897" s="67" t="str">
        <f t="shared" si="52"/>
        <v/>
      </c>
    </row>
    <row r="898" spans="1:13">
      <c r="A898" s="133"/>
      <c r="B898" s="134"/>
      <c r="C898" s="134"/>
      <c r="D898" s="134"/>
      <c r="E898" s="134"/>
      <c r="F898" s="135"/>
      <c r="G898" s="136"/>
      <c r="H898" s="261" t="str">
        <f t="shared" si="50"/>
        <v/>
      </c>
      <c r="L898" s="67" t="str">
        <f t="shared" si="51"/>
        <v/>
      </c>
      <c r="M898" s="67" t="str">
        <f t="shared" si="52"/>
        <v/>
      </c>
    </row>
    <row r="899" spans="1:13">
      <c r="A899" s="133"/>
      <c r="B899" s="134"/>
      <c r="C899" s="134"/>
      <c r="D899" s="134"/>
      <c r="E899" s="134"/>
      <c r="F899" s="135"/>
      <c r="G899" s="136"/>
      <c r="H899" s="261" t="str">
        <f t="shared" ref="H899:H962" si="53">IF(D899="","",(2/J$12)*(POWER((J$12/6)*(D899-J$12/6)+1,3)-1))</f>
        <v/>
      </c>
      <c r="L899" s="67" t="str">
        <f t="shared" ref="L899:L962" si="54">IF(E899="","",GAMMADIST(E899,J$19,1/J$18,TRUE))</f>
        <v/>
      </c>
      <c r="M899" s="67" t="str">
        <f t="shared" si="52"/>
        <v/>
      </c>
    </row>
    <row r="900" spans="1:13">
      <c r="A900" s="133"/>
      <c r="B900" s="134"/>
      <c r="C900" s="134"/>
      <c r="D900" s="134"/>
      <c r="E900" s="134"/>
      <c r="F900" s="135"/>
      <c r="G900" s="136"/>
      <c r="H900" s="261" t="str">
        <f t="shared" si="53"/>
        <v/>
      </c>
      <c r="L900" s="67" t="str">
        <f t="shared" si="54"/>
        <v/>
      </c>
      <c r="M900" s="67" t="str">
        <f t="shared" ref="M900:M963" si="55">IF(L900="","",(L900-L899)*J$3)</f>
        <v/>
      </c>
    </row>
    <row r="901" spans="1:13">
      <c r="A901" s="133"/>
      <c r="B901" s="134"/>
      <c r="C901" s="134"/>
      <c r="D901" s="134"/>
      <c r="E901" s="134"/>
      <c r="F901" s="135"/>
      <c r="G901" s="136"/>
      <c r="H901" s="261" t="str">
        <f t="shared" si="53"/>
        <v/>
      </c>
      <c r="L901" s="67" t="str">
        <f t="shared" si="54"/>
        <v/>
      </c>
      <c r="M901" s="67" t="str">
        <f t="shared" si="55"/>
        <v/>
      </c>
    </row>
    <row r="902" spans="1:13">
      <c r="A902" s="133"/>
      <c r="B902" s="134"/>
      <c r="C902" s="134"/>
      <c r="D902" s="134"/>
      <c r="E902" s="134"/>
      <c r="F902" s="135"/>
      <c r="G902" s="136"/>
      <c r="H902" s="261" t="str">
        <f t="shared" si="53"/>
        <v/>
      </c>
      <c r="L902" s="67" t="str">
        <f t="shared" si="54"/>
        <v/>
      </c>
      <c r="M902" s="67" t="str">
        <f t="shared" si="55"/>
        <v/>
      </c>
    </row>
    <row r="903" spans="1:13">
      <c r="A903" s="133"/>
      <c r="B903" s="134"/>
      <c r="C903" s="134"/>
      <c r="D903" s="134"/>
      <c r="E903" s="134"/>
      <c r="F903" s="135"/>
      <c r="G903" s="136"/>
      <c r="H903" s="261" t="str">
        <f t="shared" si="53"/>
        <v/>
      </c>
      <c r="L903" s="67" t="str">
        <f t="shared" si="54"/>
        <v/>
      </c>
      <c r="M903" s="67" t="str">
        <f t="shared" si="55"/>
        <v/>
      </c>
    </row>
    <row r="904" spans="1:13">
      <c r="A904" s="133"/>
      <c r="B904" s="134"/>
      <c r="C904" s="134"/>
      <c r="D904" s="134"/>
      <c r="E904" s="134"/>
      <c r="F904" s="135"/>
      <c r="G904" s="136"/>
      <c r="H904" s="261" t="str">
        <f t="shared" si="53"/>
        <v/>
      </c>
      <c r="L904" s="67" t="str">
        <f t="shared" si="54"/>
        <v/>
      </c>
      <c r="M904" s="67" t="str">
        <f t="shared" si="55"/>
        <v/>
      </c>
    </row>
    <row r="905" spans="1:13">
      <c r="A905" s="133"/>
      <c r="B905" s="134"/>
      <c r="C905" s="134"/>
      <c r="D905" s="134"/>
      <c r="E905" s="134"/>
      <c r="F905" s="135"/>
      <c r="G905" s="136"/>
      <c r="H905" s="261" t="str">
        <f t="shared" si="53"/>
        <v/>
      </c>
      <c r="L905" s="67" t="str">
        <f t="shared" si="54"/>
        <v/>
      </c>
      <c r="M905" s="67" t="str">
        <f t="shared" si="55"/>
        <v/>
      </c>
    </row>
    <row r="906" spans="1:13">
      <c r="A906" s="133"/>
      <c r="B906" s="134"/>
      <c r="C906" s="134"/>
      <c r="D906" s="134"/>
      <c r="E906" s="134"/>
      <c r="F906" s="135"/>
      <c r="G906" s="136"/>
      <c r="H906" s="261" t="str">
        <f t="shared" si="53"/>
        <v/>
      </c>
      <c r="L906" s="67" t="str">
        <f t="shared" si="54"/>
        <v/>
      </c>
      <c r="M906" s="67" t="str">
        <f t="shared" si="55"/>
        <v/>
      </c>
    </row>
    <row r="907" spans="1:13">
      <c r="A907" s="133"/>
      <c r="B907" s="134"/>
      <c r="C907" s="134"/>
      <c r="D907" s="134"/>
      <c r="E907" s="134"/>
      <c r="F907" s="135"/>
      <c r="G907" s="136"/>
      <c r="H907" s="261" t="str">
        <f t="shared" si="53"/>
        <v/>
      </c>
      <c r="L907" s="67" t="str">
        <f t="shared" si="54"/>
        <v/>
      </c>
      <c r="M907" s="67" t="str">
        <f t="shared" si="55"/>
        <v/>
      </c>
    </row>
    <row r="908" spans="1:13">
      <c r="A908" s="133"/>
      <c r="B908" s="134"/>
      <c r="C908" s="134"/>
      <c r="D908" s="134"/>
      <c r="E908" s="134"/>
      <c r="F908" s="135"/>
      <c r="G908" s="136"/>
      <c r="H908" s="261" t="str">
        <f t="shared" si="53"/>
        <v/>
      </c>
      <c r="L908" s="67" t="str">
        <f t="shared" si="54"/>
        <v/>
      </c>
      <c r="M908" s="67" t="str">
        <f t="shared" si="55"/>
        <v/>
      </c>
    </row>
    <row r="909" spans="1:13">
      <c r="A909" s="133"/>
      <c r="B909" s="134"/>
      <c r="C909" s="134"/>
      <c r="D909" s="134"/>
      <c r="E909" s="134"/>
      <c r="F909" s="135"/>
      <c r="G909" s="136"/>
      <c r="H909" s="261" t="str">
        <f t="shared" si="53"/>
        <v/>
      </c>
      <c r="L909" s="67" t="str">
        <f t="shared" si="54"/>
        <v/>
      </c>
      <c r="M909" s="67" t="str">
        <f t="shared" si="55"/>
        <v/>
      </c>
    </row>
    <row r="910" spans="1:13">
      <c r="A910" s="133"/>
      <c r="B910" s="134"/>
      <c r="C910" s="134"/>
      <c r="D910" s="134"/>
      <c r="E910" s="134"/>
      <c r="F910" s="135"/>
      <c r="G910" s="136"/>
      <c r="H910" s="261" t="str">
        <f t="shared" si="53"/>
        <v/>
      </c>
      <c r="L910" s="67" t="str">
        <f t="shared" si="54"/>
        <v/>
      </c>
      <c r="M910" s="67" t="str">
        <f t="shared" si="55"/>
        <v/>
      </c>
    </row>
    <row r="911" spans="1:13">
      <c r="A911" s="133"/>
      <c r="B911" s="134"/>
      <c r="C911" s="134"/>
      <c r="D911" s="134"/>
      <c r="E911" s="134"/>
      <c r="F911" s="135"/>
      <c r="G911" s="136"/>
      <c r="H911" s="261" t="str">
        <f t="shared" si="53"/>
        <v/>
      </c>
      <c r="L911" s="67" t="str">
        <f t="shared" si="54"/>
        <v/>
      </c>
      <c r="M911" s="67" t="str">
        <f t="shared" si="55"/>
        <v/>
      </c>
    </row>
    <row r="912" spans="1:13">
      <c r="A912" s="133"/>
      <c r="B912" s="134"/>
      <c r="C912" s="134"/>
      <c r="D912" s="134"/>
      <c r="E912" s="134"/>
      <c r="F912" s="135"/>
      <c r="G912" s="136"/>
      <c r="H912" s="261" t="str">
        <f t="shared" si="53"/>
        <v/>
      </c>
      <c r="L912" s="67" t="str">
        <f t="shared" si="54"/>
        <v/>
      </c>
      <c r="M912" s="67" t="str">
        <f t="shared" si="55"/>
        <v/>
      </c>
    </row>
    <row r="913" spans="1:13">
      <c r="A913" s="133"/>
      <c r="B913" s="134"/>
      <c r="C913" s="134"/>
      <c r="D913" s="134"/>
      <c r="E913" s="134"/>
      <c r="F913" s="135"/>
      <c r="G913" s="136"/>
      <c r="H913" s="261" t="str">
        <f t="shared" si="53"/>
        <v/>
      </c>
      <c r="L913" s="67" t="str">
        <f t="shared" si="54"/>
        <v/>
      </c>
      <c r="M913" s="67" t="str">
        <f t="shared" si="55"/>
        <v/>
      </c>
    </row>
    <row r="914" spans="1:13">
      <c r="A914" s="133"/>
      <c r="B914" s="134"/>
      <c r="C914" s="134"/>
      <c r="D914" s="134"/>
      <c r="E914" s="134"/>
      <c r="F914" s="135"/>
      <c r="G914" s="136"/>
      <c r="H914" s="261" t="str">
        <f t="shared" si="53"/>
        <v/>
      </c>
      <c r="L914" s="67" t="str">
        <f t="shared" si="54"/>
        <v/>
      </c>
      <c r="M914" s="67" t="str">
        <f t="shared" si="55"/>
        <v/>
      </c>
    </row>
    <row r="915" spans="1:13">
      <c r="A915" s="133"/>
      <c r="B915" s="134"/>
      <c r="C915" s="134"/>
      <c r="D915" s="134"/>
      <c r="E915" s="134"/>
      <c r="F915" s="135"/>
      <c r="G915" s="136"/>
      <c r="H915" s="261" t="str">
        <f t="shared" si="53"/>
        <v/>
      </c>
      <c r="L915" s="67" t="str">
        <f t="shared" si="54"/>
        <v/>
      </c>
      <c r="M915" s="67" t="str">
        <f t="shared" si="55"/>
        <v/>
      </c>
    </row>
    <row r="916" spans="1:13">
      <c r="A916" s="133"/>
      <c r="B916" s="134"/>
      <c r="C916" s="134"/>
      <c r="D916" s="134"/>
      <c r="E916" s="134"/>
      <c r="F916" s="135"/>
      <c r="G916" s="136"/>
      <c r="H916" s="261" t="str">
        <f t="shared" si="53"/>
        <v/>
      </c>
      <c r="L916" s="67" t="str">
        <f t="shared" si="54"/>
        <v/>
      </c>
      <c r="M916" s="67" t="str">
        <f t="shared" si="55"/>
        <v/>
      </c>
    </row>
    <row r="917" spans="1:13">
      <c r="A917" s="133"/>
      <c r="B917" s="134"/>
      <c r="C917" s="134"/>
      <c r="D917" s="134"/>
      <c r="E917" s="134"/>
      <c r="F917" s="135"/>
      <c r="G917" s="136"/>
      <c r="H917" s="261" t="str">
        <f t="shared" si="53"/>
        <v/>
      </c>
      <c r="L917" s="67" t="str">
        <f t="shared" si="54"/>
        <v/>
      </c>
      <c r="M917" s="67" t="str">
        <f t="shared" si="55"/>
        <v/>
      </c>
    </row>
    <row r="918" spans="1:13">
      <c r="A918" s="133"/>
      <c r="B918" s="134"/>
      <c r="C918" s="134"/>
      <c r="D918" s="134"/>
      <c r="E918" s="134"/>
      <c r="F918" s="135"/>
      <c r="G918" s="136"/>
      <c r="H918" s="261" t="str">
        <f t="shared" si="53"/>
        <v/>
      </c>
      <c r="L918" s="67" t="str">
        <f t="shared" si="54"/>
        <v/>
      </c>
      <c r="M918" s="67" t="str">
        <f t="shared" si="55"/>
        <v/>
      </c>
    </row>
    <row r="919" spans="1:13">
      <c r="A919" s="133"/>
      <c r="B919" s="134"/>
      <c r="C919" s="134"/>
      <c r="D919" s="134"/>
      <c r="E919" s="134"/>
      <c r="F919" s="135"/>
      <c r="G919" s="136"/>
      <c r="H919" s="261" t="str">
        <f t="shared" si="53"/>
        <v/>
      </c>
      <c r="L919" s="67" t="str">
        <f t="shared" si="54"/>
        <v/>
      </c>
      <c r="M919" s="67" t="str">
        <f t="shared" si="55"/>
        <v/>
      </c>
    </row>
    <row r="920" spans="1:13">
      <c r="A920" s="133"/>
      <c r="B920" s="134"/>
      <c r="C920" s="134"/>
      <c r="D920" s="134"/>
      <c r="E920" s="134"/>
      <c r="F920" s="135"/>
      <c r="G920" s="136"/>
      <c r="H920" s="261" t="str">
        <f t="shared" si="53"/>
        <v/>
      </c>
      <c r="L920" s="67" t="str">
        <f t="shared" si="54"/>
        <v/>
      </c>
      <c r="M920" s="67" t="str">
        <f t="shared" si="55"/>
        <v/>
      </c>
    </row>
    <row r="921" spans="1:13">
      <c r="A921" s="133"/>
      <c r="B921" s="134"/>
      <c r="C921" s="134"/>
      <c r="D921" s="134"/>
      <c r="E921" s="134"/>
      <c r="F921" s="135"/>
      <c r="G921" s="136"/>
      <c r="H921" s="261" t="str">
        <f t="shared" si="53"/>
        <v/>
      </c>
      <c r="L921" s="67" t="str">
        <f t="shared" si="54"/>
        <v/>
      </c>
      <c r="M921" s="67" t="str">
        <f t="shared" si="55"/>
        <v/>
      </c>
    </row>
    <row r="922" spans="1:13">
      <c r="A922" s="133"/>
      <c r="B922" s="134"/>
      <c r="C922" s="134"/>
      <c r="D922" s="134"/>
      <c r="E922" s="134"/>
      <c r="F922" s="135"/>
      <c r="G922" s="136"/>
      <c r="H922" s="261" t="str">
        <f t="shared" si="53"/>
        <v/>
      </c>
      <c r="L922" s="67" t="str">
        <f t="shared" si="54"/>
        <v/>
      </c>
      <c r="M922" s="67" t="str">
        <f t="shared" si="55"/>
        <v/>
      </c>
    </row>
    <row r="923" spans="1:13">
      <c r="A923" s="133"/>
      <c r="B923" s="134"/>
      <c r="C923" s="134"/>
      <c r="D923" s="134"/>
      <c r="E923" s="134"/>
      <c r="F923" s="135"/>
      <c r="G923" s="136"/>
      <c r="H923" s="261" t="str">
        <f t="shared" si="53"/>
        <v/>
      </c>
      <c r="L923" s="67" t="str">
        <f t="shared" si="54"/>
        <v/>
      </c>
      <c r="M923" s="67" t="str">
        <f t="shared" si="55"/>
        <v/>
      </c>
    </row>
    <row r="924" spans="1:13">
      <c r="A924" s="133"/>
      <c r="B924" s="134"/>
      <c r="C924" s="134"/>
      <c r="D924" s="134"/>
      <c r="E924" s="134"/>
      <c r="F924" s="135"/>
      <c r="G924" s="136"/>
      <c r="H924" s="261" t="str">
        <f t="shared" si="53"/>
        <v/>
      </c>
      <c r="L924" s="67" t="str">
        <f t="shared" si="54"/>
        <v/>
      </c>
      <c r="M924" s="67" t="str">
        <f t="shared" si="55"/>
        <v/>
      </c>
    </row>
    <row r="925" spans="1:13">
      <c r="A925" s="133"/>
      <c r="B925" s="134"/>
      <c r="C925" s="134"/>
      <c r="D925" s="134"/>
      <c r="E925" s="134"/>
      <c r="F925" s="135"/>
      <c r="G925" s="136"/>
      <c r="H925" s="261" t="str">
        <f t="shared" si="53"/>
        <v/>
      </c>
      <c r="L925" s="67" t="str">
        <f t="shared" si="54"/>
        <v/>
      </c>
      <c r="M925" s="67" t="str">
        <f t="shared" si="55"/>
        <v/>
      </c>
    </row>
    <row r="926" spans="1:13">
      <c r="A926" s="133"/>
      <c r="B926" s="134"/>
      <c r="C926" s="134"/>
      <c r="D926" s="134"/>
      <c r="E926" s="134"/>
      <c r="F926" s="135"/>
      <c r="G926" s="136"/>
      <c r="H926" s="261" t="str">
        <f t="shared" si="53"/>
        <v/>
      </c>
      <c r="L926" s="67" t="str">
        <f t="shared" si="54"/>
        <v/>
      </c>
      <c r="M926" s="67" t="str">
        <f t="shared" si="55"/>
        <v/>
      </c>
    </row>
    <row r="927" spans="1:13">
      <c r="A927" s="133"/>
      <c r="B927" s="134"/>
      <c r="C927" s="134"/>
      <c r="D927" s="134"/>
      <c r="E927" s="134"/>
      <c r="F927" s="135"/>
      <c r="G927" s="136"/>
      <c r="H927" s="261" t="str">
        <f t="shared" si="53"/>
        <v/>
      </c>
      <c r="L927" s="67" t="str">
        <f t="shared" si="54"/>
        <v/>
      </c>
      <c r="M927" s="67" t="str">
        <f t="shared" si="55"/>
        <v/>
      </c>
    </row>
    <row r="928" spans="1:13">
      <c r="A928" s="133"/>
      <c r="B928" s="134"/>
      <c r="C928" s="134"/>
      <c r="D928" s="134"/>
      <c r="E928" s="134"/>
      <c r="F928" s="135"/>
      <c r="G928" s="136"/>
      <c r="H928" s="261" t="str">
        <f t="shared" si="53"/>
        <v/>
      </c>
      <c r="L928" s="67" t="str">
        <f t="shared" si="54"/>
        <v/>
      </c>
      <c r="M928" s="67" t="str">
        <f t="shared" si="55"/>
        <v/>
      </c>
    </row>
    <row r="929" spans="1:13">
      <c r="A929" s="133"/>
      <c r="B929" s="134"/>
      <c r="C929" s="134"/>
      <c r="D929" s="134"/>
      <c r="E929" s="134"/>
      <c r="F929" s="135"/>
      <c r="G929" s="136"/>
      <c r="H929" s="261" t="str">
        <f t="shared" si="53"/>
        <v/>
      </c>
      <c r="L929" s="67" t="str">
        <f t="shared" si="54"/>
        <v/>
      </c>
      <c r="M929" s="67" t="str">
        <f t="shared" si="55"/>
        <v/>
      </c>
    </row>
    <row r="930" spans="1:13">
      <c r="A930" s="133"/>
      <c r="B930" s="134"/>
      <c r="C930" s="134"/>
      <c r="D930" s="134"/>
      <c r="E930" s="134"/>
      <c r="F930" s="135"/>
      <c r="G930" s="136"/>
      <c r="H930" s="261" t="str">
        <f t="shared" si="53"/>
        <v/>
      </c>
      <c r="L930" s="67" t="str">
        <f t="shared" si="54"/>
        <v/>
      </c>
      <c r="M930" s="67" t="str">
        <f t="shared" si="55"/>
        <v/>
      </c>
    </row>
    <row r="931" spans="1:13">
      <c r="A931" s="133"/>
      <c r="B931" s="134"/>
      <c r="C931" s="134"/>
      <c r="D931" s="134"/>
      <c r="E931" s="134"/>
      <c r="F931" s="135"/>
      <c r="G931" s="136"/>
      <c r="H931" s="261" t="str">
        <f t="shared" si="53"/>
        <v/>
      </c>
      <c r="L931" s="67" t="str">
        <f t="shared" si="54"/>
        <v/>
      </c>
      <c r="M931" s="67" t="str">
        <f t="shared" si="55"/>
        <v/>
      </c>
    </row>
    <row r="932" spans="1:13">
      <c r="A932" s="133"/>
      <c r="B932" s="134"/>
      <c r="C932" s="134"/>
      <c r="D932" s="134"/>
      <c r="E932" s="134"/>
      <c r="F932" s="135"/>
      <c r="G932" s="136"/>
      <c r="H932" s="261" t="str">
        <f t="shared" si="53"/>
        <v/>
      </c>
      <c r="L932" s="67" t="str">
        <f t="shared" si="54"/>
        <v/>
      </c>
      <c r="M932" s="67" t="str">
        <f t="shared" si="55"/>
        <v/>
      </c>
    </row>
    <row r="933" spans="1:13">
      <c r="A933" s="133"/>
      <c r="B933" s="134"/>
      <c r="C933" s="134"/>
      <c r="D933" s="134"/>
      <c r="E933" s="134"/>
      <c r="F933" s="135"/>
      <c r="G933" s="136"/>
      <c r="H933" s="261" t="str">
        <f t="shared" si="53"/>
        <v/>
      </c>
      <c r="L933" s="67" t="str">
        <f t="shared" si="54"/>
        <v/>
      </c>
      <c r="M933" s="67" t="str">
        <f t="shared" si="55"/>
        <v/>
      </c>
    </row>
    <row r="934" spans="1:13">
      <c r="A934" s="133"/>
      <c r="B934" s="134"/>
      <c r="C934" s="134"/>
      <c r="D934" s="134"/>
      <c r="E934" s="134"/>
      <c r="F934" s="135"/>
      <c r="G934" s="136"/>
      <c r="H934" s="261" t="str">
        <f t="shared" si="53"/>
        <v/>
      </c>
      <c r="L934" s="67" t="str">
        <f t="shared" si="54"/>
        <v/>
      </c>
      <c r="M934" s="67" t="str">
        <f t="shared" si="55"/>
        <v/>
      </c>
    </row>
    <row r="935" spans="1:13">
      <c r="A935" s="133"/>
      <c r="B935" s="134"/>
      <c r="C935" s="134"/>
      <c r="D935" s="134"/>
      <c r="E935" s="134"/>
      <c r="F935" s="135"/>
      <c r="G935" s="136"/>
      <c r="H935" s="261" t="str">
        <f t="shared" si="53"/>
        <v/>
      </c>
      <c r="L935" s="67" t="str">
        <f t="shared" si="54"/>
        <v/>
      </c>
      <c r="M935" s="67" t="str">
        <f t="shared" si="55"/>
        <v/>
      </c>
    </row>
    <row r="936" spans="1:13">
      <c r="A936" s="133"/>
      <c r="B936" s="134"/>
      <c r="C936" s="134"/>
      <c r="D936" s="134"/>
      <c r="E936" s="134"/>
      <c r="F936" s="135"/>
      <c r="G936" s="136"/>
      <c r="H936" s="261" t="str">
        <f t="shared" si="53"/>
        <v/>
      </c>
      <c r="L936" s="67" t="str">
        <f t="shared" si="54"/>
        <v/>
      </c>
      <c r="M936" s="67" t="str">
        <f t="shared" si="55"/>
        <v/>
      </c>
    </row>
    <row r="937" spans="1:13">
      <c r="A937" s="133"/>
      <c r="B937" s="134"/>
      <c r="C937" s="134"/>
      <c r="D937" s="134"/>
      <c r="E937" s="134"/>
      <c r="F937" s="135"/>
      <c r="G937" s="136"/>
      <c r="H937" s="261" t="str">
        <f t="shared" si="53"/>
        <v/>
      </c>
      <c r="L937" s="67" t="str">
        <f t="shared" si="54"/>
        <v/>
      </c>
      <c r="M937" s="67" t="str">
        <f t="shared" si="55"/>
        <v/>
      </c>
    </row>
    <row r="938" spans="1:13">
      <c r="A938" s="133"/>
      <c r="B938" s="134"/>
      <c r="C938" s="134"/>
      <c r="D938" s="134"/>
      <c r="E938" s="134"/>
      <c r="F938" s="135"/>
      <c r="G938" s="136"/>
      <c r="H938" s="261" t="str">
        <f t="shared" si="53"/>
        <v/>
      </c>
      <c r="L938" s="67" t="str">
        <f t="shared" si="54"/>
        <v/>
      </c>
      <c r="M938" s="67" t="str">
        <f t="shared" si="55"/>
        <v/>
      </c>
    </row>
    <row r="939" spans="1:13">
      <c r="A939" s="133"/>
      <c r="B939" s="134"/>
      <c r="C939" s="134"/>
      <c r="D939" s="134"/>
      <c r="E939" s="134"/>
      <c r="F939" s="135"/>
      <c r="G939" s="136"/>
      <c r="H939" s="261" t="str">
        <f t="shared" si="53"/>
        <v/>
      </c>
      <c r="L939" s="67" t="str">
        <f t="shared" si="54"/>
        <v/>
      </c>
      <c r="M939" s="67" t="str">
        <f t="shared" si="55"/>
        <v/>
      </c>
    </row>
    <row r="940" spans="1:13">
      <c r="A940" s="133"/>
      <c r="B940" s="134"/>
      <c r="C940" s="134"/>
      <c r="D940" s="134"/>
      <c r="E940" s="134"/>
      <c r="F940" s="135"/>
      <c r="G940" s="136"/>
      <c r="H940" s="261" t="str">
        <f t="shared" si="53"/>
        <v/>
      </c>
      <c r="L940" s="67" t="str">
        <f t="shared" si="54"/>
        <v/>
      </c>
      <c r="M940" s="67" t="str">
        <f t="shared" si="55"/>
        <v/>
      </c>
    </row>
    <row r="941" spans="1:13">
      <c r="A941" s="133"/>
      <c r="B941" s="134"/>
      <c r="C941" s="134"/>
      <c r="D941" s="134"/>
      <c r="E941" s="134"/>
      <c r="F941" s="135"/>
      <c r="G941" s="136"/>
      <c r="H941" s="261" t="str">
        <f t="shared" si="53"/>
        <v/>
      </c>
      <c r="L941" s="67" t="str">
        <f t="shared" si="54"/>
        <v/>
      </c>
      <c r="M941" s="67" t="str">
        <f t="shared" si="55"/>
        <v/>
      </c>
    </row>
    <row r="942" spans="1:13">
      <c r="A942" s="133"/>
      <c r="B942" s="134"/>
      <c r="C942" s="134"/>
      <c r="D942" s="134"/>
      <c r="E942" s="134"/>
      <c r="F942" s="135"/>
      <c r="G942" s="136"/>
      <c r="H942" s="261" t="str">
        <f t="shared" si="53"/>
        <v/>
      </c>
      <c r="L942" s="67" t="str">
        <f t="shared" si="54"/>
        <v/>
      </c>
      <c r="M942" s="67" t="str">
        <f t="shared" si="55"/>
        <v/>
      </c>
    </row>
    <row r="943" spans="1:13">
      <c r="A943" s="133"/>
      <c r="B943" s="134"/>
      <c r="C943" s="134"/>
      <c r="D943" s="134"/>
      <c r="E943" s="134"/>
      <c r="F943" s="135"/>
      <c r="G943" s="136"/>
      <c r="H943" s="261" t="str">
        <f t="shared" si="53"/>
        <v/>
      </c>
      <c r="L943" s="67" t="str">
        <f t="shared" si="54"/>
        <v/>
      </c>
      <c r="M943" s="67" t="str">
        <f t="shared" si="55"/>
        <v/>
      </c>
    </row>
    <row r="944" spans="1:13">
      <c r="A944" s="133"/>
      <c r="B944" s="134"/>
      <c r="C944" s="134"/>
      <c r="D944" s="134"/>
      <c r="E944" s="134"/>
      <c r="F944" s="135"/>
      <c r="G944" s="136"/>
      <c r="H944" s="261" t="str">
        <f t="shared" si="53"/>
        <v/>
      </c>
      <c r="L944" s="67" t="str">
        <f t="shared" si="54"/>
        <v/>
      </c>
      <c r="M944" s="67" t="str">
        <f t="shared" si="55"/>
        <v/>
      </c>
    </row>
    <row r="945" spans="1:13">
      <c r="A945" s="133"/>
      <c r="B945" s="134"/>
      <c r="C945" s="134"/>
      <c r="D945" s="134"/>
      <c r="E945" s="134"/>
      <c r="F945" s="135"/>
      <c r="G945" s="136"/>
      <c r="H945" s="261" t="str">
        <f t="shared" si="53"/>
        <v/>
      </c>
      <c r="L945" s="67" t="str">
        <f t="shared" si="54"/>
        <v/>
      </c>
      <c r="M945" s="67" t="str">
        <f t="shared" si="55"/>
        <v/>
      </c>
    </row>
    <row r="946" spans="1:13">
      <c r="A946" s="133"/>
      <c r="B946" s="134"/>
      <c r="C946" s="134"/>
      <c r="D946" s="134"/>
      <c r="E946" s="134"/>
      <c r="F946" s="135"/>
      <c r="G946" s="136"/>
      <c r="H946" s="261" t="str">
        <f t="shared" si="53"/>
        <v/>
      </c>
      <c r="L946" s="67" t="str">
        <f t="shared" si="54"/>
        <v/>
      </c>
      <c r="M946" s="67" t="str">
        <f t="shared" si="55"/>
        <v/>
      </c>
    </row>
    <row r="947" spans="1:13">
      <c r="A947" s="133"/>
      <c r="B947" s="134"/>
      <c r="C947" s="134"/>
      <c r="D947" s="134"/>
      <c r="E947" s="134"/>
      <c r="F947" s="135"/>
      <c r="G947" s="136"/>
      <c r="H947" s="261" t="str">
        <f t="shared" si="53"/>
        <v/>
      </c>
      <c r="L947" s="67" t="str">
        <f t="shared" si="54"/>
        <v/>
      </c>
      <c r="M947" s="67" t="str">
        <f t="shared" si="55"/>
        <v/>
      </c>
    </row>
    <row r="948" spans="1:13">
      <c r="A948" s="133"/>
      <c r="B948" s="134"/>
      <c r="C948" s="134"/>
      <c r="D948" s="134"/>
      <c r="E948" s="134"/>
      <c r="F948" s="135"/>
      <c r="G948" s="136"/>
      <c r="H948" s="261" t="str">
        <f t="shared" si="53"/>
        <v/>
      </c>
      <c r="L948" s="67" t="str">
        <f t="shared" si="54"/>
        <v/>
      </c>
      <c r="M948" s="67" t="str">
        <f t="shared" si="55"/>
        <v/>
      </c>
    </row>
    <row r="949" spans="1:13">
      <c r="A949" s="133"/>
      <c r="B949" s="134"/>
      <c r="C949" s="134"/>
      <c r="D949" s="134"/>
      <c r="E949" s="134"/>
      <c r="F949" s="135"/>
      <c r="G949" s="136"/>
      <c r="H949" s="261" t="str">
        <f t="shared" si="53"/>
        <v/>
      </c>
      <c r="L949" s="67" t="str">
        <f t="shared" si="54"/>
        <v/>
      </c>
      <c r="M949" s="67" t="str">
        <f t="shared" si="55"/>
        <v/>
      </c>
    </row>
    <row r="950" spans="1:13">
      <c r="A950" s="133"/>
      <c r="B950" s="134"/>
      <c r="C950" s="134"/>
      <c r="D950" s="134"/>
      <c r="E950" s="134"/>
      <c r="F950" s="135"/>
      <c r="G950" s="136"/>
      <c r="H950" s="261" t="str">
        <f t="shared" si="53"/>
        <v/>
      </c>
      <c r="L950" s="67" t="str">
        <f t="shared" si="54"/>
        <v/>
      </c>
      <c r="M950" s="67" t="str">
        <f t="shared" si="55"/>
        <v/>
      </c>
    </row>
    <row r="951" spans="1:13">
      <c r="A951" s="133"/>
      <c r="B951" s="134"/>
      <c r="C951" s="134"/>
      <c r="D951" s="134"/>
      <c r="E951" s="134"/>
      <c r="F951" s="135"/>
      <c r="G951" s="136"/>
      <c r="H951" s="261" t="str">
        <f t="shared" si="53"/>
        <v/>
      </c>
      <c r="L951" s="67" t="str">
        <f t="shared" si="54"/>
        <v/>
      </c>
      <c r="M951" s="67" t="str">
        <f t="shared" si="55"/>
        <v/>
      </c>
    </row>
    <row r="952" spans="1:13">
      <c r="A952" s="133"/>
      <c r="B952" s="134"/>
      <c r="C952" s="134"/>
      <c r="D952" s="134"/>
      <c r="E952" s="134"/>
      <c r="F952" s="135"/>
      <c r="G952" s="136"/>
      <c r="H952" s="261" t="str">
        <f t="shared" si="53"/>
        <v/>
      </c>
      <c r="L952" s="67" t="str">
        <f t="shared" si="54"/>
        <v/>
      </c>
      <c r="M952" s="67" t="str">
        <f t="shared" si="55"/>
        <v/>
      </c>
    </row>
    <row r="953" spans="1:13">
      <c r="A953" s="133"/>
      <c r="B953" s="134"/>
      <c r="C953" s="134"/>
      <c r="D953" s="134"/>
      <c r="E953" s="134"/>
      <c r="F953" s="135"/>
      <c r="G953" s="136"/>
      <c r="H953" s="261" t="str">
        <f t="shared" si="53"/>
        <v/>
      </c>
      <c r="L953" s="67" t="str">
        <f t="shared" si="54"/>
        <v/>
      </c>
      <c r="M953" s="67" t="str">
        <f t="shared" si="55"/>
        <v/>
      </c>
    </row>
    <row r="954" spans="1:13">
      <c r="A954" s="133"/>
      <c r="B954" s="134"/>
      <c r="C954" s="134"/>
      <c r="D954" s="134"/>
      <c r="E954" s="134"/>
      <c r="F954" s="135"/>
      <c r="G954" s="136"/>
      <c r="H954" s="261" t="str">
        <f t="shared" si="53"/>
        <v/>
      </c>
      <c r="L954" s="67" t="str">
        <f t="shared" si="54"/>
        <v/>
      </c>
      <c r="M954" s="67" t="str">
        <f t="shared" si="55"/>
        <v/>
      </c>
    </row>
    <row r="955" spans="1:13">
      <c r="A955" s="133"/>
      <c r="B955" s="134"/>
      <c r="C955" s="134"/>
      <c r="D955" s="134"/>
      <c r="E955" s="134"/>
      <c r="F955" s="135"/>
      <c r="G955" s="136"/>
      <c r="H955" s="261" t="str">
        <f t="shared" si="53"/>
        <v/>
      </c>
      <c r="L955" s="67" t="str">
        <f t="shared" si="54"/>
        <v/>
      </c>
      <c r="M955" s="67" t="str">
        <f t="shared" si="55"/>
        <v/>
      </c>
    </row>
    <row r="956" spans="1:13">
      <c r="A956" s="133"/>
      <c r="B956" s="134"/>
      <c r="C956" s="134"/>
      <c r="D956" s="134"/>
      <c r="E956" s="134"/>
      <c r="F956" s="135"/>
      <c r="G956" s="136"/>
      <c r="H956" s="261" t="str">
        <f t="shared" si="53"/>
        <v/>
      </c>
      <c r="L956" s="67" t="str">
        <f t="shared" si="54"/>
        <v/>
      </c>
      <c r="M956" s="67" t="str">
        <f t="shared" si="55"/>
        <v/>
      </c>
    </row>
    <row r="957" spans="1:13">
      <c r="A957" s="133"/>
      <c r="B957" s="134"/>
      <c r="C957" s="134"/>
      <c r="D957" s="134"/>
      <c r="E957" s="134"/>
      <c r="F957" s="135"/>
      <c r="G957" s="136"/>
      <c r="H957" s="261" t="str">
        <f t="shared" si="53"/>
        <v/>
      </c>
      <c r="L957" s="67" t="str">
        <f t="shared" si="54"/>
        <v/>
      </c>
      <c r="M957" s="67" t="str">
        <f t="shared" si="55"/>
        <v/>
      </c>
    </row>
    <row r="958" spans="1:13">
      <c r="A958" s="133"/>
      <c r="B958" s="134"/>
      <c r="C958" s="134"/>
      <c r="D958" s="134"/>
      <c r="E958" s="134"/>
      <c r="F958" s="135"/>
      <c r="G958" s="136"/>
      <c r="H958" s="261" t="str">
        <f t="shared" si="53"/>
        <v/>
      </c>
      <c r="L958" s="67" t="str">
        <f t="shared" si="54"/>
        <v/>
      </c>
      <c r="M958" s="67" t="str">
        <f t="shared" si="55"/>
        <v/>
      </c>
    </row>
    <row r="959" spans="1:13">
      <c r="A959" s="133"/>
      <c r="B959" s="134"/>
      <c r="C959" s="134"/>
      <c r="D959" s="134"/>
      <c r="E959" s="134"/>
      <c r="F959" s="135"/>
      <c r="G959" s="136"/>
      <c r="H959" s="261" t="str">
        <f t="shared" si="53"/>
        <v/>
      </c>
      <c r="L959" s="67" t="str">
        <f t="shared" si="54"/>
        <v/>
      </c>
      <c r="M959" s="67" t="str">
        <f t="shared" si="55"/>
        <v/>
      </c>
    </row>
    <row r="960" spans="1:13">
      <c r="A960" s="133"/>
      <c r="B960" s="134"/>
      <c r="C960" s="134"/>
      <c r="D960" s="134"/>
      <c r="E960" s="134"/>
      <c r="F960" s="135"/>
      <c r="G960" s="136"/>
      <c r="H960" s="261" t="str">
        <f t="shared" si="53"/>
        <v/>
      </c>
      <c r="L960" s="67" t="str">
        <f t="shared" si="54"/>
        <v/>
      </c>
      <c r="M960" s="67" t="str">
        <f t="shared" si="55"/>
        <v/>
      </c>
    </row>
    <row r="961" spans="1:13">
      <c r="A961" s="133"/>
      <c r="B961" s="134"/>
      <c r="C961" s="134"/>
      <c r="D961" s="134"/>
      <c r="E961" s="134"/>
      <c r="F961" s="135"/>
      <c r="G961" s="136"/>
      <c r="H961" s="261" t="str">
        <f t="shared" si="53"/>
        <v/>
      </c>
      <c r="L961" s="67" t="str">
        <f t="shared" si="54"/>
        <v/>
      </c>
      <c r="M961" s="67" t="str">
        <f t="shared" si="55"/>
        <v/>
      </c>
    </row>
    <row r="962" spans="1:13">
      <c r="A962" s="133"/>
      <c r="B962" s="134"/>
      <c r="C962" s="134"/>
      <c r="D962" s="134"/>
      <c r="E962" s="134"/>
      <c r="F962" s="135"/>
      <c r="G962" s="136"/>
      <c r="H962" s="261" t="str">
        <f t="shared" si="53"/>
        <v/>
      </c>
      <c r="L962" s="67" t="str">
        <f t="shared" si="54"/>
        <v/>
      </c>
      <c r="M962" s="67" t="str">
        <f t="shared" si="55"/>
        <v/>
      </c>
    </row>
    <row r="963" spans="1:13">
      <c r="A963" s="133"/>
      <c r="B963" s="134"/>
      <c r="C963" s="134"/>
      <c r="D963" s="134"/>
      <c r="E963" s="134"/>
      <c r="F963" s="135"/>
      <c r="G963" s="136"/>
      <c r="H963" s="261" t="str">
        <f t="shared" ref="H963:H1026" si="56">IF(D963="","",(2/J$12)*(POWER((J$12/6)*(D963-J$12/6)+1,3)-1))</f>
        <v/>
      </c>
      <c r="L963" s="67" t="str">
        <f t="shared" ref="L963:L1026" si="57">IF(E963="","",GAMMADIST(E963,J$19,1/J$18,TRUE))</f>
        <v/>
      </c>
      <c r="M963" s="67" t="str">
        <f t="shared" si="55"/>
        <v/>
      </c>
    </row>
    <row r="964" spans="1:13">
      <c r="A964" s="133"/>
      <c r="B964" s="134"/>
      <c r="C964" s="134"/>
      <c r="D964" s="134"/>
      <c r="E964" s="134"/>
      <c r="F964" s="135"/>
      <c r="G964" s="136"/>
      <c r="H964" s="261" t="str">
        <f t="shared" si="56"/>
        <v/>
      </c>
      <c r="L964" s="67" t="str">
        <f t="shared" si="57"/>
        <v/>
      </c>
      <c r="M964" s="67" t="str">
        <f t="shared" ref="M964:M1027" si="58">IF(L964="","",(L964-L963)*J$3)</f>
        <v/>
      </c>
    </row>
    <row r="965" spans="1:13">
      <c r="A965" s="133"/>
      <c r="B965" s="134"/>
      <c r="C965" s="134"/>
      <c r="D965" s="134"/>
      <c r="E965" s="134"/>
      <c r="F965" s="135"/>
      <c r="G965" s="136"/>
      <c r="H965" s="261" t="str">
        <f t="shared" si="56"/>
        <v/>
      </c>
      <c r="L965" s="67" t="str">
        <f t="shared" si="57"/>
        <v/>
      </c>
      <c r="M965" s="67" t="str">
        <f t="shared" si="58"/>
        <v/>
      </c>
    </row>
    <row r="966" spans="1:13">
      <c r="A966" s="133"/>
      <c r="B966" s="134"/>
      <c r="C966" s="134"/>
      <c r="D966" s="134"/>
      <c r="E966" s="134"/>
      <c r="F966" s="135"/>
      <c r="G966" s="136"/>
      <c r="H966" s="261" t="str">
        <f t="shared" si="56"/>
        <v/>
      </c>
      <c r="L966" s="67" t="str">
        <f t="shared" si="57"/>
        <v/>
      </c>
      <c r="M966" s="67" t="str">
        <f t="shared" si="58"/>
        <v/>
      </c>
    </row>
    <row r="967" spans="1:13">
      <c r="A967" s="133"/>
      <c r="B967" s="134"/>
      <c r="C967" s="134"/>
      <c r="D967" s="134"/>
      <c r="E967" s="134"/>
      <c r="F967" s="135"/>
      <c r="G967" s="136"/>
      <c r="H967" s="261" t="str">
        <f t="shared" si="56"/>
        <v/>
      </c>
      <c r="L967" s="67" t="str">
        <f t="shared" si="57"/>
        <v/>
      </c>
      <c r="M967" s="67" t="str">
        <f t="shared" si="58"/>
        <v/>
      </c>
    </row>
    <row r="968" spans="1:13">
      <c r="A968" s="133"/>
      <c r="B968" s="134"/>
      <c r="C968" s="134"/>
      <c r="D968" s="134"/>
      <c r="E968" s="134"/>
      <c r="F968" s="135"/>
      <c r="G968" s="136"/>
      <c r="H968" s="261" t="str">
        <f t="shared" si="56"/>
        <v/>
      </c>
      <c r="L968" s="67" t="str">
        <f t="shared" si="57"/>
        <v/>
      </c>
      <c r="M968" s="67" t="str">
        <f t="shared" si="58"/>
        <v/>
      </c>
    </row>
    <row r="969" spans="1:13">
      <c r="A969" s="133"/>
      <c r="B969" s="134"/>
      <c r="C969" s="134"/>
      <c r="D969" s="134"/>
      <c r="E969" s="134"/>
      <c r="F969" s="135"/>
      <c r="G969" s="136"/>
      <c r="H969" s="261" t="str">
        <f t="shared" si="56"/>
        <v/>
      </c>
      <c r="L969" s="67" t="str">
        <f t="shared" si="57"/>
        <v/>
      </c>
      <c r="M969" s="67" t="str">
        <f t="shared" si="58"/>
        <v/>
      </c>
    </row>
    <row r="970" spans="1:13">
      <c r="A970" s="133"/>
      <c r="B970" s="134"/>
      <c r="C970" s="134"/>
      <c r="D970" s="134"/>
      <c r="E970" s="134"/>
      <c r="F970" s="135"/>
      <c r="G970" s="136"/>
      <c r="H970" s="261" t="str">
        <f t="shared" si="56"/>
        <v/>
      </c>
      <c r="L970" s="67" t="str">
        <f t="shared" si="57"/>
        <v/>
      </c>
      <c r="M970" s="67" t="str">
        <f t="shared" si="58"/>
        <v/>
      </c>
    </row>
    <row r="971" spans="1:13">
      <c r="A971" s="133"/>
      <c r="B971" s="134"/>
      <c r="C971" s="134"/>
      <c r="D971" s="134"/>
      <c r="E971" s="134"/>
      <c r="F971" s="135"/>
      <c r="G971" s="136"/>
      <c r="H971" s="261" t="str">
        <f t="shared" si="56"/>
        <v/>
      </c>
      <c r="L971" s="67" t="str">
        <f t="shared" si="57"/>
        <v/>
      </c>
      <c r="M971" s="67" t="str">
        <f t="shared" si="58"/>
        <v/>
      </c>
    </row>
    <row r="972" spans="1:13">
      <c r="A972" s="133"/>
      <c r="B972" s="134"/>
      <c r="C972" s="134"/>
      <c r="D972" s="134"/>
      <c r="E972" s="134"/>
      <c r="F972" s="135"/>
      <c r="G972" s="136"/>
      <c r="H972" s="261" t="str">
        <f t="shared" si="56"/>
        <v/>
      </c>
      <c r="L972" s="67" t="str">
        <f t="shared" si="57"/>
        <v/>
      </c>
      <c r="M972" s="67" t="str">
        <f t="shared" si="58"/>
        <v/>
      </c>
    </row>
    <row r="973" spans="1:13">
      <c r="A973" s="133"/>
      <c r="B973" s="134"/>
      <c r="C973" s="134"/>
      <c r="D973" s="134"/>
      <c r="E973" s="134"/>
      <c r="F973" s="135"/>
      <c r="G973" s="136"/>
      <c r="H973" s="261" t="str">
        <f t="shared" si="56"/>
        <v/>
      </c>
      <c r="L973" s="67" t="str">
        <f t="shared" si="57"/>
        <v/>
      </c>
      <c r="M973" s="67" t="str">
        <f t="shared" si="58"/>
        <v/>
      </c>
    </row>
    <row r="974" spans="1:13">
      <c r="A974" s="133"/>
      <c r="B974" s="134"/>
      <c r="C974" s="134"/>
      <c r="D974" s="134"/>
      <c r="E974" s="134"/>
      <c r="F974" s="135"/>
      <c r="G974" s="136"/>
      <c r="H974" s="261" t="str">
        <f t="shared" si="56"/>
        <v/>
      </c>
      <c r="L974" s="67" t="str">
        <f t="shared" si="57"/>
        <v/>
      </c>
      <c r="M974" s="67" t="str">
        <f t="shared" si="58"/>
        <v/>
      </c>
    </row>
    <row r="975" spans="1:13">
      <c r="A975" s="133"/>
      <c r="B975" s="134"/>
      <c r="C975" s="134"/>
      <c r="D975" s="134"/>
      <c r="E975" s="134"/>
      <c r="F975" s="135"/>
      <c r="G975" s="136"/>
      <c r="H975" s="261" t="str">
        <f t="shared" si="56"/>
        <v/>
      </c>
      <c r="L975" s="67" t="str">
        <f t="shared" si="57"/>
        <v/>
      </c>
      <c r="M975" s="67" t="str">
        <f t="shared" si="58"/>
        <v/>
      </c>
    </row>
    <row r="976" spans="1:13">
      <c r="A976" s="133"/>
      <c r="B976" s="134"/>
      <c r="C976" s="134"/>
      <c r="D976" s="134"/>
      <c r="E976" s="134"/>
      <c r="F976" s="135"/>
      <c r="G976" s="136"/>
      <c r="H976" s="261" t="str">
        <f t="shared" si="56"/>
        <v/>
      </c>
      <c r="L976" s="67" t="str">
        <f t="shared" si="57"/>
        <v/>
      </c>
      <c r="M976" s="67" t="str">
        <f t="shared" si="58"/>
        <v/>
      </c>
    </row>
    <row r="977" spans="1:13">
      <c r="A977" s="133"/>
      <c r="B977" s="134"/>
      <c r="C977" s="134"/>
      <c r="D977" s="134"/>
      <c r="E977" s="134"/>
      <c r="F977" s="135"/>
      <c r="G977" s="136"/>
      <c r="H977" s="261" t="str">
        <f t="shared" si="56"/>
        <v/>
      </c>
      <c r="L977" s="67" t="str">
        <f t="shared" si="57"/>
        <v/>
      </c>
      <c r="M977" s="67" t="str">
        <f t="shared" si="58"/>
        <v/>
      </c>
    </row>
    <row r="978" spans="1:13">
      <c r="A978" s="133"/>
      <c r="B978" s="134"/>
      <c r="C978" s="134"/>
      <c r="D978" s="134"/>
      <c r="E978" s="134"/>
      <c r="F978" s="135"/>
      <c r="G978" s="136"/>
      <c r="H978" s="261" t="str">
        <f t="shared" si="56"/>
        <v/>
      </c>
      <c r="L978" s="67" t="str">
        <f t="shared" si="57"/>
        <v/>
      </c>
      <c r="M978" s="67" t="str">
        <f t="shared" si="58"/>
        <v/>
      </c>
    </row>
    <row r="979" spans="1:13">
      <c r="A979" s="133"/>
      <c r="B979" s="134"/>
      <c r="C979" s="134"/>
      <c r="D979" s="134"/>
      <c r="E979" s="134"/>
      <c r="F979" s="135"/>
      <c r="G979" s="136"/>
      <c r="H979" s="261" t="str">
        <f t="shared" si="56"/>
        <v/>
      </c>
      <c r="L979" s="67" t="str">
        <f t="shared" si="57"/>
        <v/>
      </c>
      <c r="M979" s="67" t="str">
        <f t="shared" si="58"/>
        <v/>
      </c>
    </row>
    <row r="980" spans="1:13">
      <c r="A980" s="133"/>
      <c r="B980" s="134"/>
      <c r="C980" s="134"/>
      <c r="D980" s="134"/>
      <c r="E980" s="134"/>
      <c r="F980" s="135"/>
      <c r="G980" s="136"/>
      <c r="H980" s="261" t="str">
        <f t="shared" si="56"/>
        <v/>
      </c>
      <c r="L980" s="67" t="str">
        <f t="shared" si="57"/>
        <v/>
      </c>
      <c r="M980" s="67" t="str">
        <f t="shared" si="58"/>
        <v/>
      </c>
    </row>
    <row r="981" spans="1:13">
      <c r="A981" s="133"/>
      <c r="B981" s="134"/>
      <c r="C981" s="134"/>
      <c r="D981" s="134"/>
      <c r="E981" s="134"/>
      <c r="F981" s="135"/>
      <c r="G981" s="136"/>
      <c r="H981" s="261" t="str">
        <f t="shared" si="56"/>
        <v/>
      </c>
      <c r="L981" s="67" t="str">
        <f t="shared" si="57"/>
        <v/>
      </c>
      <c r="M981" s="67" t="str">
        <f t="shared" si="58"/>
        <v/>
      </c>
    </row>
    <row r="982" spans="1:13">
      <c r="A982" s="133"/>
      <c r="B982" s="134"/>
      <c r="C982" s="134"/>
      <c r="D982" s="134"/>
      <c r="E982" s="134"/>
      <c r="F982" s="135"/>
      <c r="G982" s="136"/>
      <c r="H982" s="261" t="str">
        <f t="shared" si="56"/>
        <v/>
      </c>
      <c r="L982" s="67" t="str">
        <f t="shared" si="57"/>
        <v/>
      </c>
      <c r="M982" s="67" t="str">
        <f t="shared" si="58"/>
        <v/>
      </c>
    </row>
    <row r="983" spans="1:13">
      <c r="A983" s="133"/>
      <c r="B983" s="134"/>
      <c r="C983" s="134"/>
      <c r="D983" s="134"/>
      <c r="E983" s="134"/>
      <c r="F983" s="135"/>
      <c r="G983" s="136"/>
      <c r="H983" s="261" t="str">
        <f t="shared" si="56"/>
        <v/>
      </c>
      <c r="L983" s="67" t="str">
        <f t="shared" si="57"/>
        <v/>
      </c>
      <c r="M983" s="67" t="str">
        <f t="shared" si="58"/>
        <v/>
      </c>
    </row>
    <row r="984" spans="1:13">
      <c r="A984" s="133"/>
      <c r="B984" s="134"/>
      <c r="C984" s="134"/>
      <c r="D984" s="134"/>
      <c r="E984" s="134"/>
      <c r="F984" s="135"/>
      <c r="G984" s="136"/>
      <c r="H984" s="261" t="str">
        <f t="shared" si="56"/>
        <v/>
      </c>
      <c r="L984" s="67" t="str">
        <f t="shared" si="57"/>
        <v/>
      </c>
      <c r="M984" s="67" t="str">
        <f t="shared" si="58"/>
        <v/>
      </c>
    </row>
    <row r="985" spans="1:13">
      <c r="A985" s="133"/>
      <c r="B985" s="134"/>
      <c r="C985" s="134"/>
      <c r="D985" s="134"/>
      <c r="E985" s="134"/>
      <c r="F985" s="135"/>
      <c r="G985" s="136"/>
      <c r="H985" s="261" t="str">
        <f t="shared" si="56"/>
        <v/>
      </c>
      <c r="L985" s="67" t="str">
        <f t="shared" si="57"/>
        <v/>
      </c>
      <c r="M985" s="67" t="str">
        <f t="shared" si="58"/>
        <v/>
      </c>
    </row>
    <row r="986" spans="1:13">
      <c r="A986" s="133"/>
      <c r="B986" s="134"/>
      <c r="C986" s="134"/>
      <c r="D986" s="134"/>
      <c r="E986" s="134"/>
      <c r="F986" s="135"/>
      <c r="G986" s="136"/>
      <c r="H986" s="261" t="str">
        <f t="shared" si="56"/>
        <v/>
      </c>
      <c r="L986" s="67" t="str">
        <f t="shared" si="57"/>
        <v/>
      </c>
      <c r="M986" s="67" t="str">
        <f t="shared" si="58"/>
        <v/>
      </c>
    </row>
    <row r="987" spans="1:13">
      <c r="A987" s="133"/>
      <c r="B987" s="134"/>
      <c r="C987" s="134"/>
      <c r="D987" s="134"/>
      <c r="E987" s="134"/>
      <c r="F987" s="135"/>
      <c r="G987" s="136"/>
      <c r="H987" s="261" t="str">
        <f t="shared" si="56"/>
        <v/>
      </c>
      <c r="L987" s="67" t="str">
        <f t="shared" si="57"/>
        <v/>
      </c>
      <c r="M987" s="67" t="str">
        <f t="shared" si="58"/>
        <v/>
      </c>
    </row>
    <row r="988" spans="1:13">
      <c r="A988" s="133"/>
      <c r="B988" s="134"/>
      <c r="C988" s="134"/>
      <c r="D988" s="134"/>
      <c r="E988" s="134"/>
      <c r="F988" s="135"/>
      <c r="G988" s="136"/>
      <c r="H988" s="261" t="str">
        <f t="shared" si="56"/>
        <v/>
      </c>
      <c r="L988" s="67" t="str">
        <f t="shared" si="57"/>
        <v/>
      </c>
      <c r="M988" s="67" t="str">
        <f t="shared" si="58"/>
        <v/>
      </c>
    </row>
    <row r="989" spans="1:13">
      <c r="A989" s="133"/>
      <c r="B989" s="134"/>
      <c r="C989" s="134"/>
      <c r="D989" s="134"/>
      <c r="E989" s="134"/>
      <c r="F989" s="135"/>
      <c r="G989" s="136"/>
      <c r="H989" s="261" t="str">
        <f t="shared" si="56"/>
        <v/>
      </c>
      <c r="L989" s="67" t="str">
        <f t="shared" si="57"/>
        <v/>
      </c>
      <c r="M989" s="67" t="str">
        <f t="shared" si="58"/>
        <v/>
      </c>
    </row>
    <row r="990" spans="1:13">
      <c r="A990" s="133"/>
      <c r="B990" s="134"/>
      <c r="C990" s="134"/>
      <c r="D990" s="134"/>
      <c r="E990" s="134"/>
      <c r="F990" s="135"/>
      <c r="G990" s="136"/>
      <c r="H990" s="261" t="str">
        <f t="shared" si="56"/>
        <v/>
      </c>
      <c r="L990" s="67" t="str">
        <f t="shared" si="57"/>
        <v/>
      </c>
      <c r="M990" s="67" t="str">
        <f t="shared" si="58"/>
        <v/>
      </c>
    </row>
    <row r="991" spans="1:13">
      <c r="A991" s="133"/>
      <c r="B991" s="134"/>
      <c r="C991" s="134"/>
      <c r="D991" s="134"/>
      <c r="E991" s="134"/>
      <c r="F991" s="135"/>
      <c r="G991" s="136"/>
      <c r="H991" s="261" t="str">
        <f t="shared" si="56"/>
        <v/>
      </c>
      <c r="L991" s="67" t="str">
        <f t="shared" si="57"/>
        <v/>
      </c>
      <c r="M991" s="67" t="str">
        <f t="shared" si="58"/>
        <v/>
      </c>
    </row>
    <row r="992" spans="1:13">
      <c r="A992" s="133"/>
      <c r="B992" s="134"/>
      <c r="C992" s="134"/>
      <c r="D992" s="134"/>
      <c r="E992" s="134"/>
      <c r="F992" s="135"/>
      <c r="G992" s="136"/>
      <c r="H992" s="261" t="str">
        <f t="shared" si="56"/>
        <v/>
      </c>
      <c r="L992" s="67" t="str">
        <f t="shared" si="57"/>
        <v/>
      </c>
      <c r="M992" s="67" t="str">
        <f t="shared" si="58"/>
        <v/>
      </c>
    </row>
    <row r="993" spans="1:13">
      <c r="A993" s="133"/>
      <c r="B993" s="134"/>
      <c r="C993" s="134"/>
      <c r="D993" s="134"/>
      <c r="E993" s="134"/>
      <c r="F993" s="135"/>
      <c r="G993" s="136"/>
      <c r="H993" s="261" t="str">
        <f t="shared" si="56"/>
        <v/>
      </c>
      <c r="L993" s="67" t="str">
        <f t="shared" si="57"/>
        <v/>
      </c>
      <c r="M993" s="67" t="str">
        <f t="shared" si="58"/>
        <v/>
      </c>
    </row>
    <row r="994" spans="1:13">
      <c r="A994" s="133"/>
      <c r="B994" s="134"/>
      <c r="C994" s="134"/>
      <c r="D994" s="134"/>
      <c r="E994" s="134"/>
      <c r="F994" s="135"/>
      <c r="G994" s="136"/>
      <c r="H994" s="261" t="str">
        <f t="shared" si="56"/>
        <v/>
      </c>
      <c r="L994" s="67" t="str">
        <f t="shared" si="57"/>
        <v/>
      </c>
      <c r="M994" s="67" t="str">
        <f t="shared" si="58"/>
        <v/>
      </c>
    </row>
    <row r="995" spans="1:13">
      <c r="A995" s="133"/>
      <c r="B995" s="134"/>
      <c r="C995" s="134"/>
      <c r="D995" s="134"/>
      <c r="E995" s="134"/>
      <c r="F995" s="135"/>
      <c r="G995" s="136"/>
      <c r="H995" s="261" t="str">
        <f t="shared" si="56"/>
        <v/>
      </c>
      <c r="L995" s="67" t="str">
        <f t="shared" si="57"/>
        <v/>
      </c>
      <c r="M995" s="67" t="str">
        <f t="shared" si="58"/>
        <v/>
      </c>
    </row>
    <row r="996" spans="1:13">
      <c r="A996" s="133"/>
      <c r="B996" s="134"/>
      <c r="C996" s="134"/>
      <c r="D996" s="134"/>
      <c r="E996" s="134"/>
      <c r="F996" s="135"/>
      <c r="G996" s="136"/>
      <c r="H996" s="261" t="str">
        <f t="shared" si="56"/>
        <v/>
      </c>
      <c r="L996" s="67" t="str">
        <f t="shared" si="57"/>
        <v/>
      </c>
      <c r="M996" s="67" t="str">
        <f t="shared" si="58"/>
        <v/>
      </c>
    </row>
    <row r="997" spans="1:13">
      <c r="A997" s="133"/>
      <c r="B997" s="134"/>
      <c r="C997" s="134"/>
      <c r="D997" s="134"/>
      <c r="E997" s="134"/>
      <c r="F997" s="135"/>
      <c r="G997" s="136"/>
      <c r="H997" s="261" t="str">
        <f t="shared" si="56"/>
        <v/>
      </c>
      <c r="L997" s="67" t="str">
        <f t="shared" si="57"/>
        <v/>
      </c>
      <c r="M997" s="67" t="str">
        <f t="shared" si="58"/>
        <v/>
      </c>
    </row>
    <row r="998" spans="1:13">
      <c r="A998" s="133"/>
      <c r="B998" s="134"/>
      <c r="C998" s="134"/>
      <c r="D998" s="134"/>
      <c r="E998" s="134"/>
      <c r="F998" s="135"/>
      <c r="G998" s="136"/>
      <c r="H998" s="261" t="str">
        <f t="shared" si="56"/>
        <v/>
      </c>
      <c r="L998" s="67" t="str">
        <f t="shared" si="57"/>
        <v/>
      </c>
      <c r="M998" s="67" t="str">
        <f t="shared" si="58"/>
        <v/>
      </c>
    </row>
    <row r="999" spans="1:13">
      <c r="A999" s="133"/>
      <c r="B999" s="134"/>
      <c r="C999" s="134"/>
      <c r="D999" s="134"/>
      <c r="E999" s="134"/>
      <c r="F999" s="135"/>
      <c r="G999" s="136"/>
      <c r="H999" s="261" t="str">
        <f t="shared" si="56"/>
        <v/>
      </c>
      <c r="L999" s="67" t="str">
        <f t="shared" si="57"/>
        <v/>
      </c>
      <c r="M999" s="67" t="str">
        <f t="shared" si="58"/>
        <v/>
      </c>
    </row>
    <row r="1000" spans="1:13">
      <c r="A1000" s="133"/>
      <c r="B1000" s="134"/>
      <c r="C1000" s="134"/>
      <c r="D1000" s="134"/>
      <c r="E1000" s="134"/>
      <c r="F1000" s="135"/>
      <c r="G1000" s="136"/>
      <c r="H1000" s="261" t="str">
        <f t="shared" si="56"/>
        <v/>
      </c>
      <c r="L1000" s="67" t="str">
        <f t="shared" si="57"/>
        <v/>
      </c>
      <c r="M1000" s="67" t="str">
        <f t="shared" si="58"/>
        <v/>
      </c>
    </row>
    <row r="1001" spans="1:13">
      <c r="A1001" s="133"/>
      <c r="B1001" s="134"/>
      <c r="C1001" s="134"/>
      <c r="D1001" s="134"/>
      <c r="E1001" s="134"/>
      <c r="F1001" s="135"/>
      <c r="G1001" s="136"/>
      <c r="H1001" s="261" t="str">
        <f t="shared" si="56"/>
        <v/>
      </c>
      <c r="L1001" s="67" t="str">
        <f t="shared" si="57"/>
        <v/>
      </c>
      <c r="M1001" s="67" t="str">
        <f t="shared" si="58"/>
        <v/>
      </c>
    </row>
    <row r="1002" spans="1:13">
      <c r="A1002" s="133"/>
      <c r="B1002" s="134"/>
      <c r="C1002" s="134"/>
      <c r="D1002" s="134"/>
      <c r="E1002" s="134"/>
      <c r="F1002" s="135"/>
      <c r="G1002" s="136"/>
      <c r="H1002" s="261" t="str">
        <f t="shared" si="56"/>
        <v/>
      </c>
      <c r="L1002" s="67" t="str">
        <f t="shared" si="57"/>
        <v/>
      </c>
      <c r="M1002" s="67" t="str">
        <f t="shared" si="58"/>
        <v/>
      </c>
    </row>
    <row r="1003" spans="1:13">
      <c r="A1003" s="133"/>
      <c r="B1003" s="134"/>
      <c r="C1003" s="134"/>
      <c r="D1003" s="134"/>
      <c r="E1003" s="134"/>
      <c r="F1003" s="135"/>
      <c r="G1003" s="136"/>
      <c r="H1003" s="261" t="str">
        <f t="shared" si="56"/>
        <v/>
      </c>
      <c r="L1003" s="67" t="str">
        <f t="shared" si="57"/>
        <v/>
      </c>
      <c r="M1003" s="67" t="str">
        <f t="shared" si="58"/>
        <v/>
      </c>
    </row>
    <row r="1004" spans="1:13">
      <c r="A1004" s="133"/>
      <c r="B1004" s="134"/>
      <c r="C1004" s="134"/>
      <c r="D1004" s="134"/>
      <c r="E1004" s="134"/>
      <c r="F1004" s="135"/>
      <c r="G1004" s="136"/>
      <c r="H1004" s="261" t="str">
        <f t="shared" si="56"/>
        <v/>
      </c>
      <c r="L1004" s="67" t="str">
        <f t="shared" si="57"/>
        <v/>
      </c>
      <c r="M1004" s="67" t="str">
        <f t="shared" si="58"/>
        <v/>
      </c>
    </row>
    <row r="1005" spans="1:13">
      <c r="A1005" s="133"/>
      <c r="B1005" s="134"/>
      <c r="C1005" s="134"/>
      <c r="D1005" s="134"/>
      <c r="E1005" s="134"/>
      <c r="F1005" s="135"/>
      <c r="G1005" s="136"/>
      <c r="H1005" s="261" t="str">
        <f t="shared" si="56"/>
        <v/>
      </c>
      <c r="L1005" s="67" t="str">
        <f t="shared" si="57"/>
        <v/>
      </c>
      <c r="M1005" s="67" t="str">
        <f t="shared" si="58"/>
        <v/>
      </c>
    </row>
    <row r="1006" spans="1:13">
      <c r="A1006" s="133"/>
      <c r="B1006" s="134"/>
      <c r="C1006" s="134"/>
      <c r="D1006" s="134"/>
      <c r="E1006" s="134"/>
      <c r="F1006" s="135"/>
      <c r="G1006" s="136"/>
      <c r="H1006" s="261" t="str">
        <f t="shared" si="56"/>
        <v/>
      </c>
      <c r="L1006" s="67" t="str">
        <f t="shared" si="57"/>
        <v/>
      </c>
      <c r="M1006" s="67" t="str">
        <f t="shared" si="58"/>
        <v/>
      </c>
    </row>
    <row r="1007" spans="1:13">
      <c r="A1007" s="133"/>
      <c r="B1007" s="134"/>
      <c r="C1007" s="134"/>
      <c r="D1007" s="134"/>
      <c r="E1007" s="134"/>
      <c r="F1007" s="135"/>
      <c r="G1007" s="136"/>
      <c r="H1007" s="261" t="str">
        <f t="shared" si="56"/>
        <v/>
      </c>
      <c r="L1007" s="67" t="str">
        <f t="shared" si="57"/>
        <v/>
      </c>
      <c r="M1007" s="67" t="str">
        <f t="shared" si="58"/>
        <v/>
      </c>
    </row>
    <row r="1008" spans="1:13">
      <c r="A1008" s="133"/>
      <c r="B1008" s="134"/>
      <c r="C1008" s="134"/>
      <c r="D1008" s="134"/>
      <c r="E1008" s="134"/>
      <c r="F1008" s="135"/>
      <c r="G1008" s="136"/>
      <c r="H1008" s="261" t="str">
        <f t="shared" si="56"/>
        <v/>
      </c>
      <c r="L1008" s="67" t="str">
        <f t="shared" si="57"/>
        <v/>
      </c>
      <c r="M1008" s="67" t="str">
        <f t="shared" si="58"/>
        <v/>
      </c>
    </row>
    <row r="1009" spans="1:13">
      <c r="A1009" s="133"/>
      <c r="B1009" s="134"/>
      <c r="C1009" s="134"/>
      <c r="D1009" s="134"/>
      <c r="E1009" s="134"/>
      <c r="F1009" s="135"/>
      <c r="G1009" s="136"/>
      <c r="H1009" s="261" t="str">
        <f t="shared" si="56"/>
        <v/>
      </c>
      <c r="L1009" s="67" t="str">
        <f t="shared" si="57"/>
        <v/>
      </c>
      <c r="M1009" s="67" t="str">
        <f t="shared" si="58"/>
        <v/>
      </c>
    </row>
    <row r="1010" spans="1:13">
      <c r="A1010" s="133"/>
      <c r="B1010" s="134"/>
      <c r="C1010" s="134"/>
      <c r="D1010" s="134"/>
      <c r="E1010" s="134"/>
      <c r="F1010" s="135"/>
      <c r="G1010" s="136"/>
      <c r="H1010" s="261" t="str">
        <f t="shared" si="56"/>
        <v/>
      </c>
      <c r="L1010" s="67" t="str">
        <f t="shared" si="57"/>
        <v/>
      </c>
      <c r="M1010" s="67" t="str">
        <f t="shared" si="58"/>
        <v/>
      </c>
    </row>
    <row r="1011" spans="1:13">
      <c r="A1011" s="133"/>
      <c r="B1011" s="134"/>
      <c r="C1011" s="134"/>
      <c r="D1011" s="134"/>
      <c r="E1011" s="134"/>
      <c r="F1011" s="135"/>
      <c r="G1011" s="136"/>
      <c r="H1011" s="261" t="str">
        <f t="shared" si="56"/>
        <v/>
      </c>
      <c r="L1011" s="67" t="str">
        <f t="shared" si="57"/>
        <v/>
      </c>
      <c r="M1011" s="67" t="str">
        <f t="shared" si="58"/>
        <v/>
      </c>
    </row>
    <row r="1012" spans="1:13">
      <c r="A1012" s="133"/>
      <c r="B1012" s="134"/>
      <c r="C1012" s="134"/>
      <c r="D1012" s="134"/>
      <c r="E1012" s="134"/>
      <c r="F1012" s="135"/>
      <c r="G1012" s="136"/>
      <c r="H1012" s="261" t="str">
        <f t="shared" si="56"/>
        <v/>
      </c>
      <c r="L1012" s="67" t="str">
        <f t="shared" si="57"/>
        <v/>
      </c>
      <c r="M1012" s="67" t="str">
        <f t="shared" si="58"/>
        <v/>
      </c>
    </row>
    <row r="1013" spans="1:13">
      <c r="A1013" s="133"/>
      <c r="B1013" s="134"/>
      <c r="C1013" s="134"/>
      <c r="D1013" s="134"/>
      <c r="E1013" s="134"/>
      <c r="F1013" s="135"/>
      <c r="G1013" s="136"/>
      <c r="H1013" s="261" t="str">
        <f t="shared" si="56"/>
        <v/>
      </c>
      <c r="L1013" s="67" t="str">
        <f t="shared" si="57"/>
        <v/>
      </c>
      <c r="M1013" s="67" t="str">
        <f t="shared" si="58"/>
        <v/>
      </c>
    </row>
    <row r="1014" spans="1:13">
      <c r="A1014" s="133"/>
      <c r="B1014" s="134"/>
      <c r="C1014" s="134"/>
      <c r="D1014" s="134"/>
      <c r="E1014" s="134"/>
      <c r="F1014" s="135"/>
      <c r="G1014" s="136"/>
      <c r="H1014" s="261" t="str">
        <f t="shared" si="56"/>
        <v/>
      </c>
      <c r="L1014" s="67" t="str">
        <f t="shared" si="57"/>
        <v/>
      </c>
      <c r="M1014" s="67" t="str">
        <f t="shared" si="58"/>
        <v/>
      </c>
    </row>
    <row r="1015" spans="1:13">
      <c r="A1015" s="133"/>
      <c r="B1015" s="134"/>
      <c r="C1015" s="134"/>
      <c r="D1015" s="134"/>
      <c r="E1015" s="134"/>
      <c r="F1015" s="135"/>
      <c r="G1015" s="136"/>
      <c r="H1015" s="261" t="str">
        <f t="shared" si="56"/>
        <v/>
      </c>
      <c r="L1015" s="67" t="str">
        <f t="shared" si="57"/>
        <v/>
      </c>
      <c r="M1015" s="67" t="str">
        <f t="shared" si="58"/>
        <v/>
      </c>
    </row>
    <row r="1016" spans="1:13">
      <c r="A1016" s="133"/>
      <c r="B1016" s="134"/>
      <c r="C1016" s="134"/>
      <c r="D1016" s="134"/>
      <c r="E1016" s="134"/>
      <c r="F1016" s="135"/>
      <c r="G1016" s="136"/>
      <c r="H1016" s="261" t="str">
        <f t="shared" si="56"/>
        <v/>
      </c>
      <c r="L1016" s="67" t="str">
        <f t="shared" si="57"/>
        <v/>
      </c>
      <c r="M1016" s="67" t="str">
        <f t="shared" si="58"/>
        <v/>
      </c>
    </row>
    <row r="1017" spans="1:13">
      <c r="A1017" s="133"/>
      <c r="B1017" s="134"/>
      <c r="C1017" s="134"/>
      <c r="D1017" s="134"/>
      <c r="E1017" s="134"/>
      <c r="F1017" s="135"/>
      <c r="G1017" s="136"/>
      <c r="H1017" s="261" t="str">
        <f t="shared" si="56"/>
        <v/>
      </c>
      <c r="L1017" s="67" t="str">
        <f t="shared" si="57"/>
        <v/>
      </c>
      <c r="M1017" s="67" t="str">
        <f t="shared" si="58"/>
        <v/>
      </c>
    </row>
    <row r="1018" spans="1:13">
      <c r="A1018" s="133"/>
      <c r="B1018" s="134"/>
      <c r="C1018" s="134"/>
      <c r="D1018" s="134"/>
      <c r="E1018" s="134"/>
      <c r="F1018" s="135"/>
      <c r="G1018" s="136"/>
      <c r="H1018" s="261" t="str">
        <f t="shared" si="56"/>
        <v/>
      </c>
      <c r="L1018" s="67" t="str">
        <f t="shared" si="57"/>
        <v/>
      </c>
      <c r="M1018" s="67" t="str">
        <f t="shared" si="58"/>
        <v/>
      </c>
    </row>
    <row r="1019" spans="1:13">
      <c r="A1019" s="133"/>
      <c r="B1019" s="134"/>
      <c r="C1019" s="134"/>
      <c r="D1019" s="134"/>
      <c r="E1019" s="134"/>
      <c r="F1019" s="135"/>
      <c r="G1019" s="136"/>
      <c r="H1019" s="261" t="str">
        <f t="shared" si="56"/>
        <v/>
      </c>
      <c r="L1019" s="67" t="str">
        <f t="shared" si="57"/>
        <v/>
      </c>
      <c r="M1019" s="67" t="str">
        <f t="shared" si="58"/>
        <v/>
      </c>
    </row>
    <row r="1020" spans="1:13">
      <c r="A1020" s="133"/>
      <c r="B1020" s="134"/>
      <c r="C1020" s="134"/>
      <c r="D1020" s="134"/>
      <c r="E1020" s="134"/>
      <c r="F1020" s="135"/>
      <c r="G1020" s="136"/>
      <c r="H1020" s="261" t="str">
        <f t="shared" si="56"/>
        <v/>
      </c>
      <c r="L1020" s="67" t="str">
        <f t="shared" si="57"/>
        <v/>
      </c>
      <c r="M1020" s="67" t="str">
        <f t="shared" si="58"/>
        <v/>
      </c>
    </row>
    <row r="1021" spans="1:13">
      <c r="A1021" s="133"/>
      <c r="B1021" s="134"/>
      <c r="C1021" s="134"/>
      <c r="D1021" s="134"/>
      <c r="E1021" s="134"/>
      <c r="F1021" s="135"/>
      <c r="G1021" s="136"/>
      <c r="H1021" s="261" t="str">
        <f t="shared" si="56"/>
        <v/>
      </c>
      <c r="L1021" s="67" t="str">
        <f t="shared" si="57"/>
        <v/>
      </c>
      <c r="M1021" s="67" t="str">
        <f t="shared" si="58"/>
        <v/>
      </c>
    </row>
    <row r="1022" spans="1:13">
      <c r="A1022" s="133"/>
      <c r="B1022" s="134"/>
      <c r="C1022" s="134"/>
      <c r="D1022" s="134"/>
      <c r="E1022" s="134"/>
      <c r="F1022" s="135"/>
      <c r="G1022" s="136"/>
      <c r="H1022" s="261" t="str">
        <f t="shared" si="56"/>
        <v/>
      </c>
      <c r="L1022" s="67" t="str">
        <f t="shared" si="57"/>
        <v/>
      </c>
      <c r="M1022" s="67" t="str">
        <f t="shared" si="58"/>
        <v/>
      </c>
    </row>
    <row r="1023" spans="1:13">
      <c r="A1023" s="133"/>
      <c r="B1023" s="134"/>
      <c r="C1023" s="134"/>
      <c r="D1023" s="134"/>
      <c r="E1023" s="134"/>
      <c r="F1023" s="135"/>
      <c r="G1023" s="136"/>
      <c r="H1023" s="261" t="str">
        <f t="shared" si="56"/>
        <v/>
      </c>
      <c r="L1023" s="67" t="str">
        <f t="shared" si="57"/>
        <v/>
      </c>
      <c r="M1023" s="67" t="str">
        <f t="shared" si="58"/>
        <v/>
      </c>
    </row>
    <row r="1024" spans="1:13">
      <c r="A1024" s="133"/>
      <c r="B1024" s="134"/>
      <c r="C1024" s="134"/>
      <c r="D1024" s="134"/>
      <c r="E1024" s="134"/>
      <c r="F1024" s="135"/>
      <c r="G1024" s="136"/>
      <c r="H1024" s="261" t="str">
        <f t="shared" si="56"/>
        <v/>
      </c>
      <c r="L1024" s="67" t="str">
        <f t="shared" si="57"/>
        <v/>
      </c>
      <c r="M1024" s="67" t="str">
        <f t="shared" si="58"/>
        <v/>
      </c>
    </row>
    <row r="1025" spans="1:13">
      <c r="A1025" s="133"/>
      <c r="B1025" s="134"/>
      <c r="C1025" s="134"/>
      <c r="D1025" s="134"/>
      <c r="E1025" s="134"/>
      <c r="F1025" s="135"/>
      <c r="G1025" s="136"/>
      <c r="H1025" s="261" t="str">
        <f t="shared" si="56"/>
        <v/>
      </c>
      <c r="L1025" s="67" t="str">
        <f t="shared" si="57"/>
        <v/>
      </c>
      <c r="M1025" s="67" t="str">
        <f t="shared" si="58"/>
        <v/>
      </c>
    </row>
    <row r="1026" spans="1:13">
      <c r="A1026" s="133"/>
      <c r="B1026" s="134"/>
      <c r="C1026" s="134"/>
      <c r="D1026" s="134"/>
      <c r="E1026" s="134"/>
      <c r="F1026" s="135"/>
      <c r="G1026" s="136"/>
      <c r="H1026" s="261" t="str">
        <f t="shared" si="56"/>
        <v/>
      </c>
      <c r="L1026" s="67" t="str">
        <f t="shared" si="57"/>
        <v/>
      </c>
      <c r="M1026" s="67" t="str">
        <f t="shared" si="58"/>
        <v/>
      </c>
    </row>
    <row r="1027" spans="1:13">
      <c r="A1027" s="133"/>
      <c r="B1027" s="134"/>
      <c r="C1027" s="134"/>
      <c r="D1027" s="134"/>
      <c r="E1027" s="134"/>
      <c r="F1027" s="135"/>
      <c r="G1027" s="136"/>
      <c r="H1027" s="261" t="str">
        <f t="shared" ref="H1027:H1090" si="59">IF(D1027="","",(2/J$12)*(POWER((J$12/6)*(D1027-J$12/6)+1,3)-1))</f>
        <v/>
      </c>
      <c r="L1027" s="67" t="str">
        <f t="shared" ref="L1027:L1090" si="60">IF(E1027="","",GAMMADIST(E1027,J$19,1/J$18,TRUE))</f>
        <v/>
      </c>
      <c r="M1027" s="67" t="str">
        <f t="shared" si="58"/>
        <v/>
      </c>
    </row>
    <row r="1028" spans="1:13">
      <c r="A1028" s="133"/>
      <c r="B1028" s="134"/>
      <c r="C1028" s="134"/>
      <c r="D1028" s="134"/>
      <c r="E1028" s="134"/>
      <c r="F1028" s="135"/>
      <c r="G1028" s="136"/>
      <c r="H1028" s="261" t="str">
        <f t="shared" si="59"/>
        <v/>
      </c>
      <c r="L1028" s="67" t="str">
        <f t="shared" si="60"/>
        <v/>
      </c>
      <c r="M1028" s="67" t="str">
        <f t="shared" ref="M1028:M1091" si="61">IF(L1028="","",(L1028-L1027)*J$3)</f>
        <v/>
      </c>
    </row>
    <row r="1029" spans="1:13">
      <c r="A1029" s="133"/>
      <c r="B1029" s="134"/>
      <c r="C1029" s="134"/>
      <c r="D1029" s="134"/>
      <c r="E1029" s="134"/>
      <c r="F1029" s="135"/>
      <c r="G1029" s="136"/>
      <c r="H1029" s="261" t="str">
        <f t="shared" si="59"/>
        <v/>
      </c>
      <c r="L1029" s="67" t="str">
        <f t="shared" si="60"/>
        <v/>
      </c>
      <c r="M1029" s="67" t="str">
        <f t="shared" si="61"/>
        <v/>
      </c>
    </row>
    <row r="1030" spans="1:13">
      <c r="A1030" s="133"/>
      <c r="B1030" s="134"/>
      <c r="C1030" s="134"/>
      <c r="D1030" s="134"/>
      <c r="E1030" s="134"/>
      <c r="F1030" s="135"/>
      <c r="G1030" s="136"/>
      <c r="H1030" s="261" t="str">
        <f t="shared" si="59"/>
        <v/>
      </c>
      <c r="L1030" s="67" t="str">
        <f t="shared" si="60"/>
        <v/>
      </c>
      <c r="M1030" s="67" t="str">
        <f t="shared" si="61"/>
        <v/>
      </c>
    </row>
    <row r="1031" spans="1:13">
      <c r="A1031" s="133"/>
      <c r="B1031" s="134"/>
      <c r="C1031" s="134"/>
      <c r="D1031" s="134"/>
      <c r="E1031" s="134"/>
      <c r="F1031" s="135"/>
      <c r="G1031" s="136"/>
      <c r="H1031" s="261" t="str">
        <f t="shared" si="59"/>
        <v/>
      </c>
      <c r="L1031" s="67" t="str">
        <f t="shared" si="60"/>
        <v/>
      </c>
      <c r="M1031" s="67" t="str">
        <f t="shared" si="61"/>
        <v/>
      </c>
    </row>
    <row r="1032" spans="1:13">
      <c r="A1032" s="133"/>
      <c r="B1032" s="134"/>
      <c r="C1032" s="134"/>
      <c r="D1032" s="134"/>
      <c r="E1032" s="134"/>
      <c r="F1032" s="135"/>
      <c r="G1032" s="136"/>
      <c r="H1032" s="261" t="str">
        <f t="shared" si="59"/>
        <v/>
      </c>
      <c r="L1032" s="67" t="str">
        <f t="shared" si="60"/>
        <v/>
      </c>
      <c r="M1032" s="67" t="str">
        <f t="shared" si="61"/>
        <v/>
      </c>
    </row>
    <row r="1033" spans="1:13">
      <c r="A1033" s="133"/>
      <c r="B1033" s="134"/>
      <c r="C1033" s="134"/>
      <c r="D1033" s="134"/>
      <c r="E1033" s="134"/>
      <c r="F1033" s="135"/>
      <c r="G1033" s="136"/>
      <c r="H1033" s="261" t="str">
        <f t="shared" si="59"/>
        <v/>
      </c>
      <c r="L1033" s="67" t="str">
        <f t="shared" si="60"/>
        <v/>
      </c>
      <c r="M1033" s="67" t="str">
        <f t="shared" si="61"/>
        <v/>
      </c>
    </row>
    <row r="1034" spans="1:13">
      <c r="A1034" s="133"/>
      <c r="B1034" s="134"/>
      <c r="C1034" s="134"/>
      <c r="D1034" s="134"/>
      <c r="E1034" s="134"/>
      <c r="F1034" s="135"/>
      <c r="G1034" s="136"/>
      <c r="H1034" s="261" t="str">
        <f t="shared" si="59"/>
        <v/>
      </c>
      <c r="L1034" s="67" t="str">
        <f t="shared" si="60"/>
        <v/>
      </c>
      <c r="M1034" s="67" t="str">
        <f t="shared" si="61"/>
        <v/>
      </c>
    </row>
    <row r="1035" spans="1:13">
      <c r="A1035" s="133"/>
      <c r="B1035" s="134"/>
      <c r="C1035" s="134"/>
      <c r="D1035" s="134"/>
      <c r="E1035" s="134"/>
      <c r="F1035" s="135"/>
      <c r="G1035" s="136"/>
      <c r="H1035" s="261" t="str">
        <f t="shared" si="59"/>
        <v/>
      </c>
      <c r="L1035" s="67" t="str">
        <f t="shared" si="60"/>
        <v/>
      </c>
      <c r="M1035" s="67" t="str">
        <f t="shared" si="61"/>
        <v/>
      </c>
    </row>
    <row r="1036" spans="1:13">
      <c r="A1036" s="133"/>
      <c r="B1036" s="134"/>
      <c r="C1036" s="134"/>
      <c r="D1036" s="134"/>
      <c r="E1036" s="134"/>
      <c r="F1036" s="135"/>
      <c r="G1036" s="136"/>
      <c r="H1036" s="261" t="str">
        <f t="shared" si="59"/>
        <v/>
      </c>
      <c r="L1036" s="67" t="str">
        <f t="shared" si="60"/>
        <v/>
      </c>
      <c r="M1036" s="67" t="str">
        <f t="shared" si="61"/>
        <v/>
      </c>
    </row>
    <row r="1037" spans="1:13">
      <c r="A1037" s="133"/>
      <c r="B1037" s="134"/>
      <c r="C1037" s="134"/>
      <c r="D1037" s="134"/>
      <c r="E1037" s="134"/>
      <c r="F1037" s="135"/>
      <c r="G1037" s="136"/>
      <c r="H1037" s="261" t="str">
        <f t="shared" si="59"/>
        <v/>
      </c>
      <c r="L1037" s="67" t="str">
        <f t="shared" si="60"/>
        <v/>
      </c>
      <c r="M1037" s="67" t="str">
        <f t="shared" si="61"/>
        <v/>
      </c>
    </row>
    <row r="1038" spans="1:13">
      <c r="A1038" s="133"/>
      <c r="B1038" s="134"/>
      <c r="C1038" s="134"/>
      <c r="D1038" s="134"/>
      <c r="E1038" s="134"/>
      <c r="F1038" s="135"/>
      <c r="G1038" s="136"/>
      <c r="H1038" s="261" t="str">
        <f t="shared" si="59"/>
        <v/>
      </c>
      <c r="L1038" s="67" t="str">
        <f t="shared" si="60"/>
        <v/>
      </c>
      <c r="M1038" s="67" t="str">
        <f t="shared" si="61"/>
        <v/>
      </c>
    </row>
    <row r="1039" spans="1:13">
      <c r="A1039" s="133"/>
      <c r="B1039" s="134"/>
      <c r="C1039" s="134"/>
      <c r="D1039" s="134"/>
      <c r="E1039" s="134"/>
      <c r="F1039" s="135"/>
      <c r="G1039" s="136"/>
      <c r="H1039" s="261" t="str">
        <f t="shared" si="59"/>
        <v/>
      </c>
      <c r="L1039" s="67" t="str">
        <f t="shared" si="60"/>
        <v/>
      </c>
      <c r="M1039" s="67" t="str">
        <f t="shared" si="61"/>
        <v/>
      </c>
    </row>
    <row r="1040" spans="1:13">
      <c r="A1040" s="133"/>
      <c r="B1040" s="134"/>
      <c r="C1040" s="134"/>
      <c r="D1040" s="134"/>
      <c r="E1040" s="134"/>
      <c r="F1040" s="135"/>
      <c r="G1040" s="136"/>
      <c r="H1040" s="261" t="str">
        <f t="shared" si="59"/>
        <v/>
      </c>
      <c r="L1040" s="67" t="str">
        <f t="shared" si="60"/>
        <v/>
      </c>
      <c r="M1040" s="67" t="str">
        <f t="shared" si="61"/>
        <v/>
      </c>
    </row>
    <row r="1041" spans="1:13">
      <c r="A1041" s="133"/>
      <c r="B1041" s="134"/>
      <c r="C1041" s="134"/>
      <c r="D1041" s="134"/>
      <c r="E1041" s="134"/>
      <c r="F1041" s="135"/>
      <c r="G1041" s="136"/>
      <c r="H1041" s="261" t="str">
        <f t="shared" si="59"/>
        <v/>
      </c>
      <c r="L1041" s="67" t="str">
        <f t="shared" si="60"/>
        <v/>
      </c>
      <c r="M1041" s="67" t="str">
        <f t="shared" si="61"/>
        <v/>
      </c>
    </row>
    <row r="1042" spans="1:13">
      <c r="A1042" s="133"/>
      <c r="B1042" s="134"/>
      <c r="C1042" s="134"/>
      <c r="D1042" s="134"/>
      <c r="E1042" s="134"/>
      <c r="F1042" s="135"/>
      <c r="G1042" s="136"/>
      <c r="H1042" s="261" t="str">
        <f t="shared" si="59"/>
        <v/>
      </c>
      <c r="L1042" s="67" t="str">
        <f t="shared" si="60"/>
        <v/>
      </c>
      <c r="M1042" s="67" t="str">
        <f t="shared" si="61"/>
        <v/>
      </c>
    </row>
    <row r="1043" spans="1:13">
      <c r="A1043" s="133"/>
      <c r="B1043" s="134"/>
      <c r="C1043" s="134"/>
      <c r="D1043" s="134"/>
      <c r="E1043" s="134"/>
      <c r="F1043" s="135"/>
      <c r="G1043" s="136"/>
      <c r="H1043" s="261" t="str">
        <f t="shared" si="59"/>
        <v/>
      </c>
      <c r="L1043" s="67" t="str">
        <f t="shared" si="60"/>
        <v/>
      </c>
      <c r="M1043" s="67" t="str">
        <f t="shared" si="61"/>
        <v/>
      </c>
    </row>
    <row r="1044" spans="1:13">
      <c r="A1044" s="133"/>
      <c r="B1044" s="134"/>
      <c r="C1044" s="134"/>
      <c r="D1044" s="134"/>
      <c r="E1044" s="134"/>
      <c r="F1044" s="135"/>
      <c r="G1044" s="136"/>
      <c r="H1044" s="261" t="str">
        <f t="shared" si="59"/>
        <v/>
      </c>
      <c r="L1044" s="67" t="str">
        <f t="shared" si="60"/>
        <v/>
      </c>
      <c r="M1044" s="67" t="str">
        <f t="shared" si="61"/>
        <v/>
      </c>
    </row>
    <row r="1045" spans="1:13">
      <c r="A1045" s="133"/>
      <c r="B1045" s="134"/>
      <c r="C1045" s="134"/>
      <c r="D1045" s="134"/>
      <c r="E1045" s="134"/>
      <c r="F1045" s="135"/>
      <c r="G1045" s="136"/>
      <c r="H1045" s="261" t="str">
        <f t="shared" si="59"/>
        <v/>
      </c>
      <c r="L1045" s="67" t="str">
        <f t="shared" si="60"/>
        <v/>
      </c>
      <c r="M1045" s="67" t="str">
        <f t="shared" si="61"/>
        <v/>
      </c>
    </row>
    <row r="1046" spans="1:13">
      <c r="A1046" s="133"/>
      <c r="B1046" s="134"/>
      <c r="C1046" s="134"/>
      <c r="D1046" s="134"/>
      <c r="E1046" s="134"/>
      <c r="F1046" s="135"/>
      <c r="G1046" s="136"/>
      <c r="H1046" s="261" t="str">
        <f t="shared" si="59"/>
        <v/>
      </c>
      <c r="L1046" s="67" t="str">
        <f t="shared" si="60"/>
        <v/>
      </c>
      <c r="M1046" s="67" t="str">
        <f t="shared" si="61"/>
        <v/>
      </c>
    </row>
    <row r="1047" spans="1:13">
      <c r="A1047" s="133"/>
      <c r="B1047" s="134"/>
      <c r="C1047" s="134"/>
      <c r="D1047" s="134"/>
      <c r="E1047" s="134"/>
      <c r="F1047" s="135"/>
      <c r="G1047" s="136"/>
      <c r="H1047" s="261" t="str">
        <f t="shared" si="59"/>
        <v/>
      </c>
      <c r="L1047" s="67" t="str">
        <f t="shared" si="60"/>
        <v/>
      </c>
      <c r="M1047" s="67" t="str">
        <f t="shared" si="61"/>
        <v/>
      </c>
    </row>
    <row r="1048" spans="1:13">
      <c r="A1048" s="133"/>
      <c r="B1048" s="134"/>
      <c r="C1048" s="134"/>
      <c r="D1048" s="134"/>
      <c r="E1048" s="134"/>
      <c r="F1048" s="135"/>
      <c r="G1048" s="136"/>
      <c r="H1048" s="261" t="str">
        <f t="shared" si="59"/>
        <v/>
      </c>
      <c r="L1048" s="67" t="str">
        <f t="shared" si="60"/>
        <v/>
      </c>
      <c r="M1048" s="67" t="str">
        <f t="shared" si="61"/>
        <v/>
      </c>
    </row>
    <row r="1049" spans="1:13">
      <c r="A1049" s="133"/>
      <c r="B1049" s="134"/>
      <c r="C1049" s="134"/>
      <c r="D1049" s="134"/>
      <c r="E1049" s="134"/>
      <c r="F1049" s="135"/>
      <c r="G1049" s="136"/>
      <c r="H1049" s="261" t="str">
        <f t="shared" si="59"/>
        <v/>
      </c>
      <c r="L1049" s="67" t="str">
        <f t="shared" si="60"/>
        <v/>
      </c>
      <c r="M1049" s="67" t="str">
        <f t="shared" si="61"/>
        <v/>
      </c>
    </row>
    <row r="1050" spans="1:13">
      <c r="A1050" s="133"/>
      <c r="B1050" s="134"/>
      <c r="C1050" s="134"/>
      <c r="D1050" s="134"/>
      <c r="E1050" s="134"/>
      <c r="F1050" s="135"/>
      <c r="G1050" s="136"/>
      <c r="H1050" s="261" t="str">
        <f t="shared" si="59"/>
        <v/>
      </c>
      <c r="L1050" s="67" t="str">
        <f t="shared" si="60"/>
        <v/>
      </c>
      <c r="M1050" s="67" t="str">
        <f t="shared" si="61"/>
        <v/>
      </c>
    </row>
    <row r="1051" spans="1:13">
      <c r="A1051" s="133"/>
      <c r="B1051" s="134"/>
      <c r="C1051" s="134"/>
      <c r="D1051" s="134"/>
      <c r="E1051" s="134"/>
      <c r="F1051" s="135"/>
      <c r="G1051" s="136"/>
      <c r="H1051" s="261" t="str">
        <f t="shared" si="59"/>
        <v/>
      </c>
      <c r="L1051" s="67" t="str">
        <f t="shared" si="60"/>
        <v/>
      </c>
      <c r="M1051" s="67" t="str">
        <f t="shared" si="61"/>
        <v/>
      </c>
    </row>
    <row r="1052" spans="1:13">
      <c r="A1052" s="133"/>
      <c r="B1052" s="134"/>
      <c r="C1052" s="134"/>
      <c r="D1052" s="134"/>
      <c r="E1052" s="134"/>
      <c r="F1052" s="135"/>
      <c r="G1052" s="136"/>
      <c r="H1052" s="261" t="str">
        <f t="shared" si="59"/>
        <v/>
      </c>
      <c r="L1052" s="67" t="str">
        <f t="shared" si="60"/>
        <v/>
      </c>
      <c r="M1052" s="67" t="str">
        <f t="shared" si="61"/>
        <v/>
      </c>
    </row>
    <row r="1053" spans="1:13">
      <c r="A1053" s="133"/>
      <c r="B1053" s="134"/>
      <c r="C1053" s="134"/>
      <c r="D1053" s="134"/>
      <c r="E1053" s="134"/>
      <c r="F1053" s="135"/>
      <c r="G1053" s="136"/>
      <c r="H1053" s="261" t="str">
        <f t="shared" si="59"/>
        <v/>
      </c>
      <c r="L1053" s="67" t="str">
        <f t="shared" si="60"/>
        <v/>
      </c>
      <c r="M1053" s="67" t="str">
        <f t="shared" si="61"/>
        <v/>
      </c>
    </row>
    <row r="1054" spans="1:13">
      <c r="A1054" s="133"/>
      <c r="B1054" s="134"/>
      <c r="C1054" s="134"/>
      <c r="D1054" s="134"/>
      <c r="E1054" s="134"/>
      <c r="F1054" s="135"/>
      <c r="G1054" s="136"/>
      <c r="H1054" s="261" t="str">
        <f t="shared" si="59"/>
        <v/>
      </c>
      <c r="L1054" s="67" t="str">
        <f t="shared" si="60"/>
        <v/>
      </c>
      <c r="M1054" s="67" t="str">
        <f t="shared" si="61"/>
        <v/>
      </c>
    </row>
    <row r="1055" spans="1:13">
      <c r="A1055" s="133"/>
      <c r="B1055" s="134"/>
      <c r="C1055" s="134"/>
      <c r="D1055" s="134"/>
      <c r="E1055" s="134"/>
      <c r="F1055" s="135"/>
      <c r="G1055" s="136"/>
      <c r="H1055" s="261" t="str">
        <f t="shared" si="59"/>
        <v/>
      </c>
      <c r="L1055" s="67" t="str">
        <f t="shared" si="60"/>
        <v/>
      </c>
      <c r="M1055" s="67" t="str">
        <f t="shared" si="61"/>
        <v/>
      </c>
    </row>
    <row r="1056" spans="1:13">
      <c r="A1056" s="133"/>
      <c r="B1056" s="134"/>
      <c r="C1056" s="134"/>
      <c r="D1056" s="134"/>
      <c r="E1056" s="134"/>
      <c r="F1056" s="135"/>
      <c r="G1056" s="136"/>
      <c r="H1056" s="261" t="str">
        <f t="shared" si="59"/>
        <v/>
      </c>
      <c r="L1056" s="67" t="str">
        <f t="shared" si="60"/>
        <v/>
      </c>
      <c r="M1056" s="67" t="str">
        <f t="shared" si="61"/>
        <v/>
      </c>
    </row>
    <row r="1057" spans="1:13">
      <c r="A1057" s="133"/>
      <c r="B1057" s="134"/>
      <c r="C1057" s="134"/>
      <c r="D1057" s="134"/>
      <c r="E1057" s="134"/>
      <c r="F1057" s="135"/>
      <c r="G1057" s="136"/>
      <c r="H1057" s="261" t="str">
        <f t="shared" si="59"/>
        <v/>
      </c>
      <c r="L1057" s="67" t="str">
        <f t="shared" si="60"/>
        <v/>
      </c>
      <c r="M1057" s="67" t="str">
        <f t="shared" si="61"/>
        <v/>
      </c>
    </row>
    <row r="1058" spans="1:13">
      <c r="A1058" s="133"/>
      <c r="B1058" s="134"/>
      <c r="C1058" s="134"/>
      <c r="D1058" s="134"/>
      <c r="E1058" s="134"/>
      <c r="F1058" s="135"/>
      <c r="G1058" s="136"/>
      <c r="H1058" s="261" t="str">
        <f t="shared" si="59"/>
        <v/>
      </c>
      <c r="L1058" s="67" t="str">
        <f t="shared" si="60"/>
        <v/>
      </c>
      <c r="M1058" s="67" t="str">
        <f t="shared" si="61"/>
        <v/>
      </c>
    </row>
    <row r="1059" spans="1:13">
      <c r="A1059" s="133"/>
      <c r="B1059" s="134"/>
      <c r="C1059" s="134"/>
      <c r="D1059" s="134"/>
      <c r="E1059" s="134"/>
      <c r="F1059" s="135"/>
      <c r="G1059" s="136"/>
      <c r="H1059" s="261" t="str">
        <f t="shared" si="59"/>
        <v/>
      </c>
      <c r="L1059" s="67" t="str">
        <f t="shared" si="60"/>
        <v/>
      </c>
      <c r="M1059" s="67" t="str">
        <f t="shared" si="61"/>
        <v/>
      </c>
    </row>
    <row r="1060" spans="1:13">
      <c r="A1060" s="133"/>
      <c r="B1060" s="134"/>
      <c r="C1060" s="134"/>
      <c r="D1060" s="134"/>
      <c r="E1060" s="134"/>
      <c r="F1060" s="135"/>
      <c r="G1060" s="136"/>
      <c r="H1060" s="261" t="str">
        <f t="shared" si="59"/>
        <v/>
      </c>
      <c r="L1060" s="67" t="str">
        <f t="shared" si="60"/>
        <v/>
      </c>
      <c r="M1060" s="67" t="str">
        <f t="shared" si="61"/>
        <v/>
      </c>
    </row>
    <row r="1061" spans="1:13">
      <c r="A1061" s="133"/>
      <c r="B1061" s="134"/>
      <c r="C1061" s="134"/>
      <c r="D1061" s="134"/>
      <c r="E1061" s="134"/>
      <c r="F1061" s="135"/>
      <c r="G1061" s="136"/>
      <c r="H1061" s="261" t="str">
        <f t="shared" si="59"/>
        <v/>
      </c>
      <c r="L1061" s="67" t="str">
        <f t="shared" si="60"/>
        <v/>
      </c>
      <c r="M1061" s="67" t="str">
        <f t="shared" si="61"/>
        <v/>
      </c>
    </row>
    <row r="1062" spans="1:13">
      <c r="A1062" s="133"/>
      <c r="B1062" s="134"/>
      <c r="C1062" s="134"/>
      <c r="D1062" s="134"/>
      <c r="E1062" s="134"/>
      <c r="F1062" s="135"/>
      <c r="G1062" s="136"/>
      <c r="H1062" s="261" t="str">
        <f t="shared" si="59"/>
        <v/>
      </c>
      <c r="L1062" s="67" t="str">
        <f t="shared" si="60"/>
        <v/>
      </c>
      <c r="M1062" s="67" t="str">
        <f t="shared" si="61"/>
        <v/>
      </c>
    </row>
    <row r="1063" spans="1:13">
      <c r="A1063" s="133"/>
      <c r="B1063" s="134"/>
      <c r="C1063" s="134"/>
      <c r="D1063" s="134"/>
      <c r="E1063" s="134"/>
      <c r="F1063" s="135"/>
      <c r="G1063" s="136"/>
      <c r="H1063" s="261" t="str">
        <f t="shared" si="59"/>
        <v/>
      </c>
      <c r="L1063" s="67" t="str">
        <f t="shared" si="60"/>
        <v/>
      </c>
      <c r="M1063" s="67" t="str">
        <f t="shared" si="61"/>
        <v/>
      </c>
    </row>
    <row r="1064" spans="1:13">
      <c r="A1064" s="133"/>
      <c r="B1064" s="134"/>
      <c r="C1064" s="134"/>
      <c r="D1064" s="134"/>
      <c r="E1064" s="134"/>
      <c r="F1064" s="135"/>
      <c r="G1064" s="136"/>
      <c r="H1064" s="261" t="str">
        <f t="shared" si="59"/>
        <v/>
      </c>
      <c r="L1064" s="67" t="str">
        <f t="shared" si="60"/>
        <v/>
      </c>
      <c r="M1064" s="67" t="str">
        <f t="shared" si="61"/>
        <v/>
      </c>
    </row>
    <row r="1065" spans="1:13">
      <c r="A1065" s="133"/>
      <c r="B1065" s="134"/>
      <c r="C1065" s="134"/>
      <c r="D1065" s="134"/>
      <c r="E1065" s="134"/>
      <c r="F1065" s="135"/>
      <c r="G1065" s="136"/>
      <c r="H1065" s="261" t="str">
        <f t="shared" si="59"/>
        <v/>
      </c>
      <c r="L1065" s="67" t="str">
        <f t="shared" si="60"/>
        <v/>
      </c>
      <c r="M1065" s="67" t="str">
        <f t="shared" si="61"/>
        <v/>
      </c>
    </row>
    <row r="1066" spans="1:13">
      <c r="A1066" s="133"/>
      <c r="B1066" s="134"/>
      <c r="C1066" s="134"/>
      <c r="D1066" s="134"/>
      <c r="E1066" s="134"/>
      <c r="F1066" s="135"/>
      <c r="G1066" s="136"/>
      <c r="H1066" s="261" t="str">
        <f t="shared" si="59"/>
        <v/>
      </c>
      <c r="L1066" s="67" t="str">
        <f t="shared" si="60"/>
        <v/>
      </c>
      <c r="M1066" s="67" t="str">
        <f t="shared" si="61"/>
        <v/>
      </c>
    </row>
    <row r="1067" spans="1:13">
      <c r="A1067" s="133"/>
      <c r="B1067" s="134"/>
      <c r="C1067" s="134"/>
      <c r="D1067" s="134"/>
      <c r="E1067" s="134"/>
      <c r="F1067" s="135"/>
      <c r="G1067" s="136"/>
      <c r="H1067" s="261" t="str">
        <f t="shared" si="59"/>
        <v/>
      </c>
      <c r="L1067" s="67" t="str">
        <f t="shared" si="60"/>
        <v/>
      </c>
      <c r="M1067" s="67" t="str">
        <f t="shared" si="61"/>
        <v/>
      </c>
    </row>
    <row r="1068" spans="1:13">
      <c r="A1068" s="133"/>
      <c r="B1068" s="134"/>
      <c r="C1068" s="134"/>
      <c r="D1068" s="134"/>
      <c r="E1068" s="134"/>
      <c r="F1068" s="135"/>
      <c r="G1068" s="136"/>
      <c r="H1068" s="261" t="str">
        <f t="shared" si="59"/>
        <v/>
      </c>
      <c r="L1068" s="67" t="str">
        <f t="shared" si="60"/>
        <v/>
      </c>
      <c r="M1068" s="67" t="str">
        <f t="shared" si="61"/>
        <v/>
      </c>
    </row>
    <row r="1069" spans="1:13">
      <c r="A1069" s="133"/>
      <c r="B1069" s="134"/>
      <c r="C1069" s="134"/>
      <c r="D1069" s="134"/>
      <c r="E1069" s="134"/>
      <c r="F1069" s="135"/>
      <c r="G1069" s="136"/>
      <c r="H1069" s="261" t="str">
        <f t="shared" si="59"/>
        <v/>
      </c>
      <c r="L1069" s="67" t="str">
        <f t="shared" si="60"/>
        <v/>
      </c>
      <c r="M1069" s="67" t="str">
        <f t="shared" si="61"/>
        <v/>
      </c>
    </row>
    <row r="1070" spans="1:13">
      <c r="A1070" s="133"/>
      <c r="B1070" s="134"/>
      <c r="C1070" s="134"/>
      <c r="D1070" s="134"/>
      <c r="E1070" s="134"/>
      <c r="F1070" s="135"/>
      <c r="G1070" s="136"/>
      <c r="H1070" s="261" t="str">
        <f t="shared" si="59"/>
        <v/>
      </c>
      <c r="L1070" s="67" t="str">
        <f t="shared" si="60"/>
        <v/>
      </c>
      <c r="M1070" s="67" t="str">
        <f t="shared" si="61"/>
        <v/>
      </c>
    </row>
    <row r="1071" spans="1:13">
      <c r="A1071" s="133"/>
      <c r="B1071" s="134"/>
      <c r="C1071" s="134"/>
      <c r="D1071" s="134"/>
      <c r="E1071" s="134"/>
      <c r="F1071" s="135"/>
      <c r="G1071" s="136"/>
      <c r="H1071" s="261" t="str">
        <f t="shared" si="59"/>
        <v/>
      </c>
      <c r="L1071" s="67" t="str">
        <f t="shared" si="60"/>
        <v/>
      </c>
      <c r="M1071" s="67" t="str">
        <f t="shared" si="61"/>
        <v/>
      </c>
    </row>
    <row r="1072" spans="1:13">
      <c r="A1072" s="133"/>
      <c r="B1072" s="134"/>
      <c r="C1072" s="134"/>
      <c r="D1072" s="134"/>
      <c r="E1072" s="134"/>
      <c r="F1072" s="135"/>
      <c r="G1072" s="136"/>
      <c r="H1072" s="261" t="str">
        <f t="shared" si="59"/>
        <v/>
      </c>
      <c r="L1072" s="67" t="str">
        <f t="shared" si="60"/>
        <v/>
      </c>
      <c r="M1072" s="67" t="str">
        <f t="shared" si="61"/>
        <v/>
      </c>
    </row>
    <row r="1073" spans="1:13">
      <c r="A1073" s="133"/>
      <c r="B1073" s="134"/>
      <c r="C1073" s="134"/>
      <c r="D1073" s="134"/>
      <c r="E1073" s="134"/>
      <c r="F1073" s="135"/>
      <c r="G1073" s="136"/>
      <c r="H1073" s="261" t="str">
        <f t="shared" si="59"/>
        <v/>
      </c>
      <c r="L1073" s="67" t="str">
        <f t="shared" si="60"/>
        <v/>
      </c>
      <c r="M1073" s="67" t="str">
        <f t="shared" si="61"/>
        <v/>
      </c>
    </row>
    <row r="1074" spans="1:13">
      <c r="A1074" s="133"/>
      <c r="B1074" s="134"/>
      <c r="C1074" s="134"/>
      <c r="D1074" s="134"/>
      <c r="E1074" s="134"/>
      <c r="F1074" s="135"/>
      <c r="G1074" s="136"/>
      <c r="H1074" s="261" t="str">
        <f t="shared" si="59"/>
        <v/>
      </c>
      <c r="L1074" s="67" t="str">
        <f t="shared" si="60"/>
        <v/>
      </c>
      <c r="M1074" s="67" t="str">
        <f t="shared" si="61"/>
        <v/>
      </c>
    </row>
    <row r="1075" spans="1:13">
      <c r="A1075" s="133"/>
      <c r="B1075" s="134"/>
      <c r="C1075" s="134"/>
      <c r="D1075" s="134"/>
      <c r="E1075" s="134"/>
      <c r="F1075" s="135"/>
      <c r="G1075" s="136"/>
      <c r="H1075" s="261" t="str">
        <f t="shared" si="59"/>
        <v/>
      </c>
      <c r="L1075" s="67" t="str">
        <f t="shared" si="60"/>
        <v/>
      </c>
      <c r="M1075" s="67" t="str">
        <f t="shared" si="61"/>
        <v/>
      </c>
    </row>
    <row r="1076" spans="1:13">
      <c r="A1076" s="133"/>
      <c r="B1076" s="134"/>
      <c r="C1076" s="134"/>
      <c r="D1076" s="134"/>
      <c r="E1076" s="134"/>
      <c r="F1076" s="135"/>
      <c r="G1076" s="136"/>
      <c r="H1076" s="261" t="str">
        <f t="shared" si="59"/>
        <v/>
      </c>
      <c r="L1076" s="67" t="str">
        <f t="shared" si="60"/>
        <v/>
      </c>
      <c r="M1076" s="67" t="str">
        <f t="shared" si="61"/>
        <v/>
      </c>
    </row>
    <row r="1077" spans="1:13">
      <c r="A1077" s="133"/>
      <c r="B1077" s="134"/>
      <c r="C1077" s="134"/>
      <c r="D1077" s="134"/>
      <c r="E1077" s="134"/>
      <c r="F1077" s="135"/>
      <c r="G1077" s="136"/>
      <c r="H1077" s="261" t="str">
        <f t="shared" si="59"/>
        <v/>
      </c>
      <c r="L1077" s="67" t="str">
        <f t="shared" si="60"/>
        <v/>
      </c>
      <c r="M1077" s="67" t="str">
        <f t="shared" si="61"/>
        <v/>
      </c>
    </row>
    <row r="1078" spans="1:13">
      <c r="A1078" s="133"/>
      <c r="B1078" s="134"/>
      <c r="C1078" s="134"/>
      <c r="D1078" s="134"/>
      <c r="E1078" s="134"/>
      <c r="F1078" s="135"/>
      <c r="G1078" s="136"/>
      <c r="H1078" s="261" t="str">
        <f t="shared" si="59"/>
        <v/>
      </c>
      <c r="L1078" s="67" t="str">
        <f t="shared" si="60"/>
        <v/>
      </c>
      <c r="M1078" s="67" t="str">
        <f t="shared" si="61"/>
        <v/>
      </c>
    </row>
    <row r="1079" spans="1:13">
      <c r="A1079" s="133"/>
      <c r="B1079" s="134"/>
      <c r="C1079" s="134"/>
      <c r="D1079" s="134"/>
      <c r="E1079" s="134"/>
      <c r="F1079" s="135"/>
      <c r="G1079" s="136"/>
      <c r="H1079" s="261" t="str">
        <f t="shared" si="59"/>
        <v/>
      </c>
      <c r="L1079" s="67" t="str">
        <f t="shared" si="60"/>
        <v/>
      </c>
      <c r="M1079" s="67" t="str">
        <f t="shared" si="61"/>
        <v/>
      </c>
    </row>
    <row r="1080" spans="1:13">
      <c r="A1080" s="133"/>
      <c r="B1080" s="134"/>
      <c r="C1080" s="134"/>
      <c r="D1080" s="134"/>
      <c r="E1080" s="134"/>
      <c r="F1080" s="135"/>
      <c r="G1080" s="136"/>
      <c r="H1080" s="261" t="str">
        <f t="shared" si="59"/>
        <v/>
      </c>
      <c r="L1080" s="67" t="str">
        <f t="shared" si="60"/>
        <v/>
      </c>
      <c r="M1080" s="67" t="str">
        <f t="shared" si="61"/>
        <v/>
      </c>
    </row>
    <row r="1081" spans="1:13">
      <c r="A1081" s="133"/>
      <c r="B1081" s="134"/>
      <c r="C1081" s="134"/>
      <c r="D1081" s="134"/>
      <c r="E1081" s="134"/>
      <c r="F1081" s="135"/>
      <c r="G1081" s="136"/>
      <c r="H1081" s="261" t="str">
        <f t="shared" si="59"/>
        <v/>
      </c>
      <c r="L1081" s="67" t="str">
        <f t="shared" si="60"/>
        <v/>
      </c>
      <c r="M1081" s="67" t="str">
        <f t="shared" si="61"/>
        <v/>
      </c>
    </row>
    <row r="1082" spans="1:13">
      <c r="A1082" s="133"/>
      <c r="B1082" s="134"/>
      <c r="C1082" s="134"/>
      <c r="D1082" s="134"/>
      <c r="E1082" s="134"/>
      <c r="F1082" s="135"/>
      <c r="G1082" s="136"/>
      <c r="H1082" s="261" t="str">
        <f t="shared" si="59"/>
        <v/>
      </c>
      <c r="L1082" s="67" t="str">
        <f t="shared" si="60"/>
        <v/>
      </c>
      <c r="M1082" s="67" t="str">
        <f t="shared" si="61"/>
        <v/>
      </c>
    </row>
    <row r="1083" spans="1:13">
      <c r="A1083" s="133"/>
      <c r="B1083" s="134"/>
      <c r="C1083" s="134"/>
      <c r="D1083" s="134"/>
      <c r="E1083" s="134"/>
      <c r="F1083" s="135"/>
      <c r="G1083" s="136"/>
      <c r="H1083" s="261" t="str">
        <f t="shared" si="59"/>
        <v/>
      </c>
      <c r="L1083" s="67" t="str">
        <f t="shared" si="60"/>
        <v/>
      </c>
      <c r="M1083" s="67" t="str">
        <f t="shared" si="61"/>
        <v/>
      </c>
    </row>
    <row r="1084" spans="1:13">
      <c r="A1084" s="133"/>
      <c r="B1084" s="134"/>
      <c r="C1084" s="134"/>
      <c r="D1084" s="134"/>
      <c r="E1084" s="134"/>
      <c r="F1084" s="135"/>
      <c r="G1084" s="136"/>
      <c r="H1084" s="261" t="str">
        <f t="shared" si="59"/>
        <v/>
      </c>
      <c r="L1084" s="67" t="str">
        <f t="shared" si="60"/>
        <v/>
      </c>
      <c r="M1084" s="67" t="str">
        <f t="shared" si="61"/>
        <v/>
      </c>
    </row>
    <row r="1085" spans="1:13">
      <c r="A1085" s="133"/>
      <c r="B1085" s="134"/>
      <c r="C1085" s="134"/>
      <c r="D1085" s="134"/>
      <c r="E1085" s="134"/>
      <c r="F1085" s="135"/>
      <c r="G1085" s="136"/>
      <c r="H1085" s="261" t="str">
        <f t="shared" si="59"/>
        <v/>
      </c>
      <c r="L1085" s="67" t="str">
        <f t="shared" si="60"/>
        <v/>
      </c>
      <c r="M1085" s="67" t="str">
        <f t="shared" si="61"/>
        <v/>
      </c>
    </row>
    <row r="1086" spans="1:13">
      <c r="A1086" s="133"/>
      <c r="B1086" s="134"/>
      <c r="C1086" s="134"/>
      <c r="D1086" s="134"/>
      <c r="E1086" s="134"/>
      <c r="F1086" s="135"/>
      <c r="G1086" s="136"/>
      <c r="H1086" s="261" t="str">
        <f t="shared" si="59"/>
        <v/>
      </c>
      <c r="L1086" s="67" t="str">
        <f t="shared" si="60"/>
        <v/>
      </c>
      <c r="M1086" s="67" t="str">
        <f t="shared" si="61"/>
        <v/>
      </c>
    </row>
    <row r="1087" spans="1:13">
      <c r="A1087" s="133"/>
      <c r="B1087" s="134"/>
      <c r="C1087" s="134"/>
      <c r="D1087" s="134"/>
      <c r="E1087" s="134"/>
      <c r="F1087" s="135"/>
      <c r="G1087" s="136"/>
      <c r="H1087" s="261" t="str">
        <f t="shared" si="59"/>
        <v/>
      </c>
      <c r="L1087" s="67" t="str">
        <f t="shared" si="60"/>
        <v/>
      </c>
      <c r="M1087" s="67" t="str">
        <f t="shared" si="61"/>
        <v/>
      </c>
    </row>
    <row r="1088" spans="1:13">
      <c r="A1088" s="133"/>
      <c r="B1088" s="134"/>
      <c r="C1088" s="134"/>
      <c r="D1088" s="134"/>
      <c r="E1088" s="134"/>
      <c r="F1088" s="135"/>
      <c r="G1088" s="136"/>
      <c r="H1088" s="261" t="str">
        <f t="shared" si="59"/>
        <v/>
      </c>
      <c r="L1088" s="67" t="str">
        <f t="shared" si="60"/>
        <v/>
      </c>
      <c r="M1088" s="67" t="str">
        <f t="shared" si="61"/>
        <v/>
      </c>
    </row>
    <row r="1089" spans="1:13">
      <c r="A1089" s="133"/>
      <c r="B1089" s="134"/>
      <c r="C1089" s="134"/>
      <c r="D1089" s="134"/>
      <c r="E1089" s="134"/>
      <c r="F1089" s="135"/>
      <c r="G1089" s="136"/>
      <c r="H1089" s="261" t="str">
        <f t="shared" si="59"/>
        <v/>
      </c>
      <c r="L1089" s="67" t="str">
        <f t="shared" si="60"/>
        <v/>
      </c>
      <c r="M1089" s="67" t="str">
        <f t="shared" si="61"/>
        <v/>
      </c>
    </row>
    <row r="1090" spans="1:13">
      <c r="A1090" s="133"/>
      <c r="B1090" s="134"/>
      <c r="C1090" s="134"/>
      <c r="D1090" s="134"/>
      <c r="E1090" s="134"/>
      <c r="F1090" s="135"/>
      <c r="G1090" s="136"/>
      <c r="H1090" s="261" t="str">
        <f t="shared" si="59"/>
        <v/>
      </c>
      <c r="L1090" s="67" t="str">
        <f t="shared" si="60"/>
        <v/>
      </c>
      <c r="M1090" s="67" t="str">
        <f t="shared" si="61"/>
        <v/>
      </c>
    </row>
    <row r="1091" spans="1:13">
      <c r="A1091" s="133"/>
      <c r="B1091" s="134"/>
      <c r="C1091" s="134"/>
      <c r="D1091" s="134"/>
      <c r="E1091" s="134"/>
      <c r="F1091" s="135"/>
      <c r="G1091" s="136"/>
      <c r="H1091" s="261" t="str">
        <f t="shared" ref="H1091:H1097" si="62">IF(D1091="","",(2/J$12)*(POWER((J$12/6)*(D1091-J$12/6)+1,3)-1))</f>
        <v/>
      </c>
      <c r="L1091" s="67" t="str">
        <f t="shared" ref="L1091:L1097" si="63">IF(E1091="","",GAMMADIST(E1091,J$19,1/J$18,TRUE))</f>
        <v/>
      </c>
      <c r="M1091" s="67" t="str">
        <f t="shared" si="61"/>
        <v/>
      </c>
    </row>
    <row r="1092" spans="1:13">
      <c r="A1092" s="133"/>
      <c r="B1092" s="134"/>
      <c r="C1092" s="134"/>
      <c r="D1092" s="134"/>
      <c r="E1092" s="134"/>
      <c r="F1092" s="135"/>
      <c r="G1092" s="136"/>
      <c r="H1092" s="261" t="str">
        <f t="shared" si="62"/>
        <v/>
      </c>
      <c r="L1092" s="67" t="str">
        <f t="shared" si="63"/>
        <v/>
      </c>
      <c r="M1092" s="67" t="str">
        <f t="shared" ref="M1092:M1155" si="64">IF(L1092="","",(L1092-L1091)*J$3)</f>
        <v/>
      </c>
    </row>
    <row r="1093" spans="1:13">
      <c r="A1093" s="133"/>
      <c r="B1093" s="134"/>
      <c r="C1093" s="134"/>
      <c r="D1093" s="134"/>
      <c r="E1093" s="134"/>
      <c r="F1093" s="135"/>
      <c r="G1093" s="136"/>
      <c r="H1093" s="261" t="str">
        <f t="shared" si="62"/>
        <v/>
      </c>
      <c r="L1093" s="67" t="str">
        <f t="shared" si="63"/>
        <v/>
      </c>
      <c r="M1093" s="67" t="str">
        <f t="shared" si="64"/>
        <v/>
      </c>
    </row>
    <row r="1094" spans="1:13">
      <c r="A1094" s="133"/>
      <c r="B1094" s="134"/>
      <c r="C1094" s="134"/>
      <c r="D1094" s="134"/>
      <c r="E1094" s="134"/>
      <c r="F1094" s="135"/>
      <c r="G1094" s="136"/>
      <c r="H1094" s="261" t="str">
        <f t="shared" si="62"/>
        <v/>
      </c>
      <c r="L1094" s="67" t="str">
        <f t="shared" si="63"/>
        <v/>
      </c>
      <c r="M1094" s="67" t="str">
        <f t="shared" si="64"/>
        <v/>
      </c>
    </row>
    <row r="1095" spans="1:13">
      <c r="A1095" s="133"/>
      <c r="B1095" s="134"/>
      <c r="C1095" s="134"/>
      <c r="D1095" s="134"/>
      <c r="E1095" s="134"/>
      <c r="F1095" s="135"/>
      <c r="G1095" s="136"/>
      <c r="H1095" s="261" t="str">
        <f t="shared" si="62"/>
        <v/>
      </c>
      <c r="L1095" s="67" t="str">
        <f t="shared" si="63"/>
        <v/>
      </c>
      <c r="M1095" s="67" t="str">
        <f t="shared" si="64"/>
        <v/>
      </c>
    </row>
    <row r="1096" spans="1:13">
      <c r="A1096" s="133"/>
      <c r="B1096" s="134"/>
      <c r="C1096" s="134"/>
      <c r="D1096" s="134"/>
      <c r="E1096" s="134"/>
      <c r="F1096" s="135"/>
      <c r="G1096" s="136"/>
      <c r="H1096" s="261" t="str">
        <f t="shared" si="62"/>
        <v/>
      </c>
      <c r="L1096" s="67" t="str">
        <f t="shared" si="63"/>
        <v/>
      </c>
      <c r="M1096" s="67" t="str">
        <f t="shared" si="64"/>
        <v/>
      </c>
    </row>
    <row r="1097" spans="1:13">
      <c r="A1097" s="133"/>
      <c r="B1097" s="134"/>
      <c r="C1097" s="134"/>
      <c r="D1097" s="134"/>
      <c r="E1097" s="134"/>
      <c r="F1097" s="135"/>
      <c r="G1097" s="136"/>
      <c r="H1097" s="261" t="str">
        <f t="shared" si="62"/>
        <v/>
      </c>
      <c r="L1097" s="67" t="str">
        <f t="shared" si="63"/>
        <v/>
      </c>
      <c r="M1097" s="67" t="str">
        <f t="shared" si="64"/>
        <v/>
      </c>
    </row>
    <row r="1098" spans="1:13">
      <c r="A1098" s="133"/>
      <c r="B1098" s="134"/>
      <c r="C1098" s="134"/>
      <c r="D1098" s="134"/>
      <c r="E1098" s="134"/>
      <c r="F1098" s="135"/>
      <c r="G1098" s="136"/>
      <c r="L1098" s="67" t="str">
        <f t="shared" ref="L1098:L1161" si="65">IF(E1098="","",NORMDIST(E1098,J$10,J$11,TRUE))</f>
        <v/>
      </c>
      <c r="M1098" s="67" t="str">
        <f t="shared" si="64"/>
        <v/>
      </c>
    </row>
    <row r="1099" spans="1:13">
      <c r="A1099" s="133"/>
      <c r="B1099" s="134"/>
      <c r="C1099" s="134"/>
      <c r="D1099" s="134"/>
      <c r="E1099" s="134"/>
      <c r="F1099" s="135"/>
      <c r="G1099" s="136"/>
      <c r="L1099" s="67" t="str">
        <f t="shared" si="65"/>
        <v/>
      </c>
      <c r="M1099" s="67" t="str">
        <f t="shared" si="64"/>
        <v/>
      </c>
    </row>
    <row r="1100" spans="1:13">
      <c r="A1100" s="133"/>
      <c r="B1100" s="134"/>
      <c r="C1100" s="134"/>
      <c r="D1100" s="134"/>
      <c r="E1100" s="134"/>
      <c r="F1100" s="135"/>
      <c r="G1100" s="136"/>
      <c r="L1100" s="67" t="str">
        <f t="shared" si="65"/>
        <v/>
      </c>
      <c r="M1100" s="67" t="str">
        <f t="shared" si="64"/>
        <v/>
      </c>
    </row>
    <row r="1101" spans="1:13">
      <c r="A1101" s="133"/>
      <c r="B1101" s="134"/>
      <c r="C1101" s="134"/>
      <c r="D1101" s="134"/>
      <c r="E1101" s="134"/>
      <c r="F1101" s="135"/>
      <c r="G1101" s="136"/>
      <c r="L1101" s="67" t="str">
        <f t="shared" si="65"/>
        <v/>
      </c>
      <c r="M1101" s="67" t="str">
        <f t="shared" si="64"/>
        <v/>
      </c>
    </row>
    <row r="1102" spans="1:13">
      <c r="A1102" s="133"/>
      <c r="B1102" s="134"/>
      <c r="C1102" s="134"/>
      <c r="D1102" s="134"/>
      <c r="E1102" s="134"/>
      <c r="F1102" s="135"/>
      <c r="G1102" s="136"/>
      <c r="L1102" s="67" t="str">
        <f t="shared" si="65"/>
        <v/>
      </c>
      <c r="M1102" s="67" t="str">
        <f t="shared" si="64"/>
        <v/>
      </c>
    </row>
    <row r="1103" spans="1:13">
      <c r="A1103" s="133"/>
      <c r="B1103" s="134"/>
      <c r="C1103" s="134"/>
      <c r="D1103" s="134"/>
      <c r="E1103" s="134"/>
      <c r="F1103" s="135"/>
      <c r="G1103" s="136"/>
      <c r="L1103" s="67" t="str">
        <f t="shared" si="65"/>
        <v/>
      </c>
      <c r="M1103" s="67" t="str">
        <f t="shared" si="64"/>
        <v/>
      </c>
    </row>
    <row r="1104" spans="1:13">
      <c r="A1104" s="133"/>
      <c r="B1104" s="134"/>
      <c r="C1104" s="134"/>
      <c r="D1104" s="134"/>
      <c r="E1104" s="134"/>
      <c r="F1104" s="135"/>
      <c r="G1104" s="136"/>
      <c r="L1104" s="67" t="str">
        <f t="shared" si="65"/>
        <v/>
      </c>
      <c r="M1104" s="67" t="str">
        <f t="shared" si="64"/>
        <v/>
      </c>
    </row>
    <row r="1105" spans="1:13">
      <c r="A1105" s="133"/>
      <c r="B1105" s="134"/>
      <c r="C1105" s="134"/>
      <c r="D1105" s="134"/>
      <c r="E1105" s="134"/>
      <c r="F1105" s="135"/>
      <c r="G1105" s="136"/>
      <c r="L1105" s="67" t="str">
        <f t="shared" si="65"/>
        <v/>
      </c>
      <c r="M1105" s="67" t="str">
        <f t="shared" si="64"/>
        <v/>
      </c>
    </row>
    <row r="1106" spans="1:13">
      <c r="A1106" s="133"/>
      <c r="B1106" s="134"/>
      <c r="C1106" s="134"/>
      <c r="D1106" s="134"/>
      <c r="E1106" s="134"/>
      <c r="F1106" s="135"/>
      <c r="G1106" s="136"/>
      <c r="L1106" s="67" t="str">
        <f t="shared" si="65"/>
        <v/>
      </c>
      <c r="M1106" s="67" t="str">
        <f t="shared" si="64"/>
        <v/>
      </c>
    </row>
    <row r="1107" spans="1:13">
      <c r="A1107" s="133"/>
      <c r="B1107" s="134"/>
      <c r="C1107" s="134"/>
      <c r="D1107" s="134"/>
      <c r="E1107" s="134"/>
      <c r="F1107" s="135"/>
      <c r="G1107" s="136"/>
      <c r="L1107" s="67" t="str">
        <f t="shared" si="65"/>
        <v/>
      </c>
      <c r="M1107" s="67" t="str">
        <f t="shared" si="64"/>
        <v/>
      </c>
    </row>
    <row r="1108" spans="1:13">
      <c r="A1108" s="133"/>
      <c r="B1108" s="134"/>
      <c r="C1108" s="134"/>
      <c r="D1108" s="134"/>
      <c r="E1108" s="134"/>
      <c r="F1108" s="135"/>
      <c r="G1108" s="136"/>
      <c r="L1108" s="67" t="str">
        <f t="shared" si="65"/>
        <v/>
      </c>
      <c r="M1108" s="67" t="str">
        <f t="shared" si="64"/>
        <v/>
      </c>
    </row>
    <row r="1109" spans="1:13">
      <c r="A1109" s="133"/>
      <c r="B1109" s="134"/>
      <c r="C1109" s="134"/>
      <c r="D1109" s="134"/>
      <c r="E1109" s="134"/>
      <c r="F1109" s="135"/>
      <c r="G1109" s="136"/>
      <c r="L1109" s="67" t="str">
        <f t="shared" si="65"/>
        <v/>
      </c>
      <c r="M1109" s="67" t="str">
        <f t="shared" si="64"/>
        <v/>
      </c>
    </row>
    <row r="1110" spans="1:13">
      <c r="A1110" s="133"/>
      <c r="B1110" s="134"/>
      <c r="C1110" s="134"/>
      <c r="D1110" s="134"/>
      <c r="E1110" s="134"/>
      <c r="F1110" s="135"/>
      <c r="G1110" s="136"/>
      <c r="L1110" s="67" t="str">
        <f t="shared" si="65"/>
        <v/>
      </c>
      <c r="M1110" s="67" t="str">
        <f t="shared" si="64"/>
        <v/>
      </c>
    </row>
    <row r="1111" spans="1:13">
      <c r="A1111" s="133"/>
      <c r="B1111" s="134"/>
      <c r="C1111" s="134"/>
      <c r="D1111" s="134"/>
      <c r="E1111" s="134"/>
      <c r="F1111" s="135"/>
      <c r="G1111" s="136"/>
      <c r="L1111" s="67" t="str">
        <f t="shared" si="65"/>
        <v/>
      </c>
      <c r="M1111" s="67" t="str">
        <f t="shared" si="64"/>
        <v/>
      </c>
    </row>
    <row r="1112" spans="1:13">
      <c r="A1112" s="133"/>
      <c r="B1112" s="134"/>
      <c r="C1112" s="134"/>
      <c r="D1112" s="134"/>
      <c r="E1112" s="134"/>
      <c r="F1112" s="135"/>
      <c r="G1112" s="136"/>
      <c r="L1112" s="67" t="str">
        <f t="shared" si="65"/>
        <v/>
      </c>
      <c r="M1112" s="67" t="str">
        <f t="shared" si="64"/>
        <v/>
      </c>
    </row>
    <row r="1113" spans="1:13">
      <c r="A1113" s="133"/>
      <c r="B1113" s="134"/>
      <c r="C1113" s="134"/>
      <c r="D1113" s="134"/>
      <c r="E1113" s="134"/>
      <c r="F1113" s="135"/>
      <c r="G1113" s="136"/>
      <c r="L1113" s="67" t="str">
        <f t="shared" si="65"/>
        <v/>
      </c>
      <c r="M1113" s="67" t="str">
        <f t="shared" si="64"/>
        <v/>
      </c>
    </row>
    <row r="1114" spans="1:13">
      <c r="A1114" s="133"/>
      <c r="B1114" s="134"/>
      <c r="C1114" s="134"/>
      <c r="D1114" s="134"/>
      <c r="E1114" s="134"/>
      <c r="F1114" s="135"/>
      <c r="G1114" s="136"/>
      <c r="L1114" s="67" t="str">
        <f t="shared" si="65"/>
        <v/>
      </c>
      <c r="M1114" s="67" t="str">
        <f t="shared" si="64"/>
        <v/>
      </c>
    </row>
    <row r="1115" spans="1:13">
      <c r="A1115" s="133"/>
      <c r="B1115" s="134"/>
      <c r="C1115" s="134"/>
      <c r="D1115" s="134"/>
      <c r="E1115" s="134"/>
      <c r="F1115" s="135"/>
      <c r="G1115" s="136"/>
      <c r="L1115" s="67" t="str">
        <f t="shared" si="65"/>
        <v/>
      </c>
      <c r="M1115" s="67" t="str">
        <f t="shared" si="64"/>
        <v/>
      </c>
    </row>
    <row r="1116" spans="1:13">
      <c r="A1116" s="133"/>
      <c r="B1116" s="134"/>
      <c r="C1116" s="134"/>
      <c r="D1116" s="134"/>
      <c r="E1116" s="134"/>
      <c r="F1116" s="135"/>
      <c r="G1116" s="136"/>
      <c r="L1116" s="67" t="str">
        <f t="shared" si="65"/>
        <v/>
      </c>
      <c r="M1116" s="67" t="str">
        <f t="shared" si="64"/>
        <v/>
      </c>
    </row>
    <row r="1117" spans="1:13">
      <c r="A1117" s="133"/>
      <c r="B1117" s="134"/>
      <c r="C1117" s="134"/>
      <c r="D1117" s="134"/>
      <c r="E1117" s="134"/>
      <c r="F1117" s="135"/>
      <c r="G1117" s="136"/>
      <c r="L1117" s="67" t="str">
        <f t="shared" si="65"/>
        <v/>
      </c>
      <c r="M1117" s="67" t="str">
        <f t="shared" si="64"/>
        <v/>
      </c>
    </row>
    <row r="1118" spans="1:13">
      <c r="A1118" s="133"/>
      <c r="B1118" s="134"/>
      <c r="C1118" s="134"/>
      <c r="D1118" s="134"/>
      <c r="E1118" s="134"/>
      <c r="F1118" s="135"/>
      <c r="G1118" s="136"/>
      <c r="L1118" s="67" t="str">
        <f t="shared" si="65"/>
        <v/>
      </c>
      <c r="M1118" s="67" t="str">
        <f t="shared" si="64"/>
        <v/>
      </c>
    </row>
    <row r="1119" spans="1:13">
      <c r="A1119" s="133"/>
      <c r="B1119" s="134"/>
      <c r="C1119" s="134"/>
      <c r="D1119" s="134"/>
      <c r="E1119" s="134"/>
      <c r="F1119" s="135"/>
      <c r="G1119" s="136"/>
      <c r="L1119" s="67" t="str">
        <f t="shared" si="65"/>
        <v/>
      </c>
      <c r="M1119" s="67" t="str">
        <f t="shared" si="64"/>
        <v/>
      </c>
    </row>
    <row r="1120" spans="1:13">
      <c r="A1120" s="133"/>
      <c r="B1120" s="134"/>
      <c r="C1120" s="134"/>
      <c r="D1120" s="134"/>
      <c r="E1120" s="134"/>
      <c r="F1120" s="135"/>
      <c r="G1120" s="136"/>
      <c r="L1120" s="67" t="str">
        <f t="shared" si="65"/>
        <v/>
      </c>
      <c r="M1120" s="67" t="str">
        <f t="shared" si="64"/>
        <v/>
      </c>
    </row>
    <row r="1121" spans="1:13">
      <c r="A1121" s="133"/>
      <c r="B1121" s="134"/>
      <c r="C1121" s="134"/>
      <c r="D1121" s="134"/>
      <c r="E1121" s="134"/>
      <c r="F1121" s="135"/>
      <c r="G1121" s="136"/>
      <c r="L1121" s="67" t="str">
        <f t="shared" si="65"/>
        <v/>
      </c>
      <c r="M1121" s="67" t="str">
        <f t="shared" si="64"/>
        <v/>
      </c>
    </row>
    <row r="1122" spans="1:13">
      <c r="A1122" s="133"/>
      <c r="B1122" s="134"/>
      <c r="C1122" s="134"/>
      <c r="D1122" s="134"/>
      <c r="E1122" s="134"/>
      <c r="F1122" s="135"/>
      <c r="G1122" s="136"/>
      <c r="L1122" s="67" t="str">
        <f t="shared" si="65"/>
        <v/>
      </c>
      <c r="M1122" s="67" t="str">
        <f t="shared" si="64"/>
        <v/>
      </c>
    </row>
    <row r="1123" spans="1:13">
      <c r="A1123" s="133"/>
      <c r="B1123" s="134"/>
      <c r="C1123" s="134"/>
      <c r="D1123" s="134"/>
      <c r="E1123" s="134"/>
      <c r="F1123" s="135"/>
      <c r="G1123" s="136"/>
      <c r="L1123" s="67" t="str">
        <f t="shared" si="65"/>
        <v/>
      </c>
      <c r="M1123" s="67" t="str">
        <f t="shared" si="64"/>
        <v/>
      </c>
    </row>
    <row r="1124" spans="1:13">
      <c r="A1124" s="133"/>
      <c r="B1124" s="134"/>
      <c r="C1124" s="134"/>
      <c r="D1124" s="134"/>
      <c r="E1124" s="134"/>
      <c r="F1124" s="135"/>
      <c r="G1124" s="136"/>
      <c r="L1124" s="67" t="str">
        <f t="shared" si="65"/>
        <v/>
      </c>
      <c r="M1124" s="67" t="str">
        <f t="shared" si="64"/>
        <v/>
      </c>
    </row>
    <row r="1125" spans="1:13">
      <c r="A1125" s="133"/>
      <c r="B1125" s="134"/>
      <c r="C1125" s="134"/>
      <c r="D1125" s="134"/>
      <c r="E1125" s="134"/>
      <c r="F1125" s="135"/>
      <c r="G1125" s="136"/>
      <c r="L1125" s="67" t="str">
        <f t="shared" si="65"/>
        <v/>
      </c>
      <c r="M1125" s="67" t="str">
        <f t="shared" si="64"/>
        <v/>
      </c>
    </row>
    <row r="1126" spans="1:13">
      <c r="A1126" s="133"/>
      <c r="B1126" s="134"/>
      <c r="C1126" s="134"/>
      <c r="D1126" s="134"/>
      <c r="E1126" s="134"/>
      <c r="F1126" s="135"/>
      <c r="G1126" s="136"/>
      <c r="L1126" s="67" t="str">
        <f t="shared" si="65"/>
        <v/>
      </c>
      <c r="M1126" s="67" t="str">
        <f t="shared" si="64"/>
        <v/>
      </c>
    </row>
    <row r="1127" spans="1:13">
      <c r="A1127" s="133"/>
      <c r="B1127" s="134"/>
      <c r="C1127" s="134"/>
      <c r="D1127" s="134"/>
      <c r="E1127" s="134"/>
      <c r="F1127" s="135"/>
      <c r="G1127" s="136"/>
      <c r="L1127" s="67" t="str">
        <f t="shared" si="65"/>
        <v/>
      </c>
      <c r="M1127" s="67" t="str">
        <f t="shared" si="64"/>
        <v/>
      </c>
    </row>
    <row r="1128" spans="1:13">
      <c r="A1128" s="133"/>
      <c r="B1128" s="134"/>
      <c r="C1128" s="134"/>
      <c r="D1128" s="134"/>
      <c r="E1128" s="134"/>
      <c r="F1128" s="135"/>
      <c r="G1128" s="136"/>
      <c r="L1128" s="67" t="str">
        <f t="shared" si="65"/>
        <v/>
      </c>
      <c r="M1128" s="67" t="str">
        <f t="shared" si="64"/>
        <v/>
      </c>
    </row>
    <row r="1129" spans="1:13">
      <c r="A1129" s="133"/>
      <c r="B1129" s="134"/>
      <c r="C1129" s="134"/>
      <c r="D1129" s="134"/>
      <c r="E1129" s="134"/>
      <c r="F1129" s="135"/>
      <c r="G1129" s="136"/>
      <c r="L1129" s="67" t="str">
        <f t="shared" si="65"/>
        <v/>
      </c>
      <c r="M1129" s="67" t="str">
        <f t="shared" si="64"/>
        <v/>
      </c>
    </row>
    <row r="1130" spans="1:13">
      <c r="A1130" s="133"/>
      <c r="B1130" s="134"/>
      <c r="C1130" s="134"/>
      <c r="D1130" s="134"/>
      <c r="E1130" s="134"/>
      <c r="F1130" s="135"/>
      <c r="G1130" s="136"/>
      <c r="L1130" s="67" t="str">
        <f t="shared" si="65"/>
        <v/>
      </c>
      <c r="M1130" s="67" t="str">
        <f t="shared" si="64"/>
        <v/>
      </c>
    </row>
    <row r="1131" spans="1:13">
      <c r="A1131" s="133"/>
      <c r="B1131" s="134"/>
      <c r="C1131" s="134"/>
      <c r="D1131" s="134"/>
      <c r="E1131" s="134"/>
      <c r="F1131" s="135"/>
      <c r="G1131" s="136"/>
      <c r="L1131" s="67" t="str">
        <f t="shared" si="65"/>
        <v/>
      </c>
      <c r="M1131" s="67" t="str">
        <f t="shared" si="64"/>
        <v/>
      </c>
    </row>
    <row r="1132" spans="1:13">
      <c r="A1132" s="133"/>
      <c r="B1132" s="134"/>
      <c r="C1132" s="134"/>
      <c r="D1132" s="134"/>
      <c r="E1132" s="134"/>
      <c r="F1132" s="135"/>
      <c r="G1132" s="136"/>
      <c r="L1132" s="67" t="str">
        <f t="shared" si="65"/>
        <v/>
      </c>
      <c r="M1132" s="67" t="str">
        <f t="shared" si="64"/>
        <v/>
      </c>
    </row>
    <row r="1133" spans="1:13">
      <c r="A1133" s="133"/>
      <c r="B1133" s="134"/>
      <c r="C1133" s="134"/>
      <c r="D1133" s="134"/>
      <c r="E1133" s="134"/>
      <c r="F1133" s="135"/>
      <c r="G1133" s="136"/>
      <c r="L1133" s="67" t="str">
        <f t="shared" si="65"/>
        <v/>
      </c>
      <c r="M1133" s="67" t="str">
        <f t="shared" si="64"/>
        <v/>
      </c>
    </row>
    <row r="1134" spans="1:13">
      <c r="A1134" s="133"/>
      <c r="B1134" s="134"/>
      <c r="C1134" s="134"/>
      <c r="D1134" s="134"/>
      <c r="E1134" s="134"/>
      <c r="F1134" s="135"/>
      <c r="G1134" s="136"/>
      <c r="L1134" s="67" t="str">
        <f t="shared" si="65"/>
        <v/>
      </c>
      <c r="M1134" s="67" t="str">
        <f t="shared" si="64"/>
        <v/>
      </c>
    </row>
    <row r="1135" spans="1:13">
      <c r="A1135" s="133"/>
      <c r="B1135" s="134"/>
      <c r="C1135" s="134"/>
      <c r="D1135" s="134"/>
      <c r="E1135" s="134"/>
      <c r="F1135" s="135"/>
      <c r="G1135" s="136"/>
      <c r="L1135" s="67" t="str">
        <f t="shared" si="65"/>
        <v/>
      </c>
      <c r="M1135" s="67" t="str">
        <f t="shared" si="64"/>
        <v/>
      </c>
    </row>
    <row r="1136" spans="1:13">
      <c r="A1136" s="133"/>
      <c r="B1136" s="134"/>
      <c r="C1136" s="134"/>
      <c r="D1136" s="134"/>
      <c r="E1136" s="134"/>
      <c r="F1136" s="135"/>
      <c r="G1136" s="136"/>
      <c r="L1136" s="67" t="str">
        <f t="shared" si="65"/>
        <v/>
      </c>
      <c r="M1136" s="67" t="str">
        <f t="shared" si="64"/>
        <v/>
      </c>
    </row>
    <row r="1137" spans="1:13">
      <c r="A1137" s="133"/>
      <c r="B1137" s="134"/>
      <c r="C1137" s="134"/>
      <c r="D1137" s="134"/>
      <c r="E1137" s="134"/>
      <c r="F1137" s="135"/>
      <c r="G1137" s="136"/>
      <c r="L1137" s="67" t="str">
        <f t="shared" si="65"/>
        <v/>
      </c>
      <c r="M1137" s="67" t="str">
        <f t="shared" si="64"/>
        <v/>
      </c>
    </row>
    <row r="1138" spans="1:13">
      <c r="A1138" s="133"/>
      <c r="B1138" s="134"/>
      <c r="C1138" s="134"/>
      <c r="D1138" s="134"/>
      <c r="E1138" s="134"/>
      <c r="F1138" s="135"/>
      <c r="G1138" s="136"/>
      <c r="L1138" s="67" t="str">
        <f t="shared" si="65"/>
        <v/>
      </c>
      <c r="M1138" s="67" t="str">
        <f t="shared" si="64"/>
        <v/>
      </c>
    </row>
    <row r="1139" spans="1:13">
      <c r="A1139" s="133"/>
      <c r="B1139" s="134"/>
      <c r="C1139" s="134"/>
      <c r="D1139" s="134"/>
      <c r="E1139" s="134"/>
      <c r="F1139" s="135"/>
      <c r="G1139" s="136"/>
      <c r="L1139" s="67" t="str">
        <f t="shared" si="65"/>
        <v/>
      </c>
      <c r="M1139" s="67" t="str">
        <f t="shared" si="64"/>
        <v/>
      </c>
    </row>
    <row r="1140" spans="1:13">
      <c r="A1140" s="133"/>
      <c r="B1140" s="134"/>
      <c r="C1140" s="134"/>
      <c r="D1140" s="134"/>
      <c r="E1140" s="134"/>
      <c r="F1140" s="135"/>
      <c r="G1140" s="136"/>
      <c r="L1140" s="67" t="str">
        <f t="shared" si="65"/>
        <v/>
      </c>
      <c r="M1140" s="67" t="str">
        <f t="shared" si="64"/>
        <v/>
      </c>
    </row>
    <row r="1141" spans="1:13">
      <c r="A1141" s="133"/>
      <c r="B1141" s="134"/>
      <c r="C1141" s="134"/>
      <c r="D1141" s="134"/>
      <c r="E1141" s="134"/>
      <c r="F1141" s="135"/>
      <c r="G1141" s="136"/>
      <c r="L1141" s="67" t="str">
        <f t="shared" si="65"/>
        <v/>
      </c>
      <c r="M1141" s="67" t="str">
        <f t="shared" si="64"/>
        <v/>
      </c>
    </row>
    <row r="1142" spans="1:13">
      <c r="A1142" s="133"/>
      <c r="B1142" s="134"/>
      <c r="C1142" s="134"/>
      <c r="D1142" s="134"/>
      <c r="E1142" s="134"/>
      <c r="F1142" s="135"/>
      <c r="G1142" s="136"/>
      <c r="L1142" s="67" t="str">
        <f t="shared" si="65"/>
        <v/>
      </c>
      <c r="M1142" s="67" t="str">
        <f t="shared" si="64"/>
        <v/>
      </c>
    </row>
    <row r="1143" spans="1:13">
      <c r="A1143" s="133"/>
      <c r="B1143" s="134"/>
      <c r="C1143" s="134"/>
      <c r="D1143" s="134"/>
      <c r="E1143" s="134"/>
      <c r="F1143" s="135"/>
      <c r="G1143" s="136"/>
      <c r="L1143" s="67" t="str">
        <f t="shared" si="65"/>
        <v/>
      </c>
      <c r="M1143" s="67" t="str">
        <f t="shared" si="64"/>
        <v/>
      </c>
    </row>
    <row r="1144" spans="1:13">
      <c r="A1144" s="133"/>
      <c r="B1144" s="134"/>
      <c r="C1144" s="134"/>
      <c r="D1144" s="134"/>
      <c r="E1144" s="134"/>
      <c r="F1144" s="135"/>
      <c r="G1144" s="136"/>
      <c r="L1144" s="67" t="str">
        <f t="shared" si="65"/>
        <v/>
      </c>
      <c r="M1144" s="67" t="str">
        <f t="shared" si="64"/>
        <v/>
      </c>
    </row>
    <row r="1145" spans="1:13">
      <c r="A1145" s="133"/>
      <c r="B1145" s="134"/>
      <c r="C1145" s="134"/>
      <c r="D1145" s="134"/>
      <c r="E1145" s="134"/>
      <c r="F1145" s="135"/>
      <c r="G1145" s="136"/>
      <c r="L1145" s="67" t="str">
        <f t="shared" si="65"/>
        <v/>
      </c>
      <c r="M1145" s="67" t="str">
        <f t="shared" si="64"/>
        <v/>
      </c>
    </row>
    <row r="1146" spans="1:13">
      <c r="A1146" s="133"/>
      <c r="B1146" s="134"/>
      <c r="C1146" s="134"/>
      <c r="D1146" s="134"/>
      <c r="E1146" s="134"/>
      <c r="F1146" s="135"/>
      <c r="G1146" s="136"/>
      <c r="L1146" s="67" t="str">
        <f t="shared" si="65"/>
        <v/>
      </c>
      <c r="M1146" s="67" t="str">
        <f t="shared" si="64"/>
        <v/>
      </c>
    </row>
    <row r="1147" spans="1:13">
      <c r="A1147" s="133"/>
      <c r="B1147" s="134"/>
      <c r="C1147" s="134"/>
      <c r="D1147" s="134"/>
      <c r="E1147" s="134"/>
      <c r="F1147" s="135"/>
      <c r="G1147" s="136"/>
      <c r="L1147" s="67" t="str">
        <f t="shared" si="65"/>
        <v/>
      </c>
      <c r="M1147" s="67" t="str">
        <f t="shared" si="64"/>
        <v/>
      </c>
    </row>
    <row r="1148" spans="1:13">
      <c r="A1148" s="133"/>
      <c r="B1148" s="134"/>
      <c r="C1148" s="134"/>
      <c r="D1148" s="134"/>
      <c r="E1148" s="134"/>
      <c r="F1148" s="135"/>
      <c r="G1148" s="136"/>
      <c r="L1148" s="67" t="str">
        <f t="shared" si="65"/>
        <v/>
      </c>
      <c r="M1148" s="67" t="str">
        <f t="shared" si="64"/>
        <v/>
      </c>
    </row>
    <row r="1149" spans="1:13">
      <c r="A1149" s="133"/>
      <c r="B1149" s="134"/>
      <c r="C1149" s="134"/>
      <c r="D1149" s="134"/>
      <c r="E1149" s="134"/>
      <c r="F1149" s="135"/>
      <c r="G1149" s="136"/>
      <c r="L1149" s="67" t="str">
        <f t="shared" si="65"/>
        <v/>
      </c>
      <c r="M1149" s="67" t="str">
        <f t="shared" si="64"/>
        <v/>
      </c>
    </row>
    <row r="1150" spans="1:13">
      <c r="A1150" s="133"/>
      <c r="B1150" s="134"/>
      <c r="C1150" s="134"/>
      <c r="D1150" s="134"/>
      <c r="E1150" s="134"/>
      <c r="F1150" s="135"/>
      <c r="G1150" s="136"/>
      <c r="L1150" s="67" t="str">
        <f t="shared" si="65"/>
        <v/>
      </c>
      <c r="M1150" s="67" t="str">
        <f t="shared" si="64"/>
        <v/>
      </c>
    </row>
    <row r="1151" spans="1:13">
      <c r="A1151" s="133"/>
      <c r="B1151" s="134"/>
      <c r="C1151" s="134"/>
      <c r="D1151" s="134"/>
      <c r="E1151" s="134"/>
      <c r="F1151" s="135"/>
      <c r="G1151" s="136"/>
      <c r="L1151" s="67" t="str">
        <f t="shared" si="65"/>
        <v/>
      </c>
      <c r="M1151" s="67" t="str">
        <f t="shared" si="64"/>
        <v/>
      </c>
    </row>
    <row r="1152" spans="1:13">
      <c r="A1152" s="133"/>
      <c r="B1152" s="134"/>
      <c r="C1152" s="134"/>
      <c r="D1152" s="134"/>
      <c r="E1152" s="134"/>
      <c r="F1152" s="135"/>
      <c r="G1152" s="136"/>
      <c r="L1152" s="67" t="str">
        <f t="shared" si="65"/>
        <v/>
      </c>
      <c r="M1152" s="67" t="str">
        <f t="shared" si="64"/>
        <v/>
      </c>
    </row>
    <row r="1153" spans="1:13">
      <c r="A1153" s="133"/>
      <c r="B1153" s="134"/>
      <c r="C1153" s="134"/>
      <c r="D1153" s="134"/>
      <c r="E1153" s="134"/>
      <c r="F1153" s="135"/>
      <c r="G1153" s="136"/>
      <c r="L1153" s="67" t="str">
        <f t="shared" si="65"/>
        <v/>
      </c>
      <c r="M1153" s="67" t="str">
        <f t="shared" si="64"/>
        <v/>
      </c>
    </row>
    <row r="1154" spans="1:13">
      <c r="A1154" s="133"/>
      <c r="B1154" s="134"/>
      <c r="C1154" s="134"/>
      <c r="D1154" s="134"/>
      <c r="E1154" s="134"/>
      <c r="F1154" s="135"/>
      <c r="G1154" s="136"/>
      <c r="L1154" s="67" t="str">
        <f t="shared" si="65"/>
        <v/>
      </c>
      <c r="M1154" s="67" t="str">
        <f t="shared" si="64"/>
        <v/>
      </c>
    </row>
    <row r="1155" spans="1:13">
      <c r="A1155" s="133"/>
      <c r="B1155" s="134"/>
      <c r="C1155" s="134"/>
      <c r="D1155" s="134"/>
      <c r="E1155" s="134"/>
      <c r="F1155" s="135"/>
      <c r="G1155" s="136"/>
      <c r="L1155" s="67" t="str">
        <f t="shared" si="65"/>
        <v/>
      </c>
      <c r="M1155" s="67" t="str">
        <f t="shared" si="64"/>
        <v/>
      </c>
    </row>
    <row r="1156" spans="1:13">
      <c r="A1156" s="133"/>
      <c r="B1156" s="134"/>
      <c r="C1156" s="134"/>
      <c r="D1156" s="134"/>
      <c r="E1156" s="134"/>
      <c r="F1156" s="135"/>
      <c r="G1156" s="136"/>
      <c r="L1156" s="67" t="str">
        <f t="shared" si="65"/>
        <v/>
      </c>
      <c r="M1156" s="67" t="str">
        <f t="shared" ref="M1156:M1157" si="66">IF(L1156="","",(L1156-L1155)*J$3)</f>
        <v/>
      </c>
    </row>
    <row r="1157" spans="1:13">
      <c r="A1157" s="133"/>
      <c r="B1157" s="134"/>
      <c r="C1157" s="134"/>
      <c r="D1157" s="134"/>
      <c r="E1157" s="134"/>
      <c r="F1157" s="135"/>
      <c r="G1157" s="136"/>
      <c r="L1157" s="67" t="str">
        <f t="shared" si="65"/>
        <v/>
      </c>
      <c r="M1157" s="67" t="str">
        <f t="shared" si="66"/>
        <v/>
      </c>
    </row>
    <row r="1158" spans="1:13">
      <c r="A1158" s="133"/>
      <c r="B1158" s="134"/>
      <c r="C1158" s="134"/>
      <c r="D1158" s="134"/>
      <c r="E1158" s="134"/>
      <c r="F1158" s="135"/>
      <c r="G1158" s="136"/>
      <c r="L1158" s="67" t="str">
        <f t="shared" si="65"/>
        <v/>
      </c>
      <c r="M1158" s="67" t="str">
        <f t="shared" ref="M1158:M1221" si="67">IF(L1158="","",L1158*J$3)</f>
        <v/>
      </c>
    </row>
    <row r="1159" spans="1:13">
      <c r="A1159" s="133"/>
      <c r="B1159" s="134"/>
      <c r="C1159" s="134"/>
      <c r="D1159" s="134"/>
      <c r="E1159" s="134"/>
      <c r="F1159" s="135"/>
      <c r="G1159" s="136"/>
      <c r="L1159" s="67" t="str">
        <f t="shared" si="65"/>
        <v/>
      </c>
      <c r="M1159" s="67" t="str">
        <f t="shared" si="67"/>
        <v/>
      </c>
    </row>
    <row r="1160" spans="1:13">
      <c r="A1160" s="133"/>
      <c r="B1160" s="134"/>
      <c r="C1160" s="134"/>
      <c r="D1160" s="134"/>
      <c r="E1160" s="134"/>
      <c r="F1160" s="135"/>
      <c r="G1160" s="136"/>
      <c r="L1160" s="67" t="str">
        <f t="shared" si="65"/>
        <v/>
      </c>
      <c r="M1160" s="67" t="str">
        <f t="shared" si="67"/>
        <v/>
      </c>
    </row>
    <row r="1161" spans="1:13">
      <c r="A1161" s="133"/>
      <c r="B1161" s="134"/>
      <c r="C1161" s="134"/>
      <c r="D1161" s="134"/>
      <c r="E1161" s="134"/>
      <c r="F1161" s="135"/>
      <c r="G1161" s="136"/>
      <c r="L1161" s="67" t="str">
        <f t="shared" si="65"/>
        <v/>
      </c>
      <c r="M1161" s="67" t="str">
        <f t="shared" si="67"/>
        <v/>
      </c>
    </row>
    <row r="1162" spans="1:13">
      <c r="A1162" s="133"/>
      <c r="B1162" s="134"/>
      <c r="C1162" s="134"/>
      <c r="D1162" s="134"/>
      <c r="E1162" s="134"/>
      <c r="F1162" s="135"/>
      <c r="G1162" s="136"/>
      <c r="L1162" s="67" t="str">
        <f t="shared" ref="L1162:L1225" si="68">IF(E1162="","",NORMDIST(E1162,J$10,J$11,TRUE))</f>
        <v/>
      </c>
      <c r="M1162" s="67" t="str">
        <f t="shared" si="67"/>
        <v/>
      </c>
    </row>
    <row r="1163" spans="1:13">
      <c r="A1163" s="133"/>
      <c r="B1163" s="134"/>
      <c r="C1163" s="134"/>
      <c r="D1163" s="134"/>
      <c r="E1163" s="134"/>
      <c r="F1163" s="135"/>
      <c r="G1163" s="136"/>
      <c r="L1163" s="67" t="str">
        <f t="shared" si="68"/>
        <v/>
      </c>
      <c r="M1163" s="67" t="str">
        <f t="shared" si="67"/>
        <v/>
      </c>
    </row>
    <row r="1164" spans="1:13">
      <c r="A1164" s="133"/>
      <c r="B1164" s="134"/>
      <c r="C1164" s="134"/>
      <c r="D1164" s="134"/>
      <c r="E1164" s="134"/>
      <c r="F1164" s="135"/>
      <c r="G1164" s="136"/>
      <c r="L1164" s="67" t="str">
        <f t="shared" si="68"/>
        <v/>
      </c>
      <c r="M1164" s="67" t="str">
        <f t="shared" si="67"/>
        <v/>
      </c>
    </row>
    <row r="1165" spans="1:13">
      <c r="A1165" s="133"/>
      <c r="B1165" s="134"/>
      <c r="C1165" s="134"/>
      <c r="D1165" s="134"/>
      <c r="E1165" s="134"/>
      <c r="F1165" s="135"/>
      <c r="G1165" s="136"/>
      <c r="L1165" s="67" t="str">
        <f t="shared" si="68"/>
        <v/>
      </c>
      <c r="M1165" s="67" t="str">
        <f t="shared" si="67"/>
        <v/>
      </c>
    </row>
    <row r="1166" spans="1:13">
      <c r="A1166" s="133"/>
      <c r="B1166" s="134"/>
      <c r="C1166" s="134"/>
      <c r="D1166" s="134"/>
      <c r="E1166" s="134"/>
      <c r="F1166" s="135"/>
      <c r="G1166" s="136"/>
      <c r="L1166" s="67" t="str">
        <f t="shared" si="68"/>
        <v/>
      </c>
      <c r="M1166" s="67" t="str">
        <f t="shared" si="67"/>
        <v/>
      </c>
    </row>
    <row r="1167" spans="1:13">
      <c r="A1167" s="133"/>
      <c r="B1167" s="134"/>
      <c r="C1167" s="134"/>
      <c r="D1167" s="134"/>
      <c r="E1167" s="134"/>
      <c r="F1167" s="135"/>
      <c r="G1167" s="136"/>
      <c r="L1167" s="67" t="str">
        <f t="shared" si="68"/>
        <v/>
      </c>
      <c r="M1167" s="67" t="str">
        <f t="shared" si="67"/>
        <v/>
      </c>
    </row>
    <row r="1168" spans="1:13">
      <c r="A1168" s="133"/>
      <c r="B1168" s="134"/>
      <c r="C1168" s="134"/>
      <c r="D1168" s="134"/>
      <c r="E1168" s="134"/>
      <c r="F1168" s="135"/>
      <c r="G1168" s="136"/>
      <c r="L1168" s="67" t="str">
        <f t="shared" si="68"/>
        <v/>
      </c>
      <c r="M1168" s="67" t="str">
        <f t="shared" si="67"/>
        <v/>
      </c>
    </row>
    <row r="1169" spans="1:13">
      <c r="A1169" s="133"/>
      <c r="B1169" s="134"/>
      <c r="C1169" s="134"/>
      <c r="D1169" s="134"/>
      <c r="E1169" s="134"/>
      <c r="F1169" s="135"/>
      <c r="G1169" s="136"/>
      <c r="L1169" s="67" t="str">
        <f t="shared" si="68"/>
        <v/>
      </c>
      <c r="M1169" s="67" t="str">
        <f t="shared" si="67"/>
        <v/>
      </c>
    </row>
    <row r="1170" spans="1:13">
      <c r="A1170" s="133"/>
      <c r="B1170" s="134"/>
      <c r="C1170" s="134"/>
      <c r="D1170" s="134"/>
      <c r="E1170" s="134"/>
      <c r="F1170" s="135"/>
      <c r="G1170" s="136"/>
      <c r="L1170" s="67" t="str">
        <f t="shared" si="68"/>
        <v/>
      </c>
      <c r="M1170" s="67" t="str">
        <f t="shared" si="67"/>
        <v/>
      </c>
    </row>
    <row r="1171" spans="1:13">
      <c r="A1171" s="133"/>
      <c r="B1171" s="134"/>
      <c r="C1171" s="134"/>
      <c r="D1171" s="134"/>
      <c r="E1171" s="134"/>
      <c r="F1171" s="135"/>
      <c r="G1171" s="136"/>
      <c r="L1171" s="67" t="str">
        <f t="shared" si="68"/>
        <v/>
      </c>
      <c r="M1171" s="67" t="str">
        <f t="shared" si="67"/>
        <v/>
      </c>
    </row>
    <row r="1172" spans="1:13">
      <c r="A1172" s="133"/>
      <c r="B1172" s="134"/>
      <c r="C1172" s="134"/>
      <c r="D1172" s="134"/>
      <c r="E1172" s="134"/>
      <c r="F1172" s="135"/>
      <c r="G1172" s="136"/>
      <c r="L1172" s="67" t="str">
        <f t="shared" si="68"/>
        <v/>
      </c>
      <c r="M1172" s="67" t="str">
        <f t="shared" si="67"/>
        <v/>
      </c>
    </row>
    <row r="1173" spans="1:13">
      <c r="A1173" s="133"/>
      <c r="B1173" s="134"/>
      <c r="C1173" s="134"/>
      <c r="D1173" s="134"/>
      <c r="E1173" s="134"/>
      <c r="F1173" s="135"/>
      <c r="G1173" s="136"/>
      <c r="L1173" s="67" t="str">
        <f t="shared" si="68"/>
        <v/>
      </c>
      <c r="M1173" s="67" t="str">
        <f t="shared" si="67"/>
        <v/>
      </c>
    </row>
    <row r="1174" spans="1:13">
      <c r="A1174" s="133"/>
      <c r="B1174" s="134"/>
      <c r="C1174" s="134"/>
      <c r="D1174" s="134"/>
      <c r="E1174" s="134"/>
      <c r="F1174" s="135"/>
      <c r="G1174" s="136"/>
      <c r="L1174" s="67" t="str">
        <f t="shared" si="68"/>
        <v/>
      </c>
      <c r="M1174" s="67" t="str">
        <f t="shared" si="67"/>
        <v/>
      </c>
    </row>
    <row r="1175" spans="1:13">
      <c r="A1175" s="133"/>
      <c r="B1175" s="134"/>
      <c r="C1175" s="134"/>
      <c r="D1175" s="134"/>
      <c r="E1175" s="134"/>
      <c r="F1175" s="135"/>
      <c r="G1175" s="136"/>
      <c r="L1175" s="67" t="str">
        <f t="shared" si="68"/>
        <v/>
      </c>
      <c r="M1175" s="67" t="str">
        <f t="shared" si="67"/>
        <v/>
      </c>
    </row>
    <row r="1176" spans="1:13">
      <c r="A1176" s="133"/>
      <c r="B1176" s="134"/>
      <c r="C1176" s="134"/>
      <c r="D1176" s="134"/>
      <c r="E1176" s="134"/>
      <c r="F1176" s="135"/>
      <c r="G1176" s="136"/>
      <c r="L1176" s="67" t="str">
        <f t="shared" si="68"/>
        <v/>
      </c>
      <c r="M1176" s="67" t="str">
        <f t="shared" si="67"/>
        <v/>
      </c>
    </row>
    <row r="1177" spans="1:13">
      <c r="A1177" s="133"/>
      <c r="B1177" s="134"/>
      <c r="C1177" s="134"/>
      <c r="D1177" s="134"/>
      <c r="E1177" s="134"/>
      <c r="F1177" s="135"/>
      <c r="G1177" s="136"/>
      <c r="L1177" s="67" t="str">
        <f t="shared" si="68"/>
        <v/>
      </c>
      <c r="M1177" s="67" t="str">
        <f t="shared" si="67"/>
        <v/>
      </c>
    </row>
    <row r="1178" spans="1:13">
      <c r="A1178" s="133"/>
      <c r="B1178" s="134"/>
      <c r="C1178" s="134"/>
      <c r="D1178" s="134"/>
      <c r="E1178" s="134"/>
      <c r="F1178" s="135"/>
      <c r="G1178" s="136"/>
      <c r="L1178" s="67" t="str">
        <f t="shared" si="68"/>
        <v/>
      </c>
      <c r="M1178" s="67" t="str">
        <f t="shared" si="67"/>
        <v/>
      </c>
    </row>
    <row r="1179" spans="1:13">
      <c r="A1179" s="133"/>
      <c r="B1179" s="134"/>
      <c r="C1179" s="134"/>
      <c r="D1179" s="134"/>
      <c r="E1179" s="134"/>
      <c r="F1179" s="135"/>
      <c r="G1179" s="136"/>
      <c r="L1179" s="67" t="str">
        <f t="shared" si="68"/>
        <v/>
      </c>
      <c r="M1179" s="67" t="str">
        <f t="shared" si="67"/>
        <v/>
      </c>
    </row>
    <row r="1180" spans="1:13">
      <c r="A1180" s="133"/>
      <c r="B1180" s="134"/>
      <c r="C1180" s="134"/>
      <c r="D1180" s="134"/>
      <c r="E1180" s="134"/>
      <c r="F1180" s="135"/>
      <c r="G1180" s="136"/>
      <c r="L1180" s="67" t="str">
        <f t="shared" si="68"/>
        <v/>
      </c>
      <c r="M1180" s="67" t="str">
        <f t="shared" si="67"/>
        <v/>
      </c>
    </row>
    <row r="1181" spans="1:13">
      <c r="A1181" s="133"/>
      <c r="B1181" s="134"/>
      <c r="C1181" s="134"/>
      <c r="D1181" s="134"/>
      <c r="E1181" s="134"/>
      <c r="F1181" s="135"/>
      <c r="G1181" s="136"/>
      <c r="L1181" s="67" t="str">
        <f t="shared" si="68"/>
        <v/>
      </c>
      <c r="M1181" s="67" t="str">
        <f t="shared" si="67"/>
        <v/>
      </c>
    </row>
    <row r="1182" spans="1:13">
      <c r="A1182" s="133"/>
      <c r="B1182" s="134"/>
      <c r="C1182" s="134"/>
      <c r="D1182" s="134"/>
      <c r="E1182" s="134"/>
      <c r="F1182" s="135"/>
      <c r="G1182" s="136"/>
      <c r="L1182" s="67" t="str">
        <f t="shared" si="68"/>
        <v/>
      </c>
      <c r="M1182" s="67" t="str">
        <f t="shared" si="67"/>
        <v/>
      </c>
    </row>
    <row r="1183" spans="1:13">
      <c r="A1183" s="133"/>
      <c r="B1183" s="134"/>
      <c r="C1183" s="134"/>
      <c r="D1183" s="134"/>
      <c r="E1183" s="134"/>
      <c r="F1183" s="135"/>
      <c r="G1183" s="136"/>
      <c r="L1183" s="67" t="str">
        <f t="shared" si="68"/>
        <v/>
      </c>
      <c r="M1183" s="67" t="str">
        <f t="shared" si="67"/>
        <v/>
      </c>
    </row>
    <row r="1184" spans="1:13">
      <c r="A1184" s="133"/>
      <c r="B1184" s="134"/>
      <c r="C1184" s="134"/>
      <c r="D1184" s="134"/>
      <c r="E1184" s="134"/>
      <c r="F1184" s="135"/>
      <c r="G1184" s="136"/>
      <c r="L1184" s="67" t="str">
        <f t="shared" si="68"/>
        <v/>
      </c>
      <c r="M1184" s="67" t="str">
        <f t="shared" si="67"/>
        <v/>
      </c>
    </row>
    <row r="1185" spans="1:13">
      <c r="A1185" s="133"/>
      <c r="B1185" s="134"/>
      <c r="C1185" s="134"/>
      <c r="D1185" s="134"/>
      <c r="E1185" s="134"/>
      <c r="F1185" s="135"/>
      <c r="G1185" s="136"/>
      <c r="L1185" s="67" t="str">
        <f t="shared" si="68"/>
        <v/>
      </c>
      <c r="M1185" s="67" t="str">
        <f t="shared" si="67"/>
        <v/>
      </c>
    </row>
    <row r="1186" spans="1:13">
      <c r="A1186" s="133"/>
      <c r="B1186" s="134"/>
      <c r="C1186" s="134"/>
      <c r="D1186" s="134"/>
      <c r="E1186" s="134"/>
      <c r="F1186" s="135"/>
      <c r="G1186" s="136"/>
      <c r="L1186" s="67" t="str">
        <f t="shared" si="68"/>
        <v/>
      </c>
      <c r="M1186" s="67" t="str">
        <f t="shared" si="67"/>
        <v/>
      </c>
    </row>
    <row r="1187" spans="1:13">
      <c r="A1187" s="133"/>
      <c r="B1187" s="134"/>
      <c r="C1187" s="134"/>
      <c r="D1187" s="134"/>
      <c r="E1187" s="134"/>
      <c r="F1187" s="135"/>
      <c r="G1187" s="136"/>
      <c r="L1187" s="67" t="str">
        <f t="shared" si="68"/>
        <v/>
      </c>
      <c r="M1187" s="67" t="str">
        <f t="shared" si="67"/>
        <v/>
      </c>
    </row>
    <row r="1188" spans="1:13">
      <c r="A1188" s="133"/>
      <c r="B1188" s="134"/>
      <c r="C1188" s="134"/>
      <c r="D1188" s="134"/>
      <c r="E1188" s="134"/>
      <c r="F1188" s="135"/>
      <c r="G1188" s="136"/>
      <c r="L1188" s="67" t="str">
        <f t="shared" si="68"/>
        <v/>
      </c>
      <c r="M1188" s="67" t="str">
        <f t="shared" si="67"/>
        <v/>
      </c>
    </row>
    <row r="1189" spans="1:13">
      <c r="A1189" s="133"/>
      <c r="B1189" s="134"/>
      <c r="C1189" s="134"/>
      <c r="D1189" s="134"/>
      <c r="E1189" s="134"/>
      <c r="F1189" s="135"/>
      <c r="G1189" s="136"/>
      <c r="L1189" s="67" t="str">
        <f t="shared" si="68"/>
        <v/>
      </c>
      <c r="M1189" s="67" t="str">
        <f t="shared" si="67"/>
        <v/>
      </c>
    </row>
    <row r="1190" spans="1:13">
      <c r="A1190" s="133"/>
      <c r="B1190" s="134"/>
      <c r="C1190" s="134"/>
      <c r="D1190" s="134"/>
      <c r="E1190" s="134"/>
      <c r="F1190" s="135"/>
      <c r="G1190" s="136"/>
      <c r="L1190" s="67" t="str">
        <f t="shared" si="68"/>
        <v/>
      </c>
      <c r="M1190" s="67" t="str">
        <f t="shared" si="67"/>
        <v/>
      </c>
    </row>
    <row r="1191" spans="1:13">
      <c r="A1191" s="133"/>
      <c r="B1191" s="134"/>
      <c r="C1191" s="134"/>
      <c r="D1191" s="134"/>
      <c r="E1191" s="134"/>
      <c r="F1191" s="135"/>
      <c r="G1191" s="136"/>
      <c r="L1191" s="67" t="str">
        <f t="shared" si="68"/>
        <v/>
      </c>
      <c r="M1191" s="67" t="str">
        <f t="shared" si="67"/>
        <v/>
      </c>
    </row>
    <row r="1192" spans="1:13">
      <c r="A1192" s="133"/>
      <c r="B1192" s="134"/>
      <c r="C1192" s="134"/>
      <c r="D1192" s="134"/>
      <c r="E1192" s="134"/>
      <c r="F1192" s="135"/>
      <c r="G1192" s="136"/>
      <c r="L1192" s="67" t="str">
        <f t="shared" si="68"/>
        <v/>
      </c>
      <c r="M1192" s="67" t="str">
        <f t="shared" si="67"/>
        <v/>
      </c>
    </row>
    <row r="1193" spans="1:13">
      <c r="A1193" s="133"/>
      <c r="B1193" s="134"/>
      <c r="C1193" s="134"/>
      <c r="D1193" s="134"/>
      <c r="E1193" s="134"/>
      <c r="F1193" s="135"/>
      <c r="G1193" s="136"/>
      <c r="L1193" s="67" t="str">
        <f t="shared" si="68"/>
        <v/>
      </c>
      <c r="M1193" s="67" t="str">
        <f t="shared" si="67"/>
        <v/>
      </c>
    </row>
    <row r="1194" spans="1:13">
      <c r="A1194" s="133"/>
      <c r="B1194" s="134"/>
      <c r="C1194" s="134"/>
      <c r="D1194" s="134"/>
      <c r="E1194" s="134"/>
      <c r="F1194" s="135"/>
      <c r="G1194" s="136"/>
      <c r="L1194" s="67" t="str">
        <f t="shared" si="68"/>
        <v/>
      </c>
      <c r="M1194" s="67" t="str">
        <f t="shared" si="67"/>
        <v/>
      </c>
    </row>
    <row r="1195" spans="1:13">
      <c r="B1195" s="134"/>
      <c r="C1195" s="134"/>
      <c r="D1195" s="134"/>
      <c r="E1195" s="134"/>
      <c r="F1195" s="135"/>
      <c r="G1195" s="136"/>
      <c r="L1195" s="67" t="str">
        <f t="shared" si="68"/>
        <v/>
      </c>
      <c r="M1195" s="67" t="str">
        <f t="shared" si="67"/>
        <v/>
      </c>
    </row>
    <row r="1196" spans="1:13">
      <c r="B1196" s="134"/>
      <c r="C1196" s="134"/>
      <c r="D1196" s="134"/>
      <c r="E1196" s="134"/>
      <c r="F1196" s="135"/>
      <c r="G1196" s="136"/>
      <c r="L1196" s="67" t="str">
        <f t="shared" si="68"/>
        <v/>
      </c>
      <c r="M1196" s="67" t="str">
        <f t="shared" si="67"/>
        <v/>
      </c>
    </row>
    <row r="1197" spans="1:13">
      <c r="B1197" s="134"/>
      <c r="C1197" s="134"/>
      <c r="D1197" s="134"/>
      <c r="E1197" s="134"/>
      <c r="F1197" s="135"/>
      <c r="G1197" s="136"/>
      <c r="L1197" s="67" t="str">
        <f t="shared" si="68"/>
        <v/>
      </c>
      <c r="M1197" s="67" t="str">
        <f t="shared" si="67"/>
        <v/>
      </c>
    </row>
    <row r="1198" spans="1:13">
      <c r="B1198" s="134"/>
      <c r="C1198" s="134"/>
      <c r="D1198" s="134"/>
      <c r="E1198" s="134"/>
      <c r="F1198" s="135"/>
      <c r="G1198" s="136"/>
      <c r="L1198" s="67" t="str">
        <f t="shared" si="68"/>
        <v/>
      </c>
      <c r="M1198" s="67" t="str">
        <f t="shared" si="67"/>
        <v/>
      </c>
    </row>
    <row r="1199" spans="1:13">
      <c r="B1199" s="134"/>
      <c r="C1199" s="134"/>
      <c r="D1199" s="134"/>
      <c r="E1199" s="134"/>
      <c r="F1199" s="135"/>
      <c r="G1199" s="136"/>
      <c r="L1199" s="67" t="str">
        <f t="shared" si="68"/>
        <v/>
      </c>
      <c r="M1199" s="67" t="str">
        <f t="shared" si="67"/>
        <v/>
      </c>
    </row>
    <row r="1200" spans="1:13">
      <c r="B1200" s="134"/>
      <c r="C1200" s="134"/>
      <c r="D1200" s="134"/>
      <c r="E1200" s="134"/>
      <c r="F1200" s="135"/>
      <c r="G1200" s="136"/>
      <c r="L1200" s="67" t="str">
        <f t="shared" si="68"/>
        <v/>
      </c>
      <c r="M1200" s="67" t="str">
        <f t="shared" si="67"/>
        <v/>
      </c>
    </row>
    <row r="1201" spans="2:13">
      <c r="B1201" s="134"/>
      <c r="C1201" s="134"/>
      <c r="D1201" s="134"/>
      <c r="E1201" s="134"/>
      <c r="F1201" s="135"/>
      <c r="G1201" s="136"/>
      <c r="L1201" s="67" t="str">
        <f t="shared" si="68"/>
        <v/>
      </c>
      <c r="M1201" s="67" t="str">
        <f t="shared" si="67"/>
        <v/>
      </c>
    </row>
    <row r="1202" spans="2:13">
      <c r="B1202" s="134"/>
      <c r="C1202" s="134"/>
      <c r="D1202" s="134"/>
      <c r="E1202" s="134"/>
      <c r="F1202" s="135"/>
      <c r="G1202" s="136"/>
      <c r="L1202" s="67" t="str">
        <f t="shared" si="68"/>
        <v/>
      </c>
      <c r="M1202" s="67" t="str">
        <f t="shared" si="67"/>
        <v/>
      </c>
    </row>
    <row r="1203" spans="2:13">
      <c r="B1203" s="134"/>
      <c r="C1203" s="134"/>
      <c r="D1203" s="134"/>
      <c r="E1203" s="134"/>
      <c r="F1203" s="135"/>
      <c r="G1203" s="136"/>
      <c r="L1203" s="67" t="str">
        <f t="shared" si="68"/>
        <v/>
      </c>
      <c r="M1203" s="67" t="str">
        <f t="shared" si="67"/>
        <v/>
      </c>
    </row>
    <row r="1204" spans="2:13">
      <c r="B1204" s="134"/>
      <c r="C1204" s="134"/>
      <c r="D1204" s="134"/>
      <c r="E1204" s="134"/>
      <c r="F1204" s="135"/>
      <c r="G1204" s="136"/>
      <c r="L1204" s="67" t="str">
        <f t="shared" si="68"/>
        <v/>
      </c>
      <c r="M1204" s="67" t="str">
        <f t="shared" si="67"/>
        <v/>
      </c>
    </row>
    <row r="1205" spans="2:13">
      <c r="B1205" s="134"/>
      <c r="C1205" s="134"/>
      <c r="D1205" s="134"/>
      <c r="E1205" s="134"/>
      <c r="F1205" s="135"/>
      <c r="G1205" s="136"/>
      <c r="L1205" s="67" t="str">
        <f t="shared" si="68"/>
        <v/>
      </c>
      <c r="M1205" s="67" t="str">
        <f t="shared" si="67"/>
        <v/>
      </c>
    </row>
    <row r="1206" spans="2:13">
      <c r="B1206" s="134"/>
      <c r="C1206" s="134"/>
      <c r="D1206" s="134"/>
      <c r="E1206" s="134"/>
      <c r="F1206" s="135"/>
      <c r="G1206" s="136"/>
      <c r="L1206" s="67" t="str">
        <f t="shared" si="68"/>
        <v/>
      </c>
      <c r="M1206" s="67" t="str">
        <f t="shared" si="67"/>
        <v/>
      </c>
    </row>
    <row r="1207" spans="2:13">
      <c r="B1207" s="134"/>
      <c r="C1207" s="134"/>
      <c r="D1207" s="134"/>
      <c r="E1207" s="134"/>
      <c r="F1207" s="135"/>
      <c r="G1207" s="136"/>
      <c r="L1207" s="67" t="str">
        <f t="shared" si="68"/>
        <v/>
      </c>
      <c r="M1207" s="67" t="str">
        <f t="shared" si="67"/>
        <v/>
      </c>
    </row>
    <row r="1208" spans="2:13">
      <c r="B1208" s="134"/>
      <c r="C1208" s="134"/>
      <c r="D1208" s="134"/>
      <c r="E1208" s="134"/>
      <c r="F1208" s="135"/>
      <c r="G1208" s="136"/>
      <c r="L1208" s="67" t="str">
        <f t="shared" si="68"/>
        <v/>
      </c>
      <c r="M1208" s="67" t="str">
        <f t="shared" si="67"/>
        <v/>
      </c>
    </row>
    <row r="1209" spans="2:13">
      <c r="B1209" s="134"/>
      <c r="C1209" s="134"/>
      <c r="D1209" s="134"/>
      <c r="E1209" s="134"/>
      <c r="F1209" s="135"/>
      <c r="G1209" s="136"/>
      <c r="L1209" s="67" t="str">
        <f t="shared" si="68"/>
        <v/>
      </c>
      <c r="M1209" s="67" t="str">
        <f t="shared" si="67"/>
        <v/>
      </c>
    </row>
    <row r="1210" spans="2:13">
      <c r="B1210" s="134"/>
      <c r="C1210" s="134"/>
      <c r="D1210" s="134"/>
      <c r="E1210" s="134"/>
      <c r="F1210" s="135"/>
      <c r="G1210" s="136"/>
      <c r="L1210" s="67" t="str">
        <f t="shared" si="68"/>
        <v/>
      </c>
      <c r="M1210" s="67" t="str">
        <f t="shared" si="67"/>
        <v/>
      </c>
    </row>
    <row r="1211" spans="2:13">
      <c r="B1211" s="134"/>
      <c r="C1211" s="134"/>
      <c r="D1211" s="134"/>
      <c r="E1211" s="134"/>
      <c r="F1211" s="135"/>
      <c r="G1211" s="136"/>
      <c r="L1211" s="67" t="str">
        <f t="shared" si="68"/>
        <v/>
      </c>
      <c r="M1211" s="67" t="str">
        <f t="shared" si="67"/>
        <v/>
      </c>
    </row>
    <row r="1212" spans="2:13">
      <c r="B1212" s="134"/>
      <c r="C1212" s="134"/>
      <c r="D1212" s="134"/>
      <c r="E1212" s="134"/>
      <c r="F1212" s="135"/>
      <c r="G1212" s="136"/>
      <c r="L1212" s="67" t="str">
        <f t="shared" si="68"/>
        <v/>
      </c>
      <c r="M1212" s="67" t="str">
        <f t="shared" si="67"/>
        <v/>
      </c>
    </row>
    <row r="1213" spans="2:13">
      <c r="B1213" s="134"/>
      <c r="C1213" s="134"/>
      <c r="D1213" s="134"/>
      <c r="E1213" s="134"/>
      <c r="F1213" s="135"/>
      <c r="G1213" s="136"/>
      <c r="L1213" s="67" t="str">
        <f t="shared" si="68"/>
        <v/>
      </c>
      <c r="M1213" s="67" t="str">
        <f t="shared" si="67"/>
        <v/>
      </c>
    </row>
    <row r="1214" spans="2:13">
      <c r="B1214" s="134"/>
      <c r="C1214" s="134"/>
      <c r="D1214" s="134"/>
      <c r="E1214" s="134"/>
      <c r="F1214" s="135"/>
      <c r="G1214" s="136"/>
      <c r="L1214" s="67" t="str">
        <f t="shared" si="68"/>
        <v/>
      </c>
      <c r="M1214" s="67" t="str">
        <f t="shared" si="67"/>
        <v/>
      </c>
    </row>
    <row r="1215" spans="2:13">
      <c r="B1215" s="134"/>
      <c r="C1215" s="134"/>
      <c r="D1215" s="134"/>
      <c r="E1215" s="134"/>
      <c r="F1215" s="135"/>
      <c r="G1215" s="136"/>
      <c r="L1215" s="67" t="str">
        <f t="shared" si="68"/>
        <v/>
      </c>
      <c r="M1215" s="67" t="str">
        <f t="shared" si="67"/>
        <v/>
      </c>
    </row>
    <row r="1216" spans="2:13">
      <c r="B1216" s="134"/>
      <c r="C1216" s="134"/>
      <c r="D1216" s="134"/>
      <c r="E1216" s="134"/>
      <c r="F1216" s="135"/>
      <c r="G1216" s="136"/>
      <c r="L1216" s="67" t="str">
        <f t="shared" si="68"/>
        <v/>
      </c>
      <c r="M1216" s="67" t="str">
        <f t="shared" si="67"/>
        <v/>
      </c>
    </row>
    <row r="1217" spans="2:13">
      <c r="B1217" s="134"/>
      <c r="C1217" s="134"/>
      <c r="D1217" s="134"/>
      <c r="E1217" s="134"/>
      <c r="F1217" s="135"/>
      <c r="G1217" s="136"/>
      <c r="L1217" s="67" t="str">
        <f t="shared" si="68"/>
        <v/>
      </c>
      <c r="M1217" s="67" t="str">
        <f t="shared" si="67"/>
        <v/>
      </c>
    </row>
    <row r="1218" spans="2:13">
      <c r="B1218" s="134"/>
      <c r="C1218" s="134"/>
      <c r="D1218" s="134"/>
      <c r="E1218" s="134"/>
      <c r="F1218" s="135"/>
      <c r="G1218" s="136"/>
      <c r="L1218" s="67" t="str">
        <f t="shared" si="68"/>
        <v/>
      </c>
      <c r="M1218" s="67" t="str">
        <f t="shared" si="67"/>
        <v/>
      </c>
    </row>
    <row r="1219" spans="2:13">
      <c r="B1219" s="134"/>
      <c r="C1219" s="134"/>
      <c r="D1219" s="134"/>
      <c r="E1219" s="134"/>
      <c r="F1219" s="135"/>
      <c r="G1219" s="136"/>
      <c r="L1219" s="67" t="str">
        <f t="shared" si="68"/>
        <v/>
      </c>
      <c r="M1219" s="67" t="str">
        <f t="shared" si="67"/>
        <v/>
      </c>
    </row>
    <row r="1220" spans="2:13">
      <c r="B1220" s="134"/>
      <c r="C1220" s="134"/>
      <c r="D1220" s="134"/>
      <c r="E1220" s="134"/>
      <c r="F1220" s="135"/>
      <c r="G1220" s="136"/>
      <c r="L1220" s="67" t="str">
        <f t="shared" si="68"/>
        <v/>
      </c>
      <c r="M1220" s="67" t="str">
        <f t="shared" si="67"/>
        <v/>
      </c>
    </row>
    <row r="1221" spans="2:13">
      <c r="B1221" s="134"/>
      <c r="C1221" s="134"/>
      <c r="D1221" s="134"/>
      <c r="E1221" s="134"/>
      <c r="F1221" s="135"/>
      <c r="G1221" s="136"/>
      <c r="L1221" s="67" t="str">
        <f t="shared" si="68"/>
        <v/>
      </c>
      <c r="M1221" s="67" t="str">
        <f t="shared" si="67"/>
        <v/>
      </c>
    </row>
    <row r="1222" spans="2:13">
      <c r="B1222" s="134"/>
      <c r="C1222" s="134"/>
      <c r="D1222" s="134"/>
      <c r="E1222" s="134"/>
      <c r="F1222" s="135"/>
      <c r="G1222" s="136"/>
      <c r="L1222" s="67" t="str">
        <f t="shared" si="68"/>
        <v/>
      </c>
      <c r="M1222" s="67" t="str">
        <f t="shared" ref="M1222:M1285" si="69">IF(L1222="","",L1222*J$3)</f>
        <v/>
      </c>
    </row>
    <row r="1223" spans="2:13">
      <c r="B1223" s="134"/>
      <c r="C1223" s="134"/>
      <c r="D1223" s="134"/>
      <c r="E1223" s="134"/>
      <c r="F1223" s="135"/>
      <c r="G1223" s="136"/>
      <c r="L1223" s="67" t="str">
        <f t="shared" si="68"/>
        <v/>
      </c>
      <c r="M1223" s="67" t="str">
        <f t="shared" si="69"/>
        <v/>
      </c>
    </row>
    <row r="1224" spans="2:13">
      <c r="B1224" s="134"/>
      <c r="C1224" s="134"/>
      <c r="D1224" s="134"/>
      <c r="E1224" s="134"/>
      <c r="F1224" s="135"/>
      <c r="G1224" s="136"/>
      <c r="L1224" s="67" t="str">
        <f t="shared" si="68"/>
        <v/>
      </c>
      <c r="M1224" s="67" t="str">
        <f t="shared" si="69"/>
        <v/>
      </c>
    </row>
    <row r="1225" spans="2:13">
      <c r="B1225" s="134"/>
      <c r="C1225" s="134"/>
      <c r="D1225" s="134"/>
      <c r="E1225" s="134"/>
      <c r="F1225" s="135"/>
      <c r="G1225" s="136"/>
      <c r="L1225" s="67" t="str">
        <f t="shared" si="68"/>
        <v/>
      </c>
      <c r="M1225" s="67" t="str">
        <f t="shared" si="69"/>
        <v/>
      </c>
    </row>
    <row r="1226" spans="2:13">
      <c r="B1226" s="134"/>
      <c r="C1226" s="134"/>
      <c r="D1226" s="134"/>
      <c r="E1226" s="134"/>
      <c r="F1226" s="135"/>
      <c r="G1226" s="136"/>
      <c r="L1226" s="67" t="str">
        <f t="shared" ref="L1226:L1289" si="70">IF(E1226="","",NORMDIST(E1226,J$10,J$11,TRUE))</f>
        <v/>
      </c>
      <c r="M1226" s="67" t="str">
        <f t="shared" si="69"/>
        <v/>
      </c>
    </row>
    <row r="1227" spans="2:13">
      <c r="B1227" s="134"/>
      <c r="C1227" s="134"/>
      <c r="D1227" s="134"/>
      <c r="E1227" s="134"/>
      <c r="F1227" s="135"/>
      <c r="G1227" s="136"/>
      <c r="L1227" s="67" t="str">
        <f t="shared" si="70"/>
        <v/>
      </c>
      <c r="M1227" s="67" t="str">
        <f t="shared" si="69"/>
        <v/>
      </c>
    </row>
    <row r="1228" spans="2:13">
      <c r="B1228" s="134"/>
      <c r="C1228" s="134"/>
      <c r="D1228" s="134"/>
      <c r="E1228" s="134"/>
      <c r="F1228" s="135"/>
      <c r="G1228" s="136"/>
      <c r="L1228" s="67" t="str">
        <f t="shared" si="70"/>
        <v/>
      </c>
      <c r="M1228" s="67" t="str">
        <f t="shared" si="69"/>
        <v/>
      </c>
    </row>
    <row r="1229" spans="2:13">
      <c r="B1229" s="134"/>
      <c r="C1229" s="134"/>
      <c r="D1229" s="134"/>
      <c r="E1229" s="134"/>
      <c r="F1229" s="135"/>
      <c r="G1229" s="136"/>
      <c r="L1229" s="67" t="str">
        <f t="shared" si="70"/>
        <v/>
      </c>
      <c r="M1229" s="67" t="str">
        <f t="shared" si="69"/>
        <v/>
      </c>
    </row>
    <row r="1230" spans="2:13">
      <c r="B1230" s="134"/>
      <c r="C1230" s="134"/>
      <c r="D1230" s="134"/>
      <c r="E1230" s="134"/>
      <c r="F1230" s="135"/>
      <c r="G1230" s="136"/>
      <c r="L1230" s="67" t="str">
        <f t="shared" si="70"/>
        <v/>
      </c>
      <c r="M1230" s="67" t="str">
        <f t="shared" si="69"/>
        <v/>
      </c>
    </row>
    <row r="1231" spans="2:13">
      <c r="B1231" s="134"/>
      <c r="C1231" s="134"/>
      <c r="D1231" s="134"/>
      <c r="E1231" s="134"/>
      <c r="F1231" s="135"/>
      <c r="G1231" s="136"/>
      <c r="L1231" s="67" t="str">
        <f t="shared" si="70"/>
        <v/>
      </c>
      <c r="M1231" s="67" t="str">
        <f t="shared" si="69"/>
        <v/>
      </c>
    </row>
    <row r="1232" spans="2:13">
      <c r="B1232" s="134"/>
      <c r="C1232" s="134"/>
      <c r="D1232" s="134"/>
      <c r="E1232" s="134"/>
      <c r="F1232" s="135"/>
      <c r="G1232" s="136"/>
      <c r="L1232" s="67" t="str">
        <f t="shared" si="70"/>
        <v/>
      </c>
      <c r="M1232" s="67" t="str">
        <f t="shared" si="69"/>
        <v/>
      </c>
    </row>
    <row r="1233" spans="2:13">
      <c r="B1233" s="134"/>
      <c r="C1233" s="134"/>
      <c r="D1233" s="134"/>
      <c r="E1233" s="134"/>
      <c r="F1233" s="135"/>
      <c r="G1233" s="136"/>
      <c r="L1233" s="67" t="str">
        <f t="shared" si="70"/>
        <v/>
      </c>
      <c r="M1233" s="67" t="str">
        <f t="shared" si="69"/>
        <v/>
      </c>
    </row>
    <row r="1234" spans="2:13">
      <c r="B1234" s="134"/>
      <c r="C1234" s="134"/>
      <c r="D1234" s="134"/>
      <c r="E1234" s="134"/>
      <c r="F1234" s="135"/>
      <c r="G1234" s="136"/>
      <c r="L1234" s="67" t="str">
        <f t="shared" si="70"/>
        <v/>
      </c>
      <c r="M1234" s="67" t="str">
        <f t="shared" si="69"/>
        <v/>
      </c>
    </row>
    <row r="1235" spans="2:13">
      <c r="B1235" s="134"/>
      <c r="C1235" s="134"/>
      <c r="D1235" s="134"/>
      <c r="E1235" s="134"/>
      <c r="F1235" s="135"/>
      <c r="G1235" s="136"/>
      <c r="L1235" s="67" t="str">
        <f t="shared" si="70"/>
        <v/>
      </c>
      <c r="M1235" s="67" t="str">
        <f t="shared" si="69"/>
        <v/>
      </c>
    </row>
    <row r="1236" spans="2:13">
      <c r="B1236" s="134"/>
      <c r="C1236" s="134"/>
      <c r="D1236" s="134"/>
      <c r="E1236" s="134"/>
      <c r="F1236" s="135"/>
      <c r="G1236" s="136"/>
      <c r="L1236" s="67" t="str">
        <f t="shared" si="70"/>
        <v/>
      </c>
      <c r="M1236" s="67" t="str">
        <f t="shared" si="69"/>
        <v/>
      </c>
    </row>
    <row r="1237" spans="2:13">
      <c r="B1237" s="134"/>
      <c r="C1237" s="134"/>
      <c r="D1237" s="134"/>
      <c r="E1237" s="134"/>
      <c r="F1237" s="135"/>
      <c r="G1237" s="136"/>
      <c r="L1237" s="67" t="str">
        <f t="shared" si="70"/>
        <v/>
      </c>
      <c r="M1237" s="67" t="str">
        <f t="shared" si="69"/>
        <v/>
      </c>
    </row>
    <row r="1238" spans="2:13">
      <c r="B1238" s="134"/>
      <c r="C1238" s="134"/>
      <c r="D1238" s="134"/>
      <c r="E1238" s="134"/>
      <c r="F1238" s="135"/>
      <c r="G1238" s="136"/>
      <c r="L1238" s="67" t="str">
        <f t="shared" si="70"/>
        <v/>
      </c>
      <c r="M1238" s="67" t="str">
        <f t="shared" si="69"/>
        <v/>
      </c>
    </row>
    <row r="1239" spans="2:13">
      <c r="B1239" s="134"/>
      <c r="C1239" s="134"/>
      <c r="D1239" s="134"/>
      <c r="E1239" s="134"/>
      <c r="F1239" s="135"/>
      <c r="G1239" s="136"/>
      <c r="L1239" s="67" t="str">
        <f t="shared" si="70"/>
        <v/>
      </c>
      <c r="M1239" s="67" t="str">
        <f t="shared" si="69"/>
        <v/>
      </c>
    </row>
    <row r="1240" spans="2:13">
      <c r="B1240" s="134"/>
      <c r="C1240" s="134"/>
      <c r="D1240" s="134"/>
      <c r="E1240" s="134"/>
      <c r="F1240" s="135"/>
      <c r="G1240" s="136"/>
      <c r="L1240" s="67" t="str">
        <f t="shared" si="70"/>
        <v/>
      </c>
      <c r="M1240" s="67" t="str">
        <f t="shared" si="69"/>
        <v/>
      </c>
    </row>
    <row r="1241" spans="2:13">
      <c r="B1241" s="134"/>
      <c r="C1241" s="134"/>
      <c r="D1241" s="134"/>
      <c r="E1241" s="134"/>
      <c r="F1241" s="135"/>
      <c r="G1241" s="136"/>
      <c r="L1241" s="67" t="str">
        <f t="shared" si="70"/>
        <v/>
      </c>
      <c r="M1241" s="67" t="str">
        <f t="shared" si="69"/>
        <v/>
      </c>
    </row>
    <row r="1242" spans="2:13">
      <c r="B1242" s="134"/>
      <c r="C1242" s="134"/>
      <c r="D1242" s="134"/>
      <c r="E1242" s="134"/>
      <c r="F1242" s="135"/>
      <c r="G1242" s="136"/>
      <c r="L1242" s="67" t="str">
        <f t="shared" si="70"/>
        <v/>
      </c>
      <c r="M1242" s="67" t="str">
        <f t="shared" si="69"/>
        <v/>
      </c>
    </row>
    <row r="1243" spans="2:13">
      <c r="B1243" s="134"/>
      <c r="C1243" s="134"/>
      <c r="D1243" s="134"/>
      <c r="E1243" s="134"/>
      <c r="F1243" s="135"/>
      <c r="G1243" s="136"/>
      <c r="L1243" s="67" t="str">
        <f t="shared" si="70"/>
        <v/>
      </c>
      <c r="M1243" s="67" t="str">
        <f t="shared" si="69"/>
        <v/>
      </c>
    </row>
    <row r="1244" spans="2:13">
      <c r="B1244" s="134"/>
      <c r="C1244" s="134"/>
      <c r="D1244" s="134"/>
      <c r="E1244" s="134"/>
      <c r="F1244" s="135"/>
      <c r="G1244" s="136"/>
      <c r="L1244" s="67" t="str">
        <f t="shared" si="70"/>
        <v/>
      </c>
      <c r="M1244" s="67" t="str">
        <f t="shared" si="69"/>
        <v/>
      </c>
    </row>
    <row r="1245" spans="2:13">
      <c r="B1245" s="134"/>
      <c r="C1245" s="134"/>
      <c r="D1245" s="134"/>
      <c r="E1245" s="134"/>
      <c r="F1245" s="135"/>
      <c r="G1245" s="136"/>
      <c r="L1245" s="67" t="str">
        <f t="shared" si="70"/>
        <v/>
      </c>
      <c r="M1245" s="67" t="str">
        <f t="shared" si="69"/>
        <v/>
      </c>
    </row>
    <row r="1246" spans="2:13">
      <c r="B1246" s="134"/>
      <c r="C1246" s="134"/>
      <c r="D1246" s="134"/>
      <c r="E1246" s="134"/>
      <c r="F1246" s="135"/>
      <c r="G1246" s="136"/>
      <c r="L1246" s="67" t="str">
        <f t="shared" si="70"/>
        <v/>
      </c>
      <c r="M1246" s="67" t="str">
        <f t="shared" si="69"/>
        <v/>
      </c>
    </row>
    <row r="1247" spans="2:13">
      <c r="B1247" s="134"/>
      <c r="C1247" s="134"/>
      <c r="D1247" s="134"/>
      <c r="E1247" s="134"/>
      <c r="F1247" s="135"/>
      <c r="G1247" s="136"/>
      <c r="L1247" s="67" t="str">
        <f t="shared" si="70"/>
        <v/>
      </c>
      <c r="M1247" s="67" t="str">
        <f t="shared" si="69"/>
        <v/>
      </c>
    </row>
    <row r="1248" spans="2:13">
      <c r="B1248" s="134"/>
      <c r="C1248" s="134"/>
      <c r="D1248" s="134"/>
      <c r="E1248" s="134"/>
      <c r="F1248" s="135"/>
      <c r="G1248" s="136"/>
      <c r="L1248" s="67" t="str">
        <f t="shared" si="70"/>
        <v/>
      </c>
      <c r="M1248" s="67" t="str">
        <f t="shared" si="69"/>
        <v/>
      </c>
    </row>
    <row r="1249" spans="2:13">
      <c r="B1249" s="134"/>
      <c r="C1249" s="134"/>
      <c r="D1249" s="134"/>
      <c r="E1249" s="134"/>
      <c r="F1249" s="135"/>
      <c r="G1249" s="136"/>
      <c r="L1249" s="67" t="str">
        <f t="shared" si="70"/>
        <v/>
      </c>
      <c r="M1249" s="67" t="str">
        <f t="shared" si="69"/>
        <v/>
      </c>
    </row>
    <row r="1250" spans="2:13">
      <c r="B1250" s="134"/>
      <c r="C1250" s="134"/>
      <c r="D1250" s="134"/>
      <c r="E1250" s="134"/>
      <c r="F1250" s="135"/>
      <c r="G1250" s="136"/>
      <c r="L1250" s="67" t="str">
        <f t="shared" si="70"/>
        <v/>
      </c>
      <c r="M1250" s="67" t="str">
        <f t="shared" si="69"/>
        <v/>
      </c>
    </row>
    <row r="1251" spans="2:13">
      <c r="B1251" s="134"/>
      <c r="C1251" s="134"/>
      <c r="D1251" s="134"/>
      <c r="E1251" s="134"/>
      <c r="F1251" s="135"/>
      <c r="G1251" s="136"/>
      <c r="L1251" s="67" t="str">
        <f t="shared" si="70"/>
        <v/>
      </c>
      <c r="M1251" s="67" t="str">
        <f t="shared" si="69"/>
        <v/>
      </c>
    </row>
    <row r="1252" spans="2:13">
      <c r="B1252" s="134"/>
      <c r="C1252" s="134"/>
      <c r="D1252" s="134"/>
      <c r="E1252" s="134"/>
      <c r="F1252" s="135"/>
      <c r="G1252" s="143"/>
      <c r="L1252" s="67" t="str">
        <f t="shared" si="70"/>
        <v/>
      </c>
      <c r="M1252" s="67" t="str">
        <f t="shared" si="69"/>
        <v/>
      </c>
    </row>
    <row r="1253" spans="2:13">
      <c r="B1253" s="134"/>
      <c r="C1253" s="134"/>
      <c r="D1253" s="134"/>
      <c r="E1253" s="134"/>
      <c r="F1253" s="135"/>
      <c r="G1253" s="143"/>
      <c r="L1253" s="67" t="str">
        <f t="shared" si="70"/>
        <v/>
      </c>
      <c r="M1253" s="67" t="str">
        <f t="shared" si="69"/>
        <v/>
      </c>
    </row>
    <row r="1254" spans="2:13">
      <c r="B1254" s="134"/>
      <c r="C1254" s="134"/>
      <c r="D1254" s="134"/>
      <c r="E1254" s="134"/>
      <c r="F1254" s="135"/>
      <c r="G1254" s="143"/>
      <c r="L1254" s="67" t="str">
        <f t="shared" si="70"/>
        <v/>
      </c>
      <c r="M1254" s="67" t="str">
        <f t="shared" si="69"/>
        <v/>
      </c>
    </row>
    <row r="1255" spans="2:13">
      <c r="B1255" s="134"/>
      <c r="C1255" s="134"/>
      <c r="D1255" s="134"/>
      <c r="E1255" s="134"/>
      <c r="F1255" s="135"/>
      <c r="G1255" s="143"/>
      <c r="L1255" s="67" t="str">
        <f t="shared" si="70"/>
        <v/>
      </c>
      <c r="M1255" s="67" t="str">
        <f t="shared" si="69"/>
        <v/>
      </c>
    </row>
    <row r="1256" spans="2:13">
      <c r="B1256" s="134"/>
      <c r="C1256" s="134"/>
      <c r="D1256" s="134"/>
      <c r="E1256" s="134"/>
      <c r="F1256" s="135"/>
      <c r="G1256" s="143"/>
      <c r="L1256" s="67" t="str">
        <f t="shared" si="70"/>
        <v/>
      </c>
      <c r="M1256" s="67" t="str">
        <f t="shared" si="69"/>
        <v/>
      </c>
    </row>
    <row r="1257" spans="2:13">
      <c r="B1257" s="134"/>
      <c r="C1257" s="134"/>
      <c r="D1257" s="134"/>
      <c r="E1257" s="134"/>
      <c r="F1257" s="135"/>
      <c r="G1257" s="143"/>
      <c r="L1257" s="67" t="str">
        <f t="shared" si="70"/>
        <v/>
      </c>
      <c r="M1257" s="67" t="str">
        <f t="shared" si="69"/>
        <v/>
      </c>
    </row>
    <row r="1258" spans="2:13">
      <c r="B1258" s="134"/>
      <c r="C1258" s="134"/>
      <c r="D1258" s="134"/>
      <c r="E1258" s="134"/>
      <c r="F1258" s="135"/>
      <c r="G1258" s="143"/>
      <c r="L1258" s="67" t="str">
        <f t="shared" si="70"/>
        <v/>
      </c>
      <c r="M1258" s="67" t="str">
        <f t="shared" si="69"/>
        <v/>
      </c>
    </row>
    <row r="1259" spans="2:13">
      <c r="B1259" s="134"/>
      <c r="C1259" s="134"/>
      <c r="D1259" s="134"/>
      <c r="E1259" s="134"/>
      <c r="F1259" s="135"/>
      <c r="G1259" s="143"/>
      <c r="L1259" s="67" t="str">
        <f t="shared" si="70"/>
        <v/>
      </c>
      <c r="M1259" s="67" t="str">
        <f t="shared" si="69"/>
        <v/>
      </c>
    </row>
    <row r="1260" spans="2:13">
      <c r="B1260" s="134"/>
      <c r="C1260" s="134"/>
      <c r="D1260" s="134"/>
      <c r="E1260" s="134"/>
      <c r="F1260" s="135"/>
      <c r="G1260" s="143"/>
      <c r="L1260" s="67" t="str">
        <f t="shared" si="70"/>
        <v/>
      </c>
      <c r="M1260" s="67" t="str">
        <f t="shared" si="69"/>
        <v/>
      </c>
    </row>
    <row r="1261" spans="2:13">
      <c r="B1261" s="134"/>
      <c r="C1261" s="134"/>
      <c r="D1261" s="134"/>
      <c r="E1261" s="134"/>
      <c r="F1261" s="135"/>
      <c r="G1261" s="143"/>
      <c r="L1261" s="67" t="str">
        <f t="shared" si="70"/>
        <v/>
      </c>
      <c r="M1261" s="67" t="str">
        <f t="shared" si="69"/>
        <v/>
      </c>
    </row>
    <row r="1262" spans="2:13">
      <c r="B1262" s="134"/>
      <c r="C1262" s="134"/>
      <c r="D1262" s="134"/>
      <c r="E1262" s="134"/>
      <c r="F1262" s="135"/>
      <c r="G1262" s="143"/>
      <c r="L1262" s="67" t="str">
        <f t="shared" si="70"/>
        <v/>
      </c>
      <c r="M1262" s="67" t="str">
        <f t="shared" si="69"/>
        <v/>
      </c>
    </row>
    <row r="1263" spans="2:13">
      <c r="B1263" s="134"/>
      <c r="C1263" s="134"/>
      <c r="D1263" s="134"/>
      <c r="E1263" s="134"/>
      <c r="F1263" s="135"/>
      <c r="G1263" s="143"/>
      <c r="L1263" s="67" t="str">
        <f t="shared" si="70"/>
        <v/>
      </c>
      <c r="M1263" s="67" t="str">
        <f t="shared" si="69"/>
        <v/>
      </c>
    </row>
    <row r="1264" spans="2:13">
      <c r="B1264" s="134"/>
      <c r="C1264" s="134"/>
      <c r="D1264" s="134"/>
      <c r="E1264" s="134"/>
      <c r="F1264" s="135"/>
      <c r="G1264" s="143"/>
      <c r="L1264" s="67" t="str">
        <f t="shared" si="70"/>
        <v/>
      </c>
      <c r="M1264" s="67" t="str">
        <f t="shared" si="69"/>
        <v/>
      </c>
    </row>
    <row r="1265" spans="2:13">
      <c r="B1265" s="134"/>
      <c r="C1265" s="134"/>
      <c r="D1265" s="134"/>
      <c r="E1265" s="134"/>
      <c r="F1265" s="135"/>
      <c r="G1265" s="143"/>
      <c r="L1265" s="67" t="str">
        <f t="shared" si="70"/>
        <v/>
      </c>
      <c r="M1265" s="67" t="str">
        <f t="shared" si="69"/>
        <v/>
      </c>
    </row>
    <row r="1266" spans="2:13">
      <c r="B1266" s="134"/>
      <c r="C1266" s="134"/>
      <c r="D1266" s="134"/>
      <c r="E1266" s="134"/>
      <c r="F1266" s="135"/>
      <c r="G1266" s="143"/>
      <c r="L1266" s="67" t="str">
        <f t="shared" si="70"/>
        <v/>
      </c>
      <c r="M1266" s="67" t="str">
        <f t="shared" si="69"/>
        <v/>
      </c>
    </row>
    <row r="1267" spans="2:13">
      <c r="B1267" s="134"/>
      <c r="C1267" s="134"/>
      <c r="D1267" s="134"/>
      <c r="E1267" s="134"/>
      <c r="F1267" s="135"/>
      <c r="G1267" s="143"/>
      <c r="L1267" s="67" t="str">
        <f t="shared" si="70"/>
        <v/>
      </c>
      <c r="M1267" s="67" t="str">
        <f t="shared" si="69"/>
        <v/>
      </c>
    </row>
    <row r="1268" spans="2:13">
      <c r="B1268" s="134"/>
      <c r="C1268" s="134"/>
      <c r="D1268" s="134"/>
      <c r="E1268" s="134"/>
      <c r="F1268" s="135"/>
      <c r="G1268" s="143"/>
      <c r="L1268" s="67" t="str">
        <f t="shared" si="70"/>
        <v/>
      </c>
      <c r="M1268" s="67" t="str">
        <f t="shared" si="69"/>
        <v/>
      </c>
    </row>
    <row r="1269" spans="2:13">
      <c r="B1269" s="134"/>
      <c r="C1269" s="134"/>
      <c r="D1269" s="134"/>
      <c r="E1269" s="134"/>
      <c r="F1269" s="135"/>
      <c r="G1269" s="143"/>
      <c r="L1269" s="67" t="str">
        <f t="shared" si="70"/>
        <v/>
      </c>
      <c r="M1269" s="67" t="str">
        <f t="shared" si="69"/>
        <v/>
      </c>
    </row>
    <row r="1270" spans="2:13">
      <c r="B1270" s="134"/>
      <c r="C1270" s="134"/>
      <c r="D1270" s="134"/>
      <c r="E1270" s="134"/>
      <c r="F1270" s="135"/>
      <c r="G1270" s="143"/>
      <c r="L1270" s="67" t="str">
        <f t="shared" si="70"/>
        <v/>
      </c>
      <c r="M1270" s="67" t="str">
        <f t="shared" si="69"/>
        <v/>
      </c>
    </row>
    <row r="1271" spans="2:13">
      <c r="B1271" s="134"/>
      <c r="C1271" s="134"/>
      <c r="D1271" s="134"/>
      <c r="E1271" s="134"/>
      <c r="F1271" s="135"/>
      <c r="G1271" s="143"/>
      <c r="L1271" s="67" t="str">
        <f t="shared" si="70"/>
        <v/>
      </c>
      <c r="M1271" s="67" t="str">
        <f t="shared" si="69"/>
        <v/>
      </c>
    </row>
    <row r="1272" spans="2:13">
      <c r="B1272" s="134"/>
      <c r="C1272" s="134"/>
      <c r="D1272" s="134"/>
      <c r="E1272" s="134"/>
      <c r="F1272" s="135"/>
      <c r="G1272" s="143"/>
      <c r="L1272" s="67" t="str">
        <f t="shared" si="70"/>
        <v/>
      </c>
      <c r="M1272" s="67" t="str">
        <f t="shared" si="69"/>
        <v/>
      </c>
    </row>
    <row r="1273" spans="2:13">
      <c r="B1273" s="134"/>
      <c r="C1273" s="134"/>
      <c r="D1273" s="134"/>
      <c r="E1273" s="134"/>
      <c r="F1273" s="135"/>
      <c r="G1273" s="143"/>
      <c r="L1273" s="67" t="str">
        <f t="shared" si="70"/>
        <v/>
      </c>
      <c r="M1273" s="67" t="str">
        <f t="shared" si="69"/>
        <v/>
      </c>
    </row>
    <row r="1274" spans="2:13">
      <c r="B1274" s="134"/>
      <c r="C1274" s="134"/>
      <c r="D1274" s="134"/>
      <c r="E1274" s="134"/>
      <c r="F1274" s="135"/>
      <c r="G1274" s="143"/>
      <c r="L1274" s="67" t="str">
        <f t="shared" si="70"/>
        <v/>
      </c>
      <c r="M1274" s="67" t="str">
        <f t="shared" si="69"/>
        <v/>
      </c>
    </row>
    <row r="1275" spans="2:13">
      <c r="B1275" s="134"/>
      <c r="C1275" s="134"/>
      <c r="D1275" s="134"/>
      <c r="E1275" s="134"/>
      <c r="F1275" s="135"/>
      <c r="G1275" s="143"/>
      <c r="L1275" s="67" t="str">
        <f t="shared" si="70"/>
        <v/>
      </c>
      <c r="M1275" s="67" t="str">
        <f t="shared" si="69"/>
        <v/>
      </c>
    </row>
    <row r="1276" spans="2:13">
      <c r="B1276" s="134"/>
      <c r="C1276" s="134"/>
      <c r="D1276" s="134"/>
      <c r="E1276" s="134"/>
      <c r="F1276" s="135"/>
      <c r="G1276" s="143"/>
      <c r="L1276" s="67" t="str">
        <f t="shared" si="70"/>
        <v/>
      </c>
      <c r="M1276" s="67" t="str">
        <f t="shared" si="69"/>
        <v/>
      </c>
    </row>
    <row r="1277" spans="2:13">
      <c r="B1277" s="134"/>
      <c r="C1277" s="134"/>
      <c r="D1277" s="134"/>
      <c r="E1277" s="134"/>
      <c r="F1277" s="135"/>
      <c r="G1277" s="143"/>
      <c r="L1277" s="67" t="str">
        <f t="shared" si="70"/>
        <v/>
      </c>
      <c r="M1277" s="67" t="str">
        <f t="shared" si="69"/>
        <v/>
      </c>
    </row>
    <row r="1278" spans="2:13">
      <c r="B1278" s="134"/>
      <c r="C1278" s="134"/>
      <c r="D1278" s="134"/>
      <c r="E1278" s="134"/>
      <c r="F1278" s="135"/>
      <c r="G1278" s="143"/>
      <c r="L1278" s="67" t="str">
        <f t="shared" si="70"/>
        <v/>
      </c>
      <c r="M1278" s="67" t="str">
        <f t="shared" si="69"/>
        <v/>
      </c>
    </row>
    <row r="1279" spans="2:13">
      <c r="B1279" s="134"/>
      <c r="C1279" s="134"/>
      <c r="D1279" s="134"/>
      <c r="E1279" s="134"/>
      <c r="F1279" s="135"/>
      <c r="G1279" s="143"/>
      <c r="L1279" s="67" t="str">
        <f t="shared" si="70"/>
        <v/>
      </c>
      <c r="M1279" s="67" t="str">
        <f t="shared" si="69"/>
        <v/>
      </c>
    </row>
    <row r="1280" spans="2:13">
      <c r="B1280" s="134"/>
      <c r="C1280" s="134"/>
      <c r="D1280" s="134"/>
      <c r="E1280" s="134"/>
      <c r="F1280" s="135"/>
      <c r="G1280" s="143"/>
      <c r="L1280" s="67" t="str">
        <f t="shared" si="70"/>
        <v/>
      </c>
      <c r="M1280" s="67" t="str">
        <f t="shared" si="69"/>
        <v/>
      </c>
    </row>
    <row r="1281" spans="2:13">
      <c r="B1281" s="134"/>
      <c r="C1281" s="134"/>
      <c r="D1281" s="134"/>
      <c r="E1281" s="134"/>
      <c r="F1281" s="135"/>
      <c r="G1281" s="143"/>
      <c r="L1281" s="67" t="str">
        <f t="shared" si="70"/>
        <v/>
      </c>
      <c r="M1281" s="67" t="str">
        <f t="shared" si="69"/>
        <v/>
      </c>
    </row>
    <row r="1282" spans="2:13">
      <c r="B1282" s="134"/>
      <c r="C1282" s="134"/>
      <c r="D1282" s="134"/>
      <c r="E1282" s="134"/>
      <c r="F1282" s="135"/>
      <c r="G1282" s="143"/>
      <c r="L1282" s="67" t="str">
        <f t="shared" si="70"/>
        <v/>
      </c>
      <c r="M1282" s="67" t="str">
        <f t="shared" si="69"/>
        <v/>
      </c>
    </row>
    <row r="1283" spans="2:13">
      <c r="B1283" s="134"/>
      <c r="C1283" s="134"/>
      <c r="D1283" s="134"/>
      <c r="E1283" s="134"/>
      <c r="F1283" s="135"/>
      <c r="G1283" s="143"/>
      <c r="L1283" s="67" t="str">
        <f t="shared" si="70"/>
        <v/>
      </c>
      <c r="M1283" s="67" t="str">
        <f t="shared" si="69"/>
        <v/>
      </c>
    </row>
    <row r="1284" spans="2:13">
      <c r="B1284" s="134"/>
      <c r="C1284" s="134"/>
      <c r="D1284" s="134"/>
      <c r="E1284" s="134"/>
      <c r="F1284" s="135"/>
      <c r="G1284" s="143"/>
      <c r="L1284" s="67" t="str">
        <f t="shared" si="70"/>
        <v/>
      </c>
      <c r="M1284" s="67" t="str">
        <f t="shared" si="69"/>
        <v/>
      </c>
    </row>
    <row r="1285" spans="2:13">
      <c r="B1285" s="134"/>
      <c r="C1285" s="134"/>
      <c r="D1285" s="134"/>
      <c r="E1285" s="134"/>
      <c r="F1285" s="135"/>
      <c r="G1285" s="143"/>
      <c r="L1285" s="67" t="str">
        <f t="shared" si="70"/>
        <v/>
      </c>
      <c r="M1285" s="67" t="str">
        <f t="shared" si="69"/>
        <v/>
      </c>
    </row>
    <row r="1286" spans="2:13">
      <c r="B1286" s="134"/>
      <c r="C1286" s="134"/>
      <c r="D1286" s="134"/>
      <c r="E1286" s="134"/>
      <c r="F1286" s="135"/>
      <c r="G1286" s="143"/>
      <c r="L1286" s="67" t="str">
        <f t="shared" si="70"/>
        <v/>
      </c>
      <c r="M1286" s="67" t="str">
        <f t="shared" ref="M1286:M1349" si="71">IF(L1286="","",L1286*J$3)</f>
        <v/>
      </c>
    </row>
    <row r="1287" spans="2:13">
      <c r="B1287" s="134"/>
      <c r="C1287" s="134"/>
      <c r="D1287" s="134"/>
      <c r="E1287" s="134"/>
      <c r="F1287" s="135"/>
      <c r="G1287" s="143"/>
      <c r="L1287" s="67" t="str">
        <f t="shared" si="70"/>
        <v/>
      </c>
      <c r="M1287" s="67" t="str">
        <f t="shared" si="71"/>
        <v/>
      </c>
    </row>
    <row r="1288" spans="2:13">
      <c r="B1288" s="134"/>
      <c r="C1288" s="134"/>
      <c r="D1288" s="134"/>
      <c r="E1288" s="134"/>
      <c r="F1288" s="135"/>
      <c r="G1288" s="143"/>
      <c r="L1288" s="67" t="str">
        <f t="shared" si="70"/>
        <v/>
      </c>
      <c r="M1288" s="67" t="str">
        <f t="shared" si="71"/>
        <v/>
      </c>
    </row>
    <row r="1289" spans="2:13">
      <c r="B1289" s="134"/>
      <c r="C1289" s="134"/>
      <c r="D1289" s="134"/>
      <c r="E1289" s="134"/>
      <c r="F1289" s="135"/>
      <c r="G1289" s="143"/>
      <c r="L1289" s="67" t="str">
        <f t="shared" si="70"/>
        <v/>
      </c>
      <c r="M1289" s="67" t="str">
        <f t="shared" si="71"/>
        <v/>
      </c>
    </row>
    <row r="1290" spans="2:13">
      <c r="B1290" s="134"/>
      <c r="C1290" s="134"/>
      <c r="D1290" s="134"/>
      <c r="E1290" s="134"/>
      <c r="F1290" s="135"/>
      <c r="G1290" s="143"/>
      <c r="L1290" s="67" t="str">
        <f t="shared" ref="L1290:L1353" si="72">IF(E1290="","",NORMDIST(E1290,J$10,J$11,TRUE))</f>
        <v/>
      </c>
      <c r="M1290" s="67" t="str">
        <f t="shared" si="71"/>
        <v/>
      </c>
    </row>
    <row r="1291" spans="2:13">
      <c r="B1291" s="134"/>
      <c r="C1291" s="134"/>
      <c r="D1291" s="134"/>
      <c r="E1291" s="134"/>
      <c r="F1291" s="135"/>
      <c r="G1291" s="143"/>
      <c r="L1291" s="67" t="str">
        <f t="shared" si="72"/>
        <v/>
      </c>
      <c r="M1291" s="67" t="str">
        <f t="shared" si="71"/>
        <v/>
      </c>
    </row>
    <row r="1292" spans="2:13">
      <c r="B1292" s="134"/>
      <c r="C1292" s="134"/>
      <c r="D1292" s="134"/>
      <c r="E1292" s="134"/>
      <c r="F1292" s="135"/>
      <c r="G1292" s="143"/>
      <c r="L1292" s="67" t="str">
        <f t="shared" si="72"/>
        <v/>
      </c>
      <c r="M1292" s="67" t="str">
        <f t="shared" si="71"/>
        <v/>
      </c>
    </row>
    <row r="1293" spans="2:13">
      <c r="B1293" s="134"/>
      <c r="C1293" s="134"/>
      <c r="D1293" s="134"/>
      <c r="E1293" s="134"/>
      <c r="F1293" s="135"/>
      <c r="G1293" s="143"/>
      <c r="L1293" s="67" t="str">
        <f t="shared" si="72"/>
        <v/>
      </c>
      <c r="M1293" s="67" t="str">
        <f t="shared" si="71"/>
        <v/>
      </c>
    </row>
    <row r="1294" spans="2:13">
      <c r="B1294" s="134"/>
      <c r="C1294" s="134"/>
      <c r="D1294" s="134"/>
      <c r="E1294" s="134"/>
      <c r="F1294" s="135"/>
      <c r="G1294" s="143"/>
      <c r="L1294" s="67" t="str">
        <f t="shared" si="72"/>
        <v/>
      </c>
      <c r="M1294" s="67" t="str">
        <f t="shared" si="71"/>
        <v/>
      </c>
    </row>
    <row r="1295" spans="2:13">
      <c r="B1295" s="134"/>
      <c r="C1295" s="134"/>
      <c r="D1295" s="134"/>
      <c r="E1295" s="134"/>
      <c r="F1295" s="135"/>
      <c r="G1295" s="143"/>
      <c r="L1295" s="67" t="str">
        <f t="shared" si="72"/>
        <v/>
      </c>
      <c r="M1295" s="67" t="str">
        <f t="shared" si="71"/>
        <v/>
      </c>
    </row>
    <row r="1296" spans="2:13">
      <c r="B1296" s="134"/>
      <c r="C1296" s="134"/>
      <c r="D1296" s="134"/>
      <c r="E1296" s="134"/>
      <c r="F1296" s="135"/>
      <c r="G1296" s="143"/>
      <c r="L1296" s="67" t="str">
        <f t="shared" si="72"/>
        <v/>
      </c>
      <c r="M1296" s="67" t="str">
        <f t="shared" si="71"/>
        <v/>
      </c>
    </row>
    <row r="1297" spans="2:13">
      <c r="B1297" s="134"/>
      <c r="C1297" s="134"/>
      <c r="D1297" s="134"/>
      <c r="E1297" s="134"/>
      <c r="F1297" s="135"/>
      <c r="G1297" s="143"/>
      <c r="L1297" s="67" t="str">
        <f t="shared" si="72"/>
        <v/>
      </c>
      <c r="M1297" s="67" t="str">
        <f t="shared" si="71"/>
        <v/>
      </c>
    </row>
    <row r="1298" spans="2:13">
      <c r="B1298" s="134"/>
      <c r="C1298" s="134"/>
      <c r="D1298" s="134"/>
      <c r="E1298" s="134"/>
      <c r="F1298" s="135"/>
      <c r="G1298" s="143"/>
      <c r="L1298" s="67" t="str">
        <f t="shared" si="72"/>
        <v/>
      </c>
      <c r="M1298" s="67" t="str">
        <f t="shared" si="71"/>
        <v/>
      </c>
    </row>
    <row r="1299" spans="2:13">
      <c r="B1299" s="134"/>
      <c r="C1299" s="134"/>
      <c r="D1299" s="134"/>
      <c r="E1299" s="134"/>
      <c r="F1299" s="135"/>
      <c r="G1299" s="143"/>
      <c r="L1299" s="67" t="str">
        <f t="shared" si="72"/>
        <v/>
      </c>
      <c r="M1299" s="67" t="str">
        <f t="shared" si="71"/>
        <v/>
      </c>
    </row>
    <row r="1300" spans="2:13">
      <c r="B1300" s="134"/>
      <c r="C1300" s="134"/>
      <c r="D1300" s="134"/>
      <c r="E1300" s="134"/>
      <c r="F1300" s="135"/>
      <c r="G1300" s="143"/>
      <c r="L1300" s="67" t="str">
        <f t="shared" si="72"/>
        <v/>
      </c>
      <c r="M1300" s="67" t="str">
        <f t="shared" si="71"/>
        <v/>
      </c>
    </row>
    <row r="1301" spans="2:13">
      <c r="B1301" s="134"/>
      <c r="C1301" s="134"/>
      <c r="D1301" s="134"/>
      <c r="E1301" s="134"/>
      <c r="F1301" s="135"/>
      <c r="G1301" s="143"/>
      <c r="L1301" s="67" t="str">
        <f t="shared" si="72"/>
        <v/>
      </c>
      <c r="M1301" s="67" t="str">
        <f t="shared" si="71"/>
        <v/>
      </c>
    </row>
    <row r="1302" spans="2:13">
      <c r="B1302" s="134"/>
      <c r="C1302" s="134"/>
      <c r="D1302" s="134"/>
      <c r="E1302" s="134"/>
      <c r="F1302" s="135"/>
      <c r="G1302" s="143"/>
      <c r="L1302" s="67" t="str">
        <f t="shared" si="72"/>
        <v/>
      </c>
      <c r="M1302" s="67" t="str">
        <f t="shared" si="71"/>
        <v/>
      </c>
    </row>
    <row r="1303" spans="2:13">
      <c r="B1303" s="134"/>
      <c r="C1303" s="134"/>
      <c r="D1303" s="134"/>
      <c r="E1303" s="134"/>
      <c r="F1303" s="135"/>
      <c r="G1303" s="143"/>
      <c r="L1303" s="67" t="str">
        <f t="shared" si="72"/>
        <v/>
      </c>
      <c r="M1303" s="67" t="str">
        <f t="shared" si="71"/>
        <v/>
      </c>
    </row>
    <row r="1304" spans="2:13">
      <c r="B1304" s="134"/>
      <c r="C1304" s="134"/>
      <c r="D1304" s="134"/>
      <c r="E1304" s="134"/>
      <c r="F1304" s="135"/>
      <c r="G1304" s="143"/>
      <c r="L1304" s="67" t="str">
        <f t="shared" si="72"/>
        <v/>
      </c>
      <c r="M1304" s="67" t="str">
        <f t="shared" si="71"/>
        <v/>
      </c>
    </row>
    <row r="1305" spans="2:13">
      <c r="B1305" s="134"/>
      <c r="C1305" s="134"/>
      <c r="D1305" s="134"/>
      <c r="E1305" s="134"/>
      <c r="F1305" s="135"/>
      <c r="G1305" s="143"/>
      <c r="L1305" s="67" t="str">
        <f t="shared" si="72"/>
        <v/>
      </c>
      <c r="M1305" s="67" t="str">
        <f t="shared" si="71"/>
        <v/>
      </c>
    </row>
    <row r="1306" spans="2:13">
      <c r="B1306" s="134"/>
      <c r="C1306" s="134"/>
      <c r="D1306" s="134"/>
      <c r="E1306" s="134"/>
      <c r="F1306" s="135"/>
      <c r="G1306" s="143"/>
      <c r="L1306" s="67" t="str">
        <f t="shared" si="72"/>
        <v/>
      </c>
      <c r="M1306" s="67" t="str">
        <f t="shared" si="71"/>
        <v/>
      </c>
    </row>
    <row r="1307" spans="2:13">
      <c r="B1307" s="134"/>
      <c r="C1307" s="134"/>
      <c r="D1307" s="134"/>
      <c r="E1307" s="134"/>
      <c r="F1307" s="135"/>
      <c r="G1307" s="143"/>
      <c r="L1307" s="67" t="str">
        <f t="shared" si="72"/>
        <v/>
      </c>
      <c r="M1307" s="67" t="str">
        <f t="shared" si="71"/>
        <v/>
      </c>
    </row>
    <row r="1308" spans="2:13">
      <c r="B1308" s="134"/>
      <c r="C1308" s="134"/>
      <c r="D1308" s="134"/>
      <c r="E1308" s="134"/>
      <c r="F1308" s="135"/>
      <c r="G1308" s="143"/>
      <c r="L1308" s="67" t="str">
        <f t="shared" si="72"/>
        <v/>
      </c>
      <c r="M1308" s="67" t="str">
        <f t="shared" si="71"/>
        <v/>
      </c>
    </row>
    <row r="1309" spans="2:13">
      <c r="B1309" s="134"/>
      <c r="C1309" s="134"/>
      <c r="D1309" s="134"/>
      <c r="E1309" s="134"/>
      <c r="F1309" s="135"/>
      <c r="G1309" s="143"/>
      <c r="L1309" s="67" t="str">
        <f t="shared" si="72"/>
        <v/>
      </c>
      <c r="M1309" s="67" t="str">
        <f t="shared" si="71"/>
        <v/>
      </c>
    </row>
    <row r="1310" spans="2:13">
      <c r="B1310" s="134"/>
      <c r="C1310" s="134"/>
      <c r="D1310" s="134"/>
      <c r="E1310" s="134"/>
      <c r="F1310" s="135"/>
      <c r="G1310" s="143"/>
      <c r="L1310" s="67" t="str">
        <f t="shared" si="72"/>
        <v/>
      </c>
      <c r="M1310" s="67" t="str">
        <f t="shared" si="71"/>
        <v/>
      </c>
    </row>
    <row r="1311" spans="2:13">
      <c r="B1311" s="134"/>
      <c r="C1311" s="134"/>
      <c r="D1311" s="134"/>
      <c r="E1311" s="134"/>
      <c r="F1311" s="135"/>
      <c r="G1311" s="143"/>
      <c r="L1311" s="67" t="str">
        <f t="shared" si="72"/>
        <v/>
      </c>
      <c r="M1311" s="67" t="str">
        <f t="shared" si="71"/>
        <v/>
      </c>
    </row>
    <row r="1312" spans="2:13">
      <c r="B1312" s="134"/>
      <c r="C1312" s="134"/>
      <c r="D1312" s="134"/>
      <c r="E1312" s="134"/>
      <c r="F1312" s="135"/>
      <c r="G1312" s="143"/>
      <c r="L1312" s="67" t="str">
        <f t="shared" si="72"/>
        <v/>
      </c>
      <c r="M1312" s="67" t="str">
        <f t="shared" si="71"/>
        <v/>
      </c>
    </row>
    <row r="1313" spans="2:13">
      <c r="B1313" s="134"/>
      <c r="C1313" s="134"/>
      <c r="D1313" s="134"/>
      <c r="E1313" s="134"/>
      <c r="F1313" s="135"/>
      <c r="G1313" s="143"/>
      <c r="L1313" s="67" t="str">
        <f t="shared" si="72"/>
        <v/>
      </c>
      <c r="M1313" s="67" t="str">
        <f t="shared" si="71"/>
        <v/>
      </c>
    </row>
    <row r="1314" spans="2:13">
      <c r="B1314" s="134"/>
      <c r="C1314" s="134"/>
      <c r="D1314" s="134"/>
      <c r="E1314" s="134"/>
      <c r="F1314" s="135"/>
      <c r="G1314" s="143"/>
      <c r="L1314" s="67" t="str">
        <f t="shared" si="72"/>
        <v/>
      </c>
      <c r="M1314" s="67" t="str">
        <f t="shared" si="71"/>
        <v/>
      </c>
    </row>
    <row r="1315" spans="2:13">
      <c r="B1315" s="134"/>
      <c r="C1315" s="134"/>
      <c r="D1315" s="134"/>
      <c r="E1315" s="134"/>
      <c r="F1315" s="135"/>
      <c r="G1315" s="143"/>
      <c r="L1315" s="67" t="str">
        <f t="shared" si="72"/>
        <v/>
      </c>
      <c r="M1315" s="67" t="str">
        <f t="shared" si="71"/>
        <v/>
      </c>
    </row>
    <row r="1316" spans="2:13">
      <c r="B1316" s="134"/>
      <c r="C1316" s="134"/>
      <c r="D1316" s="134"/>
      <c r="E1316" s="134"/>
      <c r="F1316" s="135"/>
      <c r="G1316" s="143"/>
      <c r="L1316" s="67" t="str">
        <f t="shared" si="72"/>
        <v/>
      </c>
      <c r="M1316" s="67" t="str">
        <f t="shared" si="71"/>
        <v/>
      </c>
    </row>
    <row r="1317" spans="2:13">
      <c r="B1317" s="134"/>
      <c r="C1317" s="134"/>
      <c r="D1317" s="134"/>
      <c r="E1317" s="134"/>
      <c r="F1317" s="135"/>
      <c r="G1317" s="143"/>
      <c r="L1317" s="67" t="str">
        <f t="shared" si="72"/>
        <v/>
      </c>
      <c r="M1317" s="67" t="str">
        <f t="shared" si="71"/>
        <v/>
      </c>
    </row>
    <row r="1318" spans="2:13">
      <c r="B1318" s="134"/>
      <c r="C1318" s="134"/>
      <c r="D1318" s="134"/>
      <c r="E1318" s="134"/>
      <c r="F1318" s="135"/>
      <c r="G1318" s="143"/>
      <c r="L1318" s="67" t="str">
        <f t="shared" si="72"/>
        <v/>
      </c>
      <c r="M1318" s="67" t="str">
        <f t="shared" si="71"/>
        <v/>
      </c>
    </row>
    <row r="1319" spans="2:13">
      <c r="B1319" s="134"/>
      <c r="C1319" s="134"/>
      <c r="D1319" s="134"/>
      <c r="E1319" s="134"/>
      <c r="F1319" s="135"/>
      <c r="G1319" s="143"/>
      <c r="L1319" s="67" t="str">
        <f t="shared" si="72"/>
        <v/>
      </c>
      <c r="M1319" s="67" t="str">
        <f t="shared" si="71"/>
        <v/>
      </c>
    </row>
    <row r="1320" spans="2:13">
      <c r="B1320" s="134"/>
      <c r="C1320" s="134"/>
      <c r="D1320" s="134"/>
      <c r="E1320" s="134"/>
      <c r="F1320" s="135"/>
      <c r="G1320" s="143"/>
      <c r="L1320" s="67" t="str">
        <f t="shared" si="72"/>
        <v/>
      </c>
      <c r="M1320" s="67" t="str">
        <f t="shared" si="71"/>
        <v/>
      </c>
    </row>
    <row r="1321" spans="2:13">
      <c r="B1321" s="134"/>
      <c r="C1321" s="134"/>
      <c r="D1321" s="134"/>
      <c r="E1321" s="134"/>
      <c r="F1321" s="135"/>
      <c r="G1321" s="143"/>
      <c r="L1321" s="67" t="str">
        <f t="shared" si="72"/>
        <v/>
      </c>
      <c r="M1321" s="67" t="str">
        <f t="shared" si="71"/>
        <v/>
      </c>
    </row>
    <row r="1322" spans="2:13">
      <c r="B1322" s="134"/>
      <c r="C1322" s="134"/>
      <c r="D1322" s="134"/>
      <c r="E1322" s="134"/>
      <c r="F1322" s="135"/>
      <c r="G1322" s="143"/>
      <c r="L1322" s="67" t="str">
        <f t="shared" si="72"/>
        <v/>
      </c>
      <c r="M1322" s="67" t="str">
        <f t="shared" si="71"/>
        <v/>
      </c>
    </row>
    <row r="1323" spans="2:13">
      <c r="B1323" s="134"/>
      <c r="C1323" s="134"/>
      <c r="D1323" s="134"/>
      <c r="E1323" s="134"/>
      <c r="F1323" s="135"/>
      <c r="G1323" s="143"/>
      <c r="L1323" s="67" t="str">
        <f t="shared" si="72"/>
        <v/>
      </c>
      <c r="M1323" s="67" t="str">
        <f t="shared" si="71"/>
        <v/>
      </c>
    </row>
    <row r="1324" spans="2:13">
      <c r="B1324" s="134"/>
      <c r="C1324" s="134"/>
      <c r="D1324" s="134"/>
      <c r="E1324" s="134"/>
      <c r="F1324" s="135"/>
      <c r="G1324" s="143"/>
      <c r="L1324" s="67" t="str">
        <f t="shared" si="72"/>
        <v/>
      </c>
      <c r="M1324" s="67" t="str">
        <f t="shared" si="71"/>
        <v/>
      </c>
    </row>
    <row r="1325" spans="2:13">
      <c r="B1325" s="134"/>
      <c r="C1325" s="134"/>
      <c r="D1325" s="134"/>
      <c r="E1325" s="134"/>
      <c r="F1325" s="135"/>
      <c r="G1325" s="143"/>
      <c r="L1325" s="67" t="str">
        <f t="shared" si="72"/>
        <v/>
      </c>
      <c r="M1325" s="67" t="str">
        <f t="shared" si="71"/>
        <v/>
      </c>
    </row>
    <row r="1326" spans="2:13">
      <c r="B1326" s="134"/>
      <c r="C1326" s="134"/>
      <c r="D1326" s="134"/>
      <c r="E1326" s="134"/>
      <c r="F1326" s="135"/>
      <c r="G1326" s="143"/>
      <c r="L1326" s="67" t="str">
        <f t="shared" si="72"/>
        <v/>
      </c>
      <c r="M1326" s="67" t="str">
        <f t="shared" si="71"/>
        <v/>
      </c>
    </row>
    <row r="1327" spans="2:13">
      <c r="B1327" s="134"/>
      <c r="C1327" s="134"/>
      <c r="D1327" s="134"/>
      <c r="E1327" s="134"/>
      <c r="F1327" s="135"/>
      <c r="G1327" s="143"/>
      <c r="L1327" s="67" t="str">
        <f t="shared" si="72"/>
        <v/>
      </c>
      <c r="M1327" s="67" t="str">
        <f t="shared" si="71"/>
        <v/>
      </c>
    </row>
    <row r="1328" spans="2:13">
      <c r="B1328" s="134"/>
      <c r="C1328" s="134"/>
      <c r="D1328" s="134"/>
      <c r="E1328" s="134"/>
      <c r="F1328" s="135"/>
      <c r="G1328" s="143"/>
      <c r="L1328" s="67" t="str">
        <f t="shared" si="72"/>
        <v/>
      </c>
      <c r="M1328" s="67" t="str">
        <f t="shared" si="71"/>
        <v/>
      </c>
    </row>
    <row r="1329" spans="2:13">
      <c r="B1329" s="134"/>
      <c r="C1329" s="134"/>
      <c r="D1329" s="134"/>
      <c r="E1329" s="134"/>
      <c r="F1329" s="135"/>
      <c r="G1329" s="143"/>
      <c r="L1329" s="67" t="str">
        <f t="shared" si="72"/>
        <v/>
      </c>
      <c r="M1329" s="67" t="str">
        <f t="shared" si="71"/>
        <v/>
      </c>
    </row>
    <row r="1330" spans="2:13">
      <c r="B1330" s="134"/>
      <c r="C1330" s="134"/>
      <c r="D1330" s="134"/>
      <c r="E1330" s="134"/>
      <c r="F1330" s="135"/>
      <c r="G1330" s="143"/>
      <c r="L1330" s="67" t="str">
        <f t="shared" si="72"/>
        <v/>
      </c>
      <c r="M1330" s="67" t="str">
        <f t="shared" si="71"/>
        <v/>
      </c>
    </row>
    <row r="1331" spans="2:13">
      <c r="B1331" s="134"/>
      <c r="C1331" s="134"/>
      <c r="D1331" s="134"/>
      <c r="E1331" s="134"/>
      <c r="F1331" s="135"/>
      <c r="G1331" s="143"/>
      <c r="L1331" s="67" t="str">
        <f t="shared" si="72"/>
        <v/>
      </c>
      <c r="M1331" s="67" t="str">
        <f t="shared" si="71"/>
        <v/>
      </c>
    </row>
    <row r="1332" spans="2:13">
      <c r="B1332" s="134"/>
      <c r="C1332" s="134"/>
      <c r="D1332" s="134"/>
      <c r="E1332" s="134"/>
      <c r="F1332" s="135"/>
      <c r="G1332" s="143"/>
      <c r="L1332" s="67" t="str">
        <f t="shared" si="72"/>
        <v/>
      </c>
      <c r="M1332" s="67" t="str">
        <f t="shared" si="71"/>
        <v/>
      </c>
    </row>
    <row r="1333" spans="2:13">
      <c r="B1333" s="134"/>
      <c r="C1333" s="134"/>
      <c r="D1333" s="134"/>
      <c r="E1333" s="134"/>
      <c r="F1333" s="135"/>
      <c r="G1333" s="143"/>
      <c r="L1333" s="67" t="str">
        <f t="shared" si="72"/>
        <v/>
      </c>
      <c r="M1333" s="67" t="str">
        <f t="shared" si="71"/>
        <v/>
      </c>
    </row>
    <row r="1334" spans="2:13">
      <c r="B1334" s="134"/>
      <c r="C1334" s="134"/>
      <c r="D1334" s="134"/>
      <c r="E1334" s="134"/>
      <c r="F1334" s="135"/>
      <c r="G1334" s="143"/>
      <c r="L1334" s="67" t="str">
        <f t="shared" si="72"/>
        <v/>
      </c>
      <c r="M1334" s="67" t="str">
        <f t="shared" si="71"/>
        <v/>
      </c>
    </row>
    <row r="1335" spans="2:13">
      <c r="B1335" s="134"/>
      <c r="C1335" s="134"/>
      <c r="D1335" s="134"/>
      <c r="E1335" s="134"/>
      <c r="F1335" s="135"/>
      <c r="G1335" s="143"/>
      <c r="L1335" s="67" t="str">
        <f t="shared" si="72"/>
        <v/>
      </c>
      <c r="M1335" s="67" t="str">
        <f t="shared" si="71"/>
        <v/>
      </c>
    </row>
    <row r="1336" spans="2:13">
      <c r="B1336" s="134"/>
      <c r="C1336" s="134"/>
      <c r="D1336" s="134"/>
      <c r="E1336" s="134"/>
      <c r="F1336" s="135"/>
      <c r="G1336" s="143"/>
      <c r="L1336" s="67" t="str">
        <f t="shared" si="72"/>
        <v/>
      </c>
      <c r="M1336" s="67" t="str">
        <f t="shared" si="71"/>
        <v/>
      </c>
    </row>
    <row r="1337" spans="2:13">
      <c r="B1337" s="134"/>
      <c r="C1337" s="134"/>
      <c r="D1337" s="134"/>
      <c r="E1337" s="134"/>
      <c r="F1337" s="135"/>
      <c r="G1337" s="143"/>
      <c r="L1337" s="67" t="str">
        <f t="shared" si="72"/>
        <v/>
      </c>
      <c r="M1337" s="67" t="str">
        <f t="shared" si="71"/>
        <v/>
      </c>
    </row>
    <row r="1338" spans="2:13">
      <c r="B1338" s="134"/>
      <c r="C1338" s="134"/>
      <c r="D1338" s="134"/>
      <c r="E1338" s="134"/>
      <c r="F1338" s="135"/>
      <c r="G1338" s="143"/>
      <c r="L1338" s="67" t="str">
        <f t="shared" si="72"/>
        <v/>
      </c>
      <c r="M1338" s="67" t="str">
        <f t="shared" si="71"/>
        <v/>
      </c>
    </row>
    <row r="1339" spans="2:13">
      <c r="B1339" s="134"/>
      <c r="C1339" s="134"/>
      <c r="D1339" s="134"/>
      <c r="E1339" s="134"/>
      <c r="F1339" s="135"/>
      <c r="G1339" s="143"/>
      <c r="L1339" s="67" t="str">
        <f t="shared" si="72"/>
        <v/>
      </c>
      <c r="M1339" s="67" t="str">
        <f t="shared" si="71"/>
        <v/>
      </c>
    </row>
    <row r="1340" spans="2:13">
      <c r="B1340" s="134"/>
      <c r="C1340" s="134"/>
      <c r="D1340" s="134"/>
      <c r="E1340" s="134"/>
      <c r="F1340" s="135"/>
      <c r="G1340" s="143"/>
      <c r="L1340" s="67" t="str">
        <f t="shared" si="72"/>
        <v/>
      </c>
      <c r="M1340" s="67" t="str">
        <f t="shared" si="71"/>
        <v/>
      </c>
    </row>
    <row r="1341" spans="2:13">
      <c r="B1341" s="134"/>
      <c r="C1341" s="134"/>
      <c r="D1341" s="134"/>
      <c r="E1341" s="134"/>
      <c r="F1341" s="135"/>
      <c r="G1341" s="143"/>
      <c r="L1341" s="67" t="str">
        <f t="shared" si="72"/>
        <v/>
      </c>
      <c r="M1341" s="67" t="str">
        <f t="shared" si="71"/>
        <v/>
      </c>
    </row>
    <row r="1342" spans="2:13">
      <c r="B1342" s="134"/>
      <c r="C1342" s="134"/>
      <c r="D1342" s="134"/>
      <c r="E1342" s="134"/>
      <c r="F1342" s="135"/>
      <c r="G1342" s="143"/>
      <c r="L1342" s="67" t="str">
        <f t="shared" si="72"/>
        <v/>
      </c>
      <c r="M1342" s="67" t="str">
        <f t="shared" si="71"/>
        <v/>
      </c>
    </row>
    <row r="1343" spans="2:13">
      <c r="B1343" s="134"/>
      <c r="C1343" s="134"/>
      <c r="D1343" s="134"/>
      <c r="E1343" s="134"/>
      <c r="F1343" s="135"/>
      <c r="G1343" s="143"/>
      <c r="L1343" s="67" t="str">
        <f t="shared" si="72"/>
        <v/>
      </c>
      <c r="M1343" s="67" t="str">
        <f t="shared" si="71"/>
        <v/>
      </c>
    </row>
    <row r="1344" spans="2:13">
      <c r="B1344" s="134"/>
      <c r="C1344" s="134"/>
      <c r="D1344" s="134"/>
      <c r="E1344" s="134"/>
      <c r="F1344" s="135"/>
      <c r="G1344" s="143"/>
      <c r="L1344" s="67" t="str">
        <f t="shared" si="72"/>
        <v/>
      </c>
      <c r="M1344" s="67" t="str">
        <f t="shared" si="71"/>
        <v/>
      </c>
    </row>
    <row r="1345" spans="2:13">
      <c r="B1345" s="134"/>
      <c r="C1345" s="134"/>
      <c r="D1345" s="134"/>
      <c r="E1345" s="134"/>
      <c r="F1345" s="135"/>
      <c r="G1345" s="143"/>
      <c r="L1345" s="67" t="str">
        <f t="shared" si="72"/>
        <v/>
      </c>
      <c r="M1345" s="67" t="str">
        <f t="shared" si="71"/>
        <v/>
      </c>
    </row>
    <row r="1346" spans="2:13">
      <c r="B1346" s="134"/>
      <c r="C1346" s="134"/>
      <c r="D1346" s="134"/>
      <c r="E1346" s="134"/>
      <c r="F1346" s="135"/>
      <c r="G1346" s="143"/>
      <c r="L1346" s="67" t="str">
        <f t="shared" si="72"/>
        <v/>
      </c>
      <c r="M1346" s="67" t="str">
        <f t="shared" si="71"/>
        <v/>
      </c>
    </row>
    <row r="1347" spans="2:13">
      <c r="B1347" s="134"/>
      <c r="C1347" s="134"/>
      <c r="D1347" s="134"/>
      <c r="E1347" s="134"/>
      <c r="F1347" s="135"/>
      <c r="G1347" s="143"/>
      <c r="L1347" s="67" t="str">
        <f t="shared" si="72"/>
        <v/>
      </c>
      <c r="M1347" s="67" t="str">
        <f t="shared" si="71"/>
        <v/>
      </c>
    </row>
    <row r="1348" spans="2:13">
      <c r="B1348" s="134"/>
      <c r="C1348" s="134"/>
      <c r="D1348" s="134"/>
      <c r="E1348" s="134"/>
      <c r="F1348" s="135"/>
      <c r="G1348" s="143"/>
      <c r="L1348" s="67" t="str">
        <f t="shared" si="72"/>
        <v/>
      </c>
      <c r="M1348" s="67" t="str">
        <f t="shared" si="71"/>
        <v/>
      </c>
    </row>
    <row r="1349" spans="2:13">
      <c r="B1349" s="134"/>
      <c r="C1349" s="134"/>
      <c r="D1349" s="134"/>
      <c r="E1349" s="134"/>
      <c r="F1349" s="135"/>
      <c r="G1349" s="143"/>
      <c r="L1349" s="67" t="str">
        <f t="shared" si="72"/>
        <v/>
      </c>
      <c r="M1349" s="67" t="str">
        <f t="shared" si="71"/>
        <v/>
      </c>
    </row>
    <row r="1350" spans="2:13">
      <c r="B1350" s="134"/>
      <c r="C1350" s="134"/>
      <c r="D1350" s="134"/>
      <c r="E1350" s="134"/>
      <c r="F1350" s="135"/>
      <c r="G1350" s="143"/>
      <c r="L1350" s="67" t="str">
        <f t="shared" si="72"/>
        <v/>
      </c>
      <c r="M1350" s="67" t="str">
        <f t="shared" ref="M1350:M1388" si="73">IF(L1350="","",L1350*J$3)</f>
        <v/>
      </c>
    </row>
    <row r="1351" spans="2:13">
      <c r="B1351" s="134"/>
      <c r="C1351" s="134"/>
      <c r="D1351" s="134"/>
      <c r="E1351" s="134"/>
      <c r="F1351" s="135"/>
      <c r="G1351" s="143"/>
      <c r="L1351" s="67" t="str">
        <f t="shared" si="72"/>
        <v/>
      </c>
      <c r="M1351" s="67" t="str">
        <f t="shared" si="73"/>
        <v/>
      </c>
    </row>
    <row r="1352" spans="2:13">
      <c r="B1352" s="134"/>
      <c r="C1352" s="134"/>
      <c r="D1352" s="134"/>
      <c r="E1352" s="134"/>
      <c r="F1352" s="135"/>
      <c r="G1352" s="143"/>
      <c r="L1352" s="67" t="str">
        <f t="shared" si="72"/>
        <v/>
      </c>
      <c r="M1352" s="67" t="str">
        <f t="shared" si="73"/>
        <v/>
      </c>
    </row>
    <row r="1353" spans="2:13">
      <c r="B1353" s="134"/>
      <c r="C1353" s="134"/>
      <c r="D1353" s="134"/>
      <c r="E1353" s="134"/>
      <c r="F1353" s="135"/>
      <c r="G1353" s="143"/>
      <c r="L1353" s="67" t="str">
        <f t="shared" si="72"/>
        <v/>
      </c>
      <c r="M1353" s="67" t="str">
        <f t="shared" si="73"/>
        <v/>
      </c>
    </row>
    <row r="1354" spans="2:13">
      <c r="B1354" s="134"/>
      <c r="C1354" s="134"/>
      <c r="D1354" s="134"/>
      <c r="E1354" s="134"/>
      <c r="F1354" s="135"/>
      <c r="G1354" s="143"/>
      <c r="L1354" s="67" t="str">
        <f t="shared" ref="L1354:L1388" si="74">IF(E1354="","",NORMDIST(E1354,J$10,J$11,TRUE))</f>
        <v/>
      </c>
      <c r="M1354" s="67" t="str">
        <f t="shared" si="73"/>
        <v/>
      </c>
    </row>
    <row r="1355" spans="2:13">
      <c r="B1355" s="134"/>
      <c r="C1355" s="134"/>
      <c r="D1355" s="134"/>
      <c r="E1355" s="134"/>
      <c r="F1355" s="135"/>
      <c r="G1355" s="143"/>
      <c r="L1355" s="67" t="str">
        <f t="shared" si="74"/>
        <v/>
      </c>
      <c r="M1355" s="67" t="str">
        <f t="shared" si="73"/>
        <v/>
      </c>
    </row>
    <row r="1356" spans="2:13">
      <c r="B1356" s="134"/>
      <c r="C1356" s="134"/>
      <c r="D1356" s="134"/>
      <c r="E1356" s="134"/>
      <c r="F1356" s="135"/>
      <c r="G1356" s="143"/>
      <c r="L1356" s="67" t="str">
        <f t="shared" si="74"/>
        <v/>
      </c>
      <c r="M1356" s="67" t="str">
        <f t="shared" si="73"/>
        <v/>
      </c>
    </row>
    <row r="1357" spans="2:13">
      <c r="B1357" s="134"/>
      <c r="C1357" s="134"/>
      <c r="D1357" s="134"/>
      <c r="E1357" s="134"/>
      <c r="F1357" s="135"/>
      <c r="G1357" s="143"/>
      <c r="L1357" s="67" t="str">
        <f t="shared" si="74"/>
        <v/>
      </c>
      <c r="M1357" s="67" t="str">
        <f t="shared" si="73"/>
        <v/>
      </c>
    </row>
    <row r="1358" spans="2:13">
      <c r="B1358" s="134"/>
      <c r="C1358" s="134"/>
      <c r="D1358" s="134"/>
      <c r="E1358" s="134"/>
      <c r="F1358" s="135"/>
      <c r="G1358" s="143"/>
      <c r="L1358" s="67" t="str">
        <f t="shared" si="74"/>
        <v/>
      </c>
      <c r="M1358" s="67" t="str">
        <f t="shared" si="73"/>
        <v/>
      </c>
    </row>
    <row r="1359" spans="2:13">
      <c r="B1359" s="134"/>
      <c r="C1359" s="134"/>
      <c r="D1359" s="134"/>
      <c r="E1359" s="134"/>
      <c r="F1359" s="135"/>
      <c r="G1359" s="143"/>
      <c r="L1359" s="67" t="str">
        <f t="shared" si="74"/>
        <v/>
      </c>
      <c r="M1359" s="67" t="str">
        <f t="shared" si="73"/>
        <v/>
      </c>
    </row>
    <row r="1360" spans="2:13">
      <c r="B1360" s="134"/>
      <c r="C1360" s="134"/>
      <c r="D1360" s="134"/>
      <c r="E1360" s="134"/>
      <c r="F1360" s="135"/>
      <c r="G1360" s="143"/>
      <c r="L1360" s="67" t="str">
        <f t="shared" si="74"/>
        <v/>
      </c>
      <c r="M1360" s="67" t="str">
        <f t="shared" si="73"/>
        <v/>
      </c>
    </row>
    <row r="1361" spans="2:13">
      <c r="B1361" s="134"/>
      <c r="C1361" s="134"/>
      <c r="D1361" s="134"/>
      <c r="E1361" s="134"/>
      <c r="F1361" s="135"/>
      <c r="G1361" s="143"/>
      <c r="L1361" s="67" t="str">
        <f t="shared" si="74"/>
        <v/>
      </c>
      <c r="M1361" s="67" t="str">
        <f t="shared" si="73"/>
        <v/>
      </c>
    </row>
    <row r="1362" spans="2:13">
      <c r="B1362" s="134"/>
      <c r="C1362" s="134"/>
      <c r="D1362" s="134"/>
      <c r="E1362" s="134"/>
      <c r="F1362" s="135"/>
      <c r="G1362" s="143"/>
      <c r="L1362" s="67" t="str">
        <f t="shared" si="74"/>
        <v/>
      </c>
      <c r="M1362" s="67" t="str">
        <f t="shared" si="73"/>
        <v/>
      </c>
    </row>
    <row r="1363" spans="2:13">
      <c r="B1363" s="134"/>
      <c r="C1363" s="134"/>
      <c r="D1363" s="134"/>
      <c r="E1363" s="134"/>
      <c r="F1363" s="135"/>
      <c r="G1363" s="143"/>
      <c r="L1363" s="67" t="str">
        <f t="shared" si="74"/>
        <v/>
      </c>
      <c r="M1363" s="67" t="str">
        <f t="shared" si="73"/>
        <v/>
      </c>
    </row>
    <row r="1364" spans="2:13">
      <c r="B1364" s="134"/>
      <c r="C1364" s="134"/>
      <c r="D1364" s="134"/>
      <c r="E1364" s="134"/>
      <c r="F1364" s="135"/>
      <c r="G1364" s="143"/>
      <c r="L1364" s="67" t="str">
        <f t="shared" si="74"/>
        <v/>
      </c>
      <c r="M1364" s="67" t="str">
        <f t="shared" si="73"/>
        <v/>
      </c>
    </row>
    <row r="1365" spans="2:13">
      <c r="B1365" s="134"/>
      <c r="C1365" s="134"/>
      <c r="D1365" s="134"/>
      <c r="E1365" s="134"/>
      <c r="F1365" s="135"/>
      <c r="G1365" s="143"/>
      <c r="L1365" s="67" t="str">
        <f t="shared" si="74"/>
        <v/>
      </c>
      <c r="M1365" s="67" t="str">
        <f t="shared" si="73"/>
        <v/>
      </c>
    </row>
    <row r="1366" spans="2:13">
      <c r="B1366" s="134"/>
      <c r="C1366" s="134"/>
      <c r="D1366" s="134"/>
      <c r="E1366" s="134"/>
      <c r="F1366" s="135"/>
      <c r="G1366" s="143"/>
      <c r="L1366" s="67" t="str">
        <f t="shared" si="74"/>
        <v/>
      </c>
      <c r="M1366" s="67" t="str">
        <f t="shared" si="73"/>
        <v/>
      </c>
    </row>
    <row r="1367" spans="2:13">
      <c r="B1367" s="134"/>
      <c r="C1367" s="134"/>
      <c r="D1367" s="134"/>
      <c r="E1367" s="134"/>
      <c r="F1367" s="135"/>
      <c r="G1367" s="143"/>
      <c r="L1367" s="67" t="str">
        <f t="shared" si="74"/>
        <v/>
      </c>
      <c r="M1367" s="67" t="str">
        <f t="shared" si="73"/>
        <v/>
      </c>
    </row>
    <row r="1368" spans="2:13">
      <c r="B1368" s="134"/>
      <c r="C1368" s="134"/>
      <c r="D1368" s="134"/>
      <c r="E1368" s="134"/>
      <c r="F1368" s="135"/>
      <c r="G1368" s="143"/>
      <c r="L1368" s="67" t="str">
        <f t="shared" si="74"/>
        <v/>
      </c>
      <c r="M1368" s="67" t="str">
        <f t="shared" si="73"/>
        <v/>
      </c>
    </row>
    <row r="1369" spans="2:13">
      <c r="B1369" s="134"/>
      <c r="C1369" s="134"/>
      <c r="D1369" s="134"/>
      <c r="E1369" s="134"/>
      <c r="F1369" s="135"/>
      <c r="G1369" s="143"/>
      <c r="L1369" s="67" t="str">
        <f t="shared" si="74"/>
        <v/>
      </c>
      <c r="M1369" s="67" t="str">
        <f t="shared" si="73"/>
        <v/>
      </c>
    </row>
    <row r="1370" spans="2:13">
      <c r="B1370" s="134"/>
      <c r="C1370" s="134"/>
      <c r="D1370" s="134"/>
      <c r="E1370" s="134"/>
      <c r="F1370" s="135"/>
      <c r="G1370" s="143"/>
      <c r="L1370" s="67" t="str">
        <f t="shared" si="74"/>
        <v/>
      </c>
      <c r="M1370" s="67" t="str">
        <f t="shared" si="73"/>
        <v/>
      </c>
    </row>
    <row r="1371" spans="2:13">
      <c r="B1371" s="134"/>
      <c r="C1371" s="134"/>
      <c r="D1371" s="134"/>
      <c r="E1371" s="134"/>
      <c r="F1371" s="135"/>
      <c r="G1371" s="143"/>
      <c r="L1371" s="67" t="str">
        <f t="shared" si="74"/>
        <v/>
      </c>
      <c r="M1371" s="67" t="str">
        <f t="shared" si="73"/>
        <v/>
      </c>
    </row>
    <row r="1372" spans="2:13">
      <c r="B1372" s="134"/>
      <c r="C1372" s="134"/>
      <c r="D1372" s="134"/>
      <c r="E1372" s="134"/>
      <c r="F1372" s="135"/>
      <c r="G1372" s="143"/>
      <c r="L1372" s="67" t="str">
        <f t="shared" si="74"/>
        <v/>
      </c>
      <c r="M1372" s="67" t="str">
        <f t="shared" si="73"/>
        <v/>
      </c>
    </row>
    <row r="1373" spans="2:13">
      <c r="B1373" s="134"/>
      <c r="C1373" s="134"/>
      <c r="D1373" s="134"/>
      <c r="E1373" s="134"/>
      <c r="F1373" s="135"/>
      <c r="G1373" s="143"/>
      <c r="L1373" s="67" t="str">
        <f t="shared" si="74"/>
        <v/>
      </c>
      <c r="M1373" s="67" t="str">
        <f t="shared" si="73"/>
        <v/>
      </c>
    </row>
    <row r="1374" spans="2:13">
      <c r="B1374" s="134"/>
      <c r="C1374" s="134"/>
      <c r="D1374" s="134"/>
      <c r="E1374" s="134"/>
      <c r="F1374" s="135"/>
      <c r="G1374" s="143"/>
      <c r="L1374" s="67" t="str">
        <f t="shared" si="74"/>
        <v/>
      </c>
      <c r="M1374" s="67" t="str">
        <f t="shared" si="73"/>
        <v/>
      </c>
    </row>
    <row r="1375" spans="2:13">
      <c r="B1375" s="134"/>
      <c r="C1375" s="134"/>
      <c r="D1375" s="134"/>
      <c r="E1375" s="134"/>
      <c r="F1375" s="135"/>
      <c r="G1375" s="143"/>
      <c r="L1375" s="67" t="str">
        <f t="shared" si="74"/>
        <v/>
      </c>
      <c r="M1375" s="67" t="str">
        <f t="shared" si="73"/>
        <v/>
      </c>
    </row>
    <row r="1376" spans="2:13">
      <c r="B1376" s="134"/>
      <c r="C1376" s="134"/>
      <c r="D1376" s="134"/>
      <c r="E1376" s="134"/>
      <c r="F1376" s="135"/>
      <c r="G1376" s="143"/>
      <c r="L1376" s="67" t="str">
        <f t="shared" si="74"/>
        <v/>
      </c>
      <c r="M1376" s="67" t="str">
        <f t="shared" si="73"/>
        <v/>
      </c>
    </row>
    <row r="1377" spans="2:13">
      <c r="B1377" s="134"/>
      <c r="C1377" s="134"/>
      <c r="D1377" s="134"/>
      <c r="E1377" s="134"/>
      <c r="F1377" s="135"/>
      <c r="G1377" s="143"/>
      <c r="L1377" s="67" t="str">
        <f t="shared" si="74"/>
        <v/>
      </c>
      <c r="M1377" s="67" t="str">
        <f t="shared" si="73"/>
        <v/>
      </c>
    </row>
    <row r="1378" spans="2:13">
      <c r="B1378" s="134"/>
      <c r="C1378" s="134"/>
      <c r="D1378" s="134"/>
      <c r="E1378" s="134"/>
      <c r="F1378" s="135"/>
      <c r="G1378" s="143"/>
      <c r="L1378" s="67" t="str">
        <f t="shared" si="74"/>
        <v/>
      </c>
      <c r="M1378" s="67" t="str">
        <f t="shared" si="73"/>
        <v/>
      </c>
    </row>
    <row r="1379" spans="2:13">
      <c r="B1379" s="134"/>
      <c r="C1379" s="134"/>
      <c r="D1379" s="134"/>
      <c r="E1379" s="134"/>
      <c r="F1379" s="135"/>
      <c r="G1379" s="143"/>
      <c r="L1379" s="67" t="str">
        <f t="shared" si="74"/>
        <v/>
      </c>
      <c r="M1379" s="67" t="str">
        <f t="shared" si="73"/>
        <v/>
      </c>
    </row>
    <row r="1380" spans="2:13">
      <c r="B1380" s="134"/>
      <c r="C1380" s="134"/>
      <c r="D1380" s="134"/>
      <c r="E1380" s="134"/>
      <c r="F1380" s="135"/>
      <c r="G1380" s="143"/>
      <c r="L1380" s="67" t="str">
        <f t="shared" si="74"/>
        <v/>
      </c>
      <c r="M1380" s="67" t="str">
        <f t="shared" si="73"/>
        <v/>
      </c>
    </row>
    <row r="1381" spans="2:13">
      <c r="B1381" s="134"/>
      <c r="C1381" s="134"/>
      <c r="D1381" s="134"/>
      <c r="E1381" s="134"/>
      <c r="F1381" s="135"/>
      <c r="G1381" s="143"/>
      <c r="L1381" s="67" t="str">
        <f t="shared" si="74"/>
        <v/>
      </c>
      <c r="M1381" s="67" t="str">
        <f t="shared" si="73"/>
        <v/>
      </c>
    </row>
    <row r="1382" spans="2:13">
      <c r="B1382" s="134"/>
      <c r="C1382" s="134"/>
      <c r="D1382" s="134"/>
      <c r="E1382" s="134"/>
      <c r="F1382" s="135"/>
      <c r="G1382" s="143"/>
      <c r="L1382" s="67" t="str">
        <f t="shared" si="74"/>
        <v/>
      </c>
      <c r="M1382" s="67" t="str">
        <f t="shared" si="73"/>
        <v/>
      </c>
    </row>
    <row r="1383" spans="2:13">
      <c r="B1383" s="134"/>
      <c r="C1383" s="134"/>
      <c r="D1383" s="134"/>
      <c r="E1383" s="134"/>
      <c r="F1383" s="135"/>
      <c r="G1383" s="143"/>
      <c r="L1383" s="67" t="str">
        <f t="shared" si="74"/>
        <v/>
      </c>
      <c r="M1383" s="67" t="str">
        <f t="shared" si="73"/>
        <v/>
      </c>
    </row>
    <row r="1384" spans="2:13">
      <c r="B1384" s="134"/>
      <c r="C1384" s="134"/>
      <c r="D1384" s="134"/>
      <c r="E1384" s="134"/>
      <c r="F1384" s="135"/>
      <c r="G1384" s="143"/>
      <c r="L1384" s="67" t="str">
        <f t="shared" si="74"/>
        <v/>
      </c>
      <c r="M1384" s="67" t="str">
        <f t="shared" si="73"/>
        <v/>
      </c>
    </row>
    <row r="1385" spans="2:13">
      <c r="B1385" s="134"/>
      <c r="C1385" s="134"/>
      <c r="D1385" s="134"/>
      <c r="E1385" s="134"/>
      <c r="F1385" s="135"/>
      <c r="G1385" s="143"/>
      <c r="L1385" s="67" t="str">
        <f t="shared" si="74"/>
        <v/>
      </c>
      <c r="M1385" s="67" t="str">
        <f t="shared" si="73"/>
        <v/>
      </c>
    </row>
    <row r="1386" spans="2:13">
      <c r="B1386" s="134"/>
      <c r="C1386" s="134"/>
      <c r="D1386" s="134"/>
      <c r="E1386" s="134"/>
      <c r="F1386" s="135"/>
      <c r="G1386" s="143"/>
      <c r="L1386" s="67" t="str">
        <f t="shared" si="74"/>
        <v/>
      </c>
      <c r="M1386" s="67" t="str">
        <f t="shared" si="73"/>
        <v/>
      </c>
    </row>
    <row r="1387" spans="2:13">
      <c r="B1387" s="134"/>
      <c r="C1387" s="134"/>
      <c r="D1387" s="134"/>
      <c r="E1387" s="134"/>
      <c r="F1387" s="135"/>
      <c r="G1387" s="143"/>
      <c r="L1387" s="67" t="str">
        <f t="shared" si="74"/>
        <v/>
      </c>
      <c r="M1387" s="67" t="str">
        <f t="shared" si="73"/>
        <v/>
      </c>
    </row>
    <row r="1388" spans="2:13">
      <c r="B1388" s="134"/>
      <c r="C1388" s="134"/>
      <c r="D1388" s="134"/>
      <c r="E1388" s="134"/>
      <c r="F1388" s="135"/>
      <c r="G1388" s="143"/>
      <c r="L1388" s="67" t="str">
        <f t="shared" si="74"/>
        <v/>
      </c>
      <c r="M1388" s="67" t="str">
        <f t="shared" si="73"/>
        <v/>
      </c>
    </row>
    <row r="1389" spans="2:13">
      <c r="B1389" s="134"/>
      <c r="C1389" s="134"/>
      <c r="D1389" s="134"/>
      <c r="E1389" s="134"/>
      <c r="F1389" s="135"/>
      <c r="G1389" s="143"/>
    </row>
    <row r="1390" spans="2:13">
      <c r="B1390" s="134"/>
      <c r="C1390" s="134"/>
      <c r="D1390" s="134"/>
      <c r="E1390" s="134"/>
      <c r="F1390" s="135"/>
      <c r="G1390" s="143"/>
    </row>
    <row r="1391" spans="2:13">
      <c r="B1391" s="134"/>
      <c r="C1391" s="134"/>
      <c r="D1391" s="134"/>
      <c r="E1391" s="134"/>
      <c r="F1391" s="135"/>
      <c r="G1391" s="143"/>
    </row>
    <row r="1392" spans="2:13">
      <c r="B1392" s="134"/>
      <c r="C1392" s="134"/>
      <c r="D1392" s="134"/>
      <c r="E1392" s="134"/>
      <c r="F1392" s="135"/>
      <c r="G1392" s="143"/>
    </row>
    <row r="1393" spans="2:7">
      <c r="B1393" s="134"/>
      <c r="C1393" s="134"/>
      <c r="D1393" s="134"/>
      <c r="E1393" s="134"/>
      <c r="F1393" s="135"/>
      <c r="G1393" s="143"/>
    </row>
    <row r="1394" spans="2:7">
      <c r="B1394" s="134"/>
      <c r="C1394" s="134"/>
      <c r="D1394" s="134"/>
      <c r="E1394" s="134"/>
      <c r="F1394" s="135"/>
      <c r="G1394" s="143"/>
    </row>
    <row r="1395" spans="2:7">
      <c r="B1395" s="134"/>
      <c r="C1395" s="134"/>
      <c r="D1395" s="134"/>
      <c r="E1395" s="134"/>
      <c r="F1395" s="135"/>
      <c r="G1395" s="143"/>
    </row>
    <row r="1396" spans="2:7">
      <c r="B1396" s="134"/>
      <c r="C1396" s="134"/>
      <c r="D1396" s="134"/>
      <c r="E1396" s="134"/>
      <c r="F1396" s="135"/>
      <c r="G1396" s="143"/>
    </row>
    <row r="1397" spans="2:7">
      <c r="B1397" s="134"/>
      <c r="C1397" s="134"/>
      <c r="D1397" s="134"/>
      <c r="E1397" s="134"/>
      <c r="F1397" s="135"/>
      <c r="G1397" s="143"/>
    </row>
    <row r="1398" spans="2:7">
      <c r="B1398" s="134"/>
      <c r="C1398" s="134"/>
      <c r="D1398" s="134"/>
      <c r="E1398" s="134"/>
      <c r="F1398" s="135"/>
      <c r="G1398" s="143"/>
    </row>
    <row r="1399" spans="2:7">
      <c r="B1399" s="134"/>
      <c r="C1399" s="134"/>
      <c r="D1399" s="134"/>
      <c r="E1399" s="134"/>
      <c r="F1399" s="135"/>
      <c r="G1399" s="143"/>
    </row>
    <row r="1400" spans="2:7">
      <c r="B1400" s="134"/>
      <c r="C1400" s="134"/>
      <c r="D1400" s="134"/>
      <c r="E1400" s="134"/>
      <c r="F1400" s="135"/>
      <c r="G1400" s="143"/>
    </row>
    <row r="1401" spans="2:7">
      <c r="B1401" s="134"/>
      <c r="C1401" s="134"/>
      <c r="D1401" s="134"/>
      <c r="E1401" s="134"/>
      <c r="F1401" s="135"/>
      <c r="G1401" s="143"/>
    </row>
    <row r="1402" spans="2:7">
      <c r="B1402" s="134"/>
      <c r="C1402" s="134"/>
      <c r="D1402" s="134"/>
      <c r="E1402" s="134"/>
      <c r="F1402" s="135"/>
      <c r="G1402" s="143"/>
    </row>
    <row r="1403" spans="2:7">
      <c r="B1403" s="134"/>
      <c r="C1403" s="134"/>
      <c r="D1403" s="134"/>
      <c r="E1403" s="134"/>
      <c r="F1403" s="135"/>
      <c r="G1403" s="143"/>
    </row>
    <row r="1404" spans="2:7">
      <c r="B1404" s="134"/>
      <c r="C1404" s="134"/>
      <c r="D1404" s="134"/>
      <c r="E1404" s="134"/>
      <c r="F1404" s="135"/>
      <c r="G1404" s="143"/>
    </row>
    <row r="1405" spans="2:7">
      <c r="B1405" s="134"/>
      <c r="C1405" s="134"/>
      <c r="D1405" s="134"/>
      <c r="E1405" s="134"/>
      <c r="F1405" s="135"/>
      <c r="G1405" s="143"/>
    </row>
    <row r="1406" spans="2:7">
      <c r="B1406" s="134"/>
      <c r="C1406" s="134"/>
      <c r="D1406" s="134"/>
      <c r="E1406" s="134"/>
      <c r="F1406" s="135"/>
      <c r="G1406" s="143"/>
    </row>
    <row r="1407" spans="2:7">
      <c r="B1407" s="134"/>
      <c r="C1407" s="134"/>
      <c r="D1407" s="134"/>
      <c r="E1407" s="134"/>
      <c r="F1407" s="135"/>
      <c r="G1407" s="143"/>
    </row>
    <row r="1408" spans="2:7">
      <c r="B1408" s="134"/>
      <c r="C1408" s="134"/>
      <c r="D1408" s="134"/>
      <c r="E1408" s="134"/>
      <c r="F1408" s="135"/>
      <c r="G1408" s="143"/>
    </row>
    <row r="1409" spans="2:7">
      <c r="B1409" s="134"/>
      <c r="C1409" s="134"/>
      <c r="D1409" s="134"/>
      <c r="E1409" s="134"/>
      <c r="F1409" s="135"/>
      <c r="G1409" s="143"/>
    </row>
    <row r="1410" spans="2:7">
      <c r="B1410" s="134"/>
      <c r="C1410" s="134"/>
      <c r="D1410" s="134"/>
      <c r="E1410" s="134"/>
      <c r="F1410" s="135"/>
      <c r="G1410" s="143"/>
    </row>
    <row r="1411" spans="2:7">
      <c r="B1411" s="134"/>
      <c r="C1411" s="134"/>
      <c r="D1411" s="134"/>
      <c r="E1411" s="134"/>
      <c r="F1411" s="135"/>
      <c r="G1411" s="143"/>
    </row>
    <row r="1412" spans="2:7">
      <c r="B1412" s="134"/>
      <c r="C1412" s="134"/>
      <c r="D1412" s="134"/>
      <c r="E1412" s="134"/>
      <c r="F1412" s="135"/>
      <c r="G1412" s="143"/>
    </row>
    <row r="1413" spans="2:7">
      <c r="B1413" s="134"/>
      <c r="C1413" s="134"/>
      <c r="D1413" s="134"/>
      <c r="E1413" s="134"/>
      <c r="F1413" s="135"/>
      <c r="G1413" s="143"/>
    </row>
    <row r="1414" spans="2:7">
      <c r="B1414" s="134"/>
      <c r="C1414" s="134"/>
      <c r="D1414" s="134"/>
      <c r="E1414" s="134"/>
      <c r="F1414" s="135"/>
      <c r="G1414" s="143"/>
    </row>
    <row r="1415" spans="2:7">
      <c r="B1415" s="134"/>
      <c r="C1415" s="134"/>
      <c r="D1415" s="134"/>
      <c r="E1415" s="134"/>
      <c r="F1415" s="135"/>
      <c r="G1415" s="143"/>
    </row>
    <row r="1416" spans="2:7">
      <c r="B1416" s="134"/>
      <c r="C1416" s="134"/>
      <c r="D1416" s="134"/>
      <c r="E1416" s="134"/>
      <c r="F1416" s="135"/>
      <c r="G1416" s="143"/>
    </row>
    <row r="1417" spans="2:7">
      <c r="B1417" s="134"/>
      <c r="C1417" s="134"/>
      <c r="D1417" s="134"/>
      <c r="E1417" s="134"/>
      <c r="F1417" s="135"/>
      <c r="G1417" s="143"/>
    </row>
    <row r="1418" spans="2:7">
      <c r="B1418" s="134"/>
      <c r="C1418" s="134"/>
      <c r="D1418" s="134"/>
      <c r="E1418" s="134"/>
      <c r="F1418" s="135"/>
      <c r="G1418" s="143"/>
    </row>
    <row r="1419" spans="2:7">
      <c r="B1419" s="134"/>
      <c r="C1419" s="134"/>
      <c r="D1419" s="134"/>
      <c r="E1419" s="134"/>
      <c r="F1419" s="135"/>
      <c r="G1419" s="143"/>
    </row>
    <row r="1420" spans="2:7">
      <c r="B1420" s="134"/>
      <c r="C1420" s="134"/>
      <c r="D1420" s="134"/>
      <c r="E1420" s="134"/>
      <c r="F1420" s="135"/>
      <c r="G1420" s="143"/>
    </row>
    <row r="1421" spans="2:7">
      <c r="B1421" s="134"/>
      <c r="C1421" s="134"/>
      <c r="D1421" s="134"/>
      <c r="E1421" s="134"/>
      <c r="F1421" s="135"/>
      <c r="G1421" s="143"/>
    </row>
    <row r="1422" spans="2:7">
      <c r="B1422" s="134"/>
      <c r="C1422" s="134"/>
      <c r="D1422" s="134"/>
      <c r="E1422" s="134"/>
      <c r="F1422" s="135"/>
      <c r="G1422" s="143"/>
    </row>
    <row r="1423" spans="2:7">
      <c r="B1423" s="134"/>
      <c r="C1423" s="134"/>
      <c r="D1423" s="134"/>
      <c r="E1423" s="134"/>
      <c r="F1423" s="135"/>
      <c r="G1423" s="143"/>
    </row>
    <row r="1424" spans="2:7">
      <c r="B1424" s="134"/>
      <c r="C1424" s="134"/>
      <c r="D1424" s="134"/>
      <c r="E1424" s="134"/>
      <c r="F1424" s="135"/>
      <c r="G1424" s="143"/>
    </row>
    <row r="1425" spans="2:7">
      <c r="B1425" s="134"/>
      <c r="C1425" s="134"/>
      <c r="D1425" s="134"/>
      <c r="E1425" s="134"/>
      <c r="F1425" s="135"/>
      <c r="G1425" s="143"/>
    </row>
    <row r="1426" spans="2:7">
      <c r="B1426" s="134"/>
      <c r="C1426" s="134"/>
      <c r="D1426" s="134"/>
      <c r="E1426" s="134"/>
      <c r="F1426" s="135"/>
      <c r="G1426" s="143"/>
    </row>
    <row r="1427" spans="2:7">
      <c r="B1427" s="134"/>
      <c r="C1427" s="134"/>
      <c r="D1427" s="134"/>
      <c r="E1427" s="134"/>
      <c r="F1427" s="135"/>
      <c r="G1427" s="143"/>
    </row>
    <row r="1428" spans="2:7">
      <c r="B1428" s="134"/>
      <c r="C1428" s="134"/>
      <c r="D1428" s="134"/>
      <c r="E1428" s="134"/>
      <c r="F1428" s="135"/>
      <c r="G1428" s="143"/>
    </row>
    <row r="1429" spans="2:7">
      <c r="B1429" s="134"/>
      <c r="C1429" s="134"/>
      <c r="D1429" s="134"/>
      <c r="E1429" s="134"/>
      <c r="F1429" s="135"/>
      <c r="G1429" s="143"/>
    </row>
    <row r="1430" spans="2:7">
      <c r="B1430" s="134"/>
      <c r="C1430" s="134"/>
      <c r="D1430" s="134"/>
      <c r="E1430" s="134"/>
      <c r="F1430" s="135"/>
      <c r="G1430" s="143"/>
    </row>
    <row r="1431" spans="2:7">
      <c r="B1431" s="134"/>
      <c r="C1431" s="134"/>
      <c r="D1431" s="134"/>
      <c r="E1431" s="134"/>
      <c r="F1431" s="135"/>
      <c r="G1431" s="143"/>
    </row>
    <row r="1432" spans="2:7">
      <c r="B1432" s="134"/>
      <c r="C1432" s="134"/>
      <c r="D1432" s="134"/>
      <c r="E1432" s="134"/>
      <c r="F1432" s="135"/>
      <c r="G1432" s="143"/>
    </row>
    <row r="1433" spans="2:7">
      <c r="B1433" s="134"/>
      <c r="C1433" s="134"/>
      <c r="D1433" s="134"/>
      <c r="E1433" s="134"/>
      <c r="F1433" s="135"/>
      <c r="G1433" s="143"/>
    </row>
    <row r="1434" spans="2:7">
      <c r="B1434" s="134"/>
      <c r="C1434" s="134"/>
      <c r="D1434" s="134"/>
      <c r="E1434" s="134"/>
      <c r="F1434" s="135"/>
      <c r="G1434" s="143"/>
    </row>
    <row r="1435" spans="2:7">
      <c r="B1435" s="134"/>
      <c r="C1435" s="134"/>
      <c r="D1435" s="134"/>
      <c r="E1435" s="134"/>
      <c r="F1435" s="135"/>
      <c r="G1435" s="143"/>
    </row>
    <row r="1436" spans="2:7">
      <c r="B1436" s="134"/>
      <c r="C1436" s="134"/>
      <c r="D1436" s="134"/>
      <c r="E1436" s="134"/>
      <c r="F1436" s="135"/>
      <c r="G1436" s="143"/>
    </row>
    <row r="1437" spans="2:7">
      <c r="B1437" s="134"/>
      <c r="C1437" s="134"/>
      <c r="D1437" s="134"/>
      <c r="E1437" s="134"/>
      <c r="F1437" s="135"/>
      <c r="G1437" s="143"/>
    </row>
    <row r="1438" spans="2:7">
      <c r="B1438" s="134"/>
      <c r="C1438" s="134"/>
      <c r="D1438" s="134"/>
      <c r="E1438" s="134"/>
      <c r="F1438" s="135"/>
      <c r="G1438" s="143"/>
    </row>
    <row r="1439" spans="2:7">
      <c r="B1439" s="134"/>
      <c r="C1439" s="134"/>
      <c r="D1439" s="134"/>
      <c r="E1439" s="134"/>
      <c r="F1439" s="135"/>
      <c r="G1439" s="143"/>
    </row>
    <row r="1440" spans="2:7">
      <c r="B1440" s="134"/>
      <c r="C1440" s="134"/>
      <c r="D1440" s="134"/>
      <c r="E1440" s="134"/>
      <c r="F1440" s="135"/>
      <c r="G1440" s="143"/>
    </row>
    <row r="1441" spans="2:7">
      <c r="B1441" s="134"/>
      <c r="C1441" s="134"/>
      <c r="D1441" s="134"/>
      <c r="E1441" s="134"/>
      <c r="F1441" s="135"/>
      <c r="G1441" s="143"/>
    </row>
    <row r="1442" spans="2:7">
      <c r="B1442" s="134"/>
      <c r="C1442" s="134"/>
      <c r="D1442" s="134"/>
      <c r="E1442" s="134"/>
      <c r="F1442" s="135"/>
      <c r="G1442" s="143"/>
    </row>
    <row r="1443" spans="2:7">
      <c r="B1443" s="134"/>
      <c r="C1443" s="134"/>
      <c r="D1443" s="134"/>
      <c r="E1443" s="134"/>
      <c r="F1443" s="135"/>
      <c r="G1443" s="143"/>
    </row>
    <row r="1444" spans="2:7">
      <c r="B1444" s="134"/>
      <c r="C1444" s="134"/>
      <c r="D1444" s="134"/>
      <c r="E1444" s="134"/>
      <c r="F1444" s="135"/>
      <c r="G1444" s="143"/>
    </row>
    <row r="1445" spans="2:7">
      <c r="B1445" s="134"/>
      <c r="C1445" s="134"/>
      <c r="D1445" s="134"/>
      <c r="E1445" s="134"/>
      <c r="F1445" s="135"/>
      <c r="G1445" s="143"/>
    </row>
    <row r="1446" spans="2:7">
      <c r="B1446" s="134"/>
      <c r="C1446" s="134"/>
      <c r="D1446" s="134"/>
      <c r="E1446" s="134"/>
      <c r="F1446" s="135"/>
      <c r="G1446" s="143"/>
    </row>
    <row r="1447" spans="2:7">
      <c r="B1447" s="134"/>
      <c r="C1447" s="134"/>
      <c r="D1447" s="134"/>
      <c r="E1447" s="134"/>
      <c r="F1447" s="135"/>
      <c r="G1447" s="143"/>
    </row>
    <row r="1448" spans="2:7">
      <c r="B1448" s="134"/>
      <c r="C1448" s="134"/>
      <c r="D1448" s="134"/>
      <c r="E1448" s="134"/>
      <c r="F1448" s="135"/>
      <c r="G1448" s="143"/>
    </row>
    <row r="1449" spans="2:7">
      <c r="B1449" s="134"/>
      <c r="C1449" s="134"/>
      <c r="D1449" s="134"/>
      <c r="E1449" s="134"/>
      <c r="F1449" s="135"/>
      <c r="G1449" s="143"/>
    </row>
    <row r="1450" spans="2:7">
      <c r="B1450" s="134"/>
      <c r="C1450" s="134"/>
      <c r="D1450" s="134"/>
      <c r="E1450" s="134"/>
      <c r="F1450" s="135"/>
      <c r="G1450" s="143"/>
    </row>
    <row r="1451" spans="2:7">
      <c r="B1451" s="134"/>
      <c r="C1451" s="134"/>
      <c r="D1451" s="134"/>
      <c r="E1451" s="134"/>
      <c r="F1451" s="135"/>
      <c r="G1451" s="143"/>
    </row>
    <row r="1452" spans="2:7">
      <c r="B1452" s="134"/>
      <c r="C1452" s="134"/>
      <c r="D1452" s="134"/>
      <c r="E1452" s="134"/>
      <c r="F1452" s="135"/>
      <c r="G1452" s="143"/>
    </row>
    <row r="1453" spans="2:7">
      <c r="B1453" s="134"/>
      <c r="C1453" s="134"/>
      <c r="D1453" s="134"/>
      <c r="E1453" s="134"/>
      <c r="F1453" s="135"/>
      <c r="G1453" s="143"/>
    </row>
    <row r="1454" spans="2:7">
      <c r="B1454" s="134"/>
      <c r="C1454" s="134"/>
      <c r="D1454" s="134"/>
      <c r="E1454" s="134"/>
      <c r="F1454" s="135"/>
      <c r="G1454" s="143"/>
    </row>
    <row r="1455" spans="2:7">
      <c r="B1455" s="134"/>
      <c r="C1455" s="134"/>
      <c r="D1455" s="134"/>
      <c r="E1455" s="134"/>
      <c r="F1455" s="135"/>
      <c r="G1455" s="143"/>
    </row>
    <row r="1456" spans="2:7">
      <c r="B1456" s="134"/>
      <c r="C1456" s="134"/>
      <c r="D1456" s="134"/>
      <c r="E1456" s="134"/>
      <c r="F1456" s="135"/>
      <c r="G1456" s="143"/>
    </row>
    <row r="1457" spans="2:7">
      <c r="B1457" s="134"/>
      <c r="C1457" s="134"/>
      <c r="D1457" s="134"/>
      <c r="E1457" s="134"/>
      <c r="F1457" s="135"/>
      <c r="G1457" s="143"/>
    </row>
    <row r="1458" spans="2:7">
      <c r="B1458" s="134"/>
      <c r="C1458" s="134"/>
      <c r="D1458" s="134"/>
      <c r="E1458" s="134"/>
      <c r="F1458" s="135"/>
      <c r="G1458" s="143"/>
    </row>
    <row r="1459" spans="2:7">
      <c r="B1459" s="134"/>
      <c r="C1459" s="134"/>
      <c r="D1459" s="134"/>
      <c r="E1459" s="134"/>
      <c r="F1459" s="135"/>
      <c r="G1459" s="143"/>
    </row>
    <row r="1460" spans="2:7">
      <c r="B1460" s="134"/>
      <c r="C1460" s="134"/>
      <c r="D1460" s="134"/>
      <c r="E1460" s="134"/>
      <c r="F1460" s="135"/>
      <c r="G1460" s="143"/>
    </row>
    <row r="1461" spans="2:7">
      <c r="B1461" s="134"/>
      <c r="C1461" s="134"/>
      <c r="D1461" s="134"/>
      <c r="E1461" s="134"/>
      <c r="F1461" s="135"/>
      <c r="G1461" s="143"/>
    </row>
    <row r="1462" spans="2:7">
      <c r="B1462" s="134"/>
      <c r="C1462" s="134"/>
      <c r="D1462" s="134"/>
      <c r="E1462" s="134"/>
      <c r="F1462" s="135"/>
      <c r="G1462" s="143"/>
    </row>
    <row r="1463" spans="2:7">
      <c r="B1463" s="134"/>
      <c r="C1463" s="134"/>
      <c r="D1463" s="134"/>
      <c r="E1463" s="134"/>
      <c r="F1463" s="135"/>
      <c r="G1463" s="143"/>
    </row>
    <row r="1464" spans="2:7">
      <c r="B1464" s="134"/>
      <c r="C1464" s="134"/>
      <c r="D1464" s="134"/>
      <c r="E1464" s="134"/>
      <c r="F1464" s="135"/>
      <c r="G1464" s="143"/>
    </row>
    <row r="1465" spans="2:7">
      <c r="B1465" s="134"/>
      <c r="C1465" s="134"/>
      <c r="D1465" s="134"/>
      <c r="E1465" s="134"/>
      <c r="F1465" s="135"/>
      <c r="G1465" s="143"/>
    </row>
    <row r="1466" spans="2:7">
      <c r="B1466" s="134"/>
      <c r="C1466" s="134"/>
      <c r="D1466" s="134"/>
      <c r="E1466" s="134"/>
      <c r="F1466" s="135"/>
      <c r="G1466" s="143"/>
    </row>
    <row r="1467" spans="2:7">
      <c r="B1467" s="134"/>
      <c r="C1467" s="134"/>
      <c r="D1467" s="134"/>
      <c r="E1467" s="134"/>
      <c r="F1467" s="135"/>
      <c r="G1467" s="143"/>
    </row>
    <row r="1468" spans="2:7">
      <c r="B1468" s="134"/>
      <c r="C1468" s="134"/>
      <c r="D1468" s="134"/>
      <c r="E1468" s="134"/>
      <c r="F1468" s="135"/>
      <c r="G1468" s="143"/>
    </row>
    <row r="1469" spans="2:7">
      <c r="B1469" s="134"/>
      <c r="C1469" s="134"/>
      <c r="D1469" s="134"/>
      <c r="E1469" s="134"/>
      <c r="F1469" s="135"/>
      <c r="G1469" s="143"/>
    </row>
    <row r="1470" spans="2:7">
      <c r="B1470" s="134"/>
      <c r="C1470" s="134"/>
      <c r="D1470" s="134"/>
      <c r="E1470" s="134"/>
      <c r="F1470" s="135"/>
      <c r="G1470" s="143"/>
    </row>
    <row r="1471" spans="2:7">
      <c r="B1471" s="134"/>
      <c r="C1471" s="134"/>
      <c r="D1471" s="134"/>
      <c r="E1471" s="134"/>
      <c r="F1471" s="135"/>
      <c r="G1471" s="143"/>
    </row>
    <row r="1472" spans="2:7">
      <c r="B1472" s="134"/>
      <c r="C1472" s="134"/>
      <c r="D1472" s="134"/>
      <c r="E1472" s="134"/>
      <c r="F1472" s="135"/>
      <c r="G1472" s="143"/>
    </row>
    <row r="1473" spans="2:7">
      <c r="B1473" s="134"/>
      <c r="C1473" s="134"/>
      <c r="D1473" s="134"/>
      <c r="E1473" s="134"/>
      <c r="F1473" s="135"/>
      <c r="G1473" s="143"/>
    </row>
    <row r="1474" spans="2:7">
      <c r="B1474" s="134"/>
      <c r="C1474" s="134"/>
      <c r="D1474" s="134"/>
      <c r="E1474" s="134"/>
      <c r="F1474" s="135"/>
      <c r="G1474" s="143"/>
    </row>
    <row r="1475" spans="2:7">
      <c r="B1475" s="134"/>
      <c r="C1475" s="134"/>
      <c r="D1475" s="134"/>
      <c r="E1475" s="134"/>
      <c r="F1475" s="135"/>
      <c r="G1475" s="143"/>
    </row>
    <row r="1476" spans="2:7">
      <c r="B1476" s="134"/>
      <c r="C1476" s="134"/>
      <c r="D1476" s="134"/>
      <c r="E1476" s="134"/>
      <c r="F1476" s="135"/>
      <c r="G1476" s="143"/>
    </row>
    <row r="1477" spans="2:7">
      <c r="B1477" s="134"/>
      <c r="C1477" s="134"/>
      <c r="D1477" s="134"/>
      <c r="E1477" s="134"/>
      <c r="F1477" s="135"/>
      <c r="G1477" s="143"/>
    </row>
    <row r="1478" spans="2:7">
      <c r="B1478" s="134"/>
      <c r="C1478" s="134"/>
      <c r="D1478" s="134"/>
      <c r="E1478" s="134"/>
      <c r="F1478" s="135"/>
      <c r="G1478" s="143"/>
    </row>
    <row r="1479" spans="2:7">
      <c r="B1479" s="134"/>
      <c r="C1479" s="134"/>
      <c r="D1479" s="134"/>
      <c r="E1479" s="134"/>
      <c r="F1479" s="135"/>
      <c r="G1479" s="143"/>
    </row>
    <row r="1480" spans="2:7">
      <c r="B1480" s="134"/>
      <c r="C1480" s="134"/>
      <c r="D1480" s="134"/>
      <c r="E1480" s="134"/>
      <c r="F1480" s="135"/>
      <c r="G1480" s="143"/>
    </row>
    <row r="1481" spans="2:7">
      <c r="B1481" s="134"/>
      <c r="C1481" s="134"/>
      <c r="D1481" s="134"/>
      <c r="E1481" s="134"/>
      <c r="F1481" s="135"/>
      <c r="G1481" s="143"/>
    </row>
    <row r="1482" spans="2:7">
      <c r="B1482" s="134"/>
      <c r="C1482" s="134"/>
      <c r="D1482" s="134"/>
      <c r="E1482" s="134"/>
      <c r="F1482" s="135"/>
      <c r="G1482" s="143"/>
    </row>
    <row r="1483" spans="2:7">
      <c r="B1483" s="134"/>
      <c r="C1483" s="134"/>
      <c r="D1483" s="134"/>
      <c r="E1483" s="134"/>
      <c r="F1483" s="135"/>
      <c r="G1483" s="143"/>
    </row>
    <row r="1484" spans="2:7">
      <c r="B1484" s="134"/>
      <c r="C1484" s="134"/>
      <c r="D1484" s="134"/>
      <c r="E1484" s="134"/>
      <c r="F1484" s="135"/>
      <c r="G1484" s="143"/>
    </row>
    <row r="1485" spans="2:7">
      <c r="B1485" s="134"/>
      <c r="C1485" s="134"/>
      <c r="D1485" s="134"/>
      <c r="E1485" s="134"/>
      <c r="F1485" s="135"/>
      <c r="G1485" s="143"/>
    </row>
    <row r="1486" spans="2:7">
      <c r="B1486" s="134"/>
      <c r="C1486" s="134"/>
      <c r="D1486" s="134"/>
      <c r="E1486" s="134"/>
      <c r="F1486" s="135"/>
      <c r="G1486" s="143"/>
    </row>
    <row r="1487" spans="2:7">
      <c r="B1487" s="134"/>
      <c r="C1487" s="134"/>
      <c r="D1487" s="134"/>
      <c r="E1487" s="134"/>
      <c r="F1487" s="135"/>
      <c r="G1487" s="143"/>
    </row>
    <row r="1488" spans="2:7">
      <c r="B1488" s="134"/>
      <c r="C1488" s="134"/>
      <c r="D1488" s="134"/>
      <c r="E1488" s="134"/>
      <c r="F1488" s="135"/>
      <c r="G1488" s="143"/>
    </row>
    <row r="1489" spans="2:7">
      <c r="B1489" s="134"/>
      <c r="C1489" s="134"/>
      <c r="D1489" s="134"/>
      <c r="E1489" s="134"/>
      <c r="F1489" s="135"/>
      <c r="G1489" s="143"/>
    </row>
    <row r="1490" spans="2:7">
      <c r="B1490" s="134"/>
      <c r="C1490" s="134"/>
      <c r="D1490" s="134"/>
      <c r="E1490" s="134"/>
      <c r="F1490" s="135"/>
      <c r="G1490" s="143"/>
    </row>
    <row r="1491" spans="2:7">
      <c r="B1491" s="134"/>
      <c r="C1491" s="134"/>
      <c r="D1491" s="134"/>
      <c r="E1491" s="134"/>
      <c r="F1491" s="135"/>
      <c r="G1491" s="143"/>
    </row>
    <row r="1492" spans="2:7">
      <c r="B1492" s="134"/>
      <c r="C1492" s="134"/>
      <c r="D1492" s="134"/>
      <c r="E1492" s="134"/>
      <c r="F1492" s="135"/>
      <c r="G1492" s="143"/>
    </row>
    <row r="1493" spans="2:7">
      <c r="B1493" s="134"/>
      <c r="C1493" s="134"/>
      <c r="D1493" s="134"/>
      <c r="E1493" s="134"/>
      <c r="F1493" s="135"/>
      <c r="G1493" s="143"/>
    </row>
    <row r="1494" spans="2:7">
      <c r="B1494" s="134"/>
      <c r="C1494" s="134"/>
      <c r="D1494" s="134"/>
      <c r="E1494" s="134"/>
      <c r="F1494" s="135"/>
      <c r="G1494" s="143"/>
    </row>
    <row r="1495" spans="2:7">
      <c r="B1495" s="134"/>
      <c r="C1495" s="134"/>
      <c r="D1495" s="134"/>
      <c r="E1495" s="134"/>
      <c r="F1495" s="135"/>
      <c r="G1495" s="143"/>
    </row>
    <row r="1496" spans="2:7">
      <c r="B1496" s="134"/>
      <c r="C1496" s="134"/>
      <c r="D1496" s="134"/>
      <c r="E1496" s="134"/>
      <c r="F1496" s="135"/>
      <c r="G1496" s="143"/>
    </row>
    <row r="1497" spans="2:7">
      <c r="B1497" s="134"/>
      <c r="C1497" s="134"/>
      <c r="D1497" s="134"/>
      <c r="E1497" s="134"/>
      <c r="F1497" s="135"/>
      <c r="G1497" s="143"/>
    </row>
    <row r="1498" spans="2:7">
      <c r="B1498" s="134"/>
      <c r="C1498" s="134"/>
      <c r="D1498" s="134"/>
      <c r="E1498" s="134"/>
      <c r="F1498" s="135"/>
      <c r="G1498" s="143"/>
    </row>
    <row r="1499" spans="2:7">
      <c r="B1499" s="134"/>
      <c r="C1499" s="134"/>
      <c r="D1499" s="134"/>
      <c r="E1499" s="134"/>
      <c r="F1499" s="135"/>
      <c r="G1499" s="143"/>
    </row>
    <row r="1500" spans="2:7">
      <c r="B1500" s="134"/>
      <c r="C1500" s="134"/>
      <c r="D1500" s="134"/>
      <c r="E1500" s="134"/>
      <c r="F1500" s="135"/>
      <c r="G1500" s="143"/>
    </row>
    <row r="1501" spans="2:7">
      <c r="B1501" s="134"/>
      <c r="C1501" s="134"/>
      <c r="D1501" s="134"/>
      <c r="E1501" s="134"/>
      <c r="F1501" s="135"/>
      <c r="G1501" s="143"/>
    </row>
    <row r="1502" spans="2:7">
      <c r="B1502" s="134"/>
      <c r="C1502" s="134"/>
      <c r="D1502" s="134"/>
      <c r="E1502" s="134"/>
      <c r="F1502" s="135"/>
      <c r="G1502" s="143"/>
    </row>
    <row r="1503" spans="2:7">
      <c r="B1503" s="134"/>
      <c r="C1503" s="134"/>
      <c r="D1503" s="134"/>
      <c r="E1503" s="134"/>
      <c r="F1503" s="135"/>
      <c r="G1503" s="143"/>
    </row>
    <row r="1504" spans="2:7">
      <c r="B1504" s="134"/>
      <c r="C1504" s="134"/>
      <c r="D1504" s="134"/>
      <c r="E1504" s="134"/>
      <c r="F1504" s="135"/>
      <c r="G1504" s="143"/>
    </row>
    <row r="1505" spans="2:7">
      <c r="B1505" s="134"/>
      <c r="C1505" s="134"/>
      <c r="D1505" s="134"/>
      <c r="E1505" s="134"/>
      <c r="F1505" s="135"/>
      <c r="G1505" s="143"/>
    </row>
    <row r="1506" spans="2:7">
      <c r="B1506" s="134"/>
      <c r="C1506" s="134"/>
      <c r="D1506" s="134"/>
      <c r="E1506" s="134"/>
      <c r="F1506" s="135"/>
      <c r="G1506" s="143"/>
    </row>
    <row r="1507" spans="2:7">
      <c r="B1507" s="134"/>
      <c r="C1507" s="134"/>
      <c r="D1507" s="134"/>
      <c r="E1507" s="134"/>
      <c r="F1507" s="135"/>
      <c r="G1507" s="143"/>
    </row>
    <row r="1508" spans="2:7">
      <c r="B1508" s="134"/>
      <c r="C1508" s="134"/>
      <c r="D1508" s="134"/>
      <c r="E1508" s="134"/>
      <c r="F1508" s="135"/>
      <c r="G1508" s="143"/>
    </row>
    <row r="1509" spans="2:7">
      <c r="B1509" s="134"/>
      <c r="C1509" s="134"/>
      <c r="D1509" s="134"/>
      <c r="E1509" s="134"/>
      <c r="F1509" s="135"/>
      <c r="G1509" s="143"/>
    </row>
    <row r="1510" spans="2:7">
      <c r="B1510" s="134"/>
      <c r="C1510" s="134"/>
      <c r="D1510" s="134"/>
      <c r="E1510" s="134"/>
      <c r="F1510" s="135"/>
      <c r="G1510" s="143"/>
    </row>
    <row r="1511" spans="2:7">
      <c r="B1511" s="134"/>
      <c r="C1511" s="134"/>
      <c r="D1511" s="134"/>
      <c r="E1511" s="134"/>
      <c r="F1511" s="135"/>
      <c r="G1511" s="143"/>
    </row>
    <row r="1512" spans="2:7">
      <c r="B1512" s="134"/>
      <c r="C1512" s="134"/>
      <c r="D1512" s="134"/>
      <c r="E1512" s="134"/>
      <c r="F1512" s="135"/>
      <c r="G1512" s="143"/>
    </row>
    <row r="1513" spans="2:7">
      <c r="B1513" s="134"/>
      <c r="C1513" s="134"/>
      <c r="D1513" s="134"/>
      <c r="E1513" s="134"/>
      <c r="F1513" s="135"/>
      <c r="G1513" s="143"/>
    </row>
    <row r="1514" spans="2:7">
      <c r="B1514" s="134"/>
      <c r="C1514" s="134"/>
      <c r="D1514" s="134"/>
      <c r="E1514" s="134"/>
      <c r="F1514" s="135"/>
      <c r="G1514" s="143"/>
    </row>
    <row r="1515" spans="2:7">
      <c r="B1515" s="134"/>
      <c r="C1515" s="134"/>
      <c r="D1515" s="134"/>
      <c r="E1515" s="134"/>
      <c r="F1515" s="135"/>
      <c r="G1515" s="143"/>
    </row>
    <row r="1516" spans="2:7">
      <c r="B1516" s="134"/>
      <c r="C1516" s="134"/>
      <c r="D1516" s="134"/>
      <c r="E1516" s="134"/>
      <c r="F1516" s="135"/>
      <c r="G1516" s="143"/>
    </row>
    <row r="1517" spans="2:7">
      <c r="B1517" s="134"/>
      <c r="C1517" s="134"/>
      <c r="D1517" s="134"/>
      <c r="E1517" s="134"/>
      <c r="F1517" s="135"/>
      <c r="G1517" s="143"/>
    </row>
    <row r="1518" spans="2:7">
      <c r="B1518" s="134"/>
      <c r="C1518" s="134"/>
      <c r="D1518" s="134"/>
      <c r="E1518" s="134"/>
      <c r="F1518" s="135"/>
      <c r="G1518" s="143"/>
    </row>
    <row r="1519" spans="2:7">
      <c r="B1519" s="134"/>
      <c r="C1519" s="134"/>
      <c r="D1519" s="134"/>
      <c r="E1519" s="134"/>
      <c r="F1519" s="135"/>
      <c r="G1519" s="143"/>
    </row>
    <row r="1520" spans="2:7">
      <c r="B1520" s="134"/>
      <c r="C1520" s="134"/>
      <c r="D1520" s="134"/>
      <c r="E1520" s="134"/>
      <c r="F1520" s="135"/>
      <c r="G1520" s="143"/>
    </row>
    <row r="1521" spans="2:7">
      <c r="B1521" s="134"/>
      <c r="C1521" s="134"/>
      <c r="D1521" s="134"/>
      <c r="E1521" s="134"/>
      <c r="F1521" s="135"/>
      <c r="G1521" s="143"/>
    </row>
    <row r="1522" spans="2:7">
      <c r="B1522" s="134"/>
      <c r="C1522" s="134"/>
      <c r="D1522" s="134"/>
      <c r="E1522" s="134"/>
      <c r="F1522" s="135"/>
      <c r="G1522" s="143"/>
    </row>
    <row r="1523" spans="2:7">
      <c r="B1523" s="134"/>
      <c r="C1523" s="134"/>
      <c r="D1523" s="134"/>
      <c r="E1523" s="134"/>
      <c r="F1523" s="135"/>
      <c r="G1523" s="143"/>
    </row>
    <row r="1524" spans="2:7">
      <c r="B1524" s="134"/>
      <c r="C1524" s="134"/>
      <c r="D1524" s="134"/>
      <c r="E1524" s="134"/>
      <c r="F1524" s="135"/>
      <c r="G1524" s="143"/>
    </row>
    <row r="1525" spans="2:7">
      <c r="B1525" s="134"/>
      <c r="C1525" s="134"/>
      <c r="D1525" s="134"/>
      <c r="E1525" s="134"/>
      <c r="F1525" s="135"/>
      <c r="G1525" s="143"/>
    </row>
    <row r="1526" spans="2:7">
      <c r="B1526" s="134"/>
      <c r="C1526" s="134"/>
      <c r="D1526" s="134"/>
      <c r="E1526" s="134"/>
      <c r="F1526" s="135"/>
      <c r="G1526" s="143"/>
    </row>
    <row r="1527" spans="2:7">
      <c r="B1527" s="134"/>
      <c r="C1527" s="134"/>
      <c r="D1527" s="134"/>
      <c r="E1527" s="134"/>
      <c r="F1527" s="135"/>
      <c r="G1527" s="143"/>
    </row>
    <row r="1528" spans="2:7">
      <c r="B1528" s="134"/>
      <c r="C1528" s="134"/>
      <c r="D1528" s="134"/>
      <c r="E1528" s="134"/>
      <c r="F1528" s="135"/>
      <c r="G1528" s="143"/>
    </row>
    <row r="1529" spans="2:7">
      <c r="B1529" s="134"/>
      <c r="C1529" s="134"/>
      <c r="D1529" s="134"/>
      <c r="E1529" s="134"/>
      <c r="F1529" s="135"/>
      <c r="G1529" s="143"/>
    </row>
    <row r="1530" spans="2:7">
      <c r="B1530" s="134"/>
      <c r="C1530" s="134"/>
      <c r="D1530" s="134"/>
      <c r="E1530" s="134"/>
      <c r="F1530" s="135"/>
      <c r="G1530" s="143"/>
    </row>
    <row r="1531" spans="2:7">
      <c r="B1531" s="134"/>
      <c r="C1531" s="134"/>
      <c r="D1531" s="134"/>
      <c r="E1531" s="134"/>
      <c r="F1531" s="135"/>
      <c r="G1531" s="143"/>
    </row>
    <row r="1532" spans="2:7">
      <c r="B1532" s="134"/>
      <c r="C1532" s="134"/>
      <c r="D1532" s="134"/>
      <c r="E1532" s="134"/>
      <c r="F1532" s="135"/>
      <c r="G1532" s="143"/>
    </row>
    <row r="1533" spans="2:7">
      <c r="B1533" s="134"/>
      <c r="C1533" s="134"/>
      <c r="D1533" s="134"/>
      <c r="E1533" s="134"/>
      <c r="F1533" s="135"/>
      <c r="G1533" s="143"/>
    </row>
    <row r="1534" spans="2:7">
      <c r="B1534" s="134"/>
      <c r="C1534" s="134"/>
      <c r="D1534" s="134"/>
      <c r="E1534" s="134"/>
      <c r="F1534" s="135"/>
      <c r="G1534" s="143"/>
    </row>
    <row r="1535" spans="2:7">
      <c r="B1535" s="134"/>
      <c r="C1535" s="134"/>
      <c r="D1535" s="134"/>
      <c r="E1535" s="134"/>
      <c r="F1535" s="135"/>
      <c r="G1535" s="143"/>
    </row>
    <row r="1536" spans="2:7">
      <c r="B1536" s="134"/>
      <c r="C1536" s="134"/>
      <c r="D1536" s="134"/>
      <c r="E1536" s="134"/>
      <c r="F1536" s="135"/>
      <c r="G1536" s="143"/>
    </row>
    <row r="1537" spans="2:7">
      <c r="B1537" s="134"/>
      <c r="C1537" s="134"/>
      <c r="D1537" s="134"/>
      <c r="E1537" s="134"/>
      <c r="F1537" s="135"/>
      <c r="G1537" s="143"/>
    </row>
    <row r="1538" spans="2:7">
      <c r="B1538" s="134"/>
      <c r="C1538" s="134"/>
      <c r="D1538" s="134"/>
      <c r="E1538" s="134"/>
      <c r="F1538" s="135"/>
      <c r="G1538" s="143"/>
    </row>
    <row r="1539" spans="2:7">
      <c r="B1539" s="134"/>
      <c r="C1539" s="134"/>
      <c r="D1539" s="134"/>
      <c r="E1539" s="134"/>
      <c r="F1539" s="135"/>
      <c r="G1539" s="143"/>
    </row>
    <row r="1540" spans="2:7">
      <c r="B1540" s="134"/>
      <c r="C1540" s="134"/>
      <c r="D1540" s="134"/>
      <c r="E1540" s="134"/>
      <c r="F1540" s="135"/>
      <c r="G1540" s="143"/>
    </row>
    <row r="1541" spans="2:7">
      <c r="B1541" s="134"/>
      <c r="C1541" s="134"/>
      <c r="D1541" s="134"/>
      <c r="E1541" s="134"/>
      <c r="F1541" s="135"/>
      <c r="G1541" s="143"/>
    </row>
    <row r="1542" spans="2:7">
      <c r="B1542" s="134"/>
      <c r="C1542" s="134"/>
      <c r="D1542" s="134"/>
      <c r="E1542" s="134"/>
      <c r="F1542" s="135"/>
      <c r="G1542" s="143"/>
    </row>
    <row r="1543" spans="2:7">
      <c r="B1543" s="134"/>
      <c r="C1543" s="134"/>
      <c r="D1543" s="134"/>
      <c r="E1543" s="134"/>
      <c r="F1543" s="135"/>
      <c r="G1543" s="143"/>
    </row>
    <row r="1544" spans="2:7">
      <c r="B1544" s="134"/>
      <c r="C1544" s="134"/>
      <c r="D1544" s="134"/>
      <c r="E1544" s="134"/>
      <c r="F1544" s="135"/>
      <c r="G1544" s="143"/>
    </row>
    <row r="1545" spans="2:7">
      <c r="B1545" s="134"/>
      <c r="C1545" s="134"/>
      <c r="D1545" s="134"/>
      <c r="E1545" s="134"/>
      <c r="F1545" s="135"/>
      <c r="G1545" s="143"/>
    </row>
    <row r="1546" spans="2:7">
      <c r="B1546" s="134"/>
      <c r="C1546" s="134"/>
      <c r="D1546" s="134"/>
      <c r="E1546" s="134"/>
      <c r="F1546" s="135"/>
      <c r="G1546" s="143"/>
    </row>
    <row r="1547" spans="2:7">
      <c r="B1547" s="134"/>
      <c r="C1547" s="134"/>
      <c r="D1547" s="134"/>
      <c r="E1547" s="134"/>
      <c r="F1547" s="135"/>
      <c r="G1547" s="143"/>
    </row>
    <row r="1548" spans="2:7">
      <c r="B1548" s="134"/>
      <c r="C1548" s="134"/>
      <c r="D1548" s="134"/>
      <c r="E1548" s="134"/>
      <c r="F1548" s="135"/>
      <c r="G1548" s="143"/>
    </row>
    <row r="1549" spans="2:7">
      <c r="B1549" s="134"/>
      <c r="C1549" s="134"/>
      <c r="D1549" s="134"/>
      <c r="E1549" s="134"/>
      <c r="F1549" s="135"/>
      <c r="G1549" s="143"/>
    </row>
    <row r="1550" spans="2:7">
      <c r="B1550" s="134"/>
      <c r="C1550" s="134"/>
      <c r="D1550" s="134"/>
      <c r="E1550" s="134"/>
      <c r="F1550" s="135"/>
      <c r="G1550" s="143"/>
    </row>
    <row r="1551" spans="2:7">
      <c r="B1551" s="134"/>
      <c r="C1551" s="134"/>
      <c r="D1551" s="134"/>
      <c r="E1551" s="134"/>
      <c r="F1551" s="135"/>
      <c r="G1551" s="143"/>
    </row>
    <row r="1552" spans="2:7">
      <c r="B1552" s="134"/>
      <c r="C1552" s="134"/>
      <c r="D1552" s="134"/>
      <c r="E1552" s="134"/>
      <c r="F1552" s="135"/>
      <c r="G1552" s="143"/>
    </row>
    <row r="1553" spans="2:7">
      <c r="B1553" s="134"/>
      <c r="C1553" s="134"/>
      <c r="D1553" s="134"/>
      <c r="E1553" s="134"/>
      <c r="F1553" s="135"/>
      <c r="G1553" s="143"/>
    </row>
    <row r="1554" spans="2:7">
      <c r="B1554" s="134"/>
      <c r="C1554" s="134"/>
      <c r="D1554" s="134"/>
      <c r="E1554" s="134"/>
      <c r="F1554" s="135"/>
      <c r="G1554" s="143"/>
    </row>
    <row r="1555" spans="2:7">
      <c r="B1555" s="134"/>
      <c r="C1555" s="134"/>
      <c r="D1555" s="134"/>
      <c r="E1555" s="134"/>
      <c r="F1555" s="135"/>
      <c r="G1555" s="143"/>
    </row>
    <row r="1556" spans="2:7">
      <c r="B1556" s="134"/>
      <c r="C1556" s="134"/>
      <c r="D1556" s="134"/>
      <c r="E1556" s="134"/>
      <c r="F1556" s="135"/>
      <c r="G1556" s="143"/>
    </row>
    <row r="1557" spans="2:7">
      <c r="B1557" s="134"/>
      <c r="C1557" s="134"/>
      <c r="D1557" s="134"/>
      <c r="E1557" s="134"/>
      <c r="F1557" s="135"/>
      <c r="G1557" s="143"/>
    </row>
    <row r="1558" spans="2:7">
      <c r="B1558" s="134"/>
      <c r="C1558" s="134"/>
      <c r="D1558" s="134"/>
      <c r="E1558" s="134"/>
      <c r="F1558" s="135"/>
      <c r="G1558" s="143"/>
    </row>
    <row r="1559" spans="2:7">
      <c r="B1559" s="134"/>
      <c r="C1559" s="134"/>
      <c r="D1559" s="134"/>
      <c r="E1559" s="134"/>
      <c r="F1559" s="135"/>
      <c r="G1559" s="143"/>
    </row>
    <row r="1560" spans="2:7">
      <c r="B1560" s="134"/>
      <c r="C1560" s="134"/>
      <c r="D1560" s="134"/>
      <c r="E1560" s="134"/>
      <c r="F1560" s="135"/>
      <c r="G1560" s="143"/>
    </row>
    <row r="1561" spans="2:7">
      <c r="B1561" s="134"/>
      <c r="C1561" s="134"/>
      <c r="D1561" s="134"/>
      <c r="E1561" s="134"/>
      <c r="F1561" s="135"/>
      <c r="G1561" s="143"/>
    </row>
    <row r="1562" spans="2:7">
      <c r="B1562" s="134"/>
      <c r="C1562" s="134"/>
      <c r="D1562" s="134"/>
      <c r="E1562" s="134"/>
      <c r="F1562" s="135"/>
      <c r="G1562" s="143"/>
    </row>
    <row r="1563" spans="2:7">
      <c r="B1563" s="134"/>
      <c r="C1563" s="134"/>
      <c r="D1563" s="134"/>
      <c r="E1563" s="134"/>
      <c r="F1563" s="135"/>
      <c r="G1563" s="143"/>
    </row>
    <row r="1564" spans="2:7">
      <c r="B1564" s="134"/>
      <c r="C1564" s="134"/>
      <c r="D1564" s="134"/>
      <c r="E1564" s="134"/>
      <c r="F1564" s="135"/>
      <c r="G1564" s="143"/>
    </row>
    <row r="1565" spans="2:7">
      <c r="B1565" s="134"/>
      <c r="C1565" s="134"/>
      <c r="D1565" s="134"/>
      <c r="E1565" s="134"/>
      <c r="F1565" s="135"/>
      <c r="G1565" s="143"/>
    </row>
    <row r="1566" spans="2:7">
      <c r="B1566" s="134"/>
      <c r="C1566" s="134"/>
      <c r="D1566" s="134"/>
      <c r="E1566" s="134"/>
      <c r="F1566" s="135"/>
      <c r="G1566" s="143"/>
    </row>
    <row r="1567" spans="2:7">
      <c r="B1567" s="134"/>
      <c r="C1567" s="134"/>
      <c r="D1567" s="134"/>
      <c r="E1567" s="134"/>
      <c r="F1567" s="135"/>
      <c r="G1567" s="143"/>
    </row>
    <row r="1568" spans="2:7">
      <c r="B1568" s="134"/>
      <c r="C1568" s="134"/>
      <c r="D1568" s="134"/>
      <c r="E1568" s="134"/>
      <c r="F1568" s="135"/>
      <c r="G1568" s="143"/>
    </row>
    <row r="1569" spans="2:7">
      <c r="B1569" s="134"/>
      <c r="C1569" s="134"/>
      <c r="D1569" s="134"/>
      <c r="E1569" s="134"/>
      <c r="F1569" s="135"/>
      <c r="G1569" s="143"/>
    </row>
    <row r="1570" spans="2:7">
      <c r="B1570" s="134"/>
      <c r="C1570" s="134"/>
      <c r="D1570" s="134"/>
      <c r="E1570" s="134"/>
      <c r="F1570" s="135"/>
      <c r="G1570" s="143"/>
    </row>
    <row r="1571" spans="2:7">
      <c r="B1571" s="134"/>
      <c r="C1571" s="134"/>
      <c r="D1571" s="134"/>
      <c r="E1571" s="134"/>
      <c r="F1571" s="135"/>
      <c r="G1571" s="143"/>
    </row>
    <row r="1572" spans="2:7">
      <c r="B1572" s="134"/>
      <c r="C1572" s="134"/>
      <c r="D1572" s="134"/>
      <c r="E1572" s="134"/>
      <c r="F1572" s="135"/>
      <c r="G1572" s="143"/>
    </row>
    <row r="1573" spans="2:7">
      <c r="B1573" s="134"/>
      <c r="C1573" s="134"/>
      <c r="D1573" s="134"/>
      <c r="E1573" s="134"/>
      <c r="F1573" s="135"/>
      <c r="G1573" s="143"/>
    </row>
    <row r="1574" spans="2:7">
      <c r="B1574" s="134"/>
      <c r="C1574" s="134"/>
      <c r="D1574" s="134"/>
      <c r="E1574" s="134"/>
      <c r="F1574" s="135"/>
      <c r="G1574" s="143"/>
    </row>
    <row r="1575" spans="2:7">
      <c r="B1575" s="134"/>
      <c r="C1575" s="134"/>
      <c r="D1575" s="134"/>
      <c r="E1575" s="134"/>
      <c r="F1575" s="135"/>
      <c r="G1575" s="143"/>
    </row>
    <row r="1576" spans="2:7">
      <c r="B1576" s="134"/>
      <c r="C1576" s="134"/>
      <c r="D1576" s="134"/>
      <c r="E1576" s="134"/>
      <c r="F1576" s="135"/>
      <c r="G1576" s="143"/>
    </row>
    <row r="1577" spans="2:7">
      <c r="B1577" s="134"/>
      <c r="C1577" s="134"/>
      <c r="D1577" s="134"/>
      <c r="E1577" s="134"/>
      <c r="F1577" s="135"/>
      <c r="G1577" s="143"/>
    </row>
    <row r="1578" spans="2:7">
      <c r="B1578" s="134"/>
      <c r="C1578" s="134"/>
      <c r="D1578" s="134"/>
      <c r="E1578" s="134"/>
      <c r="F1578" s="135"/>
      <c r="G1578" s="143"/>
    </row>
    <row r="1579" spans="2:7">
      <c r="B1579" s="134"/>
      <c r="C1579" s="134"/>
      <c r="D1579" s="134"/>
      <c r="E1579" s="134"/>
      <c r="F1579" s="135"/>
      <c r="G1579" s="143"/>
    </row>
    <row r="1580" spans="2:7">
      <c r="B1580" s="134"/>
      <c r="C1580" s="134"/>
      <c r="D1580" s="134"/>
      <c r="E1580" s="134"/>
      <c r="F1580" s="135"/>
      <c r="G1580" s="143"/>
    </row>
    <row r="1581" spans="2:7">
      <c r="B1581" s="134"/>
      <c r="C1581" s="134"/>
      <c r="D1581" s="134"/>
      <c r="E1581" s="134"/>
      <c r="F1581" s="135"/>
      <c r="G1581" s="143"/>
    </row>
    <row r="1582" spans="2:7">
      <c r="B1582" s="134"/>
      <c r="C1582" s="134"/>
      <c r="D1582" s="134"/>
      <c r="E1582" s="134"/>
      <c r="F1582" s="135"/>
      <c r="G1582" s="143"/>
    </row>
    <row r="1583" spans="2:7">
      <c r="B1583" s="134"/>
      <c r="C1583" s="134"/>
      <c r="D1583" s="134"/>
      <c r="E1583" s="134"/>
      <c r="F1583" s="135"/>
      <c r="G1583" s="143"/>
    </row>
    <row r="1584" spans="2:7">
      <c r="B1584" s="134"/>
      <c r="C1584" s="134"/>
      <c r="D1584" s="134"/>
      <c r="E1584" s="134"/>
      <c r="F1584" s="135"/>
      <c r="G1584" s="143"/>
    </row>
    <row r="1585" spans="2:7">
      <c r="B1585" s="134"/>
      <c r="C1585" s="134"/>
      <c r="D1585" s="134"/>
      <c r="E1585" s="134"/>
      <c r="F1585" s="135"/>
      <c r="G1585" s="143"/>
    </row>
    <row r="1586" spans="2:7">
      <c r="B1586" s="134"/>
      <c r="C1586" s="134"/>
      <c r="D1586" s="134"/>
      <c r="E1586" s="134"/>
      <c r="F1586" s="135"/>
      <c r="G1586" s="143"/>
    </row>
    <row r="1587" spans="2:7">
      <c r="B1587" s="134"/>
      <c r="C1587" s="134"/>
      <c r="D1587" s="134"/>
      <c r="E1587" s="134"/>
      <c r="F1587" s="135"/>
      <c r="G1587" s="143"/>
    </row>
    <row r="1588" spans="2:7">
      <c r="B1588" s="134"/>
      <c r="C1588" s="134"/>
      <c r="D1588" s="134"/>
      <c r="E1588" s="134"/>
      <c r="F1588" s="135"/>
      <c r="G1588" s="143"/>
    </row>
    <row r="1589" spans="2:7">
      <c r="B1589" s="134"/>
      <c r="C1589" s="134"/>
      <c r="D1589" s="134"/>
      <c r="E1589" s="134"/>
      <c r="F1589" s="135"/>
      <c r="G1589" s="143"/>
    </row>
    <row r="1590" spans="2:7">
      <c r="B1590" s="134"/>
      <c r="C1590" s="134"/>
      <c r="D1590" s="134"/>
      <c r="E1590" s="134"/>
      <c r="F1590" s="135"/>
      <c r="G1590" s="143"/>
    </row>
    <row r="1591" spans="2:7">
      <c r="B1591" s="134"/>
      <c r="C1591" s="134"/>
      <c r="D1591" s="134"/>
      <c r="E1591" s="134"/>
      <c r="F1591" s="135"/>
      <c r="G1591" s="143"/>
    </row>
    <row r="1592" spans="2:7">
      <c r="B1592" s="134"/>
      <c r="C1592" s="134"/>
      <c r="D1592" s="134"/>
      <c r="E1592" s="134"/>
      <c r="F1592" s="135"/>
      <c r="G1592" s="143"/>
    </row>
    <row r="1593" spans="2:7">
      <c r="B1593" s="134"/>
      <c r="C1593" s="134"/>
      <c r="D1593" s="134"/>
      <c r="E1593" s="134"/>
      <c r="F1593" s="135"/>
      <c r="G1593" s="143"/>
    </row>
    <row r="1594" spans="2:7">
      <c r="B1594" s="134"/>
      <c r="C1594" s="134"/>
      <c r="D1594" s="134"/>
      <c r="E1594" s="134"/>
      <c r="F1594" s="135"/>
      <c r="G1594" s="143"/>
    </row>
    <row r="1595" spans="2:7">
      <c r="B1595" s="134"/>
      <c r="C1595" s="134"/>
      <c r="D1595" s="134"/>
      <c r="E1595" s="134"/>
      <c r="F1595" s="135"/>
      <c r="G1595" s="143"/>
    </row>
    <row r="1596" spans="2:7">
      <c r="B1596" s="134"/>
      <c r="C1596" s="134"/>
      <c r="D1596" s="134"/>
      <c r="E1596" s="134"/>
      <c r="F1596" s="135"/>
      <c r="G1596" s="143"/>
    </row>
    <row r="1597" spans="2:7">
      <c r="B1597" s="134"/>
      <c r="C1597" s="134"/>
      <c r="D1597" s="134"/>
      <c r="E1597" s="134"/>
      <c r="F1597" s="135"/>
      <c r="G1597" s="143"/>
    </row>
    <row r="1598" spans="2:7">
      <c r="B1598" s="134"/>
      <c r="C1598" s="134"/>
      <c r="D1598" s="134"/>
      <c r="E1598" s="134"/>
      <c r="F1598" s="135"/>
      <c r="G1598" s="143"/>
    </row>
    <row r="1599" spans="2:7">
      <c r="B1599" s="134"/>
      <c r="C1599" s="134"/>
      <c r="D1599" s="134"/>
      <c r="E1599" s="134"/>
      <c r="F1599" s="135"/>
      <c r="G1599" s="143"/>
    </row>
    <row r="1600" spans="2:7">
      <c r="B1600" s="134"/>
      <c r="C1600" s="134"/>
      <c r="D1600" s="134"/>
      <c r="E1600" s="134"/>
      <c r="F1600" s="135"/>
      <c r="G1600" s="143"/>
    </row>
    <row r="1601" spans="2:7">
      <c r="B1601" s="134"/>
      <c r="C1601" s="134"/>
      <c r="D1601" s="134"/>
      <c r="E1601" s="134"/>
      <c r="F1601" s="135"/>
      <c r="G1601" s="143"/>
    </row>
    <row r="1602" spans="2:7">
      <c r="B1602" s="134"/>
      <c r="C1602" s="134"/>
      <c r="D1602" s="134"/>
      <c r="E1602" s="134"/>
      <c r="F1602" s="135"/>
      <c r="G1602" s="143"/>
    </row>
    <row r="1603" spans="2:7">
      <c r="B1603" s="134"/>
      <c r="C1603" s="134"/>
      <c r="D1603" s="134"/>
      <c r="E1603" s="134"/>
      <c r="F1603" s="135"/>
      <c r="G1603" s="143"/>
    </row>
    <row r="1604" spans="2:7">
      <c r="B1604" s="134"/>
      <c r="C1604" s="134"/>
      <c r="D1604" s="134"/>
      <c r="E1604" s="134"/>
      <c r="F1604" s="135"/>
      <c r="G1604" s="143"/>
    </row>
    <row r="1605" spans="2:7">
      <c r="B1605" s="134"/>
      <c r="C1605" s="134"/>
      <c r="D1605" s="134"/>
      <c r="E1605" s="134"/>
      <c r="F1605" s="135"/>
      <c r="G1605" s="143"/>
    </row>
    <row r="1606" spans="2:7">
      <c r="B1606" s="134"/>
      <c r="C1606" s="134"/>
      <c r="D1606" s="134"/>
      <c r="E1606" s="134"/>
      <c r="F1606" s="135"/>
      <c r="G1606" s="143"/>
    </row>
    <row r="1607" spans="2:7">
      <c r="B1607" s="134"/>
      <c r="C1607" s="134"/>
      <c r="D1607" s="134"/>
      <c r="E1607" s="134"/>
      <c r="F1607" s="135"/>
      <c r="G1607" s="143"/>
    </row>
    <row r="1608" spans="2:7">
      <c r="B1608" s="134"/>
      <c r="C1608" s="134"/>
      <c r="D1608" s="134"/>
      <c r="E1608" s="134"/>
      <c r="F1608" s="135"/>
      <c r="G1608" s="143"/>
    </row>
    <row r="1609" spans="2:7">
      <c r="B1609" s="134"/>
      <c r="C1609" s="134"/>
      <c r="D1609" s="134"/>
      <c r="E1609" s="134"/>
      <c r="F1609" s="135"/>
      <c r="G1609" s="143"/>
    </row>
    <row r="1610" spans="2:7">
      <c r="B1610" s="134"/>
      <c r="C1610" s="134"/>
      <c r="D1610" s="134"/>
      <c r="E1610" s="134"/>
      <c r="F1610" s="135"/>
      <c r="G1610" s="143"/>
    </row>
    <row r="1611" spans="2:7">
      <c r="B1611" s="134"/>
      <c r="C1611" s="134"/>
      <c r="D1611" s="134"/>
      <c r="E1611" s="134"/>
      <c r="F1611" s="135"/>
      <c r="G1611" s="143"/>
    </row>
    <row r="1612" spans="2:7">
      <c r="B1612" s="134"/>
      <c r="C1612" s="134"/>
      <c r="D1612" s="134"/>
      <c r="E1612" s="134"/>
      <c r="F1612" s="135"/>
      <c r="G1612" s="143"/>
    </row>
    <row r="1613" spans="2:7">
      <c r="B1613" s="134"/>
      <c r="C1613" s="134"/>
      <c r="D1613" s="134"/>
      <c r="E1613" s="134"/>
      <c r="F1613" s="135"/>
      <c r="G1613" s="143"/>
    </row>
    <row r="1614" spans="2:7">
      <c r="B1614" s="134"/>
      <c r="C1614" s="134"/>
      <c r="D1614" s="134"/>
      <c r="E1614" s="134"/>
      <c r="F1614" s="135"/>
      <c r="G1614" s="143"/>
    </row>
    <row r="1615" spans="2:7">
      <c r="B1615" s="134"/>
      <c r="C1615" s="134"/>
      <c r="D1615" s="134"/>
      <c r="E1615" s="134"/>
      <c r="F1615" s="135"/>
      <c r="G1615" s="143"/>
    </row>
    <row r="1616" spans="2:7">
      <c r="B1616" s="134"/>
      <c r="C1616" s="134"/>
      <c r="D1616" s="134"/>
      <c r="E1616" s="134"/>
      <c r="F1616" s="135"/>
      <c r="G1616" s="143"/>
    </row>
    <row r="1617" spans="2:7">
      <c r="B1617" s="134"/>
      <c r="C1617" s="134"/>
      <c r="D1617" s="134"/>
      <c r="E1617" s="134"/>
      <c r="F1617" s="135"/>
      <c r="G1617" s="143"/>
    </row>
    <row r="1618" spans="2:7">
      <c r="B1618" s="134"/>
      <c r="C1618" s="134"/>
      <c r="D1618" s="134"/>
      <c r="E1618" s="134"/>
      <c r="F1618" s="135"/>
      <c r="G1618" s="143"/>
    </row>
    <row r="1619" spans="2:7">
      <c r="B1619" s="134"/>
      <c r="C1619" s="134"/>
      <c r="D1619" s="134"/>
      <c r="E1619" s="134"/>
      <c r="F1619" s="135"/>
      <c r="G1619" s="143"/>
    </row>
    <row r="1620" spans="2:7">
      <c r="B1620" s="134"/>
      <c r="C1620" s="134"/>
      <c r="D1620" s="134"/>
      <c r="E1620" s="134"/>
      <c r="F1620" s="135"/>
      <c r="G1620" s="143"/>
    </row>
    <row r="1621" spans="2:7">
      <c r="B1621" s="134"/>
      <c r="C1621" s="134"/>
      <c r="D1621" s="134"/>
      <c r="E1621" s="134"/>
      <c r="F1621" s="135"/>
      <c r="G1621" s="143"/>
    </row>
    <row r="1622" spans="2:7">
      <c r="B1622" s="134"/>
      <c r="C1622" s="134"/>
      <c r="D1622" s="134"/>
      <c r="E1622" s="134"/>
      <c r="F1622" s="135"/>
      <c r="G1622" s="143"/>
    </row>
    <row r="1623" spans="2:7">
      <c r="B1623" s="134"/>
      <c r="C1623" s="134"/>
      <c r="D1623" s="134"/>
      <c r="E1623" s="134"/>
      <c r="F1623" s="135"/>
      <c r="G1623" s="143"/>
    </row>
    <row r="1624" spans="2:7">
      <c r="B1624" s="134"/>
      <c r="C1624" s="134"/>
      <c r="D1624" s="134"/>
      <c r="E1624" s="134"/>
      <c r="F1624" s="135"/>
      <c r="G1624" s="143"/>
    </row>
    <row r="1625" spans="2:7">
      <c r="B1625" s="134"/>
      <c r="C1625" s="134"/>
      <c r="D1625" s="134"/>
      <c r="E1625" s="134"/>
      <c r="F1625" s="135"/>
      <c r="G1625" s="143"/>
    </row>
    <row r="1626" spans="2:7">
      <c r="B1626" s="134"/>
      <c r="C1626" s="134"/>
      <c r="D1626" s="134"/>
      <c r="E1626" s="134"/>
      <c r="F1626" s="135"/>
      <c r="G1626" s="143"/>
    </row>
    <row r="1627" spans="2:7">
      <c r="B1627" s="134"/>
      <c r="C1627" s="134"/>
      <c r="D1627" s="134"/>
      <c r="E1627" s="134"/>
      <c r="F1627" s="135"/>
      <c r="G1627" s="143"/>
    </row>
    <row r="1628" spans="2:7">
      <c r="B1628" s="134"/>
      <c r="C1628" s="134"/>
      <c r="D1628" s="134"/>
      <c r="E1628" s="134"/>
      <c r="F1628" s="135"/>
      <c r="G1628" s="143"/>
    </row>
    <row r="1629" spans="2:7">
      <c r="B1629" s="134"/>
      <c r="C1629" s="134"/>
      <c r="D1629" s="134"/>
      <c r="E1629" s="134"/>
      <c r="F1629" s="135"/>
      <c r="G1629" s="143"/>
    </row>
    <row r="1630" spans="2:7">
      <c r="B1630" s="134"/>
      <c r="C1630" s="134"/>
      <c r="D1630" s="134"/>
      <c r="E1630" s="134"/>
      <c r="F1630" s="135"/>
      <c r="G1630" s="143"/>
    </row>
    <row r="1631" spans="2:7">
      <c r="B1631" s="134"/>
      <c r="C1631" s="134"/>
      <c r="D1631" s="134"/>
      <c r="E1631" s="134"/>
      <c r="F1631" s="135"/>
      <c r="G1631" s="143"/>
    </row>
    <row r="1632" spans="2:7">
      <c r="B1632" s="134"/>
      <c r="C1632" s="134"/>
      <c r="D1632" s="134"/>
      <c r="E1632" s="134"/>
      <c r="F1632" s="135"/>
      <c r="G1632" s="143"/>
    </row>
    <row r="1633" spans="2:7">
      <c r="B1633" s="134"/>
      <c r="C1633" s="134"/>
      <c r="D1633" s="134"/>
      <c r="E1633" s="134"/>
      <c r="F1633" s="135"/>
      <c r="G1633" s="143"/>
    </row>
    <row r="1634" spans="2:7">
      <c r="B1634" s="134"/>
      <c r="C1634" s="134"/>
      <c r="D1634" s="134"/>
      <c r="E1634" s="134"/>
      <c r="F1634" s="135"/>
      <c r="G1634" s="143"/>
    </row>
    <row r="1635" spans="2:7">
      <c r="B1635" s="134"/>
      <c r="C1635" s="134"/>
      <c r="D1635" s="134"/>
      <c r="E1635" s="134"/>
      <c r="F1635" s="135"/>
      <c r="G1635" s="143"/>
    </row>
    <row r="1636" spans="2:7">
      <c r="B1636" s="134"/>
      <c r="C1636" s="134"/>
      <c r="D1636" s="134"/>
      <c r="E1636" s="134"/>
      <c r="F1636" s="135"/>
      <c r="G1636" s="143"/>
    </row>
    <row r="1637" spans="2:7">
      <c r="B1637" s="134"/>
      <c r="C1637" s="134"/>
      <c r="D1637" s="134"/>
      <c r="E1637" s="134"/>
      <c r="F1637" s="135"/>
      <c r="G1637" s="143"/>
    </row>
    <row r="1638" spans="2:7">
      <c r="B1638" s="134"/>
      <c r="C1638" s="134"/>
      <c r="D1638" s="134"/>
      <c r="E1638" s="134"/>
      <c r="F1638" s="135"/>
      <c r="G1638" s="143"/>
    </row>
    <row r="1639" spans="2:7">
      <c r="B1639" s="134"/>
      <c r="C1639" s="134"/>
      <c r="D1639" s="134"/>
      <c r="E1639" s="134"/>
      <c r="F1639" s="135"/>
      <c r="G1639" s="143"/>
    </row>
    <row r="1640" spans="2:7">
      <c r="B1640" s="134"/>
      <c r="C1640" s="134"/>
      <c r="D1640" s="134"/>
      <c r="E1640" s="134"/>
      <c r="F1640" s="135"/>
      <c r="G1640" s="143"/>
    </row>
    <row r="1641" spans="2:7">
      <c r="B1641" s="134"/>
      <c r="C1641" s="134"/>
      <c r="D1641" s="134"/>
      <c r="E1641" s="134"/>
      <c r="F1641" s="135"/>
      <c r="G1641" s="143"/>
    </row>
    <row r="1642" spans="2:7">
      <c r="B1642" s="134"/>
      <c r="C1642" s="134"/>
      <c r="D1642" s="134"/>
      <c r="E1642" s="134"/>
      <c r="F1642" s="135"/>
      <c r="G1642" s="143"/>
    </row>
    <row r="1643" spans="2:7">
      <c r="B1643" s="134"/>
      <c r="C1643" s="134"/>
      <c r="D1643" s="134"/>
      <c r="E1643" s="134"/>
      <c r="F1643" s="135"/>
      <c r="G1643" s="143"/>
    </row>
    <row r="1644" spans="2:7">
      <c r="B1644" s="134"/>
      <c r="C1644" s="134"/>
      <c r="D1644" s="134"/>
      <c r="E1644" s="134"/>
      <c r="F1644" s="135"/>
      <c r="G1644" s="143"/>
    </row>
    <row r="1645" spans="2:7">
      <c r="B1645" s="134"/>
      <c r="C1645" s="134"/>
      <c r="D1645" s="134"/>
      <c r="E1645" s="134"/>
      <c r="F1645" s="135"/>
      <c r="G1645" s="143"/>
    </row>
    <row r="1646" spans="2:7">
      <c r="B1646" s="134"/>
      <c r="C1646" s="134"/>
      <c r="D1646" s="134"/>
      <c r="E1646" s="134"/>
      <c r="F1646" s="135"/>
      <c r="G1646" s="143"/>
    </row>
    <row r="1647" spans="2:7">
      <c r="B1647" s="134"/>
      <c r="C1647" s="134"/>
      <c r="D1647" s="134"/>
      <c r="E1647" s="134"/>
      <c r="F1647" s="135"/>
      <c r="G1647" s="143"/>
    </row>
    <row r="1648" spans="2:7">
      <c r="B1648" s="134"/>
      <c r="C1648" s="134"/>
      <c r="D1648" s="134"/>
      <c r="E1648" s="134"/>
      <c r="F1648" s="135"/>
      <c r="G1648" s="143"/>
    </row>
    <row r="1649" spans="2:7">
      <c r="B1649" s="134"/>
      <c r="C1649" s="134"/>
      <c r="D1649" s="134"/>
      <c r="E1649" s="134"/>
      <c r="F1649" s="135"/>
      <c r="G1649" s="143"/>
    </row>
    <row r="1650" spans="2:7">
      <c r="B1650" s="134"/>
      <c r="C1650" s="134"/>
      <c r="D1650" s="134"/>
      <c r="E1650" s="134"/>
      <c r="F1650" s="135"/>
      <c r="G1650" s="143"/>
    </row>
    <row r="1651" spans="2:7">
      <c r="B1651" s="134"/>
      <c r="C1651" s="134"/>
      <c r="D1651" s="134"/>
      <c r="E1651" s="134"/>
      <c r="F1651" s="135"/>
      <c r="G1651" s="143"/>
    </row>
    <row r="1652" spans="2:7">
      <c r="B1652" s="134"/>
      <c r="C1652" s="134"/>
      <c r="D1652" s="134"/>
      <c r="E1652" s="134"/>
      <c r="F1652" s="135"/>
      <c r="G1652" s="143"/>
    </row>
    <row r="1653" spans="2:7">
      <c r="B1653" s="134"/>
      <c r="C1653" s="134"/>
      <c r="D1653" s="134"/>
      <c r="E1653" s="134"/>
      <c r="F1653" s="135"/>
      <c r="G1653" s="143"/>
    </row>
    <row r="1654" spans="2:7">
      <c r="B1654" s="134"/>
      <c r="C1654" s="134"/>
      <c r="D1654" s="134"/>
      <c r="E1654" s="134"/>
      <c r="F1654" s="135"/>
      <c r="G1654" s="143"/>
    </row>
    <row r="1655" spans="2:7">
      <c r="B1655" s="134"/>
      <c r="C1655" s="134"/>
      <c r="D1655" s="134"/>
      <c r="E1655" s="134"/>
      <c r="F1655" s="135"/>
      <c r="G1655" s="143"/>
    </row>
    <row r="1656" spans="2:7">
      <c r="B1656" s="134"/>
      <c r="C1656" s="134"/>
      <c r="D1656" s="134"/>
      <c r="E1656" s="134"/>
      <c r="F1656" s="135"/>
      <c r="G1656" s="143"/>
    </row>
    <row r="1657" spans="2:7">
      <c r="B1657" s="134"/>
      <c r="C1657" s="134"/>
      <c r="D1657" s="134"/>
      <c r="E1657" s="134"/>
      <c r="F1657" s="135"/>
      <c r="G1657" s="143"/>
    </row>
    <row r="1658" spans="2:7">
      <c r="B1658" s="134"/>
      <c r="C1658" s="134"/>
      <c r="D1658" s="134"/>
      <c r="E1658" s="134"/>
      <c r="F1658" s="135"/>
      <c r="G1658" s="143"/>
    </row>
    <row r="1659" spans="2:7">
      <c r="B1659" s="134"/>
      <c r="C1659" s="134"/>
      <c r="D1659" s="134"/>
      <c r="E1659" s="134"/>
      <c r="F1659" s="135"/>
      <c r="G1659" s="143"/>
    </row>
    <row r="1660" spans="2:7">
      <c r="B1660" s="134"/>
      <c r="C1660" s="134"/>
      <c r="D1660" s="134"/>
      <c r="E1660" s="134"/>
      <c r="F1660" s="135"/>
      <c r="G1660" s="143"/>
    </row>
    <row r="1661" spans="2:7">
      <c r="B1661" s="134"/>
      <c r="C1661" s="134"/>
      <c r="D1661" s="134"/>
      <c r="E1661" s="134"/>
      <c r="F1661" s="135"/>
      <c r="G1661" s="143"/>
    </row>
    <row r="1662" spans="2:7">
      <c r="B1662" s="134"/>
      <c r="C1662" s="134"/>
      <c r="D1662" s="134"/>
      <c r="E1662" s="134"/>
      <c r="F1662" s="135"/>
      <c r="G1662" s="143"/>
    </row>
    <row r="1663" spans="2:7">
      <c r="B1663" s="134"/>
      <c r="C1663" s="134"/>
      <c r="D1663" s="134"/>
      <c r="E1663" s="134"/>
      <c r="F1663" s="135"/>
      <c r="G1663" s="143"/>
    </row>
    <row r="1664" spans="2:7">
      <c r="B1664" s="134"/>
      <c r="C1664" s="134"/>
      <c r="D1664" s="134"/>
      <c r="E1664" s="134"/>
      <c r="F1664" s="135"/>
      <c r="G1664" s="143"/>
    </row>
    <row r="1665" spans="2:7">
      <c r="B1665" s="134"/>
      <c r="C1665" s="134"/>
      <c r="D1665" s="134"/>
      <c r="E1665" s="134"/>
      <c r="F1665" s="135"/>
      <c r="G1665" s="143"/>
    </row>
    <row r="1666" spans="2:7">
      <c r="B1666" s="134"/>
      <c r="C1666" s="134"/>
      <c r="D1666" s="134"/>
      <c r="E1666" s="134"/>
      <c r="F1666" s="135"/>
      <c r="G1666" s="143"/>
    </row>
    <row r="1667" spans="2:7">
      <c r="B1667" s="134"/>
      <c r="C1667" s="134"/>
      <c r="D1667" s="134"/>
      <c r="E1667" s="134"/>
      <c r="F1667" s="135"/>
      <c r="G1667" s="143"/>
    </row>
    <row r="1668" spans="2:7">
      <c r="B1668" s="134"/>
      <c r="C1668" s="134"/>
      <c r="D1668" s="134"/>
      <c r="E1668" s="134"/>
      <c r="F1668" s="135"/>
      <c r="G1668" s="143"/>
    </row>
    <row r="1669" spans="2:7">
      <c r="B1669" s="134"/>
      <c r="C1669" s="134"/>
      <c r="D1669" s="134"/>
      <c r="E1669" s="134"/>
      <c r="F1669" s="135"/>
      <c r="G1669" s="143"/>
    </row>
    <row r="1670" spans="2:7">
      <c r="B1670" s="134"/>
      <c r="C1670" s="134"/>
      <c r="D1670" s="134"/>
      <c r="E1670" s="134"/>
      <c r="F1670" s="135"/>
      <c r="G1670" s="143"/>
    </row>
    <row r="1671" spans="2:7">
      <c r="B1671" s="134"/>
      <c r="C1671" s="134"/>
      <c r="D1671" s="134"/>
      <c r="E1671" s="134"/>
      <c r="F1671" s="135"/>
      <c r="G1671" s="143"/>
    </row>
    <row r="1672" spans="2:7">
      <c r="B1672" s="134"/>
      <c r="C1672" s="134"/>
      <c r="D1672" s="134"/>
      <c r="E1672" s="134"/>
      <c r="F1672" s="135"/>
      <c r="G1672" s="143"/>
    </row>
    <row r="1673" spans="2:7">
      <c r="B1673" s="134"/>
      <c r="C1673" s="134"/>
      <c r="D1673" s="134"/>
      <c r="E1673" s="134"/>
      <c r="F1673" s="135"/>
      <c r="G1673" s="143"/>
    </row>
    <row r="1674" spans="2:7">
      <c r="B1674" s="134"/>
      <c r="C1674" s="134"/>
      <c r="D1674" s="134"/>
      <c r="E1674" s="134"/>
      <c r="F1674" s="135"/>
      <c r="G1674" s="143"/>
    </row>
    <row r="1675" spans="2:7">
      <c r="B1675" s="134"/>
      <c r="C1675" s="134"/>
      <c r="D1675" s="134"/>
      <c r="E1675" s="134"/>
      <c r="F1675" s="135"/>
      <c r="G1675" s="143"/>
    </row>
    <row r="1676" spans="2:7">
      <c r="B1676" s="134"/>
      <c r="C1676" s="134"/>
      <c r="D1676" s="134"/>
      <c r="E1676" s="134"/>
      <c r="F1676" s="135"/>
      <c r="G1676" s="143"/>
    </row>
    <row r="1677" spans="2:7">
      <c r="B1677" s="134"/>
      <c r="C1677" s="134"/>
      <c r="D1677" s="134"/>
      <c r="E1677" s="134"/>
      <c r="F1677" s="135"/>
      <c r="G1677" s="143"/>
    </row>
    <row r="1678" spans="2:7">
      <c r="B1678" s="134"/>
      <c r="C1678" s="134"/>
      <c r="D1678" s="134"/>
      <c r="E1678" s="134"/>
      <c r="F1678" s="135"/>
      <c r="G1678" s="143"/>
    </row>
    <row r="1679" spans="2:7">
      <c r="B1679" s="134"/>
      <c r="C1679" s="134"/>
      <c r="D1679" s="134"/>
      <c r="E1679" s="134"/>
      <c r="F1679" s="135"/>
      <c r="G1679" s="143"/>
    </row>
    <row r="1680" spans="2:7">
      <c r="B1680" s="134"/>
      <c r="C1680" s="134"/>
      <c r="D1680" s="134"/>
      <c r="E1680" s="134"/>
      <c r="F1680" s="135"/>
      <c r="G1680" s="143"/>
    </row>
    <row r="1681" spans="2:7">
      <c r="B1681" s="134"/>
      <c r="C1681" s="134"/>
      <c r="D1681" s="134"/>
      <c r="E1681" s="134"/>
      <c r="F1681" s="135"/>
      <c r="G1681" s="143"/>
    </row>
    <row r="1682" spans="2:7">
      <c r="B1682" s="134"/>
      <c r="C1682" s="134"/>
      <c r="D1682" s="134"/>
      <c r="E1682" s="134"/>
      <c r="F1682" s="135"/>
      <c r="G1682" s="143"/>
    </row>
    <row r="1683" spans="2:7">
      <c r="B1683" s="134"/>
      <c r="C1683" s="134"/>
      <c r="D1683" s="134"/>
      <c r="E1683" s="134"/>
      <c r="F1683" s="135"/>
      <c r="G1683" s="143"/>
    </row>
    <row r="1684" spans="2:7">
      <c r="B1684" s="134"/>
      <c r="C1684" s="134"/>
      <c r="D1684" s="134"/>
      <c r="E1684" s="134"/>
      <c r="F1684" s="135"/>
      <c r="G1684" s="143"/>
    </row>
    <row r="1685" spans="2:7">
      <c r="B1685" s="134"/>
      <c r="C1685" s="134"/>
      <c r="D1685" s="134"/>
      <c r="E1685" s="134"/>
      <c r="F1685" s="135"/>
      <c r="G1685" s="143"/>
    </row>
    <row r="1686" spans="2:7">
      <c r="B1686" s="134"/>
      <c r="C1686" s="134"/>
      <c r="D1686" s="134"/>
      <c r="E1686" s="134"/>
      <c r="F1686" s="135"/>
      <c r="G1686" s="143"/>
    </row>
    <row r="1687" spans="2:7">
      <c r="B1687" s="134"/>
      <c r="C1687" s="134"/>
      <c r="D1687" s="134"/>
      <c r="E1687" s="134"/>
      <c r="F1687" s="135"/>
      <c r="G1687" s="143"/>
    </row>
    <row r="1688" spans="2:7">
      <c r="B1688" s="134"/>
      <c r="C1688" s="134"/>
      <c r="D1688" s="134"/>
      <c r="E1688" s="134"/>
      <c r="F1688" s="135"/>
      <c r="G1688" s="143"/>
    </row>
    <row r="1689" spans="2:7">
      <c r="B1689" s="134"/>
      <c r="C1689" s="134"/>
      <c r="D1689" s="134"/>
      <c r="E1689" s="134"/>
      <c r="F1689" s="135"/>
      <c r="G1689" s="143"/>
    </row>
    <row r="1690" spans="2:7">
      <c r="B1690" s="134"/>
      <c r="C1690" s="134"/>
      <c r="D1690" s="134"/>
      <c r="E1690" s="134"/>
      <c r="F1690" s="135"/>
      <c r="G1690" s="143"/>
    </row>
    <row r="1691" spans="2:7">
      <c r="B1691" s="134"/>
      <c r="C1691" s="134"/>
      <c r="D1691" s="134"/>
      <c r="E1691" s="134"/>
      <c r="F1691" s="135"/>
      <c r="G1691" s="143"/>
    </row>
    <row r="1692" spans="2:7">
      <c r="B1692" s="134"/>
      <c r="C1692" s="134"/>
      <c r="D1692" s="134"/>
      <c r="E1692" s="134"/>
      <c r="F1692" s="135"/>
      <c r="G1692" s="143"/>
    </row>
    <row r="1693" spans="2:7">
      <c r="B1693" s="134"/>
      <c r="C1693" s="134"/>
      <c r="D1693" s="134"/>
      <c r="E1693" s="134"/>
      <c r="F1693" s="135"/>
      <c r="G1693" s="143"/>
    </row>
    <row r="1694" spans="2:7">
      <c r="B1694" s="134"/>
      <c r="C1694" s="134"/>
      <c r="D1694" s="134"/>
      <c r="E1694" s="134"/>
      <c r="F1694" s="135"/>
      <c r="G1694" s="143"/>
    </row>
    <row r="1695" spans="2:7">
      <c r="B1695" s="134"/>
      <c r="C1695" s="134"/>
      <c r="D1695" s="134"/>
      <c r="E1695" s="134"/>
      <c r="F1695" s="135"/>
      <c r="G1695" s="143"/>
    </row>
    <row r="1696" spans="2:7">
      <c r="B1696" s="134"/>
      <c r="C1696" s="134"/>
      <c r="D1696" s="134"/>
      <c r="E1696" s="134"/>
      <c r="F1696" s="135"/>
      <c r="G1696" s="143"/>
    </row>
    <row r="1697" spans="2:7">
      <c r="B1697" s="134"/>
      <c r="C1697" s="134"/>
      <c r="D1697" s="134"/>
      <c r="E1697" s="134"/>
      <c r="F1697" s="135"/>
      <c r="G1697" s="143"/>
    </row>
    <row r="1698" spans="2:7">
      <c r="B1698" s="134"/>
      <c r="C1698" s="134"/>
      <c r="D1698" s="134"/>
      <c r="E1698" s="134"/>
      <c r="F1698" s="135"/>
      <c r="G1698" s="143"/>
    </row>
    <row r="1699" spans="2:7">
      <c r="B1699" s="134"/>
      <c r="C1699" s="134"/>
      <c r="D1699" s="134"/>
      <c r="E1699" s="134"/>
      <c r="F1699" s="135"/>
      <c r="G1699" s="143"/>
    </row>
    <row r="1700" spans="2:7">
      <c r="B1700" s="134"/>
      <c r="C1700" s="134"/>
      <c r="D1700" s="134"/>
      <c r="E1700" s="134"/>
      <c r="F1700" s="135"/>
      <c r="G1700" s="143"/>
    </row>
    <row r="1701" spans="2:7">
      <c r="B1701" s="134"/>
      <c r="C1701" s="134"/>
      <c r="D1701" s="134"/>
      <c r="E1701" s="134"/>
      <c r="F1701" s="135"/>
      <c r="G1701" s="143"/>
    </row>
    <row r="1702" spans="2:7">
      <c r="B1702" s="134"/>
      <c r="C1702" s="134"/>
      <c r="D1702" s="134"/>
      <c r="E1702" s="134"/>
      <c r="F1702" s="135"/>
      <c r="G1702" s="143"/>
    </row>
    <row r="1703" spans="2:7">
      <c r="B1703" s="134"/>
      <c r="C1703" s="134"/>
      <c r="D1703" s="134"/>
      <c r="E1703" s="134"/>
      <c r="F1703" s="135"/>
      <c r="G1703" s="143"/>
    </row>
    <row r="1704" spans="2:7">
      <c r="B1704" s="134"/>
      <c r="C1704" s="134"/>
      <c r="D1704" s="134"/>
      <c r="E1704" s="134"/>
      <c r="F1704" s="135"/>
      <c r="G1704" s="143"/>
    </row>
    <row r="1705" spans="2:7">
      <c r="B1705" s="134"/>
      <c r="C1705" s="134"/>
      <c r="D1705" s="134"/>
      <c r="E1705" s="134"/>
      <c r="F1705" s="135"/>
      <c r="G1705" s="143"/>
    </row>
    <row r="1706" spans="2:7">
      <c r="B1706" s="134"/>
      <c r="C1706" s="134"/>
      <c r="D1706" s="134"/>
      <c r="E1706" s="134"/>
      <c r="F1706" s="135"/>
      <c r="G1706" s="143"/>
    </row>
    <row r="1707" spans="2:7">
      <c r="B1707" s="134"/>
      <c r="C1707" s="134"/>
      <c r="D1707" s="134"/>
      <c r="E1707" s="134"/>
      <c r="F1707" s="135"/>
      <c r="G1707" s="143"/>
    </row>
    <row r="1708" spans="2:7">
      <c r="B1708" s="134"/>
      <c r="C1708" s="134"/>
      <c r="D1708" s="134"/>
      <c r="E1708" s="134"/>
      <c r="F1708" s="135"/>
      <c r="G1708" s="143"/>
    </row>
    <row r="1709" spans="2:7">
      <c r="B1709" s="134"/>
      <c r="C1709" s="134"/>
      <c r="D1709" s="134"/>
      <c r="E1709" s="134"/>
      <c r="F1709" s="135"/>
      <c r="G1709" s="143"/>
    </row>
    <row r="1710" spans="2:7">
      <c r="B1710" s="134"/>
      <c r="C1710" s="134"/>
      <c r="D1710" s="134"/>
      <c r="E1710" s="134"/>
      <c r="F1710" s="135"/>
      <c r="G1710" s="143"/>
    </row>
    <row r="1711" spans="2:7">
      <c r="B1711" s="134"/>
      <c r="C1711" s="134"/>
      <c r="D1711" s="134"/>
      <c r="E1711" s="134"/>
      <c r="F1711" s="135"/>
      <c r="G1711" s="143"/>
    </row>
    <row r="1712" spans="2:7">
      <c r="B1712" s="134"/>
      <c r="C1712" s="134"/>
      <c r="D1712" s="134"/>
      <c r="E1712" s="134"/>
      <c r="F1712" s="135"/>
      <c r="G1712" s="143"/>
    </row>
    <row r="1713" spans="2:7">
      <c r="B1713" s="134"/>
      <c r="C1713" s="134"/>
      <c r="D1713" s="134"/>
      <c r="E1713" s="134"/>
      <c r="F1713" s="135"/>
      <c r="G1713" s="143"/>
    </row>
    <row r="1714" spans="2:7">
      <c r="B1714" s="134"/>
      <c r="C1714" s="134"/>
      <c r="D1714" s="134"/>
      <c r="E1714" s="134"/>
      <c r="F1714" s="135"/>
      <c r="G1714" s="143"/>
    </row>
    <row r="1715" spans="2:7">
      <c r="B1715" s="134"/>
      <c r="C1715" s="134"/>
      <c r="D1715" s="134"/>
      <c r="E1715" s="134"/>
      <c r="F1715" s="135"/>
      <c r="G1715" s="143"/>
    </row>
    <row r="1716" spans="2:7">
      <c r="B1716" s="134"/>
      <c r="C1716" s="134"/>
      <c r="D1716" s="134"/>
      <c r="E1716" s="134"/>
      <c r="F1716" s="135"/>
      <c r="G1716" s="143"/>
    </row>
    <row r="1717" spans="2:7">
      <c r="B1717" s="134"/>
      <c r="C1717" s="134"/>
      <c r="D1717" s="134"/>
      <c r="E1717" s="134"/>
      <c r="F1717" s="135"/>
      <c r="G1717" s="143"/>
    </row>
    <row r="1718" spans="2:7">
      <c r="B1718" s="134"/>
      <c r="C1718" s="134"/>
      <c r="D1718" s="134"/>
      <c r="E1718" s="134"/>
      <c r="F1718" s="135"/>
      <c r="G1718" s="143"/>
    </row>
    <row r="1719" spans="2:7">
      <c r="B1719" s="134"/>
      <c r="C1719" s="134"/>
      <c r="D1719" s="134"/>
      <c r="E1719" s="134"/>
      <c r="F1719" s="135"/>
      <c r="G1719" s="143"/>
    </row>
    <row r="1720" spans="2:7">
      <c r="B1720" s="134"/>
      <c r="C1720" s="134"/>
      <c r="D1720" s="134"/>
      <c r="E1720" s="134"/>
      <c r="F1720" s="135"/>
      <c r="G1720" s="143"/>
    </row>
    <row r="1721" spans="2:7">
      <c r="B1721" s="134"/>
      <c r="C1721" s="134"/>
      <c r="D1721" s="134"/>
      <c r="E1721" s="134"/>
      <c r="F1721" s="135"/>
      <c r="G1721" s="143"/>
    </row>
    <row r="1722" spans="2:7">
      <c r="B1722" s="134"/>
      <c r="C1722" s="134"/>
      <c r="D1722" s="134"/>
      <c r="E1722" s="134"/>
      <c r="F1722" s="135"/>
      <c r="G1722" s="143"/>
    </row>
    <row r="1723" spans="2:7">
      <c r="B1723" s="134"/>
      <c r="C1723" s="134"/>
      <c r="D1723" s="134"/>
      <c r="E1723" s="134"/>
      <c r="F1723" s="135"/>
      <c r="G1723" s="143"/>
    </row>
    <row r="1724" spans="2:7">
      <c r="B1724" s="134"/>
      <c r="C1724" s="134"/>
      <c r="D1724" s="134"/>
      <c r="E1724" s="134"/>
      <c r="F1724" s="135"/>
      <c r="G1724" s="143"/>
    </row>
    <row r="1725" spans="2:7">
      <c r="B1725" s="134"/>
      <c r="C1725" s="134"/>
      <c r="D1725" s="134"/>
      <c r="E1725" s="134"/>
      <c r="F1725" s="135"/>
      <c r="G1725" s="143"/>
    </row>
    <row r="1726" spans="2:7">
      <c r="B1726" s="134"/>
      <c r="C1726" s="134"/>
      <c r="D1726" s="134"/>
      <c r="E1726" s="134"/>
      <c r="F1726" s="135"/>
      <c r="G1726" s="143"/>
    </row>
    <row r="1727" spans="2:7">
      <c r="B1727" s="134"/>
      <c r="C1727" s="134"/>
      <c r="D1727" s="134"/>
      <c r="E1727" s="134"/>
      <c r="F1727" s="135"/>
      <c r="G1727" s="143"/>
    </row>
    <row r="1728" spans="2:7">
      <c r="B1728" s="134"/>
      <c r="C1728" s="134"/>
      <c r="D1728" s="134"/>
      <c r="E1728" s="134"/>
      <c r="F1728" s="135"/>
      <c r="G1728" s="143"/>
    </row>
    <row r="1729" spans="2:7">
      <c r="B1729" s="134"/>
      <c r="C1729" s="134"/>
      <c r="D1729" s="134"/>
      <c r="E1729" s="134"/>
      <c r="F1729" s="135"/>
      <c r="G1729" s="143"/>
    </row>
    <row r="1730" spans="2:7">
      <c r="B1730" s="134"/>
      <c r="C1730" s="134"/>
      <c r="D1730" s="134"/>
      <c r="E1730" s="134"/>
      <c r="F1730" s="135"/>
      <c r="G1730" s="143"/>
    </row>
    <row r="1731" spans="2:7">
      <c r="B1731" s="134"/>
      <c r="C1731" s="134"/>
      <c r="D1731" s="134"/>
      <c r="E1731" s="134"/>
      <c r="F1731" s="135"/>
      <c r="G1731" s="143"/>
    </row>
    <row r="1732" spans="2:7">
      <c r="B1732" s="134"/>
      <c r="C1732" s="134"/>
      <c r="D1732" s="134"/>
      <c r="E1732" s="134"/>
      <c r="F1732" s="135"/>
      <c r="G1732" s="143"/>
    </row>
    <row r="1733" spans="2:7">
      <c r="B1733" s="134"/>
      <c r="C1733" s="134"/>
      <c r="D1733" s="134"/>
      <c r="E1733" s="134"/>
      <c r="F1733" s="135"/>
      <c r="G1733" s="143"/>
    </row>
    <row r="1734" spans="2:7">
      <c r="B1734" s="134"/>
      <c r="C1734" s="134"/>
      <c r="D1734" s="134"/>
      <c r="E1734" s="134"/>
      <c r="F1734" s="135"/>
      <c r="G1734" s="143"/>
    </row>
    <row r="1735" spans="2:7">
      <c r="B1735" s="134"/>
      <c r="C1735" s="134"/>
      <c r="D1735" s="134"/>
      <c r="E1735" s="134"/>
      <c r="F1735" s="135"/>
      <c r="G1735" s="143"/>
    </row>
    <row r="1736" spans="2:7">
      <c r="B1736" s="134"/>
      <c r="C1736" s="134"/>
      <c r="D1736" s="134"/>
      <c r="E1736" s="134"/>
      <c r="F1736" s="135"/>
      <c r="G1736" s="143"/>
    </row>
    <row r="1737" spans="2:7">
      <c r="B1737" s="134"/>
      <c r="C1737" s="134"/>
      <c r="D1737" s="134"/>
      <c r="E1737" s="134"/>
      <c r="F1737" s="135"/>
      <c r="G1737" s="143"/>
    </row>
    <row r="1738" spans="2:7">
      <c r="B1738" s="134"/>
      <c r="C1738" s="134"/>
      <c r="D1738" s="134"/>
      <c r="E1738" s="134"/>
      <c r="F1738" s="135"/>
      <c r="G1738" s="143"/>
    </row>
    <row r="1739" spans="2:7">
      <c r="B1739" s="134"/>
      <c r="C1739" s="134"/>
      <c r="D1739" s="134"/>
      <c r="E1739" s="134"/>
      <c r="F1739" s="135"/>
      <c r="G1739" s="143"/>
    </row>
    <row r="1740" spans="2:7">
      <c r="B1740" s="134"/>
      <c r="C1740" s="134"/>
      <c r="D1740" s="134"/>
      <c r="E1740" s="134"/>
      <c r="F1740" s="135"/>
      <c r="G1740" s="143"/>
    </row>
    <row r="1741" spans="2:7">
      <c r="B1741" s="134"/>
      <c r="C1741" s="134"/>
      <c r="D1741" s="134"/>
      <c r="E1741" s="134"/>
      <c r="F1741" s="135"/>
      <c r="G1741" s="143"/>
    </row>
    <row r="1742" spans="2:7">
      <c r="B1742" s="134"/>
      <c r="C1742" s="134"/>
      <c r="D1742" s="134"/>
      <c r="E1742" s="134"/>
      <c r="F1742" s="135"/>
      <c r="G1742" s="143"/>
    </row>
    <row r="1743" spans="2:7">
      <c r="B1743" s="134"/>
      <c r="C1743" s="134"/>
      <c r="D1743" s="134"/>
      <c r="E1743" s="134"/>
      <c r="F1743" s="135"/>
      <c r="G1743" s="143"/>
    </row>
    <row r="1744" spans="2:7">
      <c r="B1744" s="134"/>
      <c r="C1744" s="134"/>
      <c r="D1744" s="134"/>
      <c r="E1744" s="134"/>
      <c r="F1744" s="135"/>
      <c r="G1744" s="143"/>
    </row>
    <row r="1745" spans="2:7">
      <c r="B1745" s="134"/>
      <c r="C1745" s="134"/>
      <c r="D1745" s="134"/>
      <c r="E1745" s="134"/>
      <c r="F1745" s="135"/>
      <c r="G1745" s="143"/>
    </row>
    <row r="1746" spans="2:7">
      <c r="B1746" s="134"/>
      <c r="C1746" s="134"/>
      <c r="D1746" s="134"/>
      <c r="E1746" s="134"/>
      <c r="F1746" s="135"/>
      <c r="G1746" s="143"/>
    </row>
    <row r="1747" spans="2:7">
      <c r="B1747" s="134"/>
      <c r="C1747" s="134"/>
      <c r="D1747" s="134"/>
      <c r="E1747" s="134"/>
      <c r="F1747" s="135"/>
      <c r="G1747" s="143"/>
    </row>
    <row r="1748" spans="2:7">
      <c r="B1748" s="134"/>
      <c r="C1748" s="134"/>
      <c r="D1748" s="134"/>
      <c r="E1748" s="134"/>
      <c r="F1748" s="135"/>
      <c r="G1748" s="143"/>
    </row>
    <row r="1749" spans="2:7">
      <c r="B1749" s="134"/>
      <c r="C1749" s="134"/>
      <c r="D1749" s="134"/>
      <c r="E1749" s="134"/>
      <c r="F1749" s="135"/>
      <c r="G1749" s="143"/>
    </row>
    <row r="1750" spans="2:7">
      <c r="B1750" s="134"/>
      <c r="C1750" s="134"/>
      <c r="D1750" s="134"/>
      <c r="E1750" s="134"/>
      <c r="F1750" s="135"/>
      <c r="G1750" s="143"/>
    </row>
    <row r="1751" spans="2:7">
      <c r="B1751" s="134"/>
      <c r="C1751" s="134"/>
      <c r="D1751" s="134"/>
      <c r="E1751" s="134"/>
      <c r="F1751" s="135"/>
      <c r="G1751" s="143"/>
    </row>
    <row r="1752" spans="2:7">
      <c r="B1752" s="134"/>
      <c r="C1752" s="134"/>
      <c r="D1752" s="134"/>
      <c r="E1752" s="134"/>
      <c r="F1752" s="135"/>
      <c r="G1752" s="143"/>
    </row>
    <row r="1753" spans="2:7">
      <c r="B1753" s="134"/>
      <c r="C1753" s="134"/>
      <c r="D1753" s="134"/>
      <c r="E1753" s="134"/>
      <c r="F1753" s="135"/>
      <c r="G1753" s="143"/>
    </row>
    <row r="1754" spans="2:7">
      <c r="B1754" s="134"/>
      <c r="C1754" s="134"/>
      <c r="D1754" s="134"/>
      <c r="E1754" s="134"/>
      <c r="F1754" s="135"/>
      <c r="G1754" s="143"/>
    </row>
    <row r="1755" spans="2:7">
      <c r="B1755" s="134"/>
      <c r="C1755" s="134"/>
      <c r="D1755" s="134"/>
      <c r="E1755" s="134"/>
      <c r="F1755" s="135"/>
      <c r="G1755" s="143"/>
    </row>
    <row r="1756" spans="2:7">
      <c r="B1756" s="134"/>
      <c r="C1756" s="134"/>
      <c r="D1756" s="134"/>
      <c r="E1756" s="134"/>
      <c r="F1756" s="135"/>
      <c r="G1756" s="143"/>
    </row>
    <row r="1757" spans="2:7">
      <c r="B1757" s="134"/>
      <c r="C1757" s="134"/>
      <c r="D1757" s="134"/>
      <c r="E1757" s="134"/>
      <c r="F1757" s="135"/>
      <c r="G1757" s="143"/>
    </row>
    <row r="1758" spans="2:7">
      <c r="B1758" s="134"/>
      <c r="C1758" s="134"/>
      <c r="D1758" s="134"/>
      <c r="E1758" s="134"/>
      <c r="F1758" s="135"/>
      <c r="G1758" s="143"/>
    </row>
    <row r="1759" spans="2:7">
      <c r="B1759" s="134"/>
      <c r="C1759" s="134"/>
      <c r="D1759" s="134"/>
      <c r="E1759" s="134"/>
      <c r="F1759" s="135"/>
      <c r="G1759" s="143"/>
    </row>
    <row r="1760" spans="2:7">
      <c r="B1760" s="134"/>
      <c r="C1760" s="134"/>
      <c r="D1760" s="134"/>
      <c r="E1760" s="134"/>
      <c r="F1760" s="135"/>
      <c r="G1760" s="143"/>
    </row>
    <row r="1761" spans="2:7">
      <c r="B1761" s="134"/>
      <c r="C1761" s="134"/>
      <c r="D1761" s="134"/>
      <c r="E1761" s="134"/>
      <c r="F1761" s="135"/>
      <c r="G1761" s="143"/>
    </row>
    <row r="1762" spans="2:7">
      <c r="B1762" s="134"/>
      <c r="C1762" s="134"/>
      <c r="D1762" s="134"/>
      <c r="E1762" s="134"/>
      <c r="F1762" s="135"/>
      <c r="G1762" s="143"/>
    </row>
    <row r="1763" spans="2:7">
      <c r="B1763" s="134"/>
      <c r="C1763" s="134"/>
      <c r="D1763" s="134"/>
      <c r="E1763" s="134"/>
      <c r="F1763" s="135"/>
      <c r="G1763" s="143"/>
    </row>
    <row r="1764" spans="2:7">
      <c r="B1764" s="134"/>
      <c r="C1764" s="134"/>
      <c r="D1764" s="134"/>
      <c r="E1764" s="134"/>
      <c r="F1764" s="135"/>
      <c r="G1764" s="143"/>
    </row>
    <row r="1765" spans="2:7">
      <c r="B1765" s="134"/>
      <c r="C1765" s="134"/>
      <c r="D1765" s="134"/>
      <c r="E1765" s="134"/>
      <c r="F1765" s="135"/>
      <c r="G1765" s="143"/>
    </row>
    <row r="1766" spans="2:7">
      <c r="B1766" s="134"/>
      <c r="C1766" s="134"/>
      <c r="D1766" s="134"/>
      <c r="E1766" s="134"/>
      <c r="F1766" s="135"/>
      <c r="G1766" s="143"/>
    </row>
    <row r="1767" spans="2:7">
      <c r="B1767" s="134"/>
      <c r="C1767" s="134"/>
      <c r="D1767" s="134"/>
      <c r="E1767" s="134"/>
      <c r="F1767" s="135"/>
      <c r="G1767" s="143"/>
    </row>
    <row r="1768" spans="2:7">
      <c r="B1768" s="134"/>
      <c r="C1768" s="134"/>
      <c r="D1768" s="134"/>
      <c r="E1768" s="134"/>
      <c r="F1768" s="135"/>
      <c r="G1768" s="143"/>
    </row>
    <row r="1769" spans="2:7">
      <c r="B1769" s="134"/>
      <c r="C1769" s="134"/>
      <c r="D1769" s="134"/>
      <c r="E1769" s="134"/>
      <c r="F1769" s="135"/>
      <c r="G1769" s="143"/>
    </row>
    <row r="1770" spans="2:7">
      <c r="B1770" s="134"/>
      <c r="C1770" s="134"/>
      <c r="D1770" s="134"/>
      <c r="E1770" s="134"/>
      <c r="F1770" s="135"/>
      <c r="G1770" s="143"/>
    </row>
    <row r="1771" spans="2:7">
      <c r="B1771" s="134"/>
      <c r="C1771" s="134"/>
      <c r="D1771" s="134"/>
      <c r="E1771" s="134"/>
      <c r="F1771" s="135"/>
      <c r="G1771" s="143"/>
    </row>
    <row r="1772" spans="2:7">
      <c r="B1772" s="134"/>
      <c r="C1772" s="134"/>
      <c r="D1772" s="134"/>
      <c r="E1772" s="134"/>
      <c r="F1772" s="135"/>
      <c r="G1772" s="143"/>
    </row>
    <row r="1773" spans="2:7">
      <c r="B1773" s="134"/>
      <c r="C1773" s="134"/>
      <c r="D1773" s="134"/>
      <c r="E1773" s="134"/>
      <c r="F1773" s="135"/>
      <c r="G1773" s="143"/>
    </row>
    <row r="1774" spans="2:7">
      <c r="B1774" s="134"/>
      <c r="C1774" s="134"/>
      <c r="D1774" s="134"/>
      <c r="E1774" s="134"/>
      <c r="F1774" s="135"/>
      <c r="G1774" s="143"/>
    </row>
    <row r="1775" spans="2:7">
      <c r="B1775" s="134"/>
      <c r="C1775" s="134"/>
      <c r="D1775" s="134"/>
      <c r="E1775" s="134"/>
      <c r="F1775" s="135"/>
      <c r="G1775" s="143"/>
    </row>
    <row r="1776" spans="2:7">
      <c r="B1776" s="134"/>
      <c r="C1776" s="134"/>
      <c r="D1776" s="134"/>
      <c r="E1776" s="134"/>
      <c r="F1776" s="135"/>
      <c r="G1776" s="143"/>
    </row>
    <row r="1777" spans="2:7">
      <c r="B1777" s="134"/>
      <c r="C1777" s="134"/>
      <c r="D1777" s="134"/>
      <c r="E1777" s="134"/>
      <c r="F1777" s="135"/>
      <c r="G1777" s="143"/>
    </row>
    <row r="1778" spans="2:7">
      <c r="B1778" s="134"/>
      <c r="C1778" s="134"/>
      <c r="D1778" s="134"/>
      <c r="E1778" s="134"/>
      <c r="F1778" s="135"/>
      <c r="G1778" s="143"/>
    </row>
    <row r="1779" spans="2:7">
      <c r="B1779" s="134"/>
      <c r="C1779" s="134"/>
      <c r="D1779" s="134"/>
      <c r="E1779" s="134"/>
      <c r="F1779" s="135"/>
      <c r="G1779" s="143"/>
    </row>
    <row r="1780" spans="2:7">
      <c r="B1780" s="134"/>
      <c r="C1780" s="134"/>
      <c r="D1780" s="134"/>
      <c r="E1780" s="134"/>
      <c r="F1780" s="135"/>
      <c r="G1780" s="143"/>
    </row>
    <row r="1781" spans="2:7">
      <c r="B1781" s="134"/>
      <c r="C1781" s="134"/>
      <c r="D1781" s="134"/>
      <c r="E1781" s="134"/>
      <c r="F1781" s="135"/>
      <c r="G1781" s="143"/>
    </row>
    <row r="1782" spans="2:7">
      <c r="B1782" s="134"/>
      <c r="C1782" s="134"/>
      <c r="D1782" s="134"/>
      <c r="E1782" s="134"/>
      <c r="F1782" s="135"/>
      <c r="G1782" s="143"/>
    </row>
    <row r="1783" spans="2:7">
      <c r="B1783" s="134"/>
      <c r="C1783" s="134"/>
      <c r="D1783" s="134"/>
      <c r="E1783" s="134"/>
      <c r="F1783" s="135"/>
      <c r="G1783" s="143"/>
    </row>
    <row r="1784" spans="2:7">
      <c r="B1784" s="134"/>
      <c r="C1784" s="134"/>
      <c r="D1784" s="134"/>
      <c r="E1784" s="134"/>
      <c r="F1784" s="135"/>
      <c r="G1784" s="143"/>
    </row>
    <row r="1785" spans="2:7">
      <c r="B1785" s="134"/>
      <c r="C1785" s="134"/>
      <c r="D1785" s="134"/>
      <c r="E1785" s="134"/>
      <c r="F1785" s="135"/>
      <c r="G1785" s="143"/>
    </row>
    <row r="1786" spans="2:7">
      <c r="B1786" s="134"/>
      <c r="C1786" s="134"/>
      <c r="D1786" s="134"/>
      <c r="E1786" s="134"/>
      <c r="F1786" s="135"/>
      <c r="G1786" s="143"/>
    </row>
    <row r="1787" spans="2:7">
      <c r="B1787" s="134"/>
      <c r="C1787" s="134"/>
      <c r="D1787" s="134"/>
      <c r="E1787" s="134"/>
      <c r="F1787" s="135"/>
      <c r="G1787" s="143"/>
    </row>
    <row r="1788" spans="2:7">
      <c r="B1788" s="134"/>
      <c r="C1788" s="134"/>
      <c r="D1788" s="134"/>
      <c r="E1788" s="134"/>
      <c r="F1788" s="135"/>
      <c r="G1788" s="143"/>
    </row>
    <row r="1789" spans="2:7">
      <c r="B1789" s="134"/>
      <c r="C1789" s="134"/>
      <c r="D1789" s="134"/>
      <c r="E1789" s="134"/>
      <c r="F1789" s="135"/>
      <c r="G1789" s="143"/>
    </row>
    <row r="1790" spans="2:7">
      <c r="B1790" s="134"/>
      <c r="C1790" s="134"/>
      <c r="D1790" s="134"/>
      <c r="E1790" s="134"/>
      <c r="F1790" s="135"/>
      <c r="G1790" s="143"/>
    </row>
    <row r="1791" spans="2:7">
      <c r="B1791" s="134"/>
      <c r="C1791" s="134"/>
      <c r="D1791" s="134"/>
      <c r="E1791" s="134"/>
      <c r="F1791" s="135"/>
      <c r="G1791" s="143"/>
    </row>
    <row r="1792" spans="2:7">
      <c r="B1792" s="134"/>
      <c r="C1792" s="134"/>
      <c r="D1792" s="134"/>
      <c r="E1792" s="134"/>
      <c r="F1792" s="135"/>
      <c r="G1792" s="143"/>
    </row>
    <row r="1793" spans="2:7">
      <c r="B1793" s="134"/>
      <c r="C1793" s="134"/>
      <c r="D1793" s="134"/>
      <c r="E1793" s="134"/>
      <c r="F1793" s="135"/>
      <c r="G1793" s="143"/>
    </row>
    <row r="1794" spans="2:7">
      <c r="B1794" s="134"/>
      <c r="C1794" s="134"/>
      <c r="D1794" s="134"/>
      <c r="E1794" s="134"/>
      <c r="F1794" s="135"/>
      <c r="G1794" s="143"/>
    </row>
    <row r="1795" spans="2:7">
      <c r="B1795" s="134"/>
      <c r="C1795" s="134"/>
      <c r="D1795" s="134"/>
      <c r="E1795" s="134"/>
      <c r="F1795" s="135"/>
      <c r="G1795" s="143"/>
    </row>
    <row r="1796" spans="2:7">
      <c r="B1796" s="134"/>
      <c r="C1796" s="134"/>
      <c r="D1796" s="134"/>
      <c r="E1796" s="134"/>
      <c r="F1796" s="135"/>
      <c r="G1796" s="143"/>
    </row>
    <row r="1797" spans="2:7">
      <c r="B1797" s="134"/>
      <c r="C1797" s="134"/>
      <c r="D1797" s="134"/>
      <c r="E1797" s="134"/>
      <c r="F1797" s="135"/>
      <c r="G1797" s="143"/>
    </row>
    <row r="1798" spans="2:7">
      <c r="B1798" s="134"/>
      <c r="C1798" s="134"/>
      <c r="D1798" s="134"/>
      <c r="E1798" s="134"/>
      <c r="F1798" s="135"/>
      <c r="G1798" s="143"/>
    </row>
    <row r="1799" spans="2:7">
      <c r="B1799" s="134"/>
      <c r="C1799" s="134"/>
      <c r="D1799" s="134"/>
      <c r="E1799" s="134"/>
      <c r="F1799" s="135"/>
      <c r="G1799" s="143"/>
    </row>
    <row r="1800" spans="2:7">
      <c r="B1800" s="134"/>
      <c r="C1800" s="134"/>
      <c r="D1800" s="134"/>
      <c r="E1800" s="134"/>
      <c r="F1800" s="135"/>
      <c r="G1800" s="143"/>
    </row>
    <row r="1801" spans="2:7">
      <c r="B1801" s="134"/>
      <c r="C1801" s="134"/>
      <c r="D1801" s="134"/>
      <c r="E1801" s="134"/>
      <c r="F1801" s="135"/>
      <c r="G1801" s="143"/>
    </row>
    <row r="1802" spans="2:7">
      <c r="B1802" s="134"/>
      <c r="C1802" s="134"/>
      <c r="D1802" s="134"/>
      <c r="E1802" s="134"/>
      <c r="F1802" s="135"/>
      <c r="G1802" s="143"/>
    </row>
    <row r="1803" spans="2:7">
      <c r="B1803" s="134"/>
      <c r="C1803" s="134"/>
      <c r="D1803" s="134"/>
      <c r="E1803" s="134"/>
      <c r="F1803" s="135"/>
      <c r="G1803" s="143"/>
    </row>
    <row r="1804" spans="2:7">
      <c r="B1804" s="134"/>
      <c r="C1804" s="134"/>
      <c r="D1804" s="134"/>
      <c r="E1804" s="134"/>
      <c r="F1804" s="135"/>
      <c r="G1804" s="143"/>
    </row>
    <row r="1805" spans="2:7">
      <c r="B1805" s="134"/>
      <c r="C1805" s="134"/>
      <c r="D1805" s="134"/>
      <c r="E1805" s="134"/>
      <c r="F1805" s="135"/>
      <c r="G1805" s="143"/>
    </row>
    <row r="1806" spans="2:7">
      <c r="B1806" s="134"/>
      <c r="C1806" s="134"/>
      <c r="D1806" s="134"/>
      <c r="E1806" s="134"/>
      <c r="F1806" s="135"/>
      <c r="G1806" s="143"/>
    </row>
    <row r="1807" spans="2:7">
      <c r="B1807" s="134"/>
      <c r="C1807" s="134"/>
      <c r="D1807" s="134"/>
      <c r="E1807" s="134"/>
      <c r="F1807" s="135"/>
      <c r="G1807" s="143"/>
    </row>
    <row r="1808" spans="2:7">
      <c r="B1808" s="134"/>
      <c r="C1808" s="134"/>
      <c r="D1808" s="134"/>
      <c r="E1808" s="134"/>
      <c r="F1808" s="135"/>
      <c r="G1808" s="143"/>
    </row>
    <row r="1809" spans="2:7">
      <c r="B1809" s="134"/>
      <c r="C1809" s="134"/>
      <c r="D1809" s="134"/>
      <c r="E1809" s="134"/>
      <c r="F1809" s="135"/>
      <c r="G1809" s="143"/>
    </row>
    <row r="1810" spans="2:7">
      <c r="B1810" s="134"/>
      <c r="C1810" s="134"/>
      <c r="D1810" s="134"/>
      <c r="E1810" s="134"/>
      <c r="F1810" s="135"/>
      <c r="G1810" s="143"/>
    </row>
    <row r="1811" spans="2:7">
      <c r="B1811" s="134"/>
      <c r="C1811" s="134"/>
      <c r="D1811" s="134"/>
      <c r="E1811" s="134"/>
      <c r="F1811" s="135"/>
      <c r="G1811" s="143"/>
    </row>
    <row r="1812" spans="2:7">
      <c r="B1812" s="134"/>
      <c r="C1812" s="134"/>
      <c r="D1812" s="134"/>
      <c r="E1812" s="134"/>
      <c r="F1812" s="135"/>
      <c r="G1812" s="143"/>
    </row>
    <row r="1813" spans="2:7">
      <c r="B1813" s="134"/>
      <c r="C1813" s="134"/>
      <c r="D1813" s="134"/>
      <c r="E1813" s="134"/>
      <c r="F1813" s="135"/>
      <c r="G1813" s="143"/>
    </row>
    <row r="1814" spans="2:7">
      <c r="B1814" s="134"/>
      <c r="C1814" s="134"/>
      <c r="D1814" s="134"/>
      <c r="E1814" s="134"/>
      <c r="F1814" s="135"/>
      <c r="G1814" s="143"/>
    </row>
    <row r="1815" spans="2:7">
      <c r="B1815" s="134"/>
      <c r="C1815" s="134"/>
      <c r="D1815" s="134"/>
      <c r="E1815" s="134"/>
      <c r="F1815" s="135"/>
      <c r="G1815" s="143"/>
    </row>
    <row r="1816" spans="2:7">
      <c r="B1816" s="134"/>
      <c r="C1816" s="134"/>
      <c r="D1816" s="134"/>
      <c r="E1816" s="134"/>
      <c r="F1816" s="135"/>
      <c r="G1816" s="143"/>
    </row>
    <row r="1817" spans="2:7">
      <c r="B1817" s="134"/>
      <c r="C1817" s="134"/>
      <c r="D1817" s="134"/>
      <c r="E1817" s="134"/>
      <c r="F1817" s="135"/>
      <c r="G1817" s="143"/>
    </row>
    <row r="1818" spans="2:7">
      <c r="B1818" s="134"/>
      <c r="C1818" s="134"/>
      <c r="D1818" s="134"/>
      <c r="E1818" s="134"/>
      <c r="F1818" s="135"/>
      <c r="G1818" s="143"/>
    </row>
    <row r="1819" spans="2:7">
      <c r="B1819" s="134"/>
      <c r="C1819" s="134"/>
      <c r="D1819" s="134"/>
      <c r="E1819" s="134"/>
      <c r="F1819" s="135"/>
      <c r="G1819" s="143"/>
    </row>
    <row r="1820" spans="2:7">
      <c r="B1820" s="134"/>
      <c r="C1820" s="134"/>
      <c r="D1820" s="134"/>
      <c r="E1820" s="134"/>
      <c r="F1820" s="135"/>
      <c r="G1820" s="143"/>
    </row>
    <row r="1821" spans="2:7">
      <c r="B1821" s="134"/>
      <c r="C1821" s="134"/>
      <c r="D1821" s="134"/>
      <c r="E1821" s="134"/>
      <c r="F1821" s="135"/>
      <c r="G1821" s="143"/>
    </row>
    <row r="1822" spans="2:7">
      <c r="B1822" s="134"/>
      <c r="C1822" s="134"/>
      <c r="D1822" s="134"/>
      <c r="E1822" s="134"/>
      <c r="F1822" s="135"/>
      <c r="G1822" s="143"/>
    </row>
    <row r="1823" spans="2:7">
      <c r="B1823" s="134"/>
      <c r="C1823" s="134"/>
      <c r="D1823" s="134"/>
      <c r="E1823" s="134"/>
      <c r="F1823" s="135"/>
      <c r="G1823" s="143"/>
    </row>
    <row r="1824" spans="2:7">
      <c r="B1824" s="134"/>
      <c r="C1824" s="134"/>
      <c r="D1824" s="134"/>
      <c r="E1824" s="134"/>
      <c r="F1824" s="135"/>
      <c r="G1824" s="143"/>
    </row>
    <row r="1825" spans="2:7">
      <c r="B1825" s="134"/>
      <c r="C1825" s="134"/>
      <c r="D1825" s="134"/>
      <c r="E1825" s="134"/>
      <c r="F1825" s="135"/>
      <c r="G1825" s="143"/>
    </row>
    <row r="1826" spans="2:7">
      <c r="B1826" s="134"/>
      <c r="C1826" s="134"/>
      <c r="D1826" s="134"/>
      <c r="E1826" s="134"/>
      <c r="F1826" s="135"/>
      <c r="G1826" s="143"/>
    </row>
    <row r="1827" spans="2:7">
      <c r="B1827" s="134"/>
      <c r="C1827" s="134"/>
      <c r="D1827" s="134"/>
      <c r="E1827" s="134"/>
      <c r="F1827" s="135"/>
      <c r="G1827" s="143"/>
    </row>
    <row r="1828" spans="2:7">
      <c r="B1828" s="134"/>
      <c r="C1828" s="134"/>
      <c r="D1828" s="134"/>
      <c r="E1828" s="134"/>
      <c r="F1828" s="135"/>
      <c r="G1828" s="143"/>
    </row>
    <row r="1829" spans="2:7">
      <c r="B1829" s="134"/>
      <c r="C1829" s="134"/>
      <c r="D1829" s="134"/>
      <c r="E1829" s="134"/>
      <c r="F1829" s="135"/>
      <c r="G1829" s="143"/>
    </row>
    <row r="1830" spans="2:7">
      <c r="B1830" s="134"/>
      <c r="C1830" s="134"/>
      <c r="D1830" s="134"/>
      <c r="E1830" s="134"/>
      <c r="F1830" s="135"/>
      <c r="G1830" s="143"/>
    </row>
    <row r="1831" spans="2:7">
      <c r="B1831" s="134"/>
      <c r="C1831" s="134"/>
      <c r="D1831" s="134"/>
      <c r="E1831" s="134"/>
      <c r="F1831" s="135"/>
      <c r="G1831" s="143"/>
    </row>
    <row r="1832" spans="2:7">
      <c r="B1832" s="134"/>
      <c r="C1832" s="134"/>
      <c r="D1832" s="134"/>
      <c r="E1832" s="134"/>
      <c r="F1832" s="135"/>
      <c r="G1832" s="143"/>
    </row>
    <row r="1833" spans="2:7">
      <c r="B1833" s="134"/>
      <c r="C1833" s="134"/>
      <c r="D1833" s="134"/>
      <c r="E1833" s="134"/>
      <c r="F1833" s="135"/>
      <c r="G1833" s="143"/>
    </row>
    <row r="1834" spans="2:7">
      <c r="B1834" s="134"/>
      <c r="C1834" s="134"/>
      <c r="D1834" s="134"/>
      <c r="E1834" s="134"/>
      <c r="F1834" s="135"/>
      <c r="G1834" s="143"/>
    </row>
    <row r="1835" spans="2:7">
      <c r="B1835" s="134"/>
      <c r="C1835" s="134"/>
      <c r="D1835" s="134"/>
      <c r="E1835" s="134"/>
      <c r="F1835" s="135"/>
      <c r="G1835" s="143"/>
    </row>
    <row r="1836" spans="2:7">
      <c r="B1836" s="134"/>
      <c r="C1836" s="134"/>
      <c r="D1836" s="134"/>
      <c r="E1836" s="134"/>
      <c r="F1836" s="135"/>
      <c r="G1836" s="143"/>
    </row>
    <row r="1837" spans="2:7">
      <c r="B1837" s="134"/>
      <c r="C1837" s="134"/>
      <c r="D1837" s="134"/>
      <c r="E1837" s="134"/>
      <c r="F1837" s="135"/>
      <c r="G1837" s="143"/>
    </row>
    <row r="1838" spans="2:7">
      <c r="B1838" s="134"/>
      <c r="C1838" s="134"/>
      <c r="D1838" s="134"/>
      <c r="E1838" s="134"/>
      <c r="F1838" s="135"/>
      <c r="G1838" s="143"/>
    </row>
    <row r="1839" spans="2:7">
      <c r="B1839" s="134"/>
      <c r="C1839" s="134"/>
      <c r="D1839" s="134"/>
      <c r="E1839" s="134"/>
      <c r="F1839" s="135"/>
      <c r="G1839" s="143"/>
    </row>
    <row r="1840" spans="2:7">
      <c r="B1840" s="134"/>
      <c r="C1840" s="134"/>
      <c r="D1840" s="134"/>
      <c r="E1840" s="134"/>
      <c r="F1840" s="135"/>
      <c r="G1840" s="143"/>
    </row>
    <row r="1841" spans="2:7">
      <c r="B1841" s="134"/>
      <c r="C1841" s="134"/>
      <c r="D1841" s="134"/>
      <c r="E1841" s="134"/>
      <c r="F1841" s="135"/>
      <c r="G1841" s="143"/>
    </row>
    <row r="1842" spans="2:7">
      <c r="B1842" s="134"/>
      <c r="C1842" s="134"/>
      <c r="D1842" s="134"/>
      <c r="E1842" s="134"/>
      <c r="F1842" s="135"/>
      <c r="G1842" s="143"/>
    </row>
    <row r="1843" spans="2:7">
      <c r="B1843" s="134"/>
      <c r="C1843" s="134"/>
      <c r="D1843" s="134"/>
      <c r="E1843" s="134"/>
      <c r="F1843" s="135"/>
      <c r="G1843" s="143"/>
    </row>
    <row r="1844" spans="2:7">
      <c r="B1844" s="134"/>
      <c r="C1844" s="134"/>
      <c r="D1844" s="134"/>
      <c r="E1844" s="134"/>
      <c r="F1844" s="135"/>
      <c r="G1844" s="143"/>
    </row>
    <row r="1845" spans="2:7">
      <c r="B1845" s="134"/>
      <c r="C1845" s="134"/>
      <c r="D1845" s="134"/>
      <c r="E1845" s="134"/>
      <c r="F1845" s="135"/>
      <c r="G1845" s="143"/>
    </row>
    <row r="1846" spans="2:7">
      <c r="B1846" s="134"/>
      <c r="C1846" s="134"/>
      <c r="D1846" s="134"/>
      <c r="E1846" s="134"/>
      <c r="F1846" s="135"/>
      <c r="G1846" s="143"/>
    </row>
    <row r="1847" spans="2:7">
      <c r="B1847" s="134"/>
      <c r="C1847" s="134"/>
      <c r="D1847" s="134"/>
      <c r="E1847" s="134"/>
      <c r="F1847" s="135"/>
      <c r="G1847" s="143"/>
    </row>
    <row r="1848" spans="2:7">
      <c r="B1848" s="134"/>
      <c r="C1848" s="134"/>
      <c r="D1848" s="134"/>
      <c r="E1848" s="134"/>
      <c r="F1848" s="135"/>
      <c r="G1848" s="143"/>
    </row>
    <row r="1849" spans="2:7">
      <c r="B1849" s="134"/>
      <c r="C1849" s="134"/>
      <c r="D1849" s="134"/>
      <c r="E1849" s="134"/>
      <c r="F1849" s="135"/>
      <c r="G1849" s="143"/>
    </row>
    <row r="1850" spans="2:7">
      <c r="B1850" s="134"/>
      <c r="C1850" s="134"/>
      <c r="D1850" s="134"/>
      <c r="E1850" s="134"/>
      <c r="F1850" s="135"/>
      <c r="G1850" s="143"/>
    </row>
    <row r="1851" spans="2:7">
      <c r="B1851" s="134"/>
      <c r="C1851" s="134"/>
      <c r="D1851" s="134"/>
      <c r="E1851" s="134"/>
      <c r="F1851" s="135"/>
      <c r="G1851" s="143"/>
    </row>
    <row r="1852" spans="2:7">
      <c r="B1852" s="134"/>
      <c r="C1852" s="134"/>
      <c r="D1852" s="134"/>
      <c r="E1852" s="134"/>
      <c r="F1852" s="135"/>
      <c r="G1852" s="143"/>
    </row>
    <row r="1853" spans="2:7">
      <c r="B1853" s="134"/>
      <c r="C1853" s="134"/>
      <c r="D1853" s="134"/>
      <c r="E1853" s="134"/>
      <c r="F1853" s="135"/>
      <c r="G1853" s="143"/>
    </row>
    <row r="1854" spans="2:7">
      <c r="B1854" s="134"/>
      <c r="C1854" s="134"/>
      <c r="D1854" s="134"/>
      <c r="E1854" s="134"/>
      <c r="F1854" s="135"/>
      <c r="G1854" s="143"/>
    </row>
    <row r="1855" spans="2:7">
      <c r="B1855" s="134"/>
      <c r="C1855" s="134"/>
      <c r="D1855" s="134"/>
      <c r="E1855" s="134"/>
      <c r="F1855" s="135"/>
      <c r="G1855" s="143"/>
    </row>
    <row r="1856" spans="2:7">
      <c r="B1856" s="134"/>
      <c r="C1856" s="134"/>
      <c r="D1856" s="134"/>
      <c r="E1856" s="134"/>
      <c r="F1856" s="135"/>
      <c r="G1856" s="143"/>
    </row>
    <row r="1857" spans="2:7">
      <c r="B1857" s="134"/>
      <c r="C1857" s="134"/>
      <c r="D1857" s="134"/>
      <c r="E1857" s="134"/>
      <c r="F1857" s="135"/>
      <c r="G1857" s="143"/>
    </row>
    <row r="1858" spans="2:7">
      <c r="B1858" s="134"/>
      <c r="C1858" s="134"/>
      <c r="D1858" s="134"/>
      <c r="E1858" s="134"/>
      <c r="F1858" s="135"/>
      <c r="G1858" s="143"/>
    </row>
    <row r="1859" spans="2:7">
      <c r="B1859" s="134"/>
      <c r="C1859" s="134"/>
      <c r="D1859" s="134"/>
      <c r="E1859" s="134"/>
      <c r="F1859" s="135"/>
      <c r="G1859" s="143"/>
    </row>
    <row r="1860" spans="2:7">
      <c r="B1860" s="134"/>
      <c r="C1860" s="134"/>
      <c r="D1860" s="134"/>
      <c r="E1860" s="134"/>
      <c r="F1860" s="135"/>
      <c r="G1860" s="143"/>
    </row>
    <row r="1861" spans="2:7">
      <c r="B1861" s="134"/>
      <c r="C1861" s="134"/>
      <c r="D1861" s="134"/>
      <c r="E1861" s="134"/>
      <c r="F1861" s="135"/>
      <c r="G1861" s="143"/>
    </row>
    <row r="1862" spans="2:7">
      <c r="B1862" s="134"/>
      <c r="C1862" s="134"/>
      <c r="D1862" s="134"/>
      <c r="E1862" s="134"/>
      <c r="F1862" s="135"/>
      <c r="G1862" s="143"/>
    </row>
    <row r="1863" spans="2:7">
      <c r="B1863" s="134"/>
      <c r="C1863" s="134"/>
      <c r="D1863" s="134"/>
      <c r="E1863" s="134"/>
      <c r="F1863" s="135"/>
      <c r="G1863" s="143"/>
    </row>
    <row r="1864" spans="2:7">
      <c r="B1864" s="134"/>
      <c r="C1864" s="134"/>
      <c r="D1864" s="134"/>
      <c r="E1864" s="134"/>
      <c r="F1864" s="135"/>
      <c r="G1864" s="143"/>
    </row>
    <row r="1865" spans="2:7">
      <c r="B1865" s="134"/>
      <c r="C1865" s="134"/>
      <c r="D1865" s="134"/>
      <c r="E1865" s="134"/>
      <c r="F1865" s="135"/>
      <c r="G1865" s="143"/>
    </row>
    <row r="1866" spans="2:7">
      <c r="B1866" s="134"/>
      <c r="C1866" s="134"/>
      <c r="D1866" s="134"/>
      <c r="E1866" s="134"/>
      <c r="F1866" s="135"/>
      <c r="G1866" s="143"/>
    </row>
    <row r="1867" spans="2:7">
      <c r="B1867" s="134"/>
      <c r="C1867" s="134"/>
      <c r="D1867" s="134"/>
      <c r="E1867" s="134"/>
      <c r="F1867" s="135"/>
      <c r="G1867" s="143"/>
    </row>
    <row r="1868" spans="2:7">
      <c r="B1868" s="134"/>
      <c r="C1868" s="134"/>
      <c r="D1868" s="134"/>
      <c r="E1868" s="134"/>
      <c r="F1868" s="135"/>
      <c r="G1868" s="143"/>
    </row>
    <row r="1869" spans="2:7">
      <c r="B1869" s="134"/>
      <c r="C1869" s="134"/>
      <c r="D1869" s="134"/>
      <c r="E1869" s="134"/>
      <c r="F1869" s="135"/>
      <c r="G1869" s="143"/>
    </row>
    <row r="1870" spans="2:7">
      <c r="B1870" s="134"/>
      <c r="C1870" s="134"/>
      <c r="D1870" s="134"/>
      <c r="E1870" s="134"/>
      <c r="F1870" s="135"/>
      <c r="G1870" s="143"/>
    </row>
    <row r="1871" spans="2:7">
      <c r="B1871" s="134"/>
      <c r="C1871" s="134"/>
      <c r="D1871" s="134"/>
      <c r="E1871" s="134"/>
      <c r="F1871" s="135"/>
      <c r="G1871" s="143"/>
    </row>
    <row r="1872" spans="2:7">
      <c r="B1872" s="134"/>
      <c r="C1872" s="134"/>
      <c r="D1872" s="134"/>
      <c r="E1872" s="134"/>
      <c r="F1872" s="135"/>
      <c r="G1872" s="143"/>
    </row>
    <row r="1873" spans="2:7">
      <c r="B1873" s="134"/>
      <c r="C1873" s="134"/>
      <c r="D1873" s="134"/>
      <c r="E1873" s="134"/>
      <c r="F1873" s="135"/>
      <c r="G1873" s="143"/>
    </row>
    <row r="1874" spans="2:7">
      <c r="B1874" s="134"/>
      <c r="C1874" s="134"/>
      <c r="D1874" s="134"/>
      <c r="E1874" s="134"/>
      <c r="F1874" s="135"/>
      <c r="G1874" s="143"/>
    </row>
    <row r="1875" spans="2:7">
      <c r="B1875" s="134"/>
      <c r="C1875" s="134"/>
      <c r="D1875" s="134"/>
      <c r="E1875" s="134"/>
      <c r="F1875" s="135"/>
      <c r="G1875" s="143"/>
    </row>
    <row r="1876" spans="2:7">
      <c r="B1876" s="134"/>
      <c r="C1876" s="134"/>
      <c r="D1876" s="134"/>
      <c r="E1876" s="134"/>
      <c r="F1876" s="135"/>
      <c r="G1876" s="143"/>
    </row>
    <row r="1877" spans="2:7">
      <c r="B1877" s="134"/>
      <c r="C1877" s="134"/>
      <c r="D1877" s="134"/>
      <c r="E1877" s="134"/>
      <c r="F1877" s="135"/>
      <c r="G1877" s="143"/>
    </row>
    <row r="1878" spans="2:7">
      <c r="B1878" s="134"/>
      <c r="C1878" s="134"/>
      <c r="D1878" s="134"/>
      <c r="E1878" s="134"/>
      <c r="F1878" s="135"/>
      <c r="G1878" s="143"/>
    </row>
    <row r="1879" spans="2:7">
      <c r="B1879" s="134"/>
      <c r="C1879" s="134"/>
      <c r="D1879" s="134"/>
      <c r="E1879" s="134"/>
      <c r="F1879" s="135"/>
      <c r="G1879" s="143"/>
    </row>
    <row r="1880" spans="2:7">
      <c r="B1880" s="134"/>
      <c r="C1880" s="134"/>
      <c r="D1880" s="134"/>
      <c r="E1880" s="134"/>
      <c r="F1880" s="135"/>
      <c r="G1880" s="143"/>
    </row>
    <row r="1881" spans="2:7">
      <c r="B1881" s="134"/>
      <c r="C1881" s="134"/>
      <c r="D1881" s="134"/>
      <c r="E1881" s="134"/>
      <c r="F1881" s="135"/>
      <c r="G1881" s="143"/>
    </row>
    <row r="1882" spans="2:7">
      <c r="B1882" s="134"/>
      <c r="C1882" s="134"/>
      <c r="D1882" s="134"/>
      <c r="E1882" s="134"/>
      <c r="F1882" s="135"/>
      <c r="G1882" s="143"/>
    </row>
    <row r="1883" spans="2:7">
      <c r="B1883" s="134"/>
      <c r="C1883" s="134"/>
      <c r="D1883" s="134"/>
      <c r="E1883" s="134"/>
      <c r="F1883" s="135"/>
      <c r="G1883" s="143"/>
    </row>
    <row r="1884" spans="2:7">
      <c r="B1884" s="134"/>
      <c r="C1884" s="134"/>
      <c r="D1884" s="134"/>
      <c r="E1884" s="134"/>
      <c r="F1884" s="135"/>
      <c r="G1884" s="143"/>
    </row>
    <row r="1885" spans="2:7">
      <c r="B1885" s="134"/>
      <c r="C1885" s="134"/>
      <c r="D1885" s="134"/>
      <c r="E1885" s="134"/>
      <c r="F1885" s="135"/>
      <c r="G1885" s="143"/>
    </row>
    <row r="1886" spans="2:7">
      <c r="B1886" s="134"/>
      <c r="C1886" s="134"/>
      <c r="D1886" s="134"/>
      <c r="E1886" s="134"/>
      <c r="F1886" s="135"/>
      <c r="G1886" s="143"/>
    </row>
    <row r="1887" spans="2:7">
      <c r="B1887" s="134"/>
      <c r="C1887" s="134"/>
      <c r="D1887" s="134"/>
      <c r="E1887" s="134"/>
      <c r="F1887" s="135"/>
      <c r="G1887" s="143"/>
    </row>
    <row r="1888" spans="2:7">
      <c r="B1888" s="134"/>
      <c r="C1888" s="134"/>
      <c r="D1888" s="134"/>
      <c r="E1888" s="134"/>
      <c r="F1888" s="135"/>
      <c r="G1888" s="143"/>
    </row>
    <row r="1889" spans="2:7">
      <c r="B1889" s="134"/>
      <c r="C1889" s="134"/>
      <c r="D1889" s="134"/>
      <c r="E1889" s="134"/>
      <c r="F1889" s="135"/>
      <c r="G1889" s="143"/>
    </row>
    <row r="1890" spans="2:7">
      <c r="B1890" s="134"/>
      <c r="C1890" s="134"/>
      <c r="D1890" s="134"/>
      <c r="E1890" s="134"/>
      <c r="F1890" s="135"/>
      <c r="G1890" s="143"/>
    </row>
    <row r="1891" spans="2:7">
      <c r="B1891" s="134"/>
      <c r="C1891" s="134"/>
      <c r="D1891" s="134"/>
      <c r="E1891" s="134"/>
      <c r="F1891" s="135"/>
      <c r="G1891" s="143"/>
    </row>
    <row r="1892" spans="2:7">
      <c r="B1892" s="134"/>
      <c r="C1892" s="134"/>
      <c r="D1892" s="134"/>
      <c r="E1892" s="134"/>
      <c r="F1892" s="135"/>
      <c r="G1892" s="143"/>
    </row>
    <row r="1893" spans="2:7">
      <c r="B1893" s="134"/>
      <c r="C1893" s="134"/>
      <c r="D1893" s="134"/>
      <c r="E1893" s="134"/>
      <c r="F1893" s="135"/>
      <c r="G1893" s="143"/>
    </row>
    <row r="1894" spans="2:7">
      <c r="B1894" s="134"/>
      <c r="C1894" s="134"/>
      <c r="D1894" s="134"/>
      <c r="E1894" s="134"/>
      <c r="F1894" s="135"/>
      <c r="G1894" s="143"/>
    </row>
    <row r="1895" spans="2:7">
      <c r="B1895" s="134"/>
      <c r="C1895" s="134"/>
      <c r="D1895" s="134"/>
      <c r="E1895" s="134"/>
      <c r="F1895" s="135"/>
      <c r="G1895" s="143"/>
    </row>
    <row r="1896" spans="2:7">
      <c r="B1896" s="134"/>
      <c r="C1896" s="134"/>
      <c r="D1896" s="134"/>
      <c r="E1896" s="134"/>
      <c r="F1896" s="135"/>
      <c r="G1896" s="143"/>
    </row>
    <row r="1897" spans="2:7">
      <c r="B1897" s="134"/>
      <c r="C1897" s="134"/>
      <c r="D1897" s="134"/>
      <c r="E1897" s="134"/>
      <c r="F1897" s="135"/>
      <c r="G1897" s="143"/>
    </row>
    <row r="1898" spans="2:7">
      <c r="B1898" s="134"/>
      <c r="C1898" s="134"/>
      <c r="D1898" s="134"/>
      <c r="E1898" s="134"/>
      <c r="F1898" s="135"/>
      <c r="G1898" s="143"/>
    </row>
    <row r="1899" spans="2:7">
      <c r="B1899" s="134"/>
      <c r="C1899" s="134"/>
      <c r="D1899" s="134"/>
      <c r="E1899" s="134"/>
      <c r="F1899" s="135"/>
      <c r="G1899" s="143"/>
    </row>
    <row r="1900" spans="2:7">
      <c r="B1900" s="134"/>
      <c r="C1900" s="134"/>
      <c r="D1900" s="134"/>
      <c r="E1900" s="134"/>
      <c r="F1900" s="135"/>
      <c r="G1900" s="143"/>
    </row>
    <row r="1901" spans="2:7">
      <c r="B1901" s="134"/>
      <c r="C1901" s="134"/>
      <c r="D1901" s="134"/>
      <c r="E1901" s="134"/>
      <c r="F1901" s="135"/>
      <c r="G1901" s="143"/>
    </row>
    <row r="1902" spans="2:7">
      <c r="B1902" s="134"/>
      <c r="C1902" s="134"/>
      <c r="D1902" s="134"/>
      <c r="E1902" s="134"/>
      <c r="F1902" s="135"/>
      <c r="G1902" s="143"/>
    </row>
    <row r="1903" spans="2:7">
      <c r="B1903" s="134"/>
      <c r="C1903" s="134"/>
      <c r="D1903" s="134"/>
      <c r="E1903" s="134"/>
      <c r="F1903" s="135"/>
      <c r="G1903" s="143"/>
    </row>
    <row r="1904" spans="2:7">
      <c r="B1904" s="134"/>
      <c r="C1904" s="134"/>
      <c r="D1904" s="134"/>
      <c r="E1904" s="134"/>
      <c r="F1904" s="135"/>
      <c r="G1904" s="143"/>
    </row>
    <row r="1905" spans="2:7">
      <c r="B1905" s="134"/>
      <c r="C1905" s="134"/>
      <c r="D1905" s="134"/>
      <c r="E1905" s="134"/>
      <c r="F1905" s="135"/>
      <c r="G1905" s="143"/>
    </row>
    <row r="1906" spans="2:7">
      <c r="B1906" s="134"/>
      <c r="C1906" s="134"/>
      <c r="D1906" s="134"/>
      <c r="E1906" s="134"/>
      <c r="F1906" s="135"/>
      <c r="G1906" s="143"/>
    </row>
    <row r="1907" spans="2:7">
      <c r="B1907" s="134"/>
      <c r="C1907" s="134"/>
      <c r="D1907" s="134"/>
      <c r="E1907" s="134"/>
      <c r="F1907" s="135"/>
      <c r="G1907" s="143"/>
    </row>
    <row r="1908" spans="2:7">
      <c r="B1908" s="134"/>
      <c r="C1908" s="134"/>
      <c r="D1908" s="134"/>
      <c r="E1908" s="134"/>
      <c r="F1908" s="135"/>
      <c r="G1908" s="143"/>
    </row>
    <row r="1909" spans="2:7">
      <c r="B1909" s="134"/>
      <c r="C1909" s="134"/>
      <c r="D1909" s="134"/>
      <c r="E1909" s="134"/>
      <c r="F1909" s="135"/>
      <c r="G1909" s="143"/>
    </row>
    <row r="1910" spans="2:7">
      <c r="B1910" s="134"/>
      <c r="C1910" s="134"/>
      <c r="D1910" s="134"/>
      <c r="E1910" s="134"/>
      <c r="F1910" s="135"/>
      <c r="G1910" s="143"/>
    </row>
    <row r="1911" spans="2:7">
      <c r="B1911" s="134"/>
      <c r="C1911" s="134"/>
      <c r="D1911" s="134"/>
      <c r="E1911" s="134"/>
      <c r="F1911" s="135"/>
      <c r="G1911" s="143"/>
    </row>
    <row r="1912" spans="2:7">
      <c r="B1912" s="134"/>
      <c r="C1912" s="134"/>
      <c r="D1912" s="134"/>
      <c r="E1912" s="134"/>
      <c r="F1912" s="135"/>
      <c r="G1912" s="143"/>
    </row>
    <row r="1913" spans="2:7">
      <c r="B1913" s="134"/>
      <c r="C1913" s="134"/>
      <c r="D1913" s="134"/>
      <c r="E1913" s="134"/>
      <c r="F1913" s="135"/>
      <c r="G1913" s="143"/>
    </row>
    <row r="1914" spans="2:7">
      <c r="B1914" s="134"/>
      <c r="C1914" s="134"/>
      <c r="D1914" s="134"/>
      <c r="E1914" s="134"/>
      <c r="F1914" s="135"/>
      <c r="G1914" s="143"/>
    </row>
    <row r="1915" spans="2:7">
      <c r="B1915" s="134"/>
      <c r="C1915" s="134"/>
      <c r="D1915" s="134"/>
      <c r="E1915" s="134"/>
      <c r="F1915" s="135"/>
      <c r="G1915" s="143"/>
    </row>
    <row r="1916" spans="2:7">
      <c r="B1916" s="134"/>
      <c r="C1916" s="134"/>
      <c r="D1916" s="134"/>
      <c r="E1916" s="134"/>
      <c r="F1916" s="135"/>
      <c r="G1916" s="143"/>
    </row>
    <row r="1917" spans="2:7">
      <c r="B1917" s="134"/>
      <c r="C1917" s="134"/>
      <c r="D1917" s="134"/>
      <c r="E1917" s="134"/>
      <c r="F1917" s="135"/>
      <c r="G1917" s="143"/>
    </row>
    <row r="1918" spans="2:7">
      <c r="B1918" s="134"/>
      <c r="C1918" s="134"/>
      <c r="D1918" s="134"/>
      <c r="E1918" s="134"/>
      <c r="F1918" s="135"/>
      <c r="G1918" s="143"/>
    </row>
    <row r="1919" spans="2:7">
      <c r="B1919" s="134"/>
      <c r="C1919" s="134"/>
      <c r="D1919" s="134"/>
      <c r="E1919" s="134"/>
      <c r="F1919" s="135"/>
      <c r="G1919" s="143"/>
    </row>
    <row r="1920" spans="2:7">
      <c r="B1920" s="134"/>
      <c r="C1920" s="134"/>
      <c r="D1920" s="134"/>
      <c r="E1920" s="134"/>
      <c r="F1920" s="135"/>
      <c r="G1920" s="143"/>
    </row>
    <row r="1921" spans="2:7">
      <c r="B1921" s="134"/>
      <c r="C1921" s="134"/>
      <c r="D1921" s="134"/>
      <c r="E1921" s="134"/>
      <c r="F1921" s="135"/>
      <c r="G1921" s="143"/>
    </row>
    <row r="1922" spans="2:7">
      <c r="B1922" s="134"/>
      <c r="C1922" s="134"/>
      <c r="D1922" s="134"/>
      <c r="E1922" s="134"/>
      <c r="F1922" s="135"/>
      <c r="G1922" s="143"/>
    </row>
    <row r="1923" spans="2:7">
      <c r="B1923" s="134"/>
      <c r="C1923" s="134"/>
      <c r="D1923" s="134"/>
      <c r="E1923" s="134"/>
      <c r="F1923" s="135"/>
      <c r="G1923" s="143"/>
    </row>
    <row r="1924" spans="2:7">
      <c r="B1924" s="134"/>
      <c r="C1924" s="134"/>
      <c r="D1924" s="134"/>
      <c r="E1924" s="134"/>
      <c r="F1924" s="135"/>
      <c r="G1924" s="143"/>
    </row>
    <row r="1925" spans="2:7">
      <c r="B1925" s="134"/>
      <c r="C1925" s="134"/>
      <c r="D1925" s="134"/>
      <c r="E1925" s="134"/>
      <c r="F1925" s="135"/>
      <c r="G1925" s="143"/>
    </row>
    <row r="1926" spans="2:7">
      <c r="B1926" s="134"/>
      <c r="C1926" s="134"/>
      <c r="D1926" s="134"/>
      <c r="E1926" s="134"/>
      <c r="F1926" s="135"/>
      <c r="G1926" s="143"/>
    </row>
    <row r="1927" spans="2:7">
      <c r="B1927" s="134"/>
      <c r="C1927" s="134"/>
      <c r="D1927" s="134"/>
      <c r="E1927" s="134"/>
      <c r="F1927" s="135"/>
      <c r="G1927" s="143"/>
    </row>
    <row r="1928" spans="2:7">
      <c r="B1928" s="134"/>
      <c r="C1928" s="134"/>
      <c r="D1928" s="134"/>
      <c r="E1928" s="134"/>
      <c r="F1928" s="135"/>
      <c r="G1928" s="143"/>
    </row>
    <row r="1929" spans="2:7">
      <c r="B1929" s="134"/>
      <c r="C1929" s="134"/>
      <c r="D1929" s="134"/>
      <c r="E1929" s="134"/>
      <c r="F1929" s="135"/>
      <c r="G1929" s="143"/>
    </row>
    <row r="1930" spans="2:7">
      <c r="B1930" s="134"/>
      <c r="C1930" s="134"/>
      <c r="D1930" s="134"/>
      <c r="E1930" s="134"/>
      <c r="F1930" s="135"/>
      <c r="G1930" s="143"/>
    </row>
    <row r="1931" spans="2:7">
      <c r="B1931" s="134"/>
      <c r="C1931" s="134"/>
      <c r="D1931" s="134"/>
      <c r="E1931" s="134"/>
      <c r="F1931" s="135"/>
      <c r="G1931" s="143"/>
    </row>
    <row r="1932" spans="2:7">
      <c r="B1932" s="134"/>
      <c r="C1932" s="134"/>
      <c r="D1932" s="134"/>
      <c r="E1932" s="134"/>
      <c r="F1932" s="135"/>
      <c r="G1932" s="143"/>
    </row>
    <row r="1933" spans="2:7">
      <c r="B1933" s="134"/>
      <c r="C1933" s="134"/>
      <c r="D1933" s="134"/>
      <c r="E1933" s="134"/>
      <c r="F1933" s="135"/>
      <c r="G1933" s="143"/>
    </row>
    <row r="1934" spans="2:7">
      <c r="B1934" s="134"/>
      <c r="C1934" s="134"/>
      <c r="D1934" s="134"/>
      <c r="E1934" s="134"/>
      <c r="F1934" s="135"/>
      <c r="G1934" s="143"/>
    </row>
    <row r="1935" spans="2:7">
      <c r="B1935" s="134"/>
      <c r="C1935" s="134"/>
      <c r="D1935" s="134"/>
      <c r="E1935" s="134"/>
      <c r="F1935" s="135"/>
      <c r="G1935" s="143"/>
    </row>
    <row r="1936" spans="2:7">
      <c r="B1936" s="134"/>
      <c r="C1936" s="134"/>
      <c r="D1936" s="134"/>
      <c r="E1936" s="134"/>
      <c r="F1936" s="135"/>
      <c r="G1936" s="143"/>
    </row>
    <row r="1937" spans="2:7">
      <c r="B1937" s="134"/>
      <c r="C1937" s="134"/>
      <c r="D1937" s="134"/>
      <c r="E1937" s="134"/>
      <c r="F1937" s="135"/>
      <c r="G1937" s="143"/>
    </row>
    <row r="1938" spans="2:7">
      <c r="B1938" s="134"/>
      <c r="C1938" s="134"/>
      <c r="D1938" s="134"/>
      <c r="E1938" s="134"/>
      <c r="F1938" s="135"/>
      <c r="G1938" s="143"/>
    </row>
    <row r="1939" spans="2:7">
      <c r="B1939" s="134"/>
      <c r="C1939" s="134"/>
      <c r="D1939" s="134"/>
      <c r="E1939" s="134"/>
      <c r="F1939" s="135"/>
      <c r="G1939" s="143"/>
    </row>
    <row r="1940" spans="2:7">
      <c r="B1940" s="134"/>
      <c r="C1940" s="134"/>
      <c r="D1940" s="134"/>
      <c r="E1940" s="134"/>
      <c r="F1940" s="135"/>
      <c r="G1940" s="143"/>
    </row>
    <row r="1941" spans="2:7">
      <c r="B1941" s="134"/>
      <c r="C1941" s="134"/>
      <c r="D1941" s="134"/>
      <c r="E1941" s="134"/>
      <c r="F1941" s="135"/>
      <c r="G1941" s="143"/>
    </row>
    <row r="1942" spans="2:7">
      <c r="B1942" s="134"/>
      <c r="C1942" s="134"/>
      <c r="D1942" s="134"/>
      <c r="E1942" s="134"/>
      <c r="F1942" s="135"/>
      <c r="G1942" s="143"/>
    </row>
    <row r="1943" spans="2:7">
      <c r="B1943" s="134"/>
      <c r="C1943" s="134"/>
      <c r="D1943" s="134"/>
      <c r="E1943" s="134"/>
      <c r="F1943" s="135"/>
      <c r="G1943" s="143"/>
    </row>
    <row r="1944" spans="2:7">
      <c r="B1944" s="134"/>
      <c r="C1944" s="134"/>
      <c r="D1944" s="134"/>
      <c r="E1944" s="134"/>
      <c r="F1944" s="135"/>
      <c r="G1944" s="143"/>
    </row>
    <row r="1945" spans="2:7">
      <c r="B1945" s="134"/>
      <c r="C1945" s="134"/>
      <c r="D1945" s="134"/>
      <c r="E1945" s="134"/>
      <c r="F1945" s="135"/>
      <c r="G1945" s="143"/>
    </row>
    <row r="1946" spans="2:7">
      <c r="B1946" s="134"/>
      <c r="C1946" s="134"/>
      <c r="D1946" s="134"/>
      <c r="E1946" s="134"/>
      <c r="F1946" s="135"/>
      <c r="G1946" s="143"/>
    </row>
    <row r="1947" spans="2:7">
      <c r="B1947" s="134"/>
      <c r="C1947" s="134"/>
      <c r="D1947" s="134"/>
      <c r="E1947" s="134"/>
      <c r="F1947" s="135"/>
      <c r="G1947" s="143"/>
    </row>
    <row r="1948" spans="2:7">
      <c r="B1948" s="134"/>
      <c r="C1948" s="134"/>
      <c r="D1948" s="134"/>
      <c r="E1948" s="134"/>
      <c r="F1948" s="135"/>
      <c r="G1948" s="143"/>
    </row>
    <row r="1949" spans="2:7">
      <c r="B1949" s="134"/>
      <c r="C1949" s="134"/>
      <c r="D1949" s="134"/>
      <c r="E1949" s="134"/>
      <c r="F1949" s="135"/>
      <c r="G1949" s="143"/>
    </row>
    <row r="1950" spans="2:7">
      <c r="B1950" s="134"/>
      <c r="C1950" s="134"/>
      <c r="D1950" s="134"/>
      <c r="E1950" s="134"/>
      <c r="F1950" s="135"/>
      <c r="G1950" s="143"/>
    </row>
    <row r="1951" spans="2:7">
      <c r="B1951" s="134"/>
      <c r="C1951" s="134"/>
      <c r="D1951" s="134"/>
      <c r="E1951" s="134"/>
      <c r="F1951" s="135"/>
      <c r="G1951" s="143"/>
    </row>
    <row r="1952" spans="2:7">
      <c r="B1952" s="134"/>
      <c r="C1952" s="134"/>
      <c r="D1952" s="134"/>
      <c r="E1952" s="134"/>
      <c r="F1952" s="135"/>
      <c r="G1952" s="143"/>
    </row>
    <row r="1953" spans="2:7">
      <c r="B1953" s="134"/>
      <c r="C1953" s="134"/>
      <c r="D1953" s="134"/>
      <c r="E1953" s="134"/>
      <c r="F1953" s="135"/>
      <c r="G1953" s="143"/>
    </row>
    <row r="1954" spans="2:7">
      <c r="B1954" s="134"/>
      <c r="C1954" s="134"/>
      <c r="D1954" s="134"/>
      <c r="E1954" s="134"/>
      <c r="F1954" s="135"/>
      <c r="G1954" s="143"/>
    </row>
    <row r="1955" spans="2:7">
      <c r="B1955" s="134"/>
      <c r="C1955" s="134"/>
      <c r="D1955" s="134"/>
      <c r="E1955" s="134"/>
      <c r="F1955" s="135"/>
      <c r="G1955" s="143"/>
    </row>
    <row r="1956" spans="2:7">
      <c r="B1956" s="134"/>
      <c r="C1956" s="134"/>
      <c r="D1956" s="134"/>
      <c r="E1956" s="134"/>
      <c r="F1956" s="135"/>
      <c r="G1956" s="143"/>
    </row>
    <row r="1957" spans="2:7">
      <c r="B1957" s="134"/>
      <c r="C1957" s="134"/>
      <c r="D1957" s="134"/>
      <c r="E1957" s="134"/>
      <c r="F1957" s="135"/>
      <c r="G1957" s="143"/>
    </row>
    <row r="1958" spans="2:7">
      <c r="B1958" s="134"/>
      <c r="C1958" s="134"/>
      <c r="D1958" s="134"/>
      <c r="E1958" s="134"/>
      <c r="F1958" s="135"/>
      <c r="G1958" s="143"/>
    </row>
    <row r="1959" spans="2:7">
      <c r="B1959" s="134"/>
      <c r="C1959" s="134"/>
      <c r="D1959" s="134"/>
      <c r="E1959" s="134"/>
      <c r="F1959" s="135"/>
      <c r="G1959" s="143"/>
    </row>
    <row r="1960" spans="2:7">
      <c r="B1960" s="134"/>
      <c r="C1960" s="134"/>
      <c r="D1960" s="134"/>
      <c r="E1960" s="134"/>
      <c r="F1960" s="135"/>
      <c r="G1960" s="143"/>
    </row>
    <row r="1961" spans="2:7">
      <c r="B1961" s="134"/>
      <c r="C1961" s="134"/>
      <c r="D1961" s="134"/>
      <c r="E1961" s="134"/>
      <c r="F1961" s="135"/>
      <c r="G1961" s="143"/>
    </row>
    <row r="1962" spans="2:7">
      <c r="B1962" s="134"/>
      <c r="C1962" s="134"/>
      <c r="D1962" s="134"/>
      <c r="E1962" s="134"/>
      <c r="F1962" s="135"/>
      <c r="G1962" s="143"/>
    </row>
    <row r="1963" spans="2:7">
      <c r="B1963" s="134"/>
      <c r="C1963" s="134"/>
      <c r="D1963" s="134"/>
      <c r="E1963" s="134"/>
      <c r="F1963" s="135"/>
      <c r="G1963" s="143"/>
    </row>
    <row r="1964" spans="2:7">
      <c r="B1964" s="134"/>
      <c r="C1964" s="134"/>
      <c r="D1964" s="134"/>
      <c r="E1964" s="134"/>
      <c r="F1964" s="135"/>
      <c r="G1964" s="143"/>
    </row>
    <row r="1965" spans="2:7">
      <c r="B1965" s="134"/>
      <c r="C1965" s="134"/>
      <c r="D1965" s="134"/>
      <c r="E1965" s="134"/>
      <c r="F1965" s="135"/>
      <c r="G1965" s="143"/>
    </row>
    <row r="1966" spans="2:7">
      <c r="B1966" s="134"/>
      <c r="C1966" s="134"/>
      <c r="D1966" s="134"/>
      <c r="E1966" s="134"/>
      <c r="F1966" s="135"/>
      <c r="G1966" s="143"/>
    </row>
    <row r="1967" spans="2:7">
      <c r="B1967" s="134"/>
      <c r="C1967" s="134"/>
      <c r="D1967" s="134"/>
      <c r="E1967" s="134"/>
      <c r="F1967" s="135"/>
      <c r="G1967" s="143"/>
    </row>
    <row r="1968" spans="2:7">
      <c r="B1968" s="134"/>
      <c r="C1968" s="134"/>
      <c r="D1968" s="134"/>
      <c r="E1968" s="134"/>
      <c r="F1968" s="135"/>
      <c r="G1968" s="143"/>
    </row>
    <row r="1969" spans="2:7">
      <c r="B1969" s="134"/>
      <c r="C1969" s="134"/>
      <c r="D1969" s="134"/>
      <c r="E1969" s="134"/>
      <c r="F1969" s="135"/>
      <c r="G1969" s="143"/>
    </row>
    <row r="1970" spans="2:7">
      <c r="B1970" s="134"/>
      <c r="C1970" s="134"/>
      <c r="D1970" s="134"/>
      <c r="E1970" s="134"/>
      <c r="F1970" s="135"/>
      <c r="G1970" s="143"/>
    </row>
    <row r="1971" spans="2:7">
      <c r="B1971" s="134"/>
      <c r="C1971" s="134"/>
      <c r="D1971" s="134"/>
      <c r="E1971" s="134"/>
      <c r="F1971" s="135"/>
      <c r="G1971" s="143"/>
    </row>
    <row r="1972" spans="2:7">
      <c r="B1972" s="134"/>
      <c r="C1972" s="134"/>
      <c r="D1972" s="134"/>
      <c r="E1972" s="134"/>
      <c r="F1972" s="135"/>
      <c r="G1972" s="143"/>
    </row>
    <row r="1973" spans="2:7">
      <c r="B1973" s="134"/>
      <c r="C1973" s="134"/>
      <c r="D1973" s="134"/>
      <c r="E1973" s="134"/>
      <c r="F1973" s="135"/>
      <c r="G1973" s="143"/>
    </row>
    <row r="1974" spans="2:7">
      <c r="B1974" s="134"/>
      <c r="C1974" s="134"/>
      <c r="D1974" s="134"/>
      <c r="E1974" s="134"/>
      <c r="F1974" s="135"/>
      <c r="G1974" s="143"/>
    </row>
    <row r="1975" spans="2:7">
      <c r="B1975" s="134"/>
      <c r="C1975" s="134"/>
      <c r="D1975" s="134"/>
      <c r="E1975" s="134"/>
      <c r="F1975" s="135"/>
      <c r="G1975" s="143"/>
    </row>
    <row r="1976" spans="2:7">
      <c r="B1976" s="134"/>
      <c r="C1976" s="134"/>
      <c r="D1976" s="134"/>
      <c r="E1976" s="134"/>
      <c r="F1976" s="135"/>
      <c r="G1976" s="143"/>
    </row>
    <row r="1977" spans="2:7">
      <c r="B1977" s="134"/>
      <c r="C1977" s="134"/>
      <c r="D1977" s="134"/>
      <c r="E1977" s="134"/>
      <c r="F1977" s="135"/>
      <c r="G1977" s="143"/>
    </row>
    <row r="1978" spans="2:7">
      <c r="B1978" s="134"/>
      <c r="C1978" s="134"/>
      <c r="D1978" s="134"/>
      <c r="E1978" s="134"/>
      <c r="F1978" s="135"/>
      <c r="G1978" s="143"/>
    </row>
    <row r="1979" spans="2:7">
      <c r="B1979" s="134"/>
      <c r="C1979" s="134"/>
      <c r="D1979" s="134"/>
      <c r="E1979" s="134"/>
      <c r="F1979" s="135"/>
      <c r="G1979" s="143"/>
    </row>
    <row r="1980" spans="2:7">
      <c r="B1980" s="134"/>
      <c r="C1980" s="134"/>
      <c r="D1980" s="134"/>
      <c r="E1980" s="134"/>
      <c r="F1980" s="135"/>
      <c r="G1980" s="143"/>
    </row>
    <row r="1981" spans="2:7">
      <c r="B1981" s="134"/>
      <c r="C1981" s="134"/>
      <c r="D1981" s="134"/>
      <c r="E1981" s="134"/>
      <c r="F1981" s="135"/>
      <c r="G1981" s="143"/>
    </row>
    <row r="1982" spans="2:7">
      <c r="B1982" s="134"/>
      <c r="C1982" s="134"/>
      <c r="D1982" s="134"/>
      <c r="E1982" s="134"/>
      <c r="F1982" s="135"/>
      <c r="G1982" s="143"/>
    </row>
    <row r="1983" spans="2:7">
      <c r="B1983" s="134"/>
      <c r="C1983" s="134"/>
      <c r="D1983" s="134"/>
      <c r="E1983" s="134"/>
      <c r="F1983" s="135"/>
      <c r="G1983" s="143"/>
    </row>
    <row r="1984" spans="2:7">
      <c r="B1984" s="134"/>
      <c r="C1984" s="134"/>
      <c r="D1984" s="134"/>
      <c r="E1984" s="134"/>
      <c r="F1984" s="135"/>
      <c r="G1984" s="143"/>
    </row>
    <row r="1985" spans="2:7">
      <c r="B1985" s="134"/>
      <c r="C1985" s="134"/>
      <c r="D1985" s="134"/>
      <c r="E1985" s="134"/>
      <c r="F1985" s="135"/>
      <c r="G1985" s="143"/>
    </row>
    <row r="1986" spans="2:7">
      <c r="B1986" s="134"/>
      <c r="C1986" s="134"/>
      <c r="D1986" s="134"/>
      <c r="E1986" s="134"/>
      <c r="F1986" s="135"/>
      <c r="G1986" s="143"/>
    </row>
    <row r="1987" spans="2:7">
      <c r="B1987" s="134"/>
      <c r="C1987" s="134"/>
      <c r="D1987" s="134"/>
      <c r="E1987" s="134"/>
      <c r="F1987" s="135"/>
      <c r="G1987" s="143"/>
    </row>
    <row r="1988" spans="2:7">
      <c r="B1988" s="134"/>
      <c r="C1988" s="134"/>
      <c r="D1988" s="134"/>
      <c r="E1988" s="134"/>
      <c r="F1988" s="135"/>
      <c r="G1988" s="143"/>
    </row>
    <row r="1989" spans="2:7">
      <c r="B1989" s="134"/>
      <c r="C1989" s="134"/>
      <c r="D1989" s="134"/>
      <c r="E1989" s="134"/>
      <c r="F1989" s="135"/>
      <c r="G1989" s="143"/>
    </row>
    <row r="1990" spans="2:7">
      <c r="B1990" s="134"/>
      <c r="C1990" s="134"/>
      <c r="D1990" s="134"/>
      <c r="E1990" s="134"/>
      <c r="F1990" s="135"/>
      <c r="G1990" s="143"/>
    </row>
    <row r="1991" spans="2:7">
      <c r="B1991" s="134"/>
      <c r="C1991" s="134"/>
      <c r="D1991" s="134"/>
      <c r="E1991" s="134"/>
      <c r="F1991" s="135"/>
      <c r="G1991" s="143"/>
    </row>
    <row r="1992" spans="2:7">
      <c r="B1992" s="134"/>
      <c r="C1992" s="134"/>
      <c r="D1992" s="134"/>
      <c r="E1992" s="134"/>
      <c r="F1992" s="135"/>
      <c r="G1992" s="143"/>
    </row>
    <row r="1993" spans="2:7">
      <c r="B1993" s="134"/>
      <c r="C1993" s="134"/>
      <c r="D1993" s="134"/>
      <c r="E1993" s="134"/>
      <c r="F1993" s="135"/>
      <c r="G1993" s="143"/>
    </row>
    <row r="1994" spans="2:7">
      <c r="B1994" s="134"/>
      <c r="C1994" s="134"/>
      <c r="D1994" s="134"/>
      <c r="E1994" s="134"/>
      <c r="F1994" s="135"/>
      <c r="G1994" s="143"/>
    </row>
    <row r="1995" spans="2:7">
      <c r="B1995" s="134"/>
      <c r="C1995" s="134"/>
      <c r="D1995" s="134"/>
      <c r="E1995" s="134"/>
      <c r="F1995" s="135"/>
      <c r="G1995" s="143"/>
    </row>
    <row r="1996" spans="2:7">
      <c r="B1996" s="134"/>
      <c r="C1996" s="134"/>
      <c r="D1996" s="134"/>
      <c r="E1996" s="134"/>
      <c r="F1996" s="135"/>
      <c r="G1996" s="143"/>
    </row>
    <row r="1997" spans="2:7">
      <c r="B1997" s="134"/>
      <c r="C1997" s="134"/>
      <c r="D1997" s="134"/>
      <c r="E1997" s="134"/>
      <c r="F1997" s="135"/>
      <c r="G1997" s="143"/>
    </row>
    <row r="1998" spans="2:7">
      <c r="B1998" s="134"/>
      <c r="C1998" s="134"/>
      <c r="D1998" s="134"/>
      <c r="E1998" s="134"/>
      <c r="F1998" s="135"/>
      <c r="G1998" s="143"/>
    </row>
    <row r="1999" spans="2:7">
      <c r="B1999" s="134"/>
      <c r="C1999" s="134"/>
      <c r="D1999" s="134"/>
      <c r="E1999" s="134"/>
      <c r="F1999" s="135"/>
      <c r="G1999" s="143"/>
    </row>
    <row r="2000" spans="2:7">
      <c r="B2000" s="134"/>
      <c r="C2000" s="134"/>
      <c r="D2000" s="134"/>
      <c r="E2000" s="134"/>
      <c r="F2000" s="135"/>
      <c r="G2000" s="143"/>
    </row>
    <row r="2001" spans="2:7">
      <c r="B2001" s="134"/>
      <c r="C2001" s="134"/>
      <c r="D2001" s="134"/>
      <c r="E2001" s="134"/>
      <c r="F2001" s="135"/>
      <c r="G2001" s="143"/>
    </row>
    <row r="2002" spans="2:7">
      <c r="B2002" s="134"/>
      <c r="C2002" s="134"/>
      <c r="D2002" s="134"/>
      <c r="E2002" s="134"/>
      <c r="F2002" s="135"/>
      <c r="G2002" s="143"/>
    </row>
    <row r="2003" spans="2:7">
      <c r="B2003" s="134"/>
      <c r="C2003" s="134"/>
      <c r="D2003" s="134"/>
      <c r="E2003" s="134"/>
      <c r="F2003" s="135"/>
      <c r="G2003" s="143"/>
    </row>
    <row r="2004" spans="2:7">
      <c r="B2004" s="134"/>
      <c r="C2004" s="134"/>
      <c r="D2004" s="134"/>
      <c r="E2004" s="134"/>
      <c r="F2004" s="135"/>
      <c r="G2004" s="143"/>
    </row>
    <row r="2005" spans="2:7">
      <c r="B2005" s="134"/>
      <c r="C2005" s="134"/>
      <c r="D2005" s="134"/>
      <c r="E2005" s="134"/>
      <c r="F2005" s="135"/>
      <c r="G2005" s="143"/>
    </row>
    <row r="2006" spans="2:7">
      <c r="B2006" s="134"/>
      <c r="C2006" s="134"/>
      <c r="D2006" s="134"/>
      <c r="E2006" s="134"/>
      <c r="F2006" s="135"/>
      <c r="G2006" s="143"/>
    </row>
    <row r="2007" spans="2:7">
      <c r="B2007" s="134"/>
      <c r="C2007" s="134"/>
      <c r="D2007" s="134"/>
      <c r="E2007" s="134"/>
      <c r="F2007" s="135"/>
      <c r="G2007" s="143"/>
    </row>
    <row r="2008" spans="2:7">
      <c r="B2008" s="134"/>
      <c r="C2008" s="134"/>
      <c r="D2008" s="134"/>
      <c r="E2008" s="134"/>
      <c r="F2008" s="135"/>
      <c r="G2008" s="143"/>
    </row>
    <row r="2009" spans="2:7">
      <c r="B2009" s="134"/>
      <c r="C2009" s="134"/>
      <c r="D2009" s="134"/>
      <c r="E2009" s="134"/>
      <c r="F2009" s="135"/>
      <c r="G2009" s="143"/>
    </row>
    <row r="2010" spans="2:7">
      <c r="B2010" s="134"/>
      <c r="C2010" s="134"/>
      <c r="D2010" s="134"/>
      <c r="E2010" s="134"/>
      <c r="F2010" s="135"/>
      <c r="G2010" s="143"/>
    </row>
    <row r="2011" spans="2:7">
      <c r="B2011" s="134"/>
      <c r="C2011" s="134"/>
      <c r="D2011" s="134"/>
      <c r="E2011" s="134"/>
      <c r="F2011" s="135"/>
      <c r="G2011" s="143"/>
    </row>
    <row r="2012" spans="2:7">
      <c r="B2012" s="134"/>
      <c r="C2012" s="134"/>
      <c r="D2012" s="134"/>
      <c r="E2012" s="134"/>
      <c r="F2012" s="135"/>
      <c r="G2012" s="143"/>
    </row>
    <row r="2013" spans="2:7">
      <c r="B2013" s="134"/>
      <c r="C2013" s="134"/>
      <c r="D2013" s="134"/>
      <c r="E2013" s="134"/>
      <c r="F2013" s="135"/>
      <c r="G2013" s="143"/>
    </row>
    <row r="2014" spans="2:7">
      <c r="B2014" s="134"/>
      <c r="C2014" s="134"/>
      <c r="D2014" s="134"/>
      <c r="E2014" s="134"/>
      <c r="F2014" s="135"/>
    </row>
    <row r="2015" spans="2:7">
      <c r="B2015" s="134"/>
      <c r="C2015" s="134"/>
      <c r="D2015" s="134"/>
      <c r="E2015" s="134"/>
      <c r="F2015" s="135"/>
    </row>
    <row r="2016" spans="2:7">
      <c r="B2016" s="134"/>
      <c r="C2016" s="134"/>
      <c r="D2016" s="134"/>
      <c r="E2016" s="134"/>
      <c r="F2016" s="135"/>
    </row>
    <row r="2017" spans="2:6">
      <c r="B2017" s="134"/>
      <c r="C2017" s="134"/>
      <c r="D2017" s="134"/>
      <c r="E2017" s="134"/>
      <c r="F2017" s="135"/>
    </row>
    <row r="2018" spans="2:6">
      <c r="B2018" s="134"/>
      <c r="C2018" s="134"/>
      <c r="D2018" s="134"/>
      <c r="E2018" s="134"/>
      <c r="F2018" s="135"/>
    </row>
    <row r="2019" spans="2:6">
      <c r="B2019" s="134"/>
      <c r="C2019" s="134"/>
      <c r="D2019" s="134"/>
      <c r="E2019" s="134"/>
      <c r="F2019" s="135"/>
    </row>
    <row r="2020" spans="2:6">
      <c r="B2020" s="134"/>
      <c r="C2020" s="134"/>
      <c r="D2020" s="134"/>
      <c r="E2020" s="134"/>
      <c r="F2020" s="135"/>
    </row>
    <row r="2021" spans="2:6">
      <c r="B2021" s="134"/>
      <c r="C2021" s="134"/>
      <c r="D2021" s="134"/>
      <c r="E2021" s="134"/>
      <c r="F2021" s="135"/>
    </row>
    <row r="2022" spans="2:6">
      <c r="B2022" s="134"/>
      <c r="C2022" s="134"/>
      <c r="D2022" s="134"/>
      <c r="E2022" s="134"/>
      <c r="F2022" s="135"/>
    </row>
    <row r="2023" spans="2:6">
      <c r="B2023" s="134"/>
      <c r="C2023" s="134"/>
      <c r="D2023" s="134"/>
      <c r="E2023" s="134"/>
      <c r="F2023" s="135"/>
    </row>
    <row r="2024" spans="2:6">
      <c r="B2024" s="134"/>
      <c r="C2024" s="134"/>
      <c r="D2024" s="134"/>
      <c r="E2024" s="134"/>
      <c r="F2024" s="135"/>
    </row>
    <row r="2025" spans="2:6">
      <c r="B2025" s="134"/>
      <c r="C2025" s="134"/>
      <c r="D2025" s="134"/>
      <c r="E2025" s="134"/>
      <c r="F2025" s="135"/>
    </row>
    <row r="2026" spans="2:6">
      <c r="B2026" s="134"/>
      <c r="C2026" s="134"/>
      <c r="D2026" s="134"/>
      <c r="E2026" s="134"/>
      <c r="F2026" s="135"/>
    </row>
    <row r="2027" spans="2:6">
      <c r="B2027" s="134"/>
      <c r="C2027" s="134"/>
      <c r="D2027" s="134"/>
      <c r="E2027" s="134"/>
      <c r="F2027" s="135"/>
    </row>
    <row r="2028" spans="2:6">
      <c r="B2028" s="134"/>
      <c r="C2028" s="134"/>
      <c r="D2028" s="134"/>
      <c r="E2028" s="134"/>
      <c r="F2028" s="135"/>
    </row>
    <row r="2029" spans="2:6">
      <c r="B2029" s="134"/>
      <c r="C2029" s="134"/>
      <c r="D2029" s="134"/>
      <c r="E2029" s="134"/>
      <c r="F2029" s="135"/>
    </row>
    <row r="2030" spans="2:6">
      <c r="B2030" s="134"/>
      <c r="C2030" s="134"/>
      <c r="D2030" s="134"/>
      <c r="E2030" s="134"/>
      <c r="F2030" s="135"/>
    </row>
    <row r="2031" spans="2:6">
      <c r="B2031" s="134"/>
      <c r="C2031" s="134"/>
      <c r="D2031" s="134"/>
      <c r="E2031" s="134"/>
      <c r="F2031" s="135"/>
    </row>
    <row r="2032" spans="2:6">
      <c r="B2032" s="134"/>
      <c r="C2032" s="134"/>
      <c r="D2032" s="134"/>
      <c r="E2032" s="134"/>
      <c r="F2032" s="135"/>
    </row>
    <row r="2033" spans="2:6">
      <c r="B2033" s="134"/>
      <c r="C2033" s="134"/>
      <c r="D2033" s="134"/>
      <c r="E2033" s="134"/>
      <c r="F2033" s="135"/>
    </row>
    <row r="2034" spans="2:6">
      <c r="B2034" s="134"/>
      <c r="C2034" s="134"/>
      <c r="D2034" s="134"/>
      <c r="E2034" s="134"/>
      <c r="F2034" s="135"/>
    </row>
    <row r="2035" spans="2:6">
      <c r="B2035" s="134"/>
      <c r="C2035" s="134"/>
      <c r="D2035" s="134"/>
      <c r="E2035" s="134"/>
      <c r="F2035" s="135"/>
    </row>
    <row r="2036" spans="2:6">
      <c r="B2036" s="134"/>
      <c r="C2036" s="134"/>
      <c r="D2036" s="134"/>
      <c r="E2036" s="134"/>
      <c r="F2036" s="135"/>
    </row>
    <row r="2037" spans="2:6">
      <c r="B2037" s="134"/>
      <c r="C2037" s="134"/>
      <c r="D2037" s="134"/>
      <c r="E2037" s="134"/>
      <c r="F2037" s="135"/>
    </row>
    <row r="2038" spans="2:6">
      <c r="B2038" s="134"/>
      <c r="C2038" s="134"/>
      <c r="D2038" s="134"/>
      <c r="E2038" s="134"/>
      <c r="F2038" s="135"/>
    </row>
    <row r="2039" spans="2:6">
      <c r="B2039" s="134"/>
      <c r="C2039" s="134"/>
      <c r="D2039" s="134"/>
      <c r="E2039" s="134"/>
      <c r="F2039" s="135"/>
    </row>
    <row r="2040" spans="2:6">
      <c r="B2040" s="134"/>
      <c r="C2040" s="134"/>
      <c r="D2040" s="134"/>
      <c r="E2040" s="134"/>
      <c r="F2040" s="135"/>
    </row>
    <row r="2041" spans="2:6">
      <c r="B2041" s="134"/>
      <c r="C2041" s="134"/>
      <c r="D2041" s="134"/>
      <c r="E2041" s="134"/>
      <c r="F2041" s="135"/>
    </row>
    <row r="2042" spans="2:6">
      <c r="B2042" s="134"/>
      <c r="C2042" s="134"/>
      <c r="D2042" s="134"/>
      <c r="E2042" s="134"/>
      <c r="F2042" s="135"/>
    </row>
    <row r="2043" spans="2:6">
      <c r="B2043" s="134"/>
      <c r="C2043" s="134"/>
      <c r="D2043" s="134"/>
      <c r="E2043" s="134"/>
      <c r="F2043" s="135"/>
    </row>
    <row r="2044" spans="2:6">
      <c r="B2044" s="134"/>
      <c r="C2044" s="134"/>
      <c r="D2044" s="134"/>
      <c r="E2044" s="134"/>
      <c r="F2044" s="135"/>
    </row>
    <row r="2045" spans="2:6">
      <c r="B2045" s="134"/>
      <c r="C2045" s="134"/>
      <c r="D2045" s="134"/>
      <c r="E2045" s="134"/>
      <c r="F2045" s="135"/>
    </row>
    <row r="2046" spans="2:6">
      <c r="B2046" s="134"/>
      <c r="C2046" s="134"/>
      <c r="D2046" s="134"/>
      <c r="E2046" s="134"/>
      <c r="F2046" s="135"/>
    </row>
    <row r="2047" spans="2:6">
      <c r="B2047" s="134"/>
      <c r="C2047" s="134"/>
      <c r="D2047" s="134"/>
      <c r="E2047" s="134"/>
      <c r="F2047" s="135"/>
    </row>
    <row r="2048" spans="2:6">
      <c r="B2048" s="134"/>
      <c r="C2048" s="134"/>
      <c r="D2048" s="134"/>
      <c r="E2048" s="134"/>
      <c r="F2048" s="135"/>
    </row>
    <row r="2049" spans="2:6">
      <c r="B2049" s="134"/>
      <c r="C2049" s="134"/>
      <c r="D2049" s="134"/>
      <c r="E2049" s="134"/>
      <c r="F2049" s="135"/>
    </row>
    <row r="2050" spans="2:6">
      <c r="B2050" s="134"/>
      <c r="C2050" s="134"/>
      <c r="D2050" s="134"/>
      <c r="E2050" s="134"/>
      <c r="F2050" s="135"/>
    </row>
    <row r="2051" spans="2:6">
      <c r="B2051" s="134"/>
      <c r="C2051" s="134"/>
      <c r="D2051" s="134"/>
      <c r="E2051" s="134"/>
      <c r="F2051" s="135"/>
    </row>
    <row r="2052" spans="2:6">
      <c r="B2052" s="134"/>
      <c r="C2052" s="134"/>
      <c r="D2052" s="134"/>
      <c r="E2052" s="134"/>
      <c r="F2052" s="135"/>
    </row>
    <row r="2053" spans="2:6">
      <c r="B2053" s="134"/>
      <c r="C2053" s="134"/>
      <c r="D2053" s="134"/>
      <c r="E2053" s="134"/>
      <c r="F2053" s="135"/>
    </row>
    <row r="2054" spans="2:6">
      <c r="B2054" s="134"/>
      <c r="C2054" s="134"/>
      <c r="D2054" s="134"/>
      <c r="E2054" s="134"/>
      <c r="F2054" s="135"/>
    </row>
    <row r="2055" spans="2:6">
      <c r="B2055" s="134"/>
      <c r="C2055" s="134"/>
      <c r="D2055" s="134"/>
      <c r="E2055" s="134"/>
      <c r="F2055" s="135"/>
    </row>
    <row r="2056" spans="2:6">
      <c r="B2056" s="134"/>
      <c r="C2056" s="134"/>
      <c r="D2056" s="134"/>
      <c r="E2056" s="134"/>
      <c r="F2056" s="135"/>
    </row>
    <row r="2057" spans="2:6">
      <c r="B2057" s="134"/>
      <c r="C2057" s="134"/>
      <c r="D2057" s="134"/>
      <c r="E2057" s="134"/>
      <c r="F2057" s="135"/>
    </row>
    <row r="2058" spans="2:6">
      <c r="B2058" s="134"/>
      <c r="C2058" s="134"/>
      <c r="D2058" s="134"/>
      <c r="E2058" s="134"/>
      <c r="F2058" s="135"/>
    </row>
    <row r="2059" spans="2:6">
      <c r="B2059" s="134"/>
      <c r="C2059" s="134"/>
      <c r="D2059" s="134"/>
      <c r="E2059" s="134"/>
      <c r="F2059" s="135"/>
    </row>
    <row r="2060" spans="2:6">
      <c r="B2060" s="134"/>
      <c r="C2060" s="134"/>
      <c r="D2060" s="134"/>
      <c r="E2060" s="134"/>
      <c r="F2060" s="135"/>
    </row>
    <row r="2061" spans="2:6">
      <c r="B2061" s="134"/>
      <c r="C2061" s="134"/>
      <c r="D2061" s="134"/>
      <c r="E2061" s="134"/>
      <c r="F2061" s="135"/>
    </row>
    <row r="2062" spans="2:6">
      <c r="B2062" s="134"/>
      <c r="C2062" s="134"/>
      <c r="D2062" s="134"/>
      <c r="E2062" s="134"/>
      <c r="F2062" s="135"/>
    </row>
    <row r="2063" spans="2:6">
      <c r="B2063" s="134"/>
      <c r="C2063" s="134"/>
      <c r="D2063" s="134"/>
      <c r="E2063" s="134"/>
      <c r="F2063" s="135"/>
    </row>
    <row r="2064" spans="2:6">
      <c r="B2064" s="134"/>
      <c r="C2064" s="134"/>
      <c r="D2064" s="134"/>
      <c r="E2064" s="134"/>
      <c r="F2064" s="135"/>
    </row>
    <row r="2065" spans="2:6">
      <c r="B2065" s="134"/>
      <c r="C2065" s="134"/>
      <c r="D2065" s="134"/>
      <c r="E2065" s="134"/>
      <c r="F2065" s="135"/>
    </row>
    <row r="2066" spans="2:6">
      <c r="B2066" s="134"/>
      <c r="C2066" s="134"/>
      <c r="D2066" s="134"/>
      <c r="E2066" s="134"/>
      <c r="F2066" s="135"/>
    </row>
    <row r="2067" spans="2:6">
      <c r="B2067" s="134"/>
      <c r="C2067" s="134"/>
      <c r="D2067" s="134"/>
      <c r="E2067" s="134"/>
      <c r="F2067" s="135"/>
    </row>
    <row r="2068" spans="2:6">
      <c r="B2068" s="134"/>
      <c r="C2068" s="134"/>
      <c r="D2068" s="134"/>
      <c r="E2068" s="134"/>
      <c r="F2068" s="135"/>
    </row>
    <row r="2069" spans="2:6">
      <c r="B2069" s="134"/>
      <c r="C2069" s="134"/>
      <c r="D2069" s="134"/>
      <c r="E2069" s="134"/>
      <c r="F2069" s="135"/>
    </row>
    <row r="2070" spans="2:6">
      <c r="B2070" s="134"/>
      <c r="C2070" s="134"/>
      <c r="D2070" s="134"/>
      <c r="E2070" s="134"/>
      <c r="F2070" s="135"/>
    </row>
    <row r="2071" spans="2:6">
      <c r="B2071" s="134"/>
      <c r="C2071" s="134"/>
      <c r="D2071" s="134"/>
      <c r="E2071" s="134"/>
      <c r="F2071" s="135"/>
    </row>
    <row r="2072" spans="2:6">
      <c r="B2072" s="134"/>
      <c r="C2072" s="134"/>
      <c r="D2072" s="134"/>
      <c r="E2072" s="134"/>
      <c r="F2072" s="135"/>
    </row>
    <row r="2073" spans="2:6">
      <c r="B2073" s="134"/>
      <c r="C2073" s="134"/>
      <c r="D2073" s="134"/>
      <c r="E2073" s="134"/>
      <c r="F2073" s="135"/>
    </row>
    <row r="2074" spans="2:6">
      <c r="B2074" s="134"/>
      <c r="C2074" s="134"/>
      <c r="D2074" s="134"/>
      <c r="E2074" s="134"/>
      <c r="F2074" s="135"/>
    </row>
    <row r="2075" spans="2:6">
      <c r="B2075" s="134"/>
      <c r="C2075" s="134"/>
      <c r="D2075" s="134"/>
      <c r="E2075" s="134"/>
      <c r="F2075" s="135"/>
    </row>
    <row r="2076" spans="2:6">
      <c r="B2076" s="134"/>
      <c r="C2076" s="134"/>
      <c r="D2076" s="134"/>
      <c r="E2076" s="134"/>
      <c r="F2076" s="135"/>
    </row>
    <row r="2077" spans="2:6">
      <c r="B2077" s="134"/>
      <c r="C2077" s="134"/>
      <c r="D2077" s="134"/>
      <c r="E2077" s="134"/>
      <c r="F2077" s="135"/>
    </row>
    <row r="2078" spans="2:6">
      <c r="B2078" s="134"/>
      <c r="C2078" s="134"/>
      <c r="D2078" s="134"/>
      <c r="E2078" s="134"/>
      <c r="F2078" s="135"/>
    </row>
    <row r="2079" spans="2:6">
      <c r="B2079" s="134"/>
      <c r="C2079" s="134"/>
      <c r="D2079" s="134"/>
      <c r="E2079" s="134"/>
      <c r="F2079" s="135"/>
    </row>
    <row r="2080" spans="2:6">
      <c r="B2080" s="134"/>
      <c r="C2080" s="134"/>
      <c r="D2080" s="134"/>
      <c r="E2080" s="134"/>
      <c r="F2080" s="135"/>
    </row>
    <row r="2081" spans="2:6">
      <c r="B2081" s="134"/>
      <c r="C2081" s="134"/>
      <c r="D2081" s="134"/>
      <c r="E2081" s="134"/>
      <c r="F2081" s="135"/>
    </row>
    <row r="2082" spans="2:6">
      <c r="B2082" s="134"/>
      <c r="C2082" s="134"/>
      <c r="D2082" s="134"/>
      <c r="E2082" s="134"/>
      <c r="F2082" s="135"/>
    </row>
    <row r="2083" spans="2:6">
      <c r="B2083" s="134"/>
      <c r="C2083" s="134"/>
      <c r="D2083" s="134"/>
      <c r="E2083" s="134"/>
      <c r="F2083" s="135"/>
    </row>
    <row r="2084" spans="2:6">
      <c r="B2084" s="134"/>
      <c r="C2084" s="134"/>
      <c r="D2084" s="134"/>
      <c r="E2084" s="134"/>
      <c r="F2084" s="135"/>
    </row>
    <row r="2085" spans="2:6">
      <c r="B2085" s="134"/>
      <c r="C2085" s="134"/>
      <c r="D2085" s="134"/>
      <c r="E2085" s="134"/>
      <c r="F2085" s="135"/>
    </row>
    <row r="2086" spans="2:6">
      <c r="B2086" s="134"/>
      <c r="C2086" s="134"/>
      <c r="D2086" s="134"/>
      <c r="E2086" s="134"/>
      <c r="F2086" s="135"/>
    </row>
    <row r="2087" spans="2:6">
      <c r="B2087" s="134"/>
      <c r="C2087" s="134"/>
      <c r="D2087" s="134"/>
      <c r="E2087" s="134"/>
      <c r="F2087" s="135"/>
    </row>
    <row r="2088" spans="2:6">
      <c r="B2088" s="134"/>
      <c r="C2088" s="134"/>
      <c r="D2088" s="134"/>
      <c r="E2088" s="134"/>
      <c r="F2088" s="135"/>
    </row>
    <row r="2089" spans="2:6">
      <c r="B2089" s="134"/>
      <c r="C2089" s="134"/>
      <c r="D2089" s="134"/>
      <c r="E2089" s="134"/>
      <c r="F2089" s="135"/>
    </row>
    <row r="2090" spans="2:6">
      <c r="B2090" s="134"/>
      <c r="C2090" s="134"/>
      <c r="D2090" s="134"/>
      <c r="E2090" s="134"/>
      <c r="F2090" s="135"/>
    </row>
    <row r="2091" spans="2:6">
      <c r="B2091" s="134"/>
      <c r="C2091" s="134"/>
      <c r="D2091" s="134"/>
      <c r="E2091" s="134"/>
      <c r="F2091" s="135"/>
    </row>
    <row r="2092" spans="2:6">
      <c r="B2092" s="134"/>
      <c r="C2092" s="134"/>
      <c r="D2092" s="134"/>
      <c r="E2092" s="134"/>
      <c r="F2092" s="135"/>
    </row>
    <row r="2093" spans="2:6">
      <c r="B2093" s="134"/>
      <c r="C2093" s="134"/>
      <c r="D2093" s="134"/>
      <c r="E2093" s="134"/>
      <c r="F2093" s="135"/>
    </row>
    <row r="2094" spans="2:6">
      <c r="B2094" s="134"/>
      <c r="C2094" s="134"/>
      <c r="D2094" s="134"/>
      <c r="E2094" s="134"/>
      <c r="F2094" s="135"/>
    </row>
    <row r="2095" spans="2:6">
      <c r="B2095" s="134"/>
      <c r="C2095" s="134"/>
      <c r="D2095" s="134"/>
      <c r="E2095" s="134"/>
      <c r="F2095" s="135"/>
    </row>
    <row r="2096" spans="2:6">
      <c r="B2096" s="134"/>
      <c r="C2096" s="134"/>
      <c r="D2096" s="134"/>
      <c r="E2096" s="134"/>
      <c r="F2096" s="135"/>
    </row>
    <row r="2097" spans="2:6">
      <c r="B2097" s="134"/>
      <c r="C2097" s="134"/>
      <c r="D2097" s="134"/>
      <c r="E2097" s="134"/>
      <c r="F2097" s="135"/>
    </row>
    <row r="2098" spans="2:6">
      <c r="B2098" s="134"/>
      <c r="C2098" s="134"/>
      <c r="D2098" s="134"/>
      <c r="E2098" s="134"/>
      <c r="F2098" s="135"/>
    </row>
    <row r="2099" spans="2:6">
      <c r="B2099" s="134"/>
      <c r="C2099" s="134"/>
      <c r="D2099" s="134"/>
      <c r="E2099" s="134"/>
      <c r="F2099" s="135"/>
    </row>
    <row r="2100" spans="2:6">
      <c r="B2100" s="134"/>
      <c r="C2100" s="134"/>
      <c r="D2100" s="134"/>
      <c r="E2100" s="134"/>
      <c r="F2100" s="135"/>
    </row>
    <row r="2101" spans="2:6">
      <c r="B2101" s="134"/>
      <c r="C2101" s="134"/>
      <c r="D2101" s="134"/>
      <c r="E2101" s="134"/>
      <c r="F2101" s="135"/>
    </row>
    <row r="2102" spans="2:6">
      <c r="B2102" s="134"/>
      <c r="C2102" s="134"/>
      <c r="D2102" s="134"/>
      <c r="E2102" s="134"/>
      <c r="F2102" s="135"/>
    </row>
    <row r="2103" spans="2:6">
      <c r="B2103" s="134"/>
      <c r="C2103" s="134"/>
      <c r="D2103" s="134"/>
      <c r="E2103" s="134"/>
      <c r="F2103" s="135"/>
    </row>
    <row r="2104" spans="2:6">
      <c r="B2104" s="134"/>
      <c r="C2104" s="134"/>
      <c r="D2104" s="134"/>
      <c r="E2104" s="134"/>
      <c r="F2104" s="135"/>
    </row>
    <row r="2105" spans="2:6">
      <c r="B2105" s="134"/>
      <c r="C2105" s="134"/>
      <c r="D2105" s="134"/>
      <c r="E2105" s="134"/>
      <c r="F2105" s="135"/>
    </row>
    <row r="2106" spans="2:6">
      <c r="B2106" s="134"/>
      <c r="C2106" s="134"/>
      <c r="D2106" s="134"/>
      <c r="E2106" s="134"/>
      <c r="F2106" s="135"/>
    </row>
    <row r="2107" spans="2:6">
      <c r="B2107" s="134"/>
      <c r="C2107" s="134"/>
      <c r="D2107" s="134"/>
      <c r="E2107" s="134"/>
      <c r="F2107" s="135"/>
    </row>
    <row r="2108" spans="2:6">
      <c r="B2108" s="134"/>
      <c r="C2108" s="134"/>
      <c r="D2108" s="134"/>
      <c r="E2108" s="134"/>
      <c r="F2108" s="135"/>
    </row>
    <row r="2109" spans="2:6">
      <c r="B2109" s="134"/>
      <c r="C2109" s="134"/>
      <c r="D2109" s="134"/>
      <c r="E2109" s="134"/>
      <c r="F2109" s="135"/>
    </row>
    <row r="2110" spans="2:6">
      <c r="B2110" s="134"/>
      <c r="C2110" s="134"/>
      <c r="D2110" s="134"/>
      <c r="E2110" s="134"/>
      <c r="F2110" s="135"/>
    </row>
    <row r="2111" spans="2:6">
      <c r="B2111" s="134"/>
      <c r="C2111" s="134"/>
      <c r="D2111" s="134"/>
      <c r="E2111" s="134"/>
      <c r="F2111" s="135"/>
    </row>
    <row r="2112" spans="2:6">
      <c r="B2112" s="134"/>
      <c r="C2112" s="134"/>
      <c r="D2112" s="134"/>
      <c r="E2112" s="134"/>
      <c r="F2112" s="135"/>
    </row>
    <row r="2113" spans="2:6">
      <c r="B2113" s="134"/>
      <c r="C2113" s="134"/>
      <c r="D2113" s="134"/>
      <c r="E2113" s="134"/>
      <c r="F2113" s="135"/>
    </row>
    <row r="2114" spans="2:6">
      <c r="B2114" s="134"/>
      <c r="C2114" s="134"/>
      <c r="D2114" s="134"/>
      <c r="E2114" s="134"/>
      <c r="F2114" s="135"/>
    </row>
    <row r="2115" spans="2:6">
      <c r="B2115" s="134"/>
      <c r="C2115" s="134"/>
      <c r="D2115" s="134"/>
      <c r="E2115" s="134"/>
      <c r="F2115" s="135"/>
    </row>
    <row r="2116" spans="2:6">
      <c r="B2116" s="134"/>
      <c r="C2116" s="134"/>
      <c r="D2116" s="134"/>
      <c r="E2116" s="134"/>
      <c r="F2116" s="135"/>
    </row>
    <row r="2117" spans="2:6">
      <c r="B2117" s="134"/>
      <c r="C2117" s="134"/>
      <c r="D2117" s="134"/>
      <c r="E2117" s="134"/>
      <c r="F2117" s="135"/>
    </row>
    <row r="2118" spans="2:6">
      <c r="B2118" s="134"/>
      <c r="C2118" s="134"/>
      <c r="D2118" s="134"/>
      <c r="E2118" s="134"/>
      <c r="F2118" s="135"/>
    </row>
    <row r="2119" spans="2:6">
      <c r="B2119" s="134"/>
      <c r="C2119" s="134"/>
      <c r="D2119" s="134"/>
      <c r="E2119" s="134"/>
      <c r="F2119" s="135"/>
    </row>
    <row r="2120" spans="2:6">
      <c r="B2120" s="134"/>
      <c r="C2120" s="134"/>
      <c r="D2120" s="134"/>
      <c r="E2120" s="134"/>
      <c r="F2120" s="135"/>
    </row>
    <row r="2121" spans="2:6">
      <c r="B2121" s="134"/>
      <c r="C2121" s="134"/>
      <c r="D2121" s="134"/>
      <c r="E2121" s="134"/>
      <c r="F2121" s="135"/>
    </row>
    <row r="2122" spans="2:6">
      <c r="B2122" s="134"/>
      <c r="C2122" s="134"/>
      <c r="D2122" s="134"/>
      <c r="E2122" s="134"/>
      <c r="F2122" s="135"/>
    </row>
    <row r="2123" spans="2:6">
      <c r="B2123" s="134"/>
      <c r="C2123" s="134"/>
      <c r="D2123" s="134"/>
      <c r="E2123" s="134"/>
      <c r="F2123" s="135"/>
    </row>
    <row r="2124" spans="2:6">
      <c r="B2124" s="134"/>
      <c r="C2124" s="134"/>
      <c r="D2124" s="134"/>
      <c r="E2124" s="134"/>
      <c r="F2124" s="135"/>
    </row>
    <row r="2125" spans="2:6">
      <c r="B2125" s="134"/>
      <c r="C2125" s="134"/>
      <c r="D2125" s="134"/>
      <c r="E2125" s="134"/>
      <c r="F2125" s="135"/>
    </row>
    <row r="2126" spans="2:6">
      <c r="B2126" s="134"/>
      <c r="C2126" s="134"/>
      <c r="D2126" s="134"/>
      <c r="E2126" s="134"/>
      <c r="F2126" s="135"/>
    </row>
    <row r="2127" spans="2:6">
      <c r="B2127" s="134"/>
      <c r="C2127" s="134"/>
      <c r="D2127" s="134"/>
      <c r="E2127" s="134"/>
      <c r="F2127" s="135"/>
    </row>
    <row r="2128" spans="2:6">
      <c r="B2128" s="134"/>
      <c r="C2128" s="134"/>
      <c r="D2128" s="134"/>
      <c r="E2128" s="134"/>
      <c r="F2128" s="135"/>
    </row>
    <row r="2129" spans="2:6">
      <c r="B2129" s="134"/>
      <c r="C2129" s="134"/>
      <c r="D2129" s="134"/>
      <c r="E2129" s="134"/>
      <c r="F2129" s="135"/>
    </row>
    <row r="2130" spans="2:6">
      <c r="B2130" s="134"/>
      <c r="C2130" s="134"/>
      <c r="D2130" s="134"/>
      <c r="E2130" s="134"/>
      <c r="F2130" s="135"/>
    </row>
    <row r="2131" spans="2:6">
      <c r="B2131" s="134"/>
      <c r="C2131" s="134"/>
      <c r="D2131" s="134"/>
      <c r="E2131" s="134"/>
      <c r="F2131" s="135"/>
    </row>
    <row r="2132" spans="2:6">
      <c r="B2132" s="134"/>
      <c r="C2132" s="134"/>
      <c r="D2132" s="134"/>
      <c r="E2132" s="134"/>
      <c r="F2132" s="135"/>
    </row>
    <row r="2133" spans="2:6">
      <c r="B2133" s="134"/>
      <c r="C2133" s="134"/>
      <c r="D2133" s="134"/>
      <c r="E2133" s="134"/>
      <c r="F2133" s="135"/>
    </row>
    <row r="2134" spans="2:6">
      <c r="B2134" s="134"/>
      <c r="C2134" s="134"/>
      <c r="D2134" s="134"/>
      <c r="E2134" s="134"/>
      <c r="F2134" s="135"/>
    </row>
    <row r="2135" spans="2:6">
      <c r="B2135" s="134"/>
      <c r="C2135" s="134"/>
      <c r="D2135" s="134"/>
      <c r="E2135" s="134"/>
      <c r="F2135" s="135"/>
    </row>
    <row r="2136" spans="2:6">
      <c r="B2136" s="134"/>
      <c r="C2136" s="134"/>
      <c r="D2136" s="134"/>
      <c r="E2136" s="134"/>
      <c r="F2136" s="135"/>
    </row>
    <row r="2137" spans="2:6">
      <c r="B2137" s="134"/>
      <c r="C2137" s="134"/>
      <c r="D2137" s="134"/>
      <c r="E2137" s="134"/>
      <c r="F2137" s="135"/>
    </row>
    <row r="2138" spans="2:6">
      <c r="B2138" s="134"/>
      <c r="C2138" s="134"/>
      <c r="D2138" s="134"/>
      <c r="E2138" s="134"/>
      <c r="F2138" s="135"/>
    </row>
    <row r="2139" spans="2:6">
      <c r="B2139" s="134"/>
      <c r="C2139" s="134"/>
      <c r="D2139" s="134"/>
      <c r="E2139" s="134"/>
      <c r="F2139" s="135"/>
    </row>
    <row r="2140" spans="2:6">
      <c r="B2140" s="134"/>
      <c r="C2140" s="134"/>
      <c r="D2140" s="134"/>
      <c r="E2140" s="134"/>
      <c r="F2140" s="135"/>
    </row>
    <row r="2141" spans="2:6">
      <c r="B2141" s="134"/>
      <c r="C2141" s="134"/>
      <c r="D2141" s="134"/>
      <c r="E2141" s="134"/>
      <c r="F2141" s="135"/>
    </row>
    <row r="2142" spans="2:6">
      <c r="B2142" s="134"/>
      <c r="C2142" s="134"/>
      <c r="D2142" s="134"/>
      <c r="E2142" s="134"/>
      <c r="F2142" s="135"/>
    </row>
    <row r="2143" spans="2:6">
      <c r="B2143" s="134"/>
      <c r="C2143" s="134"/>
      <c r="D2143" s="134"/>
      <c r="E2143" s="134"/>
      <c r="F2143" s="135"/>
    </row>
    <row r="2144" spans="2:6">
      <c r="B2144" s="134"/>
      <c r="C2144" s="134"/>
      <c r="D2144" s="134"/>
      <c r="E2144" s="134"/>
      <c r="F2144" s="135"/>
    </row>
    <row r="2145" spans="2:6">
      <c r="B2145" s="134"/>
      <c r="C2145" s="134"/>
      <c r="D2145" s="134"/>
      <c r="E2145" s="134"/>
      <c r="F2145" s="135"/>
    </row>
    <row r="2146" spans="2:6">
      <c r="B2146" s="134"/>
      <c r="C2146" s="134"/>
      <c r="D2146" s="134"/>
      <c r="E2146" s="134"/>
      <c r="F2146" s="135"/>
    </row>
    <row r="2147" spans="2:6">
      <c r="B2147" s="134"/>
      <c r="C2147" s="134"/>
      <c r="D2147" s="134"/>
      <c r="E2147" s="134"/>
      <c r="F2147" s="135"/>
    </row>
    <row r="2148" spans="2:6">
      <c r="B2148" s="134"/>
      <c r="C2148" s="134"/>
      <c r="D2148" s="134"/>
      <c r="E2148" s="134"/>
      <c r="F2148" s="135"/>
    </row>
    <row r="2149" spans="2:6">
      <c r="B2149" s="134"/>
      <c r="C2149" s="134"/>
      <c r="D2149" s="134"/>
      <c r="E2149" s="134"/>
      <c r="F2149" s="135"/>
    </row>
    <row r="2150" spans="2:6">
      <c r="B2150" s="134"/>
      <c r="C2150" s="134"/>
      <c r="D2150" s="134"/>
      <c r="E2150" s="134"/>
      <c r="F2150" s="135"/>
    </row>
    <row r="2151" spans="2:6">
      <c r="B2151" s="134"/>
      <c r="C2151" s="134"/>
      <c r="D2151" s="134"/>
      <c r="E2151" s="134"/>
      <c r="F2151" s="135"/>
    </row>
    <row r="2152" spans="2:6">
      <c r="B2152" s="134"/>
      <c r="C2152" s="134"/>
      <c r="D2152" s="134"/>
      <c r="E2152" s="134"/>
      <c r="F2152" s="135"/>
    </row>
    <row r="2153" spans="2:6">
      <c r="B2153" s="134"/>
      <c r="C2153" s="134"/>
      <c r="D2153" s="134"/>
      <c r="E2153" s="134"/>
      <c r="F2153" s="135"/>
    </row>
    <row r="2154" spans="2:6">
      <c r="B2154" s="134"/>
      <c r="C2154" s="134"/>
      <c r="D2154" s="134"/>
      <c r="E2154" s="134"/>
      <c r="F2154" s="135"/>
    </row>
    <row r="2155" spans="2:6">
      <c r="B2155" s="134"/>
      <c r="C2155" s="134"/>
      <c r="D2155" s="134"/>
      <c r="E2155" s="134"/>
      <c r="F2155" s="135"/>
    </row>
    <row r="2156" spans="2:6">
      <c r="B2156" s="134"/>
      <c r="C2156" s="134"/>
      <c r="D2156" s="134"/>
      <c r="E2156" s="134"/>
      <c r="F2156" s="135"/>
    </row>
    <row r="2157" spans="2:6">
      <c r="B2157" s="134"/>
      <c r="C2157" s="134"/>
      <c r="D2157" s="134"/>
      <c r="E2157" s="134"/>
      <c r="F2157" s="135"/>
    </row>
    <row r="2158" spans="2:6">
      <c r="B2158" s="134"/>
      <c r="C2158" s="134"/>
      <c r="D2158" s="134"/>
      <c r="E2158" s="134"/>
      <c r="F2158" s="135"/>
    </row>
    <row r="2159" spans="2:6">
      <c r="B2159" s="134"/>
      <c r="C2159" s="134"/>
      <c r="D2159" s="134"/>
      <c r="E2159" s="134"/>
      <c r="F2159" s="135"/>
    </row>
    <row r="2160" spans="2:6">
      <c r="B2160" s="134"/>
      <c r="C2160" s="134"/>
      <c r="D2160" s="134"/>
      <c r="E2160" s="134"/>
      <c r="F2160" s="135"/>
    </row>
    <row r="2161" spans="2:6">
      <c r="B2161" s="134"/>
      <c r="C2161" s="134"/>
      <c r="D2161" s="134"/>
      <c r="E2161" s="134"/>
      <c r="F2161" s="135"/>
    </row>
    <row r="2162" spans="2:6">
      <c r="B2162" s="134"/>
      <c r="C2162" s="134"/>
      <c r="D2162" s="134"/>
      <c r="E2162" s="134"/>
      <c r="F2162" s="135"/>
    </row>
    <row r="2163" spans="2:6">
      <c r="B2163" s="134"/>
      <c r="C2163" s="134"/>
      <c r="D2163" s="134"/>
      <c r="E2163" s="134"/>
      <c r="F2163" s="135"/>
    </row>
    <row r="2164" spans="2:6">
      <c r="B2164" s="134"/>
      <c r="C2164" s="134"/>
      <c r="D2164" s="134"/>
      <c r="E2164" s="134"/>
      <c r="F2164" s="135"/>
    </row>
    <row r="2165" spans="2:6">
      <c r="B2165" s="134"/>
      <c r="C2165" s="134"/>
      <c r="D2165" s="134"/>
      <c r="E2165" s="134"/>
      <c r="F2165" s="135"/>
    </row>
    <row r="2166" spans="2:6">
      <c r="B2166" s="134"/>
      <c r="C2166" s="134"/>
      <c r="D2166" s="134"/>
      <c r="E2166" s="134"/>
      <c r="F2166" s="135"/>
    </row>
    <row r="2167" spans="2:6">
      <c r="B2167" s="134"/>
      <c r="C2167" s="134"/>
      <c r="D2167" s="134"/>
      <c r="E2167" s="134"/>
      <c r="F2167" s="135"/>
    </row>
    <row r="2168" spans="2:6">
      <c r="B2168" s="134"/>
      <c r="C2168" s="134"/>
      <c r="D2168" s="134"/>
      <c r="E2168" s="134"/>
      <c r="F2168" s="135"/>
    </row>
    <row r="2169" spans="2:6">
      <c r="B2169" s="134"/>
      <c r="C2169" s="134"/>
      <c r="D2169" s="134"/>
      <c r="E2169" s="134"/>
      <c r="F2169" s="135"/>
    </row>
    <row r="2170" spans="2:6">
      <c r="B2170" s="134"/>
      <c r="C2170" s="134"/>
      <c r="D2170" s="134"/>
      <c r="E2170" s="134"/>
      <c r="F2170" s="135"/>
    </row>
    <row r="2171" spans="2:6">
      <c r="B2171" s="134"/>
      <c r="C2171" s="134"/>
      <c r="D2171" s="134"/>
      <c r="E2171" s="134"/>
      <c r="F2171" s="135"/>
    </row>
    <row r="2172" spans="2:6">
      <c r="B2172" s="134"/>
      <c r="C2172" s="134"/>
      <c r="D2172" s="134"/>
      <c r="E2172" s="134"/>
      <c r="F2172" s="135"/>
    </row>
    <row r="2173" spans="2:6">
      <c r="B2173" s="134"/>
      <c r="C2173" s="134"/>
      <c r="D2173" s="134"/>
      <c r="E2173" s="134"/>
      <c r="F2173" s="135"/>
    </row>
    <row r="2174" spans="2:6">
      <c r="B2174" s="134"/>
      <c r="C2174" s="134"/>
      <c r="D2174" s="134"/>
      <c r="E2174" s="134"/>
      <c r="F2174" s="135"/>
    </row>
    <row r="2175" spans="2:6">
      <c r="B2175" s="134"/>
      <c r="C2175" s="134"/>
      <c r="D2175" s="134"/>
      <c r="E2175" s="134"/>
      <c r="F2175" s="135"/>
    </row>
    <row r="2176" spans="2:6">
      <c r="B2176" s="134"/>
      <c r="C2176" s="134"/>
      <c r="D2176" s="134"/>
      <c r="E2176" s="134"/>
      <c r="F2176" s="135"/>
    </row>
    <row r="2177" spans="2:6">
      <c r="B2177" s="134"/>
      <c r="C2177" s="134"/>
      <c r="D2177" s="134"/>
      <c r="E2177" s="134"/>
      <c r="F2177" s="135"/>
    </row>
    <row r="2178" spans="2:6">
      <c r="B2178" s="134"/>
      <c r="C2178" s="134"/>
      <c r="D2178" s="134"/>
      <c r="E2178" s="134"/>
      <c r="F2178" s="135"/>
    </row>
    <row r="2179" spans="2:6">
      <c r="B2179" s="134"/>
      <c r="C2179" s="134"/>
      <c r="D2179" s="134"/>
      <c r="E2179" s="134"/>
      <c r="F2179" s="135"/>
    </row>
    <row r="2180" spans="2:6">
      <c r="B2180" s="134"/>
      <c r="C2180" s="134"/>
      <c r="D2180" s="134"/>
      <c r="E2180" s="134"/>
      <c r="F2180" s="135"/>
    </row>
    <row r="2181" spans="2:6">
      <c r="B2181" s="134"/>
      <c r="C2181" s="134"/>
      <c r="D2181" s="134"/>
      <c r="E2181" s="134"/>
      <c r="F2181" s="135"/>
    </row>
    <row r="2182" spans="2:6">
      <c r="B2182" s="134"/>
      <c r="C2182" s="134"/>
      <c r="D2182" s="134"/>
      <c r="E2182" s="134"/>
      <c r="F2182" s="135"/>
    </row>
    <row r="2183" spans="2:6">
      <c r="B2183" s="134"/>
      <c r="C2183" s="134"/>
      <c r="D2183" s="134"/>
      <c r="E2183" s="134"/>
      <c r="F2183" s="135"/>
    </row>
    <row r="2184" spans="2:6">
      <c r="B2184" s="134"/>
      <c r="C2184" s="134"/>
      <c r="D2184" s="134"/>
      <c r="E2184" s="134"/>
      <c r="F2184" s="135"/>
    </row>
    <row r="2185" spans="2:6">
      <c r="B2185" s="134"/>
      <c r="C2185" s="134"/>
      <c r="D2185" s="134"/>
      <c r="E2185" s="134"/>
      <c r="F2185" s="135"/>
    </row>
    <row r="2186" spans="2:6">
      <c r="B2186" s="134"/>
      <c r="C2186" s="134"/>
      <c r="D2186" s="134"/>
      <c r="E2186" s="134"/>
      <c r="F2186" s="135"/>
    </row>
    <row r="2187" spans="2:6">
      <c r="B2187" s="134"/>
      <c r="C2187" s="134"/>
      <c r="D2187" s="134"/>
      <c r="E2187" s="134"/>
      <c r="F2187" s="135"/>
    </row>
    <row r="2188" spans="2:6">
      <c r="B2188" s="134"/>
      <c r="C2188" s="134"/>
      <c r="D2188" s="134"/>
      <c r="E2188" s="134"/>
      <c r="F2188" s="135"/>
    </row>
    <row r="2189" spans="2:6">
      <c r="B2189" s="134"/>
      <c r="C2189" s="134"/>
      <c r="D2189" s="134"/>
      <c r="E2189" s="134"/>
      <c r="F2189" s="135"/>
    </row>
    <row r="2190" spans="2:6">
      <c r="B2190" s="134"/>
      <c r="C2190" s="134"/>
      <c r="D2190" s="134"/>
      <c r="E2190" s="134"/>
      <c r="F2190" s="135"/>
    </row>
    <row r="2191" spans="2:6">
      <c r="B2191" s="134"/>
      <c r="C2191" s="134"/>
      <c r="D2191" s="134"/>
      <c r="E2191" s="134"/>
      <c r="F2191" s="135"/>
    </row>
    <row r="2192" spans="2:6">
      <c r="B2192" s="134"/>
      <c r="C2192" s="134"/>
      <c r="D2192" s="134"/>
      <c r="E2192" s="134"/>
      <c r="F2192" s="135"/>
    </row>
    <row r="2193" spans="2:6">
      <c r="B2193" s="134"/>
      <c r="C2193" s="134"/>
      <c r="D2193" s="134"/>
      <c r="E2193" s="134"/>
      <c r="F2193" s="135"/>
    </row>
    <row r="2194" spans="2:6">
      <c r="B2194" s="134"/>
      <c r="C2194" s="134"/>
      <c r="D2194" s="134"/>
      <c r="E2194" s="134"/>
      <c r="F2194" s="135"/>
    </row>
    <row r="2195" spans="2:6">
      <c r="B2195" s="134"/>
      <c r="C2195" s="134"/>
      <c r="D2195" s="134"/>
      <c r="E2195" s="134"/>
      <c r="F2195" s="135"/>
    </row>
    <row r="2196" spans="2:6">
      <c r="B2196" s="134"/>
      <c r="C2196" s="134"/>
      <c r="D2196" s="134"/>
      <c r="E2196" s="134"/>
      <c r="F2196" s="135"/>
    </row>
    <row r="2197" spans="2:6">
      <c r="B2197" s="134"/>
      <c r="C2197" s="134"/>
      <c r="D2197" s="134"/>
      <c r="E2197" s="134"/>
      <c r="F2197" s="135"/>
    </row>
    <row r="2198" spans="2:6">
      <c r="B2198" s="134"/>
      <c r="C2198" s="134"/>
      <c r="D2198" s="134"/>
      <c r="E2198" s="134"/>
      <c r="F2198" s="135"/>
    </row>
    <row r="2199" spans="2:6">
      <c r="B2199" s="134"/>
      <c r="C2199" s="134"/>
      <c r="D2199" s="134"/>
      <c r="E2199" s="134"/>
      <c r="F2199" s="135"/>
    </row>
    <row r="2200" spans="2:6">
      <c r="B2200" s="134"/>
      <c r="C2200" s="134"/>
      <c r="D2200" s="134"/>
      <c r="E2200" s="134"/>
      <c r="F2200" s="135"/>
    </row>
    <row r="2201" spans="2:6">
      <c r="B2201" s="134"/>
      <c r="C2201" s="134"/>
      <c r="D2201" s="134"/>
      <c r="E2201" s="134"/>
      <c r="F2201" s="135"/>
    </row>
    <row r="2202" spans="2:6">
      <c r="B2202" s="134"/>
      <c r="C2202" s="134"/>
      <c r="D2202" s="134"/>
      <c r="E2202" s="134"/>
      <c r="F2202" s="135"/>
    </row>
    <row r="2203" spans="2:6">
      <c r="B2203" s="134"/>
      <c r="C2203" s="134"/>
      <c r="D2203" s="134"/>
      <c r="E2203" s="134"/>
      <c r="F2203" s="135"/>
    </row>
    <row r="2204" spans="2:6">
      <c r="B2204" s="134"/>
      <c r="C2204" s="134"/>
      <c r="D2204" s="134"/>
      <c r="E2204" s="134"/>
    </row>
    <row r="2205" spans="2:6">
      <c r="B2205" s="134"/>
      <c r="C2205" s="134"/>
      <c r="D2205" s="134"/>
      <c r="E2205" s="134"/>
    </row>
    <row r="2206" spans="2:6">
      <c r="B2206" s="134"/>
      <c r="C2206" s="134"/>
      <c r="D2206" s="134"/>
      <c r="E2206" s="134"/>
    </row>
    <row r="2207" spans="2:6">
      <c r="B2207" s="134"/>
      <c r="C2207" s="134"/>
      <c r="D2207" s="134"/>
      <c r="E2207" s="134"/>
    </row>
    <row r="2208" spans="2:6">
      <c r="B2208" s="134"/>
      <c r="C2208" s="134"/>
      <c r="D2208" s="134"/>
      <c r="E2208" s="134"/>
    </row>
    <row r="2209" spans="2:5">
      <c r="B2209" s="134"/>
      <c r="C2209" s="134"/>
      <c r="D2209" s="134"/>
      <c r="E2209" s="134"/>
    </row>
    <row r="2210" spans="2:5">
      <c r="B2210" s="134"/>
      <c r="C2210" s="134"/>
      <c r="D2210" s="134"/>
      <c r="E2210" s="134"/>
    </row>
    <row r="2211" spans="2:5">
      <c r="B2211" s="134"/>
      <c r="C2211" s="134"/>
      <c r="D2211" s="134"/>
      <c r="E2211" s="134"/>
    </row>
    <row r="2212" spans="2:5">
      <c r="B2212" s="134"/>
      <c r="C2212" s="134"/>
      <c r="D2212" s="134"/>
      <c r="E2212" s="134"/>
    </row>
    <row r="2213" spans="2:5">
      <c r="B2213" s="134"/>
      <c r="C2213" s="134"/>
      <c r="D2213" s="134"/>
      <c r="E2213" s="134"/>
    </row>
    <row r="2214" spans="2:5">
      <c r="B2214" s="134"/>
      <c r="C2214" s="134"/>
      <c r="D2214" s="134"/>
      <c r="E2214" s="134"/>
    </row>
    <row r="2215" spans="2:5">
      <c r="B2215" s="134"/>
      <c r="C2215" s="134"/>
      <c r="D2215" s="134"/>
      <c r="E2215" s="134"/>
    </row>
    <row r="2216" spans="2:5">
      <c r="B2216" s="134"/>
      <c r="C2216" s="134"/>
      <c r="D2216" s="134"/>
      <c r="E2216" s="134"/>
    </row>
    <row r="2217" spans="2:5">
      <c r="B2217" s="134"/>
      <c r="C2217" s="134"/>
      <c r="D2217" s="134"/>
      <c r="E2217" s="134"/>
    </row>
    <row r="2218" spans="2:5">
      <c r="B2218" s="134"/>
      <c r="C2218" s="134"/>
      <c r="D2218" s="134"/>
      <c r="E2218" s="134"/>
    </row>
    <row r="2219" spans="2:5">
      <c r="B2219" s="134"/>
      <c r="C2219" s="134"/>
      <c r="D2219" s="134"/>
      <c r="E2219" s="134"/>
    </row>
    <row r="2220" spans="2:5">
      <c r="B2220" s="134"/>
      <c r="C2220" s="134"/>
      <c r="D2220" s="134"/>
      <c r="E2220" s="134"/>
    </row>
    <row r="2221" spans="2:5">
      <c r="B2221" s="134"/>
      <c r="C2221" s="134"/>
      <c r="D2221" s="134"/>
      <c r="E2221" s="134"/>
    </row>
    <row r="2222" spans="2:5">
      <c r="B2222" s="134"/>
      <c r="C2222" s="134"/>
      <c r="D2222" s="134"/>
      <c r="E2222" s="134"/>
    </row>
    <row r="2223" spans="2:5">
      <c r="B2223" s="134"/>
      <c r="C2223" s="134"/>
      <c r="D2223" s="134"/>
      <c r="E2223" s="134"/>
    </row>
    <row r="2224" spans="2:5">
      <c r="B2224" s="134"/>
      <c r="C2224" s="134"/>
      <c r="D2224" s="134"/>
      <c r="E2224" s="134"/>
    </row>
    <row r="2225" spans="2:5">
      <c r="B2225" s="134"/>
      <c r="C2225" s="134"/>
      <c r="D2225" s="134"/>
      <c r="E2225" s="134"/>
    </row>
    <row r="2226" spans="2:5">
      <c r="B2226" s="134"/>
      <c r="C2226" s="134"/>
      <c r="D2226" s="134"/>
      <c r="E2226" s="134"/>
    </row>
    <row r="2227" spans="2:5">
      <c r="B2227" s="134"/>
      <c r="C2227" s="134"/>
      <c r="D2227" s="134"/>
      <c r="E2227" s="134"/>
    </row>
    <row r="2228" spans="2:5">
      <c r="B2228" s="134"/>
      <c r="C2228" s="134"/>
      <c r="D2228" s="134"/>
      <c r="E2228" s="134"/>
    </row>
    <row r="2229" spans="2:5">
      <c r="B2229" s="134"/>
      <c r="C2229" s="134"/>
      <c r="D2229" s="134"/>
      <c r="E2229" s="134"/>
    </row>
    <row r="2230" spans="2:5">
      <c r="B2230" s="134"/>
      <c r="C2230" s="134"/>
      <c r="D2230" s="134"/>
      <c r="E2230" s="134"/>
    </row>
    <row r="2231" spans="2:5">
      <c r="B2231" s="134"/>
      <c r="C2231" s="134"/>
      <c r="D2231" s="134"/>
      <c r="E2231" s="134"/>
    </row>
    <row r="2232" spans="2:5">
      <c r="B2232" s="134"/>
      <c r="C2232" s="134"/>
      <c r="D2232" s="134"/>
      <c r="E2232" s="134"/>
    </row>
    <row r="2233" spans="2:5">
      <c r="B2233" s="134"/>
      <c r="C2233" s="134"/>
      <c r="D2233" s="134"/>
      <c r="E2233" s="134"/>
    </row>
    <row r="2234" spans="2:5">
      <c r="B2234" s="134"/>
      <c r="C2234" s="134"/>
      <c r="D2234" s="134"/>
      <c r="E2234" s="134"/>
    </row>
    <row r="2235" spans="2:5">
      <c r="B2235" s="134"/>
      <c r="C2235" s="134"/>
      <c r="D2235" s="134"/>
      <c r="E2235" s="134"/>
    </row>
    <row r="2236" spans="2:5">
      <c r="B2236" s="134"/>
      <c r="C2236" s="134"/>
      <c r="D2236" s="134"/>
      <c r="E2236" s="134"/>
    </row>
    <row r="2237" spans="2:5">
      <c r="B2237" s="134"/>
      <c r="C2237" s="134"/>
      <c r="D2237" s="134"/>
      <c r="E2237" s="134"/>
    </row>
    <row r="2238" spans="2:5">
      <c r="B2238" s="134"/>
      <c r="C2238" s="134"/>
      <c r="D2238" s="134"/>
      <c r="E2238" s="134"/>
    </row>
    <row r="2239" spans="2:5">
      <c r="B2239" s="134"/>
      <c r="C2239" s="134"/>
      <c r="D2239" s="134"/>
      <c r="E2239" s="134"/>
    </row>
    <row r="2240" spans="2:5">
      <c r="B2240" s="134"/>
      <c r="C2240" s="134"/>
      <c r="D2240" s="134"/>
      <c r="E2240" s="134"/>
    </row>
    <row r="2241" spans="2:5">
      <c r="B2241" s="134"/>
      <c r="C2241" s="134"/>
      <c r="D2241" s="134"/>
      <c r="E2241" s="134"/>
    </row>
    <row r="2242" spans="2:5">
      <c r="B2242" s="134"/>
      <c r="C2242" s="134"/>
      <c r="D2242" s="134"/>
      <c r="E2242" s="134"/>
    </row>
    <row r="2243" spans="2:5">
      <c r="B2243" s="134"/>
      <c r="C2243" s="134"/>
      <c r="D2243" s="134"/>
      <c r="E2243" s="134"/>
    </row>
    <row r="2244" spans="2:5">
      <c r="B2244" s="134"/>
      <c r="C2244" s="134"/>
      <c r="D2244" s="134"/>
      <c r="E2244" s="134"/>
    </row>
    <row r="2245" spans="2:5">
      <c r="B2245" s="134"/>
      <c r="C2245" s="134"/>
      <c r="D2245" s="134"/>
      <c r="E2245" s="134"/>
    </row>
    <row r="2246" spans="2:5">
      <c r="B2246" s="134"/>
      <c r="C2246" s="134"/>
      <c r="D2246" s="134"/>
      <c r="E2246" s="134"/>
    </row>
    <row r="2247" spans="2:5">
      <c r="B2247" s="134"/>
      <c r="C2247" s="134"/>
      <c r="D2247" s="134"/>
      <c r="E2247" s="134"/>
    </row>
    <row r="2248" spans="2:5">
      <c r="B2248" s="134"/>
      <c r="C2248" s="134"/>
      <c r="D2248" s="134"/>
      <c r="E2248" s="134"/>
    </row>
    <row r="2249" spans="2:5">
      <c r="B2249" s="134"/>
      <c r="C2249" s="134"/>
      <c r="D2249" s="134"/>
      <c r="E2249" s="134"/>
    </row>
    <row r="2250" spans="2:5">
      <c r="B2250" s="134"/>
      <c r="C2250" s="134"/>
      <c r="D2250" s="134"/>
      <c r="E2250" s="134"/>
    </row>
    <row r="2251" spans="2:5">
      <c r="B2251" s="134"/>
      <c r="C2251" s="134"/>
      <c r="D2251" s="134"/>
      <c r="E2251" s="134"/>
    </row>
    <row r="2252" spans="2:5">
      <c r="B2252" s="134"/>
      <c r="C2252" s="134"/>
      <c r="D2252" s="134"/>
      <c r="E2252" s="134"/>
    </row>
    <row r="2253" spans="2:5">
      <c r="B2253" s="134"/>
      <c r="C2253" s="134"/>
      <c r="D2253" s="134"/>
      <c r="E2253" s="134"/>
    </row>
    <row r="2254" spans="2:5">
      <c r="B2254" s="134"/>
      <c r="C2254" s="134"/>
      <c r="D2254" s="134"/>
      <c r="E2254" s="134"/>
    </row>
    <row r="2255" spans="2:5">
      <c r="B2255" s="134"/>
      <c r="C2255" s="134"/>
      <c r="D2255" s="134"/>
      <c r="E2255" s="134"/>
    </row>
    <row r="2256" spans="2:5">
      <c r="B2256" s="134"/>
      <c r="C2256" s="134"/>
      <c r="D2256" s="134"/>
      <c r="E2256" s="134"/>
    </row>
    <row r="2257" spans="2:5">
      <c r="B2257" s="134"/>
      <c r="C2257" s="134"/>
      <c r="D2257" s="134"/>
      <c r="E2257" s="134"/>
    </row>
    <row r="2258" spans="2:5">
      <c r="B2258" s="134"/>
      <c r="C2258" s="134"/>
      <c r="D2258" s="134"/>
      <c r="E2258" s="134"/>
    </row>
    <row r="2259" spans="2:5">
      <c r="B2259" s="134"/>
      <c r="C2259" s="134"/>
      <c r="D2259" s="134"/>
      <c r="E2259" s="134"/>
    </row>
    <row r="2260" spans="2:5">
      <c r="B2260" s="134"/>
      <c r="C2260" s="134"/>
      <c r="D2260" s="134"/>
      <c r="E2260" s="134"/>
    </row>
    <row r="2261" spans="2:5">
      <c r="B2261" s="134"/>
      <c r="C2261" s="134"/>
      <c r="D2261" s="134"/>
      <c r="E2261" s="134"/>
    </row>
    <row r="2262" spans="2:5">
      <c r="B2262" s="134"/>
      <c r="C2262" s="134"/>
      <c r="D2262" s="134"/>
      <c r="E2262" s="134"/>
    </row>
    <row r="2263" spans="2:5">
      <c r="B2263" s="134"/>
      <c r="C2263" s="134"/>
      <c r="D2263" s="134"/>
      <c r="E2263" s="134"/>
    </row>
    <row r="2264" spans="2:5">
      <c r="B2264" s="134"/>
      <c r="C2264" s="134"/>
      <c r="D2264" s="134"/>
      <c r="E2264" s="134"/>
    </row>
    <row r="2265" spans="2:5">
      <c r="B2265" s="134"/>
      <c r="C2265" s="134"/>
      <c r="D2265" s="134"/>
      <c r="E2265" s="134"/>
    </row>
    <row r="2266" spans="2:5">
      <c r="B2266" s="134"/>
      <c r="C2266" s="134"/>
      <c r="D2266" s="134"/>
      <c r="E2266" s="134"/>
    </row>
    <row r="2267" spans="2:5">
      <c r="B2267" s="134"/>
      <c r="C2267" s="134"/>
      <c r="D2267" s="134"/>
      <c r="E2267" s="134"/>
    </row>
    <row r="2268" spans="2:5">
      <c r="B2268" s="134"/>
      <c r="C2268" s="134"/>
      <c r="D2268" s="134"/>
      <c r="E2268" s="134"/>
    </row>
    <row r="2269" spans="2:5">
      <c r="B2269" s="134"/>
      <c r="C2269" s="134"/>
      <c r="D2269" s="134"/>
      <c r="E2269" s="134"/>
    </row>
    <row r="2270" spans="2:5">
      <c r="B2270" s="134"/>
      <c r="C2270" s="134"/>
      <c r="D2270" s="134"/>
      <c r="E2270" s="134"/>
    </row>
    <row r="2271" spans="2:5">
      <c r="B2271" s="134"/>
      <c r="C2271" s="134"/>
      <c r="D2271" s="134"/>
      <c r="E2271" s="134"/>
    </row>
    <row r="2272" spans="2:5">
      <c r="B2272" s="134"/>
      <c r="C2272" s="134"/>
      <c r="D2272" s="134"/>
      <c r="E2272" s="134"/>
    </row>
    <row r="2273" spans="2:5">
      <c r="B2273" s="134"/>
      <c r="C2273" s="134"/>
      <c r="D2273" s="134"/>
      <c r="E2273" s="134"/>
    </row>
    <row r="2274" spans="2:5">
      <c r="B2274" s="134"/>
      <c r="C2274" s="134"/>
      <c r="D2274" s="134"/>
      <c r="E2274" s="134"/>
    </row>
    <row r="2275" spans="2:5">
      <c r="B2275" s="134"/>
      <c r="C2275" s="134"/>
      <c r="D2275" s="134"/>
      <c r="E2275" s="134"/>
    </row>
    <row r="2276" spans="2:5">
      <c r="B2276" s="134"/>
      <c r="C2276" s="134"/>
      <c r="D2276" s="134"/>
      <c r="E2276" s="134"/>
    </row>
    <row r="2277" spans="2:5">
      <c r="B2277" s="134"/>
      <c r="C2277" s="134"/>
      <c r="D2277" s="134"/>
      <c r="E2277" s="134"/>
    </row>
    <row r="2278" spans="2:5">
      <c r="B2278" s="134"/>
      <c r="C2278" s="134"/>
      <c r="D2278" s="134"/>
      <c r="E2278" s="134"/>
    </row>
    <row r="2279" spans="2:5">
      <c r="B2279" s="134"/>
      <c r="C2279" s="134"/>
      <c r="D2279" s="134"/>
      <c r="E2279" s="134"/>
    </row>
    <row r="2280" spans="2:5">
      <c r="B2280" s="134"/>
      <c r="C2280" s="134"/>
      <c r="D2280" s="134"/>
      <c r="E2280" s="134"/>
    </row>
    <row r="2281" spans="2:5">
      <c r="B2281" s="134"/>
      <c r="C2281" s="134"/>
      <c r="D2281" s="134"/>
      <c r="E2281" s="134"/>
    </row>
    <row r="2282" spans="2:5">
      <c r="B2282" s="134"/>
      <c r="C2282" s="134"/>
      <c r="D2282" s="134"/>
      <c r="E2282" s="134"/>
    </row>
    <row r="2283" spans="2:5">
      <c r="B2283" s="134"/>
      <c r="C2283" s="134"/>
      <c r="D2283" s="134"/>
      <c r="E2283" s="134"/>
    </row>
    <row r="2284" spans="2:5">
      <c r="B2284" s="134"/>
      <c r="C2284" s="134"/>
      <c r="D2284" s="134"/>
      <c r="E2284" s="134"/>
    </row>
    <row r="2285" spans="2:5">
      <c r="B2285" s="134"/>
      <c r="C2285" s="134"/>
      <c r="D2285" s="134"/>
      <c r="E2285" s="134"/>
    </row>
    <row r="2286" spans="2:5">
      <c r="B2286" s="134"/>
      <c r="C2286" s="134"/>
      <c r="D2286" s="134"/>
      <c r="E2286" s="134"/>
    </row>
    <row r="2287" spans="2:5">
      <c r="B2287" s="134"/>
      <c r="C2287" s="134"/>
      <c r="D2287" s="134"/>
      <c r="E2287" s="134"/>
    </row>
    <row r="2288" spans="2:5">
      <c r="B2288" s="134"/>
      <c r="C2288" s="134"/>
      <c r="D2288" s="134"/>
      <c r="E2288" s="134"/>
    </row>
    <row r="2289" spans="2:5">
      <c r="B2289" s="134"/>
      <c r="C2289" s="134"/>
      <c r="D2289" s="134"/>
      <c r="E2289" s="134"/>
    </row>
    <row r="2290" spans="2:5">
      <c r="B2290" s="134"/>
      <c r="C2290" s="134"/>
      <c r="D2290" s="134"/>
      <c r="E2290" s="134"/>
    </row>
    <row r="2291" spans="2:5">
      <c r="B2291" s="134"/>
      <c r="C2291" s="134"/>
      <c r="D2291" s="134"/>
      <c r="E2291" s="134"/>
    </row>
    <row r="2292" spans="2:5">
      <c r="B2292" s="134"/>
      <c r="C2292" s="134"/>
      <c r="D2292" s="134"/>
      <c r="E2292" s="134"/>
    </row>
    <row r="2293" spans="2:5">
      <c r="B2293" s="134"/>
      <c r="C2293" s="134"/>
      <c r="D2293" s="134"/>
      <c r="E2293" s="134"/>
    </row>
    <row r="2294" spans="2:5">
      <c r="B2294" s="134"/>
      <c r="C2294" s="134"/>
      <c r="D2294" s="134"/>
      <c r="E2294" s="134"/>
    </row>
    <row r="2295" spans="2:5">
      <c r="B2295" s="134"/>
      <c r="C2295" s="134"/>
      <c r="D2295" s="134"/>
      <c r="E2295" s="134"/>
    </row>
    <row r="2296" spans="2:5">
      <c r="B2296" s="134"/>
      <c r="C2296" s="134"/>
      <c r="D2296" s="134"/>
      <c r="E2296" s="134"/>
    </row>
    <row r="2297" spans="2:5">
      <c r="B2297" s="134"/>
      <c r="C2297" s="134"/>
      <c r="D2297" s="134"/>
      <c r="E2297" s="134"/>
    </row>
    <row r="2298" spans="2:5">
      <c r="B2298" s="134"/>
      <c r="C2298" s="134"/>
      <c r="D2298" s="134"/>
      <c r="E2298" s="134"/>
    </row>
    <row r="2299" spans="2:5">
      <c r="B2299" s="134"/>
      <c r="C2299" s="134"/>
      <c r="D2299" s="134"/>
      <c r="E2299" s="134"/>
    </row>
    <row r="2300" spans="2:5">
      <c r="B2300" s="134"/>
      <c r="C2300" s="134"/>
      <c r="D2300" s="134"/>
      <c r="E2300" s="134"/>
    </row>
    <row r="2301" spans="2:5">
      <c r="B2301" s="134"/>
      <c r="C2301" s="134"/>
      <c r="D2301" s="134"/>
      <c r="E2301" s="134"/>
    </row>
    <row r="2302" spans="2:5">
      <c r="B2302" s="134"/>
      <c r="C2302" s="134"/>
      <c r="D2302" s="134"/>
      <c r="E2302" s="134"/>
    </row>
    <row r="2303" spans="2:5">
      <c r="B2303" s="134"/>
      <c r="C2303" s="134"/>
      <c r="D2303" s="134"/>
      <c r="E2303" s="134"/>
    </row>
    <row r="2304" spans="2:5">
      <c r="B2304" s="134"/>
      <c r="C2304" s="134"/>
      <c r="D2304" s="134"/>
      <c r="E2304" s="134"/>
    </row>
    <row r="2305" spans="2:5">
      <c r="B2305" s="134"/>
      <c r="C2305" s="134"/>
      <c r="D2305" s="134"/>
      <c r="E2305" s="134"/>
    </row>
    <row r="2306" spans="2:5">
      <c r="B2306" s="134"/>
      <c r="C2306" s="134"/>
      <c r="D2306" s="134"/>
      <c r="E2306" s="134"/>
    </row>
    <row r="2307" spans="2:5">
      <c r="B2307" s="134"/>
      <c r="C2307" s="134"/>
      <c r="D2307" s="134"/>
      <c r="E2307" s="134"/>
    </row>
    <row r="2308" spans="2:5">
      <c r="B2308" s="134"/>
      <c r="C2308" s="134"/>
      <c r="D2308" s="134"/>
      <c r="E2308" s="134"/>
    </row>
    <row r="2309" spans="2:5">
      <c r="B2309" s="134"/>
      <c r="C2309" s="134"/>
      <c r="D2309" s="134"/>
      <c r="E2309" s="134"/>
    </row>
    <row r="2310" spans="2:5">
      <c r="B2310" s="134"/>
      <c r="C2310" s="134"/>
      <c r="D2310" s="134"/>
      <c r="E2310" s="134"/>
    </row>
    <row r="2311" spans="2:5">
      <c r="B2311" s="134"/>
      <c r="C2311" s="134"/>
      <c r="D2311" s="134"/>
      <c r="E2311" s="134"/>
    </row>
    <row r="2312" spans="2:5">
      <c r="B2312" s="134"/>
      <c r="C2312" s="134"/>
      <c r="D2312" s="134"/>
      <c r="E2312" s="134"/>
    </row>
    <row r="2313" spans="2:5">
      <c r="B2313" s="134"/>
      <c r="C2313" s="134"/>
      <c r="D2313" s="134"/>
      <c r="E2313" s="134"/>
    </row>
    <row r="2314" spans="2:5">
      <c r="B2314" s="134"/>
      <c r="C2314" s="134"/>
      <c r="D2314" s="134"/>
      <c r="E2314" s="134"/>
    </row>
    <row r="2315" spans="2:5">
      <c r="B2315" s="134"/>
      <c r="C2315" s="134"/>
      <c r="D2315" s="134"/>
      <c r="E2315" s="134"/>
    </row>
    <row r="2316" spans="2:5">
      <c r="B2316" s="134"/>
      <c r="C2316" s="134"/>
      <c r="D2316" s="134"/>
      <c r="E2316" s="134"/>
    </row>
    <row r="2317" spans="2:5">
      <c r="B2317" s="134"/>
      <c r="C2317" s="134"/>
      <c r="D2317" s="134"/>
      <c r="E2317" s="134"/>
    </row>
    <row r="2318" spans="2:5">
      <c r="B2318" s="134"/>
      <c r="C2318" s="134"/>
      <c r="D2318" s="134"/>
      <c r="E2318" s="134"/>
    </row>
    <row r="2319" spans="2:5">
      <c r="B2319" s="134"/>
      <c r="C2319" s="134"/>
      <c r="D2319" s="134"/>
      <c r="E2319" s="134"/>
    </row>
    <row r="2320" spans="2:5">
      <c r="B2320" s="134"/>
      <c r="C2320" s="134"/>
      <c r="D2320" s="134"/>
      <c r="E2320" s="134"/>
    </row>
    <row r="2321" spans="2:5">
      <c r="B2321" s="134"/>
      <c r="C2321" s="134"/>
      <c r="D2321" s="134"/>
      <c r="E2321" s="134"/>
    </row>
    <row r="2322" spans="2:5">
      <c r="B2322" s="134"/>
      <c r="C2322" s="134"/>
      <c r="D2322" s="134"/>
      <c r="E2322" s="134"/>
    </row>
    <row r="2323" spans="2:5">
      <c r="B2323" s="134"/>
      <c r="C2323" s="134"/>
      <c r="D2323" s="134"/>
      <c r="E2323" s="134"/>
    </row>
    <row r="2324" spans="2:5">
      <c r="B2324" s="134"/>
      <c r="C2324" s="134"/>
      <c r="D2324" s="134"/>
      <c r="E2324" s="134"/>
    </row>
    <row r="2325" spans="2:5">
      <c r="B2325" s="134"/>
      <c r="C2325" s="134"/>
      <c r="D2325" s="134"/>
      <c r="E2325" s="134"/>
    </row>
    <row r="2326" spans="2:5">
      <c r="B2326" s="134"/>
      <c r="C2326" s="134"/>
      <c r="D2326" s="134"/>
      <c r="E2326" s="134"/>
    </row>
    <row r="2327" spans="2:5">
      <c r="B2327" s="134"/>
      <c r="C2327" s="134"/>
      <c r="D2327" s="134"/>
      <c r="E2327" s="134"/>
    </row>
    <row r="2328" spans="2:5">
      <c r="B2328" s="134"/>
      <c r="C2328" s="134"/>
      <c r="D2328" s="134"/>
      <c r="E2328" s="134"/>
    </row>
    <row r="2329" spans="2:5">
      <c r="B2329" s="134"/>
      <c r="C2329" s="134"/>
      <c r="D2329" s="134"/>
      <c r="E2329" s="134"/>
    </row>
    <row r="2330" spans="2:5">
      <c r="B2330" s="134"/>
      <c r="C2330" s="134"/>
      <c r="D2330" s="134"/>
      <c r="E2330" s="134"/>
    </row>
    <row r="2331" spans="2:5">
      <c r="B2331" s="134"/>
      <c r="C2331" s="134"/>
      <c r="D2331" s="134"/>
      <c r="E2331" s="134"/>
    </row>
    <row r="2332" spans="2:5">
      <c r="B2332" s="134"/>
      <c r="C2332" s="134"/>
      <c r="D2332" s="134"/>
      <c r="E2332" s="134"/>
    </row>
    <row r="2333" spans="2:5">
      <c r="B2333" s="134"/>
      <c r="C2333" s="134"/>
      <c r="D2333" s="134"/>
      <c r="E2333" s="134"/>
    </row>
    <row r="2334" spans="2:5">
      <c r="B2334" s="134"/>
      <c r="C2334" s="134"/>
      <c r="D2334" s="134"/>
      <c r="E2334" s="134"/>
    </row>
    <row r="2335" spans="2:5">
      <c r="B2335" s="134"/>
      <c r="C2335" s="134"/>
      <c r="D2335" s="134"/>
      <c r="E2335" s="134"/>
    </row>
    <row r="2336" spans="2:5">
      <c r="B2336" s="134"/>
      <c r="C2336" s="134"/>
      <c r="D2336" s="134"/>
      <c r="E2336" s="134"/>
    </row>
    <row r="2337" spans="2:5">
      <c r="B2337" s="134"/>
      <c r="C2337" s="134"/>
      <c r="D2337" s="134"/>
      <c r="E2337" s="134"/>
    </row>
    <row r="2338" spans="2:5">
      <c r="B2338" s="134"/>
      <c r="C2338" s="134"/>
      <c r="D2338" s="134"/>
      <c r="E2338" s="134"/>
    </row>
    <row r="2339" spans="2:5">
      <c r="B2339" s="134"/>
      <c r="C2339" s="134"/>
      <c r="D2339" s="134"/>
      <c r="E2339" s="134"/>
    </row>
    <row r="2340" spans="2:5">
      <c r="B2340" s="134"/>
      <c r="C2340" s="134"/>
      <c r="D2340" s="134"/>
      <c r="E2340" s="134"/>
    </row>
    <row r="2341" spans="2:5">
      <c r="B2341" s="134"/>
      <c r="C2341" s="134"/>
      <c r="D2341" s="134"/>
      <c r="E2341" s="134"/>
    </row>
    <row r="2342" spans="2:5">
      <c r="B2342" s="134"/>
      <c r="C2342" s="134"/>
      <c r="D2342" s="134"/>
      <c r="E2342" s="134"/>
    </row>
    <row r="2343" spans="2:5">
      <c r="B2343" s="134"/>
      <c r="C2343" s="134"/>
      <c r="D2343" s="134"/>
      <c r="E2343" s="134"/>
    </row>
    <row r="2344" spans="2:5">
      <c r="B2344" s="134"/>
      <c r="C2344" s="134"/>
      <c r="D2344" s="134"/>
      <c r="E2344" s="134"/>
    </row>
    <row r="2345" spans="2:5">
      <c r="B2345" s="134"/>
      <c r="C2345" s="134"/>
      <c r="D2345" s="134"/>
      <c r="E2345" s="134"/>
    </row>
    <row r="2346" spans="2:5">
      <c r="B2346" s="134"/>
      <c r="C2346" s="134"/>
      <c r="D2346" s="134"/>
      <c r="E2346" s="134"/>
    </row>
    <row r="2347" spans="2:5">
      <c r="B2347" s="134"/>
      <c r="C2347" s="134"/>
      <c r="D2347" s="134"/>
      <c r="E2347" s="134"/>
    </row>
    <row r="2348" spans="2:5">
      <c r="B2348" s="134"/>
      <c r="C2348" s="134"/>
      <c r="D2348" s="134"/>
      <c r="E2348" s="134"/>
    </row>
    <row r="2349" spans="2:5">
      <c r="B2349" s="134"/>
      <c r="C2349" s="134"/>
      <c r="D2349" s="134"/>
      <c r="E2349" s="134"/>
    </row>
    <row r="2350" spans="2:5">
      <c r="B2350" s="134"/>
      <c r="C2350" s="134"/>
      <c r="D2350" s="134"/>
      <c r="E2350" s="134"/>
    </row>
    <row r="2351" spans="2:5">
      <c r="B2351" s="134"/>
      <c r="C2351" s="134"/>
      <c r="D2351" s="134"/>
      <c r="E2351" s="134"/>
    </row>
    <row r="2352" spans="2:5">
      <c r="B2352" s="134"/>
      <c r="C2352" s="134"/>
      <c r="D2352" s="134"/>
      <c r="E2352" s="134"/>
    </row>
    <row r="2353" spans="2:5">
      <c r="B2353" s="134"/>
      <c r="C2353" s="134"/>
      <c r="D2353" s="134"/>
      <c r="E2353" s="134"/>
    </row>
    <row r="2354" spans="2:5">
      <c r="B2354" s="134"/>
      <c r="C2354" s="134"/>
      <c r="D2354" s="134"/>
      <c r="E2354" s="134"/>
    </row>
    <row r="2355" spans="2:5">
      <c r="B2355" s="134"/>
      <c r="C2355" s="134"/>
      <c r="D2355" s="134"/>
      <c r="E2355" s="134"/>
    </row>
    <row r="2356" spans="2:5">
      <c r="B2356" s="134"/>
      <c r="C2356" s="134"/>
      <c r="D2356" s="134"/>
      <c r="E2356" s="134"/>
    </row>
    <row r="2357" spans="2:5">
      <c r="B2357" s="134"/>
      <c r="C2357" s="134"/>
      <c r="D2357" s="134"/>
      <c r="E2357" s="134"/>
    </row>
    <row r="2358" spans="2:5">
      <c r="B2358" s="134"/>
      <c r="C2358" s="134"/>
      <c r="D2358" s="134"/>
      <c r="E2358" s="134"/>
    </row>
    <row r="2359" spans="2:5">
      <c r="B2359" s="134"/>
      <c r="C2359" s="134"/>
      <c r="D2359" s="134"/>
      <c r="E2359" s="134"/>
    </row>
    <row r="2360" spans="2:5">
      <c r="B2360" s="134"/>
      <c r="C2360" s="134"/>
      <c r="D2360" s="134"/>
      <c r="E2360" s="134"/>
    </row>
    <row r="2361" spans="2:5">
      <c r="B2361" s="134"/>
      <c r="C2361" s="134"/>
      <c r="D2361" s="134"/>
      <c r="E2361" s="134"/>
    </row>
    <row r="65536" spans="1:1">
      <c r="A65536" s="142">
        <f>+J3</f>
        <v>41</v>
      </c>
    </row>
  </sheetData>
  <mergeCells count="2">
    <mergeCell ref="I2:J2"/>
    <mergeCell ref="I17:J1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Charts</vt:lpstr>
      </vt:variant>
      <vt:variant>
        <vt:i4>1</vt:i4>
      </vt:variant>
    </vt:vector>
  </HeadingPairs>
  <TitlesOfParts>
    <vt:vector size="30" baseType="lpstr">
      <vt:lpstr>Ajustement Q</vt:lpstr>
      <vt:lpstr>Comparaison</vt:lpstr>
      <vt:lpstr>Ajustement P</vt:lpstr>
      <vt:lpstr>Méthodes empiriques</vt:lpstr>
      <vt:lpstr>Temps de concentration</vt:lpstr>
      <vt:lpstr>Méthodes hydrométéorologiques</vt:lpstr>
      <vt:lpstr>Méthodes analogiques</vt:lpstr>
      <vt:lpstr>Hydraulique</vt:lpstr>
      <vt:lpstr>RésultatsGumbel</vt:lpstr>
      <vt:lpstr>Variables réduites Gumbel</vt:lpstr>
      <vt:lpstr>Tables-Frechet</vt:lpstr>
      <vt:lpstr>Khi2Frechet</vt:lpstr>
      <vt:lpstr>RésultatsFrechet</vt:lpstr>
      <vt:lpstr>Récap-Frechet</vt:lpstr>
      <vt:lpstr>Tables-Normale</vt:lpstr>
      <vt:lpstr>Khi2Normal</vt:lpstr>
      <vt:lpstr>RésultatsNormale</vt:lpstr>
      <vt:lpstr>Récap-Normale</vt:lpstr>
      <vt:lpstr>Tables-Galton</vt:lpstr>
      <vt:lpstr>Récap-Galton</vt:lpstr>
      <vt:lpstr>RésultatsGalton</vt:lpstr>
      <vt:lpstr>Khi2Galton</vt:lpstr>
      <vt:lpstr>Tables-Gumbel</vt:lpstr>
      <vt:lpstr>Récap-Gumbel</vt:lpstr>
      <vt:lpstr>Khi2Gumbel</vt:lpstr>
      <vt:lpstr>Tables-Pearson</vt:lpstr>
      <vt:lpstr>Récap-Pearson</vt:lpstr>
      <vt:lpstr>RésultatsPearson</vt:lpstr>
      <vt:lpstr>Khi2Pearson</vt:lpstr>
      <vt:lpstr>Graphe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2022-11-29T17:29:55Z</dcterms:modified>
</cp:coreProperties>
</file>